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Z:\2024\I_Q_2024\V_MEZIŘÍČÍ_ZZS_KV\DUR+DSP\PD\F_Soupis_Rozpocet\3 - 250610 (SLOUČENÍ ROZPOČTU)\"/>
    </mc:Choice>
  </mc:AlternateContent>
  <bookViews>
    <workbookView xWindow="0" yWindow="0" windowWidth="0" windowHeight="0"/>
  </bookViews>
  <sheets>
    <sheet name="Rekapitulace stavby" sheetId="1" r:id="rId1"/>
    <sheet name="VRN - Vedlejší a ostatní ..." sheetId="2" r:id="rId2"/>
    <sheet name="01-01 - Architektonicko -..." sheetId="3" r:id="rId3"/>
    <sheet name="14-A - Zařízení pro vytáp..." sheetId="4" r:id="rId4"/>
    <sheet name="14-B - Zařízení vzduchote..." sheetId="5" r:id="rId5"/>
    <sheet name="14-C - Zařízení zdravotně..." sheetId="6" r:id="rId6"/>
    <sheet name="14-D - Zařízení silnoprou..." sheetId="7" r:id="rId7"/>
    <sheet name="14-E - Zařízení slaboprou..." sheetId="8" r:id="rId8"/>
    <sheet name="14-F - Měření a regulace ..." sheetId="9" r:id="rId9"/>
    <sheet name="14-G - PV systém (FVE)" sheetId="10" r:id="rId10"/>
    <sheet name="03-01 - Sadové úpravy" sheetId="11" r:id="rId11"/>
    <sheet name="03-02 - Výsadba stromů" sheetId="12" r:id="rId12"/>
    <sheet name="03-03 - Výsadba keřů" sheetId="13" r:id="rId13"/>
    <sheet name="IO-01-1 - Zpevněné plochy" sheetId="14" r:id="rId14"/>
    <sheet name="IO-01-2 - Oplocení" sheetId="15" r:id="rId15"/>
    <sheet name="IO-02a - Areálová splaško..." sheetId="16" r:id="rId16"/>
    <sheet name="IO-02b - Areálová dešťová..." sheetId="17" r:id="rId17"/>
    <sheet name="IO-02c - Vodovodní přípoj..." sheetId="18" r:id="rId18"/>
    <sheet name="IO-03a - Přípojaka NN" sheetId="19" r:id="rId19"/>
    <sheet name="IO-03b - Přípojka SLP - R..." sheetId="20" r:id="rId20"/>
    <sheet name="IO-03c - Areálové vedení ..." sheetId="21" r:id="rId21"/>
    <sheet name="IO-03d - Úprava sítě veře..." sheetId="22" r:id="rId22"/>
    <sheet name="IO 18 - Prodloužení SEK" sheetId="23" r:id="rId23"/>
  </sheets>
  <definedNames>
    <definedName name="_xlnm.Print_Area" localSheetId="0">'Rekapitulace stavby'!$D$4:$AO$76,'Rekapitulace stavby'!$C$82:$AQ$124</definedName>
    <definedName name="_xlnm.Print_Titles" localSheetId="0">'Rekapitulace stavby'!$92:$92</definedName>
    <definedName name="_xlnm._FilterDatabase" localSheetId="1" hidden="1">'VRN - Vedlejší a ostatní ...'!$C$120:$K$161</definedName>
    <definedName name="_xlnm.Print_Area" localSheetId="1">'VRN - Vedlejší a ostatní ...'!$C$4:$J$76,'VRN - Vedlejší a ostatní ...'!$C$82:$J$100,'VRN - Vedlejší a ostatní ...'!$C$106:$K$161</definedName>
    <definedName name="_xlnm.Print_Titles" localSheetId="1">'VRN - Vedlejší a ostatní ...'!$120:$120</definedName>
    <definedName name="_xlnm._FilterDatabase" localSheetId="2" hidden="1">'01-01 - Architektonicko -...'!$C$152:$K$4232</definedName>
    <definedName name="_xlnm.Print_Area" localSheetId="2">'01-01 - Architektonicko -...'!$C$4:$J$76,'01-01 - Architektonicko -...'!$C$82:$J$132,'01-01 - Architektonicko -...'!$C$138:$K$4232</definedName>
    <definedName name="_xlnm.Print_Titles" localSheetId="2">'01-01 - Architektonicko -...'!$152:$152</definedName>
    <definedName name="_xlnm._FilterDatabase" localSheetId="3" hidden="1">'14-A - Zařízení pro vytáp...'!$C$132:$K$522</definedName>
    <definedName name="_xlnm.Print_Area" localSheetId="3">'14-A - Zařízení pro vytáp...'!$C$4:$J$76,'14-A - Zařízení pro vytáp...'!$C$82:$J$112,'14-A - Zařízení pro vytáp...'!$C$118:$K$522</definedName>
    <definedName name="_xlnm.Print_Titles" localSheetId="3">'14-A - Zařízení pro vytáp...'!$132:$132</definedName>
    <definedName name="_xlnm._FilterDatabase" localSheetId="4" hidden="1">'14-B - Zařízení vzduchote...'!$C$130:$K$597</definedName>
    <definedName name="_xlnm.Print_Area" localSheetId="4">'14-B - Zařízení vzduchote...'!$C$4:$J$76,'14-B - Zařízení vzduchote...'!$C$82:$J$110,'14-B - Zařízení vzduchote...'!$C$116:$K$597</definedName>
    <definedName name="_xlnm.Print_Titles" localSheetId="4">'14-B - Zařízení vzduchote...'!$130:$130</definedName>
    <definedName name="_xlnm._FilterDatabase" localSheetId="5" hidden="1">'14-C - Zařízení zdravotně...'!$C$130:$K$627</definedName>
    <definedName name="_xlnm.Print_Area" localSheetId="5">'14-C - Zařízení zdravotně...'!$C$4:$J$76,'14-C - Zařízení zdravotně...'!$C$82:$J$110,'14-C - Zařízení zdravotně...'!$C$116:$K$627</definedName>
    <definedName name="_xlnm.Print_Titles" localSheetId="5">'14-C - Zařízení zdravotně...'!$130:$130</definedName>
    <definedName name="_xlnm._FilterDatabase" localSheetId="6" hidden="1">'14-D - Zařízení silnoprou...'!$C$129:$K$478</definedName>
    <definedName name="_xlnm.Print_Area" localSheetId="6">'14-D - Zařízení silnoprou...'!$C$4:$J$76,'14-D - Zařízení silnoprou...'!$C$82:$J$109,'14-D - Zařízení silnoprou...'!$C$115:$K$478</definedName>
    <definedName name="_xlnm.Print_Titles" localSheetId="6">'14-D - Zařízení silnoprou...'!$129:$129</definedName>
    <definedName name="_xlnm._FilterDatabase" localSheetId="7" hidden="1">'14-E - Zařízení slaboprou...'!$C$125:$K$236</definedName>
    <definedName name="_xlnm.Print_Area" localSheetId="7">'14-E - Zařízení slaboprou...'!$C$4:$J$76,'14-E - Zařízení slaboprou...'!$C$82:$J$105,'14-E - Zařízení slaboprou...'!$C$111:$K$236</definedName>
    <definedName name="_xlnm.Print_Titles" localSheetId="7">'14-E - Zařízení slaboprou...'!$125:$125</definedName>
    <definedName name="_xlnm._FilterDatabase" localSheetId="8" hidden="1">'14-F - Měření a regulace ...'!$C$157:$K$332</definedName>
    <definedName name="_xlnm.Print_Area" localSheetId="8">'14-F - Měření a regulace ...'!$C$4:$J$76,'14-F - Měření a regulace ...'!$C$82:$J$137,'14-F - Měření a regulace ...'!$C$143:$K$332</definedName>
    <definedName name="_xlnm.Print_Titles" localSheetId="8">'14-F - Měření a regulace ...'!$157:$157</definedName>
    <definedName name="_xlnm._FilterDatabase" localSheetId="9" hidden="1">'14-G - PV systém (FVE)'!$C$122:$K$190</definedName>
    <definedName name="_xlnm.Print_Area" localSheetId="9">'14-G - PV systém (FVE)'!$C$4:$J$76,'14-G - PV systém (FVE)'!$C$82:$J$102,'14-G - PV systém (FVE)'!$C$108:$K$190</definedName>
    <definedName name="_xlnm.Print_Titles" localSheetId="9">'14-G - PV systém (FVE)'!$122:$122</definedName>
    <definedName name="_xlnm._FilterDatabase" localSheetId="10" hidden="1">'03-01 - Sadové úpravy'!$C$122:$K$220</definedName>
    <definedName name="_xlnm.Print_Area" localSheetId="10">'03-01 - Sadové úpravy'!$C$4:$J$76,'03-01 - Sadové úpravy'!$C$82:$J$102,'03-01 - Sadové úpravy'!$C$108:$K$220</definedName>
    <definedName name="_xlnm.Print_Titles" localSheetId="10">'03-01 - Sadové úpravy'!$122:$122</definedName>
    <definedName name="_xlnm._FilterDatabase" localSheetId="11" hidden="1">'03-02 - Výsadba stromů'!$C$123:$K$233</definedName>
    <definedName name="_xlnm.Print_Area" localSheetId="11">'03-02 - Výsadba stromů'!$C$4:$J$76,'03-02 - Výsadba stromů'!$C$82:$J$103,'03-02 - Výsadba stromů'!$C$109:$K$233</definedName>
    <definedName name="_xlnm.Print_Titles" localSheetId="11">'03-02 - Výsadba stromů'!$123:$123</definedName>
    <definedName name="_xlnm._FilterDatabase" localSheetId="12" hidden="1">'03-03 - Výsadba keřů'!$C$122:$K$208</definedName>
    <definedName name="_xlnm.Print_Area" localSheetId="12">'03-03 - Výsadba keřů'!$C$4:$J$76,'03-03 - Výsadba keřů'!$C$82:$J$102,'03-03 - Výsadba keřů'!$C$108:$K$208</definedName>
    <definedName name="_xlnm.Print_Titles" localSheetId="12">'03-03 - Výsadba keřů'!$122:$122</definedName>
    <definedName name="_xlnm._FilterDatabase" localSheetId="13" hidden="1">'IO-01-1 - Zpevněné plochy'!$C$135:$K$398</definedName>
    <definedName name="_xlnm.Print_Area" localSheetId="13">'IO-01-1 - Zpevněné plochy'!$C$4:$J$76,'IO-01-1 - Zpevněné plochy'!$C$82:$J$115,'IO-01-1 - Zpevněné plochy'!$C$121:$K$398</definedName>
    <definedName name="_xlnm.Print_Titles" localSheetId="13">'IO-01-1 - Zpevněné plochy'!$135:$135</definedName>
    <definedName name="_xlnm._FilterDatabase" localSheetId="14" hidden="1">'IO-01-2 - Oplocení'!$C$126:$K$200</definedName>
    <definedName name="_xlnm.Print_Area" localSheetId="14">'IO-01-2 - Oplocení'!$C$4:$J$76,'IO-01-2 - Oplocení'!$C$82:$J$106,'IO-01-2 - Oplocení'!$C$112:$K$200</definedName>
    <definedName name="_xlnm.Print_Titles" localSheetId="14">'IO-01-2 - Oplocení'!$126:$126</definedName>
    <definedName name="_xlnm._FilterDatabase" localSheetId="15" hidden="1">'IO-02a - Areálová splaško...'!$C$125:$K$287</definedName>
    <definedName name="_xlnm.Print_Area" localSheetId="15">'IO-02a - Areálová splaško...'!$C$4:$J$76,'IO-02a - Areálová splaško...'!$C$82:$J$105,'IO-02a - Areálová splaško...'!$C$111:$K$287</definedName>
    <definedName name="_xlnm.Print_Titles" localSheetId="15">'IO-02a - Areálová splaško...'!$125:$125</definedName>
    <definedName name="_xlnm._FilterDatabase" localSheetId="16" hidden="1">'IO-02b - Areálová dešťová...'!$C$128:$K$506</definedName>
    <definedName name="_xlnm.Print_Area" localSheetId="16">'IO-02b - Areálová dešťová...'!$C$4:$J$76,'IO-02b - Areálová dešťová...'!$C$82:$J$108,'IO-02b - Areálová dešťová...'!$C$114:$K$506</definedName>
    <definedName name="_xlnm.Print_Titles" localSheetId="16">'IO-02b - Areálová dešťová...'!$128:$128</definedName>
    <definedName name="_xlnm._FilterDatabase" localSheetId="17" hidden="1">'IO-02c - Vodovodní přípoj...'!$C$126:$K$292</definedName>
    <definedName name="_xlnm.Print_Area" localSheetId="17">'IO-02c - Vodovodní přípoj...'!$C$4:$J$76,'IO-02c - Vodovodní přípoj...'!$C$82:$J$106,'IO-02c - Vodovodní přípoj...'!$C$112:$K$292</definedName>
    <definedName name="_xlnm.Print_Titles" localSheetId="17">'IO-02c - Vodovodní přípoj...'!$126:$126</definedName>
    <definedName name="_xlnm._FilterDatabase" localSheetId="18" hidden="1">'IO-03a - Přípojaka NN'!$C$122:$K$234</definedName>
    <definedName name="_xlnm.Print_Area" localSheetId="18">'IO-03a - Přípojaka NN'!$C$4:$J$76,'IO-03a - Přípojaka NN'!$C$82:$J$102,'IO-03a - Přípojaka NN'!$C$108:$K$234</definedName>
    <definedName name="_xlnm.Print_Titles" localSheetId="18">'IO-03a - Přípojaka NN'!$122:$122</definedName>
    <definedName name="_xlnm._FilterDatabase" localSheetId="19" hidden="1">'IO-03b - Přípojka SLP - R...'!$C$122:$K$195</definedName>
    <definedName name="_xlnm.Print_Area" localSheetId="19">'IO-03b - Přípojka SLP - R...'!$C$4:$J$76,'IO-03b - Přípojka SLP - R...'!$C$82:$J$102,'IO-03b - Přípojka SLP - R...'!$C$108:$K$195</definedName>
    <definedName name="_xlnm.Print_Titles" localSheetId="19">'IO-03b - Přípojka SLP - R...'!$122:$122</definedName>
    <definedName name="_xlnm._FilterDatabase" localSheetId="20" hidden="1">'IO-03c - Areálové vedení ...'!$C$124:$K$426</definedName>
    <definedName name="_xlnm.Print_Area" localSheetId="20">'IO-03c - Areálové vedení ...'!$C$4:$J$76,'IO-03c - Areálové vedení ...'!$C$82:$J$104,'IO-03c - Areálové vedení ...'!$C$110:$K$426</definedName>
    <definedName name="_xlnm.Print_Titles" localSheetId="20">'IO-03c - Areálové vedení ...'!$124:$124</definedName>
    <definedName name="_xlnm._FilterDatabase" localSheetId="21" hidden="1">'IO-03d - Úprava sítě veře...'!$C$122:$K$205</definedName>
    <definedName name="_xlnm.Print_Area" localSheetId="21">'IO-03d - Úprava sítě veře...'!$C$4:$J$76,'IO-03d - Úprava sítě veře...'!$C$82:$J$102,'IO-03d - Úprava sítě veře...'!$C$108:$K$205</definedName>
    <definedName name="_xlnm.Print_Titles" localSheetId="21">'IO-03d - Úprava sítě veře...'!$122:$122</definedName>
    <definedName name="_xlnm._FilterDatabase" localSheetId="22" hidden="1">'IO 18 - Prodloužení SEK'!$C$123:$K$226</definedName>
    <definedName name="_xlnm.Print_Area" localSheetId="22">'IO 18 - Prodloužení SEK'!$C$4:$J$76,'IO 18 - Prodloužení SEK'!$C$82:$J$103,'IO 18 - Prodloužení SEK'!$C$109:$K$226</definedName>
    <definedName name="_xlnm.Print_Titles" localSheetId="22">'IO 18 - Prodloužení SEK'!$123:$123</definedName>
  </definedNames>
  <calcPr/>
</workbook>
</file>

<file path=xl/calcChain.xml><?xml version="1.0" encoding="utf-8"?>
<calcChain xmlns="http://schemas.openxmlformats.org/spreadsheetml/2006/main">
  <c i="23" l="1" r="J39"/>
  <c r="J38"/>
  <c i="1" r="AY123"/>
  <c i="23" r="J37"/>
  <c i="1" r="AX123"/>
  <c i="23" r="BI222"/>
  <c r="BH222"/>
  <c r="BG222"/>
  <c r="BF222"/>
  <c r="T222"/>
  <c r="R222"/>
  <c r="P222"/>
  <c r="BI219"/>
  <c r="BH219"/>
  <c r="BG219"/>
  <c r="BF219"/>
  <c r="T219"/>
  <c r="R219"/>
  <c r="P219"/>
  <c r="BI216"/>
  <c r="BH216"/>
  <c r="BG216"/>
  <c r="BF216"/>
  <c r="T216"/>
  <c r="R216"/>
  <c r="P216"/>
  <c r="BI211"/>
  <c r="BH211"/>
  <c r="BG211"/>
  <c r="BF211"/>
  <c r="T211"/>
  <c r="R211"/>
  <c r="P211"/>
  <c r="BI208"/>
  <c r="BH208"/>
  <c r="BG208"/>
  <c r="BF208"/>
  <c r="T208"/>
  <c r="R208"/>
  <c r="P208"/>
  <c r="BI205"/>
  <c r="BH205"/>
  <c r="BG205"/>
  <c r="BF205"/>
  <c r="T205"/>
  <c r="R205"/>
  <c r="P205"/>
  <c r="BI200"/>
  <c r="BH200"/>
  <c r="BG200"/>
  <c r="BF200"/>
  <c r="T200"/>
  <c r="R200"/>
  <c r="P200"/>
  <c r="BI198"/>
  <c r="BH198"/>
  <c r="BG198"/>
  <c r="BF198"/>
  <c r="T198"/>
  <c r="R198"/>
  <c r="P198"/>
  <c r="BI195"/>
  <c r="BH195"/>
  <c r="BG195"/>
  <c r="BF195"/>
  <c r="T195"/>
  <c r="R195"/>
  <c r="P195"/>
  <c r="BI193"/>
  <c r="BH193"/>
  <c r="BG193"/>
  <c r="BF193"/>
  <c r="T193"/>
  <c r="R193"/>
  <c r="P193"/>
  <c r="BI190"/>
  <c r="BH190"/>
  <c r="BG190"/>
  <c r="BF190"/>
  <c r="T190"/>
  <c r="R190"/>
  <c r="P190"/>
  <c r="BI186"/>
  <c r="BH186"/>
  <c r="BG186"/>
  <c r="BF186"/>
  <c r="T186"/>
  <c r="R186"/>
  <c r="P186"/>
  <c r="BI183"/>
  <c r="BH183"/>
  <c r="BG183"/>
  <c r="BF183"/>
  <c r="T183"/>
  <c r="R183"/>
  <c r="P183"/>
  <c r="BI180"/>
  <c r="BH180"/>
  <c r="BG180"/>
  <c r="BF180"/>
  <c r="T180"/>
  <c r="R180"/>
  <c r="P180"/>
  <c r="BI177"/>
  <c r="BH177"/>
  <c r="BG177"/>
  <c r="BF177"/>
  <c r="T177"/>
  <c r="R177"/>
  <c r="P177"/>
  <c r="BI174"/>
  <c r="BH174"/>
  <c r="BG174"/>
  <c r="BF174"/>
  <c r="T174"/>
  <c r="R174"/>
  <c r="P174"/>
  <c r="BI171"/>
  <c r="BH171"/>
  <c r="BG171"/>
  <c r="BF171"/>
  <c r="T171"/>
  <c r="R171"/>
  <c r="P171"/>
  <c r="BI168"/>
  <c r="BH168"/>
  <c r="BG168"/>
  <c r="BF168"/>
  <c r="T168"/>
  <c r="R168"/>
  <c r="P168"/>
  <c r="BI163"/>
  <c r="BH163"/>
  <c r="BG163"/>
  <c r="BF163"/>
  <c r="T163"/>
  <c r="R163"/>
  <c r="P163"/>
  <c r="BI155"/>
  <c r="BH155"/>
  <c r="BG155"/>
  <c r="BF155"/>
  <c r="T155"/>
  <c r="R155"/>
  <c r="P155"/>
  <c r="BI152"/>
  <c r="BH152"/>
  <c r="BG152"/>
  <c r="BF152"/>
  <c r="T152"/>
  <c r="R152"/>
  <c r="P152"/>
  <c r="BI145"/>
  <c r="BH145"/>
  <c r="BG145"/>
  <c r="BF145"/>
  <c r="T145"/>
  <c r="R145"/>
  <c r="P145"/>
  <c r="BI142"/>
  <c r="BH142"/>
  <c r="BG142"/>
  <c r="BF142"/>
  <c r="T142"/>
  <c r="R142"/>
  <c r="P142"/>
  <c r="BI139"/>
  <c r="BH139"/>
  <c r="BG139"/>
  <c r="BF139"/>
  <c r="T139"/>
  <c r="R139"/>
  <c r="P139"/>
  <c r="BI136"/>
  <c r="BH136"/>
  <c r="BG136"/>
  <c r="BF136"/>
  <c r="T136"/>
  <c r="R136"/>
  <c r="P136"/>
  <c r="BI130"/>
  <c r="BH130"/>
  <c r="BG130"/>
  <c r="BF130"/>
  <c r="T130"/>
  <c r="R130"/>
  <c r="P130"/>
  <c r="BI127"/>
  <c r="BH127"/>
  <c r="BG127"/>
  <c r="BF127"/>
  <c r="T127"/>
  <c r="R127"/>
  <c r="P127"/>
  <c r="J120"/>
  <c r="F120"/>
  <c r="F118"/>
  <c r="E116"/>
  <c r="J93"/>
  <c r="F93"/>
  <c r="F91"/>
  <c r="E89"/>
  <c r="J26"/>
  <c r="E26"/>
  <c r="J121"/>
  <c r="J25"/>
  <c r="J20"/>
  <c r="E20"/>
  <c r="F94"/>
  <c r="J19"/>
  <c r="J14"/>
  <c r="J91"/>
  <c r="E7"/>
  <c r="E85"/>
  <c i="22" r="J39"/>
  <c r="J38"/>
  <c i="1" r="AY121"/>
  <c i="22" r="J37"/>
  <c i="1" r="AX121"/>
  <c i="22" r="BI205"/>
  <c r="BH205"/>
  <c r="BG205"/>
  <c r="BF205"/>
  <c r="T205"/>
  <c r="R205"/>
  <c r="P205"/>
  <c r="BI203"/>
  <c r="BH203"/>
  <c r="BG203"/>
  <c r="BF203"/>
  <c r="T203"/>
  <c r="R203"/>
  <c r="P203"/>
  <c r="BI202"/>
  <c r="BH202"/>
  <c r="BG202"/>
  <c r="BF202"/>
  <c r="T202"/>
  <c r="R202"/>
  <c r="P202"/>
  <c r="BI201"/>
  <c r="BH201"/>
  <c r="BG201"/>
  <c r="BF201"/>
  <c r="T201"/>
  <c r="R201"/>
  <c r="P201"/>
  <c r="BI200"/>
  <c r="BH200"/>
  <c r="BG200"/>
  <c r="BF200"/>
  <c r="T200"/>
  <c r="R200"/>
  <c r="P200"/>
  <c r="BI198"/>
  <c r="BH198"/>
  <c r="BG198"/>
  <c r="BF198"/>
  <c r="T198"/>
  <c r="R198"/>
  <c r="P198"/>
  <c r="BI195"/>
  <c r="BH195"/>
  <c r="BG195"/>
  <c r="BF195"/>
  <c r="T195"/>
  <c r="R195"/>
  <c r="P195"/>
  <c r="BI192"/>
  <c r="BH192"/>
  <c r="BG192"/>
  <c r="BF192"/>
  <c r="T192"/>
  <c r="R192"/>
  <c r="P192"/>
  <c r="BI188"/>
  <c r="BH188"/>
  <c r="BG188"/>
  <c r="BF188"/>
  <c r="T188"/>
  <c r="R188"/>
  <c r="P188"/>
  <c r="BI185"/>
  <c r="BH185"/>
  <c r="BG185"/>
  <c r="BF185"/>
  <c r="T185"/>
  <c r="R185"/>
  <c r="P185"/>
  <c r="BI182"/>
  <c r="BH182"/>
  <c r="BG182"/>
  <c r="BF182"/>
  <c r="T182"/>
  <c r="R182"/>
  <c r="P182"/>
  <c r="BI177"/>
  <c r="BH177"/>
  <c r="BG177"/>
  <c r="BF177"/>
  <c r="T177"/>
  <c r="R177"/>
  <c r="P177"/>
  <c r="BI173"/>
  <c r="BH173"/>
  <c r="BG173"/>
  <c r="BF173"/>
  <c r="T173"/>
  <c r="R173"/>
  <c r="P173"/>
  <c r="BI169"/>
  <c r="BH169"/>
  <c r="BG169"/>
  <c r="BF169"/>
  <c r="T169"/>
  <c r="R169"/>
  <c r="P169"/>
  <c r="BI166"/>
  <c r="BH166"/>
  <c r="BG166"/>
  <c r="BF166"/>
  <c r="T166"/>
  <c r="R166"/>
  <c r="P166"/>
  <c r="BI162"/>
  <c r="BH162"/>
  <c r="BG162"/>
  <c r="BF162"/>
  <c r="T162"/>
  <c r="R162"/>
  <c r="P162"/>
  <c r="BI158"/>
  <c r="BH158"/>
  <c r="BG158"/>
  <c r="BF158"/>
  <c r="T158"/>
  <c r="R158"/>
  <c r="P158"/>
  <c r="BI154"/>
  <c r="BH154"/>
  <c r="BG154"/>
  <c r="BF154"/>
  <c r="T154"/>
  <c r="R154"/>
  <c r="P154"/>
  <c r="BI152"/>
  <c r="BH152"/>
  <c r="BG152"/>
  <c r="BF152"/>
  <c r="T152"/>
  <c r="R152"/>
  <c r="P152"/>
  <c r="BI150"/>
  <c r="BH150"/>
  <c r="BG150"/>
  <c r="BF150"/>
  <c r="T150"/>
  <c r="R150"/>
  <c r="P150"/>
  <c r="BI147"/>
  <c r="BH147"/>
  <c r="BG147"/>
  <c r="BF147"/>
  <c r="T147"/>
  <c r="R147"/>
  <c r="P147"/>
  <c r="BI144"/>
  <c r="BH144"/>
  <c r="BG144"/>
  <c r="BF144"/>
  <c r="T144"/>
  <c r="R144"/>
  <c r="P144"/>
  <c r="BI140"/>
  <c r="BH140"/>
  <c r="BG140"/>
  <c r="BF140"/>
  <c r="T140"/>
  <c r="R140"/>
  <c r="P140"/>
  <c r="BI138"/>
  <c r="BH138"/>
  <c r="BG138"/>
  <c r="BF138"/>
  <c r="T138"/>
  <c r="R138"/>
  <c r="P138"/>
  <c r="BI135"/>
  <c r="BH135"/>
  <c r="BG135"/>
  <c r="BF135"/>
  <c r="T135"/>
  <c r="R135"/>
  <c r="P135"/>
  <c r="BI134"/>
  <c r="BH134"/>
  <c r="BG134"/>
  <c r="BF134"/>
  <c r="T134"/>
  <c r="R134"/>
  <c r="P134"/>
  <c r="BI131"/>
  <c r="BH131"/>
  <c r="BG131"/>
  <c r="BF131"/>
  <c r="T131"/>
  <c r="R131"/>
  <c r="P131"/>
  <c r="BI129"/>
  <c r="BH129"/>
  <c r="BG129"/>
  <c r="BF129"/>
  <c r="T129"/>
  <c r="R129"/>
  <c r="P129"/>
  <c r="BI126"/>
  <c r="BH126"/>
  <c r="BG126"/>
  <c r="BF126"/>
  <c r="T126"/>
  <c r="R126"/>
  <c r="P126"/>
  <c r="J119"/>
  <c r="F119"/>
  <c r="F117"/>
  <c r="E115"/>
  <c r="J93"/>
  <c r="F93"/>
  <c r="F91"/>
  <c r="E89"/>
  <c r="J26"/>
  <c r="E26"/>
  <c r="J120"/>
  <c r="J25"/>
  <c r="J20"/>
  <c r="E20"/>
  <c r="F94"/>
  <c r="J19"/>
  <c r="J14"/>
  <c r="J117"/>
  <c r="E7"/>
  <c r="E111"/>
  <c i="21" r="J39"/>
  <c r="J38"/>
  <c i="1" r="AY120"/>
  <c i="21" r="J37"/>
  <c i="1" r="AX120"/>
  <c i="21" r="BI423"/>
  <c r="BH423"/>
  <c r="BG423"/>
  <c r="BF423"/>
  <c r="T423"/>
  <c r="R423"/>
  <c r="P423"/>
  <c r="BI419"/>
  <c r="BH419"/>
  <c r="BG419"/>
  <c r="BF419"/>
  <c r="T419"/>
  <c r="R419"/>
  <c r="P419"/>
  <c r="BI416"/>
  <c r="BH416"/>
  <c r="BG416"/>
  <c r="BF416"/>
  <c r="T416"/>
  <c r="R416"/>
  <c r="P416"/>
  <c r="BI413"/>
  <c r="BH413"/>
  <c r="BG413"/>
  <c r="BF413"/>
  <c r="T413"/>
  <c r="R413"/>
  <c r="P413"/>
  <c r="BI410"/>
  <c r="BH410"/>
  <c r="BG410"/>
  <c r="BF410"/>
  <c r="T410"/>
  <c r="R410"/>
  <c r="P410"/>
  <c r="BI400"/>
  <c r="BH400"/>
  <c r="BG400"/>
  <c r="BF400"/>
  <c r="T400"/>
  <c r="R400"/>
  <c r="P400"/>
  <c r="BI392"/>
  <c r="BH392"/>
  <c r="BG392"/>
  <c r="BF392"/>
  <c r="T392"/>
  <c r="R392"/>
  <c r="P392"/>
  <c r="BI388"/>
  <c r="BH388"/>
  <c r="BG388"/>
  <c r="BF388"/>
  <c r="T388"/>
  <c r="R388"/>
  <c r="P388"/>
  <c r="BI384"/>
  <c r="BH384"/>
  <c r="BG384"/>
  <c r="BF384"/>
  <c r="T384"/>
  <c r="R384"/>
  <c r="P384"/>
  <c r="BI381"/>
  <c r="BH381"/>
  <c r="BG381"/>
  <c r="BF381"/>
  <c r="T381"/>
  <c r="R381"/>
  <c r="P381"/>
  <c r="BI373"/>
  <c r="BH373"/>
  <c r="BG373"/>
  <c r="BF373"/>
  <c r="T373"/>
  <c r="R373"/>
  <c r="P373"/>
  <c r="BI365"/>
  <c r="BH365"/>
  <c r="BG365"/>
  <c r="BF365"/>
  <c r="T365"/>
  <c r="R365"/>
  <c r="P365"/>
  <c r="BI357"/>
  <c r="BH357"/>
  <c r="BG357"/>
  <c r="BF357"/>
  <c r="T357"/>
  <c r="R357"/>
  <c r="P357"/>
  <c r="BI351"/>
  <c r="BH351"/>
  <c r="BG351"/>
  <c r="BF351"/>
  <c r="T351"/>
  <c r="R351"/>
  <c r="P351"/>
  <c r="BI347"/>
  <c r="BH347"/>
  <c r="BG347"/>
  <c r="BF347"/>
  <c r="T347"/>
  <c r="R347"/>
  <c r="P347"/>
  <c r="BI346"/>
  <c r="BH346"/>
  <c r="BG346"/>
  <c r="BF346"/>
  <c r="T346"/>
  <c r="R346"/>
  <c r="P346"/>
  <c r="BI344"/>
  <c r="BH344"/>
  <c r="BG344"/>
  <c r="BF344"/>
  <c r="T344"/>
  <c r="R344"/>
  <c r="P344"/>
  <c r="BI342"/>
  <c r="BH342"/>
  <c r="BG342"/>
  <c r="BF342"/>
  <c r="T342"/>
  <c r="R342"/>
  <c r="P342"/>
  <c r="BI341"/>
  <c r="BH341"/>
  <c r="BG341"/>
  <c r="BF341"/>
  <c r="T341"/>
  <c r="R341"/>
  <c r="P341"/>
  <c r="BI340"/>
  <c r="BH340"/>
  <c r="BG340"/>
  <c r="BF340"/>
  <c r="T340"/>
  <c r="R340"/>
  <c r="P340"/>
  <c r="BI337"/>
  <c r="BH337"/>
  <c r="BG337"/>
  <c r="BF337"/>
  <c r="T337"/>
  <c r="R337"/>
  <c r="P337"/>
  <c r="BI335"/>
  <c r="BH335"/>
  <c r="BG335"/>
  <c r="BF335"/>
  <c r="T335"/>
  <c r="R335"/>
  <c r="P335"/>
  <c r="BI334"/>
  <c r="BH334"/>
  <c r="BG334"/>
  <c r="BF334"/>
  <c r="T334"/>
  <c r="R334"/>
  <c r="P334"/>
  <c r="BI333"/>
  <c r="BH333"/>
  <c r="BG333"/>
  <c r="BF333"/>
  <c r="T333"/>
  <c r="R333"/>
  <c r="P333"/>
  <c r="BI330"/>
  <c r="BH330"/>
  <c r="BG330"/>
  <c r="BF330"/>
  <c r="T330"/>
  <c r="R330"/>
  <c r="P330"/>
  <c r="BI327"/>
  <c r="BH327"/>
  <c r="BG327"/>
  <c r="BF327"/>
  <c r="T327"/>
  <c r="R327"/>
  <c r="P327"/>
  <c r="BI324"/>
  <c r="BH324"/>
  <c r="BG324"/>
  <c r="BF324"/>
  <c r="T324"/>
  <c r="R324"/>
  <c r="P324"/>
  <c r="BI321"/>
  <c r="BH321"/>
  <c r="BG321"/>
  <c r="BF321"/>
  <c r="T321"/>
  <c r="R321"/>
  <c r="P321"/>
  <c r="BI318"/>
  <c r="BH318"/>
  <c r="BG318"/>
  <c r="BF318"/>
  <c r="T318"/>
  <c r="R318"/>
  <c r="P318"/>
  <c r="BI317"/>
  <c r="BH317"/>
  <c r="BG317"/>
  <c r="BF317"/>
  <c r="T317"/>
  <c r="R317"/>
  <c r="P317"/>
  <c r="BI314"/>
  <c r="BH314"/>
  <c r="BG314"/>
  <c r="BF314"/>
  <c r="T314"/>
  <c r="R314"/>
  <c r="P314"/>
  <c r="BI311"/>
  <c r="BH311"/>
  <c r="BG311"/>
  <c r="BF311"/>
  <c r="T311"/>
  <c r="R311"/>
  <c r="P311"/>
  <c r="BI308"/>
  <c r="BH308"/>
  <c r="BG308"/>
  <c r="BF308"/>
  <c r="T308"/>
  <c r="R308"/>
  <c r="P308"/>
  <c r="BI305"/>
  <c r="BH305"/>
  <c r="BG305"/>
  <c r="BF305"/>
  <c r="T305"/>
  <c r="R305"/>
  <c r="P305"/>
  <c r="BI304"/>
  <c r="BH304"/>
  <c r="BG304"/>
  <c r="BF304"/>
  <c r="T304"/>
  <c r="R304"/>
  <c r="P304"/>
  <c r="BI301"/>
  <c r="BH301"/>
  <c r="BG301"/>
  <c r="BF301"/>
  <c r="T301"/>
  <c r="R301"/>
  <c r="P301"/>
  <c r="BI298"/>
  <c r="BH298"/>
  <c r="BG298"/>
  <c r="BF298"/>
  <c r="T298"/>
  <c r="R298"/>
  <c r="P298"/>
  <c r="BI295"/>
  <c r="BH295"/>
  <c r="BG295"/>
  <c r="BF295"/>
  <c r="T295"/>
  <c r="R295"/>
  <c r="P295"/>
  <c r="BI292"/>
  <c r="BH292"/>
  <c r="BG292"/>
  <c r="BF292"/>
  <c r="T292"/>
  <c r="R292"/>
  <c r="P292"/>
  <c r="BI291"/>
  <c r="BH291"/>
  <c r="BG291"/>
  <c r="BF291"/>
  <c r="T291"/>
  <c r="R291"/>
  <c r="P291"/>
  <c r="BI290"/>
  <c r="BH290"/>
  <c r="BG290"/>
  <c r="BF290"/>
  <c r="T290"/>
  <c r="R290"/>
  <c r="P290"/>
  <c r="BI289"/>
  <c r="BH289"/>
  <c r="BG289"/>
  <c r="BF289"/>
  <c r="T289"/>
  <c r="R289"/>
  <c r="P289"/>
  <c r="BI286"/>
  <c r="BH286"/>
  <c r="BG286"/>
  <c r="BF286"/>
  <c r="T286"/>
  <c r="R286"/>
  <c r="P286"/>
  <c r="BI284"/>
  <c r="BH284"/>
  <c r="BG284"/>
  <c r="BF284"/>
  <c r="T284"/>
  <c r="R284"/>
  <c r="P284"/>
  <c r="BI281"/>
  <c r="BH281"/>
  <c r="BG281"/>
  <c r="BF281"/>
  <c r="T281"/>
  <c r="R281"/>
  <c r="P281"/>
  <c r="BI280"/>
  <c r="BH280"/>
  <c r="BG280"/>
  <c r="BF280"/>
  <c r="T280"/>
  <c r="R280"/>
  <c r="P280"/>
  <c r="BI279"/>
  <c r="BH279"/>
  <c r="BG279"/>
  <c r="BF279"/>
  <c r="T279"/>
  <c r="R279"/>
  <c r="P279"/>
  <c r="BI276"/>
  <c r="BH276"/>
  <c r="BG276"/>
  <c r="BF276"/>
  <c r="T276"/>
  <c r="R276"/>
  <c r="P276"/>
  <c r="BI273"/>
  <c r="BH273"/>
  <c r="BG273"/>
  <c r="BF273"/>
  <c r="T273"/>
  <c r="R273"/>
  <c r="P273"/>
  <c r="BI272"/>
  <c r="BH272"/>
  <c r="BG272"/>
  <c r="BF272"/>
  <c r="T272"/>
  <c r="R272"/>
  <c r="P272"/>
  <c r="BI270"/>
  <c r="BH270"/>
  <c r="BG270"/>
  <c r="BF270"/>
  <c r="T270"/>
  <c r="R270"/>
  <c r="P270"/>
  <c r="BI269"/>
  <c r="BH269"/>
  <c r="BG269"/>
  <c r="BF269"/>
  <c r="T269"/>
  <c r="R269"/>
  <c r="P269"/>
  <c r="BI268"/>
  <c r="BH268"/>
  <c r="BG268"/>
  <c r="BF268"/>
  <c r="T268"/>
  <c r="R268"/>
  <c r="P268"/>
  <c r="BI265"/>
  <c r="BH265"/>
  <c r="BG265"/>
  <c r="BF265"/>
  <c r="T265"/>
  <c r="R265"/>
  <c r="P265"/>
  <c r="BI262"/>
  <c r="BH262"/>
  <c r="BG262"/>
  <c r="BF262"/>
  <c r="T262"/>
  <c r="R262"/>
  <c r="P262"/>
  <c r="BI259"/>
  <c r="BH259"/>
  <c r="BG259"/>
  <c r="BF259"/>
  <c r="T259"/>
  <c r="R259"/>
  <c r="P259"/>
  <c r="BI256"/>
  <c r="BH256"/>
  <c r="BG256"/>
  <c r="BF256"/>
  <c r="T256"/>
  <c r="R256"/>
  <c r="P256"/>
  <c r="BI255"/>
  <c r="BH255"/>
  <c r="BG255"/>
  <c r="BF255"/>
  <c r="T255"/>
  <c r="R255"/>
  <c r="P255"/>
  <c r="BI252"/>
  <c r="BH252"/>
  <c r="BG252"/>
  <c r="BF252"/>
  <c r="T252"/>
  <c r="R252"/>
  <c r="P252"/>
  <c r="BI250"/>
  <c r="BH250"/>
  <c r="BG250"/>
  <c r="BF250"/>
  <c r="T250"/>
  <c r="R250"/>
  <c r="P250"/>
  <c r="BI247"/>
  <c r="BH247"/>
  <c r="BG247"/>
  <c r="BF247"/>
  <c r="T247"/>
  <c r="R247"/>
  <c r="P247"/>
  <c r="BI245"/>
  <c r="BH245"/>
  <c r="BG245"/>
  <c r="BF245"/>
  <c r="T245"/>
  <c r="R245"/>
  <c r="P245"/>
  <c r="BI244"/>
  <c r="BH244"/>
  <c r="BG244"/>
  <c r="BF244"/>
  <c r="T244"/>
  <c r="R244"/>
  <c r="P244"/>
  <c r="BI241"/>
  <c r="BH241"/>
  <c r="BG241"/>
  <c r="BF241"/>
  <c r="T241"/>
  <c r="R241"/>
  <c r="P241"/>
  <c r="BI239"/>
  <c r="BH239"/>
  <c r="BG239"/>
  <c r="BF239"/>
  <c r="T239"/>
  <c r="R239"/>
  <c r="P239"/>
  <c r="BI236"/>
  <c r="BH236"/>
  <c r="BG236"/>
  <c r="BF236"/>
  <c r="T236"/>
  <c r="R236"/>
  <c r="P236"/>
  <c r="BI233"/>
  <c r="BH233"/>
  <c r="BG233"/>
  <c r="BF233"/>
  <c r="T233"/>
  <c r="R233"/>
  <c r="P233"/>
  <c r="BI230"/>
  <c r="BH230"/>
  <c r="BG230"/>
  <c r="BF230"/>
  <c r="T230"/>
  <c r="R230"/>
  <c r="P230"/>
  <c r="BI229"/>
  <c r="BH229"/>
  <c r="BG229"/>
  <c r="BF229"/>
  <c r="T229"/>
  <c r="R229"/>
  <c r="P229"/>
  <c r="BI228"/>
  <c r="BH228"/>
  <c r="BG228"/>
  <c r="BF228"/>
  <c r="T228"/>
  <c r="R228"/>
  <c r="P228"/>
  <c r="BI227"/>
  <c r="BH227"/>
  <c r="BG227"/>
  <c r="BF227"/>
  <c r="T227"/>
  <c r="R227"/>
  <c r="P227"/>
  <c r="BI224"/>
  <c r="BH224"/>
  <c r="BG224"/>
  <c r="BF224"/>
  <c r="T224"/>
  <c r="R224"/>
  <c r="P224"/>
  <c r="BI221"/>
  <c r="BH221"/>
  <c r="BG221"/>
  <c r="BF221"/>
  <c r="T221"/>
  <c r="R221"/>
  <c r="P221"/>
  <c r="BI219"/>
  <c r="BH219"/>
  <c r="BG219"/>
  <c r="BF219"/>
  <c r="T219"/>
  <c r="R219"/>
  <c r="P219"/>
  <c r="BI216"/>
  <c r="BH216"/>
  <c r="BG216"/>
  <c r="BF216"/>
  <c r="T216"/>
  <c r="R216"/>
  <c r="P216"/>
  <c r="BI213"/>
  <c r="BH213"/>
  <c r="BG213"/>
  <c r="BF213"/>
  <c r="T213"/>
  <c r="R213"/>
  <c r="P213"/>
  <c r="BI210"/>
  <c r="BH210"/>
  <c r="BG210"/>
  <c r="BF210"/>
  <c r="T210"/>
  <c r="R210"/>
  <c r="P210"/>
  <c r="BI207"/>
  <c r="BH207"/>
  <c r="BG207"/>
  <c r="BF207"/>
  <c r="T207"/>
  <c r="R207"/>
  <c r="P207"/>
  <c r="BI205"/>
  <c r="BH205"/>
  <c r="BG205"/>
  <c r="BF205"/>
  <c r="T205"/>
  <c r="R205"/>
  <c r="P205"/>
  <c r="BI201"/>
  <c r="BH201"/>
  <c r="BG201"/>
  <c r="BF201"/>
  <c r="T201"/>
  <c r="R201"/>
  <c r="P201"/>
  <c r="BI199"/>
  <c r="BH199"/>
  <c r="BG199"/>
  <c r="BF199"/>
  <c r="T199"/>
  <c r="R199"/>
  <c r="P199"/>
  <c r="BI198"/>
  <c r="BH198"/>
  <c r="BG198"/>
  <c r="BF198"/>
  <c r="T198"/>
  <c r="R198"/>
  <c r="P198"/>
  <c r="BI197"/>
  <c r="BH197"/>
  <c r="BG197"/>
  <c r="BF197"/>
  <c r="T197"/>
  <c r="R197"/>
  <c r="P197"/>
  <c r="BI196"/>
  <c r="BH196"/>
  <c r="BG196"/>
  <c r="BF196"/>
  <c r="T196"/>
  <c r="R196"/>
  <c r="P196"/>
  <c r="BI194"/>
  <c r="BH194"/>
  <c r="BG194"/>
  <c r="BF194"/>
  <c r="T194"/>
  <c r="R194"/>
  <c r="P194"/>
  <c r="BI193"/>
  <c r="BH193"/>
  <c r="BG193"/>
  <c r="BF193"/>
  <c r="T193"/>
  <c r="R193"/>
  <c r="P193"/>
  <c r="BI192"/>
  <c r="BH192"/>
  <c r="BG192"/>
  <c r="BF192"/>
  <c r="T192"/>
  <c r="R192"/>
  <c r="P192"/>
  <c r="BI189"/>
  <c r="BH189"/>
  <c r="BG189"/>
  <c r="BF189"/>
  <c r="T189"/>
  <c r="R189"/>
  <c r="P189"/>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0"/>
  <c r="BH180"/>
  <c r="BG180"/>
  <c r="BF180"/>
  <c r="T180"/>
  <c r="R180"/>
  <c r="P180"/>
  <c r="BI179"/>
  <c r="BH179"/>
  <c r="BG179"/>
  <c r="BF179"/>
  <c r="T179"/>
  <c r="R179"/>
  <c r="P179"/>
  <c r="BI177"/>
  <c r="BH177"/>
  <c r="BG177"/>
  <c r="BF177"/>
  <c r="T177"/>
  <c r="R177"/>
  <c r="P177"/>
  <c r="BI174"/>
  <c r="BH174"/>
  <c r="BG174"/>
  <c r="BF174"/>
  <c r="T174"/>
  <c r="R174"/>
  <c r="P174"/>
  <c r="BI173"/>
  <c r="BH173"/>
  <c r="BG173"/>
  <c r="BF173"/>
  <c r="T173"/>
  <c r="R173"/>
  <c r="P173"/>
  <c r="BI170"/>
  <c r="BH170"/>
  <c r="BG170"/>
  <c r="BF170"/>
  <c r="T170"/>
  <c r="R170"/>
  <c r="P170"/>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3"/>
  <c r="BH143"/>
  <c r="BG143"/>
  <c r="BF143"/>
  <c r="T143"/>
  <c r="R143"/>
  <c r="P143"/>
  <c r="BI140"/>
  <c r="BH140"/>
  <c r="BG140"/>
  <c r="BF140"/>
  <c r="T140"/>
  <c r="R140"/>
  <c r="P140"/>
  <c r="BI137"/>
  <c r="BH137"/>
  <c r="BG137"/>
  <c r="BF137"/>
  <c r="T137"/>
  <c r="R137"/>
  <c r="P137"/>
  <c r="BI134"/>
  <c r="BH134"/>
  <c r="BG134"/>
  <c r="BF134"/>
  <c r="T134"/>
  <c r="R134"/>
  <c r="P134"/>
  <c r="BI131"/>
  <c r="BH131"/>
  <c r="BG131"/>
  <c r="BF131"/>
  <c r="T131"/>
  <c r="R131"/>
  <c r="P131"/>
  <c r="BI128"/>
  <c r="BH128"/>
  <c r="BG128"/>
  <c r="BF128"/>
  <c r="T128"/>
  <c r="R128"/>
  <c r="P128"/>
  <c r="J121"/>
  <c r="F121"/>
  <c r="F119"/>
  <c r="E117"/>
  <c r="J93"/>
  <c r="F93"/>
  <c r="F91"/>
  <c r="E89"/>
  <c r="J26"/>
  <c r="E26"/>
  <c r="J94"/>
  <c r="J25"/>
  <c r="J20"/>
  <c r="E20"/>
  <c r="F122"/>
  <c r="J19"/>
  <c r="J14"/>
  <c r="J119"/>
  <c r="E7"/>
  <c r="E85"/>
  <c i="20" r="J39"/>
  <c r="J38"/>
  <c i="1" r="AY119"/>
  <c i="20" r="J37"/>
  <c i="1" r="AX119"/>
  <c i="20" r="BI192"/>
  <c r="BH192"/>
  <c r="BG192"/>
  <c r="BF192"/>
  <c r="T192"/>
  <c r="R192"/>
  <c r="P192"/>
  <c r="BI188"/>
  <c r="BH188"/>
  <c r="BG188"/>
  <c r="BF188"/>
  <c r="T188"/>
  <c r="R188"/>
  <c r="P188"/>
  <c r="BI184"/>
  <c r="BH184"/>
  <c r="BG184"/>
  <c r="BF184"/>
  <c r="T184"/>
  <c r="R184"/>
  <c r="P184"/>
  <c r="BI180"/>
  <c r="BH180"/>
  <c r="BG180"/>
  <c r="BF180"/>
  <c r="T180"/>
  <c r="R180"/>
  <c r="P180"/>
  <c r="BI175"/>
  <c r="BH175"/>
  <c r="BG175"/>
  <c r="BF175"/>
  <c r="T175"/>
  <c r="R175"/>
  <c r="P175"/>
  <c r="BI171"/>
  <c r="BH171"/>
  <c r="BG171"/>
  <c r="BF171"/>
  <c r="T171"/>
  <c r="R171"/>
  <c r="P171"/>
  <c r="BI168"/>
  <c r="BH168"/>
  <c r="BG168"/>
  <c r="BF168"/>
  <c r="T168"/>
  <c r="R168"/>
  <c r="P168"/>
  <c r="BI164"/>
  <c r="BH164"/>
  <c r="BG164"/>
  <c r="BF164"/>
  <c r="T164"/>
  <c r="R164"/>
  <c r="P164"/>
  <c r="BI162"/>
  <c r="BH162"/>
  <c r="BG162"/>
  <c r="BF162"/>
  <c r="T162"/>
  <c r="R162"/>
  <c r="P162"/>
  <c r="BI159"/>
  <c r="BH159"/>
  <c r="BG159"/>
  <c r="BF159"/>
  <c r="T159"/>
  <c r="R159"/>
  <c r="P159"/>
  <c r="BI158"/>
  <c r="BH158"/>
  <c r="BG158"/>
  <c r="BF158"/>
  <c r="T158"/>
  <c r="R158"/>
  <c r="P158"/>
  <c r="BI155"/>
  <c r="BH155"/>
  <c r="BG155"/>
  <c r="BF155"/>
  <c r="T155"/>
  <c r="R155"/>
  <c r="P155"/>
  <c r="BI153"/>
  <c r="BH153"/>
  <c r="BG153"/>
  <c r="BF153"/>
  <c r="T153"/>
  <c r="R153"/>
  <c r="P153"/>
  <c r="BI150"/>
  <c r="BH150"/>
  <c r="BG150"/>
  <c r="BF150"/>
  <c r="T150"/>
  <c r="R150"/>
  <c r="P150"/>
  <c r="BI149"/>
  <c r="BH149"/>
  <c r="BG149"/>
  <c r="BF149"/>
  <c r="T149"/>
  <c r="R149"/>
  <c r="P149"/>
  <c r="BI146"/>
  <c r="BH146"/>
  <c r="BG146"/>
  <c r="BF146"/>
  <c r="T146"/>
  <c r="R146"/>
  <c r="P146"/>
  <c r="BI143"/>
  <c r="BH143"/>
  <c r="BG143"/>
  <c r="BF143"/>
  <c r="T143"/>
  <c r="R143"/>
  <c r="P143"/>
  <c r="BI141"/>
  <c r="BH141"/>
  <c r="BG141"/>
  <c r="BF141"/>
  <c r="T141"/>
  <c r="R141"/>
  <c r="P141"/>
  <c r="BI138"/>
  <c r="BH138"/>
  <c r="BG138"/>
  <c r="BF138"/>
  <c r="T138"/>
  <c r="R138"/>
  <c r="P138"/>
  <c r="BI136"/>
  <c r="BH136"/>
  <c r="BG136"/>
  <c r="BF136"/>
  <c r="T136"/>
  <c r="R136"/>
  <c r="P136"/>
  <c r="BI134"/>
  <c r="BH134"/>
  <c r="BG134"/>
  <c r="BF134"/>
  <c r="T134"/>
  <c r="R134"/>
  <c r="P134"/>
  <c r="BI132"/>
  <c r="BH132"/>
  <c r="BG132"/>
  <c r="BF132"/>
  <c r="T132"/>
  <c r="R132"/>
  <c r="P132"/>
  <c r="BI129"/>
  <c r="BH129"/>
  <c r="BG129"/>
  <c r="BF129"/>
  <c r="T129"/>
  <c r="R129"/>
  <c r="P129"/>
  <c r="BI126"/>
  <c r="BH126"/>
  <c r="BG126"/>
  <c r="BF126"/>
  <c r="T126"/>
  <c r="R126"/>
  <c r="P126"/>
  <c r="J119"/>
  <c r="F119"/>
  <c r="F117"/>
  <c r="E115"/>
  <c r="J93"/>
  <c r="F93"/>
  <c r="F91"/>
  <c r="E89"/>
  <c r="J26"/>
  <c r="E26"/>
  <c r="J120"/>
  <c r="J25"/>
  <c r="J20"/>
  <c r="E20"/>
  <c r="F94"/>
  <c r="J19"/>
  <c r="J14"/>
  <c r="J117"/>
  <c r="E7"/>
  <c r="E111"/>
  <c i="19" r="J39"/>
  <c r="J38"/>
  <c i="1" r="AY118"/>
  <c i="19" r="J37"/>
  <c i="1" r="AX118"/>
  <c i="19" r="BI233"/>
  <c r="BH233"/>
  <c r="BG233"/>
  <c r="BF233"/>
  <c r="T233"/>
  <c r="R233"/>
  <c r="P233"/>
  <c r="BI230"/>
  <c r="BH230"/>
  <c r="BG230"/>
  <c r="BF230"/>
  <c r="T230"/>
  <c r="R230"/>
  <c r="P230"/>
  <c r="BI223"/>
  <c r="BH223"/>
  <c r="BG223"/>
  <c r="BF223"/>
  <c r="T223"/>
  <c r="R223"/>
  <c r="P223"/>
  <c r="BI220"/>
  <c r="BH220"/>
  <c r="BG220"/>
  <c r="BF220"/>
  <c r="T220"/>
  <c r="R220"/>
  <c r="P220"/>
  <c r="BI216"/>
  <c r="BH216"/>
  <c r="BG216"/>
  <c r="BF216"/>
  <c r="T216"/>
  <c r="R216"/>
  <c r="P216"/>
  <c r="BI212"/>
  <c r="BH212"/>
  <c r="BG212"/>
  <c r="BF212"/>
  <c r="T212"/>
  <c r="R212"/>
  <c r="P212"/>
  <c r="BI208"/>
  <c r="BH208"/>
  <c r="BG208"/>
  <c r="BF208"/>
  <c r="T208"/>
  <c r="R208"/>
  <c r="P208"/>
  <c r="BI204"/>
  <c r="BH204"/>
  <c r="BG204"/>
  <c r="BF204"/>
  <c r="T204"/>
  <c r="R204"/>
  <c r="P204"/>
  <c r="BI201"/>
  <c r="BH201"/>
  <c r="BG201"/>
  <c r="BF201"/>
  <c r="T201"/>
  <c r="R201"/>
  <c r="P201"/>
  <c r="BI196"/>
  <c r="BH196"/>
  <c r="BG196"/>
  <c r="BF196"/>
  <c r="T196"/>
  <c r="R196"/>
  <c r="P196"/>
  <c r="BI191"/>
  <c r="BH191"/>
  <c r="BG191"/>
  <c r="BF191"/>
  <c r="T191"/>
  <c r="R191"/>
  <c r="P191"/>
  <c r="BI188"/>
  <c r="BH188"/>
  <c r="BG188"/>
  <c r="BF188"/>
  <c r="T188"/>
  <c r="R188"/>
  <c r="P188"/>
  <c r="BI184"/>
  <c r="BH184"/>
  <c r="BG184"/>
  <c r="BF184"/>
  <c r="T184"/>
  <c r="R184"/>
  <c r="P184"/>
  <c r="BI180"/>
  <c r="BH180"/>
  <c r="BG180"/>
  <c r="BF180"/>
  <c r="T180"/>
  <c r="R180"/>
  <c r="P180"/>
  <c r="BI177"/>
  <c r="BH177"/>
  <c r="BG177"/>
  <c r="BF177"/>
  <c r="T177"/>
  <c r="R177"/>
  <c r="P177"/>
  <c r="BI174"/>
  <c r="BH174"/>
  <c r="BG174"/>
  <c r="BF174"/>
  <c r="T174"/>
  <c r="R174"/>
  <c r="P174"/>
  <c r="BI172"/>
  <c r="BH172"/>
  <c r="BG172"/>
  <c r="BF172"/>
  <c r="T172"/>
  <c r="R172"/>
  <c r="P172"/>
  <c r="BI171"/>
  <c r="BH171"/>
  <c r="BG171"/>
  <c r="BF171"/>
  <c r="T171"/>
  <c r="R171"/>
  <c r="P171"/>
  <c r="BI170"/>
  <c r="BH170"/>
  <c r="BG170"/>
  <c r="BF170"/>
  <c r="T170"/>
  <c r="R170"/>
  <c r="P170"/>
  <c r="BI167"/>
  <c r="BH167"/>
  <c r="BG167"/>
  <c r="BF167"/>
  <c r="T167"/>
  <c r="R167"/>
  <c r="P167"/>
  <c r="BI165"/>
  <c r="BH165"/>
  <c r="BG165"/>
  <c r="BF165"/>
  <c r="T165"/>
  <c r="R165"/>
  <c r="P165"/>
  <c r="BI164"/>
  <c r="BH164"/>
  <c r="BG164"/>
  <c r="BF164"/>
  <c r="T164"/>
  <c r="R164"/>
  <c r="P164"/>
  <c r="BI163"/>
  <c r="BH163"/>
  <c r="BG163"/>
  <c r="BF163"/>
  <c r="T163"/>
  <c r="R163"/>
  <c r="P163"/>
  <c r="BI161"/>
  <c r="BH161"/>
  <c r="BG161"/>
  <c r="BF161"/>
  <c r="T161"/>
  <c r="R161"/>
  <c r="P161"/>
  <c r="BI158"/>
  <c r="BH158"/>
  <c r="BG158"/>
  <c r="BF158"/>
  <c r="T158"/>
  <c r="R158"/>
  <c r="P158"/>
  <c r="BI157"/>
  <c r="BH157"/>
  <c r="BG157"/>
  <c r="BF157"/>
  <c r="T157"/>
  <c r="R157"/>
  <c r="P157"/>
  <c r="BI154"/>
  <c r="BH154"/>
  <c r="BG154"/>
  <c r="BF154"/>
  <c r="T154"/>
  <c r="R154"/>
  <c r="P154"/>
  <c r="BI151"/>
  <c r="BH151"/>
  <c r="BG151"/>
  <c r="BF151"/>
  <c r="T151"/>
  <c r="R151"/>
  <c r="P151"/>
  <c r="BI150"/>
  <c r="BH150"/>
  <c r="BG150"/>
  <c r="BF150"/>
  <c r="T150"/>
  <c r="R150"/>
  <c r="P150"/>
  <c r="BI147"/>
  <c r="BH147"/>
  <c r="BG147"/>
  <c r="BF147"/>
  <c r="T147"/>
  <c r="R147"/>
  <c r="P147"/>
  <c r="BI144"/>
  <c r="BH144"/>
  <c r="BG144"/>
  <c r="BF144"/>
  <c r="T144"/>
  <c r="R144"/>
  <c r="P144"/>
  <c r="BI142"/>
  <c r="BH142"/>
  <c r="BG142"/>
  <c r="BF142"/>
  <c r="T142"/>
  <c r="R142"/>
  <c r="P142"/>
  <c r="BI138"/>
  <c r="BH138"/>
  <c r="BG138"/>
  <c r="BF138"/>
  <c r="T138"/>
  <c r="R138"/>
  <c r="P138"/>
  <c r="BI135"/>
  <c r="BH135"/>
  <c r="BG135"/>
  <c r="BF135"/>
  <c r="T135"/>
  <c r="R135"/>
  <c r="P135"/>
  <c r="BI133"/>
  <c r="BH133"/>
  <c r="BG133"/>
  <c r="BF133"/>
  <c r="T133"/>
  <c r="R133"/>
  <c r="P133"/>
  <c r="BI129"/>
  <c r="BH129"/>
  <c r="BG129"/>
  <c r="BF129"/>
  <c r="T129"/>
  <c r="R129"/>
  <c r="P129"/>
  <c r="BI126"/>
  <c r="BH126"/>
  <c r="BG126"/>
  <c r="BF126"/>
  <c r="T126"/>
  <c r="R126"/>
  <c r="P126"/>
  <c r="J119"/>
  <c r="F119"/>
  <c r="F117"/>
  <c r="E115"/>
  <c r="J93"/>
  <c r="F93"/>
  <c r="F91"/>
  <c r="E89"/>
  <c r="J26"/>
  <c r="E26"/>
  <c r="J120"/>
  <c r="J25"/>
  <c r="J20"/>
  <c r="E20"/>
  <c r="F120"/>
  <c r="J19"/>
  <c r="J14"/>
  <c r="J91"/>
  <c r="E7"/>
  <c r="E85"/>
  <c i="18" r="J39"/>
  <c r="J38"/>
  <c i="1" r="AY116"/>
  <c i="18" r="J37"/>
  <c i="1" r="AX116"/>
  <c i="18" r="BI290"/>
  <c r="BH290"/>
  <c r="BG290"/>
  <c r="BF290"/>
  <c r="T290"/>
  <c r="R290"/>
  <c r="P290"/>
  <c r="BI287"/>
  <c r="BH287"/>
  <c r="BG287"/>
  <c r="BF287"/>
  <c r="T287"/>
  <c r="R287"/>
  <c r="P287"/>
  <c r="BI284"/>
  <c r="BH284"/>
  <c r="BG284"/>
  <c r="BF284"/>
  <c r="T284"/>
  <c r="R284"/>
  <c r="P284"/>
  <c r="BI279"/>
  <c r="BH279"/>
  <c r="BG279"/>
  <c r="BF279"/>
  <c r="T279"/>
  <c r="T278"/>
  <c r="R279"/>
  <c r="R278"/>
  <c r="P279"/>
  <c r="P278"/>
  <c r="BI276"/>
  <c r="BH276"/>
  <c r="BG276"/>
  <c r="BF276"/>
  <c r="T276"/>
  <c r="R276"/>
  <c r="P276"/>
  <c r="BI273"/>
  <c r="BH273"/>
  <c r="BG273"/>
  <c r="BF273"/>
  <c r="T273"/>
  <c r="R273"/>
  <c r="P273"/>
  <c r="BI270"/>
  <c r="BH270"/>
  <c r="BG270"/>
  <c r="BF270"/>
  <c r="T270"/>
  <c r="R270"/>
  <c r="P270"/>
  <c r="BI266"/>
  <c r="BH266"/>
  <c r="BG266"/>
  <c r="BF266"/>
  <c r="T266"/>
  <c r="R266"/>
  <c r="P266"/>
  <c r="BI262"/>
  <c r="BH262"/>
  <c r="BG262"/>
  <c r="BF262"/>
  <c r="T262"/>
  <c r="R262"/>
  <c r="P262"/>
  <c r="BI261"/>
  <c r="BH261"/>
  <c r="BG261"/>
  <c r="BF261"/>
  <c r="T261"/>
  <c r="R261"/>
  <c r="P261"/>
  <c r="BI258"/>
  <c r="BH258"/>
  <c r="BG258"/>
  <c r="BF258"/>
  <c r="T258"/>
  <c r="R258"/>
  <c r="P258"/>
  <c r="BI256"/>
  <c r="BH256"/>
  <c r="BG256"/>
  <c r="BF256"/>
  <c r="T256"/>
  <c r="R256"/>
  <c r="P256"/>
  <c r="BI255"/>
  <c r="BH255"/>
  <c r="BG255"/>
  <c r="BF255"/>
  <c r="T255"/>
  <c r="R255"/>
  <c r="P255"/>
  <c r="BI253"/>
  <c r="BH253"/>
  <c r="BG253"/>
  <c r="BF253"/>
  <c r="T253"/>
  <c r="R253"/>
  <c r="P253"/>
  <c r="BI250"/>
  <c r="BH250"/>
  <c r="BG250"/>
  <c r="BF250"/>
  <c r="T250"/>
  <c r="R250"/>
  <c r="P250"/>
  <c r="BI248"/>
  <c r="BH248"/>
  <c r="BG248"/>
  <c r="BF248"/>
  <c r="T248"/>
  <c r="R248"/>
  <c r="P248"/>
  <c r="BI246"/>
  <c r="BH246"/>
  <c r="BG246"/>
  <c r="BF246"/>
  <c r="T246"/>
  <c r="R246"/>
  <c r="P246"/>
  <c r="BI243"/>
  <c r="BH243"/>
  <c r="BG243"/>
  <c r="BF243"/>
  <c r="T243"/>
  <c r="R243"/>
  <c r="P243"/>
  <c r="BI241"/>
  <c r="BH241"/>
  <c r="BG241"/>
  <c r="BF241"/>
  <c r="T241"/>
  <c r="R241"/>
  <c r="P241"/>
  <c r="BI240"/>
  <c r="BH240"/>
  <c r="BG240"/>
  <c r="BF240"/>
  <c r="T240"/>
  <c r="R240"/>
  <c r="P240"/>
  <c r="BI239"/>
  <c r="BH239"/>
  <c r="BG239"/>
  <c r="BF239"/>
  <c r="T239"/>
  <c r="R239"/>
  <c r="P239"/>
  <c r="BI238"/>
  <c r="BH238"/>
  <c r="BG238"/>
  <c r="BF238"/>
  <c r="T238"/>
  <c r="R238"/>
  <c r="P238"/>
  <c r="BI235"/>
  <c r="BH235"/>
  <c r="BG235"/>
  <c r="BF235"/>
  <c r="T235"/>
  <c r="R235"/>
  <c r="P235"/>
  <c r="BI234"/>
  <c r="BH234"/>
  <c r="BG234"/>
  <c r="BF234"/>
  <c r="T234"/>
  <c r="R234"/>
  <c r="P234"/>
  <c r="BI232"/>
  <c r="BH232"/>
  <c r="BG232"/>
  <c r="BF232"/>
  <c r="T232"/>
  <c r="R232"/>
  <c r="P232"/>
  <c r="BI230"/>
  <c r="BH230"/>
  <c r="BG230"/>
  <c r="BF230"/>
  <c r="T230"/>
  <c r="R230"/>
  <c r="P230"/>
  <c r="BI227"/>
  <c r="BH227"/>
  <c r="BG227"/>
  <c r="BF227"/>
  <c r="T227"/>
  <c r="R227"/>
  <c r="P227"/>
  <c r="BI224"/>
  <c r="BH224"/>
  <c r="BG224"/>
  <c r="BF224"/>
  <c r="T224"/>
  <c r="R224"/>
  <c r="P224"/>
  <c r="BI222"/>
  <c r="BH222"/>
  <c r="BG222"/>
  <c r="BF222"/>
  <c r="T222"/>
  <c r="R222"/>
  <c r="P222"/>
  <c r="BI219"/>
  <c r="BH219"/>
  <c r="BG219"/>
  <c r="BF219"/>
  <c r="T219"/>
  <c r="R219"/>
  <c r="P219"/>
  <c r="BI215"/>
  <c r="BH215"/>
  <c r="BG215"/>
  <c r="BF215"/>
  <c r="T215"/>
  <c r="R215"/>
  <c r="P215"/>
  <c r="BI208"/>
  <c r="BH208"/>
  <c r="BG208"/>
  <c r="BF208"/>
  <c r="T208"/>
  <c r="R208"/>
  <c r="P208"/>
  <c r="BI205"/>
  <c r="BH205"/>
  <c r="BG205"/>
  <c r="BF205"/>
  <c r="T205"/>
  <c r="R205"/>
  <c r="P205"/>
  <c r="BI201"/>
  <c r="BH201"/>
  <c r="BG201"/>
  <c r="BF201"/>
  <c r="T201"/>
  <c r="R201"/>
  <c r="P201"/>
  <c r="BI197"/>
  <c r="BH197"/>
  <c r="BG197"/>
  <c r="BF197"/>
  <c r="T197"/>
  <c r="R197"/>
  <c r="P197"/>
  <c r="BI194"/>
  <c r="BH194"/>
  <c r="BG194"/>
  <c r="BF194"/>
  <c r="T194"/>
  <c r="R194"/>
  <c r="P194"/>
  <c r="BI190"/>
  <c r="BH190"/>
  <c r="BG190"/>
  <c r="BF190"/>
  <c r="T190"/>
  <c r="R190"/>
  <c r="P190"/>
  <c r="BI186"/>
  <c r="BH186"/>
  <c r="BG186"/>
  <c r="BF186"/>
  <c r="T186"/>
  <c r="R186"/>
  <c r="P186"/>
  <c r="BI182"/>
  <c r="BH182"/>
  <c r="BG182"/>
  <c r="BF182"/>
  <c r="T182"/>
  <c r="R182"/>
  <c r="P182"/>
  <c r="BI176"/>
  <c r="BH176"/>
  <c r="BG176"/>
  <c r="BF176"/>
  <c r="T176"/>
  <c r="R176"/>
  <c r="P176"/>
  <c r="BI172"/>
  <c r="BH172"/>
  <c r="BG172"/>
  <c r="BF172"/>
  <c r="T172"/>
  <c r="R172"/>
  <c r="P172"/>
  <c r="BI169"/>
  <c r="BH169"/>
  <c r="BG169"/>
  <c r="BF169"/>
  <c r="T169"/>
  <c r="R169"/>
  <c r="P169"/>
  <c r="BI163"/>
  <c r="BH163"/>
  <c r="BG163"/>
  <c r="BF163"/>
  <c r="T163"/>
  <c r="R163"/>
  <c r="P163"/>
  <c r="BI160"/>
  <c r="BH160"/>
  <c r="BG160"/>
  <c r="BF160"/>
  <c r="T160"/>
  <c r="R160"/>
  <c r="P160"/>
  <c r="BI157"/>
  <c r="BH157"/>
  <c r="BG157"/>
  <c r="BF157"/>
  <c r="T157"/>
  <c r="R157"/>
  <c r="P157"/>
  <c r="BI153"/>
  <c r="BH153"/>
  <c r="BG153"/>
  <c r="BF153"/>
  <c r="T153"/>
  <c r="R153"/>
  <c r="P153"/>
  <c r="BI147"/>
  <c r="BH147"/>
  <c r="BG147"/>
  <c r="BF147"/>
  <c r="T147"/>
  <c r="R147"/>
  <c r="P147"/>
  <c r="BI141"/>
  <c r="BH141"/>
  <c r="BG141"/>
  <c r="BF141"/>
  <c r="T141"/>
  <c r="R141"/>
  <c r="P141"/>
  <c r="BI137"/>
  <c r="BH137"/>
  <c r="BG137"/>
  <c r="BF137"/>
  <c r="T137"/>
  <c r="R137"/>
  <c r="P137"/>
  <c r="BI133"/>
  <c r="BH133"/>
  <c r="BG133"/>
  <c r="BF133"/>
  <c r="T133"/>
  <c r="R133"/>
  <c r="P133"/>
  <c r="BI130"/>
  <c r="BH130"/>
  <c r="BG130"/>
  <c r="BF130"/>
  <c r="T130"/>
  <c r="R130"/>
  <c r="P130"/>
  <c r="J123"/>
  <c r="F123"/>
  <c r="F121"/>
  <c r="E119"/>
  <c r="J93"/>
  <c r="F93"/>
  <c r="F91"/>
  <c r="E89"/>
  <c r="J26"/>
  <c r="E26"/>
  <c r="J124"/>
  <c r="J25"/>
  <c r="J20"/>
  <c r="E20"/>
  <c r="F94"/>
  <c r="J19"/>
  <c r="J14"/>
  <c r="J121"/>
  <c r="E7"/>
  <c r="E115"/>
  <c i="17" r="J39"/>
  <c r="J38"/>
  <c i="1" r="AY115"/>
  <c i="17" r="J37"/>
  <c i="1" r="AX115"/>
  <c i="17" r="BI504"/>
  <c r="BH504"/>
  <c r="BG504"/>
  <c r="BF504"/>
  <c r="T504"/>
  <c r="R504"/>
  <c r="P504"/>
  <c r="BI501"/>
  <c r="BH501"/>
  <c r="BG501"/>
  <c r="BF501"/>
  <c r="T501"/>
  <c r="R501"/>
  <c r="P501"/>
  <c r="BI499"/>
  <c r="BH499"/>
  <c r="BG499"/>
  <c r="BF499"/>
  <c r="T499"/>
  <c r="R499"/>
  <c r="P499"/>
  <c r="BI496"/>
  <c r="BH496"/>
  <c r="BG496"/>
  <c r="BF496"/>
  <c r="T496"/>
  <c r="R496"/>
  <c r="P496"/>
  <c r="BI491"/>
  <c r="BH491"/>
  <c r="BG491"/>
  <c r="BF491"/>
  <c r="T491"/>
  <c r="T490"/>
  <c r="R491"/>
  <c r="R490"/>
  <c r="P491"/>
  <c r="P490"/>
  <c r="BI489"/>
  <c r="BH489"/>
  <c r="BG489"/>
  <c r="BF489"/>
  <c r="T489"/>
  <c r="R489"/>
  <c r="P489"/>
  <c r="BI488"/>
  <c r="BH488"/>
  <c r="BG488"/>
  <c r="BF488"/>
  <c r="T488"/>
  <c r="R488"/>
  <c r="P488"/>
  <c r="BI487"/>
  <c r="BH487"/>
  <c r="BG487"/>
  <c r="BF487"/>
  <c r="T487"/>
  <c r="R487"/>
  <c r="P487"/>
  <c r="BI486"/>
  <c r="BH486"/>
  <c r="BG486"/>
  <c r="BF486"/>
  <c r="T486"/>
  <c r="R486"/>
  <c r="P486"/>
  <c r="BI485"/>
  <c r="BH485"/>
  <c r="BG485"/>
  <c r="BF485"/>
  <c r="T485"/>
  <c r="R485"/>
  <c r="P485"/>
  <c r="BI484"/>
  <c r="BH484"/>
  <c r="BG484"/>
  <c r="BF484"/>
  <c r="T484"/>
  <c r="R484"/>
  <c r="P484"/>
  <c r="BI483"/>
  <c r="BH483"/>
  <c r="BG483"/>
  <c r="BF483"/>
  <c r="T483"/>
  <c r="R483"/>
  <c r="P483"/>
  <c r="BI482"/>
  <c r="BH482"/>
  <c r="BG482"/>
  <c r="BF482"/>
  <c r="T482"/>
  <c r="R482"/>
  <c r="P482"/>
  <c r="BI479"/>
  <c r="BH479"/>
  <c r="BG479"/>
  <c r="BF479"/>
  <c r="T479"/>
  <c r="R479"/>
  <c r="P479"/>
  <c r="BI474"/>
  <c r="BH474"/>
  <c r="BG474"/>
  <c r="BF474"/>
  <c r="T474"/>
  <c r="R474"/>
  <c r="P474"/>
  <c r="BI470"/>
  <c r="BH470"/>
  <c r="BG470"/>
  <c r="BF470"/>
  <c r="T470"/>
  <c r="R470"/>
  <c r="P470"/>
  <c r="BI468"/>
  <c r="BH468"/>
  <c r="BG468"/>
  <c r="BF468"/>
  <c r="T468"/>
  <c r="R468"/>
  <c r="P468"/>
  <c r="BI465"/>
  <c r="BH465"/>
  <c r="BG465"/>
  <c r="BF465"/>
  <c r="T465"/>
  <c r="R465"/>
  <c r="P465"/>
  <c r="BI463"/>
  <c r="BH463"/>
  <c r="BG463"/>
  <c r="BF463"/>
  <c r="T463"/>
  <c r="R463"/>
  <c r="P463"/>
  <c r="BI461"/>
  <c r="BH461"/>
  <c r="BG461"/>
  <c r="BF461"/>
  <c r="T461"/>
  <c r="R461"/>
  <c r="P461"/>
  <c r="BI458"/>
  <c r="BH458"/>
  <c r="BG458"/>
  <c r="BF458"/>
  <c r="T458"/>
  <c r="R458"/>
  <c r="P458"/>
  <c r="BI457"/>
  <c r="BH457"/>
  <c r="BG457"/>
  <c r="BF457"/>
  <c r="T457"/>
  <c r="R457"/>
  <c r="P457"/>
  <c r="BI454"/>
  <c r="BH454"/>
  <c r="BG454"/>
  <c r="BF454"/>
  <c r="T454"/>
  <c r="R454"/>
  <c r="P454"/>
  <c r="BI451"/>
  <c r="BH451"/>
  <c r="BG451"/>
  <c r="BF451"/>
  <c r="T451"/>
  <c r="R451"/>
  <c r="P451"/>
  <c r="BI448"/>
  <c r="BH448"/>
  <c r="BG448"/>
  <c r="BF448"/>
  <c r="T448"/>
  <c r="R448"/>
  <c r="P448"/>
  <c r="BI446"/>
  <c r="BH446"/>
  <c r="BG446"/>
  <c r="BF446"/>
  <c r="T446"/>
  <c r="R446"/>
  <c r="P446"/>
  <c r="BI443"/>
  <c r="BH443"/>
  <c r="BG443"/>
  <c r="BF443"/>
  <c r="T443"/>
  <c r="R443"/>
  <c r="P443"/>
  <c r="BI441"/>
  <c r="BH441"/>
  <c r="BG441"/>
  <c r="BF441"/>
  <c r="T441"/>
  <c r="R441"/>
  <c r="P441"/>
  <c r="BI438"/>
  <c r="BH438"/>
  <c r="BG438"/>
  <c r="BF438"/>
  <c r="T438"/>
  <c r="R438"/>
  <c r="P438"/>
  <c r="BI436"/>
  <c r="BH436"/>
  <c r="BG436"/>
  <c r="BF436"/>
  <c r="T436"/>
  <c r="R436"/>
  <c r="P436"/>
  <c r="BI434"/>
  <c r="BH434"/>
  <c r="BG434"/>
  <c r="BF434"/>
  <c r="T434"/>
  <c r="R434"/>
  <c r="P434"/>
  <c r="BI431"/>
  <c r="BH431"/>
  <c r="BG431"/>
  <c r="BF431"/>
  <c r="T431"/>
  <c r="R431"/>
  <c r="P431"/>
  <c r="BI429"/>
  <c r="BH429"/>
  <c r="BG429"/>
  <c r="BF429"/>
  <c r="T429"/>
  <c r="R429"/>
  <c r="P429"/>
  <c r="BI426"/>
  <c r="BH426"/>
  <c r="BG426"/>
  <c r="BF426"/>
  <c r="T426"/>
  <c r="R426"/>
  <c r="P426"/>
  <c r="BI423"/>
  <c r="BH423"/>
  <c r="BG423"/>
  <c r="BF423"/>
  <c r="T423"/>
  <c r="R423"/>
  <c r="P423"/>
  <c r="BI420"/>
  <c r="BH420"/>
  <c r="BG420"/>
  <c r="BF420"/>
  <c r="T420"/>
  <c r="R420"/>
  <c r="P420"/>
  <c r="BI417"/>
  <c r="BH417"/>
  <c r="BG417"/>
  <c r="BF417"/>
  <c r="T417"/>
  <c r="R417"/>
  <c r="P417"/>
  <c r="BI414"/>
  <c r="BH414"/>
  <c r="BG414"/>
  <c r="BF414"/>
  <c r="T414"/>
  <c r="R414"/>
  <c r="P414"/>
  <c r="BI411"/>
  <c r="BH411"/>
  <c r="BG411"/>
  <c r="BF411"/>
  <c r="T411"/>
  <c r="R411"/>
  <c r="P411"/>
  <c r="BI408"/>
  <c r="BH408"/>
  <c r="BG408"/>
  <c r="BF408"/>
  <c r="T408"/>
  <c r="R408"/>
  <c r="P408"/>
  <c r="BI405"/>
  <c r="BH405"/>
  <c r="BG405"/>
  <c r="BF405"/>
  <c r="T405"/>
  <c r="R405"/>
  <c r="P405"/>
  <c r="BI403"/>
  <c r="BH403"/>
  <c r="BG403"/>
  <c r="BF403"/>
  <c r="T403"/>
  <c r="R403"/>
  <c r="P403"/>
  <c r="BI401"/>
  <c r="BH401"/>
  <c r="BG401"/>
  <c r="BF401"/>
  <c r="T401"/>
  <c r="R401"/>
  <c r="P401"/>
  <c r="BI399"/>
  <c r="BH399"/>
  <c r="BG399"/>
  <c r="BF399"/>
  <c r="T399"/>
  <c r="R399"/>
  <c r="P399"/>
  <c r="BI397"/>
  <c r="BH397"/>
  <c r="BG397"/>
  <c r="BF397"/>
  <c r="T397"/>
  <c r="R397"/>
  <c r="P397"/>
  <c r="BI395"/>
  <c r="BH395"/>
  <c r="BG395"/>
  <c r="BF395"/>
  <c r="T395"/>
  <c r="R395"/>
  <c r="P395"/>
  <c r="BI392"/>
  <c r="BH392"/>
  <c r="BG392"/>
  <c r="BF392"/>
  <c r="T392"/>
  <c r="R392"/>
  <c r="P392"/>
  <c r="BI390"/>
  <c r="BH390"/>
  <c r="BG390"/>
  <c r="BF390"/>
  <c r="T390"/>
  <c r="R390"/>
  <c r="P390"/>
  <c r="BI388"/>
  <c r="BH388"/>
  <c r="BG388"/>
  <c r="BF388"/>
  <c r="T388"/>
  <c r="R388"/>
  <c r="P388"/>
  <c r="BI386"/>
  <c r="BH386"/>
  <c r="BG386"/>
  <c r="BF386"/>
  <c r="T386"/>
  <c r="R386"/>
  <c r="P386"/>
  <c r="BI383"/>
  <c r="BH383"/>
  <c r="BG383"/>
  <c r="BF383"/>
  <c r="T383"/>
  <c r="R383"/>
  <c r="P383"/>
  <c r="BI381"/>
  <c r="BH381"/>
  <c r="BG381"/>
  <c r="BF381"/>
  <c r="T381"/>
  <c r="R381"/>
  <c r="P381"/>
  <c r="BI379"/>
  <c r="BH379"/>
  <c r="BG379"/>
  <c r="BF379"/>
  <c r="T379"/>
  <c r="R379"/>
  <c r="P379"/>
  <c r="BI376"/>
  <c r="BH376"/>
  <c r="BG376"/>
  <c r="BF376"/>
  <c r="T376"/>
  <c r="R376"/>
  <c r="P376"/>
  <c r="BI374"/>
  <c r="BH374"/>
  <c r="BG374"/>
  <c r="BF374"/>
  <c r="T374"/>
  <c r="R374"/>
  <c r="P374"/>
  <c r="BI371"/>
  <c r="BH371"/>
  <c r="BG371"/>
  <c r="BF371"/>
  <c r="T371"/>
  <c r="R371"/>
  <c r="P371"/>
  <c r="BI369"/>
  <c r="BH369"/>
  <c r="BG369"/>
  <c r="BF369"/>
  <c r="T369"/>
  <c r="R369"/>
  <c r="P369"/>
  <c r="BI367"/>
  <c r="BH367"/>
  <c r="BG367"/>
  <c r="BF367"/>
  <c r="T367"/>
  <c r="R367"/>
  <c r="P367"/>
  <c r="BI364"/>
  <c r="BH364"/>
  <c r="BG364"/>
  <c r="BF364"/>
  <c r="T364"/>
  <c r="R364"/>
  <c r="P364"/>
  <c r="BI362"/>
  <c r="BH362"/>
  <c r="BG362"/>
  <c r="BF362"/>
  <c r="T362"/>
  <c r="R362"/>
  <c r="P362"/>
  <c r="BI360"/>
  <c r="BH360"/>
  <c r="BG360"/>
  <c r="BF360"/>
  <c r="T360"/>
  <c r="R360"/>
  <c r="P360"/>
  <c r="BI357"/>
  <c r="BH357"/>
  <c r="BG357"/>
  <c r="BF357"/>
  <c r="T357"/>
  <c r="R357"/>
  <c r="P357"/>
  <c r="BI355"/>
  <c r="BH355"/>
  <c r="BG355"/>
  <c r="BF355"/>
  <c r="T355"/>
  <c r="R355"/>
  <c r="P355"/>
  <c r="BI353"/>
  <c r="BH353"/>
  <c r="BG353"/>
  <c r="BF353"/>
  <c r="T353"/>
  <c r="R353"/>
  <c r="P353"/>
  <c r="BI350"/>
  <c r="BH350"/>
  <c r="BG350"/>
  <c r="BF350"/>
  <c r="T350"/>
  <c r="R350"/>
  <c r="P350"/>
  <c r="BI348"/>
  <c r="BH348"/>
  <c r="BG348"/>
  <c r="BF348"/>
  <c r="T348"/>
  <c r="R348"/>
  <c r="P348"/>
  <c r="BI346"/>
  <c r="BH346"/>
  <c r="BG346"/>
  <c r="BF346"/>
  <c r="T346"/>
  <c r="R346"/>
  <c r="P346"/>
  <c r="BI343"/>
  <c r="BH343"/>
  <c r="BG343"/>
  <c r="BF343"/>
  <c r="T343"/>
  <c r="R343"/>
  <c r="P343"/>
  <c r="BI341"/>
  <c r="BH341"/>
  <c r="BG341"/>
  <c r="BF341"/>
  <c r="T341"/>
  <c r="R341"/>
  <c r="P341"/>
  <c r="BI338"/>
  <c r="BH338"/>
  <c r="BG338"/>
  <c r="BF338"/>
  <c r="T338"/>
  <c r="R338"/>
  <c r="P338"/>
  <c r="BI335"/>
  <c r="BH335"/>
  <c r="BG335"/>
  <c r="BF335"/>
  <c r="T335"/>
  <c r="R335"/>
  <c r="P335"/>
  <c r="BI331"/>
  <c r="BH331"/>
  <c r="BG331"/>
  <c r="BF331"/>
  <c r="T331"/>
  <c r="R331"/>
  <c r="P331"/>
  <c r="BI328"/>
  <c r="BH328"/>
  <c r="BG328"/>
  <c r="BF328"/>
  <c r="T328"/>
  <c r="R328"/>
  <c r="P328"/>
  <c r="BI324"/>
  <c r="BH324"/>
  <c r="BG324"/>
  <c r="BF324"/>
  <c r="T324"/>
  <c r="R324"/>
  <c r="P324"/>
  <c r="BI321"/>
  <c r="BH321"/>
  <c r="BG321"/>
  <c r="BF321"/>
  <c r="T321"/>
  <c r="R321"/>
  <c r="P321"/>
  <c r="BI317"/>
  <c r="BH317"/>
  <c r="BG317"/>
  <c r="BF317"/>
  <c r="T317"/>
  <c r="R317"/>
  <c r="P317"/>
  <c r="BI314"/>
  <c r="BH314"/>
  <c r="BG314"/>
  <c r="BF314"/>
  <c r="T314"/>
  <c r="R314"/>
  <c r="P314"/>
  <c r="BI311"/>
  <c r="BH311"/>
  <c r="BG311"/>
  <c r="BF311"/>
  <c r="T311"/>
  <c r="R311"/>
  <c r="P311"/>
  <c r="BI310"/>
  <c r="BH310"/>
  <c r="BG310"/>
  <c r="BF310"/>
  <c r="T310"/>
  <c r="R310"/>
  <c r="P310"/>
  <c r="BI303"/>
  <c r="BH303"/>
  <c r="BG303"/>
  <c r="BF303"/>
  <c r="T303"/>
  <c r="R303"/>
  <c r="P303"/>
  <c r="BI300"/>
  <c r="BH300"/>
  <c r="BG300"/>
  <c r="BF300"/>
  <c r="T300"/>
  <c r="R300"/>
  <c r="P300"/>
  <c r="BI292"/>
  <c r="BH292"/>
  <c r="BG292"/>
  <c r="BF292"/>
  <c r="T292"/>
  <c r="R292"/>
  <c r="P292"/>
  <c r="BI284"/>
  <c r="BH284"/>
  <c r="BG284"/>
  <c r="BF284"/>
  <c r="T284"/>
  <c r="R284"/>
  <c r="P284"/>
  <c r="BI281"/>
  <c r="BH281"/>
  <c r="BG281"/>
  <c r="BF281"/>
  <c r="T281"/>
  <c r="R281"/>
  <c r="P281"/>
  <c r="BI278"/>
  <c r="BH278"/>
  <c r="BG278"/>
  <c r="BF278"/>
  <c r="T278"/>
  <c r="R278"/>
  <c r="P278"/>
  <c r="BI275"/>
  <c r="BH275"/>
  <c r="BG275"/>
  <c r="BF275"/>
  <c r="T275"/>
  <c r="R275"/>
  <c r="P275"/>
  <c r="BI265"/>
  <c r="BH265"/>
  <c r="BG265"/>
  <c r="BF265"/>
  <c r="T265"/>
  <c r="R265"/>
  <c r="P265"/>
  <c r="BI260"/>
  <c r="BH260"/>
  <c r="BG260"/>
  <c r="BF260"/>
  <c r="T260"/>
  <c r="T259"/>
  <c r="R260"/>
  <c r="R259"/>
  <c r="P260"/>
  <c r="P259"/>
  <c r="BI255"/>
  <c r="BH255"/>
  <c r="BG255"/>
  <c r="BF255"/>
  <c r="T255"/>
  <c r="R255"/>
  <c r="P255"/>
  <c r="BI252"/>
  <c r="BH252"/>
  <c r="BG252"/>
  <c r="BF252"/>
  <c r="T252"/>
  <c r="R252"/>
  <c r="P252"/>
  <c r="BI249"/>
  <c r="BH249"/>
  <c r="BG249"/>
  <c r="BF249"/>
  <c r="T249"/>
  <c r="R249"/>
  <c r="P249"/>
  <c r="BI246"/>
  <c r="BH246"/>
  <c r="BG246"/>
  <c r="BF246"/>
  <c r="T246"/>
  <c r="R246"/>
  <c r="P246"/>
  <c r="BI232"/>
  <c r="BH232"/>
  <c r="BG232"/>
  <c r="BF232"/>
  <c r="T232"/>
  <c r="R232"/>
  <c r="P232"/>
  <c r="BI225"/>
  <c r="BH225"/>
  <c r="BG225"/>
  <c r="BF225"/>
  <c r="T225"/>
  <c r="R225"/>
  <c r="P225"/>
  <c r="BI220"/>
  <c r="BH220"/>
  <c r="BG220"/>
  <c r="BF220"/>
  <c r="T220"/>
  <c r="R220"/>
  <c r="P220"/>
  <c r="BI215"/>
  <c r="BH215"/>
  <c r="BG215"/>
  <c r="BF215"/>
  <c r="T215"/>
  <c r="R215"/>
  <c r="P215"/>
  <c r="BI212"/>
  <c r="BH212"/>
  <c r="BG212"/>
  <c r="BF212"/>
  <c r="T212"/>
  <c r="R212"/>
  <c r="P212"/>
  <c r="BI209"/>
  <c r="BH209"/>
  <c r="BG209"/>
  <c r="BF209"/>
  <c r="T209"/>
  <c r="R209"/>
  <c r="P209"/>
  <c r="BI206"/>
  <c r="BH206"/>
  <c r="BG206"/>
  <c r="BF206"/>
  <c r="T206"/>
  <c r="R206"/>
  <c r="P206"/>
  <c r="BI200"/>
  <c r="BH200"/>
  <c r="BG200"/>
  <c r="BF200"/>
  <c r="T200"/>
  <c r="R200"/>
  <c r="P200"/>
  <c r="BI197"/>
  <c r="BH197"/>
  <c r="BG197"/>
  <c r="BF197"/>
  <c r="T197"/>
  <c r="R197"/>
  <c r="P197"/>
  <c r="BI193"/>
  <c r="BH193"/>
  <c r="BG193"/>
  <c r="BF193"/>
  <c r="T193"/>
  <c r="R193"/>
  <c r="P193"/>
  <c r="BI190"/>
  <c r="BH190"/>
  <c r="BG190"/>
  <c r="BF190"/>
  <c r="T190"/>
  <c r="R190"/>
  <c r="P190"/>
  <c r="BI183"/>
  <c r="BH183"/>
  <c r="BG183"/>
  <c r="BF183"/>
  <c r="T183"/>
  <c r="R183"/>
  <c r="P183"/>
  <c r="BI180"/>
  <c r="BH180"/>
  <c r="BG180"/>
  <c r="BF180"/>
  <c r="T180"/>
  <c r="R180"/>
  <c r="P180"/>
  <c r="BI174"/>
  <c r="BH174"/>
  <c r="BG174"/>
  <c r="BF174"/>
  <c r="T174"/>
  <c r="R174"/>
  <c r="P174"/>
  <c r="BI171"/>
  <c r="BH171"/>
  <c r="BG171"/>
  <c r="BF171"/>
  <c r="T171"/>
  <c r="R171"/>
  <c r="P171"/>
  <c r="BI168"/>
  <c r="BH168"/>
  <c r="BG168"/>
  <c r="BF168"/>
  <c r="T168"/>
  <c r="R168"/>
  <c r="P168"/>
  <c r="BI164"/>
  <c r="BH164"/>
  <c r="BG164"/>
  <c r="BF164"/>
  <c r="T164"/>
  <c r="R164"/>
  <c r="P164"/>
  <c r="BI155"/>
  <c r="BH155"/>
  <c r="BG155"/>
  <c r="BF155"/>
  <c r="T155"/>
  <c r="R155"/>
  <c r="P155"/>
  <c r="BI142"/>
  <c r="BH142"/>
  <c r="BG142"/>
  <c r="BF142"/>
  <c r="T142"/>
  <c r="R142"/>
  <c r="P142"/>
  <c r="BI138"/>
  <c r="BH138"/>
  <c r="BG138"/>
  <c r="BF138"/>
  <c r="T138"/>
  <c r="R138"/>
  <c r="P138"/>
  <c r="BI132"/>
  <c r="BH132"/>
  <c r="BG132"/>
  <c r="BF132"/>
  <c r="T132"/>
  <c r="R132"/>
  <c r="P132"/>
  <c r="J125"/>
  <c r="F125"/>
  <c r="F123"/>
  <c r="E121"/>
  <c r="J93"/>
  <c r="F93"/>
  <c r="F91"/>
  <c r="E89"/>
  <c r="J26"/>
  <c r="E26"/>
  <c r="J94"/>
  <c r="J25"/>
  <c r="J20"/>
  <c r="E20"/>
  <c r="F126"/>
  <c r="J19"/>
  <c r="J14"/>
  <c r="J91"/>
  <c r="E7"/>
  <c r="E85"/>
  <c i="16" r="J39"/>
  <c r="J38"/>
  <c i="1" r="AY114"/>
  <c i="16" r="J37"/>
  <c i="1" r="AX114"/>
  <c i="16" r="BI285"/>
  <c r="BH285"/>
  <c r="BG285"/>
  <c r="BF285"/>
  <c r="T285"/>
  <c r="T284"/>
  <c r="R285"/>
  <c r="R284"/>
  <c r="P285"/>
  <c r="P284"/>
  <c r="BI281"/>
  <c r="BH281"/>
  <c r="BG281"/>
  <c r="BF281"/>
  <c r="T281"/>
  <c r="R281"/>
  <c r="P281"/>
  <c r="BI278"/>
  <c r="BH278"/>
  <c r="BG278"/>
  <c r="BF278"/>
  <c r="T278"/>
  <c r="R278"/>
  <c r="P278"/>
  <c r="BI275"/>
  <c r="BH275"/>
  <c r="BG275"/>
  <c r="BF275"/>
  <c r="T275"/>
  <c r="R275"/>
  <c r="P275"/>
  <c r="BI272"/>
  <c r="BH272"/>
  <c r="BG272"/>
  <c r="BF272"/>
  <c r="T272"/>
  <c r="R272"/>
  <c r="P272"/>
  <c r="BI269"/>
  <c r="BH269"/>
  <c r="BG269"/>
  <c r="BF269"/>
  <c r="T269"/>
  <c r="R269"/>
  <c r="P269"/>
  <c r="BI266"/>
  <c r="BH266"/>
  <c r="BG266"/>
  <c r="BF266"/>
  <c r="T266"/>
  <c r="R266"/>
  <c r="P266"/>
  <c r="BI263"/>
  <c r="BH263"/>
  <c r="BG263"/>
  <c r="BF263"/>
  <c r="T263"/>
  <c r="R263"/>
  <c r="P263"/>
  <c r="BI260"/>
  <c r="BH260"/>
  <c r="BG260"/>
  <c r="BF260"/>
  <c r="T260"/>
  <c r="R260"/>
  <c r="P260"/>
  <c r="BI258"/>
  <c r="BH258"/>
  <c r="BG258"/>
  <c r="BF258"/>
  <c r="T258"/>
  <c r="R258"/>
  <c r="P258"/>
  <c r="BI255"/>
  <c r="BH255"/>
  <c r="BG255"/>
  <c r="BF255"/>
  <c r="T255"/>
  <c r="R255"/>
  <c r="P255"/>
  <c r="BI253"/>
  <c r="BH253"/>
  <c r="BG253"/>
  <c r="BF253"/>
  <c r="T253"/>
  <c r="R253"/>
  <c r="P253"/>
  <c r="BI250"/>
  <c r="BH250"/>
  <c r="BG250"/>
  <c r="BF250"/>
  <c r="T250"/>
  <c r="R250"/>
  <c r="P250"/>
  <c r="BI247"/>
  <c r="BH247"/>
  <c r="BG247"/>
  <c r="BF247"/>
  <c r="T247"/>
  <c r="R247"/>
  <c r="P247"/>
  <c r="BI244"/>
  <c r="BH244"/>
  <c r="BG244"/>
  <c r="BF244"/>
  <c r="T244"/>
  <c r="R244"/>
  <c r="P244"/>
  <c r="BI243"/>
  <c r="BH243"/>
  <c r="BG243"/>
  <c r="BF243"/>
  <c r="T243"/>
  <c r="R243"/>
  <c r="P243"/>
  <c r="BI236"/>
  <c r="BH236"/>
  <c r="BG236"/>
  <c r="BF236"/>
  <c r="T236"/>
  <c r="R236"/>
  <c r="P236"/>
  <c r="BI233"/>
  <c r="BH233"/>
  <c r="BG233"/>
  <c r="BF233"/>
  <c r="T233"/>
  <c r="R233"/>
  <c r="P233"/>
  <c r="BI229"/>
  <c r="BH229"/>
  <c r="BG229"/>
  <c r="BF229"/>
  <c r="T229"/>
  <c r="R229"/>
  <c r="P229"/>
  <c r="BI225"/>
  <c r="BH225"/>
  <c r="BG225"/>
  <c r="BF225"/>
  <c r="T225"/>
  <c r="R225"/>
  <c r="P225"/>
  <c r="BI222"/>
  <c r="BH222"/>
  <c r="BG222"/>
  <c r="BF222"/>
  <c r="T222"/>
  <c r="R222"/>
  <c r="P222"/>
  <c r="BI218"/>
  <c r="BH218"/>
  <c r="BG218"/>
  <c r="BF218"/>
  <c r="T218"/>
  <c r="R218"/>
  <c r="P218"/>
  <c r="BI215"/>
  <c r="BH215"/>
  <c r="BG215"/>
  <c r="BF215"/>
  <c r="T215"/>
  <c r="R215"/>
  <c r="P215"/>
  <c r="BI214"/>
  <c r="BH214"/>
  <c r="BG214"/>
  <c r="BF214"/>
  <c r="T214"/>
  <c r="R214"/>
  <c r="P214"/>
  <c r="BI211"/>
  <c r="BH211"/>
  <c r="BG211"/>
  <c r="BF211"/>
  <c r="T211"/>
  <c r="R211"/>
  <c r="P211"/>
  <c r="BI207"/>
  <c r="BH207"/>
  <c r="BG207"/>
  <c r="BF207"/>
  <c r="T207"/>
  <c r="R207"/>
  <c r="P207"/>
  <c r="BI203"/>
  <c r="BH203"/>
  <c r="BG203"/>
  <c r="BF203"/>
  <c r="T203"/>
  <c r="R203"/>
  <c r="P203"/>
  <c r="BI197"/>
  <c r="BH197"/>
  <c r="BG197"/>
  <c r="BF197"/>
  <c r="T197"/>
  <c r="R197"/>
  <c r="P197"/>
  <c r="BI192"/>
  <c r="BH192"/>
  <c r="BG192"/>
  <c r="BF192"/>
  <c r="T192"/>
  <c r="R192"/>
  <c r="P192"/>
  <c r="BI189"/>
  <c r="BH189"/>
  <c r="BG189"/>
  <c r="BF189"/>
  <c r="T189"/>
  <c r="R189"/>
  <c r="P189"/>
  <c r="BI186"/>
  <c r="BH186"/>
  <c r="BG186"/>
  <c r="BF186"/>
  <c r="T186"/>
  <c r="R186"/>
  <c r="P186"/>
  <c r="BI182"/>
  <c r="BH182"/>
  <c r="BG182"/>
  <c r="BF182"/>
  <c r="T182"/>
  <c r="R182"/>
  <c r="P182"/>
  <c r="BI176"/>
  <c r="BH176"/>
  <c r="BG176"/>
  <c r="BF176"/>
  <c r="T176"/>
  <c r="R176"/>
  <c r="P176"/>
  <c r="BI173"/>
  <c r="BH173"/>
  <c r="BG173"/>
  <c r="BF173"/>
  <c r="T173"/>
  <c r="R173"/>
  <c r="P173"/>
  <c r="BI169"/>
  <c r="BH169"/>
  <c r="BG169"/>
  <c r="BF169"/>
  <c r="T169"/>
  <c r="R169"/>
  <c r="P169"/>
  <c r="BI166"/>
  <c r="BH166"/>
  <c r="BG166"/>
  <c r="BF166"/>
  <c r="T166"/>
  <c r="R166"/>
  <c r="P166"/>
  <c r="BI161"/>
  <c r="BH161"/>
  <c r="BG161"/>
  <c r="BF161"/>
  <c r="T161"/>
  <c r="R161"/>
  <c r="P161"/>
  <c r="BI158"/>
  <c r="BH158"/>
  <c r="BG158"/>
  <c r="BF158"/>
  <c r="T158"/>
  <c r="R158"/>
  <c r="P158"/>
  <c r="BI154"/>
  <c r="BH154"/>
  <c r="BG154"/>
  <c r="BF154"/>
  <c r="T154"/>
  <c r="R154"/>
  <c r="P154"/>
  <c r="BI151"/>
  <c r="BH151"/>
  <c r="BG151"/>
  <c r="BF151"/>
  <c r="T151"/>
  <c r="R151"/>
  <c r="P151"/>
  <c r="BI147"/>
  <c r="BH147"/>
  <c r="BG147"/>
  <c r="BF147"/>
  <c r="T147"/>
  <c r="R147"/>
  <c r="P147"/>
  <c r="BI143"/>
  <c r="BH143"/>
  <c r="BG143"/>
  <c r="BF143"/>
  <c r="T143"/>
  <c r="R143"/>
  <c r="P143"/>
  <c r="BI138"/>
  <c r="BH138"/>
  <c r="BG138"/>
  <c r="BF138"/>
  <c r="T138"/>
  <c r="R138"/>
  <c r="P138"/>
  <c r="BI134"/>
  <c r="BH134"/>
  <c r="BG134"/>
  <c r="BF134"/>
  <c r="T134"/>
  <c r="R134"/>
  <c r="P134"/>
  <c r="BI129"/>
  <c r="BH129"/>
  <c r="BG129"/>
  <c r="BF129"/>
  <c r="T129"/>
  <c r="R129"/>
  <c r="P129"/>
  <c r="J122"/>
  <c r="F122"/>
  <c r="F120"/>
  <c r="E118"/>
  <c r="J93"/>
  <c r="F93"/>
  <c r="F91"/>
  <c r="E89"/>
  <c r="J26"/>
  <c r="E26"/>
  <c r="J123"/>
  <c r="J25"/>
  <c r="J20"/>
  <c r="E20"/>
  <c r="F123"/>
  <c r="J19"/>
  <c r="J14"/>
  <c r="J120"/>
  <c r="E7"/>
  <c r="E85"/>
  <c i="15" r="J39"/>
  <c r="J38"/>
  <c i="1" r="AY112"/>
  <c i="15" r="J37"/>
  <c i="1" r="AX112"/>
  <c i="15" r="BI198"/>
  <c r="BH198"/>
  <c r="BG198"/>
  <c r="BF198"/>
  <c r="T198"/>
  <c r="R198"/>
  <c r="P198"/>
  <c r="BI197"/>
  <c r="BH197"/>
  <c r="BG197"/>
  <c r="BF197"/>
  <c r="T197"/>
  <c r="R197"/>
  <c r="P197"/>
  <c r="BI192"/>
  <c r="BH192"/>
  <c r="BG192"/>
  <c r="BF192"/>
  <c r="T192"/>
  <c r="T191"/>
  <c r="R192"/>
  <c r="R191"/>
  <c r="P192"/>
  <c r="P191"/>
  <c r="BI189"/>
  <c r="BH189"/>
  <c r="BG189"/>
  <c r="BF189"/>
  <c r="T189"/>
  <c r="R189"/>
  <c r="P189"/>
  <c r="BI186"/>
  <c r="BH186"/>
  <c r="BG186"/>
  <c r="BF186"/>
  <c r="T186"/>
  <c r="R186"/>
  <c r="P186"/>
  <c r="BI185"/>
  <c r="BH185"/>
  <c r="BG185"/>
  <c r="BF185"/>
  <c r="T185"/>
  <c r="R185"/>
  <c r="P185"/>
  <c r="BI183"/>
  <c r="BH183"/>
  <c r="BG183"/>
  <c r="BF183"/>
  <c r="T183"/>
  <c r="R183"/>
  <c r="P183"/>
  <c r="BI180"/>
  <c r="BH180"/>
  <c r="BG180"/>
  <c r="BF180"/>
  <c r="T180"/>
  <c r="R180"/>
  <c r="P180"/>
  <c r="BI179"/>
  <c r="BH179"/>
  <c r="BG179"/>
  <c r="BF179"/>
  <c r="T179"/>
  <c r="R179"/>
  <c r="P179"/>
  <c r="BI178"/>
  <c r="BH178"/>
  <c r="BG178"/>
  <c r="BF178"/>
  <c r="T178"/>
  <c r="R178"/>
  <c r="P178"/>
  <c r="BI173"/>
  <c r="BH173"/>
  <c r="BG173"/>
  <c r="BF173"/>
  <c r="T173"/>
  <c r="R173"/>
  <c r="P173"/>
  <c r="BI169"/>
  <c r="BH169"/>
  <c r="BG169"/>
  <c r="BF169"/>
  <c r="T169"/>
  <c r="R169"/>
  <c r="P169"/>
  <c r="BI162"/>
  <c r="BH162"/>
  <c r="BG162"/>
  <c r="BF162"/>
  <c r="T162"/>
  <c r="R162"/>
  <c r="P162"/>
  <c r="BI154"/>
  <c r="BH154"/>
  <c r="BG154"/>
  <c r="BF154"/>
  <c r="T154"/>
  <c r="R154"/>
  <c r="P154"/>
  <c r="BI148"/>
  <c r="BH148"/>
  <c r="BG148"/>
  <c r="BF148"/>
  <c r="T148"/>
  <c r="R148"/>
  <c r="P148"/>
  <c r="BI142"/>
  <c r="BH142"/>
  <c r="BG142"/>
  <c r="BF142"/>
  <c r="T142"/>
  <c r="R142"/>
  <c r="P142"/>
  <c r="BI135"/>
  <c r="BH135"/>
  <c r="BG135"/>
  <c r="BF135"/>
  <c r="T135"/>
  <c r="R135"/>
  <c r="P135"/>
  <c r="BI130"/>
  <c r="BH130"/>
  <c r="BG130"/>
  <c r="BF130"/>
  <c r="T130"/>
  <c r="R130"/>
  <c r="P130"/>
  <c r="J123"/>
  <c r="F123"/>
  <c r="F121"/>
  <c r="E119"/>
  <c r="J93"/>
  <c r="F93"/>
  <c r="F91"/>
  <c r="E89"/>
  <c r="J26"/>
  <c r="E26"/>
  <c r="J124"/>
  <c r="J25"/>
  <c r="J20"/>
  <c r="E20"/>
  <c r="F124"/>
  <c r="J19"/>
  <c r="J14"/>
  <c r="J91"/>
  <c r="E7"/>
  <c r="E115"/>
  <c i="14" r="J39"/>
  <c r="J38"/>
  <c i="1" r="AY111"/>
  <c i="14" r="J37"/>
  <c i="1" r="AX111"/>
  <c i="14" r="BI396"/>
  <c r="BH396"/>
  <c r="BG396"/>
  <c r="BF396"/>
  <c r="T396"/>
  <c r="R396"/>
  <c r="P396"/>
  <c r="BI390"/>
  <c r="BH390"/>
  <c r="BG390"/>
  <c r="BF390"/>
  <c r="T390"/>
  <c r="R390"/>
  <c r="P390"/>
  <c r="BI386"/>
  <c r="BH386"/>
  <c r="BG386"/>
  <c r="BF386"/>
  <c r="T386"/>
  <c r="R386"/>
  <c r="P386"/>
  <c r="BI378"/>
  <c r="BH378"/>
  <c r="BG378"/>
  <c r="BF378"/>
  <c r="T378"/>
  <c r="R378"/>
  <c r="P378"/>
  <c r="BI373"/>
  <c r="BH373"/>
  <c r="BG373"/>
  <c r="BF373"/>
  <c r="T373"/>
  <c r="R373"/>
  <c r="P373"/>
  <c r="BI363"/>
  <c r="BH363"/>
  <c r="BG363"/>
  <c r="BF363"/>
  <c r="T363"/>
  <c r="R363"/>
  <c r="P363"/>
  <c r="BI359"/>
  <c r="BH359"/>
  <c r="BG359"/>
  <c r="BF359"/>
  <c r="T359"/>
  <c r="R359"/>
  <c r="P359"/>
  <c r="BI356"/>
  <c r="BH356"/>
  <c r="BG356"/>
  <c r="BF356"/>
  <c r="T356"/>
  <c r="R356"/>
  <c r="P356"/>
  <c r="BI353"/>
  <c r="BH353"/>
  <c r="BG353"/>
  <c r="BF353"/>
  <c r="T353"/>
  <c r="R353"/>
  <c r="P353"/>
  <c r="BI346"/>
  <c r="BH346"/>
  <c r="BG346"/>
  <c r="BF346"/>
  <c r="T346"/>
  <c r="R346"/>
  <c r="P346"/>
  <c r="BI342"/>
  <c r="BH342"/>
  <c r="BG342"/>
  <c r="BF342"/>
  <c r="T342"/>
  <c r="R342"/>
  <c r="P342"/>
  <c r="BI339"/>
  <c r="BH339"/>
  <c r="BG339"/>
  <c r="BF339"/>
  <c r="T339"/>
  <c r="R339"/>
  <c r="P339"/>
  <c r="BI335"/>
  <c r="BH335"/>
  <c r="BG335"/>
  <c r="BF335"/>
  <c r="T335"/>
  <c r="R335"/>
  <c r="P335"/>
  <c r="BI332"/>
  <c r="BH332"/>
  <c r="BG332"/>
  <c r="BF332"/>
  <c r="T332"/>
  <c r="R332"/>
  <c r="P332"/>
  <c r="BI328"/>
  <c r="BH328"/>
  <c r="BG328"/>
  <c r="BF328"/>
  <c r="T328"/>
  <c r="R328"/>
  <c r="P328"/>
  <c r="BI325"/>
  <c r="BH325"/>
  <c r="BG325"/>
  <c r="BF325"/>
  <c r="T325"/>
  <c r="R325"/>
  <c r="P325"/>
  <c r="BI323"/>
  <c r="BH323"/>
  <c r="BG323"/>
  <c r="BF323"/>
  <c r="T323"/>
  <c r="R323"/>
  <c r="P323"/>
  <c r="BI321"/>
  <c r="BH321"/>
  <c r="BG321"/>
  <c r="BF321"/>
  <c r="T321"/>
  <c r="R321"/>
  <c r="P321"/>
  <c r="BI319"/>
  <c r="BH319"/>
  <c r="BG319"/>
  <c r="BF319"/>
  <c r="T319"/>
  <c r="R319"/>
  <c r="P319"/>
  <c r="BI316"/>
  <c r="BH316"/>
  <c r="BG316"/>
  <c r="BF316"/>
  <c r="T316"/>
  <c r="R316"/>
  <c r="P316"/>
  <c r="BI314"/>
  <c r="BH314"/>
  <c r="BG314"/>
  <c r="BF314"/>
  <c r="T314"/>
  <c r="R314"/>
  <c r="P314"/>
  <c r="BI313"/>
  <c r="BH313"/>
  <c r="BG313"/>
  <c r="BF313"/>
  <c r="T313"/>
  <c r="R313"/>
  <c r="P313"/>
  <c r="BI312"/>
  <c r="BH312"/>
  <c r="BG312"/>
  <c r="BF312"/>
  <c r="T312"/>
  <c r="R312"/>
  <c r="P312"/>
  <c r="BI309"/>
  <c r="BH309"/>
  <c r="BG309"/>
  <c r="BF309"/>
  <c r="T309"/>
  <c r="R309"/>
  <c r="P309"/>
  <c r="BI303"/>
  <c r="BH303"/>
  <c r="BG303"/>
  <c r="BF303"/>
  <c r="T303"/>
  <c r="R303"/>
  <c r="P303"/>
  <c r="BI300"/>
  <c r="BH300"/>
  <c r="BG300"/>
  <c r="BF300"/>
  <c r="T300"/>
  <c r="R300"/>
  <c r="P300"/>
  <c r="BI297"/>
  <c r="BH297"/>
  <c r="BG297"/>
  <c r="BF297"/>
  <c r="T297"/>
  <c r="R297"/>
  <c r="P297"/>
  <c r="BI292"/>
  <c r="BH292"/>
  <c r="BG292"/>
  <c r="BF292"/>
  <c r="T292"/>
  <c r="R292"/>
  <c r="P292"/>
  <c r="BI289"/>
  <c r="BH289"/>
  <c r="BG289"/>
  <c r="BF289"/>
  <c r="T289"/>
  <c r="R289"/>
  <c r="P289"/>
  <c r="BI286"/>
  <c r="BH286"/>
  <c r="BG286"/>
  <c r="BF286"/>
  <c r="T286"/>
  <c r="R286"/>
  <c r="P286"/>
  <c r="BI281"/>
  <c r="BH281"/>
  <c r="BG281"/>
  <c r="BF281"/>
  <c r="T281"/>
  <c r="R281"/>
  <c r="P281"/>
  <c r="BI277"/>
  <c r="BH277"/>
  <c r="BG277"/>
  <c r="BF277"/>
  <c r="T277"/>
  <c r="R277"/>
  <c r="P277"/>
  <c r="BI274"/>
  <c r="BH274"/>
  <c r="BG274"/>
  <c r="BF274"/>
  <c r="T274"/>
  <c r="R274"/>
  <c r="P274"/>
  <c r="BI271"/>
  <c r="BH271"/>
  <c r="BG271"/>
  <c r="BF271"/>
  <c r="T271"/>
  <c r="R271"/>
  <c r="P271"/>
  <c r="BI266"/>
  <c r="BH266"/>
  <c r="BG266"/>
  <c r="BF266"/>
  <c r="T266"/>
  <c r="R266"/>
  <c r="P266"/>
  <c r="BI262"/>
  <c r="BH262"/>
  <c r="BG262"/>
  <c r="BF262"/>
  <c r="T262"/>
  <c r="R262"/>
  <c r="P262"/>
  <c r="BI259"/>
  <c r="BH259"/>
  <c r="BG259"/>
  <c r="BF259"/>
  <c r="T259"/>
  <c r="R259"/>
  <c r="P259"/>
  <c r="BI256"/>
  <c r="BH256"/>
  <c r="BG256"/>
  <c r="BF256"/>
  <c r="T256"/>
  <c r="R256"/>
  <c r="P256"/>
  <c r="BI251"/>
  <c r="BH251"/>
  <c r="BG251"/>
  <c r="BF251"/>
  <c r="T251"/>
  <c r="R251"/>
  <c r="P251"/>
  <c r="BI248"/>
  <c r="BH248"/>
  <c r="BG248"/>
  <c r="BF248"/>
  <c r="T248"/>
  <c r="R248"/>
  <c r="P248"/>
  <c r="BI245"/>
  <c r="BH245"/>
  <c r="BG245"/>
  <c r="BF245"/>
  <c r="T245"/>
  <c r="R245"/>
  <c r="P245"/>
  <c r="BI240"/>
  <c r="BH240"/>
  <c r="BG240"/>
  <c r="BF240"/>
  <c r="T240"/>
  <c r="R240"/>
  <c r="P240"/>
  <c r="BI235"/>
  <c r="BH235"/>
  <c r="BG235"/>
  <c r="BF235"/>
  <c r="T235"/>
  <c r="R235"/>
  <c r="P235"/>
  <c r="BI232"/>
  <c r="BH232"/>
  <c r="BG232"/>
  <c r="BF232"/>
  <c r="T232"/>
  <c r="R232"/>
  <c r="P232"/>
  <c r="BI229"/>
  <c r="BH229"/>
  <c r="BG229"/>
  <c r="BF229"/>
  <c r="T229"/>
  <c r="R229"/>
  <c r="P229"/>
  <c r="BI225"/>
  <c r="BH225"/>
  <c r="BG225"/>
  <c r="BF225"/>
  <c r="T225"/>
  <c r="R225"/>
  <c r="P225"/>
  <c r="BI222"/>
  <c r="BH222"/>
  <c r="BG222"/>
  <c r="BF222"/>
  <c r="T222"/>
  <c r="R222"/>
  <c r="P222"/>
  <c r="BI219"/>
  <c r="BH219"/>
  <c r="BG219"/>
  <c r="BF219"/>
  <c r="T219"/>
  <c r="R219"/>
  <c r="P219"/>
  <c r="BI216"/>
  <c r="BH216"/>
  <c r="BG216"/>
  <c r="BF216"/>
  <c r="T216"/>
  <c r="R216"/>
  <c r="P216"/>
  <c r="BI213"/>
  <c r="BH213"/>
  <c r="BG213"/>
  <c r="BF213"/>
  <c r="T213"/>
  <c r="R213"/>
  <c r="P213"/>
  <c r="BI208"/>
  <c r="BH208"/>
  <c r="BG208"/>
  <c r="BF208"/>
  <c r="T208"/>
  <c r="R208"/>
  <c r="P208"/>
  <c r="BI202"/>
  <c r="BH202"/>
  <c r="BG202"/>
  <c r="BF202"/>
  <c r="T202"/>
  <c r="R202"/>
  <c r="P202"/>
  <c r="BI199"/>
  <c r="BH199"/>
  <c r="BG199"/>
  <c r="BF199"/>
  <c r="T199"/>
  <c r="R199"/>
  <c r="P199"/>
  <c r="BI195"/>
  <c r="BH195"/>
  <c r="BG195"/>
  <c r="BF195"/>
  <c r="T195"/>
  <c r="R195"/>
  <c r="P195"/>
  <c r="BI177"/>
  <c r="BH177"/>
  <c r="BG177"/>
  <c r="BF177"/>
  <c r="T177"/>
  <c r="R177"/>
  <c r="P177"/>
  <c r="BI172"/>
  <c r="BH172"/>
  <c r="BG172"/>
  <c r="BF172"/>
  <c r="T172"/>
  <c r="R172"/>
  <c r="P172"/>
  <c r="BI169"/>
  <c r="BH169"/>
  <c r="BG169"/>
  <c r="BF169"/>
  <c r="T169"/>
  <c r="R169"/>
  <c r="P169"/>
  <c r="BI153"/>
  <c r="BH153"/>
  <c r="BG153"/>
  <c r="BF153"/>
  <c r="T153"/>
  <c r="R153"/>
  <c r="P153"/>
  <c r="BI149"/>
  <c r="BH149"/>
  <c r="BG149"/>
  <c r="BF149"/>
  <c r="T149"/>
  <c r="R149"/>
  <c r="P149"/>
  <c r="BI146"/>
  <c r="BH146"/>
  <c r="BG146"/>
  <c r="BF146"/>
  <c r="T146"/>
  <c r="R146"/>
  <c r="P146"/>
  <c r="BI143"/>
  <c r="BH143"/>
  <c r="BG143"/>
  <c r="BF143"/>
  <c r="T143"/>
  <c r="R143"/>
  <c r="P143"/>
  <c r="BI140"/>
  <c r="BH140"/>
  <c r="BG140"/>
  <c r="BF140"/>
  <c r="T140"/>
  <c r="R140"/>
  <c r="P140"/>
  <c r="J132"/>
  <c r="F132"/>
  <c r="F130"/>
  <c r="E128"/>
  <c r="J93"/>
  <c r="F93"/>
  <c r="F91"/>
  <c r="E89"/>
  <c r="J26"/>
  <c r="E26"/>
  <c r="J133"/>
  <c r="J25"/>
  <c r="J20"/>
  <c r="E20"/>
  <c r="F94"/>
  <c r="J19"/>
  <c r="J14"/>
  <c r="J91"/>
  <c r="E7"/>
  <c r="E124"/>
  <c i="13" r="J39"/>
  <c r="J38"/>
  <c i="1" r="AY109"/>
  <c i="13" r="J37"/>
  <c i="1" r="AX109"/>
  <c i="13" r="BI206"/>
  <c r="BH206"/>
  <c r="BG206"/>
  <c r="BF206"/>
  <c r="T206"/>
  <c r="T205"/>
  <c r="R206"/>
  <c r="R205"/>
  <c r="P206"/>
  <c r="P205"/>
  <c r="BI200"/>
  <c r="BH200"/>
  <c r="BG200"/>
  <c r="BF200"/>
  <c r="T200"/>
  <c r="R200"/>
  <c r="P200"/>
  <c r="BI196"/>
  <c r="BH196"/>
  <c r="BG196"/>
  <c r="BF196"/>
  <c r="T196"/>
  <c r="R196"/>
  <c r="P196"/>
  <c r="BI193"/>
  <c r="BH193"/>
  <c r="BG193"/>
  <c r="BF193"/>
  <c r="T193"/>
  <c r="R193"/>
  <c r="P193"/>
  <c r="BI188"/>
  <c r="BH188"/>
  <c r="BG188"/>
  <c r="BF188"/>
  <c r="T188"/>
  <c r="R188"/>
  <c r="P188"/>
  <c r="BI183"/>
  <c r="BH183"/>
  <c r="BG183"/>
  <c r="BF183"/>
  <c r="T183"/>
  <c r="R183"/>
  <c r="P183"/>
  <c r="BI178"/>
  <c r="BH178"/>
  <c r="BG178"/>
  <c r="BF178"/>
  <c r="T178"/>
  <c r="R178"/>
  <c r="P178"/>
  <c r="BI173"/>
  <c r="BH173"/>
  <c r="BG173"/>
  <c r="BF173"/>
  <c r="T173"/>
  <c r="R173"/>
  <c r="P173"/>
  <c r="BI169"/>
  <c r="BH169"/>
  <c r="BG169"/>
  <c r="BF169"/>
  <c r="T169"/>
  <c r="R169"/>
  <c r="P169"/>
  <c r="BI168"/>
  <c r="BH168"/>
  <c r="BG168"/>
  <c r="BF168"/>
  <c r="T168"/>
  <c r="R168"/>
  <c r="P168"/>
  <c r="BI167"/>
  <c r="BH167"/>
  <c r="BG167"/>
  <c r="BF167"/>
  <c r="T167"/>
  <c r="R167"/>
  <c r="P167"/>
  <c r="BI164"/>
  <c r="BH164"/>
  <c r="BG164"/>
  <c r="BF164"/>
  <c r="T164"/>
  <c r="R164"/>
  <c r="P164"/>
  <c r="BI159"/>
  <c r="BH159"/>
  <c r="BG159"/>
  <c r="BF159"/>
  <c r="T159"/>
  <c r="R159"/>
  <c r="P159"/>
  <c r="BI155"/>
  <c r="BH155"/>
  <c r="BG155"/>
  <c r="BF155"/>
  <c r="T155"/>
  <c r="R155"/>
  <c r="P155"/>
  <c r="BI152"/>
  <c r="BH152"/>
  <c r="BG152"/>
  <c r="BF152"/>
  <c r="T152"/>
  <c r="R152"/>
  <c r="P152"/>
  <c r="BI146"/>
  <c r="BH146"/>
  <c r="BG146"/>
  <c r="BF146"/>
  <c r="T146"/>
  <c r="R146"/>
  <c r="P146"/>
  <c r="BI143"/>
  <c r="BH143"/>
  <c r="BG143"/>
  <c r="BF143"/>
  <c r="T143"/>
  <c r="R143"/>
  <c r="P143"/>
  <c r="BI140"/>
  <c r="BH140"/>
  <c r="BG140"/>
  <c r="BF140"/>
  <c r="T140"/>
  <c r="R140"/>
  <c r="P140"/>
  <c r="BI134"/>
  <c r="BH134"/>
  <c r="BG134"/>
  <c r="BF134"/>
  <c r="T134"/>
  <c r="R134"/>
  <c r="P134"/>
  <c r="BI131"/>
  <c r="BH131"/>
  <c r="BG131"/>
  <c r="BF131"/>
  <c r="T131"/>
  <c r="R131"/>
  <c r="P131"/>
  <c r="BI129"/>
  <c r="BH129"/>
  <c r="BG129"/>
  <c r="BF129"/>
  <c r="T129"/>
  <c r="R129"/>
  <c r="P129"/>
  <c r="BI126"/>
  <c r="BH126"/>
  <c r="BG126"/>
  <c r="BF126"/>
  <c r="T126"/>
  <c r="R126"/>
  <c r="P126"/>
  <c r="J119"/>
  <c r="F119"/>
  <c r="F117"/>
  <c r="E115"/>
  <c r="J93"/>
  <c r="F93"/>
  <c r="F91"/>
  <c r="E89"/>
  <c r="J26"/>
  <c r="E26"/>
  <c r="J94"/>
  <c r="J25"/>
  <c r="J20"/>
  <c r="E20"/>
  <c r="F120"/>
  <c r="J19"/>
  <c r="J14"/>
  <c r="J117"/>
  <c r="E7"/>
  <c r="E85"/>
  <c i="12" r="J39"/>
  <c r="J38"/>
  <c i="1" r="AY108"/>
  <c i="12" r="J37"/>
  <c i="1" r="AX108"/>
  <c i="12" r="BI231"/>
  <c r="BH231"/>
  <c r="BG231"/>
  <c r="BF231"/>
  <c r="T231"/>
  <c r="T230"/>
  <c r="R231"/>
  <c r="R230"/>
  <c r="P231"/>
  <c r="P230"/>
  <c r="BI226"/>
  <c r="BH226"/>
  <c r="BG226"/>
  <c r="BF226"/>
  <c r="T226"/>
  <c r="R226"/>
  <c r="P226"/>
  <c r="BI221"/>
  <c r="BH221"/>
  <c r="BG221"/>
  <c r="BF221"/>
  <c r="T221"/>
  <c r="R221"/>
  <c r="P221"/>
  <c r="BI215"/>
  <c r="BH215"/>
  <c r="BG215"/>
  <c r="BF215"/>
  <c r="T215"/>
  <c r="R215"/>
  <c r="P215"/>
  <c r="BI209"/>
  <c r="BH209"/>
  <c r="BG209"/>
  <c r="BF209"/>
  <c r="T209"/>
  <c r="R209"/>
  <c r="P209"/>
  <c r="BI205"/>
  <c r="BH205"/>
  <c r="BG205"/>
  <c r="BF205"/>
  <c r="T205"/>
  <c r="R205"/>
  <c r="P205"/>
  <c r="BI202"/>
  <c r="BH202"/>
  <c r="BG202"/>
  <c r="BF202"/>
  <c r="T202"/>
  <c r="R202"/>
  <c r="P202"/>
  <c r="BI200"/>
  <c r="BH200"/>
  <c r="BG200"/>
  <c r="BF200"/>
  <c r="T200"/>
  <c r="R200"/>
  <c r="P200"/>
  <c r="BI196"/>
  <c r="BH196"/>
  <c r="BG196"/>
  <c r="BF196"/>
  <c r="T196"/>
  <c r="R196"/>
  <c r="P196"/>
  <c r="BI193"/>
  <c r="BH193"/>
  <c r="BG193"/>
  <c r="BF193"/>
  <c r="T193"/>
  <c r="R193"/>
  <c r="P193"/>
  <c r="BI190"/>
  <c r="BH190"/>
  <c r="BG190"/>
  <c r="BF190"/>
  <c r="T190"/>
  <c r="R190"/>
  <c r="P190"/>
  <c r="BI185"/>
  <c r="BH185"/>
  <c r="BG185"/>
  <c r="BF185"/>
  <c r="T185"/>
  <c r="R185"/>
  <c r="P185"/>
  <c r="BI180"/>
  <c r="BH180"/>
  <c r="BG180"/>
  <c r="BF180"/>
  <c r="T180"/>
  <c r="R180"/>
  <c r="P180"/>
  <c r="BI177"/>
  <c r="BH177"/>
  <c r="BG177"/>
  <c r="BF177"/>
  <c r="T177"/>
  <c r="R177"/>
  <c r="P177"/>
  <c r="BI174"/>
  <c r="BH174"/>
  <c r="BG174"/>
  <c r="BF174"/>
  <c r="T174"/>
  <c r="R174"/>
  <c r="P174"/>
  <c r="BI172"/>
  <c r="BH172"/>
  <c r="BG172"/>
  <c r="BF172"/>
  <c r="T172"/>
  <c r="R172"/>
  <c r="P172"/>
  <c r="BI171"/>
  <c r="BH171"/>
  <c r="BG171"/>
  <c r="BF171"/>
  <c r="T171"/>
  <c r="R171"/>
  <c r="P171"/>
  <c r="BI170"/>
  <c r="BH170"/>
  <c r="BG170"/>
  <c r="BF170"/>
  <c r="T170"/>
  <c r="R170"/>
  <c r="P170"/>
  <c r="BI167"/>
  <c r="BH167"/>
  <c r="BG167"/>
  <c r="BF167"/>
  <c r="T167"/>
  <c r="R167"/>
  <c r="P167"/>
  <c r="BI161"/>
  <c r="BH161"/>
  <c r="BG161"/>
  <c r="BF161"/>
  <c r="T161"/>
  <c r="R161"/>
  <c r="P161"/>
  <c r="BI158"/>
  <c r="BH158"/>
  <c r="BG158"/>
  <c r="BF158"/>
  <c r="T158"/>
  <c r="R158"/>
  <c r="P158"/>
  <c r="BI152"/>
  <c r="BH152"/>
  <c r="BG152"/>
  <c r="BF152"/>
  <c r="T152"/>
  <c r="R152"/>
  <c r="P152"/>
  <c r="BI147"/>
  <c r="BH147"/>
  <c r="BG147"/>
  <c r="BF147"/>
  <c r="T147"/>
  <c r="R147"/>
  <c r="P147"/>
  <c r="BI144"/>
  <c r="BH144"/>
  <c r="BG144"/>
  <c r="BF144"/>
  <c r="T144"/>
  <c r="R144"/>
  <c r="P144"/>
  <c r="BI136"/>
  <c r="BH136"/>
  <c r="BG136"/>
  <c r="BF136"/>
  <c r="T136"/>
  <c r="R136"/>
  <c r="P136"/>
  <c r="BI130"/>
  <c r="BH130"/>
  <c r="BG130"/>
  <c r="BF130"/>
  <c r="T130"/>
  <c r="R130"/>
  <c r="P130"/>
  <c r="BI127"/>
  <c r="BH127"/>
  <c r="BG127"/>
  <c r="BF127"/>
  <c r="T127"/>
  <c r="R127"/>
  <c r="P127"/>
  <c r="J120"/>
  <c r="F120"/>
  <c r="F118"/>
  <c r="E116"/>
  <c r="J93"/>
  <c r="F93"/>
  <c r="F91"/>
  <c r="E89"/>
  <c r="J26"/>
  <c r="E26"/>
  <c r="J94"/>
  <c r="J25"/>
  <c r="J20"/>
  <c r="E20"/>
  <c r="F94"/>
  <c r="J19"/>
  <c r="J14"/>
  <c r="J91"/>
  <c r="E7"/>
  <c r="E112"/>
  <c i="11" r="J39"/>
  <c r="J38"/>
  <c i="1" r="AY107"/>
  <c i="11" r="J37"/>
  <c i="1" r="AX107"/>
  <c i="11" r="BI218"/>
  <c r="BH218"/>
  <c r="BG218"/>
  <c r="BF218"/>
  <c r="T218"/>
  <c r="T217"/>
  <c r="R218"/>
  <c r="R217"/>
  <c r="P218"/>
  <c r="P217"/>
  <c r="BI214"/>
  <c r="BH214"/>
  <c r="BG214"/>
  <c r="BF214"/>
  <c r="T214"/>
  <c r="R214"/>
  <c r="P214"/>
  <c r="BI211"/>
  <c r="BH211"/>
  <c r="BG211"/>
  <c r="BF211"/>
  <c r="T211"/>
  <c r="R211"/>
  <c r="P211"/>
  <c r="BI205"/>
  <c r="BH205"/>
  <c r="BG205"/>
  <c r="BF205"/>
  <c r="T205"/>
  <c r="R205"/>
  <c r="P205"/>
  <c r="BI203"/>
  <c r="BH203"/>
  <c r="BG203"/>
  <c r="BF203"/>
  <c r="T203"/>
  <c r="R203"/>
  <c r="P203"/>
  <c r="BI197"/>
  <c r="BH197"/>
  <c r="BG197"/>
  <c r="BF197"/>
  <c r="T197"/>
  <c r="R197"/>
  <c r="P197"/>
  <c r="BI194"/>
  <c r="BH194"/>
  <c r="BG194"/>
  <c r="BF194"/>
  <c r="T194"/>
  <c r="R194"/>
  <c r="P194"/>
  <c r="BI191"/>
  <c r="BH191"/>
  <c r="BG191"/>
  <c r="BF191"/>
  <c r="T191"/>
  <c r="R191"/>
  <c r="P191"/>
  <c r="BI185"/>
  <c r="BH185"/>
  <c r="BG185"/>
  <c r="BF185"/>
  <c r="T185"/>
  <c r="R185"/>
  <c r="P185"/>
  <c r="BI182"/>
  <c r="BH182"/>
  <c r="BG182"/>
  <c r="BF182"/>
  <c r="T182"/>
  <c r="R182"/>
  <c r="P182"/>
  <c r="BI177"/>
  <c r="BH177"/>
  <c r="BG177"/>
  <c r="BF177"/>
  <c r="T177"/>
  <c r="R177"/>
  <c r="P177"/>
  <c r="BI174"/>
  <c r="BH174"/>
  <c r="BG174"/>
  <c r="BF174"/>
  <c r="T174"/>
  <c r="R174"/>
  <c r="P174"/>
  <c r="BI171"/>
  <c r="BH171"/>
  <c r="BG171"/>
  <c r="BF171"/>
  <c r="T171"/>
  <c r="R171"/>
  <c r="P171"/>
  <c r="BI168"/>
  <c r="BH168"/>
  <c r="BG168"/>
  <c r="BF168"/>
  <c r="T168"/>
  <c r="R168"/>
  <c r="P168"/>
  <c r="BI164"/>
  <c r="BH164"/>
  <c r="BG164"/>
  <c r="BF164"/>
  <c r="T164"/>
  <c r="R164"/>
  <c r="P164"/>
  <c r="BI161"/>
  <c r="BH161"/>
  <c r="BG161"/>
  <c r="BF161"/>
  <c r="T161"/>
  <c r="R161"/>
  <c r="P161"/>
  <c r="BI158"/>
  <c r="BH158"/>
  <c r="BG158"/>
  <c r="BF158"/>
  <c r="T158"/>
  <c r="R158"/>
  <c r="P158"/>
  <c r="BI155"/>
  <c r="BH155"/>
  <c r="BG155"/>
  <c r="BF155"/>
  <c r="T155"/>
  <c r="R155"/>
  <c r="P155"/>
  <c r="BI149"/>
  <c r="BH149"/>
  <c r="BG149"/>
  <c r="BF149"/>
  <c r="T149"/>
  <c r="R149"/>
  <c r="P149"/>
  <c r="BI146"/>
  <c r="BH146"/>
  <c r="BG146"/>
  <c r="BF146"/>
  <c r="T146"/>
  <c r="R146"/>
  <c r="P146"/>
  <c r="BI142"/>
  <c r="BH142"/>
  <c r="BG142"/>
  <c r="BF142"/>
  <c r="T142"/>
  <c r="R142"/>
  <c r="P142"/>
  <c r="BI139"/>
  <c r="BH139"/>
  <c r="BG139"/>
  <c r="BF139"/>
  <c r="T139"/>
  <c r="R139"/>
  <c r="P139"/>
  <c r="BI136"/>
  <c r="BH136"/>
  <c r="BG136"/>
  <c r="BF136"/>
  <c r="T136"/>
  <c r="R136"/>
  <c r="P136"/>
  <c r="BI131"/>
  <c r="BH131"/>
  <c r="BG131"/>
  <c r="BF131"/>
  <c r="T131"/>
  <c r="R131"/>
  <c r="P131"/>
  <c r="BI126"/>
  <c r="BH126"/>
  <c r="BG126"/>
  <c r="BF126"/>
  <c r="T126"/>
  <c r="R126"/>
  <c r="P126"/>
  <c r="J119"/>
  <c r="F119"/>
  <c r="F117"/>
  <c r="E115"/>
  <c r="J93"/>
  <c r="F93"/>
  <c r="F91"/>
  <c r="E89"/>
  <c r="J26"/>
  <c r="E26"/>
  <c r="J94"/>
  <c r="J25"/>
  <c r="J20"/>
  <c r="E20"/>
  <c r="F120"/>
  <c r="J19"/>
  <c r="J14"/>
  <c r="J91"/>
  <c r="E7"/>
  <c r="E111"/>
  <c i="10" r="J39"/>
  <c r="J38"/>
  <c i="1" r="AY105"/>
  <c i="10" r="J37"/>
  <c i="1" r="AX105"/>
  <c i="10" r="BI189"/>
  <c r="BH189"/>
  <c r="BG189"/>
  <c r="BF189"/>
  <c r="T189"/>
  <c r="R189"/>
  <c r="P189"/>
  <c r="BI187"/>
  <c r="BH187"/>
  <c r="BG187"/>
  <c r="BF187"/>
  <c r="T187"/>
  <c r="R187"/>
  <c r="P187"/>
  <c r="BI185"/>
  <c r="BH185"/>
  <c r="BG185"/>
  <c r="BF185"/>
  <c r="T185"/>
  <c r="R185"/>
  <c r="P185"/>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7"/>
  <c r="BH127"/>
  <c r="BG127"/>
  <c r="BF127"/>
  <c r="T127"/>
  <c r="R127"/>
  <c r="P127"/>
  <c r="BI125"/>
  <c r="BH125"/>
  <c r="BG125"/>
  <c r="BF125"/>
  <c r="T125"/>
  <c r="R125"/>
  <c r="P125"/>
  <c r="J119"/>
  <c r="F119"/>
  <c r="F117"/>
  <c r="E115"/>
  <c r="J93"/>
  <c r="F93"/>
  <c r="F91"/>
  <c r="E89"/>
  <c r="J26"/>
  <c r="E26"/>
  <c r="J94"/>
  <c r="J25"/>
  <c r="J20"/>
  <c r="E20"/>
  <c r="F120"/>
  <c r="J19"/>
  <c r="J14"/>
  <c r="J91"/>
  <c r="E7"/>
  <c r="E85"/>
  <c i="9" r="J39"/>
  <c r="J38"/>
  <c i="1" r="AY104"/>
  <c i="9" r="J37"/>
  <c i="1" r="AX104"/>
  <c i="9" r="BI331"/>
  <c r="BH331"/>
  <c r="BG331"/>
  <c r="BF331"/>
  <c r="T331"/>
  <c r="T330"/>
  <c r="R331"/>
  <c r="R330"/>
  <c r="P331"/>
  <c r="P330"/>
  <c r="BI328"/>
  <c r="BH328"/>
  <c r="BG328"/>
  <c r="BF328"/>
  <c r="T328"/>
  <c r="R328"/>
  <c r="P328"/>
  <c r="BI326"/>
  <c r="BH326"/>
  <c r="BG326"/>
  <c r="BF326"/>
  <c r="T326"/>
  <c r="R326"/>
  <c r="P326"/>
  <c r="BI323"/>
  <c r="BH323"/>
  <c r="BG323"/>
  <c r="BF323"/>
  <c r="T323"/>
  <c r="T322"/>
  <c r="R323"/>
  <c r="R322"/>
  <c r="P323"/>
  <c r="P322"/>
  <c r="BI320"/>
  <c r="BH320"/>
  <c r="BG320"/>
  <c r="BF320"/>
  <c r="T320"/>
  <c r="R320"/>
  <c r="P320"/>
  <c r="BI318"/>
  <c r="BH318"/>
  <c r="BG318"/>
  <c r="BF318"/>
  <c r="T318"/>
  <c r="R318"/>
  <c r="P318"/>
  <c r="BI316"/>
  <c r="BH316"/>
  <c r="BG316"/>
  <c r="BF316"/>
  <c r="T316"/>
  <c r="R316"/>
  <c r="P316"/>
  <c r="BI313"/>
  <c r="BH313"/>
  <c r="BG313"/>
  <c r="BF313"/>
  <c r="T313"/>
  <c r="R313"/>
  <c r="P313"/>
  <c r="BI311"/>
  <c r="BH311"/>
  <c r="BG311"/>
  <c r="BF311"/>
  <c r="T311"/>
  <c r="R311"/>
  <c r="P311"/>
  <c r="BI309"/>
  <c r="BH309"/>
  <c r="BG309"/>
  <c r="BF309"/>
  <c r="T309"/>
  <c r="R309"/>
  <c r="P309"/>
  <c r="BI307"/>
  <c r="BH307"/>
  <c r="BG307"/>
  <c r="BF307"/>
  <c r="T307"/>
  <c r="R307"/>
  <c r="P307"/>
  <c r="BI305"/>
  <c r="BH305"/>
  <c r="BG305"/>
  <c r="BF305"/>
  <c r="T305"/>
  <c r="R305"/>
  <c r="P305"/>
  <c r="BI303"/>
  <c r="BH303"/>
  <c r="BG303"/>
  <c r="BF303"/>
  <c r="T303"/>
  <c r="R303"/>
  <c r="P303"/>
  <c r="BI300"/>
  <c r="BH300"/>
  <c r="BG300"/>
  <c r="BF300"/>
  <c r="T300"/>
  <c r="R300"/>
  <c r="P300"/>
  <c r="BI298"/>
  <c r="BH298"/>
  <c r="BG298"/>
  <c r="BF298"/>
  <c r="T298"/>
  <c r="R298"/>
  <c r="P298"/>
  <c r="BI295"/>
  <c r="BH295"/>
  <c r="BG295"/>
  <c r="BF295"/>
  <c r="T295"/>
  <c r="T294"/>
  <c r="R295"/>
  <c r="R294"/>
  <c r="P295"/>
  <c r="P294"/>
  <c r="BI292"/>
  <c r="BH292"/>
  <c r="BG292"/>
  <c r="BF292"/>
  <c r="T292"/>
  <c r="R292"/>
  <c r="P292"/>
  <c r="BI290"/>
  <c r="BH290"/>
  <c r="BG290"/>
  <c r="BF290"/>
  <c r="T290"/>
  <c r="R290"/>
  <c r="P290"/>
  <c r="BI288"/>
  <c r="BH288"/>
  <c r="BG288"/>
  <c r="BF288"/>
  <c r="T288"/>
  <c r="R288"/>
  <c r="P288"/>
  <c r="BI285"/>
  <c r="BH285"/>
  <c r="BG285"/>
  <c r="BF285"/>
  <c r="T285"/>
  <c r="R285"/>
  <c r="P285"/>
  <c r="BI283"/>
  <c r="BH283"/>
  <c r="BG283"/>
  <c r="BF283"/>
  <c r="T283"/>
  <c r="R283"/>
  <c r="P283"/>
  <c r="BI281"/>
  <c r="BH281"/>
  <c r="BG281"/>
  <c r="BF281"/>
  <c r="T281"/>
  <c r="R281"/>
  <c r="P281"/>
  <c r="BI278"/>
  <c r="BH278"/>
  <c r="BG278"/>
  <c r="BF278"/>
  <c r="T278"/>
  <c r="T277"/>
  <c r="R278"/>
  <c r="R277"/>
  <c r="P278"/>
  <c r="P277"/>
  <c r="BI275"/>
  <c r="BH275"/>
  <c r="BG275"/>
  <c r="BF275"/>
  <c r="T275"/>
  <c r="T274"/>
  <c r="R275"/>
  <c r="R274"/>
  <c r="P275"/>
  <c r="P274"/>
  <c r="BI272"/>
  <c r="BH272"/>
  <c r="BG272"/>
  <c r="BF272"/>
  <c r="T272"/>
  <c r="T271"/>
  <c r="R272"/>
  <c r="R271"/>
  <c r="P272"/>
  <c r="P271"/>
  <c r="BI269"/>
  <c r="BH269"/>
  <c r="BG269"/>
  <c r="BF269"/>
  <c r="T269"/>
  <c r="T268"/>
  <c r="R269"/>
  <c r="R268"/>
  <c r="P269"/>
  <c r="P268"/>
  <c r="BI266"/>
  <c r="BH266"/>
  <c r="BG266"/>
  <c r="BF266"/>
  <c r="T266"/>
  <c r="T265"/>
  <c r="R266"/>
  <c r="R265"/>
  <c r="P266"/>
  <c r="P265"/>
  <c r="BI263"/>
  <c r="BH263"/>
  <c r="BG263"/>
  <c r="BF263"/>
  <c r="T263"/>
  <c r="T262"/>
  <c r="R263"/>
  <c r="R262"/>
  <c r="P263"/>
  <c r="P262"/>
  <c r="BI260"/>
  <c r="BH260"/>
  <c r="BG260"/>
  <c r="BF260"/>
  <c r="T260"/>
  <c r="T259"/>
  <c r="R260"/>
  <c r="R259"/>
  <c r="P260"/>
  <c r="P259"/>
  <c r="BI257"/>
  <c r="BH257"/>
  <c r="BG257"/>
  <c r="BF257"/>
  <c r="T257"/>
  <c r="T256"/>
  <c r="R257"/>
  <c r="R256"/>
  <c r="P257"/>
  <c r="P256"/>
  <c r="BI254"/>
  <c r="BH254"/>
  <c r="BG254"/>
  <c r="BF254"/>
  <c r="T254"/>
  <c r="T253"/>
  <c r="R254"/>
  <c r="R253"/>
  <c r="P254"/>
  <c r="P253"/>
  <c r="BI251"/>
  <c r="BH251"/>
  <c r="BG251"/>
  <c r="BF251"/>
  <c r="T251"/>
  <c r="T250"/>
  <c r="R251"/>
  <c r="R250"/>
  <c r="P251"/>
  <c r="P250"/>
  <c r="BI246"/>
  <c r="BH246"/>
  <c r="BG246"/>
  <c r="BF246"/>
  <c r="T246"/>
  <c r="R246"/>
  <c r="P246"/>
  <c r="BI244"/>
  <c r="BH244"/>
  <c r="BG244"/>
  <c r="BF244"/>
  <c r="T244"/>
  <c r="R244"/>
  <c r="P244"/>
  <c r="BI242"/>
  <c r="BH242"/>
  <c r="BG242"/>
  <c r="BF242"/>
  <c r="T242"/>
  <c r="R242"/>
  <c r="P242"/>
  <c r="BI239"/>
  <c r="BH239"/>
  <c r="BG239"/>
  <c r="BF239"/>
  <c r="T239"/>
  <c r="T238"/>
  <c r="R239"/>
  <c r="R238"/>
  <c r="P239"/>
  <c r="P238"/>
  <c r="BI236"/>
  <c r="BH236"/>
  <c r="BG236"/>
  <c r="BF236"/>
  <c r="T236"/>
  <c r="T235"/>
  <c r="R236"/>
  <c r="R235"/>
  <c r="P236"/>
  <c r="P235"/>
  <c r="BI233"/>
  <c r="BH233"/>
  <c r="BG233"/>
  <c r="BF233"/>
  <c r="T233"/>
  <c r="T232"/>
  <c r="R233"/>
  <c r="R232"/>
  <c r="P233"/>
  <c r="P232"/>
  <c r="BI230"/>
  <c r="BH230"/>
  <c r="BG230"/>
  <c r="BF230"/>
  <c r="T230"/>
  <c r="T229"/>
  <c r="R230"/>
  <c r="R229"/>
  <c r="P230"/>
  <c r="P229"/>
  <c r="BI227"/>
  <c r="BH227"/>
  <c r="BG227"/>
  <c r="BF227"/>
  <c r="T227"/>
  <c r="T226"/>
  <c r="R227"/>
  <c r="R226"/>
  <c r="P227"/>
  <c r="P226"/>
  <c r="BI224"/>
  <c r="BH224"/>
  <c r="BG224"/>
  <c r="BF224"/>
  <c r="T224"/>
  <c r="T223"/>
  <c r="R224"/>
  <c r="R223"/>
  <c r="P224"/>
  <c r="P223"/>
  <c r="BI221"/>
  <c r="BH221"/>
  <c r="BG221"/>
  <c r="BF221"/>
  <c r="T221"/>
  <c r="T220"/>
  <c r="R221"/>
  <c r="R220"/>
  <c r="P221"/>
  <c r="P220"/>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4"/>
  <c r="BH174"/>
  <c r="BG174"/>
  <c r="BF174"/>
  <c r="T174"/>
  <c r="T173"/>
  <c r="R174"/>
  <c r="R173"/>
  <c r="P174"/>
  <c r="P173"/>
  <c r="BI171"/>
  <c r="BH171"/>
  <c r="BG171"/>
  <c r="BF171"/>
  <c r="T171"/>
  <c r="T170"/>
  <c r="R171"/>
  <c r="R170"/>
  <c r="P171"/>
  <c r="P170"/>
  <c r="BI168"/>
  <c r="BH168"/>
  <c r="BG168"/>
  <c r="BF168"/>
  <c r="T168"/>
  <c r="T167"/>
  <c r="R168"/>
  <c r="R167"/>
  <c r="P168"/>
  <c r="P167"/>
  <c r="BI165"/>
  <c r="BH165"/>
  <c r="BG165"/>
  <c r="BF165"/>
  <c r="T165"/>
  <c r="T164"/>
  <c r="R165"/>
  <c r="R164"/>
  <c r="P165"/>
  <c r="P164"/>
  <c r="BI162"/>
  <c r="BH162"/>
  <c r="BG162"/>
  <c r="BF162"/>
  <c r="T162"/>
  <c r="T161"/>
  <c r="T160"/>
  <c r="R162"/>
  <c r="R161"/>
  <c r="R160"/>
  <c r="P162"/>
  <c r="P161"/>
  <c r="P160"/>
  <c r="J154"/>
  <c r="F154"/>
  <c r="F152"/>
  <c r="E150"/>
  <c r="J93"/>
  <c r="F93"/>
  <c r="F91"/>
  <c r="E89"/>
  <c r="J26"/>
  <c r="E26"/>
  <c r="J155"/>
  <c r="J25"/>
  <c r="J20"/>
  <c r="E20"/>
  <c r="F155"/>
  <c r="J19"/>
  <c r="J14"/>
  <c r="J152"/>
  <c r="E7"/>
  <c r="E146"/>
  <c i="8" r="J39"/>
  <c r="J38"/>
  <c i="1" r="AY103"/>
  <c i="8" r="J37"/>
  <c i="1" r="AX103"/>
  <c i="8" r="BI235"/>
  <c r="BH235"/>
  <c r="BG235"/>
  <c r="BF235"/>
  <c r="T235"/>
  <c r="R235"/>
  <c r="P235"/>
  <c r="BI233"/>
  <c r="BH233"/>
  <c r="BG233"/>
  <c r="BF233"/>
  <c r="T233"/>
  <c r="R233"/>
  <c r="P233"/>
  <c r="BI231"/>
  <c r="BH231"/>
  <c r="BG231"/>
  <c r="BF231"/>
  <c r="T231"/>
  <c r="R231"/>
  <c r="P231"/>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3"/>
  <c r="BH133"/>
  <c r="BG133"/>
  <c r="BF133"/>
  <c r="T133"/>
  <c r="R133"/>
  <c r="P133"/>
  <c r="BI131"/>
  <c r="BH131"/>
  <c r="BG131"/>
  <c r="BF131"/>
  <c r="T131"/>
  <c r="R131"/>
  <c r="P131"/>
  <c r="BI128"/>
  <c r="BH128"/>
  <c r="BG128"/>
  <c r="BF128"/>
  <c r="T128"/>
  <c r="T127"/>
  <c r="R128"/>
  <c r="R127"/>
  <c r="P128"/>
  <c r="P127"/>
  <c r="J122"/>
  <c r="F122"/>
  <c r="F120"/>
  <c r="E118"/>
  <c r="J93"/>
  <c r="F93"/>
  <c r="F91"/>
  <c r="E89"/>
  <c r="J26"/>
  <c r="E26"/>
  <c r="J123"/>
  <c r="J25"/>
  <c r="J20"/>
  <c r="E20"/>
  <c r="F94"/>
  <c r="J19"/>
  <c r="J14"/>
  <c r="J120"/>
  <c r="E7"/>
  <c r="E85"/>
  <c i="7" r="J39"/>
  <c r="J38"/>
  <c i="1" r="AY102"/>
  <c i="7" r="J37"/>
  <c i="1" r="AX102"/>
  <c i="7" r="BI477"/>
  <c r="BH477"/>
  <c r="BG477"/>
  <c r="BF477"/>
  <c r="T477"/>
  <c r="R477"/>
  <c r="P477"/>
  <c r="BI475"/>
  <c r="BH475"/>
  <c r="BG475"/>
  <c r="BF475"/>
  <c r="T475"/>
  <c r="R475"/>
  <c r="P475"/>
  <c r="BI473"/>
  <c r="BH473"/>
  <c r="BG473"/>
  <c r="BF473"/>
  <c r="T473"/>
  <c r="R473"/>
  <c r="P473"/>
  <c r="BI471"/>
  <c r="BH471"/>
  <c r="BG471"/>
  <c r="BF471"/>
  <c r="T471"/>
  <c r="R471"/>
  <c r="P471"/>
  <c r="BI468"/>
  <c r="BH468"/>
  <c r="BG468"/>
  <c r="BF468"/>
  <c r="T468"/>
  <c r="R468"/>
  <c r="P468"/>
  <c r="BI466"/>
  <c r="BH466"/>
  <c r="BG466"/>
  <c r="BF466"/>
  <c r="T466"/>
  <c r="R466"/>
  <c r="P466"/>
  <c r="BI464"/>
  <c r="BH464"/>
  <c r="BG464"/>
  <c r="BF464"/>
  <c r="T464"/>
  <c r="R464"/>
  <c r="P464"/>
  <c r="BI462"/>
  <c r="BH462"/>
  <c r="BG462"/>
  <c r="BF462"/>
  <c r="T462"/>
  <c r="R462"/>
  <c r="P462"/>
  <c r="BI459"/>
  <c r="BH459"/>
  <c r="BG459"/>
  <c r="BF459"/>
  <c r="T459"/>
  <c r="R459"/>
  <c r="P459"/>
  <c r="BI457"/>
  <c r="BH457"/>
  <c r="BG457"/>
  <c r="BF457"/>
  <c r="T457"/>
  <c r="R457"/>
  <c r="P457"/>
  <c r="BI455"/>
  <c r="BH455"/>
  <c r="BG455"/>
  <c r="BF455"/>
  <c r="T455"/>
  <c r="R455"/>
  <c r="P455"/>
  <c r="BI453"/>
  <c r="BH453"/>
  <c r="BG453"/>
  <c r="BF453"/>
  <c r="T453"/>
  <c r="R453"/>
  <c r="P453"/>
  <c r="BI451"/>
  <c r="BH451"/>
  <c r="BG451"/>
  <c r="BF451"/>
  <c r="T451"/>
  <c r="R451"/>
  <c r="P451"/>
  <c r="BI449"/>
  <c r="BH449"/>
  <c r="BG449"/>
  <c r="BF449"/>
  <c r="T449"/>
  <c r="R449"/>
  <c r="P449"/>
  <c r="BI447"/>
  <c r="BH447"/>
  <c r="BG447"/>
  <c r="BF447"/>
  <c r="T447"/>
  <c r="R447"/>
  <c r="P447"/>
  <c r="BI445"/>
  <c r="BH445"/>
  <c r="BG445"/>
  <c r="BF445"/>
  <c r="T445"/>
  <c r="R445"/>
  <c r="P445"/>
  <c r="BI443"/>
  <c r="BH443"/>
  <c r="BG443"/>
  <c r="BF443"/>
  <c r="T443"/>
  <c r="R443"/>
  <c r="P443"/>
  <c r="BI440"/>
  <c r="BH440"/>
  <c r="BG440"/>
  <c r="BF440"/>
  <c r="T440"/>
  <c r="R440"/>
  <c r="P440"/>
  <c r="BI438"/>
  <c r="BH438"/>
  <c r="BG438"/>
  <c r="BF438"/>
  <c r="T438"/>
  <c r="R438"/>
  <c r="P438"/>
  <c r="BI436"/>
  <c r="BH436"/>
  <c r="BG436"/>
  <c r="BF436"/>
  <c r="T436"/>
  <c r="R436"/>
  <c r="P436"/>
  <c r="BI434"/>
  <c r="BH434"/>
  <c r="BG434"/>
  <c r="BF434"/>
  <c r="T434"/>
  <c r="R434"/>
  <c r="P434"/>
  <c r="BI432"/>
  <c r="BH432"/>
  <c r="BG432"/>
  <c r="BF432"/>
  <c r="T432"/>
  <c r="R432"/>
  <c r="P432"/>
  <c r="BI430"/>
  <c r="BH430"/>
  <c r="BG430"/>
  <c r="BF430"/>
  <c r="T430"/>
  <c r="R430"/>
  <c r="P430"/>
  <c r="BI428"/>
  <c r="BH428"/>
  <c r="BG428"/>
  <c r="BF428"/>
  <c r="T428"/>
  <c r="R428"/>
  <c r="P428"/>
  <c r="BI426"/>
  <c r="BH426"/>
  <c r="BG426"/>
  <c r="BF426"/>
  <c r="T426"/>
  <c r="R426"/>
  <c r="P426"/>
  <c r="BI424"/>
  <c r="BH424"/>
  <c r="BG424"/>
  <c r="BF424"/>
  <c r="T424"/>
  <c r="R424"/>
  <c r="P424"/>
  <c r="BI422"/>
  <c r="BH422"/>
  <c r="BG422"/>
  <c r="BF422"/>
  <c r="T422"/>
  <c r="R422"/>
  <c r="P422"/>
  <c r="BI420"/>
  <c r="BH420"/>
  <c r="BG420"/>
  <c r="BF420"/>
  <c r="T420"/>
  <c r="R420"/>
  <c r="P420"/>
  <c r="BI418"/>
  <c r="BH418"/>
  <c r="BG418"/>
  <c r="BF418"/>
  <c r="T418"/>
  <c r="R418"/>
  <c r="P418"/>
  <c r="BI416"/>
  <c r="BH416"/>
  <c r="BG416"/>
  <c r="BF416"/>
  <c r="T416"/>
  <c r="R416"/>
  <c r="P416"/>
  <c r="BI414"/>
  <c r="BH414"/>
  <c r="BG414"/>
  <c r="BF414"/>
  <c r="T414"/>
  <c r="R414"/>
  <c r="P414"/>
  <c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5"/>
  <c r="BH385"/>
  <c r="BG385"/>
  <c r="BF385"/>
  <c r="T385"/>
  <c r="R385"/>
  <c r="P385"/>
  <c r="BI383"/>
  <c r="BH383"/>
  <c r="BG383"/>
  <c r="BF383"/>
  <c r="T383"/>
  <c r="R383"/>
  <c r="P383"/>
  <c r="BI381"/>
  <c r="BH381"/>
  <c r="BG381"/>
  <c r="BF381"/>
  <c r="T381"/>
  <c r="R381"/>
  <c r="P381"/>
  <c r="BI379"/>
  <c r="BH379"/>
  <c r="BG379"/>
  <c r="BF379"/>
  <c r="T379"/>
  <c r="R379"/>
  <c r="P379"/>
  <c r="BI377"/>
  <c r="BH377"/>
  <c r="BG377"/>
  <c r="BF377"/>
  <c r="T377"/>
  <c r="R377"/>
  <c r="P377"/>
  <c r="BI375"/>
  <c r="BH375"/>
  <c r="BG375"/>
  <c r="BF375"/>
  <c r="T375"/>
  <c r="R375"/>
  <c r="P375"/>
  <c r="BI373"/>
  <c r="BH373"/>
  <c r="BG373"/>
  <c r="BF373"/>
  <c r="T373"/>
  <c r="R373"/>
  <c r="P373"/>
  <c r="BI371"/>
  <c r="BH371"/>
  <c r="BG371"/>
  <c r="BF371"/>
  <c r="T371"/>
  <c r="R371"/>
  <c r="P371"/>
  <c r="BI369"/>
  <c r="BH369"/>
  <c r="BG369"/>
  <c r="BF369"/>
  <c r="T369"/>
  <c r="R369"/>
  <c r="P369"/>
  <c r="BI367"/>
  <c r="BH367"/>
  <c r="BG367"/>
  <c r="BF367"/>
  <c r="T367"/>
  <c r="R367"/>
  <c r="P367"/>
  <c r="BI365"/>
  <c r="BH365"/>
  <c r="BG365"/>
  <c r="BF365"/>
  <c r="T365"/>
  <c r="R365"/>
  <c r="P365"/>
  <c r="BI363"/>
  <c r="BH363"/>
  <c r="BG363"/>
  <c r="BF363"/>
  <c r="T363"/>
  <c r="R363"/>
  <c r="P363"/>
  <c r="BI361"/>
  <c r="BH361"/>
  <c r="BG361"/>
  <c r="BF361"/>
  <c r="T361"/>
  <c r="R361"/>
  <c r="P361"/>
  <c r="BI359"/>
  <c r="BH359"/>
  <c r="BG359"/>
  <c r="BF359"/>
  <c r="T359"/>
  <c r="R359"/>
  <c r="P359"/>
  <c r="BI356"/>
  <c r="BH356"/>
  <c r="BG356"/>
  <c r="BF356"/>
  <c r="T356"/>
  <c r="R356"/>
  <c r="P356"/>
  <c r="BI354"/>
  <c r="BH354"/>
  <c r="BG354"/>
  <c r="BF354"/>
  <c r="T354"/>
  <c r="R354"/>
  <c r="P354"/>
  <c r="BI352"/>
  <c r="BH352"/>
  <c r="BG352"/>
  <c r="BF352"/>
  <c r="T352"/>
  <c r="R352"/>
  <c r="P352"/>
  <c r="BI350"/>
  <c r="BH350"/>
  <c r="BG350"/>
  <c r="BF350"/>
  <c r="T350"/>
  <c r="R350"/>
  <c r="P350"/>
  <c r="BI348"/>
  <c r="BH348"/>
  <c r="BG348"/>
  <c r="BF348"/>
  <c r="T348"/>
  <c r="R348"/>
  <c r="P348"/>
  <c r="BI346"/>
  <c r="BH346"/>
  <c r="BG346"/>
  <c r="BF346"/>
  <c r="T346"/>
  <c r="R346"/>
  <c r="P346"/>
  <c r="BI344"/>
  <c r="BH344"/>
  <c r="BG344"/>
  <c r="BF344"/>
  <c r="T344"/>
  <c r="R344"/>
  <c r="P344"/>
  <c r="BI342"/>
  <c r="BH342"/>
  <c r="BG342"/>
  <c r="BF342"/>
  <c r="T342"/>
  <c r="R342"/>
  <c r="P342"/>
  <c r="BI340"/>
  <c r="BH340"/>
  <c r="BG340"/>
  <c r="BF340"/>
  <c r="T340"/>
  <c r="R340"/>
  <c r="P340"/>
  <c r="BI337"/>
  <c r="BH337"/>
  <c r="BG337"/>
  <c r="BF337"/>
  <c r="T337"/>
  <c r="R337"/>
  <c r="P337"/>
  <c r="BI335"/>
  <c r="BH335"/>
  <c r="BG335"/>
  <c r="BF335"/>
  <c r="T335"/>
  <c r="R335"/>
  <c r="P335"/>
  <c r="BI333"/>
  <c r="BH333"/>
  <c r="BG333"/>
  <c r="BF333"/>
  <c r="T333"/>
  <c r="R333"/>
  <c r="P333"/>
  <c r="BI331"/>
  <c r="BH331"/>
  <c r="BG331"/>
  <c r="BF331"/>
  <c r="T331"/>
  <c r="R331"/>
  <c r="P331"/>
  <c r="BI329"/>
  <c r="BH329"/>
  <c r="BG329"/>
  <c r="BF329"/>
  <c r="T329"/>
  <c r="R329"/>
  <c r="P329"/>
  <c r="BI327"/>
  <c r="BH327"/>
  <c r="BG327"/>
  <c r="BF327"/>
  <c r="T327"/>
  <c r="R327"/>
  <c r="P327"/>
  <c r="BI325"/>
  <c r="BH325"/>
  <c r="BG325"/>
  <c r="BF325"/>
  <c r="T325"/>
  <c r="R325"/>
  <c r="P325"/>
  <c r="BI323"/>
  <c r="BH323"/>
  <c r="BG323"/>
  <c r="BF323"/>
  <c r="T323"/>
  <c r="R323"/>
  <c r="P323"/>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1"/>
  <c r="BH311"/>
  <c r="BG311"/>
  <c r="BF311"/>
  <c r="T311"/>
  <c r="R311"/>
  <c r="P311"/>
  <c r="BI309"/>
  <c r="BH309"/>
  <c r="BG309"/>
  <c r="BF309"/>
  <c r="T309"/>
  <c r="R309"/>
  <c r="P309"/>
  <c r="BI307"/>
  <c r="BH307"/>
  <c r="BG307"/>
  <c r="BF307"/>
  <c r="T307"/>
  <c r="R307"/>
  <c r="P307"/>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J126"/>
  <c r="F126"/>
  <c r="F124"/>
  <c r="E122"/>
  <c r="J93"/>
  <c r="F93"/>
  <c r="F91"/>
  <c r="E89"/>
  <c r="J26"/>
  <c r="E26"/>
  <c r="J127"/>
  <c r="J25"/>
  <c r="J20"/>
  <c r="E20"/>
  <c r="F127"/>
  <c r="J19"/>
  <c r="J14"/>
  <c r="J91"/>
  <c r="E7"/>
  <c r="E85"/>
  <c i="6" r="J39"/>
  <c r="J38"/>
  <c i="1" r="AY101"/>
  <c i="6" r="J37"/>
  <c i="1" r="AX101"/>
  <c i="6" r="BI625"/>
  <c r="BH625"/>
  <c r="BG625"/>
  <c r="BF625"/>
  <c r="T625"/>
  <c r="R625"/>
  <c r="P625"/>
  <c r="BI622"/>
  <c r="BH622"/>
  <c r="BG622"/>
  <c r="BF622"/>
  <c r="T622"/>
  <c r="R622"/>
  <c r="P622"/>
  <c r="BI619"/>
  <c r="BH619"/>
  <c r="BG619"/>
  <c r="BF619"/>
  <c r="T619"/>
  <c r="R619"/>
  <c r="P619"/>
  <c r="BI618"/>
  <c r="BH618"/>
  <c r="BG618"/>
  <c r="BF618"/>
  <c r="T618"/>
  <c r="R618"/>
  <c r="P618"/>
  <c r="BI617"/>
  <c r="BH617"/>
  <c r="BG617"/>
  <c r="BF617"/>
  <c r="T617"/>
  <c r="R617"/>
  <c r="P617"/>
  <c r="BI613"/>
  <c r="BH613"/>
  <c r="BG613"/>
  <c r="BF613"/>
  <c r="T613"/>
  <c r="R613"/>
  <c r="P613"/>
  <c r="BI612"/>
  <c r="BH612"/>
  <c r="BG612"/>
  <c r="BF612"/>
  <c r="T612"/>
  <c r="R612"/>
  <c r="P612"/>
  <c r="BI609"/>
  <c r="BH609"/>
  <c r="BG609"/>
  <c r="BF609"/>
  <c r="T609"/>
  <c r="R609"/>
  <c r="P609"/>
  <c r="BI607"/>
  <c r="BH607"/>
  <c r="BG607"/>
  <c r="BF607"/>
  <c r="T607"/>
  <c r="R607"/>
  <c r="P607"/>
  <c r="BI604"/>
  <c r="BH604"/>
  <c r="BG604"/>
  <c r="BF604"/>
  <c r="T604"/>
  <c r="R604"/>
  <c r="P604"/>
  <c r="BI602"/>
  <c r="BH602"/>
  <c r="BG602"/>
  <c r="BF602"/>
  <c r="T602"/>
  <c r="R602"/>
  <c r="P602"/>
  <c r="BI599"/>
  <c r="BH599"/>
  <c r="BG599"/>
  <c r="BF599"/>
  <c r="T599"/>
  <c r="R599"/>
  <c r="P599"/>
  <c r="BI598"/>
  <c r="BH598"/>
  <c r="BG598"/>
  <c r="BF598"/>
  <c r="T598"/>
  <c r="R598"/>
  <c r="P598"/>
  <c r="BI595"/>
  <c r="BH595"/>
  <c r="BG595"/>
  <c r="BF595"/>
  <c r="T595"/>
  <c r="R595"/>
  <c r="P595"/>
  <c r="BI591"/>
  <c r="BH591"/>
  <c r="BG591"/>
  <c r="BF591"/>
  <c r="T591"/>
  <c r="R591"/>
  <c r="P591"/>
  <c r="BI589"/>
  <c r="BH589"/>
  <c r="BG589"/>
  <c r="BF589"/>
  <c r="T589"/>
  <c r="R589"/>
  <c r="P589"/>
  <c r="BI586"/>
  <c r="BH586"/>
  <c r="BG586"/>
  <c r="BF586"/>
  <c r="T586"/>
  <c r="R586"/>
  <c r="P586"/>
  <c r="BI585"/>
  <c r="BH585"/>
  <c r="BG585"/>
  <c r="BF585"/>
  <c r="T585"/>
  <c r="R585"/>
  <c r="P585"/>
  <c r="BI582"/>
  <c r="BH582"/>
  <c r="BG582"/>
  <c r="BF582"/>
  <c r="T582"/>
  <c r="R582"/>
  <c r="P582"/>
  <c r="BI580"/>
  <c r="BH580"/>
  <c r="BG580"/>
  <c r="BF580"/>
  <c r="T580"/>
  <c r="R580"/>
  <c r="P580"/>
  <c r="BI577"/>
  <c r="BH577"/>
  <c r="BG577"/>
  <c r="BF577"/>
  <c r="T577"/>
  <c r="R577"/>
  <c r="P577"/>
  <c r="BI575"/>
  <c r="BH575"/>
  <c r="BG575"/>
  <c r="BF575"/>
  <c r="T575"/>
  <c r="R575"/>
  <c r="P575"/>
  <c r="BI572"/>
  <c r="BH572"/>
  <c r="BG572"/>
  <c r="BF572"/>
  <c r="T572"/>
  <c r="R572"/>
  <c r="P572"/>
  <c r="BI570"/>
  <c r="BH570"/>
  <c r="BG570"/>
  <c r="BF570"/>
  <c r="T570"/>
  <c r="R570"/>
  <c r="P570"/>
  <c r="BI567"/>
  <c r="BH567"/>
  <c r="BG567"/>
  <c r="BF567"/>
  <c r="T567"/>
  <c r="R567"/>
  <c r="P567"/>
  <c r="BI565"/>
  <c r="BH565"/>
  <c r="BG565"/>
  <c r="BF565"/>
  <c r="T565"/>
  <c r="R565"/>
  <c r="P565"/>
  <c r="BI562"/>
  <c r="BH562"/>
  <c r="BG562"/>
  <c r="BF562"/>
  <c r="T562"/>
  <c r="R562"/>
  <c r="P562"/>
  <c r="BI560"/>
  <c r="BH560"/>
  <c r="BG560"/>
  <c r="BF560"/>
  <c r="T560"/>
  <c r="R560"/>
  <c r="P560"/>
  <c r="BI558"/>
  <c r="BH558"/>
  <c r="BG558"/>
  <c r="BF558"/>
  <c r="T558"/>
  <c r="R558"/>
  <c r="P558"/>
  <c r="BI555"/>
  <c r="BH555"/>
  <c r="BG555"/>
  <c r="BF555"/>
  <c r="T555"/>
  <c r="R555"/>
  <c r="P555"/>
  <c r="BI552"/>
  <c r="BH552"/>
  <c r="BG552"/>
  <c r="BF552"/>
  <c r="T552"/>
  <c r="R552"/>
  <c r="P552"/>
  <c r="BI551"/>
  <c r="BH551"/>
  <c r="BG551"/>
  <c r="BF551"/>
  <c r="T551"/>
  <c r="R551"/>
  <c r="P551"/>
  <c r="BI548"/>
  <c r="BH548"/>
  <c r="BG548"/>
  <c r="BF548"/>
  <c r="T548"/>
  <c r="R548"/>
  <c r="P548"/>
  <c r="BI546"/>
  <c r="BH546"/>
  <c r="BG546"/>
  <c r="BF546"/>
  <c r="T546"/>
  <c r="R546"/>
  <c r="P546"/>
  <c r="BI543"/>
  <c r="BH543"/>
  <c r="BG543"/>
  <c r="BF543"/>
  <c r="T543"/>
  <c r="R543"/>
  <c r="P543"/>
  <c r="BI541"/>
  <c r="BH541"/>
  <c r="BG541"/>
  <c r="BF541"/>
  <c r="T541"/>
  <c r="R541"/>
  <c r="P541"/>
  <c r="BI538"/>
  <c r="BH538"/>
  <c r="BG538"/>
  <c r="BF538"/>
  <c r="T538"/>
  <c r="R538"/>
  <c r="P538"/>
  <c r="BI537"/>
  <c r="BH537"/>
  <c r="BG537"/>
  <c r="BF537"/>
  <c r="T537"/>
  <c r="R537"/>
  <c r="P537"/>
  <c r="BI534"/>
  <c r="BH534"/>
  <c r="BG534"/>
  <c r="BF534"/>
  <c r="T534"/>
  <c r="R534"/>
  <c r="P534"/>
  <c r="BI533"/>
  <c r="BH533"/>
  <c r="BG533"/>
  <c r="BF533"/>
  <c r="T533"/>
  <c r="R533"/>
  <c r="P533"/>
  <c r="BI530"/>
  <c r="BH530"/>
  <c r="BG530"/>
  <c r="BF530"/>
  <c r="T530"/>
  <c r="R530"/>
  <c r="P530"/>
  <c r="BI529"/>
  <c r="BH529"/>
  <c r="BG529"/>
  <c r="BF529"/>
  <c r="T529"/>
  <c r="R529"/>
  <c r="P529"/>
  <c r="BI527"/>
  <c r="BH527"/>
  <c r="BG527"/>
  <c r="BF527"/>
  <c r="T527"/>
  <c r="R527"/>
  <c r="P527"/>
  <c r="BI524"/>
  <c r="BH524"/>
  <c r="BG524"/>
  <c r="BF524"/>
  <c r="T524"/>
  <c r="R524"/>
  <c r="P524"/>
  <c r="BI523"/>
  <c r="BH523"/>
  <c r="BG523"/>
  <c r="BF523"/>
  <c r="T523"/>
  <c r="R523"/>
  <c r="P523"/>
  <c r="BI520"/>
  <c r="BH520"/>
  <c r="BG520"/>
  <c r="BF520"/>
  <c r="T520"/>
  <c r="R520"/>
  <c r="P520"/>
  <c r="BI519"/>
  <c r="BH519"/>
  <c r="BG519"/>
  <c r="BF519"/>
  <c r="T519"/>
  <c r="R519"/>
  <c r="P519"/>
  <c r="BI516"/>
  <c r="BH516"/>
  <c r="BG516"/>
  <c r="BF516"/>
  <c r="T516"/>
  <c r="R516"/>
  <c r="P516"/>
  <c r="BI512"/>
  <c r="BH512"/>
  <c r="BG512"/>
  <c r="BF512"/>
  <c r="T512"/>
  <c r="R512"/>
  <c r="P512"/>
  <c r="BI510"/>
  <c r="BH510"/>
  <c r="BG510"/>
  <c r="BF510"/>
  <c r="T510"/>
  <c r="R510"/>
  <c r="P510"/>
  <c r="BI507"/>
  <c r="BH507"/>
  <c r="BG507"/>
  <c r="BF507"/>
  <c r="T507"/>
  <c r="R507"/>
  <c r="P507"/>
  <c r="BI506"/>
  <c r="BH506"/>
  <c r="BG506"/>
  <c r="BF506"/>
  <c r="T506"/>
  <c r="R506"/>
  <c r="P506"/>
  <c r="BI503"/>
  <c r="BH503"/>
  <c r="BG503"/>
  <c r="BF503"/>
  <c r="T503"/>
  <c r="R503"/>
  <c r="P503"/>
  <c r="BI500"/>
  <c r="BH500"/>
  <c r="BG500"/>
  <c r="BF500"/>
  <c r="T500"/>
  <c r="R500"/>
  <c r="P500"/>
  <c r="BI497"/>
  <c r="BH497"/>
  <c r="BG497"/>
  <c r="BF497"/>
  <c r="T497"/>
  <c r="R497"/>
  <c r="P497"/>
  <c r="BI493"/>
  <c r="BH493"/>
  <c r="BG493"/>
  <c r="BF493"/>
  <c r="T493"/>
  <c r="R493"/>
  <c r="P493"/>
  <c r="BI492"/>
  <c r="BH492"/>
  <c r="BG492"/>
  <c r="BF492"/>
  <c r="T492"/>
  <c r="R492"/>
  <c r="P492"/>
  <c r="BI490"/>
  <c r="BH490"/>
  <c r="BG490"/>
  <c r="BF490"/>
  <c r="T490"/>
  <c r="R490"/>
  <c r="P490"/>
  <c r="BI489"/>
  <c r="BH489"/>
  <c r="BG489"/>
  <c r="BF489"/>
  <c r="T489"/>
  <c r="R489"/>
  <c r="P489"/>
  <c r="BI486"/>
  <c r="BH486"/>
  <c r="BG486"/>
  <c r="BF486"/>
  <c r="T486"/>
  <c r="R486"/>
  <c r="P486"/>
  <c r="BI482"/>
  <c r="BH482"/>
  <c r="BG482"/>
  <c r="BF482"/>
  <c r="T482"/>
  <c r="R482"/>
  <c r="P482"/>
  <c r="BI480"/>
  <c r="BH480"/>
  <c r="BG480"/>
  <c r="BF480"/>
  <c r="T480"/>
  <c r="R480"/>
  <c r="P480"/>
  <c r="BI479"/>
  <c r="BH479"/>
  <c r="BG479"/>
  <c r="BF479"/>
  <c r="T479"/>
  <c r="R479"/>
  <c r="P479"/>
  <c r="BI476"/>
  <c r="BH476"/>
  <c r="BG476"/>
  <c r="BF476"/>
  <c r="T476"/>
  <c r="R476"/>
  <c r="P476"/>
  <c r="BI474"/>
  <c r="BH474"/>
  <c r="BG474"/>
  <c r="BF474"/>
  <c r="T474"/>
  <c r="R474"/>
  <c r="P474"/>
  <c r="BI473"/>
  <c r="BH473"/>
  <c r="BG473"/>
  <c r="BF473"/>
  <c r="T473"/>
  <c r="R473"/>
  <c r="P473"/>
  <c r="BI471"/>
  <c r="BH471"/>
  <c r="BG471"/>
  <c r="BF471"/>
  <c r="T471"/>
  <c r="R471"/>
  <c r="P471"/>
  <c r="BI468"/>
  <c r="BH468"/>
  <c r="BG468"/>
  <c r="BF468"/>
  <c r="T468"/>
  <c r="R468"/>
  <c r="P468"/>
  <c r="BI466"/>
  <c r="BH466"/>
  <c r="BG466"/>
  <c r="BF466"/>
  <c r="T466"/>
  <c r="R466"/>
  <c r="P466"/>
  <c r="BI463"/>
  <c r="BH463"/>
  <c r="BG463"/>
  <c r="BF463"/>
  <c r="T463"/>
  <c r="R463"/>
  <c r="P463"/>
  <c r="BI460"/>
  <c r="BH460"/>
  <c r="BG460"/>
  <c r="BF460"/>
  <c r="T460"/>
  <c r="R460"/>
  <c r="P460"/>
  <c r="BI457"/>
  <c r="BH457"/>
  <c r="BG457"/>
  <c r="BF457"/>
  <c r="T457"/>
  <c r="R457"/>
  <c r="P457"/>
  <c r="BI454"/>
  <c r="BH454"/>
  <c r="BG454"/>
  <c r="BF454"/>
  <c r="T454"/>
  <c r="R454"/>
  <c r="P454"/>
  <c r="BI451"/>
  <c r="BH451"/>
  <c r="BG451"/>
  <c r="BF451"/>
  <c r="T451"/>
  <c r="R451"/>
  <c r="P451"/>
  <c r="BI448"/>
  <c r="BH448"/>
  <c r="BG448"/>
  <c r="BF448"/>
  <c r="T448"/>
  <c r="R448"/>
  <c r="P448"/>
  <c r="BI445"/>
  <c r="BH445"/>
  <c r="BG445"/>
  <c r="BF445"/>
  <c r="T445"/>
  <c r="R445"/>
  <c r="P445"/>
  <c r="BI442"/>
  <c r="BH442"/>
  <c r="BG442"/>
  <c r="BF442"/>
  <c r="T442"/>
  <c r="R442"/>
  <c r="P442"/>
  <c r="BI439"/>
  <c r="BH439"/>
  <c r="BG439"/>
  <c r="BF439"/>
  <c r="T439"/>
  <c r="R439"/>
  <c r="P439"/>
  <c r="BI436"/>
  <c r="BH436"/>
  <c r="BG436"/>
  <c r="BF436"/>
  <c r="T436"/>
  <c r="R436"/>
  <c r="P436"/>
  <c r="BI433"/>
  <c r="BH433"/>
  <c r="BG433"/>
  <c r="BF433"/>
  <c r="T433"/>
  <c r="R433"/>
  <c r="P433"/>
  <c r="BI432"/>
  <c r="BH432"/>
  <c r="BG432"/>
  <c r="BF432"/>
  <c r="T432"/>
  <c r="R432"/>
  <c r="P432"/>
  <c r="BI429"/>
  <c r="BH429"/>
  <c r="BG429"/>
  <c r="BF429"/>
  <c r="T429"/>
  <c r="R429"/>
  <c r="P429"/>
  <c r="BI426"/>
  <c r="BH426"/>
  <c r="BG426"/>
  <c r="BF426"/>
  <c r="T426"/>
  <c r="R426"/>
  <c r="P426"/>
  <c r="BI423"/>
  <c r="BH423"/>
  <c r="BG423"/>
  <c r="BF423"/>
  <c r="T423"/>
  <c r="R423"/>
  <c r="P423"/>
  <c r="BI420"/>
  <c r="BH420"/>
  <c r="BG420"/>
  <c r="BF420"/>
  <c r="T420"/>
  <c r="R420"/>
  <c r="P420"/>
  <c r="BI417"/>
  <c r="BH417"/>
  <c r="BG417"/>
  <c r="BF417"/>
  <c r="T417"/>
  <c r="R417"/>
  <c r="P417"/>
  <c r="BI414"/>
  <c r="BH414"/>
  <c r="BG414"/>
  <c r="BF414"/>
  <c r="T414"/>
  <c r="R414"/>
  <c r="P414"/>
  <c r="BI408"/>
  <c r="BH408"/>
  <c r="BG408"/>
  <c r="BF408"/>
  <c r="T408"/>
  <c r="R408"/>
  <c r="P408"/>
  <c r="BI405"/>
  <c r="BH405"/>
  <c r="BG405"/>
  <c r="BF405"/>
  <c r="T405"/>
  <c r="R405"/>
  <c r="P405"/>
  <c r="BI402"/>
  <c r="BH402"/>
  <c r="BG402"/>
  <c r="BF402"/>
  <c r="T402"/>
  <c r="R402"/>
  <c r="P402"/>
  <c r="BI399"/>
  <c r="BH399"/>
  <c r="BG399"/>
  <c r="BF399"/>
  <c r="T399"/>
  <c r="R399"/>
  <c r="P399"/>
  <c r="BI396"/>
  <c r="BH396"/>
  <c r="BG396"/>
  <c r="BF396"/>
  <c r="T396"/>
  <c r="R396"/>
  <c r="P396"/>
  <c r="BI392"/>
  <c r="BH392"/>
  <c r="BG392"/>
  <c r="BF392"/>
  <c r="T392"/>
  <c r="R392"/>
  <c r="P392"/>
  <c r="BI388"/>
  <c r="BH388"/>
  <c r="BG388"/>
  <c r="BF388"/>
  <c r="T388"/>
  <c r="R388"/>
  <c r="P388"/>
  <c r="BI380"/>
  <c r="BH380"/>
  <c r="BG380"/>
  <c r="BF380"/>
  <c r="T380"/>
  <c r="R380"/>
  <c r="P380"/>
  <c r="BI372"/>
  <c r="BH372"/>
  <c r="BG372"/>
  <c r="BF372"/>
  <c r="T372"/>
  <c r="R372"/>
  <c r="P372"/>
  <c r="BI364"/>
  <c r="BH364"/>
  <c r="BG364"/>
  <c r="BF364"/>
  <c r="T364"/>
  <c r="R364"/>
  <c r="P364"/>
  <c r="BI352"/>
  <c r="BH352"/>
  <c r="BG352"/>
  <c r="BF352"/>
  <c r="T352"/>
  <c r="R352"/>
  <c r="P352"/>
  <c r="BI344"/>
  <c r="BH344"/>
  <c r="BG344"/>
  <c r="BF344"/>
  <c r="T344"/>
  <c r="R344"/>
  <c r="P344"/>
  <c r="BI336"/>
  <c r="BH336"/>
  <c r="BG336"/>
  <c r="BF336"/>
  <c r="T336"/>
  <c r="R336"/>
  <c r="P336"/>
  <c r="BI332"/>
  <c r="BH332"/>
  <c r="BG332"/>
  <c r="BF332"/>
  <c r="T332"/>
  <c r="R332"/>
  <c r="P332"/>
  <c r="BI329"/>
  <c r="BH329"/>
  <c r="BG329"/>
  <c r="BF329"/>
  <c r="T329"/>
  <c r="R329"/>
  <c r="P329"/>
  <c r="BI325"/>
  <c r="BH325"/>
  <c r="BG325"/>
  <c r="BF325"/>
  <c r="T325"/>
  <c r="R325"/>
  <c r="P325"/>
  <c r="BI323"/>
  <c r="BH323"/>
  <c r="BG323"/>
  <c r="BF323"/>
  <c r="T323"/>
  <c r="R323"/>
  <c r="P323"/>
  <c r="BI322"/>
  <c r="BH322"/>
  <c r="BG322"/>
  <c r="BF322"/>
  <c r="T322"/>
  <c r="R322"/>
  <c r="P322"/>
  <c r="BI321"/>
  <c r="BH321"/>
  <c r="BG321"/>
  <c r="BF321"/>
  <c r="T321"/>
  <c r="R321"/>
  <c r="P321"/>
  <c r="BI318"/>
  <c r="BH318"/>
  <c r="BG318"/>
  <c r="BF318"/>
  <c r="T318"/>
  <c r="R318"/>
  <c r="P318"/>
  <c r="BI317"/>
  <c r="BH317"/>
  <c r="BG317"/>
  <c r="BF317"/>
  <c r="T317"/>
  <c r="R317"/>
  <c r="P317"/>
  <c r="BI314"/>
  <c r="BH314"/>
  <c r="BG314"/>
  <c r="BF314"/>
  <c r="T314"/>
  <c r="R314"/>
  <c r="P314"/>
  <c r="BI312"/>
  <c r="BH312"/>
  <c r="BG312"/>
  <c r="BF312"/>
  <c r="T312"/>
  <c r="R312"/>
  <c r="P312"/>
  <c r="BI311"/>
  <c r="BH311"/>
  <c r="BG311"/>
  <c r="BF311"/>
  <c r="T311"/>
  <c r="R311"/>
  <c r="P311"/>
  <c r="BI310"/>
  <c r="BH310"/>
  <c r="BG310"/>
  <c r="BF310"/>
  <c r="T310"/>
  <c r="R310"/>
  <c r="P310"/>
  <c r="BI307"/>
  <c r="BH307"/>
  <c r="BG307"/>
  <c r="BF307"/>
  <c r="T307"/>
  <c r="R307"/>
  <c r="P307"/>
  <c r="BI306"/>
  <c r="BH306"/>
  <c r="BG306"/>
  <c r="BF306"/>
  <c r="T306"/>
  <c r="R306"/>
  <c r="P306"/>
  <c r="BI304"/>
  <c r="BH304"/>
  <c r="BG304"/>
  <c r="BF304"/>
  <c r="T304"/>
  <c r="R304"/>
  <c r="P304"/>
  <c r="BI302"/>
  <c r="BH302"/>
  <c r="BG302"/>
  <c r="BF302"/>
  <c r="T302"/>
  <c r="R302"/>
  <c r="P302"/>
  <c r="BI300"/>
  <c r="BH300"/>
  <c r="BG300"/>
  <c r="BF300"/>
  <c r="T300"/>
  <c r="R300"/>
  <c r="P300"/>
  <c r="BI298"/>
  <c r="BH298"/>
  <c r="BG298"/>
  <c r="BF298"/>
  <c r="T298"/>
  <c r="R298"/>
  <c r="P298"/>
  <c r="BI296"/>
  <c r="BH296"/>
  <c r="BG296"/>
  <c r="BF296"/>
  <c r="T296"/>
  <c r="R296"/>
  <c r="P296"/>
  <c r="BI293"/>
  <c r="BH293"/>
  <c r="BG293"/>
  <c r="BF293"/>
  <c r="T293"/>
  <c r="R293"/>
  <c r="P293"/>
  <c r="BI291"/>
  <c r="BH291"/>
  <c r="BG291"/>
  <c r="BF291"/>
  <c r="T291"/>
  <c r="R291"/>
  <c r="P291"/>
  <c r="BI288"/>
  <c r="BH288"/>
  <c r="BG288"/>
  <c r="BF288"/>
  <c r="T288"/>
  <c r="R288"/>
  <c r="P288"/>
  <c r="BI286"/>
  <c r="BH286"/>
  <c r="BG286"/>
  <c r="BF286"/>
  <c r="T286"/>
  <c r="R286"/>
  <c r="P286"/>
  <c r="BI285"/>
  <c r="BH285"/>
  <c r="BG285"/>
  <c r="BF285"/>
  <c r="T285"/>
  <c r="R285"/>
  <c r="P285"/>
  <c r="BI281"/>
  <c r="BH281"/>
  <c r="BG281"/>
  <c r="BF281"/>
  <c r="T281"/>
  <c r="R281"/>
  <c r="P281"/>
  <c r="BI277"/>
  <c r="BH277"/>
  <c r="BG277"/>
  <c r="BF277"/>
  <c r="T277"/>
  <c r="R277"/>
  <c r="P277"/>
  <c r="BI273"/>
  <c r="BH273"/>
  <c r="BG273"/>
  <c r="BF273"/>
  <c r="T273"/>
  <c r="R273"/>
  <c r="P273"/>
  <c r="BI269"/>
  <c r="BH269"/>
  <c r="BG269"/>
  <c r="BF269"/>
  <c r="T269"/>
  <c r="R269"/>
  <c r="P269"/>
  <c r="BI266"/>
  <c r="BH266"/>
  <c r="BG266"/>
  <c r="BF266"/>
  <c r="T266"/>
  <c r="R266"/>
  <c r="P266"/>
  <c r="BI262"/>
  <c r="BH262"/>
  <c r="BG262"/>
  <c r="BF262"/>
  <c r="T262"/>
  <c r="R262"/>
  <c r="P262"/>
  <c r="BI258"/>
  <c r="BH258"/>
  <c r="BG258"/>
  <c r="BF258"/>
  <c r="T258"/>
  <c r="R258"/>
  <c r="P258"/>
  <c r="BI254"/>
  <c r="BH254"/>
  <c r="BG254"/>
  <c r="BF254"/>
  <c r="T254"/>
  <c r="R254"/>
  <c r="P254"/>
  <c r="BI250"/>
  <c r="BH250"/>
  <c r="BG250"/>
  <c r="BF250"/>
  <c r="T250"/>
  <c r="R250"/>
  <c r="P250"/>
  <c r="BI246"/>
  <c r="BH246"/>
  <c r="BG246"/>
  <c r="BF246"/>
  <c r="T246"/>
  <c r="R246"/>
  <c r="P246"/>
  <c r="BI242"/>
  <c r="BH242"/>
  <c r="BG242"/>
  <c r="BF242"/>
  <c r="T242"/>
  <c r="R242"/>
  <c r="P242"/>
  <c r="BI238"/>
  <c r="BH238"/>
  <c r="BG238"/>
  <c r="BF238"/>
  <c r="T238"/>
  <c r="R238"/>
  <c r="P238"/>
  <c r="BI234"/>
  <c r="BH234"/>
  <c r="BG234"/>
  <c r="BF234"/>
  <c r="T234"/>
  <c r="R234"/>
  <c r="P234"/>
  <c r="BI230"/>
  <c r="BH230"/>
  <c r="BG230"/>
  <c r="BF230"/>
  <c r="T230"/>
  <c r="R230"/>
  <c r="P230"/>
  <c r="BI226"/>
  <c r="BH226"/>
  <c r="BG226"/>
  <c r="BF226"/>
  <c r="T226"/>
  <c r="R226"/>
  <c r="P226"/>
  <c r="BI222"/>
  <c r="BH222"/>
  <c r="BG222"/>
  <c r="BF222"/>
  <c r="T222"/>
  <c r="R222"/>
  <c r="P222"/>
  <c r="BI218"/>
  <c r="BH218"/>
  <c r="BG218"/>
  <c r="BF218"/>
  <c r="T218"/>
  <c r="R218"/>
  <c r="P218"/>
  <c r="BI214"/>
  <c r="BH214"/>
  <c r="BG214"/>
  <c r="BF214"/>
  <c r="T214"/>
  <c r="R214"/>
  <c r="P214"/>
  <c r="BI211"/>
  <c r="BH211"/>
  <c r="BG211"/>
  <c r="BF211"/>
  <c r="T211"/>
  <c r="R211"/>
  <c r="P211"/>
  <c r="BI209"/>
  <c r="BH209"/>
  <c r="BG209"/>
  <c r="BF209"/>
  <c r="T209"/>
  <c r="R209"/>
  <c r="P209"/>
  <c r="BI208"/>
  <c r="BH208"/>
  <c r="BG208"/>
  <c r="BF208"/>
  <c r="T208"/>
  <c r="R208"/>
  <c r="P208"/>
  <c r="BI205"/>
  <c r="BH205"/>
  <c r="BG205"/>
  <c r="BF205"/>
  <c r="T205"/>
  <c r="R205"/>
  <c r="P205"/>
  <c r="BI201"/>
  <c r="BH201"/>
  <c r="BG201"/>
  <c r="BF201"/>
  <c r="T201"/>
  <c r="R201"/>
  <c r="P201"/>
  <c r="BI198"/>
  <c r="BH198"/>
  <c r="BG198"/>
  <c r="BF198"/>
  <c r="T198"/>
  <c r="R198"/>
  <c r="P198"/>
  <c r="BI195"/>
  <c r="BH195"/>
  <c r="BG195"/>
  <c r="BF195"/>
  <c r="T195"/>
  <c r="R195"/>
  <c r="P195"/>
  <c r="BI193"/>
  <c r="BH193"/>
  <c r="BG193"/>
  <c r="BF193"/>
  <c r="T193"/>
  <c r="R193"/>
  <c r="P193"/>
  <c r="BI190"/>
  <c r="BH190"/>
  <c r="BG190"/>
  <c r="BF190"/>
  <c r="T190"/>
  <c r="R190"/>
  <c r="P190"/>
  <c r="BI187"/>
  <c r="BH187"/>
  <c r="BG187"/>
  <c r="BF187"/>
  <c r="T187"/>
  <c r="R187"/>
  <c r="P187"/>
  <c r="BI184"/>
  <c r="BH184"/>
  <c r="BG184"/>
  <c r="BF184"/>
  <c r="T184"/>
  <c r="R184"/>
  <c r="P184"/>
  <c r="BI180"/>
  <c r="BH180"/>
  <c r="BG180"/>
  <c r="BF180"/>
  <c r="T180"/>
  <c r="R180"/>
  <c r="P180"/>
  <c r="BI175"/>
  <c r="BH175"/>
  <c r="BG175"/>
  <c r="BF175"/>
  <c r="T175"/>
  <c r="R175"/>
  <c r="P175"/>
  <c r="BI171"/>
  <c r="BH171"/>
  <c r="BG171"/>
  <c r="BF171"/>
  <c r="T171"/>
  <c r="R171"/>
  <c r="P171"/>
  <c r="BI167"/>
  <c r="BH167"/>
  <c r="BG167"/>
  <c r="BF167"/>
  <c r="T167"/>
  <c r="R167"/>
  <c r="P167"/>
  <c r="BI160"/>
  <c r="BH160"/>
  <c r="BG160"/>
  <c r="BF160"/>
  <c r="T160"/>
  <c r="R160"/>
  <c r="P160"/>
  <c r="BI156"/>
  <c r="BH156"/>
  <c r="BG156"/>
  <c r="BF156"/>
  <c r="T156"/>
  <c r="R156"/>
  <c r="P156"/>
  <c r="BI152"/>
  <c r="BH152"/>
  <c r="BG152"/>
  <c r="BF152"/>
  <c r="T152"/>
  <c r="R152"/>
  <c r="P152"/>
  <c r="BI148"/>
  <c r="BH148"/>
  <c r="BG148"/>
  <c r="BF148"/>
  <c r="T148"/>
  <c r="R148"/>
  <c r="P148"/>
  <c r="BI145"/>
  <c r="BH145"/>
  <c r="BG145"/>
  <c r="BF145"/>
  <c r="T145"/>
  <c r="R145"/>
  <c r="P145"/>
  <c r="BI142"/>
  <c r="BH142"/>
  <c r="BG142"/>
  <c r="BF142"/>
  <c r="T142"/>
  <c r="R142"/>
  <c r="P142"/>
  <c r="BI138"/>
  <c r="BH138"/>
  <c r="BG138"/>
  <c r="BF138"/>
  <c r="T138"/>
  <c r="R138"/>
  <c r="P138"/>
  <c r="BI134"/>
  <c r="BH134"/>
  <c r="BG134"/>
  <c r="BF134"/>
  <c r="T134"/>
  <c r="R134"/>
  <c r="P134"/>
  <c r="J127"/>
  <c r="F127"/>
  <c r="F125"/>
  <c r="E123"/>
  <c r="J93"/>
  <c r="F93"/>
  <c r="F91"/>
  <c r="E89"/>
  <c r="J26"/>
  <c r="E26"/>
  <c r="J94"/>
  <c r="J25"/>
  <c r="J20"/>
  <c r="E20"/>
  <c r="F128"/>
  <c r="J19"/>
  <c r="J14"/>
  <c r="J91"/>
  <c r="E7"/>
  <c r="E119"/>
  <c i="5" r="J133"/>
  <c r="J39"/>
  <c r="J38"/>
  <c i="1" r="AY100"/>
  <c i="5" r="J37"/>
  <c i="1" r="AX100"/>
  <c i="5" r="BI596"/>
  <c r="BH596"/>
  <c r="BG596"/>
  <c r="BF596"/>
  <c r="T596"/>
  <c r="R596"/>
  <c r="P596"/>
  <c r="BI594"/>
  <c r="BH594"/>
  <c r="BG594"/>
  <c r="BF594"/>
  <c r="T594"/>
  <c r="R594"/>
  <c r="P594"/>
  <c r="BI592"/>
  <c r="BH592"/>
  <c r="BG592"/>
  <c r="BF592"/>
  <c r="T592"/>
  <c r="R592"/>
  <c r="P592"/>
  <c r="BI590"/>
  <c r="BH590"/>
  <c r="BG590"/>
  <c r="BF590"/>
  <c r="T590"/>
  <c r="R590"/>
  <c r="P590"/>
  <c r="BI588"/>
  <c r="BH588"/>
  <c r="BG588"/>
  <c r="BF588"/>
  <c r="T588"/>
  <c r="R588"/>
  <c r="P588"/>
  <c r="BI586"/>
  <c r="BH586"/>
  <c r="BG586"/>
  <c r="BF586"/>
  <c r="T586"/>
  <c r="R586"/>
  <c r="P586"/>
  <c r="BI584"/>
  <c r="BH584"/>
  <c r="BG584"/>
  <c r="BF584"/>
  <c r="T584"/>
  <c r="R584"/>
  <c r="P584"/>
  <c r="BI582"/>
  <c r="BH582"/>
  <c r="BG582"/>
  <c r="BF582"/>
  <c r="T582"/>
  <c r="R582"/>
  <c r="P582"/>
  <c r="BI580"/>
  <c r="BH580"/>
  <c r="BG580"/>
  <c r="BF580"/>
  <c r="T580"/>
  <c r="R580"/>
  <c r="P580"/>
  <c r="BI578"/>
  <c r="BH578"/>
  <c r="BG578"/>
  <c r="BF578"/>
  <c r="T578"/>
  <c r="R578"/>
  <c r="P578"/>
  <c r="BI576"/>
  <c r="BH576"/>
  <c r="BG576"/>
  <c r="BF576"/>
  <c r="T576"/>
  <c r="R576"/>
  <c r="P576"/>
  <c r="BI572"/>
  <c r="BH572"/>
  <c r="BG572"/>
  <c r="BF572"/>
  <c r="T572"/>
  <c r="R572"/>
  <c r="P572"/>
  <c r="BI570"/>
  <c r="BH570"/>
  <c r="BG570"/>
  <c r="BF570"/>
  <c r="T570"/>
  <c r="R570"/>
  <c r="P570"/>
  <c r="BI568"/>
  <c r="BH568"/>
  <c r="BG568"/>
  <c r="BF568"/>
  <c r="T568"/>
  <c r="R568"/>
  <c r="P568"/>
  <c r="BI566"/>
  <c r="BH566"/>
  <c r="BG566"/>
  <c r="BF566"/>
  <c r="T566"/>
  <c r="R566"/>
  <c r="P566"/>
  <c r="BI564"/>
  <c r="BH564"/>
  <c r="BG564"/>
  <c r="BF564"/>
  <c r="T564"/>
  <c r="R564"/>
  <c r="P564"/>
  <c r="BI562"/>
  <c r="BH562"/>
  <c r="BG562"/>
  <c r="BF562"/>
  <c r="T562"/>
  <c r="R562"/>
  <c r="P562"/>
  <c r="BI560"/>
  <c r="BH560"/>
  <c r="BG560"/>
  <c r="BF560"/>
  <c r="T560"/>
  <c r="R560"/>
  <c r="P560"/>
  <c r="BI558"/>
  <c r="BH558"/>
  <c r="BG558"/>
  <c r="BF558"/>
  <c r="T558"/>
  <c r="R558"/>
  <c r="P558"/>
  <c r="BI556"/>
  <c r="BH556"/>
  <c r="BG556"/>
  <c r="BF556"/>
  <c r="T556"/>
  <c r="R556"/>
  <c r="P556"/>
  <c r="BI555"/>
  <c r="BH555"/>
  <c r="BG555"/>
  <c r="BF555"/>
  <c r="T555"/>
  <c r="R555"/>
  <c r="P555"/>
  <c r="BI552"/>
  <c r="BH552"/>
  <c r="BG552"/>
  <c r="BF552"/>
  <c r="T552"/>
  <c r="R552"/>
  <c r="P552"/>
  <c r="BI550"/>
  <c r="BH550"/>
  <c r="BG550"/>
  <c r="BF550"/>
  <c r="T550"/>
  <c r="R550"/>
  <c r="P550"/>
  <c r="BI548"/>
  <c r="BH548"/>
  <c r="BG548"/>
  <c r="BF548"/>
  <c r="T548"/>
  <c r="R548"/>
  <c r="P548"/>
  <c r="BI545"/>
  <c r="BH545"/>
  <c r="BG545"/>
  <c r="BF545"/>
  <c r="T545"/>
  <c r="R545"/>
  <c r="P545"/>
  <c r="BI541"/>
  <c r="BH541"/>
  <c r="BG541"/>
  <c r="BF541"/>
  <c r="T541"/>
  <c r="R541"/>
  <c r="P541"/>
  <c r="BI540"/>
  <c r="BH540"/>
  <c r="BG540"/>
  <c r="BF540"/>
  <c r="T540"/>
  <c r="R540"/>
  <c r="P540"/>
  <c r="BI538"/>
  <c r="BH538"/>
  <c r="BG538"/>
  <c r="BF538"/>
  <c r="T538"/>
  <c r="R538"/>
  <c r="P538"/>
  <c r="BI535"/>
  <c r="BH535"/>
  <c r="BG535"/>
  <c r="BF535"/>
  <c r="T535"/>
  <c r="R535"/>
  <c r="P535"/>
  <c r="BI533"/>
  <c r="BH533"/>
  <c r="BG533"/>
  <c r="BF533"/>
  <c r="T533"/>
  <c r="R533"/>
  <c r="P533"/>
  <c r="BI531"/>
  <c r="BH531"/>
  <c r="BG531"/>
  <c r="BF531"/>
  <c r="T531"/>
  <c r="R531"/>
  <c r="P531"/>
  <c r="BI529"/>
  <c r="BH529"/>
  <c r="BG529"/>
  <c r="BF529"/>
  <c r="T529"/>
  <c r="R529"/>
  <c r="P529"/>
  <c r="BI527"/>
  <c r="BH527"/>
  <c r="BG527"/>
  <c r="BF527"/>
  <c r="T527"/>
  <c r="R527"/>
  <c r="P527"/>
  <c r="BI525"/>
  <c r="BH525"/>
  <c r="BG525"/>
  <c r="BF525"/>
  <c r="T525"/>
  <c r="R525"/>
  <c r="P525"/>
  <c r="BI522"/>
  <c r="BH522"/>
  <c r="BG522"/>
  <c r="BF522"/>
  <c r="T522"/>
  <c r="R522"/>
  <c r="P522"/>
  <c r="BI518"/>
  <c r="BH518"/>
  <c r="BG518"/>
  <c r="BF518"/>
  <c r="T518"/>
  <c r="R518"/>
  <c r="P518"/>
  <c r="BI515"/>
  <c r="BH515"/>
  <c r="BG515"/>
  <c r="BF515"/>
  <c r="T515"/>
  <c r="R515"/>
  <c r="P515"/>
  <c r="BI512"/>
  <c r="BH512"/>
  <c r="BG512"/>
  <c r="BF512"/>
  <c r="T512"/>
  <c r="R512"/>
  <c r="P512"/>
  <c r="BI510"/>
  <c r="BH510"/>
  <c r="BG510"/>
  <c r="BF510"/>
  <c r="T510"/>
  <c r="R510"/>
  <c r="P510"/>
  <c r="BI507"/>
  <c r="BH507"/>
  <c r="BG507"/>
  <c r="BF507"/>
  <c r="T507"/>
  <c r="R507"/>
  <c r="P507"/>
  <c r="BI504"/>
  <c r="BH504"/>
  <c r="BG504"/>
  <c r="BF504"/>
  <c r="T504"/>
  <c r="R504"/>
  <c r="P504"/>
  <c r="BI502"/>
  <c r="BH502"/>
  <c r="BG502"/>
  <c r="BF502"/>
  <c r="T502"/>
  <c r="R502"/>
  <c r="P502"/>
  <c r="BI500"/>
  <c r="BH500"/>
  <c r="BG500"/>
  <c r="BF500"/>
  <c r="T500"/>
  <c r="R500"/>
  <c r="P500"/>
  <c r="BI497"/>
  <c r="BH497"/>
  <c r="BG497"/>
  <c r="BF497"/>
  <c r="T497"/>
  <c r="R497"/>
  <c r="P497"/>
  <c r="BI495"/>
  <c r="BH495"/>
  <c r="BG495"/>
  <c r="BF495"/>
  <c r="T495"/>
  <c r="R495"/>
  <c r="P495"/>
  <c r="BI492"/>
  <c r="BH492"/>
  <c r="BG492"/>
  <c r="BF492"/>
  <c r="T492"/>
  <c r="R492"/>
  <c r="P492"/>
  <c r="BI490"/>
  <c r="BH490"/>
  <c r="BG490"/>
  <c r="BF490"/>
  <c r="T490"/>
  <c r="R490"/>
  <c r="P490"/>
  <c r="BI487"/>
  <c r="BH487"/>
  <c r="BG487"/>
  <c r="BF487"/>
  <c r="T487"/>
  <c r="R487"/>
  <c r="P487"/>
  <c r="BI485"/>
  <c r="BH485"/>
  <c r="BG485"/>
  <c r="BF485"/>
  <c r="T485"/>
  <c r="R485"/>
  <c r="P485"/>
  <c r="BI482"/>
  <c r="BH482"/>
  <c r="BG482"/>
  <c r="BF482"/>
  <c r="T482"/>
  <c r="R482"/>
  <c r="P482"/>
  <c r="BI480"/>
  <c r="BH480"/>
  <c r="BG480"/>
  <c r="BF480"/>
  <c r="T480"/>
  <c r="R480"/>
  <c r="P480"/>
  <c r="BI477"/>
  <c r="BH477"/>
  <c r="BG477"/>
  <c r="BF477"/>
  <c r="T477"/>
  <c r="R477"/>
  <c r="P477"/>
  <c r="BI473"/>
  <c r="BH473"/>
  <c r="BG473"/>
  <c r="BF473"/>
  <c r="T473"/>
  <c r="R473"/>
  <c r="P473"/>
  <c r="BI470"/>
  <c r="BH470"/>
  <c r="BG470"/>
  <c r="BF470"/>
  <c r="T470"/>
  <c r="R470"/>
  <c r="P470"/>
  <c r="BI468"/>
  <c r="BH468"/>
  <c r="BG468"/>
  <c r="BF468"/>
  <c r="T468"/>
  <c r="R468"/>
  <c r="P468"/>
  <c r="BI466"/>
  <c r="BH466"/>
  <c r="BG466"/>
  <c r="BF466"/>
  <c r="T466"/>
  <c r="R466"/>
  <c r="P466"/>
  <c r="BI463"/>
  <c r="BH463"/>
  <c r="BG463"/>
  <c r="BF463"/>
  <c r="T463"/>
  <c r="R463"/>
  <c r="P463"/>
  <c r="BI460"/>
  <c r="BH460"/>
  <c r="BG460"/>
  <c r="BF460"/>
  <c r="T460"/>
  <c r="R460"/>
  <c r="P460"/>
  <c r="BI457"/>
  <c r="BH457"/>
  <c r="BG457"/>
  <c r="BF457"/>
  <c r="T457"/>
  <c r="R457"/>
  <c r="P457"/>
  <c r="BI454"/>
  <c r="BH454"/>
  <c r="BG454"/>
  <c r="BF454"/>
  <c r="T454"/>
  <c r="R454"/>
  <c r="P454"/>
  <c r="BI451"/>
  <c r="BH451"/>
  <c r="BG451"/>
  <c r="BF451"/>
  <c r="T451"/>
  <c r="R451"/>
  <c r="P451"/>
  <c r="BI449"/>
  <c r="BH449"/>
  <c r="BG449"/>
  <c r="BF449"/>
  <c r="T449"/>
  <c r="R449"/>
  <c r="P449"/>
  <c r="BI446"/>
  <c r="BH446"/>
  <c r="BG446"/>
  <c r="BF446"/>
  <c r="T446"/>
  <c r="R446"/>
  <c r="P446"/>
  <c r="BI444"/>
  <c r="BH444"/>
  <c r="BG444"/>
  <c r="BF444"/>
  <c r="T444"/>
  <c r="R444"/>
  <c r="P444"/>
  <c r="BI441"/>
  <c r="BH441"/>
  <c r="BG441"/>
  <c r="BF441"/>
  <c r="T441"/>
  <c r="R441"/>
  <c r="P441"/>
  <c r="BI437"/>
  <c r="BH437"/>
  <c r="BG437"/>
  <c r="BF437"/>
  <c r="T437"/>
  <c r="R437"/>
  <c r="P437"/>
  <c r="BI434"/>
  <c r="BH434"/>
  <c r="BG434"/>
  <c r="BF434"/>
  <c r="T434"/>
  <c r="R434"/>
  <c r="P434"/>
  <c r="BI431"/>
  <c r="BH431"/>
  <c r="BG431"/>
  <c r="BF431"/>
  <c r="T431"/>
  <c r="R431"/>
  <c r="P431"/>
  <c r="BI426"/>
  <c r="BH426"/>
  <c r="BG426"/>
  <c r="BF426"/>
  <c r="T426"/>
  <c r="R426"/>
  <c r="P426"/>
  <c r="BI423"/>
  <c r="BH423"/>
  <c r="BG423"/>
  <c r="BF423"/>
  <c r="T423"/>
  <c r="R423"/>
  <c r="P423"/>
  <c r="BI420"/>
  <c r="BH420"/>
  <c r="BG420"/>
  <c r="BF420"/>
  <c r="T420"/>
  <c r="R420"/>
  <c r="P420"/>
  <c r="BI416"/>
  <c r="BH416"/>
  <c r="BG416"/>
  <c r="BF416"/>
  <c r="T416"/>
  <c r="R416"/>
  <c r="P416"/>
  <c r="BI414"/>
  <c r="BH414"/>
  <c r="BG414"/>
  <c r="BF414"/>
  <c r="T414"/>
  <c r="R414"/>
  <c r="P414"/>
  <c r="BI411"/>
  <c r="BH411"/>
  <c r="BG411"/>
  <c r="BF411"/>
  <c r="T411"/>
  <c r="R411"/>
  <c r="P411"/>
  <c r="BI409"/>
  <c r="BH409"/>
  <c r="BG409"/>
  <c r="BF409"/>
  <c r="T409"/>
  <c r="R409"/>
  <c r="P409"/>
  <c r="BI406"/>
  <c r="BH406"/>
  <c r="BG406"/>
  <c r="BF406"/>
  <c r="T406"/>
  <c r="R406"/>
  <c r="P406"/>
  <c r="BI404"/>
  <c r="BH404"/>
  <c r="BG404"/>
  <c r="BF404"/>
  <c r="T404"/>
  <c r="R404"/>
  <c r="P404"/>
  <c r="BI401"/>
  <c r="BH401"/>
  <c r="BG401"/>
  <c r="BF401"/>
  <c r="T401"/>
  <c r="R401"/>
  <c r="P401"/>
  <c r="BI399"/>
  <c r="BH399"/>
  <c r="BG399"/>
  <c r="BF399"/>
  <c r="T399"/>
  <c r="R399"/>
  <c r="P399"/>
  <c r="BI396"/>
  <c r="BH396"/>
  <c r="BG396"/>
  <c r="BF396"/>
  <c r="T396"/>
  <c r="R396"/>
  <c r="P396"/>
  <c r="BI395"/>
  <c r="BH395"/>
  <c r="BG395"/>
  <c r="BF395"/>
  <c r="T395"/>
  <c r="R395"/>
  <c r="P395"/>
  <c r="BI392"/>
  <c r="BH392"/>
  <c r="BG392"/>
  <c r="BF392"/>
  <c r="T392"/>
  <c r="R392"/>
  <c r="P392"/>
  <c r="BI390"/>
  <c r="BH390"/>
  <c r="BG390"/>
  <c r="BF390"/>
  <c r="T390"/>
  <c r="R390"/>
  <c r="P390"/>
  <c r="BI388"/>
  <c r="BH388"/>
  <c r="BG388"/>
  <c r="BF388"/>
  <c r="T388"/>
  <c r="R388"/>
  <c r="P388"/>
  <c r="BI386"/>
  <c r="BH386"/>
  <c r="BG386"/>
  <c r="BF386"/>
  <c r="T386"/>
  <c r="R386"/>
  <c r="P386"/>
  <c r="BI383"/>
  <c r="BH383"/>
  <c r="BG383"/>
  <c r="BF383"/>
  <c r="T383"/>
  <c r="R383"/>
  <c r="P383"/>
  <c r="BI379"/>
  <c r="BH379"/>
  <c r="BG379"/>
  <c r="BF379"/>
  <c r="T379"/>
  <c r="R379"/>
  <c r="P379"/>
  <c r="BI376"/>
  <c r="BH376"/>
  <c r="BG376"/>
  <c r="BF376"/>
  <c r="T376"/>
  <c r="R376"/>
  <c r="P376"/>
  <c r="BI373"/>
  <c r="BH373"/>
  <c r="BG373"/>
  <c r="BF373"/>
  <c r="T373"/>
  <c r="R373"/>
  <c r="P373"/>
  <c r="BI369"/>
  <c r="BH369"/>
  <c r="BG369"/>
  <c r="BF369"/>
  <c r="T369"/>
  <c r="R369"/>
  <c r="P369"/>
  <c r="BI366"/>
  <c r="BH366"/>
  <c r="BG366"/>
  <c r="BF366"/>
  <c r="T366"/>
  <c r="R366"/>
  <c r="P366"/>
  <c r="BI364"/>
  <c r="BH364"/>
  <c r="BG364"/>
  <c r="BF364"/>
  <c r="T364"/>
  <c r="R364"/>
  <c r="P364"/>
  <c r="BI361"/>
  <c r="BH361"/>
  <c r="BG361"/>
  <c r="BF361"/>
  <c r="T361"/>
  <c r="R361"/>
  <c r="P361"/>
  <c r="BI359"/>
  <c r="BH359"/>
  <c r="BG359"/>
  <c r="BF359"/>
  <c r="T359"/>
  <c r="R359"/>
  <c r="P359"/>
  <c r="BI356"/>
  <c r="BH356"/>
  <c r="BG356"/>
  <c r="BF356"/>
  <c r="T356"/>
  <c r="R356"/>
  <c r="P356"/>
  <c r="BI354"/>
  <c r="BH354"/>
  <c r="BG354"/>
  <c r="BF354"/>
  <c r="T354"/>
  <c r="R354"/>
  <c r="P354"/>
  <c r="BI351"/>
  <c r="BH351"/>
  <c r="BG351"/>
  <c r="BF351"/>
  <c r="T351"/>
  <c r="R351"/>
  <c r="P351"/>
  <c r="BI349"/>
  <c r="BH349"/>
  <c r="BG349"/>
  <c r="BF349"/>
  <c r="T349"/>
  <c r="R349"/>
  <c r="P349"/>
  <c r="BI346"/>
  <c r="BH346"/>
  <c r="BG346"/>
  <c r="BF346"/>
  <c r="T346"/>
  <c r="R346"/>
  <c r="P346"/>
  <c r="BI344"/>
  <c r="BH344"/>
  <c r="BG344"/>
  <c r="BF344"/>
  <c r="T344"/>
  <c r="R344"/>
  <c r="P344"/>
  <c r="BI341"/>
  <c r="BH341"/>
  <c r="BG341"/>
  <c r="BF341"/>
  <c r="T341"/>
  <c r="R341"/>
  <c r="P341"/>
  <c r="BI339"/>
  <c r="BH339"/>
  <c r="BG339"/>
  <c r="BF339"/>
  <c r="T339"/>
  <c r="R339"/>
  <c r="P339"/>
  <c r="BI337"/>
  <c r="BH337"/>
  <c r="BG337"/>
  <c r="BF337"/>
  <c r="T337"/>
  <c r="R337"/>
  <c r="P337"/>
  <c r="BI334"/>
  <c r="BH334"/>
  <c r="BG334"/>
  <c r="BF334"/>
  <c r="T334"/>
  <c r="R334"/>
  <c r="P334"/>
  <c r="BI330"/>
  <c r="BH330"/>
  <c r="BG330"/>
  <c r="BF330"/>
  <c r="T330"/>
  <c r="R330"/>
  <c r="P330"/>
  <c r="BI327"/>
  <c r="BH327"/>
  <c r="BG327"/>
  <c r="BF327"/>
  <c r="T327"/>
  <c r="R327"/>
  <c r="P327"/>
  <c r="BI324"/>
  <c r="BH324"/>
  <c r="BG324"/>
  <c r="BF324"/>
  <c r="T324"/>
  <c r="R324"/>
  <c r="P324"/>
  <c r="BI321"/>
  <c r="BH321"/>
  <c r="BG321"/>
  <c r="BF321"/>
  <c r="T321"/>
  <c r="R321"/>
  <c r="P321"/>
  <c r="BI318"/>
  <c r="BH318"/>
  <c r="BG318"/>
  <c r="BF318"/>
  <c r="T318"/>
  <c r="R318"/>
  <c r="P318"/>
  <c r="BI314"/>
  <c r="BH314"/>
  <c r="BG314"/>
  <c r="BF314"/>
  <c r="T314"/>
  <c r="R314"/>
  <c r="P314"/>
  <c r="BI311"/>
  <c r="BH311"/>
  <c r="BG311"/>
  <c r="BF311"/>
  <c r="T311"/>
  <c r="R311"/>
  <c r="P311"/>
  <c r="BI309"/>
  <c r="BH309"/>
  <c r="BG309"/>
  <c r="BF309"/>
  <c r="T309"/>
  <c r="R309"/>
  <c r="P309"/>
  <c r="BI306"/>
  <c r="BH306"/>
  <c r="BG306"/>
  <c r="BF306"/>
  <c r="T306"/>
  <c r="R306"/>
  <c r="P306"/>
  <c r="BI304"/>
  <c r="BH304"/>
  <c r="BG304"/>
  <c r="BF304"/>
  <c r="T304"/>
  <c r="R304"/>
  <c r="P304"/>
  <c r="BI301"/>
  <c r="BH301"/>
  <c r="BG301"/>
  <c r="BF301"/>
  <c r="T301"/>
  <c r="R301"/>
  <c r="P301"/>
  <c r="BI299"/>
  <c r="BH299"/>
  <c r="BG299"/>
  <c r="BF299"/>
  <c r="T299"/>
  <c r="R299"/>
  <c r="P299"/>
  <c r="BI296"/>
  <c r="BH296"/>
  <c r="BG296"/>
  <c r="BF296"/>
  <c r="T296"/>
  <c r="R296"/>
  <c r="P296"/>
  <c r="BI294"/>
  <c r="BH294"/>
  <c r="BG294"/>
  <c r="BF294"/>
  <c r="T294"/>
  <c r="R294"/>
  <c r="P294"/>
  <c r="BI291"/>
  <c r="BH291"/>
  <c r="BG291"/>
  <c r="BF291"/>
  <c r="T291"/>
  <c r="R291"/>
  <c r="P291"/>
  <c r="BI289"/>
  <c r="BH289"/>
  <c r="BG289"/>
  <c r="BF289"/>
  <c r="T289"/>
  <c r="R289"/>
  <c r="P289"/>
  <c r="BI286"/>
  <c r="BH286"/>
  <c r="BG286"/>
  <c r="BF286"/>
  <c r="T286"/>
  <c r="R286"/>
  <c r="P286"/>
  <c r="BI284"/>
  <c r="BH284"/>
  <c r="BG284"/>
  <c r="BF284"/>
  <c r="T284"/>
  <c r="R284"/>
  <c r="P284"/>
  <c r="BI282"/>
  <c r="BH282"/>
  <c r="BG282"/>
  <c r="BF282"/>
  <c r="T282"/>
  <c r="R282"/>
  <c r="P282"/>
  <c r="BI279"/>
  <c r="BH279"/>
  <c r="BG279"/>
  <c r="BF279"/>
  <c r="T279"/>
  <c r="R279"/>
  <c r="P279"/>
  <c r="BI275"/>
  <c r="BH275"/>
  <c r="BG275"/>
  <c r="BF275"/>
  <c r="T275"/>
  <c r="R275"/>
  <c r="P275"/>
  <c r="BI272"/>
  <c r="BH272"/>
  <c r="BG272"/>
  <c r="BF272"/>
  <c r="T272"/>
  <c r="R272"/>
  <c r="P272"/>
  <c r="BI266"/>
  <c r="BH266"/>
  <c r="BG266"/>
  <c r="BF266"/>
  <c r="T266"/>
  <c r="R266"/>
  <c r="P266"/>
  <c r="BI263"/>
  <c r="BH263"/>
  <c r="BG263"/>
  <c r="BF263"/>
  <c r="T263"/>
  <c r="R263"/>
  <c r="P263"/>
  <c r="BI258"/>
  <c r="BH258"/>
  <c r="BG258"/>
  <c r="BF258"/>
  <c r="T258"/>
  <c r="R258"/>
  <c r="P258"/>
  <c r="BI255"/>
  <c r="BH255"/>
  <c r="BG255"/>
  <c r="BF255"/>
  <c r="T255"/>
  <c r="R255"/>
  <c r="P255"/>
  <c r="BI252"/>
  <c r="BH252"/>
  <c r="BG252"/>
  <c r="BF252"/>
  <c r="T252"/>
  <c r="R252"/>
  <c r="P252"/>
  <c r="BI250"/>
  <c r="BH250"/>
  <c r="BG250"/>
  <c r="BF250"/>
  <c r="T250"/>
  <c r="R250"/>
  <c r="P250"/>
  <c r="BI242"/>
  <c r="BH242"/>
  <c r="BG242"/>
  <c r="BF242"/>
  <c r="T242"/>
  <c r="R242"/>
  <c r="P242"/>
  <c r="BI228"/>
  <c r="BH228"/>
  <c r="BG228"/>
  <c r="BF228"/>
  <c r="T228"/>
  <c r="R228"/>
  <c r="P228"/>
  <c r="BI223"/>
  <c r="BH223"/>
  <c r="BG223"/>
  <c r="BF223"/>
  <c r="T223"/>
  <c r="R223"/>
  <c r="P223"/>
  <c r="BI219"/>
  <c r="BH219"/>
  <c r="BG219"/>
  <c r="BF219"/>
  <c r="T219"/>
  <c r="R219"/>
  <c r="P219"/>
  <c r="BI213"/>
  <c r="BH213"/>
  <c r="BG213"/>
  <c r="BF213"/>
  <c r="T213"/>
  <c r="R213"/>
  <c r="P213"/>
  <c r="BI209"/>
  <c r="BH209"/>
  <c r="BG209"/>
  <c r="BF209"/>
  <c r="T209"/>
  <c r="R209"/>
  <c r="P209"/>
  <c r="BI206"/>
  <c r="BH206"/>
  <c r="BG206"/>
  <c r="BF206"/>
  <c r="T206"/>
  <c r="R206"/>
  <c r="P206"/>
  <c r="BI204"/>
  <c r="BH204"/>
  <c r="BG204"/>
  <c r="BF204"/>
  <c r="T204"/>
  <c r="R204"/>
  <c r="P204"/>
  <c r="BI202"/>
  <c r="BH202"/>
  <c r="BG202"/>
  <c r="BF202"/>
  <c r="T202"/>
  <c r="R202"/>
  <c r="P202"/>
  <c r="BI200"/>
  <c r="BH200"/>
  <c r="BG200"/>
  <c r="BF200"/>
  <c r="T200"/>
  <c r="R200"/>
  <c r="P200"/>
  <c r="BI197"/>
  <c r="BH197"/>
  <c r="BG197"/>
  <c r="BF197"/>
  <c r="T197"/>
  <c r="R197"/>
  <c r="P197"/>
  <c r="BI195"/>
  <c r="BH195"/>
  <c r="BG195"/>
  <c r="BF195"/>
  <c r="T195"/>
  <c r="R195"/>
  <c r="P195"/>
  <c r="BI192"/>
  <c r="BH192"/>
  <c r="BG192"/>
  <c r="BF192"/>
  <c r="T192"/>
  <c r="R192"/>
  <c r="P192"/>
  <c r="BI190"/>
  <c r="BH190"/>
  <c r="BG190"/>
  <c r="BF190"/>
  <c r="T190"/>
  <c r="R190"/>
  <c r="P190"/>
  <c r="BI188"/>
  <c r="BH188"/>
  <c r="BG188"/>
  <c r="BF188"/>
  <c r="T188"/>
  <c r="R188"/>
  <c r="P188"/>
  <c r="BI185"/>
  <c r="BH185"/>
  <c r="BG185"/>
  <c r="BF185"/>
  <c r="T185"/>
  <c r="R185"/>
  <c r="P185"/>
  <c r="BI183"/>
  <c r="BH183"/>
  <c r="BG183"/>
  <c r="BF183"/>
  <c r="T183"/>
  <c r="R183"/>
  <c r="P183"/>
  <c r="BI180"/>
  <c r="BH180"/>
  <c r="BG180"/>
  <c r="BF180"/>
  <c r="T180"/>
  <c r="R180"/>
  <c r="P180"/>
  <c r="BI178"/>
  <c r="BH178"/>
  <c r="BG178"/>
  <c r="BF178"/>
  <c r="T178"/>
  <c r="R178"/>
  <c r="P178"/>
  <c r="BI176"/>
  <c r="BH176"/>
  <c r="BG176"/>
  <c r="BF176"/>
  <c r="T176"/>
  <c r="R176"/>
  <c r="P176"/>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2"/>
  <c r="BH162"/>
  <c r="BG162"/>
  <c r="BF162"/>
  <c r="T162"/>
  <c r="R162"/>
  <c r="P162"/>
  <c r="BI160"/>
  <c r="BH160"/>
  <c r="BG160"/>
  <c r="BF160"/>
  <c r="T160"/>
  <c r="R160"/>
  <c r="P160"/>
  <c r="BI157"/>
  <c r="BH157"/>
  <c r="BG157"/>
  <c r="BF157"/>
  <c r="T157"/>
  <c r="R157"/>
  <c r="P157"/>
  <c r="BI155"/>
  <c r="BH155"/>
  <c r="BG155"/>
  <c r="BF155"/>
  <c r="T155"/>
  <c r="R155"/>
  <c r="P155"/>
  <c r="BI152"/>
  <c r="BH152"/>
  <c r="BG152"/>
  <c r="BF152"/>
  <c r="T152"/>
  <c r="R152"/>
  <c r="P152"/>
  <c r="BI150"/>
  <c r="BH150"/>
  <c r="BG150"/>
  <c r="BF150"/>
  <c r="T150"/>
  <c r="R150"/>
  <c r="P150"/>
  <c r="BI147"/>
  <c r="BH147"/>
  <c r="BG147"/>
  <c r="BF147"/>
  <c r="T147"/>
  <c r="R147"/>
  <c r="P147"/>
  <c r="BI145"/>
  <c r="BH145"/>
  <c r="BG145"/>
  <c r="BF145"/>
  <c r="T145"/>
  <c r="R145"/>
  <c r="P145"/>
  <c r="BI142"/>
  <c r="BH142"/>
  <c r="BG142"/>
  <c r="BF142"/>
  <c r="T142"/>
  <c r="R142"/>
  <c r="P142"/>
  <c r="BI140"/>
  <c r="BH140"/>
  <c r="BG140"/>
  <c r="BF140"/>
  <c r="T140"/>
  <c r="R140"/>
  <c r="P140"/>
  <c r="BI138"/>
  <c r="BH138"/>
  <c r="BG138"/>
  <c r="BF138"/>
  <c r="T138"/>
  <c r="R138"/>
  <c r="P138"/>
  <c r="BI135"/>
  <c r="BH135"/>
  <c r="BG135"/>
  <c r="BF135"/>
  <c r="T135"/>
  <c r="R135"/>
  <c r="P135"/>
  <c r="J100"/>
  <c r="J127"/>
  <c r="F127"/>
  <c r="F125"/>
  <c r="E123"/>
  <c r="J93"/>
  <c r="F93"/>
  <c r="F91"/>
  <c r="E89"/>
  <c r="J26"/>
  <c r="E26"/>
  <c r="J128"/>
  <c r="J25"/>
  <c r="J20"/>
  <c r="E20"/>
  <c r="F94"/>
  <c r="J19"/>
  <c r="J14"/>
  <c r="J91"/>
  <c r="E7"/>
  <c r="E119"/>
  <c i="4" r="J39"/>
  <c r="J38"/>
  <c i="1" r="AY99"/>
  <c i="4" r="J37"/>
  <c i="1" r="AX99"/>
  <c i="4" r="BI521"/>
  <c r="BH521"/>
  <c r="BG521"/>
  <c r="BF521"/>
  <c r="T521"/>
  <c r="R521"/>
  <c r="P521"/>
  <c r="BI519"/>
  <c r="BH519"/>
  <c r="BG519"/>
  <c r="BF519"/>
  <c r="T519"/>
  <c r="R519"/>
  <c r="P519"/>
  <c r="BI517"/>
  <c r="BH517"/>
  <c r="BG517"/>
  <c r="BF517"/>
  <c r="T517"/>
  <c r="R517"/>
  <c r="P517"/>
  <c r="BI515"/>
  <c r="BH515"/>
  <c r="BG515"/>
  <c r="BF515"/>
  <c r="T515"/>
  <c r="R515"/>
  <c r="P515"/>
  <c r="BI513"/>
  <c r="BH513"/>
  <c r="BG513"/>
  <c r="BF513"/>
  <c r="T513"/>
  <c r="R513"/>
  <c r="P513"/>
  <c r="BI511"/>
  <c r="BH511"/>
  <c r="BG511"/>
  <c r="BF511"/>
  <c r="T511"/>
  <c r="R511"/>
  <c r="P511"/>
  <c r="BI509"/>
  <c r="BH509"/>
  <c r="BG509"/>
  <c r="BF509"/>
  <c r="T509"/>
  <c r="R509"/>
  <c r="P509"/>
  <c r="BI507"/>
  <c r="BH507"/>
  <c r="BG507"/>
  <c r="BF507"/>
  <c r="T507"/>
  <c r="R507"/>
  <c r="P507"/>
  <c r="BI503"/>
  <c r="BH503"/>
  <c r="BG503"/>
  <c r="BF503"/>
  <c r="T503"/>
  <c r="T502"/>
  <c r="R503"/>
  <c r="R502"/>
  <c r="P503"/>
  <c r="P502"/>
  <c r="BI499"/>
  <c r="BH499"/>
  <c r="BG499"/>
  <c r="BF499"/>
  <c r="T499"/>
  <c r="R499"/>
  <c r="P499"/>
  <c r="BI496"/>
  <c r="BH496"/>
  <c r="BG496"/>
  <c r="BF496"/>
  <c r="T496"/>
  <c r="R496"/>
  <c r="P496"/>
  <c r="BI493"/>
  <c r="BH493"/>
  <c r="BG493"/>
  <c r="BF493"/>
  <c r="T493"/>
  <c r="R493"/>
  <c r="P493"/>
  <c r="BI490"/>
  <c r="BH490"/>
  <c r="BG490"/>
  <c r="BF490"/>
  <c r="T490"/>
  <c r="R490"/>
  <c r="P490"/>
  <c r="BI484"/>
  <c r="BH484"/>
  <c r="BG484"/>
  <c r="BF484"/>
  <c r="T484"/>
  <c r="T483"/>
  <c r="R484"/>
  <c r="R483"/>
  <c r="P484"/>
  <c r="P483"/>
  <c r="BI480"/>
  <c r="BH480"/>
  <c r="BG480"/>
  <c r="BF480"/>
  <c r="T480"/>
  <c r="R480"/>
  <c r="P480"/>
  <c r="BI477"/>
  <c r="BH477"/>
  <c r="BG477"/>
  <c r="BF477"/>
  <c r="T477"/>
  <c r="R477"/>
  <c r="P477"/>
  <c r="BI474"/>
  <c r="BH474"/>
  <c r="BG474"/>
  <c r="BF474"/>
  <c r="T474"/>
  <c r="R474"/>
  <c r="P474"/>
  <c r="BI471"/>
  <c r="BH471"/>
  <c r="BG471"/>
  <c r="BF471"/>
  <c r="T471"/>
  <c r="R471"/>
  <c r="P471"/>
  <c r="BI468"/>
  <c r="BH468"/>
  <c r="BG468"/>
  <c r="BF468"/>
  <c r="T468"/>
  <c r="R468"/>
  <c r="P468"/>
  <c r="BI465"/>
  <c r="BH465"/>
  <c r="BG465"/>
  <c r="BF465"/>
  <c r="T465"/>
  <c r="R465"/>
  <c r="P465"/>
  <c r="BI462"/>
  <c r="BH462"/>
  <c r="BG462"/>
  <c r="BF462"/>
  <c r="T462"/>
  <c r="R462"/>
  <c r="P462"/>
  <c r="BI459"/>
  <c r="BH459"/>
  <c r="BG459"/>
  <c r="BF459"/>
  <c r="T459"/>
  <c r="R459"/>
  <c r="P459"/>
  <c r="BI457"/>
  <c r="BH457"/>
  <c r="BG457"/>
  <c r="BF457"/>
  <c r="T457"/>
  <c r="R457"/>
  <c r="P457"/>
  <c r="BI454"/>
  <c r="BH454"/>
  <c r="BG454"/>
  <c r="BF454"/>
  <c r="T454"/>
  <c r="R454"/>
  <c r="P454"/>
  <c r="BI452"/>
  <c r="BH452"/>
  <c r="BG452"/>
  <c r="BF452"/>
  <c r="T452"/>
  <c r="R452"/>
  <c r="P452"/>
  <c r="BI449"/>
  <c r="BH449"/>
  <c r="BG449"/>
  <c r="BF449"/>
  <c r="T449"/>
  <c r="R449"/>
  <c r="P449"/>
  <c r="BI445"/>
  <c r="BH445"/>
  <c r="BG445"/>
  <c r="BF445"/>
  <c r="T445"/>
  <c r="R445"/>
  <c r="P445"/>
  <c r="BI443"/>
  <c r="BH443"/>
  <c r="BG443"/>
  <c r="BF443"/>
  <c r="T443"/>
  <c r="R443"/>
  <c r="P443"/>
  <c r="BI440"/>
  <c r="BH440"/>
  <c r="BG440"/>
  <c r="BF440"/>
  <c r="T440"/>
  <c r="R440"/>
  <c r="P440"/>
  <c r="BI436"/>
  <c r="BH436"/>
  <c r="BG436"/>
  <c r="BF436"/>
  <c r="T436"/>
  <c r="R436"/>
  <c r="P436"/>
  <c r="BI434"/>
  <c r="BH434"/>
  <c r="BG434"/>
  <c r="BF434"/>
  <c r="T434"/>
  <c r="R434"/>
  <c r="P434"/>
  <c r="BI432"/>
  <c r="BH432"/>
  <c r="BG432"/>
  <c r="BF432"/>
  <c r="T432"/>
  <c r="R432"/>
  <c r="P432"/>
  <c r="BI429"/>
  <c r="BH429"/>
  <c r="BG429"/>
  <c r="BF429"/>
  <c r="T429"/>
  <c r="R429"/>
  <c r="P429"/>
  <c r="BI425"/>
  <c r="BH425"/>
  <c r="BG425"/>
  <c r="BF425"/>
  <c r="T425"/>
  <c r="R425"/>
  <c r="P425"/>
  <c r="BI422"/>
  <c r="BH422"/>
  <c r="BG422"/>
  <c r="BF422"/>
  <c r="T422"/>
  <c r="R422"/>
  <c r="P422"/>
  <c r="BI419"/>
  <c r="BH419"/>
  <c r="BG419"/>
  <c r="BF419"/>
  <c r="T419"/>
  <c r="R419"/>
  <c r="P419"/>
  <c r="BI416"/>
  <c r="BH416"/>
  <c r="BG416"/>
  <c r="BF416"/>
  <c r="T416"/>
  <c r="R416"/>
  <c r="P416"/>
  <c r="BI413"/>
  <c r="BH413"/>
  <c r="BG413"/>
  <c r="BF413"/>
  <c r="T413"/>
  <c r="R413"/>
  <c r="P413"/>
  <c r="BI409"/>
  <c r="BH409"/>
  <c r="BG409"/>
  <c r="BF409"/>
  <c r="T409"/>
  <c r="R409"/>
  <c r="P409"/>
  <c r="BI405"/>
  <c r="BH405"/>
  <c r="BG405"/>
  <c r="BF405"/>
  <c r="T405"/>
  <c r="R405"/>
  <c r="P405"/>
  <c r="BI401"/>
  <c r="BH401"/>
  <c r="BG401"/>
  <c r="BF401"/>
  <c r="T401"/>
  <c r="R401"/>
  <c r="P401"/>
  <c r="BI397"/>
  <c r="BH397"/>
  <c r="BG397"/>
  <c r="BF397"/>
  <c r="T397"/>
  <c r="R397"/>
  <c r="P397"/>
  <c r="BI393"/>
  <c r="BH393"/>
  <c r="BG393"/>
  <c r="BF393"/>
  <c r="T393"/>
  <c r="R393"/>
  <c r="P393"/>
  <c r="BI391"/>
  <c r="BH391"/>
  <c r="BG391"/>
  <c r="BF391"/>
  <c r="T391"/>
  <c r="R391"/>
  <c r="P391"/>
  <c r="BI388"/>
  <c r="BH388"/>
  <c r="BG388"/>
  <c r="BF388"/>
  <c r="T388"/>
  <c r="R388"/>
  <c r="P388"/>
  <c r="BI385"/>
  <c r="BH385"/>
  <c r="BG385"/>
  <c r="BF385"/>
  <c r="T385"/>
  <c r="R385"/>
  <c r="P385"/>
  <c r="BI382"/>
  <c r="BH382"/>
  <c r="BG382"/>
  <c r="BF382"/>
  <c r="T382"/>
  <c r="R382"/>
  <c r="P382"/>
  <c r="BI378"/>
  <c r="BH378"/>
  <c r="BG378"/>
  <c r="BF378"/>
  <c r="T378"/>
  <c r="R378"/>
  <c r="P378"/>
  <c r="BI375"/>
  <c r="BH375"/>
  <c r="BG375"/>
  <c r="BF375"/>
  <c r="T375"/>
  <c r="R375"/>
  <c r="P375"/>
  <c r="BI372"/>
  <c r="BH372"/>
  <c r="BG372"/>
  <c r="BF372"/>
  <c r="T372"/>
  <c r="R372"/>
  <c r="P372"/>
  <c r="BI369"/>
  <c r="BH369"/>
  <c r="BG369"/>
  <c r="BF369"/>
  <c r="T369"/>
  <c r="R369"/>
  <c r="P369"/>
  <c r="BI366"/>
  <c r="BH366"/>
  <c r="BG366"/>
  <c r="BF366"/>
  <c r="T366"/>
  <c r="R366"/>
  <c r="P366"/>
  <c r="BI363"/>
  <c r="BH363"/>
  <c r="BG363"/>
  <c r="BF363"/>
  <c r="T363"/>
  <c r="R363"/>
  <c r="P363"/>
  <c r="BI361"/>
  <c r="BH361"/>
  <c r="BG361"/>
  <c r="BF361"/>
  <c r="T361"/>
  <c r="R361"/>
  <c r="P361"/>
  <c r="BI358"/>
  <c r="BH358"/>
  <c r="BG358"/>
  <c r="BF358"/>
  <c r="T358"/>
  <c r="R358"/>
  <c r="P358"/>
  <c r="BI355"/>
  <c r="BH355"/>
  <c r="BG355"/>
  <c r="BF355"/>
  <c r="T355"/>
  <c r="R355"/>
  <c r="P355"/>
  <c r="BI352"/>
  <c r="BH352"/>
  <c r="BG352"/>
  <c r="BF352"/>
  <c r="T352"/>
  <c r="R352"/>
  <c r="P352"/>
  <c r="BI349"/>
  <c r="BH349"/>
  <c r="BG349"/>
  <c r="BF349"/>
  <c r="T349"/>
  <c r="R349"/>
  <c r="P349"/>
  <c r="BI346"/>
  <c r="BH346"/>
  <c r="BG346"/>
  <c r="BF346"/>
  <c r="T346"/>
  <c r="R346"/>
  <c r="P346"/>
  <c r="BI343"/>
  <c r="BH343"/>
  <c r="BG343"/>
  <c r="BF343"/>
  <c r="T343"/>
  <c r="R343"/>
  <c r="P343"/>
  <c r="BI340"/>
  <c r="BH340"/>
  <c r="BG340"/>
  <c r="BF340"/>
  <c r="T340"/>
  <c r="R340"/>
  <c r="P340"/>
  <c r="BI337"/>
  <c r="BH337"/>
  <c r="BG337"/>
  <c r="BF337"/>
  <c r="T337"/>
  <c r="R337"/>
  <c r="P337"/>
  <c r="BI334"/>
  <c r="BH334"/>
  <c r="BG334"/>
  <c r="BF334"/>
  <c r="T334"/>
  <c r="R334"/>
  <c r="P334"/>
  <c r="BI331"/>
  <c r="BH331"/>
  <c r="BG331"/>
  <c r="BF331"/>
  <c r="T331"/>
  <c r="R331"/>
  <c r="P331"/>
  <c r="BI328"/>
  <c r="BH328"/>
  <c r="BG328"/>
  <c r="BF328"/>
  <c r="T328"/>
  <c r="R328"/>
  <c r="P328"/>
  <c r="BI325"/>
  <c r="BH325"/>
  <c r="BG325"/>
  <c r="BF325"/>
  <c r="T325"/>
  <c r="R325"/>
  <c r="P325"/>
  <c r="BI322"/>
  <c r="BH322"/>
  <c r="BG322"/>
  <c r="BF322"/>
  <c r="T322"/>
  <c r="R322"/>
  <c r="P322"/>
  <c r="BI319"/>
  <c r="BH319"/>
  <c r="BG319"/>
  <c r="BF319"/>
  <c r="T319"/>
  <c r="R319"/>
  <c r="P319"/>
  <c r="BI316"/>
  <c r="BH316"/>
  <c r="BG316"/>
  <c r="BF316"/>
  <c r="T316"/>
  <c r="R316"/>
  <c r="P316"/>
  <c r="BI313"/>
  <c r="BH313"/>
  <c r="BG313"/>
  <c r="BF313"/>
  <c r="T313"/>
  <c r="R313"/>
  <c r="P313"/>
  <c r="BI310"/>
  <c r="BH310"/>
  <c r="BG310"/>
  <c r="BF310"/>
  <c r="T310"/>
  <c r="R310"/>
  <c r="P310"/>
  <c r="BI307"/>
  <c r="BH307"/>
  <c r="BG307"/>
  <c r="BF307"/>
  <c r="T307"/>
  <c r="R307"/>
  <c r="P307"/>
  <c r="BI303"/>
  <c r="BH303"/>
  <c r="BG303"/>
  <c r="BF303"/>
  <c r="T303"/>
  <c r="R303"/>
  <c r="P303"/>
  <c r="BI301"/>
  <c r="BH301"/>
  <c r="BG301"/>
  <c r="BF301"/>
  <c r="T301"/>
  <c r="R301"/>
  <c r="P301"/>
  <c r="BI298"/>
  <c r="BH298"/>
  <c r="BG298"/>
  <c r="BF298"/>
  <c r="T298"/>
  <c r="R298"/>
  <c r="P298"/>
  <c r="BI296"/>
  <c r="BH296"/>
  <c r="BG296"/>
  <c r="BF296"/>
  <c r="T296"/>
  <c r="R296"/>
  <c r="P296"/>
  <c r="BI294"/>
  <c r="BH294"/>
  <c r="BG294"/>
  <c r="BF294"/>
  <c r="T294"/>
  <c r="R294"/>
  <c r="P294"/>
  <c r="BI292"/>
  <c r="BH292"/>
  <c r="BG292"/>
  <c r="BF292"/>
  <c r="T292"/>
  <c r="R292"/>
  <c r="P292"/>
  <c r="BI288"/>
  <c r="BH288"/>
  <c r="BG288"/>
  <c r="BF288"/>
  <c r="T288"/>
  <c r="R288"/>
  <c r="P288"/>
  <c r="BI284"/>
  <c r="BH284"/>
  <c r="BG284"/>
  <c r="BF284"/>
  <c r="T284"/>
  <c r="R284"/>
  <c r="P284"/>
  <c r="BI280"/>
  <c r="BH280"/>
  <c r="BG280"/>
  <c r="BF280"/>
  <c r="T280"/>
  <c r="R280"/>
  <c r="P280"/>
  <c r="BI276"/>
  <c r="BH276"/>
  <c r="BG276"/>
  <c r="BF276"/>
  <c r="T276"/>
  <c r="R276"/>
  <c r="P276"/>
  <c r="BI272"/>
  <c r="BH272"/>
  <c r="BG272"/>
  <c r="BF272"/>
  <c r="T272"/>
  <c r="R272"/>
  <c r="P272"/>
  <c r="BI268"/>
  <c r="BH268"/>
  <c r="BG268"/>
  <c r="BF268"/>
  <c r="T268"/>
  <c r="R268"/>
  <c r="P268"/>
  <c r="BI264"/>
  <c r="BH264"/>
  <c r="BG264"/>
  <c r="BF264"/>
  <c r="T264"/>
  <c r="R264"/>
  <c r="P264"/>
  <c r="BI260"/>
  <c r="BH260"/>
  <c r="BG260"/>
  <c r="BF260"/>
  <c r="T260"/>
  <c r="R260"/>
  <c r="P260"/>
  <c r="BI256"/>
  <c r="BH256"/>
  <c r="BG256"/>
  <c r="BF256"/>
  <c r="T256"/>
  <c r="R256"/>
  <c r="P256"/>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39"/>
  <c r="BH239"/>
  <c r="BG239"/>
  <c r="BF239"/>
  <c r="T239"/>
  <c r="R239"/>
  <c r="P239"/>
  <c r="BI236"/>
  <c r="BH236"/>
  <c r="BG236"/>
  <c r="BF236"/>
  <c r="T236"/>
  <c r="R236"/>
  <c r="P236"/>
  <c r="BI233"/>
  <c r="BH233"/>
  <c r="BG233"/>
  <c r="BF233"/>
  <c r="T233"/>
  <c r="R233"/>
  <c r="P233"/>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7"/>
  <c r="BH217"/>
  <c r="BG217"/>
  <c r="BF217"/>
  <c r="T217"/>
  <c r="R217"/>
  <c r="P217"/>
  <c r="BI215"/>
  <c r="BH215"/>
  <c r="BG215"/>
  <c r="BF215"/>
  <c r="T215"/>
  <c r="R215"/>
  <c r="P215"/>
  <c r="BI213"/>
  <c r="BH213"/>
  <c r="BG213"/>
  <c r="BF213"/>
  <c r="T213"/>
  <c r="R213"/>
  <c r="P213"/>
  <c r="BI210"/>
  <c r="BH210"/>
  <c r="BG210"/>
  <c r="BF210"/>
  <c r="T210"/>
  <c r="R210"/>
  <c r="P210"/>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7"/>
  <c r="BH167"/>
  <c r="BG167"/>
  <c r="BF167"/>
  <c r="T167"/>
  <c r="R167"/>
  <c r="P167"/>
  <c r="BI165"/>
  <c r="BH165"/>
  <c r="BG165"/>
  <c r="BF165"/>
  <c r="T165"/>
  <c r="R165"/>
  <c r="P165"/>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6"/>
  <c r="BH136"/>
  <c r="BG136"/>
  <c r="BF136"/>
  <c r="T136"/>
  <c r="R136"/>
  <c r="P136"/>
  <c r="J129"/>
  <c r="F129"/>
  <c r="F127"/>
  <c r="E125"/>
  <c r="J93"/>
  <c r="F93"/>
  <c r="F91"/>
  <c r="E89"/>
  <c r="J26"/>
  <c r="E26"/>
  <c r="J130"/>
  <c r="J25"/>
  <c r="J20"/>
  <c r="E20"/>
  <c r="F130"/>
  <c r="J19"/>
  <c r="J14"/>
  <c r="J127"/>
  <c r="E7"/>
  <c r="E85"/>
  <c i="3" r="J39"/>
  <c r="J38"/>
  <c i="1" r="AY98"/>
  <c i="3" r="J37"/>
  <c i="1" r="AX98"/>
  <c i="3" r="BI4230"/>
  <c r="BH4230"/>
  <c r="BG4230"/>
  <c r="BF4230"/>
  <c r="T4230"/>
  <c r="R4230"/>
  <c r="P4230"/>
  <c r="BI4229"/>
  <c r="BH4229"/>
  <c r="BG4229"/>
  <c r="BF4229"/>
  <c r="T4229"/>
  <c r="R4229"/>
  <c r="P4229"/>
  <c r="BI4228"/>
  <c r="BH4228"/>
  <c r="BG4228"/>
  <c r="BF4228"/>
  <c r="T4228"/>
  <c r="R4228"/>
  <c r="P4228"/>
  <c r="BI4227"/>
  <c r="BH4227"/>
  <c r="BG4227"/>
  <c r="BF4227"/>
  <c r="T4227"/>
  <c r="R4227"/>
  <c r="P4227"/>
  <c r="BI4225"/>
  <c r="BH4225"/>
  <c r="BG4225"/>
  <c r="BF4225"/>
  <c r="T4225"/>
  <c r="R4225"/>
  <c r="P4225"/>
  <c r="BI4208"/>
  <c r="BH4208"/>
  <c r="BG4208"/>
  <c r="BF4208"/>
  <c r="T4208"/>
  <c r="R4208"/>
  <c r="P4208"/>
  <c r="BI4172"/>
  <c r="BH4172"/>
  <c r="BG4172"/>
  <c r="BF4172"/>
  <c r="T4172"/>
  <c r="R4172"/>
  <c r="P4172"/>
  <c r="BI4146"/>
  <c r="BH4146"/>
  <c r="BG4146"/>
  <c r="BF4146"/>
  <c r="T4146"/>
  <c r="R4146"/>
  <c r="P4146"/>
  <c r="BI4134"/>
  <c r="BH4134"/>
  <c r="BG4134"/>
  <c r="BF4134"/>
  <c r="T4134"/>
  <c r="R4134"/>
  <c r="P4134"/>
  <c r="BI4127"/>
  <c r="BH4127"/>
  <c r="BG4127"/>
  <c r="BF4127"/>
  <c r="T4127"/>
  <c r="R4127"/>
  <c r="P4127"/>
  <c r="BI4124"/>
  <c r="BH4124"/>
  <c r="BG4124"/>
  <c r="BF4124"/>
  <c r="T4124"/>
  <c r="R4124"/>
  <c r="P4124"/>
  <c r="BI4118"/>
  <c r="BH4118"/>
  <c r="BG4118"/>
  <c r="BF4118"/>
  <c r="T4118"/>
  <c r="R4118"/>
  <c r="P4118"/>
  <c r="BI4112"/>
  <c r="BH4112"/>
  <c r="BG4112"/>
  <c r="BF4112"/>
  <c r="T4112"/>
  <c r="R4112"/>
  <c r="P4112"/>
  <c r="BI4088"/>
  <c r="BH4088"/>
  <c r="BG4088"/>
  <c r="BF4088"/>
  <c r="T4088"/>
  <c r="R4088"/>
  <c r="P4088"/>
  <c r="BI4040"/>
  <c r="BH4040"/>
  <c r="BG4040"/>
  <c r="BF4040"/>
  <c r="T4040"/>
  <c r="R4040"/>
  <c r="P4040"/>
  <c r="BI4025"/>
  <c r="BH4025"/>
  <c r="BG4025"/>
  <c r="BF4025"/>
  <c r="T4025"/>
  <c r="R4025"/>
  <c r="P4025"/>
  <c r="BI4006"/>
  <c r="BH4006"/>
  <c r="BG4006"/>
  <c r="BF4006"/>
  <c r="T4006"/>
  <c r="R4006"/>
  <c r="P4006"/>
  <c r="BI4000"/>
  <c r="BH4000"/>
  <c r="BG4000"/>
  <c r="BF4000"/>
  <c r="T4000"/>
  <c r="R4000"/>
  <c r="P4000"/>
  <c r="BI3996"/>
  <c r="BH3996"/>
  <c r="BG3996"/>
  <c r="BF3996"/>
  <c r="T3996"/>
  <c r="R3996"/>
  <c r="P3996"/>
  <c r="BI3993"/>
  <c r="BH3993"/>
  <c r="BG3993"/>
  <c r="BF3993"/>
  <c r="T3993"/>
  <c r="R3993"/>
  <c r="P3993"/>
  <c r="BI3988"/>
  <c r="BH3988"/>
  <c r="BG3988"/>
  <c r="BF3988"/>
  <c r="T3988"/>
  <c r="R3988"/>
  <c r="P3988"/>
  <c r="BI3985"/>
  <c r="BH3985"/>
  <c r="BG3985"/>
  <c r="BF3985"/>
  <c r="T3985"/>
  <c r="R3985"/>
  <c r="P3985"/>
  <c r="BI3982"/>
  <c r="BH3982"/>
  <c r="BG3982"/>
  <c r="BF3982"/>
  <c r="T3982"/>
  <c r="R3982"/>
  <c r="P3982"/>
  <c r="BI3920"/>
  <c r="BH3920"/>
  <c r="BG3920"/>
  <c r="BF3920"/>
  <c r="T3920"/>
  <c r="R3920"/>
  <c r="P3920"/>
  <c r="BI3916"/>
  <c r="BH3916"/>
  <c r="BG3916"/>
  <c r="BF3916"/>
  <c r="T3916"/>
  <c r="R3916"/>
  <c r="P3916"/>
  <c r="BI3853"/>
  <c r="BH3853"/>
  <c r="BG3853"/>
  <c r="BF3853"/>
  <c r="T3853"/>
  <c r="R3853"/>
  <c r="P3853"/>
  <c r="BI3828"/>
  <c r="BH3828"/>
  <c r="BG3828"/>
  <c r="BF3828"/>
  <c r="T3828"/>
  <c r="R3828"/>
  <c r="P3828"/>
  <c r="BI3825"/>
  <c r="BH3825"/>
  <c r="BG3825"/>
  <c r="BF3825"/>
  <c r="T3825"/>
  <c r="R3825"/>
  <c r="P3825"/>
  <c r="BI3822"/>
  <c r="BH3822"/>
  <c r="BG3822"/>
  <c r="BF3822"/>
  <c r="T3822"/>
  <c r="R3822"/>
  <c r="P3822"/>
  <c r="BI3781"/>
  <c r="BH3781"/>
  <c r="BG3781"/>
  <c r="BF3781"/>
  <c r="T3781"/>
  <c r="R3781"/>
  <c r="P3781"/>
  <c r="BI3778"/>
  <c r="BH3778"/>
  <c r="BG3778"/>
  <c r="BF3778"/>
  <c r="T3778"/>
  <c r="R3778"/>
  <c r="P3778"/>
  <c r="BI3716"/>
  <c r="BH3716"/>
  <c r="BG3716"/>
  <c r="BF3716"/>
  <c r="T3716"/>
  <c r="R3716"/>
  <c r="P3716"/>
  <c r="BI3712"/>
  <c r="BH3712"/>
  <c r="BG3712"/>
  <c r="BF3712"/>
  <c r="T3712"/>
  <c r="R3712"/>
  <c r="P3712"/>
  <c r="BI3709"/>
  <c r="BH3709"/>
  <c r="BG3709"/>
  <c r="BF3709"/>
  <c r="T3709"/>
  <c r="R3709"/>
  <c r="P3709"/>
  <c r="BI3704"/>
  <c r="BH3704"/>
  <c r="BG3704"/>
  <c r="BF3704"/>
  <c r="T3704"/>
  <c r="R3704"/>
  <c r="P3704"/>
  <c r="BI3701"/>
  <c r="BH3701"/>
  <c r="BG3701"/>
  <c r="BF3701"/>
  <c r="T3701"/>
  <c r="R3701"/>
  <c r="P3701"/>
  <c r="BI3699"/>
  <c r="BH3699"/>
  <c r="BG3699"/>
  <c r="BF3699"/>
  <c r="T3699"/>
  <c r="R3699"/>
  <c r="P3699"/>
  <c r="BI3696"/>
  <c r="BH3696"/>
  <c r="BG3696"/>
  <c r="BF3696"/>
  <c r="T3696"/>
  <c r="R3696"/>
  <c r="P3696"/>
  <c r="BI3693"/>
  <c r="BH3693"/>
  <c r="BG3693"/>
  <c r="BF3693"/>
  <c r="T3693"/>
  <c r="R3693"/>
  <c r="P3693"/>
  <c r="BI3647"/>
  <c r="BH3647"/>
  <c r="BG3647"/>
  <c r="BF3647"/>
  <c r="T3647"/>
  <c r="R3647"/>
  <c r="P3647"/>
  <c r="BI3639"/>
  <c r="BH3639"/>
  <c r="BG3639"/>
  <c r="BF3639"/>
  <c r="T3639"/>
  <c r="R3639"/>
  <c r="P3639"/>
  <c r="BI3635"/>
  <c r="BH3635"/>
  <c r="BG3635"/>
  <c r="BF3635"/>
  <c r="T3635"/>
  <c r="R3635"/>
  <c r="P3635"/>
  <c r="BI3631"/>
  <c r="BH3631"/>
  <c r="BG3631"/>
  <c r="BF3631"/>
  <c r="T3631"/>
  <c r="R3631"/>
  <c r="P3631"/>
  <c r="BI3628"/>
  <c r="BH3628"/>
  <c r="BG3628"/>
  <c r="BF3628"/>
  <c r="T3628"/>
  <c r="R3628"/>
  <c r="P3628"/>
  <c r="BI3625"/>
  <c r="BH3625"/>
  <c r="BG3625"/>
  <c r="BF3625"/>
  <c r="T3625"/>
  <c r="R3625"/>
  <c r="P3625"/>
  <c r="BI3622"/>
  <c r="BH3622"/>
  <c r="BG3622"/>
  <c r="BF3622"/>
  <c r="T3622"/>
  <c r="R3622"/>
  <c r="P3622"/>
  <c r="BI3608"/>
  <c r="BH3608"/>
  <c r="BG3608"/>
  <c r="BF3608"/>
  <c r="T3608"/>
  <c r="R3608"/>
  <c r="P3608"/>
  <c r="BI3605"/>
  <c r="BH3605"/>
  <c r="BG3605"/>
  <c r="BF3605"/>
  <c r="T3605"/>
  <c r="R3605"/>
  <c r="P3605"/>
  <c r="BI3602"/>
  <c r="BH3602"/>
  <c r="BG3602"/>
  <c r="BF3602"/>
  <c r="T3602"/>
  <c r="R3602"/>
  <c r="P3602"/>
  <c r="BI3600"/>
  <c r="BH3600"/>
  <c r="BG3600"/>
  <c r="BF3600"/>
  <c r="T3600"/>
  <c r="R3600"/>
  <c r="P3600"/>
  <c r="BI3596"/>
  <c r="BH3596"/>
  <c r="BG3596"/>
  <c r="BF3596"/>
  <c r="T3596"/>
  <c r="R3596"/>
  <c r="P3596"/>
  <c r="BI3558"/>
  <c r="BH3558"/>
  <c r="BG3558"/>
  <c r="BF3558"/>
  <c r="T3558"/>
  <c r="R3558"/>
  <c r="P3558"/>
  <c r="BI3551"/>
  <c r="BH3551"/>
  <c r="BG3551"/>
  <c r="BF3551"/>
  <c r="T3551"/>
  <c r="R3551"/>
  <c r="P3551"/>
  <c r="BI3547"/>
  <c r="BH3547"/>
  <c r="BG3547"/>
  <c r="BF3547"/>
  <c r="T3547"/>
  <c r="R3547"/>
  <c r="P3547"/>
  <c r="BI3541"/>
  <c r="BH3541"/>
  <c r="BG3541"/>
  <c r="BF3541"/>
  <c r="T3541"/>
  <c r="R3541"/>
  <c r="P3541"/>
  <c r="BI3538"/>
  <c r="BH3538"/>
  <c r="BG3538"/>
  <c r="BF3538"/>
  <c r="T3538"/>
  <c r="R3538"/>
  <c r="P3538"/>
  <c r="BI3532"/>
  <c r="BH3532"/>
  <c r="BG3532"/>
  <c r="BF3532"/>
  <c r="T3532"/>
  <c r="R3532"/>
  <c r="P3532"/>
  <c r="BI3529"/>
  <c r="BH3529"/>
  <c r="BG3529"/>
  <c r="BF3529"/>
  <c r="T3529"/>
  <c r="R3529"/>
  <c r="P3529"/>
  <c r="BI3521"/>
  <c r="BH3521"/>
  <c r="BG3521"/>
  <c r="BF3521"/>
  <c r="T3521"/>
  <c r="R3521"/>
  <c r="P3521"/>
  <c r="BI3518"/>
  <c r="BH3518"/>
  <c r="BG3518"/>
  <c r="BF3518"/>
  <c r="T3518"/>
  <c r="R3518"/>
  <c r="P3518"/>
  <c r="BI3515"/>
  <c r="BH3515"/>
  <c r="BG3515"/>
  <c r="BF3515"/>
  <c r="T3515"/>
  <c r="R3515"/>
  <c r="P3515"/>
  <c r="BI3508"/>
  <c r="BH3508"/>
  <c r="BG3508"/>
  <c r="BF3508"/>
  <c r="T3508"/>
  <c r="R3508"/>
  <c r="P3508"/>
  <c r="BI3504"/>
  <c r="BH3504"/>
  <c r="BG3504"/>
  <c r="BF3504"/>
  <c r="T3504"/>
  <c r="R3504"/>
  <c r="P3504"/>
  <c r="BI3501"/>
  <c r="BH3501"/>
  <c r="BG3501"/>
  <c r="BF3501"/>
  <c r="T3501"/>
  <c r="R3501"/>
  <c r="P3501"/>
  <c r="BI3494"/>
  <c r="BH3494"/>
  <c r="BG3494"/>
  <c r="BF3494"/>
  <c r="T3494"/>
  <c r="R3494"/>
  <c r="P3494"/>
  <c r="BI3456"/>
  <c r="BH3456"/>
  <c r="BG3456"/>
  <c r="BF3456"/>
  <c r="T3456"/>
  <c r="R3456"/>
  <c r="P3456"/>
  <c r="BI3418"/>
  <c r="BH3418"/>
  <c r="BG3418"/>
  <c r="BF3418"/>
  <c r="T3418"/>
  <c r="R3418"/>
  <c r="P3418"/>
  <c r="BI3415"/>
  <c r="BH3415"/>
  <c r="BG3415"/>
  <c r="BF3415"/>
  <c r="T3415"/>
  <c r="R3415"/>
  <c r="P3415"/>
  <c r="BI3407"/>
  <c r="BH3407"/>
  <c r="BG3407"/>
  <c r="BF3407"/>
  <c r="T3407"/>
  <c r="R3407"/>
  <c r="P3407"/>
  <c r="BI3404"/>
  <c r="BH3404"/>
  <c r="BG3404"/>
  <c r="BF3404"/>
  <c r="T3404"/>
  <c r="R3404"/>
  <c r="P3404"/>
  <c r="BI3401"/>
  <c r="BH3401"/>
  <c r="BG3401"/>
  <c r="BF3401"/>
  <c r="T3401"/>
  <c r="R3401"/>
  <c r="P3401"/>
  <c r="BI3398"/>
  <c r="BH3398"/>
  <c r="BG3398"/>
  <c r="BF3398"/>
  <c r="T3398"/>
  <c r="R3398"/>
  <c r="P3398"/>
  <c r="BI3390"/>
  <c r="BH3390"/>
  <c r="BG3390"/>
  <c r="BF3390"/>
  <c r="T3390"/>
  <c r="R3390"/>
  <c r="P3390"/>
  <c r="BI3386"/>
  <c r="BH3386"/>
  <c r="BG3386"/>
  <c r="BF3386"/>
  <c r="T3386"/>
  <c r="R3386"/>
  <c r="P3386"/>
  <c r="BI3385"/>
  <c r="BH3385"/>
  <c r="BG3385"/>
  <c r="BF3385"/>
  <c r="T3385"/>
  <c r="R3385"/>
  <c r="P3385"/>
  <c r="BI3384"/>
  <c r="BH3384"/>
  <c r="BG3384"/>
  <c r="BF3384"/>
  <c r="T3384"/>
  <c r="R3384"/>
  <c r="P3384"/>
  <c r="BI3383"/>
  <c r="BH3383"/>
  <c r="BG3383"/>
  <c r="BF3383"/>
  <c r="T3383"/>
  <c r="R3383"/>
  <c r="P3383"/>
  <c r="BI3380"/>
  <c r="BH3380"/>
  <c r="BG3380"/>
  <c r="BF3380"/>
  <c r="T3380"/>
  <c r="R3380"/>
  <c r="P3380"/>
  <c r="BI3379"/>
  <c r="BH3379"/>
  <c r="BG3379"/>
  <c r="BF3379"/>
  <c r="T3379"/>
  <c r="R3379"/>
  <c r="P3379"/>
  <c r="BI3378"/>
  <c r="BH3378"/>
  <c r="BG3378"/>
  <c r="BF3378"/>
  <c r="T3378"/>
  <c r="R3378"/>
  <c r="P3378"/>
  <c r="BI3373"/>
  <c r="BH3373"/>
  <c r="BG3373"/>
  <c r="BF3373"/>
  <c r="T3373"/>
  <c r="R3373"/>
  <c r="P3373"/>
  <c r="BI3370"/>
  <c r="BH3370"/>
  <c r="BG3370"/>
  <c r="BF3370"/>
  <c r="T3370"/>
  <c r="R3370"/>
  <c r="P3370"/>
  <c r="BI3369"/>
  <c r="BH3369"/>
  <c r="BG3369"/>
  <c r="BF3369"/>
  <c r="T3369"/>
  <c r="R3369"/>
  <c r="P3369"/>
  <c r="BI3367"/>
  <c r="BH3367"/>
  <c r="BG3367"/>
  <c r="BF3367"/>
  <c r="T3367"/>
  <c r="R3367"/>
  <c r="P3367"/>
  <c r="BI3366"/>
  <c r="BH3366"/>
  <c r="BG3366"/>
  <c r="BF3366"/>
  <c r="T3366"/>
  <c r="R3366"/>
  <c r="P3366"/>
  <c r="BI3365"/>
  <c r="BH3365"/>
  <c r="BG3365"/>
  <c r="BF3365"/>
  <c r="T3365"/>
  <c r="R3365"/>
  <c r="P3365"/>
  <c r="BI3364"/>
  <c r="BH3364"/>
  <c r="BG3364"/>
  <c r="BF3364"/>
  <c r="T3364"/>
  <c r="R3364"/>
  <c r="P3364"/>
  <c r="BI3363"/>
  <c r="BH3363"/>
  <c r="BG3363"/>
  <c r="BF3363"/>
  <c r="T3363"/>
  <c r="R3363"/>
  <c r="P3363"/>
  <c r="BI3362"/>
  <c r="BH3362"/>
  <c r="BG3362"/>
  <c r="BF3362"/>
  <c r="T3362"/>
  <c r="R3362"/>
  <c r="P3362"/>
  <c r="BI3361"/>
  <c r="BH3361"/>
  <c r="BG3361"/>
  <c r="BF3361"/>
  <c r="T3361"/>
  <c r="R3361"/>
  <c r="P3361"/>
  <c r="BI3358"/>
  <c r="BH3358"/>
  <c r="BG3358"/>
  <c r="BF3358"/>
  <c r="T3358"/>
  <c r="R3358"/>
  <c r="P3358"/>
  <c r="BI3357"/>
  <c r="BH3357"/>
  <c r="BG3357"/>
  <c r="BF3357"/>
  <c r="T3357"/>
  <c r="R3357"/>
  <c r="P3357"/>
  <c r="BI3354"/>
  <c r="BH3354"/>
  <c r="BG3354"/>
  <c r="BF3354"/>
  <c r="T3354"/>
  <c r="R3354"/>
  <c r="P3354"/>
  <c r="BI3353"/>
  <c r="BH3353"/>
  <c r="BG3353"/>
  <c r="BF3353"/>
  <c r="T3353"/>
  <c r="R3353"/>
  <c r="P3353"/>
  <c r="BI3350"/>
  <c r="BH3350"/>
  <c r="BG3350"/>
  <c r="BF3350"/>
  <c r="T3350"/>
  <c r="R3350"/>
  <c r="P3350"/>
  <c r="BI3349"/>
  <c r="BH3349"/>
  <c r="BG3349"/>
  <c r="BF3349"/>
  <c r="T3349"/>
  <c r="R3349"/>
  <c r="P3349"/>
  <c r="BI3346"/>
  <c r="BH3346"/>
  <c r="BG3346"/>
  <c r="BF3346"/>
  <c r="T3346"/>
  <c r="R3346"/>
  <c r="P3346"/>
  <c r="BI3345"/>
  <c r="BH3345"/>
  <c r="BG3345"/>
  <c r="BF3345"/>
  <c r="T3345"/>
  <c r="R3345"/>
  <c r="P3345"/>
  <c r="BI3344"/>
  <c r="BH3344"/>
  <c r="BG3344"/>
  <c r="BF3344"/>
  <c r="T3344"/>
  <c r="R3344"/>
  <c r="P3344"/>
  <c r="BI3341"/>
  <c r="BH3341"/>
  <c r="BG3341"/>
  <c r="BF3341"/>
  <c r="T3341"/>
  <c r="R3341"/>
  <c r="P3341"/>
  <c r="BI3338"/>
  <c r="BH3338"/>
  <c r="BG3338"/>
  <c r="BF3338"/>
  <c r="T3338"/>
  <c r="R3338"/>
  <c r="P3338"/>
  <c r="BI3329"/>
  <c r="BH3329"/>
  <c r="BG3329"/>
  <c r="BF3329"/>
  <c r="T3329"/>
  <c r="R3329"/>
  <c r="P3329"/>
  <c r="BI3324"/>
  <c r="BH3324"/>
  <c r="BG3324"/>
  <c r="BF3324"/>
  <c r="T3324"/>
  <c r="R3324"/>
  <c r="P3324"/>
  <c r="BI3321"/>
  <c r="BH3321"/>
  <c r="BG3321"/>
  <c r="BF3321"/>
  <c r="T3321"/>
  <c r="R3321"/>
  <c r="P3321"/>
  <c r="BI3316"/>
  <c r="BH3316"/>
  <c r="BG3316"/>
  <c r="BF3316"/>
  <c r="T3316"/>
  <c r="R3316"/>
  <c r="P3316"/>
  <c r="BI3313"/>
  <c r="BH3313"/>
  <c r="BG3313"/>
  <c r="BF3313"/>
  <c r="T3313"/>
  <c r="R3313"/>
  <c r="P3313"/>
  <c r="BI3308"/>
  <c r="BH3308"/>
  <c r="BG3308"/>
  <c r="BF3308"/>
  <c r="T3308"/>
  <c r="R3308"/>
  <c r="P3308"/>
  <c r="BI3305"/>
  <c r="BH3305"/>
  <c r="BG3305"/>
  <c r="BF3305"/>
  <c r="T3305"/>
  <c r="R3305"/>
  <c r="P3305"/>
  <c r="BI3301"/>
  <c r="BH3301"/>
  <c r="BG3301"/>
  <c r="BF3301"/>
  <c r="T3301"/>
  <c r="R3301"/>
  <c r="P3301"/>
  <c r="BI3291"/>
  <c r="BH3291"/>
  <c r="BG3291"/>
  <c r="BF3291"/>
  <c r="T3291"/>
  <c r="R3291"/>
  <c r="P3291"/>
  <c r="BI3286"/>
  <c r="BH3286"/>
  <c r="BG3286"/>
  <c r="BF3286"/>
  <c r="T3286"/>
  <c r="R3286"/>
  <c r="P3286"/>
  <c r="BI3282"/>
  <c r="BH3282"/>
  <c r="BG3282"/>
  <c r="BF3282"/>
  <c r="T3282"/>
  <c r="R3282"/>
  <c r="P3282"/>
  <c r="BI3279"/>
  <c r="BH3279"/>
  <c r="BG3279"/>
  <c r="BF3279"/>
  <c r="T3279"/>
  <c r="R3279"/>
  <c r="P3279"/>
  <c r="BI3276"/>
  <c r="BH3276"/>
  <c r="BG3276"/>
  <c r="BF3276"/>
  <c r="T3276"/>
  <c r="R3276"/>
  <c r="P3276"/>
  <c r="BI3251"/>
  <c r="BH3251"/>
  <c r="BG3251"/>
  <c r="BF3251"/>
  <c r="T3251"/>
  <c r="R3251"/>
  <c r="P3251"/>
  <c r="BI3247"/>
  <c r="BH3247"/>
  <c r="BG3247"/>
  <c r="BF3247"/>
  <c r="T3247"/>
  <c r="R3247"/>
  <c r="P3247"/>
  <c r="BI3226"/>
  <c r="BH3226"/>
  <c r="BG3226"/>
  <c r="BF3226"/>
  <c r="T3226"/>
  <c r="R3226"/>
  <c r="P3226"/>
  <c r="BI3221"/>
  <c r="BH3221"/>
  <c r="BG3221"/>
  <c r="BF3221"/>
  <c r="T3221"/>
  <c r="R3221"/>
  <c r="P3221"/>
  <c r="BI3213"/>
  <c r="BH3213"/>
  <c r="BG3213"/>
  <c r="BF3213"/>
  <c r="T3213"/>
  <c r="R3213"/>
  <c r="P3213"/>
  <c r="BI3209"/>
  <c r="BH3209"/>
  <c r="BG3209"/>
  <c r="BF3209"/>
  <c r="T3209"/>
  <c r="R3209"/>
  <c r="P3209"/>
  <c r="BI3206"/>
  <c r="BH3206"/>
  <c r="BG3206"/>
  <c r="BF3206"/>
  <c r="T3206"/>
  <c r="R3206"/>
  <c r="P3206"/>
  <c r="BI3205"/>
  <c r="BH3205"/>
  <c r="BG3205"/>
  <c r="BF3205"/>
  <c r="T3205"/>
  <c r="R3205"/>
  <c r="P3205"/>
  <c r="BI3204"/>
  <c r="BH3204"/>
  <c r="BG3204"/>
  <c r="BF3204"/>
  <c r="T3204"/>
  <c r="R3204"/>
  <c r="P3204"/>
  <c r="BI3203"/>
  <c r="BH3203"/>
  <c r="BG3203"/>
  <c r="BF3203"/>
  <c r="T3203"/>
  <c r="R3203"/>
  <c r="P3203"/>
  <c r="BI3202"/>
  <c r="BH3202"/>
  <c r="BG3202"/>
  <c r="BF3202"/>
  <c r="T3202"/>
  <c r="R3202"/>
  <c r="P3202"/>
  <c r="BI3201"/>
  <c r="BH3201"/>
  <c r="BG3201"/>
  <c r="BF3201"/>
  <c r="T3201"/>
  <c r="R3201"/>
  <c r="P3201"/>
  <c r="BI3200"/>
  <c r="BH3200"/>
  <c r="BG3200"/>
  <c r="BF3200"/>
  <c r="T3200"/>
  <c r="R3200"/>
  <c r="P3200"/>
  <c r="BI3199"/>
  <c r="BH3199"/>
  <c r="BG3199"/>
  <c r="BF3199"/>
  <c r="T3199"/>
  <c r="R3199"/>
  <c r="P3199"/>
  <c r="BI3198"/>
  <c r="BH3198"/>
  <c r="BG3198"/>
  <c r="BF3198"/>
  <c r="T3198"/>
  <c r="R3198"/>
  <c r="P3198"/>
  <c r="BI3196"/>
  <c r="BH3196"/>
  <c r="BG3196"/>
  <c r="BF3196"/>
  <c r="T3196"/>
  <c r="R3196"/>
  <c r="P3196"/>
  <c r="BI3192"/>
  <c r="BH3192"/>
  <c r="BG3192"/>
  <c r="BF3192"/>
  <c r="T3192"/>
  <c r="R3192"/>
  <c r="P3192"/>
  <c r="BI3184"/>
  <c r="BH3184"/>
  <c r="BG3184"/>
  <c r="BF3184"/>
  <c r="T3184"/>
  <c r="R3184"/>
  <c r="P3184"/>
  <c r="BI3183"/>
  <c r="BH3183"/>
  <c r="BG3183"/>
  <c r="BF3183"/>
  <c r="T3183"/>
  <c r="R3183"/>
  <c r="P3183"/>
  <c r="BI3182"/>
  <c r="BH3182"/>
  <c r="BG3182"/>
  <c r="BF3182"/>
  <c r="T3182"/>
  <c r="R3182"/>
  <c r="P3182"/>
  <c r="BI3179"/>
  <c r="BH3179"/>
  <c r="BG3179"/>
  <c r="BF3179"/>
  <c r="T3179"/>
  <c r="R3179"/>
  <c r="P3179"/>
  <c r="BI3177"/>
  <c r="BH3177"/>
  <c r="BG3177"/>
  <c r="BF3177"/>
  <c r="T3177"/>
  <c r="R3177"/>
  <c r="P3177"/>
  <c r="BI3174"/>
  <c r="BH3174"/>
  <c r="BG3174"/>
  <c r="BF3174"/>
  <c r="T3174"/>
  <c r="R3174"/>
  <c r="P3174"/>
  <c r="BI3172"/>
  <c r="BH3172"/>
  <c r="BG3172"/>
  <c r="BF3172"/>
  <c r="T3172"/>
  <c r="R3172"/>
  <c r="P3172"/>
  <c r="BI3169"/>
  <c r="BH3169"/>
  <c r="BG3169"/>
  <c r="BF3169"/>
  <c r="T3169"/>
  <c r="R3169"/>
  <c r="P3169"/>
  <c r="BI3159"/>
  <c r="BH3159"/>
  <c r="BG3159"/>
  <c r="BF3159"/>
  <c r="T3159"/>
  <c r="R3159"/>
  <c r="P3159"/>
  <c r="BI3156"/>
  <c r="BH3156"/>
  <c r="BG3156"/>
  <c r="BF3156"/>
  <c r="T3156"/>
  <c r="R3156"/>
  <c r="P3156"/>
  <c r="BI3154"/>
  <c r="BH3154"/>
  <c r="BG3154"/>
  <c r="BF3154"/>
  <c r="T3154"/>
  <c r="R3154"/>
  <c r="P3154"/>
  <c r="BI3151"/>
  <c r="BH3151"/>
  <c r="BG3151"/>
  <c r="BF3151"/>
  <c r="T3151"/>
  <c r="R3151"/>
  <c r="P3151"/>
  <c r="BI3139"/>
  <c r="BH3139"/>
  <c r="BG3139"/>
  <c r="BF3139"/>
  <c r="T3139"/>
  <c r="R3139"/>
  <c r="P3139"/>
  <c r="BI3136"/>
  <c r="BH3136"/>
  <c r="BG3136"/>
  <c r="BF3136"/>
  <c r="T3136"/>
  <c r="R3136"/>
  <c r="P3136"/>
  <c r="BI3132"/>
  <c r="BH3132"/>
  <c r="BG3132"/>
  <c r="BF3132"/>
  <c r="T3132"/>
  <c r="R3132"/>
  <c r="P3132"/>
  <c r="BI3129"/>
  <c r="BH3129"/>
  <c r="BG3129"/>
  <c r="BF3129"/>
  <c r="T3129"/>
  <c r="R3129"/>
  <c r="P3129"/>
  <c r="BI3125"/>
  <c r="BH3125"/>
  <c r="BG3125"/>
  <c r="BF3125"/>
  <c r="T3125"/>
  <c r="R3125"/>
  <c r="P3125"/>
  <c r="BI3122"/>
  <c r="BH3122"/>
  <c r="BG3122"/>
  <c r="BF3122"/>
  <c r="T3122"/>
  <c r="R3122"/>
  <c r="P3122"/>
  <c r="BI3110"/>
  <c r="BH3110"/>
  <c r="BG3110"/>
  <c r="BF3110"/>
  <c r="T3110"/>
  <c r="R3110"/>
  <c r="P3110"/>
  <c r="BI3107"/>
  <c r="BH3107"/>
  <c r="BG3107"/>
  <c r="BF3107"/>
  <c r="T3107"/>
  <c r="R3107"/>
  <c r="P3107"/>
  <c r="BI3103"/>
  <c r="BH3103"/>
  <c r="BG3103"/>
  <c r="BF3103"/>
  <c r="T3103"/>
  <c r="R3103"/>
  <c r="P3103"/>
  <c r="BI3099"/>
  <c r="BH3099"/>
  <c r="BG3099"/>
  <c r="BF3099"/>
  <c r="T3099"/>
  <c r="R3099"/>
  <c r="P3099"/>
  <c r="BI3096"/>
  <c r="BH3096"/>
  <c r="BG3096"/>
  <c r="BF3096"/>
  <c r="T3096"/>
  <c r="R3096"/>
  <c r="P3096"/>
  <c r="BI3083"/>
  <c r="BH3083"/>
  <c r="BG3083"/>
  <c r="BF3083"/>
  <c r="T3083"/>
  <c r="R3083"/>
  <c r="P3083"/>
  <c r="BI3082"/>
  <c r="BH3082"/>
  <c r="BG3082"/>
  <c r="BF3082"/>
  <c r="T3082"/>
  <c r="R3082"/>
  <c r="P3082"/>
  <c r="BI3079"/>
  <c r="BH3079"/>
  <c r="BG3079"/>
  <c r="BF3079"/>
  <c r="T3079"/>
  <c r="R3079"/>
  <c r="P3079"/>
  <c r="BI3078"/>
  <c r="BH3078"/>
  <c r="BG3078"/>
  <c r="BF3078"/>
  <c r="T3078"/>
  <c r="R3078"/>
  <c r="P3078"/>
  <c r="BI3077"/>
  <c r="BH3077"/>
  <c r="BG3077"/>
  <c r="BF3077"/>
  <c r="T3077"/>
  <c r="R3077"/>
  <c r="P3077"/>
  <c r="BI3076"/>
  <c r="BH3076"/>
  <c r="BG3076"/>
  <c r="BF3076"/>
  <c r="T3076"/>
  <c r="R3076"/>
  <c r="P3076"/>
  <c r="BI3075"/>
  <c r="BH3075"/>
  <c r="BG3075"/>
  <c r="BF3075"/>
  <c r="T3075"/>
  <c r="R3075"/>
  <c r="P3075"/>
  <c r="BI3074"/>
  <c r="BH3074"/>
  <c r="BG3074"/>
  <c r="BF3074"/>
  <c r="T3074"/>
  <c r="R3074"/>
  <c r="P3074"/>
  <c r="BI3073"/>
  <c r="BH3073"/>
  <c r="BG3073"/>
  <c r="BF3073"/>
  <c r="T3073"/>
  <c r="R3073"/>
  <c r="P3073"/>
  <c r="BI3063"/>
  <c r="BH3063"/>
  <c r="BG3063"/>
  <c r="BF3063"/>
  <c r="T3063"/>
  <c r="R3063"/>
  <c r="P3063"/>
  <c r="BI3062"/>
  <c r="BH3062"/>
  <c r="BG3062"/>
  <c r="BF3062"/>
  <c r="T3062"/>
  <c r="R3062"/>
  <c r="P3062"/>
  <c r="BI3057"/>
  <c r="BH3057"/>
  <c r="BG3057"/>
  <c r="BF3057"/>
  <c r="T3057"/>
  <c r="R3057"/>
  <c r="P3057"/>
  <c r="BI3056"/>
  <c r="BH3056"/>
  <c r="BG3056"/>
  <c r="BF3056"/>
  <c r="T3056"/>
  <c r="R3056"/>
  <c r="P3056"/>
  <c r="BI3052"/>
  <c r="BH3052"/>
  <c r="BG3052"/>
  <c r="BF3052"/>
  <c r="T3052"/>
  <c r="R3052"/>
  <c r="P3052"/>
  <c r="BI3049"/>
  <c r="BH3049"/>
  <c r="BG3049"/>
  <c r="BF3049"/>
  <c r="T3049"/>
  <c r="R3049"/>
  <c r="P3049"/>
  <c r="BI3042"/>
  <c r="BH3042"/>
  <c r="BG3042"/>
  <c r="BF3042"/>
  <c r="T3042"/>
  <c r="R3042"/>
  <c r="P3042"/>
  <c r="BI3034"/>
  <c r="BH3034"/>
  <c r="BG3034"/>
  <c r="BF3034"/>
  <c r="T3034"/>
  <c r="R3034"/>
  <c r="P3034"/>
  <c r="BI3030"/>
  <c r="BH3030"/>
  <c r="BG3030"/>
  <c r="BF3030"/>
  <c r="T3030"/>
  <c r="R3030"/>
  <c r="P3030"/>
  <c r="BI3027"/>
  <c r="BH3027"/>
  <c r="BG3027"/>
  <c r="BF3027"/>
  <c r="T3027"/>
  <c r="R3027"/>
  <c r="P3027"/>
  <c r="BI3019"/>
  <c r="BH3019"/>
  <c r="BG3019"/>
  <c r="BF3019"/>
  <c r="T3019"/>
  <c r="R3019"/>
  <c r="P3019"/>
  <c r="BI3018"/>
  <c r="BH3018"/>
  <c r="BG3018"/>
  <c r="BF3018"/>
  <c r="T3018"/>
  <c r="R3018"/>
  <c r="P3018"/>
  <c r="BI3011"/>
  <c r="BH3011"/>
  <c r="BG3011"/>
  <c r="BF3011"/>
  <c r="T3011"/>
  <c r="R3011"/>
  <c r="P3011"/>
  <c r="BI3006"/>
  <c r="BH3006"/>
  <c r="BG3006"/>
  <c r="BF3006"/>
  <c r="T3006"/>
  <c r="R3006"/>
  <c r="P3006"/>
  <c r="BI2996"/>
  <c r="BH2996"/>
  <c r="BG2996"/>
  <c r="BF2996"/>
  <c r="T2996"/>
  <c r="R2996"/>
  <c r="P2996"/>
  <c r="BI2993"/>
  <c r="BH2993"/>
  <c r="BG2993"/>
  <c r="BF2993"/>
  <c r="T2993"/>
  <c r="R2993"/>
  <c r="P2993"/>
  <c r="BI2986"/>
  <c r="BH2986"/>
  <c r="BG2986"/>
  <c r="BF2986"/>
  <c r="T2986"/>
  <c r="R2986"/>
  <c r="P2986"/>
  <c r="BI2957"/>
  <c r="BH2957"/>
  <c r="BG2957"/>
  <c r="BF2957"/>
  <c r="T2957"/>
  <c r="R2957"/>
  <c r="P2957"/>
  <c r="BI2944"/>
  <c r="BH2944"/>
  <c r="BG2944"/>
  <c r="BF2944"/>
  <c r="T2944"/>
  <c r="R2944"/>
  <c r="P2944"/>
  <c r="BI2934"/>
  <c r="BH2934"/>
  <c r="BG2934"/>
  <c r="BF2934"/>
  <c r="T2934"/>
  <c r="R2934"/>
  <c r="P2934"/>
  <c r="BI2926"/>
  <c r="BH2926"/>
  <c r="BG2926"/>
  <c r="BF2926"/>
  <c r="T2926"/>
  <c r="R2926"/>
  <c r="P2926"/>
  <c r="BI2919"/>
  <c r="BH2919"/>
  <c r="BG2919"/>
  <c r="BF2919"/>
  <c r="T2919"/>
  <c r="R2919"/>
  <c r="P2919"/>
  <c r="BI2912"/>
  <c r="BH2912"/>
  <c r="BG2912"/>
  <c r="BF2912"/>
  <c r="T2912"/>
  <c r="R2912"/>
  <c r="P2912"/>
  <c r="BI2902"/>
  <c r="BH2902"/>
  <c r="BG2902"/>
  <c r="BF2902"/>
  <c r="T2902"/>
  <c r="R2902"/>
  <c r="P2902"/>
  <c r="BI2898"/>
  <c r="BH2898"/>
  <c r="BG2898"/>
  <c r="BF2898"/>
  <c r="T2898"/>
  <c r="R2898"/>
  <c r="P2898"/>
  <c r="BI2893"/>
  <c r="BH2893"/>
  <c r="BG2893"/>
  <c r="BF2893"/>
  <c r="T2893"/>
  <c r="R2893"/>
  <c r="P2893"/>
  <c r="BI2887"/>
  <c r="BH2887"/>
  <c r="BG2887"/>
  <c r="BF2887"/>
  <c r="T2887"/>
  <c r="R2887"/>
  <c r="P2887"/>
  <c r="BI2885"/>
  <c r="BH2885"/>
  <c r="BG2885"/>
  <c r="BF2885"/>
  <c r="T2885"/>
  <c r="R2885"/>
  <c r="P2885"/>
  <c r="BI2884"/>
  <c r="BH2884"/>
  <c r="BG2884"/>
  <c r="BF2884"/>
  <c r="T2884"/>
  <c r="R2884"/>
  <c r="P2884"/>
  <c r="BI2880"/>
  <c r="BH2880"/>
  <c r="BG2880"/>
  <c r="BF2880"/>
  <c r="T2880"/>
  <c r="R2880"/>
  <c r="P2880"/>
  <c r="BI2877"/>
  <c r="BH2877"/>
  <c r="BG2877"/>
  <c r="BF2877"/>
  <c r="T2877"/>
  <c r="R2877"/>
  <c r="P2877"/>
  <c r="BI2866"/>
  <c r="BH2866"/>
  <c r="BG2866"/>
  <c r="BF2866"/>
  <c r="T2866"/>
  <c r="R2866"/>
  <c r="P2866"/>
  <c r="BI2863"/>
  <c r="BH2863"/>
  <c r="BG2863"/>
  <c r="BF2863"/>
  <c r="T2863"/>
  <c r="R2863"/>
  <c r="P2863"/>
  <c r="BI2852"/>
  <c r="BH2852"/>
  <c r="BG2852"/>
  <c r="BF2852"/>
  <c r="T2852"/>
  <c r="R2852"/>
  <c r="P2852"/>
  <c r="BI2848"/>
  <c r="BH2848"/>
  <c r="BG2848"/>
  <c r="BF2848"/>
  <c r="T2848"/>
  <c r="R2848"/>
  <c r="P2848"/>
  <c r="BI2844"/>
  <c r="BH2844"/>
  <c r="BG2844"/>
  <c r="BF2844"/>
  <c r="T2844"/>
  <c r="R2844"/>
  <c r="P2844"/>
  <c r="BI2831"/>
  <c r="BH2831"/>
  <c r="BG2831"/>
  <c r="BF2831"/>
  <c r="T2831"/>
  <c r="R2831"/>
  <c r="P2831"/>
  <c r="BI2827"/>
  <c r="BH2827"/>
  <c r="BG2827"/>
  <c r="BF2827"/>
  <c r="T2827"/>
  <c r="R2827"/>
  <c r="P2827"/>
  <c r="BI2811"/>
  <c r="BH2811"/>
  <c r="BG2811"/>
  <c r="BF2811"/>
  <c r="T2811"/>
  <c r="R2811"/>
  <c r="P2811"/>
  <c r="BI2806"/>
  <c r="BH2806"/>
  <c r="BG2806"/>
  <c r="BF2806"/>
  <c r="T2806"/>
  <c r="R2806"/>
  <c r="P2806"/>
  <c r="BI2800"/>
  <c r="BH2800"/>
  <c r="BG2800"/>
  <c r="BF2800"/>
  <c r="T2800"/>
  <c r="R2800"/>
  <c r="P2800"/>
  <c r="BI2792"/>
  <c r="BH2792"/>
  <c r="BG2792"/>
  <c r="BF2792"/>
  <c r="T2792"/>
  <c r="R2792"/>
  <c r="P2792"/>
  <c r="BI2789"/>
  <c r="BH2789"/>
  <c r="BG2789"/>
  <c r="BF2789"/>
  <c r="T2789"/>
  <c r="R2789"/>
  <c r="P2789"/>
  <c r="BI2785"/>
  <c r="BH2785"/>
  <c r="BG2785"/>
  <c r="BF2785"/>
  <c r="T2785"/>
  <c r="R2785"/>
  <c r="P2785"/>
  <c r="BI2779"/>
  <c r="BH2779"/>
  <c r="BG2779"/>
  <c r="BF2779"/>
  <c r="T2779"/>
  <c r="R2779"/>
  <c r="P2779"/>
  <c r="BI2775"/>
  <c r="BH2775"/>
  <c r="BG2775"/>
  <c r="BF2775"/>
  <c r="T2775"/>
  <c r="R2775"/>
  <c r="P2775"/>
  <c r="BI2772"/>
  <c r="BH2772"/>
  <c r="BG2772"/>
  <c r="BF2772"/>
  <c r="T2772"/>
  <c r="R2772"/>
  <c r="P2772"/>
  <c r="BI2768"/>
  <c r="BH2768"/>
  <c r="BG2768"/>
  <c r="BF2768"/>
  <c r="T2768"/>
  <c r="R2768"/>
  <c r="P2768"/>
  <c r="BI2762"/>
  <c r="BH2762"/>
  <c r="BG2762"/>
  <c r="BF2762"/>
  <c r="T2762"/>
  <c r="R2762"/>
  <c r="P2762"/>
  <c r="BI2758"/>
  <c r="BH2758"/>
  <c r="BG2758"/>
  <c r="BF2758"/>
  <c r="T2758"/>
  <c r="R2758"/>
  <c r="P2758"/>
  <c r="BI2755"/>
  <c r="BH2755"/>
  <c r="BG2755"/>
  <c r="BF2755"/>
  <c r="T2755"/>
  <c r="R2755"/>
  <c r="P2755"/>
  <c r="BI2752"/>
  <c r="BH2752"/>
  <c r="BG2752"/>
  <c r="BF2752"/>
  <c r="T2752"/>
  <c r="R2752"/>
  <c r="P2752"/>
  <c r="BI2749"/>
  <c r="BH2749"/>
  <c r="BG2749"/>
  <c r="BF2749"/>
  <c r="T2749"/>
  <c r="R2749"/>
  <c r="P2749"/>
  <c r="BI2723"/>
  <c r="BH2723"/>
  <c r="BG2723"/>
  <c r="BF2723"/>
  <c r="T2723"/>
  <c r="R2723"/>
  <c r="P2723"/>
  <c r="BI2719"/>
  <c r="BH2719"/>
  <c r="BG2719"/>
  <c r="BF2719"/>
  <c r="T2719"/>
  <c r="R2719"/>
  <c r="P2719"/>
  <c r="BI2695"/>
  <c r="BH2695"/>
  <c r="BG2695"/>
  <c r="BF2695"/>
  <c r="T2695"/>
  <c r="R2695"/>
  <c r="P2695"/>
  <c r="BI2691"/>
  <c r="BH2691"/>
  <c r="BG2691"/>
  <c r="BF2691"/>
  <c r="T2691"/>
  <c r="R2691"/>
  <c r="P2691"/>
  <c r="BI2685"/>
  <c r="BH2685"/>
  <c r="BG2685"/>
  <c r="BF2685"/>
  <c r="T2685"/>
  <c r="R2685"/>
  <c r="P2685"/>
  <c r="BI2683"/>
  <c r="BH2683"/>
  <c r="BG2683"/>
  <c r="BF2683"/>
  <c r="T2683"/>
  <c r="R2683"/>
  <c r="P2683"/>
  <c r="BI2679"/>
  <c r="BH2679"/>
  <c r="BG2679"/>
  <c r="BF2679"/>
  <c r="T2679"/>
  <c r="R2679"/>
  <c r="P2679"/>
  <c r="BI2665"/>
  <c r="BH2665"/>
  <c r="BG2665"/>
  <c r="BF2665"/>
  <c r="T2665"/>
  <c r="R2665"/>
  <c r="P2665"/>
  <c r="BI2662"/>
  <c r="BH2662"/>
  <c r="BG2662"/>
  <c r="BF2662"/>
  <c r="T2662"/>
  <c r="R2662"/>
  <c r="P2662"/>
  <c r="BI2654"/>
  <c r="BH2654"/>
  <c r="BG2654"/>
  <c r="BF2654"/>
  <c r="T2654"/>
  <c r="R2654"/>
  <c r="P2654"/>
  <c r="BI2650"/>
  <c r="BH2650"/>
  <c r="BG2650"/>
  <c r="BF2650"/>
  <c r="T2650"/>
  <c r="R2650"/>
  <c r="P2650"/>
  <c r="BI2648"/>
  <c r="BH2648"/>
  <c r="BG2648"/>
  <c r="BF2648"/>
  <c r="T2648"/>
  <c r="R2648"/>
  <c r="P2648"/>
  <c r="BI2643"/>
  <c r="BH2643"/>
  <c r="BG2643"/>
  <c r="BF2643"/>
  <c r="T2643"/>
  <c r="R2643"/>
  <c r="P2643"/>
  <c r="BI2641"/>
  <c r="BH2641"/>
  <c r="BG2641"/>
  <c r="BF2641"/>
  <c r="T2641"/>
  <c r="R2641"/>
  <c r="P2641"/>
  <c r="BI2638"/>
  <c r="BH2638"/>
  <c r="BG2638"/>
  <c r="BF2638"/>
  <c r="T2638"/>
  <c r="R2638"/>
  <c r="P2638"/>
  <c r="BI2632"/>
  <c r="BH2632"/>
  <c r="BG2632"/>
  <c r="BF2632"/>
  <c r="T2632"/>
  <c r="R2632"/>
  <c r="P2632"/>
  <c r="BI2627"/>
  <c r="BH2627"/>
  <c r="BG2627"/>
  <c r="BF2627"/>
  <c r="T2627"/>
  <c r="R2627"/>
  <c r="P2627"/>
  <c r="BI2620"/>
  <c r="BH2620"/>
  <c r="BG2620"/>
  <c r="BF2620"/>
  <c r="T2620"/>
  <c r="R2620"/>
  <c r="P2620"/>
  <c r="BI2613"/>
  <c r="BH2613"/>
  <c r="BG2613"/>
  <c r="BF2613"/>
  <c r="T2613"/>
  <c r="R2613"/>
  <c r="P2613"/>
  <c r="BI2608"/>
  <c r="BH2608"/>
  <c r="BG2608"/>
  <c r="BF2608"/>
  <c r="T2608"/>
  <c r="R2608"/>
  <c r="P2608"/>
  <c r="BI2607"/>
  <c r="BH2607"/>
  <c r="BG2607"/>
  <c r="BF2607"/>
  <c r="T2607"/>
  <c r="R2607"/>
  <c r="P2607"/>
  <c r="BI2606"/>
  <c r="BH2606"/>
  <c r="BG2606"/>
  <c r="BF2606"/>
  <c r="T2606"/>
  <c r="R2606"/>
  <c r="P2606"/>
  <c r="BI2600"/>
  <c r="BH2600"/>
  <c r="BG2600"/>
  <c r="BF2600"/>
  <c r="T2600"/>
  <c r="R2600"/>
  <c r="P2600"/>
  <c r="BI2594"/>
  <c r="BH2594"/>
  <c r="BG2594"/>
  <c r="BF2594"/>
  <c r="T2594"/>
  <c r="R2594"/>
  <c r="P2594"/>
  <c r="BI2588"/>
  <c r="BH2588"/>
  <c r="BG2588"/>
  <c r="BF2588"/>
  <c r="T2588"/>
  <c r="R2588"/>
  <c r="P2588"/>
  <c r="BI2582"/>
  <c r="BH2582"/>
  <c r="BG2582"/>
  <c r="BF2582"/>
  <c r="T2582"/>
  <c r="R2582"/>
  <c r="P2582"/>
  <c r="BI2576"/>
  <c r="BH2576"/>
  <c r="BG2576"/>
  <c r="BF2576"/>
  <c r="T2576"/>
  <c r="R2576"/>
  <c r="P2576"/>
  <c r="BI2574"/>
  <c r="BH2574"/>
  <c r="BG2574"/>
  <c r="BF2574"/>
  <c r="T2574"/>
  <c r="R2574"/>
  <c r="P2574"/>
  <c r="BI2571"/>
  <c r="BH2571"/>
  <c r="BG2571"/>
  <c r="BF2571"/>
  <c r="T2571"/>
  <c r="R2571"/>
  <c r="P2571"/>
  <c r="BI2568"/>
  <c r="BH2568"/>
  <c r="BG2568"/>
  <c r="BF2568"/>
  <c r="T2568"/>
  <c r="R2568"/>
  <c r="P2568"/>
  <c r="BI2563"/>
  <c r="BH2563"/>
  <c r="BG2563"/>
  <c r="BF2563"/>
  <c r="T2563"/>
  <c r="R2563"/>
  <c r="P2563"/>
  <c r="BI2545"/>
  <c r="BH2545"/>
  <c r="BG2545"/>
  <c r="BF2545"/>
  <c r="T2545"/>
  <c r="R2545"/>
  <c r="P2545"/>
  <c r="BI2528"/>
  <c r="BH2528"/>
  <c r="BG2528"/>
  <c r="BF2528"/>
  <c r="T2528"/>
  <c r="R2528"/>
  <c r="P2528"/>
  <c r="BI2523"/>
  <c r="BH2523"/>
  <c r="BG2523"/>
  <c r="BF2523"/>
  <c r="T2523"/>
  <c r="R2523"/>
  <c r="P2523"/>
  <c r="BI2520"/>
  <c r="BH2520"/>
  <c r="BG2520"/>
  <c r="BF2520"/>
  <c r="T2520"/>
  <c r="R2520"/>
  <c r="P2520"/>
  <c r="BI2517"/>
  <c r="BH2517"/>
  <c r="BG2517"/>
  <c r="BF2517"/>
  <c r="T2517"/>
  <c r="R2517"/>
  <c r="P2517"/>
  <c r="BI2512"/>
  <c r="BH2512"/>
  <c r="BG2512"/>
  <c r="BF2512"/>
  <c r="T2512"/>
  <c r="R2512"/>
  <c r="P2512"/>
  <c r="BI2490"/>
  <c r="BH2490"/>
  <c r="BG2490"/>
  <c r="BF2490"/>
  <c r="T2490"/>
  <c r="R2490"/>
  <c r="P2490"/>
  <c r="BI2473"/>
  <c r="BH2473"/>
  <c r="BG2473"/>
  <c r="BF2473"/>
  <c r="T2473"/>
  <c r="R2473"/>
  <c r="P2473"/>
  <c r="BI2469"/>
  <c r="BH2469"/>
  <c r="BG2469"/>
  <c r="BF2469"/>
  <c r="T2469"/>
  <c r="R2469"/>
  <c r="P2469"/>
  <c r="BI2466"/>
  <c r="BH2466"/>
  <c r="BG2466"/>
  <c r="BF2466"/>
  <c r="T2466"/>
  <c r="R2466"/>
  <c r="P2466"/>
  <c r="BI2456"/>
  <c r="BH2456"/>
  <c r="BG2456"/>
  <c r="BF2456"/>
  <c r="T2456"/>
  <c r="R2456"/>
  <c r="P2456"/>
  <c r="BI2445"/>
  <c r="BH2445"/>
  <c r="BG2445"/>
  <c r="BF2445"/>
  <c r="T2445"/>
  <c r="R2445"/>
  <c r="P2445"/>
  <c r="BI2434"/>
  <c r="BH2434"/>
  <c r="BG2434"/>
  <c r="BF2434"/>
  <c r="T2434"/>
  <c r="R2434"/>
  <c r="P2434"/>
  <c r="BI2417"/>
  <c r="BH2417"/>
  <c r="BG2417"/>
  <c r="BF2417"/>
  <c r="T2417"/>
  <c r="R2417"/>
  <c r="P2417"/>
  <c r="BI2415"/>
  <c r="BH2415"/>
  <c r="BG2415"/>
  <c r="BF2415"/>
  <c r="T2415"/>
  <c r="R2415"/>
  <c r="P2415"/>
  <c r="BI2410"/>
  <c r="BH2410"/>
  <c r="BG2410"/>
  <c r="BF2410"/>
  <c r="T2410"/>
  <c r="R2410"/>
  <c r="P2410"/>
  <c r="BI2405"/>
  <c r="BH2405"/>
  <c r="BG2405"/>
  <c r="BF2405"/>
  <c r="T2405"/>
  <c r="R2405"/>
  <c r="P2405"/>
  <c r="BI2400"/>
  <c r="BH2400"/>
  <c r="BG2400"/>
  <c r="BF2400"/>
  <c r="T2400"/>
  <c r="R2400"/>
  <c r="P2400"/>
  <c r="BI2395"/>
  <c r="BH2395"/>
  <c r="BG2395"/>
  <c r="BF2395"/>
  <c r="T2395"/>
  <c r="R2395"/>
  <c r="P2395"/>
  <c r="BI2371"/>
  <c r="BH2371"/>
  <c r="BG2371"/>
  <c r="BF2371"/>
  <c r="T2371"/>
  <c r="R2371"/>
  <c r="P2371"/>
  <c r="BI2360"/>
  <c r="BH2360"/>
  <c r="BG2360"/>
  <c r="BF2360"/>
  <c r="T2360"/>
  <c r="R2360"/>
  <c r="P2360"/>
  <c r="BI2355"/>
  <c r="BH2355"/>
  <c r="BG2355"/>
  <c r="BF2355"/>
  <c r="T2355"/>
  <c r="T2354"/>
  <c r="R2355"/>
  <c r="R2354"/>
  <c r="P2355"/>
  <c r="P2354"/>
  <c r="BI2349"/>
  <c r="BH2349"/>
  <c r="BG2349"/>
  <c r="BF2349"/>
  <c r="T2349"/>
  <c r="R2349"/>
  <c r="P2349"/>
  <c r="BI2348"/>
  <c r="BH2348"/>
  <c r="BG2348"/>
  <c r="BF2348"/>
  <c r="T2348"/>
  <c r="R2348"/>
  <c r="P2348"/>
  <c r="BI2347"/>
  <c r="BH2347"/>
  <c r="BG2347"/>
  <c r="BF2347"/>
  <c r="T2347"/>
  <c r="R2347"/>
  <c r="P2347"/>
  <c r="BI2344"/>
  <c r="BH2344"/>
  <c r="BG2344"/>
  <c r="BF2344"/>
  <c r="T2344"/>
  <c r="R2344"/>
  <c r="P2344"/>
  <c r="BI2343"/>
  <c r="BH2343"/>
  <c r="BG2343"/>
  <c r="BF2343"/>
  <c r="T2343"/>
  <c r="R2343"/>
  <c r="P2343"/>
  <c r="BI2342"/>
  <c r="BH2342"/>
  <c r="BG2342"/>
  <c r="BF2342"/>
  <c r="T2342"/>
  <c r="R2342"/>
  <c r="P2342"/>
  <c r="BI2339"/>
  <c r="BH2339"/>
  <c r="BG2339"/>
  <c r="BF2339"/>
  <c r="T2339"/>
  <c r="R2339"/>
  <c r="P2339"/>
  <c r="BI2338"/>
  <c r="BH2338"/>
  <c r="BG2338"/>
  <c r="BF2338"/>
  <c r="T2338"/>
  <c r="R2338"/>
  <c r="P2338"/>
  <c r="BI2335"/>
  <c r="BH2335"/>
  <c r="BG2335"/>
  <c r="BF2335"/>
  <c r="T2335"/>
  <c r="R2335"/>
  <c r="P2335"/>
  <c r="BI2334"/>
  <c r="BH2334"/>
  <c r="BG2334"/>
  <c r="BF2334"/>
  <c r="T2334"/>
  <c r="R2334"/>
  <c r="P2334"/>
  <c r="BI2333"/>
  <c r="BH2333"/>
  <c r="BG2333"/>
  <c r="BF2333"/>
  <c r="T2333"/>
  <c r="R2333"/>
  <c r="P2333"/>
  <c r="BI2323"/>
  <c r="BH2323"/>
  <c r="BG2323"/>
  <c r="BF2323"/>
  <c r="T2323"/>
  <c r="R2323"/>
  <c r="P2323"/>
  <c r="BI2319"/>
  <c r="BH2319"/>
  <c r="BG2319"/>
  <c r="BF2319"/>
  <c r="T2319"/>
  <c r="R2319"/>
  <c r="P2319"/>
  <c r="BI2315"/>
  <c r="BH2315"/>
  <c r="BG2315"/>
  <c r="BF2315"/>
  <c r="T2315"/>
  <c r="R2315"/>
  <c r="P2315"/>
  <c r="BI2309"/>
  <c r="BH2309"/>
  <c r="BG2309"/>
  <c r="BF2309"/>
  <c r="T2309"/>
  <c r="R2309"/>
  <c r="P2309"/>
  <c r="BI2303"/>
  <c r="BH2303"/>
  <c r="BG2303"/>
  <c r="BF2303"/>
  <c r="T2303"/>
  <c r="R2303"/>
  <c r="P2303"/>
  <c r="BI2299"/>
  <c r="BH2299"/>
  <c r="BG2299"/>
  <c r="BF2299"/>
  <c r="T2299"/>
  <c r="R2299"/>
  <c r="P2299"/>
  <c r="BI2293"/>
  <c r="BH2293"/>
  <c r="BG2293"/>
  <c r="BF2293"/>
  <c r="T2293"/>
  <c r="R2293"/>
  <c r="P2293"/>
  <c r="BI2280"/>
  <c r="BH2280"/>
  <c r="BG2280"/>
  <c r="BF2280"/>
  <c r="T2280"/>
  <c r="R2280"/>
  <c r="P2280"/>
  <c r="BI2269"/>
  <c r="BH2269"/>
  <c r="BG2269"/>
  <c r="BF2269"/>
  <c r="T2269"/>
  <c r="R2269"/>
  <c r="P2269"/>
  <c r="BI2267"/>
  <c r="BH2267"/>
  <c r="BG2267"/>
  <c r="BF2267"/>
  <c r="T2267"/>
  <c r="R2267"/>
  <c r="P2267"/>
  <c r="BI2264"/>
  <c r="BH2264"/>
  <c r="BG2264"/>
  <c r="BF2264"/>
  <c r="T2264"/>
  <c r="R2264"/>
  <c r="P2264"/>
  <c r="BI2261"/>
  <c r="BH2261"/>
  <c r="BG2261"/>
  <c r="BF2261"/>
  <c r="T2261"/>
  <c r="R2261"/>
  <c r="P2261"/>
  <c r="BI2258"/>
  <c r="BH2258"/>
  <c r="BG2258"/>
  <c r="BF2258"/>
  <c r="T2258"/>
  <c r="R2258"/>
  <c r="P2258"/>
  <c r="BI2255"/>
  <c r="BH2255"/>
  <c r="BG2255"/>
  <c r="BF2255"/>
  <c r="T2255"/>
  <c r="R2255"/>
  <c r="P2255"/>
  <c r="BI2250"/>
  <c r="BH2250"/>
  <c r="BG2250"/>
  <c r="BF2250"/>
  <c r="T2250"/>
  <c r="R2250"/>
  <c r="P2250"/>
  <c r="BI2231"/>
  <c r="BH2231"/>
  <c r="BG2231"/>
  <c r="BF2231"/>
  <c r="T2231"/>
  <c r="R2231"/>
  <c r="P2231"/>
  <c r="BI2227"/>
  <c r="BH2227"/>
  <c r="BG2227"/>
  <c r="BF2227"/>
  <c r="T2227"/>
  <c r="R2227"/>
  <c r="P2227"/>
  <c r="BI2221"/>
  <c r="BH2221"/>
  <c r="BG2221"/>
  <c r="BF2221"/>
  <c r="T2221"/>
  <c r="R2221"/>
  <c r="P2221"/>
  <c r="BI2219"/>
  <c r="BH2219"/>
  <c r="BG2219"/>
  <c r="BF2219"/>
  <c r="T2219"/>
  <c r="R2219"/>
  <c r="P2219"/>
  <c r="BI2213"/>
  <c r="BH2213"/>
  <c r="BG2213"/>
  <c r="BF2213"/>
  <c r="T2213"/>
  <c r="R2213"/>
  <c r="P2213"/>
  <c r="BI2211"/>
  <c r="BH2211"/>
  <c r="BG2211"/>
  <c r="BF2211"/>
  <c r="T2211"/>
  <c r="R2211"/>
  <c r="P2211"/>
  <c r="BI2205"/>
  <c r="BH2205"/>
  <c r="BG2205"/>
  <c r="BF2205"/>
  <c r="T2205"/>
  <c r="R2205"/>
  <c r="P2205"/>
  <c r="BI2200"/>
  <c r="BH2200"/>
  <c r="BG2200"/>
  <c r="BF2200"/>
  <c r="T2200"/>
  <c r="R2200"/>
  <c r="P2200"/>
  <c r="BI2196"/>
  <c r="BH2196"/>
  <c r="BG2196"/>
  <c r="BF2196"/>
  <c r="T2196"/>
  <c r="R2196"/>
  <c r="P2196"/>
  <c r="BI2190"/>
  <c r="BH2190"/>
  <c r="BG2190"/>
  <c r="BF2190"/>
  <c r="T2190"/>
  <c r="R2190"/>
  <c r="P2190"/>
  <c r="BI2180"/>
  <c r="BH2180"/>
  <c r="BG2180"/>
  <c r="BF2180"/>
  <c r="T2180"/>
  <c r="R2180"/>
  <c r="P2180"/>
  <c r="BI2174"/>
  <c r="BH2174"/>
  <c r="BG2174"/>
  <c r="BF2174"/>
  <c r="T2174"/>
  <c r="R2174"/>
  <c r="P2174"/>
  <c r="BI2169"/>
  <c r="BH2169"/>
  <c r="BG2169"/>
  <c r="BF2169"/>
  <c r="T2169"/>
  <c r="R2169"/>
  <c r="P2169"/>
  <c r="BI2164"/>
  <c r="BH2164"/>
  <c r="BG2164"/>
  <c r="BF2164"/>
  <c r="T2164"/>
  <c r="R2164"/>
  <c r="P2164"/>
  <c r="BI2152"/>
  <c r="BH2152"/>
  <c r="BG2152"/>
  <c r="BF2152"/>
  <c r="T2152"/>
  <c r="R2152"/>
  <c r="P2152"/>
  <c r="BI2133"/>
  <c r="BH2133"/>
  <c r="BG2133"/>
  <c r="BF2133"/>
  <c r="T2133"/>
  <c r="R2133"/>
  <c r="P2133"/>
  <c r="BI2055"/>
  <c r="BH2055"/>
  <c r="BG2055"/>
  <c r="BF2055"/>
  <c r="T2055"/>
  <c r="R2055"/>
  <c r="P2055"/>
  <c r="BI2052"/>
  <c r="BH2052"/>
  <c r="BG2052"/>
  <c r="BF2052"/>
  <c r="T2052"/>
  <c r="R2052"/>
  <c r="P2052"/>
  <c r="BI2036"/>
  <c r="BH2036"/>
  <c r="BG2036"/>
  <c r="BF2036"/>
  <c r="T2036"/>
  <c r="R2036"/>
  <c r="P2036"/>
  <c r="BI2014"/>
  <c r="BH2014"/>
  <c r="BG2014"/>
  <c r="BF2014"/>
  <c r="T2014"/>
  <c r="R2014"/>
  <c r="P2014"/>
  <c r="BI1994"/>
  <c r="BH1994"/>
  <c r="BG1994"/>
  <c r="BF1994"/>
  <c r="T1994"/>
  <c r="R1994"/>
  <c r="P1994"/>
  <c r="BI1974"/>
  <c r="BH1974"/>
  <c r="BG1974"/>
  <c r="BF1974"/>
  <c r="T1974"/>
  <c r="R1974"/>
  <c r="P1974"/>
  <c r="BI1969"/>
  <c r="BH1969"/>
  <c r="BG1969"/>
  <c r="BF1969"/>
  <c r="T1969"/>
  <c r="R1969"/>
  <c r="P1969"/>
  <c r="BI1963"/>
  <c r="BH1963"/>
  <c r="BG1963"/>
  <c r="BF1963"/>
  <c r="T1963"/>
  <c r="R1963"/>
  <c r="P1963"/>
  <c r="BI1960"/>
  <c r="BH1960"/>
  <c r="BG1960"/>
  <c r="BF1960"/>
  <c r="T1960"/>
  <c r="R1960"/>
  <c r="P1960"/>
  <c r="BI1955"/>
  <c r="BH1955"/>
  <c r="BG1955"/>
  <c r="BF1955"/>
  <c r="T1955"/>
  <c r="R1955"/>
  <c r="P1955"/>
  <c r="BI1952"/>
  <c r="BH1952"/>
  <c r="BG1952"/>
  <c r="BF1952"/>
  <c r="T1952"/>
  <c r="R1952"/>
  <c r="P1952"/>
  <c r="BI1946"/>
  <c r="BH1946"/>
  <c r="BG1946"/>
  <c r="BF1946"/>
  <c r="T1946"/>
  <c r="R1946"/>
  <c r="P1946"/>
  <c r="BI1940"/>
  <c r="BH1940"/>
  <c r="BG1940"/>
  <c r="BF1940"/>
  <c r="T1940"/>
  <c r="R1940"/>
  <c r="P1940"/>
  <c r="BI1937"/>
  <c r="BH1937"/>
  <c r="BG1937"/>
  <c r="BF1937"/>
  <c r="T1937"/>
  <c r="R1937"/>
  <c r="P1937"/>
  <c r="BI1931"/>
  <c r="BH1931"/>
  <c r="BG1931"/>
  <c r="BF1931"/>
  <c r="T1931"/>
  <c r="R1931"/>
  <c r="P1931"/>
  <c r="BI1928"/>
  <c r="BH1928"/>
  <c r="BG1928"/>
  <c r="BF1928"/>
  <c r="T1928"/>
  <c r="R1928"/>
  <c r="P1928"/>
  <c r="BI1922"/>
  <c r="BH1922"/>
  <c r="BG1922"/>
  <c r="BF1922"/>
  <c r="T1922"/>
  <c r="R1922"/>
  <c r="P1922"/>
  <c r="BI1918"/>
  <c r="BH1918"/>
  <c r="BG1918"/>
  <c r="BF1918"/>
  <c r="T1918"/>
  <c r="R1918"/>
  <c r="P1918"/>
  <c r="BI1916"/>
  <c r="BH1916"/>
  <c r="BG1916"/>
  <c r="BF1916"/>
  <c r="T1916"/>
  <c r="R1916"/>
  <c r="P1916"/>
  <c r="BI1913"/>
  <c r="BH1913"/>
  <c r="BG1913"/>
  <c r="BF1913"/>
  <c r="T1913"/>
  <c r="R1913"/>
  <c r="P1913"/>
  <c r="BI1900"/>
  <c r="BH1900"/>
  <c r="BG1900"/>
  <c r="BF1900"/>
  <c r="T1900"/>
  <c r="R1900"/>
  <c r="P1900"/>
  <c r="BI1882"/>
  <c r="BH1882"/>
  <c r="BG1882"/>
  <c r="BF1882"/>
  <c r="T1882"/>
  <c r="R1882"/>
  <c r="P1882"/>
  <c r="BI1868"/>
  <c r="BH1868"/>
  <c r="BG1868"/>
  <c r="BF1868"/>
  <c r="T1868"/>
  <c r="R1868"/>
  <c r="P1868"/>
  <c r="BI1861"/>
  <c r="BH1861"/>
  <c r="BG1861"/>
  <c r="BF1861"/>
  <c r="T1861"/>
  <c r="R1861"/>
  <c r="P1861"/>
  <c r="BI1858"/>
  <c r="BH1858"/>
  <c r="BG1858"/>
  <c r="BF1858"/>
  <c r="T1858"/>
  <c r="R1858"/>
  <c r="P1858"/>
  <c r="BI1855"/>
  <c r="BH1855"/>
  <c r="BG1855"/>
  <c r="BF1855"/>
  <c r="T1855"/>
  <c r="R1855"/>
  <c r="P1855"/>
  <c r="BI1838"/>
  <c r="BH1838"/>
  <c r="BG1838"/>
  <c r="BF1838"/>
  <c r="T1838"/>
  <c r="R1838"/>
  <c r="P1838"/>
  <c r="BI1835"/>
  <c r="BH1835"/>
  <c r="BG1835"/>
  <c r="BF1835"/>
  <c r="T1835"/>
  <c r="R1835"/>
  <c r="P1835"/>
  <c r="BI1830"/>
  <c r="BH1830"/>
  <c r="BG1830"/>
  <c r="BF1830"/>
  <c r="T1830"/>
  <c r="R1830"/>
  <c r="P1830"/>
  <c r="BI1825"/>
  <c r="BH1825"/>
  <c r="BG1825"/>
  <c r="BF1825"/>
  <c r="T1825"/>
  <c r="R1825"/>
  <c r="P1825"/>
  <c r="BI1818"/>
  <c r="BH1818"/>
  <c r="BG1818"/>
  <c r="BF1818"/>
  <c r="T1818"/>
  <c r="R1818"/>
  <c r="P1818"/>
  <c r="BI1815"/>
  <c r="BH1815"/>
  <c r="BG1815"/>
  <c r="BF1815"/>
  <c r="T1815"/>
  <c r="R1815"/>
  <c r="P1815"/>
  <c r="BI1808"/>
  <c r="BH1808"/>
  <c r="BG1808"/>
  <c r="BF1808"/>
  <c r="T1808"/>
  <c r="R1808"/>
  <c r="P1808"/>
  <c r="BI1805"/>
  <c r="BH1805"/>
  <c r="BG1805"/>
  <c r="BF1805"/>
  <c r="T1805"/>
  <c r="R1805"/>
  <c r="P1805"/>
  <c r="BI1801"/>
  <c r="BH1801"/>
  <c r="BG1801"/>
  <c r="BF1801"/>
  <c r="T1801"/>
  <c r="R1801"/>
  <c r="P1801"/>
  <c r="BI1798"/>
  <c r="BH1798"/>
  <c r="BG1798"/>
  <c r="BF1798"/>
  <c r="T1798"/>
  <c r="R1798"/>
  <c r="P1798"/>
  <c r="BI1776"/>
  <c r="BH1776"/>
  <c r="BG1776"/>
  <c r="BF1776"/>
  <c r="T1776"/>
  <c r="R1776"/>
  <c r="P1776"/>
  <c r="BI1773"/>
  <c r="BH1773"/>
  <c r="BG1773"/>
  <c r="BF1773"/>
  <c r="T1773"/>
  <c r="R1773"/>
  <c r="P1773"/>
  <c r="BI1770"/>
  <c r="BH1770"/>
  <c r="BG1770"/>
  <c r="BF1770"/>
  <c r="T1770"/>
  <c r="R1770"/>
  <c r="P1770"/>
  <c r="BI1767"/>
  <c r="BH1767"/>
  <c r="BG1767"/>
  <c r="BF1767"/>
  <c r="T1767"/>
  <c r="R1767"/>
  <c r="P1767"/>
  <c r="BI1763"/>
  <c r="BH1763"/>
  <c r="BG1763"/>
  <c r="BF1763"/>
  <c r="T1763"/>
  <c r="R1763"/>
  <c r="P1763"/>
  <c r="BI1760"/>
  <c r="BH1760"/>
  <c r="BG1760"/>
  <c r="BF1760"/>
  <c r="T1760"/>
  <c r="R1760"/>
  <c r="P1760"/>
  <c r="BI1752"/>
  <c r="BH1752"/>
  <c r="BG1752"/>
  <c r="BF1752"/>
  <c r="T1752"/>
  <c r="R1752"/>
  <c r="P1752"/>
  <c r="BI1749"/>
  <c r="BH1749"/>
  <c r="BG1749"/>
  <c r="BF1749"/>
  <c r="T1749"/>
  <c r="R1749"/>
  <c r="P1749"/>
  <c r="BI1705"/>
  <c r="BH1705"/>
  <c r="BG1705"/>
  <c r="BF1705"/>
  <c r="T1705"/>
  <c r="R1705"/>
  <c r="P1705"/>
  <c r="BI1686"/>
  <c r="BH1686"/>
  <c r="BG1686"/>
  <c r="BF1686"/>
  <c r="T1686"/>
  <c r="R1686"/>
  <c r="P1686"/>
  <c r="BI1682"/>
  <c r="BH1682"/>
  <c r="BG1682"/>
  <c r="BF1682"/>
  <c r="T1682"/>
  <c r="R1682"/>
  <c r="P1682"/>
  <c r="BI1665"/>
  <c r="BH1665"/>
  <c r="BG1665"/>
  <c r="BF1665"/>
  <c r="T1665"/>
  <c r="R1665"/>
  <c r="P1665"/>
  <c r="BI1663"/>
  <c r="BH1663"/>
  <c r="BG1663"/>
  <c r="BF1663"/>
  <c r="T1663"/>
  <c r="R1663"/>
  <c r="P1663"/>
  <c r="BI1657"/>
  <c r="BH1657"/>
  <c r="BG1657"/>
  <c r="BF1657"/>
  <c r="T1657"/>
  <c r="R1657"/>
  <c r="P1657"/>
  <c r="BI1652"/>
  <c r="BH1652"/>
  <c r="BG1652"/>
  <c r="BF1652"/>
  <c r="T1652"/>
  <c r="R1652"/>
  <c r="P1652"/>
  <c r="BI1649"/>
  <c r="BH1649"/>
  <c r="BG1649"/>
  <c r="BF1649"/>
  <c r="T1649"/>
  <c r="R1649"/>
  <c r="P1649"/>
  <c r="BI1475"/>
  <c r="BH1475"/>
  <c r="BG1475"/>
  <c r="BF1475"/>
  <c r="T1475"/>
  <c r="R1475"/>
  <c r="P1475"/>
  <c r="BI1472"/>
  <c r="BH1472"/>
  <c r="BG1472"/>
  <c r="BF1472"/>
  <c r="T1472"/>
  <c r="R1472"/>
  <c r="P1472"/>
  <c r="BI1469"/>
  <c r="BH1469"/>
  <c r="BG1469"/>
  <c r="BF1469"/>
  <c r="T1469"/>
  <c r="R1469"/>
  <c r="P1469"/>
  <c r="BI1461"/>
  <c r="BH1461"/>
  <c r="BG1461"/>
  <c r="BF1461"/>
  <c r="T1461"/>
  <c r="R1461"/>
  <c r="P1461"/>
  <c r="BI1458"/>
  <c r="BH1458"/>
  <c r="BG1458"/>
  <c r="BF1458"/>
  <c r="T1458"/>
  <c r="R1458"/>
  <c r="P1458"/>
  <c r="BI1451"/>
  <c r="BH1451"/>
  <c r="BG1451"/>
  <c r="BF1451"/>
  <c r="T1451"/>
  <c r="R1451"/>
  <c r="P1451"/>
  <c r="BI1446"/>
  <c r="BH1446"/>
  <c r="BG1446"/>
  <c r="BF1446"/>
  <c r="T1446"/>
  <c r="R1446"/>
  <c r="P1446"/>
  <c r="BI1441"/>
  <c r="BH1441"/>
  <c r="BG1441"/>
  <c r="BF1441"/>
  <c r="T1441"/>
  <c r="R1441"/>
  <c r="P1441"/>
  <c r="BI1401"/>
  <c r="BH1401"/>
  <c r="BG1401"/>
  <c r="BF1401"/>
  <c r="T1401"/>
  <c r="R1401"/>
  <c r="P1401"/>
  <c r="BI1374"/>
  <c r="BH1374"/>
  <c r="BG1374"/>
  <c r="BF1374"/>
  <c r="T1374"/>
  <c r="R1374"/>
  <c r="P1374"/>
  <c r="BI1366"/>
  <c r="BH1366"/>
  <c r="BG1366"/>
  <c r="BF1366"/>
  <c r="T1366"/>
  <c r="R1366"/>
  <c r="P1366"/>
  <c r="BI1363"/>
  <c r="BH1363"/>
  <c r="BG1363"/>
  <c r="BF1363"/>
  <c r="T1363"/>
  <c r="R1363"/>
  <c r="P1363"/>
  <c r="BI1240"/>
  <c r="BH1240"/>
  <c r="BG1240"/>
  <c r="BF1240"/>
  <c r="T1240"/>
  <c r="R1240"/>
  <c r="P1240"/>
  <c r="BI1108"/>
  <c r="BH1108"/>
  <c r="BG1108"/>
  <c r="BF1108"/>
  <c r="T1108"/>
  <c r="R1108"/>
  <c r="P1108"/>
  <c r="BI1106"/>
  <c r="BH1106"/>
  <c r="BG1106"/>
  <c r="BF1106"/>
  <c r="T1106"/>
  <c r="R1106"/>
  <c r="P1106"/>
  <c r="BI1105"/>
  <c r="BH1105"/>
  <c r="BG1105"/>
  <c r="BF1105"/>
  <c r="T1105"/>
  <c r="R1105"/>
  <c r="P1105"/>
  <c r="BI1104"/>
  <c r="BH1104"/>
  <c r="BG1104"/>
  <c r="BF1104"/>
  <c r="T1104"/>
  <c r="R1104"/>
  <c r="P1104"/>
  <c r="BI1095"/>
  <c r="BH1095"/>
  <c r="BG1095"/>
  <c r="BF1095"/>
  <c r="T1095"/>
  <c r="R1095"/>
  <c r="P1095"/>
  <c r="BI1089"/>
  <c r="BH1089"/>
  <c r="BG1089"/>
  <c r="BF1089"/>
  <c r="T1089"/>
  <c r="R1089"/>
  <c r="P1089"/>
  <c r="BI1084"/>
  <c r="BH1084"/>
  <c r="BG1084"/>
  <c r="BF1084"/>
  <c r="T1084"/>
  <c r="R1084"/>
  <c r="P1084"/>
  <c r="BI1068"/>
  <c r="BH1068"/>
  <c r="BG1068"/>
  <c r="BF1068"/>
  <c r="T1068"/>
  <c r="R1068"/>
  <c r="P1068"/>
  <c r="BI1042"/>
  <c r="BH1042"/>
  <c r="BG1042"/>
  <c r="BF1042"/>
  <c r="T1042"/>
  <c r="R1042"/>
  <c r="P1042"/>
  <c r="BI1026"/>
  <c r="BH1026"/>
  <c r="BG1026"/>
  <c r="BF1026"/>
  <c r="T1026"/>
  <c r="R1026"/>
  <c r="P1026"/>
  <c r="BI1008"/>
  <c r="BH1008"/>
  <c r="BG1008"/>
  <c r="BF1008"/>
  <c r="T1008"/>
  <c r="R1008"/>
  <c r="P1008"/>
  <c r="BI979"/>
  <c r="BH979"/>
  <c r="BG979"/>
  <c r="BF979"/>
  <c r="T979"/>
  <c r="R979"/>
  <c r="P979"/>
  <c r="BI964"/>
  <c r="BH964"/>
  <c r="BG964"/>
  <c r="BF964"/>
  <c r="T964"/>
  <c r="R964"/>
  <c r="P964"/>
  <c r="BI959"/>
  <c r="BH959"/>
  <c r="BG959"/>
  <c r="BF959"/>
  <c r="T959"/>
  <c r="R959"/>
  <c r="P959"/>
  <c r="BI956"/>
  <c r="BH956"/>
  <c r="BG956"/>
  <c r="BF956"/>
  <c r="T956"/>
  <c r="R956"/>
  <c r="P956"/>
  <c r="BI949"/>
  <c r="BH949"/>
  <c r="BG949"/>
  <c r="BF949"/>
  <c r="T949"/>
  <c r="R949"/>
  <c r="P949"/>
  <c r="BI942"/>
  <c r="BH942"/>
  <c r="BG942"/>
  <c r="BF942"/>
  <c r="T942"/>
  <c r="R942"/>
  <c r="P942"/>
  <c r="BI935"/>
  <c r="BH935"/>
  <c r="BG935"/>
  <c r="BF935"/>
  <c r="T935"/>
  <c r="R935"/>
  <c r="P935"/>
  <c r="BI932"/>
  <c r="BH932"/>
  <c r="BG932"/>
  <c r="BF932"/>
  <c r="T932"/>
  <c r="R932"/>
  <c r="P932"/>
  <c r="BI925"/>
  <c r="BH925"/>
  <c r="BG925"/>
  <c r="BF925"/>
  <c r="T925"/>
  <c r="R925"/>
  <c r="P925"/>
  <c r="BI918"/>
  <c r="BH918"/>
  <c r="BG918"/>
  <c r="BF918"/>
  <c r="T918"/>
  <c r="R918"/>
  <c r="P918"/>
  <c r="BI912"/>
  <c r="BH912"/>
  <c r="BG912"/>
  <c r="BF912"/>
  <c r="T912"/>
  <c r="R912"/>
  <c r="P912"/>
  <c r="BI899"/>
  <c r="BH899"/>
  <c r="BG899"/>
  <c r="BF899"/>
  <c r="T899"/>
  <c r="R899"/>
  <c r="P899"/>
  <c r="BI893"/>
  <c r="BH893"/>
  <c r="BG893"/>
  <c r="BF893"/>
  <c r="T893"/>
  <c r="R893"/>
  <c r="P893"/>
  <c r="BI883"/>
  <c r="BH883"/>
  <c r="BG883"/>
  <c r="BF883"/>
  <c r="T883"/>
  <c r="R883"/>
  <c r="P883"/>
  <c r="BI873"/>
  <c r="BH873"/>
  <c r="BG873"/>
  <c r="BF873"/>
  <c r="T873"/>
  <c r="R873"/>
  <c r="P873"/>
  <c r="BI865"/>
  <c r="BH865"/>
  <c r="BG865"/>
  <c r="BF865"/>
  <c r="T865"/>
  <c r="R865"/>
  <c r="P865"/>
  <c r="BI857"/>
  <c r="BH857"/>
  <c r="BG857"/>
  <c r="BF857"/>
  <c r="T857"/>
  <c r="R857"/>
  <c r="P857"/>
  <c r="BI851"/>
  <c r="BH851"/>
  <c r="BG851"/>
  <c r="BF851"/>
  <c r="T851"/>
  <c r="R851"/>
  <c r="P851"/>
  <c r="BI843"/>
  <c r="BH843"/>
  <c r="BG843"/>
  <c r="BF843"/>
  <c r="T843"/>
  <c r="R843"/>
  <c r="P843"/>
  <c r="BI839"/>
  <c r="BH839"/>
  <c r="BG839"/>
  <c r="BF839"/>
  <c r="T839"/>
  <c r="R839"/>
  <c r="P839"/>
  <c r="BI835"/>
  <c r="BH835"/>
  <c r="BG835"/>
  <c r="BF835"/>
  <c r="T835"/>
  <c r="R835"/>
  <c r="P835"/>
  <c r="BI828"/>
  <c r="BH828"/>
  <c r="BG828"/>
  <c r="BF828"/>
  <c r="T828"/>
  <c r="R828"/>
  <c r="P828"/>
  <c r="BI825"/>
  <c r="BH825"/>
  <c r="BG825"/>
  <c r="BF825"/>
  <c r="T825"/>
  <c r="R825"/>
  <c r="P825"/>
  <c r="BI815"/>
  <c r="BH815"/>
  <c r="BG815"/>
  <c r="BF815"/>
  <c r="T815"/>
  <c r="R815"/>
  <c r="P815"/>
  <c r="BI798"/>
  <c r="BH798"/>
  <c r="BG798"/>
  <c r="BF798"/>
  <c r="T798"/>
  <c r="R798"/>
  <c r="P798"/>
  <c r="BI747"/>
  <c r="BH747"/>
  <c r="BG747"/>
  <c r="BF747"/>
  <c r="T747"/>
  <c r="R747"/>
  <c r="P747"/>
  <c r="BI665"/>
  <c r="BH665"/>
  <c r="BG665"/>
  <c r="BF665"/>
  <c r="T665"/>
  <c r="R665"/>
  <c r="P665"/>
  <c r="BI658"/>
  <c r="BH658"/>
  <c r="BG658"/>
  <c r="BF658"/>
  <c r="T658"/>
  <c r="R658"/>
  <c r="P658"/>
  <c r="BI652"/>
  <c r="BH652"/>
  <c r="BG652"/>
  <c r="BF652"/>
  <c r="T652"/>
  <c r="R652"/>
  <c r="P652"/>
  <c r="BI646"/>
  <c r="BH646"/>
  <c r="BG646"/>
  <c r="BF646"/>
  <c r="T646"/>
  <c r="R646"/>
  <c r="P646"/>
  <c r="BI603"/>
  <c r="BH603"/>
  <c r="BG603"/>
  <c r="BF603"/>
  <c r="T603"/>
  <c r="R603"/>
  <c r="P603"/>
  <c r="BI598"/>
  <c r="BH598"/>
  <c r="BG598"/>
  <c r="BF598"/>
  <c r="T598"/>
  <c r="R598"/>
  <c r="P598"/>
  <c r="BI595"/>
  <c r="BH595"/>
  <c r="BG595"/>
  <c r="BF595"/>
  <c r="T595"/>
  <c r="R595"/>
  <c r="P595"/>
  <c r="BI586"/>
  <c r="BH586"/>
  <c r="BG586"/>
  <c r="BF586"/>
  <c r="T586"/>
  <c r="R586"/>
  <c r="P586"/>
  <c r="BI579"/>
  <c r="BH579"/>
  <c r="BG579"/>
  <c r="BF579"/>
  <c r="T579"/>
  <c r="R579"/>
  <c r="P579"/>
  <c r="BI573"/>
  <c r="BH573"/>
  <c r="BG573"/>
  <c r="BF573"/>
  <c r="T573"/>
  <c r="R573"/>
  <c r="P573"/>
  <c r="BI570"/>
  <c r="BH570"/>
  <c r="BG570"/>
  <c r="BF570"/>
  <c r="T570"/>
  <c r="R570"/>
  <c r="P570"/>
  <c r="BI567"/>
  <c r="BH567"/>
  <c r="BG567"/>
  <c r="BF567"/>
  <c r="T567"/>
  <c r="R567"/>
  <c r="P567"/>
  <c r="BI519"/>
  <c r="BH519"/>
  <c r="BG519"/>
  <c r="BF519"/>
  <c r="T519"/>
  <c r="R519"/>
  <c r="P519"/>
  <c r="BI471"/>
  <c r="BH471"/>
  <c r="BG471"/>
  <c r="BF471"/>
  <c r="T471"/>
  <c r="R471"/>
  <c r="P471"/>
  <c r="BI468"/>
  <c r="BH468"/>
  <c r="BG468"/>
  <c r="BF468"/>
  <c r="T468"/>
  <c r="R468"/>
  <c r="P468"/>
  <c r="BI443"/>
  <c r="BH443"/>
  <c r="BG443"/>
  <c r="BF443"/>
  <c r="T443"/>
  <c r="R443"/>
  <c r="P443"/>
  <c r="BI418"/>
  <c r="BH418"/>
  <c r="BG418"/>
  <c r="BF418"/>
  <c r="T418"/>
  <c r="R418"/>
  <c r="P418"/>
  <c r="BI412"/>
  <c r="BH412"/>
  <c r="BG412"/>
  <c r="BF412"/>
  <c r="T412"/>
  <c r="R412"/>
  <c r="P412"/>
  <c r="BI409"/>
  <c r="BH409"/>
  <c r="BG409"/>
  <c r="BF409"/>
  <c r="T409"/>
  <c r="R409"/>
  <c r="P409"/>
  <c r="BI393"/>
  <c r="BH393"/>
  <c r="BG393"/>
  <c r="BF393"/>
  <c r="T393"/>
  <c r="R393"/>
  <c r="P393"/>
  <c r="BI377"/>
  <c r="BH377"/>
  <c r="BG377"/>
  <c r="BF377"/>
  <c r="T377"/>
  <c r="R377"/>
  <c r="P377"/>
  <c r="BI365"/>
  <c r="BH365"/>
  <c r="BG365"/>
  <c r="BF365"/>
  <c r="T365"/>
  <c r="R365"/>
  <c r="P365"/>
  <c r="BI361"/>
  <c r="BH361"/>
  <c r="BG361"/>
  <c r="BF361"/>
  <c r="T361"/>
  <c r="R361"/>
  <c r="P361"/>
  <c r="BI349"/>
  <c r="BH349"/>
  <c r="BG349"/>
  <c r="BF349"/>
  <c r="T349"/>
  <c r="R349"/>
  <c r="P349"/>
  <c r="BI337"/>
  <c r="BH337"/>
  <c r="BG337"/>
  <c r="BF337"/>
  <c r="T337"/>
  <c r="R337"/>
  <c r="P337"/>
  <c r="BI310"/>
  <c r="BH310"/>
  <c r="BG310"/>
  <c r="BF310"/>
  <c r="T310"/>
  <c r="R310"/>
  <c r="P310"/>
  <c r="BI301"/>
  <c r="BH301"/>
  <c r="BG301"/>
  <c r="BF301"/>
  <c r="T301"/>
  <c r="R301"/>
  <c r="P301"/>
  <c r="BI295"/>
  <c r="BH295"/>
  <c r="BG295"/>
  <c r="BF295"/>
  <c r="T295"/>
  <c r="R295"/>
  <c r="P295"/>
  <c r="BI292"/>
  <c r="BH292"/>
  <c r="BG292"/>
  <c r="BF292"/>
  <c r="T292"/>
  <c r="R292"/>
  <c r="P292"/>
  <c r="BI280"/>
  <c r="BH280"/>
  <c r="BG280"/>
  <c r="BF280"/>
  <c r="T280"/>
  <c r="R280"/>
  <c r="P280"/>
  <c r="BI277"/>
  <c r="BH277"/>
  <c r="BG277"/>
  <c r="BF277"/>
  <c r="T277"/>
  <c r="R277"/>
  <c r="P277"/>
  <c r="BI274"/>
  <c r="BH274"/>
  <c r="BG274"/>
  <c r="BF274"/>
  <c r="T274"/>
  <c r="R274"/>
  <c r="P274"/>
  <c r="BI268"/>
  <c r="BH268"/>
  <c r="BG268"/>
  <c r="BF268"/>
  <c r="T268"/>
  <c r="R268"/>
  <c r="P268"/>
  <c r="BI256"/>
  <c r="BH256"/>
  <c r="BG256"/>
  <c r="BF256"/>
  <c r="T256"/>
  <c r="R256"/>
  <c r="P256"/>
  <c r="BI244"/>
  <c r="BH244"/>
  <c r="BG244"/>
  <c r="BF244"/>
  <c r="T244"/>
  <c r="R244"/>
  <c r="P244"/>
  <c r="BI238"/>
  <c r="BH238"/>
  <c r="BG238"/>
  <c r="BF238"/>
  <c r="T238"/>
  <c r="R238"/>
  <c r="P238"/>
  <c r="BI232"/>
  <c r="BH232"/>
  <c r="BG232"/>
  <c r="BF232"/>
  <c r="T232"/>
  <c r="R232"/>
  <c r="P232"/>
  <c r="BI214"/>
  <c r="BH214"/>
  <c r="BG214"/>
  <c r="BF214"/>
  <c r="T214"/>
  <c r="R214"/>
  <c r="P214"/>
  <c r="BI208"/>
  <c r="BH208"/>
  <c r="BG208"/>
  <c r="BF208"/>
  <c r="T208"/>
  <c r="R208"/>
  <c r="P208"/>
  <c r="BI202"/>
  <c r="BH202"/>
  <c r="BG202"/>
  <c r="BF202"/>
  <c r="T202"/>
  <c r="R202"/>
  <c r="P202"/>
  <c r="BI177"/>
  <c r="BH177"/>
  <c r="BG177"/>
  <c r="BF177"/>
  <c r="T177"/>
  <c r="R177"/>
  <c r="P177"/>
  <c r="BI170"/>
  <c r="BH170"/>
  <c r="BG170"/>
  <c r="BF170"/>
  <c r="T170"/>
  <c r="R170"/>
  <c r="P170"/>
  <c r="BI163"/>
  <c r="BH163"/>
  <c r="BG163"/>
  <c r="BF163"/>
  <c r="T163"/>
  <c r="R163"/>
  <c r="P163"/>
  <c r="BI156"/>
  <c r="BH156"/>
  <c r="BG156"/>
  <c r="BF156"/>
  <c r="T156"/>
  <c r="R156"/>
  <c r="P156"/>
  <c r="J149"/>
  <c r="F149"/>
  <c r="F147"/>
  <c r="E145"/>
  <c r="J93"/>
  <c r="F93"/>
  <c r="F91"/>
  <c r="E89"/>
  <c r="J26"/>
  <c r="E26"/>
  <c r="J94"/>
  <c r="J25"/>
  <c r="J20"/>
  <c r="E20"/>
  <c r="F150"/>
  <c r="J19"/>
  <c r="J14"/>
  <c r="J147"/>
  <c r="E7"/>
  <c r="E141"/>
  <c i="2" r="J39"/>
  <c r="J38"/>
  <c i="1" r="AY96"/>
  <c i="2" r="J37"/>
  <c i="1" r="AX96"/>
  <c i="2" r="BI161"/>
  <c r="BH161"/>
  <c r="BG161"/>
  <c r="BF161"/>
  <c r="T161"/>
  <c r="R161"/>
  <c r="P161"/>
  <c r="BI159"/>
  <c r="BH159"/>
  <c r="BG159"/>
  <c r="BF159"/>
  <c r="T159"/>
  <c r="R159"/>
  <c r="P159"/>
  <c r="BI158"/>
  <c r="BH158"/>
  <c r="BG158"/>
  <c r="BF158"/>
  <c r="T158"/>
  <c r="R158"/>
  <c r="P158"/>
  <c r="BI156"/>
  <c r="BH156"/>
  <c r="BG156"/>
  <c r="BF156"/>
  <c r="T156"/>
  <c r="R156"/>
  <c r="P156"/>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J117"/>
  <c r="F117"/>
  <c r="F115"/>
  <c r="E113"/>
  <c r="J93"/>
  <c r="F93"/>
  <c r="F91"/>
  <c r="E89"/>
  <c r="J26"/>
  <c r="E26"/>
  <c r="J94"/>
  <c r="J25"/>
  <c r="J20"/>
  <c r="E20"/>
  <c r="F94"/>
  <c r="J19"/>
  <c r="J14"/>
  <c r="J91"/>
  <c r="E7"/>
  <c r="E109"/>
  <c i="1" r="L90"/>
  <c r="AM90"/>
  <c r="AM89"/>
  <c r="L89"/>
  <c r="AM87"/>
  <c r="L87"/>
  <c r="L85"/>
  <c r="L84"/>
  <c i="2" r="J153"/>
  <c r="BK135"/>
  <c i="1" r="AS95"/>
  <c i="2" r="J143"/>
  <c r="J127"/>
  <c r="BK153"/>
  <c r="BK123"/>
  <c i="3" r="J2785"/>
  <c r="BK2594"/>
  <c r="BK2261"/>
  <c r="BK1928"/>
  <c r="J1042"/>
  <c r="BK570"/>
  <c r="J310"/>
  <c r="J2986"/>
  <c r="J2434"/>
  <c r="BK1940"/>
  <c r="J1686"/>
  <c r="BK899"/>
  <c r="BK2902"/>
  <c r="BK2219"/>
  <c r="BK2752"/>
  <c r="BK2648"/>
  <c r="J2665"/>
  <c r="BK1916"/>
  <c r="BK1089"/>
  <c r="BK238"/>
  <c r="J2806"/>
  <c r="J2679"/>
  <c r="BK2469"/>
  <c r="BK1955"/>
  <c r="J1401"/>
  <c r="J652"/>
  <c r="J365"/>
  <c r="BK4225"/>
  <c r="BK3993"/>
  <c r="J3699"/>
  <c r="J3404"/>
  <c r="J3201"/>
  <c r="BK3099"/>
  <c r="J2789"/>
  <c r="J2221"/>
  <c r="J1808"/>
  <c r="J2258"/>
  <c r="BK1773"/>
  <c r="BK1105"/>
  <c r="BK942"/>
  <c r="J3853"/>
  <c r="J3622"/>
  <c r="BK3174"/>
  <c r="BK412"/>
  <c r="BK3508"/>
  <c r="J3184"/>
  <c r="J3034"/>
  <c r="BK2520"/>
  <c r="BK1931"/>
  <c r="BK1068"/>
  <c r="BK3518"/>
  <c r="BK3286"/>
  <c r="BK3177"/>
  <c r="J3110"/>
  <c i="4" r="BK416"/>
  <c r="BK445"/>
  <c r="BK452"/>
  <c r="J144"/>
  <c r="J179"/>
  <c r="BK363"/>
  <c r="J201"/>
  <c r="BK468"/>
  <c r="BK236"/>
  <c r="J165"/>
  <c r="J352"/>
  <c r="J230"/>
  <c r="J340"/>
  <c r="J443"/>
  <c r="J349"/>
  <c r="J175"/>
  <c i="5" r="J525"/>
  <c r="J165"/>
  <c r="J426"/>
  <c r="J279"/>
  <c r="BK404"/>
  <c r="BK192"/>
  <c r="J490"/>
  <c r="BK314"/>
  <c r="BK552"/>
  <c r="BK282"/>
  <c r="BK582"/>
  <c r="J497"/>
  <c r="BK568"/>
  <c r="BK522"/>
  <c r="J364"/>
  <c r="J294"/>
  <c r="BK150"/>
  <c r="BK473"/>
  <c r="J309"/>
  <c r="BK294"/>
  <c r="J580"/>
  <c r="BK512"/>
  <c r="J468"/>
  <c r="J454"/>
  <c r="J356"/>
  <c i="6" r="BK466"/>
  <c r="BK429"/>
  <c r="BK317"/>
  <c r="BK184"/>
  <c r="BK506"/>
  <c r="J329"/>
  <c r="BK266"/>
  <c r="BK529"/>
  <c r="BK548"/>
  <c r="J242"/>
  <c r="BK304"/>
  <c r="BK408"/>
  <c r="BK234"/>
  <c r="J269"/>
  <c r="BK420"/>
  <c r="J208"/>
  <c r="BK567"/>
  <c i="7" r="BK457"/>
  <c r="BK323"/>
  <c r="BK412"/>
  <c r="J239"/>
  <c r="J432"/>
  <c i="9" r="J328"/>
  <c r="J213"/>
  <c r="J305"/>
  <c r="BK197"/>
  <c r="J298"/>
  <c r="J260"/>
  <c r="BK191"/>
  <c r="BK260"/>
  <c i="10" r="BK182"/>
  <c r="J158"/>
  <c r="J174"/>
  <c r="J150"/>
  <c i="11" r="BK203"/>
  <c r="BK177"/>
  <c i="13" r="BK131"/>
  <c i="14" r="J346"/>
  <c r="BK245"/>
  <c r="J281"/>
  <c r="J229"/>
  <c r="BK292"/>
  <c r="J149"/>
  <c i="15" r="J130"/>
  <c r="BK173"/>
  <c r="J148"/>
  <c i="16" r="BK244"/>
  <c r="BK255"/>
  <c r="BK134"/>
  <c r="J151"/>
  <c r="BK161"/>
  <c i="17" r="J487"/>
  <c r="J317"/>
  <c r="BK479"/>
  <c r="J355"/>
  <c r="J278"/>
  <c r="BK265"/>
  <c r="BK338"/>
  <c r="J311"/>
  <c i="18" r="J235"/>
  <c r="BK160"/>
  <c r="BK243"/>
  <c r="J234"/>
  <c r="BK270"/>
  <c r="BK258"/>
  <c r="BK147"/>
  <c r="BK234"/>
  <c r="BK182"/>
  <c i="19" r="J177"/>
  <c r="J151"/>
  <c r="J144"/>
  <c r="J164"/>
  <c i="20" r="BK192"/>
  <c r="J171"/>
  <c r="BK129"/>
  <c i="21" r="BK308"/>
  <c r="J233"/>
  <c r="J419"/>
  <c r="BK128"/>
  <c r="J221"/>
  <c r="J327"/>
  <c r="BK268"/>
  <c r="BK247"/>
  <c r="BK342"/>
  <c r="BK186"/>
  <c r="J373"/>
  <c r="J170"/>
  <c r="BK347"/>
  <c r="J245"/>
  <c i="22" r="J202"/>
  <c r="J150"/>
  <c r="J203"/>
  <c r="BK185"/>
  <c r="J173"/>
  <c r="BK158"/>
  <c r="J147"/>
  <c r="BK188"/>
  <c r="BK202"/>
  <c r="J182"/>
  <c r="BK169"/>
  <c r="J135"/>
  <c r="J126"/>
  <c r="BK140"/>
  <c r="J129"/>
  <c i="23" r="BK186"/>
  <c r="BK193"/>
  <c r="J195"/>
  <c r="J198"/>
  <c r="BK174"/>
  <c r="J216"/>
  <c i="3" r="J2683"/>
  <c r="BK2466"/>
  <c r="J2250"/>
  <c r="BK1760"/>
  <c r="J883"/>
  <c r="J471"/>
  <c r="J202"/>
  <c r="BK2400"/>
  <c r="BK1882"/>
  <c r="J1095"/>
  <c r="J579"/>
  <c r="J2996"/>
  <c r="BK2571"/>
  <c r="BK2884"/>
  <c r="J2934"/>
  <c r="J2775"/>
  <c r="BK2180"/>
  <c r="J1682"/>
  <c r="J658"/>
  <c r="BK2848"/>
  <c r="J2641"/>
  <c r="J2355"/>
  <c r="BK2213"/>
  <c r="J1937"/>
  <c r="J1441"/>
  <c r="J595"/>
  <c r="J361"/>
  <c r="BK4146"/>
  <c r="BK3716"/>
  <c r="BK3521"/>
  <c r="BK3373"/>
  <c r="BK3608"/>
  <c r="BK3251"/>
  <c r="J2902"/>
  <c r="BK2632"/>
  <c r="BK2405"/>
  <c r="J2335"/>
  <c r="J2255"/>
  <c r="BK1855"/>
  <c r="BK1461"/>
  <c r="BK956"/>
  <c r="BK301"/>
  <c r="BK202"/>
  <c r="BK3639"/>
  <c r="J3357"/>
  <c r="BK3075"/>
  <c r="J2415"/>
  <c r="BK1801"/>
  <c r="J1026"/>
  <c r="BK598"/>
  <c r="BK1868"/>
  <c r="BK1401"/>
  <c r="BK1084"/>
  <c r="BK949"/>
  <c r="J567"/>
  <c r="BK295"/>
  <c r="BK4208"/>
  <c r="J4025"/>
  <c r="J3825"/>
  <c r="BK3696"/>
  <c r="BK3622"/>
  <c r="J3558"/>
  <c r="J3383"/>
  <c r="BK3362"/>
  <c r="J3338"/>
  <c r="J3251"/>
  <c r="BK3179"/>
  <c r="J2993"/>
  <c r="J2576"/>
  <c r="J1835"/>
  <c r="J3532"/>
  <c r="J3504"/>
  <c r="BK3345"/>
  <c r="BK3279"/>
  <c r="BK3154"/>
  <c r="J3077"/>
  <c r="BK3558"/>
  <c r="J3508"/>
  <c r="BK3404"/>
  <c r="J3367"/>
  <c r="BK3358"/>
  <c r="J3282"/>
  <c r="BK3183"/>
  <c r="J3139"/>
  <c r="BK3079"/>
  <c r="BK3034"/>
  <c r="J2912"/>
  <c i="4" r="BK313"/>
  <c r="J511"/>
  <c r="BK449"/>
  <c r="BK328"/>
  <c r="BK493"/>
  <c r="J322"/>
  <c r="J220"/>
  <c r="BK434"/>
  <c r="BK303"/>
  <c r="BK233"/>
  <c r="J465"/>
  <c r="BK440"/>
  <c r="BK280"/>
  <c r="BK215"/>
  <c r="BK177"/>
  <c r="BK484"/>
  <c r="BK334"/>
  <c r="J252"/>
  <c r="J215"/>
  <c r="J173"/>
  <c r="J160"/>
  <c r="BK517"/>
  <c r="BK349"/>
  <c r="J239"/>
  <c r="BK471"/>
  <c r="BK507"/>
  <c r="BK405"/>
  <c r="BK340"/>
  <c r="BK252"/>
  <c r="J513"/>
  <c r="J480"/>
  <c r="J276"/>
  <c r="J244"/>
  <c r="J189"/>
  <c r="J425"/>
  <c r="J363"/>
  <c r="BK260"/>
  <c r="J162"/>
  <c r="BK140"/>
  <c r="BK361"/>
  <c i="5" r="J409"/>
  <c r="BK379"/>
  <c r="J204"/>
  <c r="BK135"/>
  <c r="BK515"/>
  <c r="J437"/>
  <c r="BK555"/>
  <c r="BK500"/>
  <c r="BK423"/>
  <c r="BK299"/>
  <c r="BK255"/>
  <c r="J200"/>
  <c r="BK152"/>
  <c r="J578"/>
  <c r="BK535"/>
  <c r="J344"/>
  <c r="J157"/>
  <c r="BK497"/>
  <c r="BK351"/>
  <c r="BK200"/>
  <c r="BK160"/>
  <c r="J495"/>
  <c r="BK414"/>
  <c r="J334"/>
  <c r="J213"/>
  <c r="BK167"/>
  <c r="BK145"/>
  <c r="BK560"/>
  <c r="J500"/>
  <c r="J470"/>
  <c r="BK349"/>
  <c r="BK284"/>
  <c r="J592"/>
  <c r="BK564"/>
  <c r="BK296"/>
  <c r="BK142"/>
  <c r="J330"/>
  <c r="BK162"/>
  <c r="BK529"/>
  <c r="BK482"/>
  <c r="BK451"/>
  <c r="J444"/>
  <c r="BK386"/>
  <c r="BK301"/>
  <c i="6" r="J570"/>
  <c r="J480"/>
  <c r="J317"/>
  <c r="BK222"/>
  <c r="BK586"/>
  <c r="BK448"/>
  <c r="J193"/>
  <c r="J510"/>
  <c r="J302"/>
  <c r="J552"/>
  <c r="BK414"/>
  <c r="BK500"/>
  <c r="J291"/>
  <c r="J198"/>
  <c r="BK572"/>
  <c r="J529"/>
  <c r="BK445"/>
  <c r="J372"/>
  <c r="BK293"/>
  <c r="J160"/>
  <c r="BK575"/>
  <c r="BK562"/>
  <c r="J516"/>
  <c r="BK318"/>
  <c r="J619"/>
  <c r="J598"/>
  <c r="J512"/>
  <c r="J254"/>
  <c r="BK209"/>
  <c r="BK607"/>
  <c r="BK507"/>
  <c r="J344"/>
  <c r="J266"/>
  <c r="BK148"/>
  <c r="BK609"/>
  <c r="BK516"/>
  <c i="7" r="J365"/>
  <c r="J296"/>
  <c r="J258"/>
  <c r="J213"/>
  <c r="BK455"/>
  <c r="J434"/>
  <c r="J381"/>
  <c r="J319"/>
  <c r="BK258"/>
  <c r="J221"/>
  <c r="BK166"/>
  <c r="J388"/>
  <c r="J333"/>
  <c r="BK307"/>
  <c r="BK225"/>
  <c r="BK424"/>
  <c r="J392"/>
  <c r="BK361"/>
  <c r="BK475"/>
  <c r="J371"/>
  <c r="BK296"/>
  <c r="BK264"/>
  <c r="J207"/>
  <c r="J138"/>
  <c r="BK445"/>
  <c r="J363"/>
  <c r="BK309"/>
  <c r="BK282"/>
  <c r="BK221"/>
  <c r="BK148"/>
  <c r="BK443"/>
  <c r="BK229"/>
  <c r="BK164"/>
  <c r="BK398"/>
  <c r="J254"/>
  <c r="J168"/>
  <c r="J150"/>
  <c r="J302"/>
  <c r="BK201"/>
  <c r="J466"/>
  <c r="J377"/>
  <c r="BK298"/>
  <c r="BK144"/>
  <c r="J447"/>
  <c r="BK394"/>
  <c r="J354"/>
  <c r="J346"/>
  <c r="BK247"/>
  <c r="BK172"/>
  <c i="8" r="J222"/>
  <c r="J205"/>
  <c r="J197"/>
  <c r="J181"/>
  <c r="J193"/>
  <c r="BK213"/>
  <c r="J199"/>
  <c r="J175"/>
  <c r="J231"/>
  <c r="J179"/>
  <c r="BK158"/>
  <c r="BK162"/>
  <c r="J148"/>
  <c r="BK185"/>
  <c r="J166"/>
  <c r="BK199"/>
  <c r="J152"/>
  <c r="BK136"/>
  <c r="J168"/>
  <c r="BK148"/>
  <c r="BK128"/>
  <c i="9" r="BK309"/>
  <c r="BK295"/>
  <c r="BK207"/>
  <c r="J295"/>
  <c r="J254"/>
  <c r="BK185"/>
  <c r="BK316"/>
  <c r="BK236"/>
  <c r="J171"/>
  <c r="BK303"/>
  <c r="J203"/>
  <c r="BK183"/>
  <c r="BK230"/>
  <c r="J311"/>
  <c r="J211"/>
  <c r="BK318"/>
  <c r="BK174"/>
  <c r="J331"/>
  <c r="BK168"/>
  <c r="J179"/>
  <c r="BK215"/>
  <c r="J215"/>
  <c i="11" r="BK126"/>
  <c r="J149"/>
  <c r="BK197"/>
  <c r="J214"/>
  <c r="BK142"/>
  <c i="13" r="BK178"/>
  <c r="J146"/>
  <c r="BK146"/>
  <c r="BK167"/>
  <c r="BK126"/>
  <c i="14" r="BK335"/>
  <c r="BK386"/>
  <c r="BK232"/>
  <c r="J232"/>
  <c r="J314"/>
  <c r="J292"/>
  <c r="BK235"/>
  <c r="J396"/>
  <c r="J277"/>
  <c r="J225"/>
  <c r="J335"/>
  <c r="J240"/>
  <c r="BK356"/>
  <c r="BK396"/>
  <c r="BK208"/>
  <c r="BK342"/>
  <c r="BK314"/>
  <c i="16" r="J229"/>
  <c r="BK233"/>
  <c r="J176"/>
  <c r="BK211"/>
  <c r="J258"/>
  <c r="BK258"/>
  <c r="BK269"/>
  <c r="BK158"/>
  <c r="J266"/>
  <c r="BK207"/>
  <c i="17" r="J468"/>
  <c r="BK426"/>
  <c r="J364"/>
  <c r="J470"/>
  <c r="J436"/>
  <c r="J408"/>
  <c r="J360"/>
  <c r="BK300"/>
  <c r="J132"/>
  <c r="J458"/>
  <c r="J328"/>
  <c r="BK434"/>
  <c r="J300"/>
  <c r="BK255"/>
  <c r="BK429"/>
  <c r="BK220"/>
  <c r="J438"/>
  <c r="J501"/>
  <c r="BK484"/>
  <c r="BK454"/>
  <c r="J265"/>
  <c i="18" r="J262"/>
  <c r="J230"/>
  <c r="J284"/>
  <c r="J197"/>
  <c r="J253"/>
  <c r="BK253"/>
  <c r="J201"/>
  <c r="J276"/>
  <c r="BK240"/>
  <c r="J194"/>
  <c r="J270"/>
  <c r="J163"/>
  <c r="J279"/>
  <c r="BK222"/>
  <c r="J240"/>
  <c r="J205"/>
  <c r="BK141"/>
  <c i="19" r="BK212"/>
  <c r="BK164"/>
  <c r="BK151"/>
  <c r="J158"/>
  <c r="J165"/>
  <c r="J167"/>
  <c r="J135"/>
  <c i="20" r="BK168"/>
  <c r="BK162"/>
  <c i="21" r="BK334"/>
  <c r="J269"/>
  <c r="BK196"/>
  <c r="J187"/>
  <c r="J147"/>
  <c r="J410"/>
  <c r="BK381"/>
  <c r="J252"/>
  <c r="BK419"/>
  <c r="BK276"/>
  <c r="BK259"/>
  <c r="BK335"/>
  <c r="BK279"/>
  <c r="J196"/>
  <c r="BK150"/>
  <c r="J244"/>
  <c r="J174"/>
  <c r="BK423"/>
  <c r="BK180"/>
  <c r="J342"/>
  <c r="J291"/>
  <c r="J228"/>
  <c r="J199"/>
  <c r="J153"/>
  <c i="22" r="BK173"/>
  <c i="23" r="J200"/>
  <c r="BK136"/>
  <c r="BK155"/>
  <c r="BK171"/>
  <c r="BK200"/>
  <c r="J136"/>
  <c r="J208"/>
  <c r="J193"/>
  <c r="J155"/>
  <c r="BK183"/>
  <c r="J130"/>
  <c i="2" r="BK161"/>
  <c r="BK143"/>
  <c r="BK129"/>
  <c i="1" r="AS113"/>
  <c i="2" r="J161"/>
  <c r="J137"/>
  <c i="3" r="J2827"/>
  <c r="BK1472"/>
  <c r="J925"/>
  <c r="J256"/>
  <c r="J2758"/>
  <c r="J2893"/>
  <c r="BK2863"/>
  <c r="J2944"/>
  <c r="BK2563"/>
  <c r="J2309"/>
  <c r="BK1838"/>
  <c r="BK935"/>
  <c r="BK208"/>
  <c r="BK2811"/>
  <c r="J2648"/>
  <c r="J2613"/>
  <c r="J2517"/>
  <c r="J2323"/>
  <c r="J1960"/>
  <c r="J1815"/>
  <c r="BK2758"/>
  <c r="J2152"/>
  <c r="J1801"/>
  <c r="BK603"/>
  <c r="J4000"/>
  <c r="BK3363"/>
  <c r="J3159"/>
  <c r="BK3082"/>
  <c r="BK4112"/>
  <c r="J3602"/>
  <c r="BK3192"/>
  <c r="BK2650"/>
  <c r="BK2523"/>
  <c r="BK2348"/>
  <c r="J2752"/>
  <c r="BK2200"/>
  <c r="BK1835"/>
  <c r="BK1441"/>
  <c r="BK865"/>
  <c r="J418"/>
  <c r="BK4025"/>
  <c r="BK3920"/>
  <c r="J3344"/>
  <c r="BK3247"/>
  <c r="J3200"/>
  <c r="J3076"/>
  <c r="BK3052"/>
  <c r="BK2638"/>
  <c r="J2545"/>
  <c r="J2466"/>
  <c r="BK2395"/>
  <c r="BK2258"/>
  <c r="J1855"/>
  <c r="J1663"/>
  <c r="BK1095"/>
  <c r="BK964"/>
  <c r="J843"/>
  <c r="BK409"/>
  <c r="J274"/>
  <c r="J4040"/>
  <c r="BK3916"/>
  <c r="J3206"/>
  <c r="J3172"/>
  <c r="J3074"/>
  <c r="J3647"/>
  <c r="BK3602"/>
  <c r="BK3456"/>
  <c r="J3380"/>
  <c r="BK3366"/>
  <c r="J3276"/>
  <c r="BK3203"/>
  <c r="BK3169"/>
  <c r="J3083"/>
  <c r="BK3062"/>
  <c r="BK2898"/>
  <c r="BK2762"/>
  <c r="J2347"/>
  <c r="BK1946"/>
  <c r="J1366"/>
  <c r="BK815"/>
  <c i="4" r="J233"/>
  <c r="BK419"/>
  <c r="BK369"/>
  <c r="J197"/>
  <c r="J388"/>
  <c r="BK220"/>
  <c r="BK480"/>
  <c r="J445"/>
  <c r="BK288"/>
  <c r="BK409"/>
  <c r="J280"/>
  <c r="BK185"/>
  <c r="BK343"/>
  <c r="J236"/>
  <c r="J154"/>
  <c r="J454"/>
  <c r="J434"/>
  <c r="BK264"/>
  <c r="BK199"/>
  <c r="J136"/>
  <c r="J343"/>
  <c r="BK256"/>
  <c r="J222"/>
  <c r="J171"/>
  <c r="BK146"/>
  <c r="BK454"/>
  <c r="BK294"/>
  <c r="J459"/>
  <c r="J207"/>
  <c r="J413"/>
  <c r="J355"/>
  <c r="BK210"/>
  <c r="J515"/>
  <c r="BK443"/>
  <c r="J292"/>
  <c r="J228"/>
  <c r="J187"/>
  <c r="J382"/>
  <c r="BK325"/>
  <c r="BK205"/>
  <c i="5" r="J301"/>
  <c r="J183"/>
  <c r="J529"/>
  <c r="BK444"/>
  <c r="BK354"/>
  <c r="BK176"/>
  <c r="J558"/>
  <c r="J548"/>
  <c r="J487"/>
  <c r="J414"/>
  <c r="BK223"/>
  <c r="BK138"/>
  <c r="BK576"/>
  <c r="J522"/>
  <c r="J299"/>
  <c r="J560"/>
  <c r="J460"/>
  <c r="BK309"/>
  <c r="BK206"/>
  <c r="J155"/>
  <c r="BK490"/>
  <c r="J395"/>
  <c r="BK341"/>
  <c r="BK304"/>
  <c r="BK204"/>
  <c r="BK157"/>
  <c r="BK596"/>
  <c r="J533"/>
  <c r="J480"/>
  <c r="BK361"/>
  <c r="BK219"/>
  <c r="BK580"/>
  <c r="J324"/>
  <c r="BK209"/>
  <c r="BK588"/>
  <c r="J582"/>
  <c r="BK527"/>
  <c r="J473"/>
  <c r="J482"/>
  <c r="BK420"/>
  <c r="BK388"/>
  <c r="BK306"/>
  <c r="J145"/>
  <c i="6" r="BK534"/>
  <c r="J457"/>
  <c r="BK285"/>
  <c r="J211"/>
  <c r="J527"/>
  <c r="J388"/>
  <c r="J414"/>
  <c r="BK238"/>
  <c r="J433"/>
  <c r="BK442"/>
  <c r="BK380"/>
  <c r="J262"/>
  <c r="BK142"/>
  <c r="BK527"/>
  <c r="J500"/>
  <c r="J439"/>
  <c r="J298"/>
  <c r="BK190"/>
  <c r="BK577"/>
  <c r="BK543"/>
  <c r="J506"/>
  <c r="BK314"/>
  <c r="J607"/>
  <c r="BK580"/>
  <c r="BK463"/>
  <c r="J314"/>
  <c r="BK175"/>
  <c r="J602"/>
  <c r="BK480"/>
  <c r="J448"/>
  <c r="BK426"/>
  <c r="BK208"/>
  <c r="J318"/>
  <c r="J195"/>
  <c r="J482"/>
  <c r="BK538"/>
  <c r="BK312"/>
  <c r="J565"/>
  <c r="J474"/>
  <c r="J209"/>
  <c r="BK565"/>
  <c r="J322"/>
  <c r="J281"/>
  <c r="J226"/>
  <c r="J622"/>
  <c r="BK530"/>
  <c r="BK471"/>
  <c r="J426"/>
  <c r="J399"/>
  <c r="J323"/>
  <c r="BK625"/>
  <c r="J492"/>
  <c r="BK286"/>
  <c i="7" r="BK329"/>
  <c r="J245"/>
  <c r="J185"/>
  <c r="BK449"/>
  <c r="BK381"/>
  <c r="J344"/>
  <c r="BK337"/>
  <c r="J260"/>
  <c r="J241"/>
  <c r="J140"/>
  <c r="J443"/>
  <c r="J418"/>
  <c r="BK388"/>
  <c r="J327"/>
  <c r="BK272"/>
  <c r="BK227"/>
  <c r="J174"/>
  <c r="BK136"/>
  <c r="BK350"/>
  <c r="BK327"/>
  <c r="J304"/>
  <c r="J243"/>
  <c r="BK213"/>
  <c r="BK211"/>
  <c r="J209"/>
  <c r="BK356"/>
  <c r="J464"/>
  <c r="J394"/>
  <c r="J272"/>
  <c r="BK260"/>
  <c r="BK203"/>
  <c r="BK160"/>
  <c r="BK471"/>
  <c r="J406"/>
  <c r="J317"/>
  <c r="J280"/>
  <c r="J266"/>
  <c r="BK180"/>
  <c r="BK447"/>
  <c r="J201"/>
  <c r="J331"/>
  <c r="J219"/>
  <c r="J400"/>
  <c r="BK235"/>
  <c r="J193"/>
  <c r="J158"/>
  <c r="J132"/>
  <c r="BK284"/>
  <c r="J453"/>
  <c r="BK348"/>
  <c r="J252"/>
  <c r="J473"/>
  <c r="BK440"/>
  <c r="J404"/>
  <c r="J375"/>
  <c r="J342"/>
  <c r="J278"/>
  <c r="BK239"/>
  <c r="J166"/>
  <c i="8" r="J233"/>
  <c r="J207"/>
  <c r="J228"/>
  <c r="J209"/>
  <c r="BK217"/>
  <c r="BK195"/>
  <c r="BK173"/>
  <c r="BK131"/>
  <c r="J195"/>
  <c r="BK175"/>
  <c r="BK146"/>
  <c r="J173"/>
  <c r="BK154"/>
  <c r="BK220"/>
  <c r="BK203"/>
  <c r="J136"/>
  <c r="J185"/>
  <c r="J156"/>
  <c r="J183"/>
  <c r="J154"/>
  <c r="J128"/>
  <c i="9" r="J300"/>
  <c r="BK272"/>
  <c r="J309"/>
  <c r="J257"/>
  <c r="BK201"/>
  <c r="BK326"/>
  <c r="BK244"/>
  <c r="J233"/>
  <c r="J162"/>
  <c r="J185"/>
  <c r="BK193"/>
  <c i="10" r="BK144"/>
  <c r="BK189"/>
  <c r="BK158"/>
  <c r="J187"/>
  <c r="J162"/>
  <c r="J154"/>
  <c r="BK185"/>
  <c r="J160"/>
  <c r="BK154"/>
  <c r="J132"/>
  <c i="11" r="BK194"/>
  <c r="J146"/>
  <c r="J174"/>
  <c r="BK146"/>
  <c r="J191"/>
  <c r="J197"/>
  <c r="J211"/>
  <c r="J142"/>
  <c r="J218"/>
  <c i="12" r="BK152"/>
  <c r="J127"/>
  <c r="J180"/>
  <c r="BK144"/>
  <c r="BK170"/>
  <c r="BK193"/>
  <c r="BK161"/>
  <c r="J170"/>
  <c r="J200"/>
  <c r="BK127"/>
  <c r="BK180"/>
  <c i="13" r="BK152"/>
  <c r="BK196"/>
  <c r="J140"/>
  <c r="J173"/>
  <c r="BK155"/>
  <c i="14" r="BK153"/>
  <c r="BK286"/>
  <c r="BK321"/>
  <c r="BK359"/>
  <c r="BK281"/>
  <c r="BK266"/>
  <c r="BK177"/>
  <c r="J251"/>
  <c r="J208"/>
  <c r="BK309"/>
  <c r="BK216"/>
  <c r="BK271"/>
  <c r="J235"/>
  <c r="BK259"/>
  <c r="BK390"/>
  <c r="BK339"/>
  <c r="J325"/>
  <c r="J219"/>
  <c i="15" r="BK185"/>
  <c r="BK169"/>
  <c r="BK130"/>
  <c r="BK183"/>
  <c r="J186"/>
  <c r="J173"/>
  <c r="J169"/>
  <c i="16" r="BK214"/>
  <c r="J250"/>
  <c r="BK138"/>
  <c r="BK225"/>
  <c r="J225"/>
  <c r="J278"/>
  <c r="BK151"/>
  <c r="BK263"/>
  <c r="J147"/>
  <c r="BK247"/>
  <c r="J218"/>
  <c r="J207"/>
  <c r="J129"/>
  <c r="J173"/>
  <c i="17" r="BK501"/>
  <c r="BK474"/>
  <c r="BK371"/>
  <c r="J491"/>
  <c r="BK446"/>
  <c r="J414"/>
  <c r="BK483"/>
  <c r="J426"/>
  <c r="BK364"/>
  <c r="J331"/>
  <c r="BK209"/>
  <c r="J474"/>
  <c r="BK386"/>
  <c r="J338"/>
  <c r="BK180"/>
  <c r="BK436"/>
  <c r="BK357"/>
  <c r="J260"/>
  <c r="BK496"/>
  <c r="BK411"/>
  <c r="J374"/>
  <c r="BK215"/>
  <c r="J479"/>
  <c r="J448"/>
  <c r="J417"/>
  <c r="J383"/>
  <c r="J225"/>
  <c r="J411"/>
  <c r="BK355"/>
  <c r="J255"/>
  <c r="BK164"/>
  <c r="J275"/>
  <c r="J197"/>
  <c r="J429"/>
  <c r="BK335"/>
  <c r="J392"/>
  <c r="J353"/>
  <c r="J252"/>
  <c r="BK374"/>
  <c r="BK278"/>
  <c i="18" r="J222"/>
  <c r="BK246"/>
  <c r="J224"/>
  <c r="BK130"/>
  <c r="BK239"/>
  <c r="BK201"/>
  <c r="BK219"/>
  <c r="BK133"/>
  <c r="BK235"/>
  <c r="BK287"/>
  <c r="BK153"/>
  <c r="BK163"/>
  <c r="BK261"/>
  <c r="J238"/>
  <c r="BK169"/>
  <c r="BK194"/>
  <c i="19" r="BK184"/>
  <c r="J147"/>
  <c r="J133"/>
  <c r="BK171"/>
  <c r="J191"/>
  <c r="BK142"/>
  <c r="BK191"/>
  <c r="BK174"/>
  <c r="J230"/>
  <c r="BK208"/>
  <c r="J180"/>
  <c r="J208"/>
  <c r="BK135"/>
  <c r="J142"/>
  <c r="BK157"/>
  <c r="J138"/>
  <c i="20" r="J155"/>
  <c r="J150"/>
  <c r="BK132"/>
  <c r="J143"/>
  <c r="BK146"/>
  <c r="BK126"/>
  <c r="J134"/>
  <c r="J184"/>
  <c r="BK136"/>
  <c i="21" r="J311"/>
  <c r="J308"/>
  <c r="BK189"/>
  <c r="BK159"/>
  <c r="J128"/>
  <c r="J314"/>
  <c r="J301"/>
  <c r="J279"/>
  <c r="BK230"/>
  <c r="J270"/>
  <c r="BK224"/>
  <c r="BK410"/>
  <c r="J194"/>
  <c r="J180"/>
  <c r="BK131"/>
  <c r="J289"/>
  <c r="BK210"/>
  <c r="BK173"/>
  <c r="BK373"/>
  <c r="BK351"/>
  <c r="BK295"/>
  <c r="BK244"/>
  <c r="J216"/>
  <c r="J177"/>
  <c i="2" r="J145"/>
  <c r="BK137"/>
  <c r="J151"/>
  <c r="J133"/>
  <c r="BK159"/>
  <c r="BK131"/>
  <c i="3" r="BK2779"/>
  <c r="BK2576"/>
  <c r="J2344"/>
  <c r="BK2231"/>
  <c r="BK1749"/>
  <c r="J2957"/>
  <c r="J2582"/>
  <c r="J2405"/>
  <c r="BK1900"/>
  <c r="J815"/>
  <c r="J2885"/>
  <c r="J2792"/>
  <c r="J2395"/>
  <c r="J2164"/>
  <c r="BK1770"/>
  <c r="BK1106"/>
  <c r="BK471"/>
  <c r="J170"/>
  <c r="BK3982"/>
  <c r="J3596"/>
  <c r="BK3338"/>
  <c r="J3196"/>
  <c r="J3073"/>
  <c r="J2627"/>
  <c r="BK2052"/>
  <c r="J1461"/>
  <c r="J4146"/>
  <c r="BK3380"/>
  <c r="BK3156"/>
  <c r="BK2993"/>
  <c r="J3628"/>
  <c r="J3316"/>
  <c r="BK2996"/>
  <c r="J2606"/>
  <c r="BK2355"/>
  <c r="J2299"/>
  <c r="J1918"/>
  <c r="BK1825"/>
  <c r="J1104"/>
  <c r="BK873"/>
  <c r="J177"/>
  <c r="J3716"/>
  <c r="J3291"/>
  <c r="J4230"/>
  <c r="BK3276"/>
  <c r="J3082"/>
  <c r="BK2934"/>
  <c r="BK2445"/>
  <c r="J2211"/>
  <c r="J1105"/>
  <c r="BK579"/>
  <c r="BK4134"/>
  <c r="J3693"/>
  <c r="BK3385"/>
  <c r="J3350"/>
  <c r="BK2926"/>
  <c r="J1770"/>
  <c r="J3363"/>
  <c r="J3321"/>
  <c r="J3132"/>
  <c r="J3030"/>
  <c r="J1767"/>
  <c r="BK567"/>
  <c i="4" r="BK521"/>
  <c r="J462"/>
  <c r="J146"/>
  <c r="J507"/>
  <c r="J334"/>
  <c r="BK296"/>
  <c r="J419"/>
  <c r="BK144"/>
  <c r="BK250"/>
  <c r="J167"/>
  <c r="BK292"/>
  <c r="J185"/>
  <c r="BK337"/>
  <c r="BK322"/>
  <c r="J148"/>
  <c i="5" r="BK434"/>
  <c r="BK183"/>
  <c r="BK449"/>
  <c r="J351"/>
  <c r="BK383"/>
  <c r="J272"/>
  <c r="J449"/>
  <c r="BK250"/>
  <c r="J555"/>
  <c r="J339"/>
  <c r="J192"/>
  <c r="BK266"/>
  <c r="J527"/>
  <c r="BK359"/>
  <c r="BK466"/>
  <c r="J399"/>
  <c r="J195"/>
  <c i="6" r="BK388"/>
  <c r="J543"/>
  <c r="J205"/>
  <c r="J507"/>
  <c r="BK211"/>
  <c r="BK595"/>
  <c r="J250"/>
  <c r="BK490"/>
  <c r="BK246"/>
  <c r="J436"/>
  <c r="J171"/>
  <c r="BK489"/>
  <c r="J380"/>
  <c r="J575"/>
  <c r="BK205"/>
  <c r="J555"/>
  <c r="J285"/>
  <c i="7" r="BK359"/>
  <c r="BK142"/>
  <c r="BK278"/>
  <c r="BK176"/>
  <c i="9" r="J209"/>
  <c r="J201"/>
  <c r="BK254"/>
  <c r="J236"/>
  <c r="BK171"/>
  <c i="10" r="BK130"/>
  <c r="J140"/>
  <c r="J166"/>
  <c r="BK140"/>
  <c r="J125"/>
  <c i="2" r="BK156"/>
  <c r="BK127"/>
  <c i="3" r="BK3018"/>
  <c r="J2600"/>
  <c r="J2348"/>
  <c r="BK1808"/>
  <c r="J839"/>
  <c r="J2779"/>
  <c r="J2261"/>
  <c r="BK2986"/>
  <c r="J2638"/>
  <c r="J2205"/>
  <c r="BK1108"/>
  <c r="J570"/>
  <c r="J2863"/>
  <c r="J2768"/>
  <c r="BK3308"/>
  <c r="J3136"/>
  <c r="BK2944"/>
  <c r="BK2205"/>
  <c r="J1858"/>
  <c r="J893"/>
  <c r="J3712"/>
  <c r="BK3357"/>
  <c r="BK3103"/>
  <c r="J2926"/>
  <c r="J3418"/>
  <c r="BK3129"/>
  <c r="J1838"/>
  <c r="J4227"/>
  <c r="BK3321"/>
  <c r="J3075"/>
  <c r="BK2643"/>
  <c r="J2456"/>
  <c r="J1916"/>
  <c r="BK3781"/>
  <c r="BK918"/>
  <c r="J3364"/>
  <c r="J3346"/>
  <c r="J3205"/>
  <c i="4" r="BK207"/>
  <c r="BK385"/>
  <c r="BK193"/>
  <c r="BK224"/>
  <c r="J452"/>
  <c r="J484"/>
  <c r="J224"/>
  <c r="BK268"/>
  <c r="J152"/>
  <c r="BK173"/>
  <c r="J246"/>
  <c r="BK457"/>
  <c r="J248"/>
  <c r="J477"/>
  <c r="BK319"/>
  <c r="J158"/>
  <c i="5" r="BK533"/>
  <c r="J341"/>
  <c r="J171"/>
  <c r="BK492"/>
  <c r="BK364"/>
  <c r="BK431"/>
  <c r="J291"/>
  <c r="BK556"/>
  <c r="BK409"/>
  <c r="BK213"/>
  <c r="BK495"/>
  <c r="J594"/>
  <c r="BK373"/>
  <c r="J169"/>
  <c r="BK463"/>
  <c r="BK321"/>
  <c r="BK173"/>
  <c r="J540"/>
  <c r="BK390"/>
  <c r="BK279"/>
  <c r="BK318"/>
  <c r="J167"/>
  <c i="6" r="J463"/>
  <c r="J142"/>
  <c r="J586"/>
  <c r="BK311"/>
  <c r="J541"/>
  <c r="J134"/>
  <c r="BK512"/>
  <c r="J304"/>
  <c r="J148"/>
  <c r="BK533"/>
  <c r="J273"/>
  <c r="J591"/>
  <c r="BK160"/>
  <c r="BK493"/>
  <c r="J476"/>
  <c r="BK524"/>
  <c r="J156"/>
  <c r="J520"/>
  <c r="J423"/>
  <c r="BK332"/>
  <c r="J604"/>
  <c i="7" r="J445"/>
  <c r="BK311"/>
  <c r="J402"/>
  <c r="J340"/>
  <c r="BK205"/>
  <c r="J422"/>
  <c r="J294"/>
  <c r="BK207"/>
  <c r="BK379"/>
  <c i="9" r="BK162"/>
  <c r="BK290"/>
  <c r="J272"/>
  <c i="10" r="BK166"/>
  <c r="J168"/>
  <c r="J138"/>
  <c i="11" r="BK149"/>
  <c i="12" r="BK177"/>
  <c r="BK174"/>
  <c r="J130"/>
  <c r="J158"/>
  <c i="13" r="BK159"/>
  <c r="BK183"/>
  <c r="BK143"/>
  <c i="14" r="J339"/>
  <c r="BK219"/>
  <c r="J274"/>
  <c r="J373"/>
  <c r="BK313"/>
  <c i="15" r="J180"/>
  <c r="BK192"/>
  <c r="J179"/>
  <c r="BK178"/>
  <c i="16" r="BK236"/>
  <c r="J138"/>
  <c r="J281"/>
  <c r="J189"/>
  <c r="BK253"/>
  <c r="BK147"/>
  <c r="BK250"/>
  <c i="17" r="J446"/>
  <c r="J350"/>
  <c r="BK420"/>
  <c r="BK414"/>
  <c r="J155"/>
  <c r="BK367"/>
  <c r="BK383"/>
  <c r="BK491"/>
  <c r="BK341"/>
  <c r="BK487"/>
  <c r="BK390"/>
  <c r="BK284"/>
  <c r="J371"/>
  <c r="J180"/>
  <c r="BK132"/>
  <c r="J138"/>
  <c r="BK379"/>
  <c i="18" r="J186"/>
  <c r="J290"/>
  <c r="J169"/>
  <c r="J141"/>
  <c r="BK255"/>
  <c i="19" r="BK167"/>
  <c r="BK144"/>
  <c r="J212"/>
  <c r="BK201"/>
  <c r="BK233"/>
  <c r="BK165"/>
  <c r="BK177"/>
  <c r="BK126"/>
  <c i="20" r="J164"/>
  <c r="BK180"/>
  <c r="BK184"/>
  <c i="21" r="J400"/>
  <c r="J255"/>
  <c r="J298"/>
  <c r="J317"/>
  <c r="BK140"/>
  <c r="BK228"/>
  <c r="BK365"/>
  <c r="J304"/>
  <c r="J210"/>
  <c r="J162"/>
  <c i="22" r="J192"/>
  <c r="J131"/>
  <c i="23" r="J139"/>
  <c r="J186"/>
  <c r="BK205"/>
  <c r="BK222"/>
  <c r="J152"/>
  <c r="BK130"/>
  <c r="BK195"/>
  <c r="J177"/>
  <c i="2" r="J156"/>
  <c r="J139"/>
  <c r="BK158"/>
  <c r="J141"/>
  <c r="J123"/>
  <c r="BK147"/>
  <c i="3" r="BK2662"/>
  <c r="BK2528"/>
  <c r="J2342"/>
  <c r="J2052"/>
  <c r="BK979"/>
  <c r="J798"/>
  <c r="BK277"/>
  <c r="J2695"/>
  <c r="BK2347"/>
  <c r="J1830"/>
  <c r="J268"/>
  <c r="J2884"/>
  <c r="J2755"/>
  <c r="BK2627"/>
  <c r="BK2333"/>
  <c r="J2055"/>
  <c r="BK1469"/>
  <c r="J598"/>
  <c r="BK443"/>
  <c r="J277"/>
  <c r="BK4124"/>
  <c r="J3985"/>
  <c r="J3631"/>
  <c r="J3401"/>
  <c r="J3354"/>
  <c r="J3151"/>
  <c r="J3078"/>
  <c r="BK2723"/>
  <c r="BK1994"/>
  <c r="BK1665"/>
  <c r="BK365"/>
  <c r="J3605"/>
  <c r="BK3198"/>
  <c r="BK2806"/>
  <c r="J3156"/>
  <c r="BK2772"/>
  <c r="J2267"/>
  <c r="J1882"/>
  <c r="J1760"/>
  <c r="BK1686"/>
  <c r="J1469"/>
  <c r="J899"/>
  <c r="J665"/>
  <c r="J393"/>
  <c r="J3993"/>
  <c r="BK3635"/>
  <c r="J3415"/>
  <c r="J3362"/>
  <c r="BK3205"/>
  <c r="J3011"/>
  <c r="BK2827"/>
  <c r="BK2588"/>
  <c r="BK2456"/>
  <c r="BK2303"/>
  <c r="BK2055"/>
  <c r="BK1798"/>
  <c r="J825"/>
  <c r="BK163"/>
  <c r="J4134"/>
  <c r="J3996"/>
  <c r="BK3515"/>
  <c r="J377"/>
  <c r="J232"/>
  <c r="J4006"/>
  <c r="BK3712"/>
  <c r="J3625"/>
  <c r="BK3551"/>
  <c r="BK3379"/>
  <c r="BK3324"/>
  <c r="J3183"/>
  <c r="BK2912"/>
  <c r="BK2299"/>
  <c r="BK3647"/>
  <c r="J3386"/>
  <c r="BK3316"/>
  <c r="J3129"/>
  <c r="J3042"/>
  <c r="J3600"/>
  <c r="BK3378"/>
  <c r="J3345"/>
  <c r="J3209"/>
  <c r="J3182"/>
  <c r="J3103"/>
  <c r="J3027"/>
  <c r="BK2831"/>
  <c r="BK2344"/>
  <c r="J932"/>
  <c r="J280"/>
  <c i="4" r="BK432"/>
  <c r="BK519"/>
  <c r="BK477"/>
  <c r="J372"/>
  <c r="J242"/>
  <c r="J378"/>
  <c r="BK142"/>
  <c r="J468"/>
  <c r="BK372"/>
  <c r="BK246"/>
  <c r="J366"/>
  <c r="J191"/>
  <c r="J401"/>
  <c r="J272"/>
  <c r="BK197"/>
  <c r="J449"/>
  <c r="J288"/>
  <c r="J217"/>
  <c r="BK191"/>
  <c r="BK165"/>
  <c r="J432"/>
  <c r="J268"/>
  <c r="J226"/>
  <c r="J183"/>
  <c r="BK154"/>
  <c r="J140"/>
  <c r="J313"/>
  <c r="J210"/>
  <c r="BK490"/>
  <c r="BK382"/>
  <c r="J296"/>
  <c i="5" r="J321"/>
  <c r="BK185"/>
  <c r="BK507"/>
  <c r="J376"/>
  <c r="J180"/>
  <c r="J388"/>
  <c r="BK252"/>
  <c r="J541"/>
  <c r="BK504"/>
  <c r="J441"/>
  <c r="BK286"/>
  <c r="J173"/>
  <c r="BK545"/>
  <c r="BK426"/>
  <c r="J284"/>
  <c r="J188"/>
  <c r="BK586"/>
  <c r="BK541"/>
  <c r="J289"/>
  <c r="J590"/>
  <c r="BK477"/>
  <c r="J369"/>
  <c r="J219"/>
  <c r="J135"/>
  <c r="J485"/>
  <c r="BK392"/>
  <c r="J311"/>
  <c r="J252"/>
  <c r="J176"/>
  <c r="BK594"/>
  <c r="J531"/>
  <c r="J392"/>
  <c r="J314"/>
  <c r="BK171"/>
  <c r="J566"/>
  <c r="BK178"/>
  <c r="BK202"/>
  <c r="BK485"/>
  <c r="J463"/>
  <c r="J404"/>
  <c i="6" r="BK591"/>
  <c r="BK474"/>
  <c r="J451"/>
  <c r="BK226"/>
  <c r="J530"/>
  <c r="J364"/>
  <c r="BK589"/>
  <c r="BK468"/>
  <c r="BK555"/>
  <c r="J558"/>
  <c r="J392"/>
  <c r="BK269"/>
  <c r="J180"/>
  <c r="BK541"/>
  <c r="BK454"/>
  <c r="BK352"/>
  <c r="BK171"/>
  <c r="BK582"/>
  <c r="BK552"/>
  <c r="J332"/>
  <c r="BK323"/>
  <c r="BK156"/>
  <c r="J473"/>
  <c r="J580"/>
  <c r="BK321"/>
  <c i="7" r="BK241"/>
  <c r="J369"/>
  <c r="BK292"/>
  <c r="J256"/>
  <c r="J440"/>
  <c r="J379"/>
  <c r="BK321"/>
  <c r="J274"/>
  <c r="J180"/>
  <c r="J430"/>
  <c r="BK256"/>
  <c r="J217"/>
  <c r="BK459"/>
  <c r="J367"/>
  <c r="BK270"/>
  <c r="BK219"/>
  <c r="BK183"/>
  <c r="BK466"/>
  <c r="J412"/>
  <c r="BK319"/>
  <c r="J276"/>
  <c r="J183"/>
  <c r="J134"/>
  <c r="BK333"/>
  <c r="J471"/>
  <c r="BK468"/>
  <c r="J264"/>
  <c r="J162"/>
  <c r="J154"/>
  <c r="BK396"/>
  <c r="BK286"/>
  <c r="J191"/>
  <c r="BK365"/>
  <c r="BK168"/>
  <c r="J468"/>
  <c r="BK418"/>
  <c r="BK385"/>
  <c r="J350"/>
  <c r="J284"/>
  <c r="J199"/>
  <c i="8" r="J235"/>
  <c r="J211"/>
  <c r="BK235"/>
  <c r="BK231"/>
  <c r="BK209"/>
  <c r="BK170"/>
  <c r="BK191"/>
  <c r="BK168"/>
  <c r="J164"/>
  <c r="J191"/>
  <c r="BK211"/>
  <c r="BK133"/>
  <c r="J187"/>
  <c r="J158"/>
  <c r="BK142"/>
  <c i="9" r="BK283"/>
  <c r="J326"/>
  <c r="BK203"/>
  <c r="BK179"/>
  <c r="BK298"/>
  <c r="BK181"/>
  <c r="J266"/>
  <c r="J187"/>
  <c r="BK211"/>
  <c r="J227"/>
  <c r="BK300"/>
  <c r="BK311"/>
  <c r="J323"/>
  <c r="BK217"/>
  <c r="J263"/>
  <c r="J278"/>
  <c r="J269"/>
  <c r="J174"/>
  <c i="10" r="BK176"/>
  <c r="BK136"/>
  <c r="BK168"/>
  <c r="J189"/>
  <c r="BK134"/>
  <c r="J146"/>
  <c r="BK152"/>
  <c r="BK150"/>
  <c i="11" r="BK171"/>
  <c r="J182"/>
  <c r="BK218"/>
  <c r="BK182"/>
  <c r="BK185"/>
  <c r="BK164"/>
  <c i="12" r="J144"/>
  <c r="BK202"/>
  <c r="BK147"/>
  <c r="J174"/>
  <c r="J171"/>
  <c r="J177"/>
  <c i="13" r="J200"/>
  <c r="BK173"/>
  <c r="BK200"/>
  <c r="BK164"/>
  <c r="J129"/>
  <c i="14" r="J266"/>
  <c r="BK316"/>
  <c r="J316"/>
  <c r="J216"/>
  <c r="BK248"/>
  <c r="BK262"/>
  <c r="BK378"/>
  <c r="J356"/>
  <c r="J172"/>
  <c r="BK277"/>
  <c r="BK143"/>
  <c r="BK229"/>
  <c i="15" r="J162"/>
  <c r="BK197"/>
  <c r="BK180"/>
  <c r="BK186"/>
  <c r="J142"/>
  <c r="J185"/>
  <c i="16" r="J169"/>
  <c r="BK169"/>
  <c r="BK272"/>
  <c r="J214"/>
  <c r="J197"/>
  <c r="J272"/>
  <c r="BK173"/>
  <c r="J182"/>
  <c r="BK260"/>
  <c r="BK197"/>
  <c r="BK186"/>
  <c i="17" r="J489"/>
  <c r="BK438"/>
  <c r="J341"/>
  <c r="BK482"/>
  <c r="BK403"/>
  <c r="BK197"/>
  <c r="BK465"/>
  <c r="J457"/>
  <c r="J335"/>
  <c r="J164"/>
  <c r="J395"/>
  <c r="BK321"/>
  <c r="J212"/>
  <c r="J454"/>
  <c r="BK249"/>
  <c r="J443"/>
  <c r="BK190"/>
  <c r="J348"/>
  <c r="J403"/>
  <c r="BK317"/>
  <c r="BK171"/>
  <c i="18" r="J241"/>
  <c r="J133"/>
  <c r="BK279"/>
  <c r="BK262"/>
  <c r="J248"/>
  <c r="J153"/>
  <c r="J147"/>
  <c r="BK266"/>
  <c r="J157"/>
  <c r="J258"/>
  <c r="J246"/>
  <c i="19" r="BK204"/>
  <c r="BK154"/>
  <c i="20" r="BK143"/>
  <c r="J162"/>
  <c r="J168"/>
  <c r="BK164"/>
  <c r="J180"/>
  <c r="J153"/>
  <c i="21" r="BK327"/>
  <c r="BK241"/>
  <c r="BK192"/>
  <c r="BK156"/>
  <c r="BK318"/>
  <c r="BK298"/>
  <c r="J239"/>
  <c r="BK250"/>
  <c r="J150"/>
  <c r="BK270"/>
  <c r="BK134"/>
  <c r="J286"/>
  <c r="J224"/>
  <c r="J365"/>
  <c r="J219"/>
  <c r="J305"/>
  <c r="J416"/>
  <c r="J351"/>
  <c r="BK346"/>
  <c r="BK269"/>
  <c r="J193"/>
  <c r="J159"/>
  <c r="J290"/>
  <c r="BK199"/>
  <c r="J281"/>
  <c r="BK311"/>
  <c r="BK273"/>
  <c r="J205"/>
  <c r="J173"/>
  <c i="23" r="J171"/>
  <c i="1" r="AS97"/>
  <c i="2" r="BK149"/>
  <c r="BK139"/>
  <c r="J125"/>
  <c r="BK151"/>
  <c i="1" r="AS110"/>
  <c i="3" r="BK2620"/>
  <c r="J2520"/>
  <c r="J2303"/>
  <c r="J2227"/>
  <c r="BK1776"/>
  <c r="J1084"/>
  <c r="J873"/>
  <c r="J519"/>
  <c r="BK274"/>
  <c r="J2723"/>
  <c r="BK2371"/>
  <c r="BK2335"/>
  <c r="BK1815"/>
  <c r="J1106"/>
  <c r="BK843"/>
  <c r="BK3030"/>
  <c r="BK2755"/>
  <c r="J2319"/>
  <c r="BK2844"/>
  <c r="J2650"/>
  <c r="BK2866"/>
  <c r="J1994"/>
  <c r="BK1752"/>
  <c r="BK798"/>
  <c r="BK3019"/>
  <c r="J2800"/>
  <c r="J2632"/>
  <c r="BK2582"/>
  <c r="BK1963"/>
  <c r="J1665"/>
  <c r="J1240"/>
  <c r="J603"/>
  <c r="J412"/>
  <c r="J295"/>
  <c r="J4229"/>
  <c r="BK3996"/>
  <c r="J3920"/>
  <c r="BK3693"/>
  <c r="J3456"/>
  <c r="J3370"/>
  <c r="BK3341"/>
  <c r="BK3199"/>
  <c r="BK3132"/>
  <c r="J3056"/>
  <c r="J2338"/>
  <c r="J1922"/>
  <c r="J1657"/>
  <c r="BK377"/>
  <c r="BK3709"/>
  <c r="J3529"/>
  <c r="BK3313"/>
  <c r="BK3096"/>
  <c r="J2877"/>
  <c r="BK3988"/>
  <c r="BK3605"/>
  <c r="BK3182"/>
  <c r="J3063"/>
  <c r="BK2654"/>
  <c r="J2568"/>
  <c r="J2410"/>
  <c r="BK2323"/>
  <c r="BK2227"/>
  <c r="J1913"/>
  <c r="BK1475"/>
  <c r="BK1042"/>
  <c r="BK925"/>
  <c r="BK665"/>
  <c r="J238"/>
  <c r="BK4227"/>
  <c r="J3822"/>
  <c r="BK3386"/>
  <c r="BK3077"/>
  <c r="BK747"/>
  <c r="J3501"/>
  <c r="BK3172"/>
  <c r="J2588"/>
  <c r="J2339"/>
  <c r="J2196"/>
  <c r="BK1767"/>
  <c r="J956"/>
  <c r="BK3365"/>
  <c r="J3305"/>
  <c r="BK3063"/>
  <c r="BK3494"/>
  <c i="2" r="J159"/>
  <c i="1" r="AS106"/>
  <c i="3" r="J2360"/>
  <c r="J2014"/>
  <c r="J1374"/>
  <c r="BK828"/>
  <c r="J292"/>
  <c r="BK2775"/>
  <c r="J1963"/>
  <c r="J1705"/>
  <c r="BK932"/>
  <c r="BK214"/>
  <c r="J2762"/>
  <c r="BK2190"/>
  <c r="J2772"/>
  <c r="J2654"/>
  <c r="BK2785"/>
  <c r="BK2334"/>
  <c r="BK1918"/>
  <c r="J949"/>
  <c r="BK256"/>
  <c r="J2866"/>
  <c r="BK2691"/>
  <c r="BK2608"/>
  <c r="J2334"/>
  <c r="J2036"/>
  <c r="BK1458"/>
  <c r="BK912"/>
  <c r="BK573"/>
  <c r="BK310"/>
  <c r="BK4230"/>
  <c r="BK4118"/>
  <c r="J3828"/>
  <c r="J3379"/>
  <c r="J3301"/>
  <c r="BK3139"/>
  <c r="BK2957"/>
  <c r="BK2255"/>
  <c r="J1955"/>
  <c r="J1068"/>
  <c r="J4118"/>
  <c r="BK3383"/>
  <c r="J3169"/>
  <c r="J4228"/>
  <c r="J3349"/>
  <c r="J3125"/>
  <c r="J2643"/>
  <c r="BK2417"/>
  <c r="BK2315"/>
  <c r="BK1974"/>
  <c r="BK1830"/>
  <c r="J1472"/>
  <c r="BK959"/>
  <c r="BK268"/>
  <c r="BK170"/>
  <c r="J3781"/>
  <c r="J3361"/>
  <c r="BK3049"/>
  <c r="BK2887"/>
  <c r="BK2800"/>
  <c r="BK2792"/>
  <c r="J2608"/>
  <c r="BK2574"/>
  <c r="BK2410"/>
  <c r="J2371"/>
  <c r="BK2360"/>
  <c r="J2333"/>
  <c r="J2315"/>
  <c r="J2280"/>
  <c r="BK2264"/>
  <c r="BK2250"/>
  <c r="BK2196"/>
  <c r="J2180"/>
  <c r="BK2169"/>
  <c r="BK2036"/>
  <c r="BK2014"/>
  <c r="J1931"/>
  <c r="BK1818"/>
  <c r="BK1763"/>
  <c r="BK1705"/>
  <c r="BK1682"/>
  <c r="J1446"/>
  <c r="J964"/>
  <c r="BK595"/>
  <c r="J301"/>
  <c r="J4088"/>
  <c r="J3916"/>
  <c r="BK3501"/>
  <c r="BK3398"/>
  <c r="BK3329"/>
  <c r="BK3206"/>
  <c r="J3177"/>
  <c r="J2852"/>
  <c r="J2620"/>
  <c r="BK2517"/>
  <c r="BK2319"/>
  <c r="BK2269"/>
  <c r="J2219"/>
  <c r="J1952"/>
  <c r="J1773"/>
  <c r="BK1240"/>
  <c r="BK857"/>
  <c r="BK337"/>
  <c r="J4225"/>
  <c r="J4124"/>
  <c r="J3982"/>
  <c r="J3709"/>
  <c r="J3369"/>
  <c r="BK349"/>
  <c r="BK4228"/>
  <c r="J3639"/>
  <c r="BK3596"/>
  <c r="BK3538"/>
  <c r="BK3370"/>
  <c r="J3341"/>
  <c r="J3226"/>
  <c r="BK3074"/>
  <c r="BK2893"/>
  <c r="BK2490"/>
  <c r="J1818"/>
  <c r="J3551"/>
  <c r="J3494"/>
  <c r="J3385"/>
  <c r="J3324"/>
  <c r="J3247"/>
  <c r="BK3196"/>
  <c r="J3079"/>
  <c r="BK3027"/>
  <c r="BK3532"/>
  <c r="J3373"/>
  <c r="J3365"/>
  <c r="J3213"/>
  <c r="BK3202"/>
  <c r="BK3151"/>
  <c r="BK3073"/>
  <c r="BK3011"/>
  <c r="J2811"/>
  <c r="BK2607"/>
  <c r="BK2338"/>
  <c r="BK1026"/>
  <c r="BK586"/>
  <c i="4" r="J436"/>
  <c r="J319"/>
  <c r="J509"/>
  <c r="BK393"/>
  <c r="J301"/>
  <c r="J213"/>
  <c r="BK136"/>
  <c r="J294"/>
  <c r="J496"/>
  <c r="J416"/>
  <c r="J325"/>
  <c r="BK465"/>
  <c r="BK331"/>
  <c r="BK217"/>
  <c r="J358"/>
  <c r="BK276"/>
  <c r="BK175"/>
  <c r="BK226"/>
  <c r="BK429"/>
  <c r="J346"/>
  <c r="BK222"/>
  <c r="J517"/>
  <c r="BK474"/>
  <c r="BK272"/>
  <c r="J195"/>
  <c r="BK436"/>
  <c r="J331"/>
  <c r="BK248"/>
  <c r="BK167"/>
  <c r="BK503"/>
  <c r="J393"/>
  <c i="5" r="BK566"/>
  <c r="J327"/>
  <c r="J296"/>
  <c r="J138"/>
  <c r="J512"/>
  <c r="J396"/>
  <c r="J434"/>
  <c r="J373"/>
  <c r="BK275"/>
  <c r="BK558"/>
  <c r="BK376"/>
  <c r="BK289"/>
  <c r="J185"/>
  <c r="J552"/>
  <c r="J515"/>
  <c r="BK468"/>
  <c r="BK366"/>
  <c r="BK272"/>
  <c r="J564"/>
  <c r="BK334"/>
  <c r="J266"/>
  <c r="J206"/>
  <c r="J596"/>
  <c r="BK572"/>
  <c r="BK531"/>
  <c r="J286"/>
  <c r="J572"/>
  <c r="J466"/>
  <c r="BK327"/>
  <c r="J250"/>
  <c r="J570"/>
  <c r="BK228"/>
  <c r="J162"/>
  <c r="BK578"/>
  <c r="BK538"/>
  <c r="BK502"/>
  <c r="BK480"/>
  <c r="BK457"/>
  <c r="BK460"/>
  <c r="BK437"/>
  <c r="J379"/>
  <c r="J349"/>
  <c i="6" r="J589"/>
  <c r="BK479"/>
  <c r="J325"/>
  <c r="BK242"/>
  <c r="J175"/>
  <c r="BK523"/>
  <c r="J352"/>
  <c r="J519"/>
  <c r="BK436"/>
  <c r="BK193"/>
  <c r="J486"/>
  <c r="BK497"/>
  <c r="J336"/>
  <c r="BK218"/>
  <c r="BK537"/>
  <c r="J497"/>
  <c r="J408"/>
  <c r="BK302"/>
  <c r="BK291"/>
  <c r="J152"/>
  <c r="J572"/>
  <c r="J503"/>
  <c r="BK296"/>
  <c r="BK618"/>
  <c r="J582"/>
  <c r="BK402"/>
  <c r="BK325"/>
  <c r="J246"/>
  <c r="J609"/>
  <c r="BK551"/>
  <c r="BK451"/>
  <c r="J429"/>
  <c r="J306"/>
  <c r="J184"/>
  <c r="BK613"/>
  <c r="J310"/>
  <c r="BK250"/>
  <c r="BK486"/>
  <c r="J617"/>
  <c r="BK307"/>
  <c r="J145"/>
  <c r="J560"/>
  <c r="J238"/>
  <c r="J595"/>
  <c r="BK492"/>
  <c r="BK306"/>
  <c r="J234"/>
  <c r="BK145"/>
  <c r="BK619"/>
  <c r="BK546"/>
  <c r="BK476"/>
  <c r="BK457"/>
  <c r="BK417"/>
  <c r="BK336"/>
  <c r="BK262"/>
  <c r="J613"/>
  <c r="J405"/>
  <c r="J218"/>
  <c i="7" r="J449"/>
  <c r="J416"/>
  <c r="BK209"/>
  <c r="BK170"/>
  <c r="J428"/>
  <c r="BK340"/>
  <c r="J323"/>
  <c r="BK274"/>
  <c r="BK233"/>
  <c r="BK420"/>
  <c r="J385"/>
  <c r="J420"/>
  <c r="J383"/>
  <c r="BK317"/>
  <c r="BK266"/>
  <c r="BK254"/>
  <c r="J189"/>
  <c r="J164"/>
  <c r="BK473"/>
  <c r="BK404"/>
  <c r="BK325"/>
  <c r="BK300"/>
  <c r="J249"/>
  <c r="J172"/>
  <c r="BK428"/>
  <c r="BK252"/>
  <c r="J325"/>
  <c r="J233"/>
  <c r="BK217"/>
  <c r="BK464"/>
  <c r="J396"/>
  <c r="J229"/>
  <c r="BK191"/>
  <c r="J160"/>
  <c r="J144"/>
  <c r="BK373"/>
  <c r="BK199"/>
  <c r="BK451"/>
  <c r="J309"/>
  <c r="J225"/>
  <c r="J148"/>
  <c r="J462"/>
  <c r="BK406"/>
  <c r="J356"/>
  <c r="J298"/>
  <c r="J286"/>
  <c r="J211"/>
  <c r="BK146"/>
  <c i="8" r="J220"/>
  <c r="BK177"/>
  <c r="J224"/>
  <c r="BK222"/>
  <c r="BK179"/>
  <c r="BK201"/>
  <c r="BK183"/>
  <c r="BK138"/>
  <c r="BK207"/>
  <c r="BK187"/>
  <c r="J170"/>
  <c r="BK224"/>
  <c r="J160"/>
  <c r="J142"/>
  <c r="BK233"/>
  <c r="BK156"/>
  <c r="BK164"/>
  <c r="BK189"/>
  <c r="J133"/>
  <c r="BK160"/>
  <c r="J138"/>
  <c i="9" r="J320"/>
  <c r="J288"/>
  <c r="J195"/>
  <c r="BK292"/>
  <c r="J197"/>
  <c r="J307"/>
  <c r="BK187"/>
  <c r="BK305"/>
  <c r="BK189"/>
  <c r="J316"/>
  <c r="BK224"/>
  <c r="BK242"/>
  <c r="BK177"/>
  <c r="J244"/>
  <c r="J290"/>
  <c r="BK275"/>
  <c r="J181"/>
  <c r="J207"/>
  <c r="J246"/>
  <c r="BK257"/>
  <c r="BK227"/>
  <c i="10" r="BK180"/>
  <c r="J170"/>
  <c r="J185"/>
  <c r="J152"/>
  <c r="BK178"/>
  <c r="BK160"/>
  <c i="11" r="J177"/>
  <c i="12" r="J193"/>
  <c r="J136"/>
  <c r="BK196"/>
  <c r="J167"/>
  <c r="BK221"/>
  <c r="J209"/>
  <c r="J172"/>
  <c r="BK136"/>
  <c r="J221"/>
  <c r="BK185"/>
  <c r="BK200"/>
  <c i="13" r="BK140"/>
  <c r="J167"/>
  <c r="J196"/>
  <c r="J155"/>
  <c r="J178"/>
  <c r="BK193"/>
  <c r="BK134"/>
  <c i="14" r="BK300"/>
  <c r="BK373"/>
  <c r="BK222"/>
  <c r="J312"/>
  <c r="BK319"/>
  <c r="J286"/>
  <c r="BK297"/>
  <c r="BK353"/>
  <c r="J271"/>
  <c r="J222"/>
  <c r="J328"/>
  <c r="BK363"/>
  <c r="J319"/>
  <c r="BK251"/>
  <c r="BK149"/>
  <c r="J309"/>
  <c r="J332"/>
  <c r="BK199"/>
  <c i="15" r="BK189"/>
  <c r="J189"/>
  <c r="J192"/>
  <c i="16" r="J222"/>
  <c r="J247"/>
  <c r="J158"/>
  <c r="J243"/>
  <c r="BK281"/>
  <c r="J211"/>
  <c r="J203"/>
  <c i="17" r="BK489"/>
  <c r="J441"/>
  <c r="BK388"/>
  <c r="BK311"/>
  <c r="J486"/>
  <c r="J463"/>
  <c r="BK381"/>
  <c r="BK183"/>
  <c r="BK431"/>
  <c r="J284"/>
  <c r="J206"/>
  <c r="BK485"/>
  <c r="J386"/>
  <c r="BK212"/>
  <c r="J485"/>
  <c r="J496"/>
  <c r="BK458"/>
  <c r="BK408"/>
  <c r="BK324"/>
  <c r="J215"/>
  <c r="J420"/>
  <c r="J324"/>
  <c r="J220"/>
  <c r="BK155"/>
  <c r="BK260"/>
  <c r="BK232"/>
  <c r="BK401"/>
  <c r="BK348"/>
  <c r="J379"/>
  <c r="BK292"/>
  <c r="J376"/>
  <c r="J357"/>
  <c r="BK174"/>
  <c i="18" r="BK256"/>
  <c r="J227"/>
  <c r="BK205"/>
  <c r="BK290"/>
  <c r="J250"/>
  <c r="BK230"/>
  <c r="J190"/>
  <c r="J261"/>
  <c r="BK197"/>
  <c r="BK284"/>
  <c r="BK227"/>
  <c i="19" r="BK161"/>
  <c r="BK220"/>
  <c r="J171"/>
  <c r="BK230"/>
  <c r="J129"/>
  <c r="J233"/>
  <c r="BK196"/>
  <c r="BK172"/>
  <c i="20" r="J149"/>
  <c r="BK141"/>
  <c r="BK188"/>
  <c r="BK149"/>
  <c r="BK138"/>
  <c r="BK158"/>
  <c r="BK155"/>
  <c r="BK175"/>
  <c r="J146"/>
  <c i="21" r="J335"/>
  <c r="J259"/>
  <c r="J197"/>
  <c r="J186"/>
  <c r="J183"/>
  <c r="BK137"/>
  <c r="J388"/>
  <c r="BK305"/>
  <c r="BK290"/>
  <c r="J265"/>
  <c r="BK236"/>
  <c r="J346"/>
  <c r="J273"/>
  <c r="J423"/>
  <c r="J333"/>
  <c r="J256"/>
  <c r="BK147"/>
  <c r="J340"/>
  <c r="J241"/>
  <c r="BK170"/>
  <c r="J381"/>
  <c r="BK330"/>
  <c r="BK252"/>
  <c r="J341"/>
  <c r="BK162"/>
  <c r="BK174"/>
  <c r="BK357"/>
  <c r="BK416"/>
  <c r="BK292"/>
  <c r="BK262"/>
  <c r="J192"/>
  <c r="BK177"/>
  <c i="22" r="J166"/>
  <c r="BK135"/>
  <c i="23" r="BK163"/>
  <c r="J190"/>
  <c r="BK208"/>
  <c r="BK127"/>
  <c r="BK219"/>
  <c r="J174"/>
  <c r="J163"/>
  <c i="2" r="J149"/>
  <c r="BK133"/>
  <c r="J158"/>
  <c r="J131"/>
  <c i="1" r="AS122"/>
  <c i="2" r="J135"/>
  <c i="3" r="J2691"/>
  <c r="BK2606"/>
  <c r="BK2349"/>
  <c r="J2190"/>
  <c r="J1652"/>
  <c r="J857"/>
  <c r="BK468"/>
  <c r="J2880"/>
  <c r="J2445"/>
  <c r="J1969"/>
  <c r="BK1649"/>
  <c r="J942"/>
  <c r="J468"/>
  <c r="BK2768"/>
  <c r="BK2665"/>
  <c r="BK2877"/>
  <c r="J2898"/>
  <c r="BK2880"/>
  <c r="J2469"/>
  <c r="BK418"/>
  <c r="J3635"/>
  <c r="BK3384"/>
  <c r="BK3349"/>
  <c r="J3202"/>
  <c r="BK3122"/>
  <c r="BK3057"/>
  <c r="J2528"/>
  <c r="BK1805"/>
  <c r="BK519"/>
  <c r="BK3699"/>
  <c r="BK3353"/>
  <c r="J3107"/>
  <c r="J3778"/>
  <c r="BK3504"/>
  <c r="BK3159"/>
  <c r="BK2852"/>
  <c r="J2349"/>
  <c r="BK2280"/>
  <c r="BK1969"/>
  <c r="J1776"/>
  <c r="J865"/>
  <c r="BK232"/>
  <c r="BK3704"/>
  <c r="J3203"/>
  <c r="BK1858"/>
  <c r="J1649"/>
  <c r="J912"/>
  <c r="BK893"/>
  <c r="BK652"/>
  <c r="J573"/>
  <c r="J4112"/>
  <c r="BK3985"/>
  <c r="J3541"/>
  <c r="BK3418"/>
  <c r="J3390"/>
  <c r="BK3301"/>
  <c r="J3198"/>
  <c r="J3154"/>
  <c r="J2848"/>
  <c r="J2594"/>
  <c r="BK2568"/>
  <c r="J2417"/>
  <c r="BK2309"/>
  <c r="J2264"/>
  <c r="BK2152"/>
  <c r="J1900"/>
  <c r="BK1657"/>
  <c r="BK1008"/>
  <c r="J156"/>
  <c r="J4208"/>
  <c r="J4127"/>
  <c r="J3988"/>
  <c r="BK3778"/>
  <c r="J3378"/>
  <c r="J3279"/>
  <c r="BK3213"/>
  <c r="BK3110"/>
  <c r="BK3056"/>
  <c r="BK2719"/>
  <c r="J2574"/>
  <c r="BK2343"/>
  <c r="J2269"/>
  <c r="J2200"/>
  <c r="J1861"/>
  <c r="J1108"/>
  <c r="J979"/>
  <c r="J828"/>
  <c r="BK292"/>
  <c r="BK4088"/>
  <c r="BK3822"/>
  <c r="BK3631"/>
  <c r="BK3600"/>
  <c r="BK3529"/>
  <c r="BK3367"/>
  <c r="J3308"/>
  <c r="J3192"/>
  <c r="J3049"/>
  <c r="BK2613"/>
  <c r="J1928"/>
  <c r="BK393"/>
  <c r="J3521"/>
  <c r="BK3415"/>
  <c r="BK3361"/>
  <c r="BK3291"/>
  <c r="BK3226"/>
  <c r="BK3184"/>
  <c r="J2749"/>
  <c r="J2473"/>
  <c r="BK2211"/>
  <c r="BK1652"/>
  <c r="BK658"/>
  <c i="4" r="J328"/>
  <c r="BK515"/>
  <c r="J493"/>
  <c r="BK391"/>
  <c r="BK307"/>
  <c r="BK228"/>
  <c r="BK152"/>
  <c r="BK316"/>
  <c r="BK158"/>
  <c r="J474"/>
  <c r="J422"/>
  <c r="BK413"/>
  <c r="J260"/>
  <c r="BK244"/>
  <c r="BK189"/>
  <c r="BK162"/>
  <c r="BK148"/>
  <c r="J142"/>
  <c r="J391"/>
  <c r="J298"/>
  <c r="BK242"/>
  <c r="BK352"/>
  <c r="J156"/>
  <c r="J409"/>
  <c r="BK397"/>
  <c r="J303"/>
  <c r="J256"/>
  <c r="BK195"/>
  <c r="BK499"/>
  <c r="J369"/>
  <c r="BK284"/>
  <c r="J250"/>
  <c r="BK203"/>
  <c r="J440"/>
  <c r="BK422"/>
  <c i="5" r="BK263"/>
  <c r="J446"/>
  <c r="J304"/>
  <c r="J282"/>
  <c r="J568"/>
  <c r="BK548"/>
  <c r="J507"/>
  <c r="J451"/>
  <c r="BK411"/>
  <c r="BK311"/>
  <c r="J223"/>
  <c r="J562"/>
  <c r="J550"/>
  <c r="J411"/>
  <c r="J275"/>
  <c r="J209"/>
  <c r="J142"/>
  <c r="BK550"/>
  <c r="J504"/>
  <c r="J152"/>
  <c r="J576"/>
  <c r="BK470"/>
  <c r="J318"/>
  <c i="6" r="J538"/>
  <c r="BK344"/>
  <c r="BK273"/>
  <c r="J167"/>
  <c r="J468"/>
  <c r="BK520"/>
  <c r="BK570"/>
  <c r="J524"/>
  <c r="BK329"/>
  <c r="J222"/>
  <c r="BK612"/>
  <c r="BK187"/>
  <c r="J296"/>
  <c r="J618"/>
  <c r="J567"/>
  <c r="J417"/>
  <c r="J258"/>
  <c r="BK602"/>
  <c r="BK503"/>
  <c r="BK432"/>
  <c r="BK364"/>
  <c r="BK198"/>
  <c r="J577"/>
  <c r="BK288"/>
  <c i="7" r="J426"/>
  <c r="J215"/>
  <c r="J451"/>
  <c r="J398"/>
  <c r="J361"/>
  <c r="BK294"/>
  <c r="J247"/>
  <c r="J235"/>
  <c r="J459"/>
  <c r="J438"/>
  <c r="J414"/>
  <c r="J329"/>
  <c r="BK276"/>
  <c r="BK237"/>
  <c r="BK195"/>
  <c r="BK140"/>
  <c r="BK383"/>
  <c r="J321"/>
  <c r="J270"/>
  <c r="BK231"/>
  <c r="BK416"/>
  <c r="BK369"/>
  <c r="BK354"/>
  <c r="J410"/>
  <c r="BK302"/>
  <c r="BK268"/>
  <c r="J227"/>
  <c r="J187"/>
  <c r="BK477"/>
  <c r="BK430"/>
  <c r="BK367"/>
  <c r="BK344"/>
  <c r="J292"/>
  <c r="BK152"/>
  <c r="J307"/>
  <c r="BK371"/>
  <c r="BK313"/>
  <c r="BK189"/>
  <c r="J408"/>
  <c r="J300"/>
  <c r="J205"/>
  <c i="8" r="J201"/>
  <c r="BK228"/>
  <c r="J162"/>
  <c r="J189"/>
  <c r="BK193"/>
  <c r="J144"/>
  <c r="J203"/>
  <c r="J177"/>
  <c r="BK166"/>
  <c r="J217"/>
  <c i="9" r="J168"/>
  <c r="BK288"/>
  <c r="J199"/>
  <c r="BK165"/>
  <c r="J205"/>
  <c r="J230"/>
  <c r="J303"/>
  <c r="BK331"/>
  <c r="BK221"/>
  <c r="BK278"/>
  <c r="BK195"/>
  <c r="BK281"/>
  <c r="BK239"/>
  <c r="J224"/>
  <c r="J183"/>
  <c i="10" r="J172"/>
  <c r="J176"/>
  <c r="BK170"/>
  <c r="BK172"/>
  <c r="BK146"/>
  <c r="J156"/>
  <c r="BK187"/>
  <c r="J144"/>
  <c r="J130"/>
  <c r="BK132"/>
  <c i="11" r="BK158"/>
  <c r="BK205"/>
  <c r="J171"/>
  <c r="J131"/>
  <c r="BK161"/>
  <c r="BK191"/>
  <c r="J126"/>
  <c r="BK131"/>
  <c r="J203"/>
  <c r="J161"/>
  <c i="12" r="BK167"/>
  <c r="BK130"/>
  <c r="J185"/>
  <c r="J231"/>
  <c r="J161"/>
  <c r="J152"/>
  <c r="J190"/>
  <c i="13" r="BK188"/>
  <c r="J152"/>
  <c r="J188"/>
  <c r="J183"/>
  <c r="J159"/>
  <c i="14" r="J359"/>
  <c r="BK169"/>
  <c r="J353"/>
  <c r="BK328"/>
  <c r="BK140"/>
  <c r="BK312"/>
  <c r="BK323"/>
  <c r="BK256"/>
  <c r="J323"/>
  <c r="BK213"/>
  <c r="J289"/>
  <c r="J202"/>
  <c r="BK274"/>
  <c r="J140"/>
  <c r="J153"/>
  <c r="BK225"/>
  <c r="BK240"/>
  <c r="BK325"/>
  <c r="J256"/>
  <c i="15" r="J197"/>
  <c r="BK179"/>
  <c r="BK198"/>
  <c r="J183"/>
  <c r="BK162"/>
  <c r="BK154"/>
  <c i="16" r="BK218"/>
  <c r="J154"/>
  <c r="BK182"/>
  <c r="BK278"/>
  <c r="J253"/>
  <c r="J236"/>
  <c r="J166"/>
  <c r="J275"/>
  <c r="J134"/>
  <c r="J255"/>
  <c r="BK192"/>
  <c r="BK275"/>
  <c r="J263"/>
  <c r="J285"/>
  <c r="J161"/>
  <c i="17" r="BK392"/>
  <c r="BK206"/>
  <c r="BK168"/>
  <c r="J388"/>
  <c r="J281"/>
  <c r="BK246"/>
  <c r="J488"/>
  <c r="J397"/>
  <c r="BK448"/>
  <c r="BK457"/>
  <c r="J465"/>
  <c r="J423"/>
  <c r="BK328"/>
  <c r="J209"/>
  <c r="BK399"/>
  <c r="J292"/>
  <c r="J193"/>
  <c r="BK252"/>
  <c r="J142"/>
  <c r="BK441"/>
  <c r="J362"/>
  <c r="J303"/>
  <c r="J381"/>
  <c r="BK331"/>
  <c r="J190"/>
  <c r="J367"/>
  <c r="BK310"/>
  <c i="18" r="J273"/>
  <c r="J239"/>
  <c r="BK137"/>
  <c r="BK208"/>
  <c r="BK238"/>
  <c r="BK241"/>
  <c r="J232"/>
  <c r="BK273"/>
  <c r="BK232"/>
  <c r="BK276"/>
  <c r="BK186"/>
  <c r="J172"/>
  <c r="BK176"/>
  <c r="J160"/>
  <c r="J255"/>
  <c i="19" r="J220"/>
  <c r="J174"/>
  <c r="J170"/>
  <c r="BK163"/>
  <c r="BK150"/>
  <c r="BK216"/>
  <c r="J184"/>
  <c r="J223"/>
  <c r="BK158"/>
  <c r="BK170"/>
  <c r="BK129"/>
  <c r="J204"/>
  <c r="J161"/>
  <c r="J188"/>
  <c i="20" r="J188"/>
  <c r="J158"/>
  <c r="BK171"/>
  <c r="J141"/>
  <c r="J129"/>
  <c r="J136"/>
  <c i="21" r="BK245"/>
  <c r="BK392"/>
  <c r="BK265"/>
  <c r="BK153"/>
  <c r="J295"/>
  <c r="BK281"/>
  <c r="BK227"/>
  <c r="BK388"/>
  <c r="BK337"/>
  <c r="BK314"/>
  <c r="J347"/>
  <c r="J168"/>
  <c r="BK333"/>
  <c r="BK284"/>
  <c r="J337"/>
  <c r="J280"/>
  <c r="BK207"/>
  <c r="J189"/>
  <c r="J179"/>
  <c r="J413"/>
  <c r="J236"/>
  <c r="BK216"/>
  <c r="BK413"/>
  <c r="BK185"/>
  <c r="J321"/>
  <c r="BK280"/>
  <c r="J230"/>
  <c r="J201"/>
  <c i="23" r="J168"/>
  <c i="2" r="J147"/>
  <c r="J155"/>
  <c i="3" r="BK835"/>
  <c r="J3006"/>
  <c r="J2133"/>
  <c r="BK2685"/>
  <c r="J2719"/>
  <c r="BK1861"/>
  <c r="BK244"/>
  <c r="BK2749"/>
  <c r="J2512"/>
  <c r="J1946"/>
  <c r="J1363"/>
  <c r="J586"/>
  <c r="BK156"/>
  <c r="J2400"/>
  <c r="BK3825"/>
  <c r="BK1937"/>
  <c r="BK1451"/>
  <c r="J244"/>
  <c r="J3608"/>
  <c r="BK3076"/>
  <c r="J2563"/>
  <c r="BK1960"/>
  <c r="J959"/>
  <c r="BK361"/>
  <c r="J4172"/>
  <c r="BK4006"/>
  <c r="J3696"/>
  <c r="J3329"/>
  <c r="J3221"/>
  <c r="J3179"/>
  <c r="J3057"/>
  <c r="BK2600"/>
  <c r="J2490"/>
  <c r="BK2293"/>
  <c r="J2213"/>
  <c r="BK2133"/>
  <c r="J1458"/>
  <c r="J1089"/>
  <c r="J918"/>
  <c r="J443"/>
  <c r="BK280"/>
  <c r="BK4127"/>
  <c r="BK4000"/>
  <c r="J3704"/>
  <c r="BK3628"/>
  <c r="BK3547"/>
  <c r="J3384"/>
  <c r="BK3354"/>
  <c r="BK3204"/>
  <c r="BK3136"/>
  <c r="BK2919"/>
  <c r="J2169"/>
  <c r="BK1374"/>
  <c r="J3538"/>
  <c r="BK3401"/>
  <c r="BK3350"/>
  <c r="BK3282"/>
  <c r="BK3201"/>
  <c r="J3122"/>
  <c r="J3062"/>
  <c r="BK3625"/>
  <c r="J3547"/>
  <c r="BK3390"/>
  <c r="BK3369"/>
  <c r="BK3364"/>
  <c r="J3313"/>
  <c r="J3204"/>
  <c r="BK3125"/>
  <c r="BK3078"/>
  <c r="J3019"/>
  <c r="J2844"/>
  <c r="J2662"/>
  <c r="BK2339"/>
  <c r="J1798"/>
  <c r="J835"/>
  <c r="BK177"/>
  <c i="4" r="BK378"/>
  <c r="J519"/>
  <c r="J499"/>
  <c r="J310"/>
  <c r="BK201"/>
  <c r="BK375"/>
  <c r="BK511"/>
  <c r="J457"/>
  <c r="J284"/>
  <c r="BK181"/>
  <c r="J385"/>
  <c r="BK239"/>
  <c r="J181"/>
  <c r="BK388"/>
  <c r="BK183"/>
  <c r="BK425"/>
  <c r="BK358"/>
  <c r="BK301"/>
  <c r="BK187"/>
  <c r="BK462"/>
  <c r="J337"/>
  <c r="J205"/>
  <c r="BK179"/>
  <c r="J375"/>
  <c r="BK346"/>
  <c r="J307"/>
  <c r="BK160"/>
  <c r="BK459"/>
  <c i="5" r="J366"/>
  <c r="J401"/>
  <c r="BK339"/>
  <c r="BK258"/>
  <c r="J545"/>
  <c r="J510"/>
  <c r="J383"/>
  <c r="J431"/>
  <c r="BK399"/>
  <c r="BK291"/>
  <c r="BK169"/>
  <c r="BK441"/>
  <c r="J359"/>
  <c r="BK155"/>
  <c r="BK590"/>
  <c r="BK562"/>
  <c r="BK356"/>
  <c r="J140"/>
  <c r="J584"/>
  <c r="J390"/>
  <c r="J255"/>
  <c r="J190"/>
  <c r="BK510"/>
  <c r="BK454"/>
  <c r="BK346"/>
  <c r="J306"/>
  <c r="J228"/>
  <c r="BK180"/>
  <c r="J147"/>
  <c r="BK584"/>
  <c r="BK525"/>
  <c r="J423"/>
  <c r="BK344"/>
  <c r="J263"/>
  <c r="BK147"/>
  <c r="J416"/>
  <c r="BK188"/>
  <c r="J586"/>
  <c r="J535"/>
  <c i="6" r="J523"/>
  <c r="J460"/>
  <c r="J277"/>
  <c r="J548"/>
  <c r="J420"/>
  <c r="BK298"/>
  <c r="BK201"/>
  <c r="BK585"/>
  <c r="J533"/>
  <c r="J612"/>
  <c r="BK598"/>
  <c r="J471"/>
  <c r="BK433"/>
  <c r="BK423"/>
  <c r="BK214"/>
  <c r="BK134"/>
  <c r="J311"/>
  <c r="BK300"/>
  <c r="J493"/>
  <c r="BK599"/>
  <c r="J286"/>
  <c r="BK622"/>
  <c r="BK230"/>
  <c r="BK473"/>
  <c r="BK310"/>
  <c r="BK180"/>
  <c r="J138"/>
  <c r="BK519"/>
  <c r="BK482"/>
  <c r="J445"/>
  <c r="BK392"/>
  <c r="J300"/>
  <c r="J190"/>
  <c r="J546"/>
  <c i="7" r="BK432"/>
  <c r="BK400"/>
  <c r="J315"/>
  <c r="J237"/>
  <c r="BK462"/>
  <c r="BK390"/>
  <c r="BK342"/>
  <c r="J282"/>
  <c r="BK243"/>
  <c r="BK223"/>
  <c r="J457"/>
  <c r="BK436"/>
  <c r="J390"/>
  <c r="J335"/>
  <c r="BK280"/>
  <c r="BK245"/>
  <c r="BK187"/>
  <c r="J373"/>
  <c r="J352"/>
  <c r="BK331"/>
  <c r="J311"/>
  <c r="BK178"/>
  <c r="J176"/>
  <c r="BK174"/>
  <c r="BK156"/>
  <c r="J152"/>
  <c r="BK150"/>
  <c r="J146"/>
  <c r="J142"/>
  <c r="BK138"/>
  <c r="J136"/>
  <c r="BK132"/>
  <c r="BK422"/>
  <c r="BK402"/>
  <c r="J337"/>
  <c r="BK335"/>
  <c r="BK453"/>
  <c r="J436"/>
  <c r="BK434"/>
  <c r="BK410"/>
  <c r="BK363"/>
  <c r="J348"/>
  <c r="BK377"/>
  <c r="J288"/>
  <c r="BK262"/>
  <c r="BK197"/>
  <c r="BK158"/>
  <c r="BK426"/>
  <c r="J359"/>
  <c r="J313"/>
  <c r="J268"/>
  <c r="BK185"/>
  <c r="J170"/>
  <c r="BK346"/>
  <c r="BK193"/>
  <c r="BK315"/>
  <c r="J223"/>
  <c r="J178"/>
  <c r="J455"/>
  <c r="BK290"/>
  <c r="J203"/>
  <c r="J156"/>
  <c r="J477"/>
  <c r="BK288"/>
  <c r="J197"/>
  <c r="BK408"/>
  <c r="BK304"/>
  <c r="J231"/>
  <c r="BK134"/>
  <c r="J424"/>
  <c r="BK392"/>
  <c r="BK352"/>
  <c r="J290"/>
  <c r="J262"/>
  <c r="BK215"/>
  <c r="BK154"/>
  <c i="8" r="BK215"/>
  <c r="J146"/>
  <c r="J215"/>
  <c r="BK152"/>
  <c i="9" r="BK328"/>
  <c r="J292"/>
  <c r="J313"/>
  <c r="BK266"/>
  <c r="J191"/>
  <c r="J318"/>
  <c r="BK246"/>
  <c r="J217"/>
  <c r="BK307"/>
  <c r="J283"/>
  <c r="J177"/>
  <c r="J285"/>
  <c r="BK313"/>
  <c r="J165"/>
  <c r="J251"/>
  <c r="BK269"/>
  <c r="BK285"/>
  <c r="BK205"/>
  <c r="BK233"/>
  <c r="BK251"/>
  <c r="BK209"/>
  <c r="BK199"/>
  <c r="J221"/>
  <c r="J189"/>
  <c i="10" r="J148"/>
  <c r="BK164"/>
  <c r="BK162"/>
  <c r="BK156"/>
  <c r="J142"/>
  <c r="J182"/>
  <c r="J164"/>
  <c r="BK138"/>
  <c r="J127"/>
  <c r="BK125"/>
  <c i="11" r="J168"/>
  <c r="BK139"/>
  <c r="BK168"/>
  <c r="BK211"/>
  <c r="BK136"/>
  <c r="BK174"/>
  <c r="J205"/>
  <c r="J185"/>
  <c r="J139"/>
  <c i="12" r="J226"/>
  <c r="BK171"/>
  <c r="BK205"/>
  <c r="BK226"/>
  <c r="J205"/>
  <c r="J215"/>
  <c r="J202"/>
  <c r="J196"/>
  <c i="13" r="J126"/>
  <c r="BK206"/>
  <c r="J193"/>
  <c r="BK168"/>
  <c r="J164"/>
  <c r="J169"/>
  <c r="J143"/>
  <c r="BK129"/>
  <c i="14" r="J342"/>
  <c r="J378"/>
  <c r="J363"/>
  <c r="BK303"/>
  <c r="J213"/>
  <c r="J259"/>
  <c r="J297"/>
  <c r="BK202"/>
  <c r="J248"/>
  <c r="J321"/>
  <c r="J143"/>
  <c r="BK172"/>
  <c r="J177"/>
  <c r="BK346"/>
  <c r="J300"/>
  <c r="J262"/>
  <c i="15" r="J198"/>
  <c r="J154"/>
  <c r="BK148"/>
  <c r="J135"/>
  <c r="BK142"/>
  <c r="BK135"/>
  <c r="J178"/>
  <c i="16" r="J269"/>
  <c r="BK166"/>
  <c r="J192"/>
  <c r="BK154"/>
  <c r="J260"/>
  <c r="BK176"/>
  <c r="BK189"/>
  <c r="BK229"/>
  <c r="BK215"/>
  <c r="BK243"/>
  <c r="BK285"/>
  <c r="J233"/>
  <c r="BK222"/>
  <c r="J143"/>
  <c r="J244"/>
  <c i="17" r="J504"/>
  <c r="J483"/>
  <c r="BK397"/>
  <c r="BK353"/>
  <c r="BK488"/>
  <c r="J434"/>
  <c r="BK369"/>
  <c r="J451"/>
  <c r="BK417"/>
  <c r="BK343"/>
  <c r="BK314"/>
  <c r="BK193"/>
  <c r="BK470"/>
  <c r="BK346"/>
  <c r="J484"/>
  <c r="J343"/>
  <c r="J232"/>
  <c r="BK486"/>
  <c r="J401"/>
  <c r="J310"/>
  <c r="J168"/>
  <c r="BK504"/>
  <c r="BK451"/>
  <c r="J405"/>
  <c r="J246"/>
  <c r="BK142"/>
  <c r="J390"/>
  <c r="BK303"/>
  <c r="BK200"/>
  <c r="BK405"/>
  <c r="J171"/>
  <c r="BK423"/>
  <c r="BK350"/>
  <c r="BK281"/>
  <c r="BK376"/>
  <c r="BK225"/>
  <c r="BK362"/>
  <c r="BK275"/>
  <c i="18" r="BK215"/>
  <c r="J256"/>
  <c r="BK224"/>
  <c r="BK250"/>
  <c i="19" r="J196"/>
  <c r="J154"/>
  <c r="J163"/>
  <c r="BK138"/>
  <c r="J150"/>
  <c i="20" r="BK134"/>
  <c r="BK150"/>
  <c r="J159"/>
  <c r="J192"/>
  <c r="BK153"/>
  <c i="21" r="J330"/>
  <c r="BK255"/>
  <c r="BK198"/>
  <c r="BK193"/>
  <c r="BK184"/>
  <c r="BK143"/>
  <c r="J392"/>
  <c r="BK304"/>
  <c r="BK286"/>
  <c r="J250"/>
  <c r="BK229"/>
  <c r="BK340"/>
  <c r="BK324"/>
  <c r="J156"/>
  <c r="J137"/>
  <c r="BK289"/>
  <c r="J229"/>
  <c r="BK219"/>
  <c r="BK384"/>
  <c r="BK344"/>
  <c r="BK321"/>
  <c r="BK213"/>
  <c r="J318"/>
  <c r="BK256"/>
  <c r="J334"/>
  <c r="BK205"/>
  <c r="BK187"/>
  <c r="J143"/>
  <c r="BK400"/>
  <c r="BK179"/>
  <c r="J165"/>
  <c r="J276"/>
  <c r="BK317"/>
  <c r="J284"/>
  <c r="J227"/>
  <c r="J198"/>
  <c r="J140"/>
  <c i="22" r="BK154"/>
  <c r="BK134"/>
  <c i="23" r="BK216"/>
  <c r="BK145"/>
  <c r="BK211"/>
  <c r="J205"/>
  <c r="BK190"/>
  <c r="BK139"/>
  <c r="J211"/>
  <c r="J183"/>
  <c r="BK152"/>
  <c r="J145"/>
  <c i="2" r="BK155"/>
  <c r="BK141"/>
  <c r="BK125"/>
  <c r="BK145"/>
  <c r="J129"/>
  <c i="1" r="AS117"/>
  <c i="3" r="BK2695"/>
  <c r="J2607"/>
  <c r="BK2473"/>
  <c r="BK2267"/>
  <c r="J1974"/>
  <c r="J1451"/>
  <c r="J935"/>
  <c r="J747"/>
  <c r="J349"/>
  <c r="J208"/>
  <c r="J2523"/>
  <c r="BK1952"/>
  <c r="BK1446"/>
  <c r="BK851"/>
  <c r="J2831"/>
  <c r="BK2679"/>
  <c r="J2887"/>
  <c r="BK2789"/>
  <c r="BK2641"/>
  <c r="J2343"/>
  <c r="BK2164"/>
  <c r="BK1363"/>
  <c r="J851"/>
  <c r="BK3701"/>
  <c r="J3515"/>
  <c r="J3366"/>
  <c r="BK3221"/>
  <c r="BK3083"/>
  <c r="BK3042"/>
  <c r="J2174"/>
  <c r="BK1663"/>
  <c r="J409"/>
  <c r="J3701"/>
  <c r="BK3305"/>
  <c r="J3099"/>
  <c r="BK4229"/>
  <c r="J3407"/>
  <c r="J3174"/>
  <c r="BK2885"/>
  <c r="BK2545"/>
  <c r="BK2342"/>
  <c r="J2231"/>
  <c r="J1868"/>
  <c r="J1752"/>
  <c r="J1008"/>
  <c r="BK646"/>
  <c r="J214"/>
  <c r="BK3828"/>
  <c r="BK3541"/>
  <c r="J3358"/>
  <c r="J1940"/>
  <c r="J1805"/>
  <c r="J1749"/>
  <c r="J1475"/>
  <c r="BK1366"/>
  <c r="BK883"/>
  <c r="J646"/>
  <c r="J163"/>
  <c r="BK4040"/>
  <c r="BK3853"/>
  <c r="BK3407"/>
  <c r="BK3346"/>
  <c r="BK3209"/>
  <c r="J2919"/>
  <c r="BK2683"/>
  <c r="J2571"/>
  <c r="BK2512"/>
  <c r="J2293"/>
  <c r="BK2174"/>
  <c r="BK1913"/>
  <c r="BK2415"/>
  <c r="BK2221"/>
  <c r="BK1922"/>
  <c r="J1825"/>
  <c r="BK1104"/>
  <c r="BK839"/>
  <c r="J337"/>
  <c r="BK4172"/>
  <c r="BK3344"/>
  <c r="BK3200"/>
  <c r="J3096"/>
  <c r="J3018"/>
  <c r="J3518"/>
  <c r="J3398"/>
  <c r="J3353"/>
  <c r="J3286"/>
  <c r="J3199"/>
  <c r="BK3107"/>
  <c r="J3052"/>
  <c r="BK3006"/>
  <c r="J2685"/>
  <c r="BK2434"/>
  <c r="J1763"/>
  <c r="BK825"/>
  <c i="4" r="J503"/>
  <c r="J316"/>
  <c r="BK513"/>
  <c r="J405"/>
  <c r="BK230"/>
  <c r="J397"/>
  <c r="J177"/>
  <c r="J471"/>
  <c r="BK366"/>
  <c r="BK213"/>
  <c r="BK156"/>
  <c r="J521"/>
  <c r="J203"/>
  <c r="BK496"/>
  <c r="BK401"/>
  <c r="BK298"/>
  <c r="J199"/>
  <c r="BK509"/>
  <c r="BK355"/>
  <c r="J264"/>
  <c r="J193"/>
  <c r="J429"/>
  <c r="J361"/>
  <c r="BK310"/>
  <c r="BK171"/>
  <c r="J490"/>
  <c i="5" r="J354"/>
  <c r="J386"/>
  <c r="BK195"/>
  <c r="J518"/>
  <c r="BK446"/>
  <c r="BK401"/>
  <c r="J337"/>
  <c r="J160"/>
  <c r="BK395"/>
  <c r="BK140"/>
  <c r="BK540"/>
  <c r="J457"/>
  <c r="J406"/>
  <c r="BK242"/>
  <c r="J556"/>
  <c r="J502"/>
  <c r="BK330"/>
  <c r="BK197"/>
  <c r="BK592"/>
  <c r="BK570"/>
  <c r="J346"/>
  <c r="J258"/>
  <c r="J538"/>
  <c r="J361"/>
  <c r="J197"/>
  <c r="BK518"/>
  <c r="BK396"/>
  <c r="BK324"/>
  <c r="J242"/>
  <c r="J178"/>
  <c r="J588"/>
  <c r="J492"/>
  <c r="BK406"/>
  <c r="BK337"/>
  <c r="J202"/>
  <c r="J420"/>
  <c r="BK165"/>
  <c r="BK190"/>
  <c r="BK487"/>
  <c r="J477"/>
  <c r="BK416"/>
  <c r="BK369"/>
  <c r="J150"/>
  <c i="6" r="J537"/>
  <c r="BK439"/>
  <c r="J230"/>
  <c r="J585"/>
  <c r="J454"/>
  <c r="J288"/>
  <c r="J466"/>
  <c r="BK258"/>
  <c r="J402"/>
  <c r="J432"/>
  <c r="J293"/>
  <c r="J187"/>
  <c r="J534"/>
  <c r="J490"/>
  <c r="BK405"/>
  <c r="BK281"/>
  <c r="BK138"/>
  <c r="BK558"/>
  <c r="BK322"/>
  <c r="BK195"/>
  <c r="J599"/>
  <c r="BK510"/>
  <c r="BK399"/>
  <c r="J214"/>
  <c r="BK604"/>
  <c r="J479"/>
  <c r="J442"/>
  <c r="BK396"/>
  <c r="BK152"/>
  <c r="J307"/>
  <c r="BK167"/>
  <c r="BK560"/>
  <c r="BK277"/>
  <c r="J312"/>
  <c r="BK617"/>
  <c r="J489"/>
  <c r="BK254"/>
  <c r="J625"/>
  <c r="J551"/>
  <c r="BK460"/>
  <c r="J396"/>
  <c r="J321"/>
  <c r="J201"/>
  <c r="J562"/>
  <c r="BK372"/>
  <c i="7" r="J475"/>
  <c r="BK414"/>
  <c r="BK249"/>
  <c r="BK162"/>
  <c r="BK438"/>
  <c r="BK375"/>
  <c r="J195"/>
  <c i="8" r="BK226"/>
  <c r="BK140"/>
  <c r="J213"/>
  <c r="J131"/>
  <c r="BK197"/>
  <c r="BK150"/>
  <c r="J226"/>
  <c r="BK181"/>
  <c r="J140"/>
  <c r="J150"/>
  <c r="BK144"/>
  <c r="BK205"/>
  <c i="9" r="J281"/>
  <c r="J239"/>
  <c r="BK320"/>
  <c r="BK323"/>
  <c r="J193"/>
  <c r="BK213"/>
  <c r="BK263"/>
  <c r="J275"/>
  <c r="J242"/>
  <c i="10" r="BK174"/>
  <c r="J134"/>
  <c r="BK148"/>
  <c r="J180"/>
  <c r="J178"/>
  <c r="BK127"/>
  <c r="BK142"/>
  <c r="J136"/>
  <c i="11" r="J164"/>
  <c r="J194"/>
  <c r="J155"/>
  <c r="BK155"/>
  <c r="J158"/>
  <c r="BK214"/>
  <c r="J136"/>
  <c i="12" r="BK190"/>
  <c r="BK231"/>
  <c r="BK172"/>
  <c r="BK209"/>
  <c r="BK215"/>
  <c r="BK158"/>
  <c r="J147"/>
  <c i="13" r="J134"/>
  <c r="BK169"/>
  <c r="J206"/>
  <c r="J168"/>
  <c r="J131"/>
  <c i="14" r="BK146"/>
  <c r="J199"/>
  <c r="J169"/>
  <c r="J313"/>
  <c r="BK289"/>
  <c r="BK332"/>
  <c r="J245"/>
  <c r="J390"/>
  <c r="BK195"/>
  <c r="J195"/>
  <c r="J386"/>
  <c r="J146"/>
  <c r="J303"/>
  <c i="16" r="BK143"/>
  <c r="BK266"/>
  <c r="J186"/>
  <c r="BK203"/>
  <c r="J215"/>
  <c r="BK129"/>
  <c i="17" r="BK499"/>
  <c r="BK468"/>
  <c r="J369"/>
  <c r="J499"/>
  <c r="J461"/>
  <c r="J399"/>
  <c r="BK463"/>
  <c r="BK395"/>
  <c r="J321"/>
  <c r="J200"/>
  <c r="BK461"/>
  <c r="J249"/>
  <c r="J174"/>
  <c r="J346"/>
  <c r="J183"/>
  <c r="J431"/>
  <c r="BK360"/>
  <c r="J482"/>
  <c r="BK443"/>
  <c r="J314"/>
  <c r="BK138"/>
  <c i="18" r="BK248"/>
  <c r="BK172"/>
  <c r="J130"/>
  <c r="J287"/>
  <c r="J176"/>
  <c r="J215"/>
  <c r="J266"/>
  <c r="J182"/>
  <c r="J219"/>
  <c r="J137"/>
  <c r="BK157"/>
  <c r="J208"/>
  <c r="BK190"/>
  <c r="J243"/>
  <c i="19" r="BK180"/>
  <c r="BK147"/>
  <c r="J157"/>
  <c r="J201"/>
  <c r="BK133"/>
  <c r="J172"/>
  <c r="BK223"/>
  <c r="BK188"/>
  <c r="J216"/>
  <c r="J126"/>
  <c i="20" r="BK159"/>
  <c r="J175"/>
  <c r="J132"/>
  <c r="J126"/>
  <c r="J138"/>
  <c i="21" r="J262"/>
  <c r="BK194"/>
  <c r="J185"/>
  <c r="J384"/>
  <c r="J292"/>
  <c r="J268"/>
  <c r="BK233"/>
  <c r="J344"/>
  <c r="J213"/>
  <c r="J272"/>
  <c r="J357"/>
  <c r="BK239"/>
  <c r="BK201"/>
  <c r="BK341"/>
  <c r="BK221"/>
  <c r="BK165"/>
  <c r="J324"/>
  <c r="J131"/>
  <c r="BK291"/>
  <c r="BK197"/>
  <c r="J184"/>
  <c r="BK272"/>
  <c r="BK183"/>
  <c r="BK168"/>
  <c r="BK301"/>
  <c r="J247"/>
  <c r="J207"/>
  <c r="J134"/>
  <c i="22" r="BK205"/>
  <c r="J205"/>
  <c r="J201"/>
  <c r="J188"/>
  <c r="J185"/>
  <c r="J169"/>
  <c r="J162"/>
  <c r="J158"/>
  <c r="BK147"/>
  <c r="J140"/>
  <c r="BK131"/>
  <c r="BK126"/>
  <c r="BK203"/>
  <c r="BK200"/>
  <c r="J195"/>
  <c r="BK182"/>
  <c r="J177"/>
  <c r="BK162"/>
  <c r="J154"/>
  <c r="J152"/>
  <c r="J144"/>
  <c r="BK201"/>
  <c r="BK195"/>
  <c r="BK192"/>
  <c r="BK166"/>
  <c r="BK150"/>
  <c r="J138"/>
  <c r="J198"/>
  <c r="BK177"/>
  <c r="J200"/>
  <c r="BK198"/>
  <c r="BK152"/>
  <c r="BK144"/>
  <c r="BK129"/>
  <c r="BK138"/>
  <c r="J134"/>
  <c i="23" r="BK198"/>
  <c r="J127"/>
  <c r="J222"/>
  <c r="BK180"/>
  <c r="J219"/>
  <c r="J142"/>
  <c r="BK142"/>
  <c r="BK168"/>
  <c r="J180"/>
  <c r="BK177"/>
  <c i="3" l="1" r="T155"/>
  <c r="P1088"/>
  <c r="T1921"/>
  <c r="P2204"/>
  <c r="P2279"/>
  <c r="P2472"/>
  <c r="BK2653"/>
  <c r="J2653"/>
  <c r="J117"/>
  <c r="T2851"/>
  <c r="BK2901"/>
  <c r="J2901"/>
  <c r="J121"/>
  <c r="BK3033"/>
  <c r="J3033"/>
  <c r="J122"/>
  <c r="R3033"/>
  <c r="BK3212"/>
  <c r="J3212"/>
  <c r="J124"/>
  <c r="R3389"/>
  <c r="R3715"/>
  <c i="4" r="P135"/>
  <c r="R135"/>
  <c r="BK255"/>
  <c r="J255"/>
  <c r="J102"/>
  <c r="R255"/>
  <c r="BK400"/>
  <c r="J400"/>
  <c r="J105"/>
  <c r="R448"/>
  <c r="BK506"/>
  <c r="J506"/>
  <c r="J111"/>
  <c i="5" r="BK134"/>
  <c r="R278"/>
  <c r="BK382"/>
  <c r="J382"/>
  <c r="J104"/>
  <c r="T440"/>
  <c r="BK521"/>
  <c r="J521"/>
  <c r="J107"/>
  <c r="R544"/>
  <c i="6" r="P133"/>
  <c r="R204"/>
  <c r="BK496"/>
  <c r="J496"/>
  <c r="J106"/>
  <c r="T496"/>
  <c r="R594"/>
  <c i="7" r="P131"/>
  <c r="R251"/>
  <c r="BK339"/>
  <c r="J339"/>
  <c r="J103"/>
  <c r="R358"/>
  <c r="T442"/>
  <c i="8" r="R135"/>
  <c r="R219"/>
  <c i="9" r="R280"/>
  <c r="R297"/>
  <c i="10" r="R129"/>
  <c i="11" r="T125"/>
  <c r="T124"/>
  <c r="T123"/>
  <c i="12" r="T126"/>
  <c i="13" r="BK125"/>
  <c r="J125"/>
  <c r="J100"/>
  <c i="14" r="BK139"/>
  <c r="J139"/>
  <c r="J101"/>
  <c r="BK207"/>
  <c r="J207"/>
  <c r="J104"/>
  <c r="R255"/>
  <c r="P308"/>
  <c r="BK389"/>
  <c r="J389"/>
  <c r="J114"/>
  <c i="15" r="T153"/>
  <c i="16" r="P128"/>
  <c i="17" r="R131"/>
  <c r="P264"/>
  <c r="BK478"/>
  <c r="J478"/>
  <c r="J104"/>
  <c r="P495"/>
  <c r="P494"/>
  <c i="18" r="R214"/>
  <c r="P283"/>
  <c r="P282"/>
  <c i="19" r="P179"/>
  <c i="20" r="BK163"/>
  <c r="J163"/>
  <c r="J101"/>
  <c i="21" r="R127"/>
  <c r="R294"/>
  <c i="3" r="BK155"/>
  <c r="J155"/>
  <c r="J100"/>
  <c r="BK1088"/>
  <c r="J1088"/>
  <c r="J103"/>
  <c i="21" r="T350"/>
  <c i="22" r="R125"/>
  <c i="14" r="P139"/>
  <c r="R207"/>
  <c r="BK280"/>
  <c r="J280"/>
  <c r="J109"/>
  <c r="P296"/>
  <c r="T362"/>
  <c i="15" r="BK172"/>
  <c r="J172"/>
  <c r="J102"/>
  <c i="16" r="BK217"/>
  <c r="J217"/>
  <c r="J102"/>
  <c i="17" r="BK309"/>
  <c r="J309"/>
  <c r="J103"/>
  <c i="18" r="BK189"/>
  <c r="J189"/>
  <c r="J101"/>
  <c r="BK283"/>
  <c r="J283"/>
  <c r="J105"/>
  <c i="19" r="R179"/>
  <c i="20" r="T125"/>
  <c i="21" r="R350"/>
  <c i="22" r="T157"/>
  <c i="21" r="T200"/>
  <c i="3" r="BK348"/>
  <c r="J348"/>
  <c r="J101"/>
  <c i="21" r="R200"/>
  <c i="2" r="R122"/>
  <c r="R121"/>
  <c i="12" r="P126"/>
  <c i="14" r="T139"/>
  <c r="T228"/>
  <c r="BK265"/>
  <c r="J265"/>
  <c r="J108"/>
  <c r="R308"/>
  <c r="P389"/>
  <c i="15" r="P129"/>
  <c i="17" r="P131"/>
  <c r="T264"/>
  <c r="T478"/>
  <c i="18" r="P214"/>
  <c i="19" r="P125"/>
  <c r="P124"/>
  <c r="P123"/>
  <c i="1" r="AU118"/>
  <c i="20" r="R125"/>
  <c i="3" r="R348"/>
  <c r="T1400"/>
  <c r="P1921"/>
  <c r="T2168"/>
  <c r="P2230"/>
  <c r="P2229"/>
  <c r="R2230"/>
  <c r="P2359"/>
  <c r="R2472"/>
  <c r="P2851"/>
  <c r="T2901"/>
  <c r="T3055"/>
  <c r="T3389"/>
  <c r="T3715"/>
  <c r="P4133"/>
  <c r="T4207"/>
  <c i="4" r="BK170"/>
  <c r="J170"/>
  <c r="J101"/>
  <c r="T306"/>
  <c r="R381"/>
  <c r="BK448"/>
  <c r="J448"/>
  <c r="J106"/>
  <c r="P489"/>
  <c r="P488"/>
  <c i="5" r="T134"/>
  <c r="P333"/>
  <c r="R382"/>
  <c r="R440"/>
  <c r="BK544"/>
  <c r="J544"/>
  <c r="J108"/>
  <c r="R575"/>
  <c i="6" r="BK204"/>
  <c r="T335"/>
  <c r="P515"/>
  <c r="T594"/>
  <c i="7" r="T131"/>
  <c r="P251"/>
  <c r="R306"/>
  <c r="R339"/>
  <c r="T387"/>
  <c r="R461"/>
  <c r="T470"/>
  <c i="8" r="BK130"/>
  <c r="J130"/>
  <c r="J100"/>
  <c r="R130"/>
  <c r="P172"/>
  <c r="T219"/>
  <c i="9" r="BK176"/>
  <c r="J176"/>
  <c r="J106"/>
  <c r="R241"/>
  <c r="R219"/>
  <c r="BK287"/>
  <c r="J287"/>
  <c r="J129"/>
  <c r="T297"/>
  <c r="R325"/>
  <c r="R315"/>
  <c r="R302"/>
  <c i="11" r="R125"/>
  <c r="R124"/>
  <c r="R123"/>
  <c i="12" r="T214"/>
  <c i="13" r="R125"/>
  <c r="R124"/>
  <c r="R123"/>
  <c i="14" r="BK152"/>
  <c r="J152"/>
  <c r="J102"/>
  <c r="T198"/>
  <c r="R228"/>
  <c r="T244"/>
  <c r="P265"/>
  <c r="BK308"/>
  <c r="J308"/>
  <c r="J112"/>
  <c r="R362"/>
  <c i="15" r="T129"/>
  <c r="R153"/>
  <c r="R196"/>
  <c r="R195"/>
  <c i="16" r="R128"/>
  <c r="P242"/>
  <c i="17" r="T309"/>
  <c r="T495"/>
  <c r="T494"/>
  <c i="18" r="BK214"/>
  <c r="J214"/>
  <c r="J102"/>
  <c r="R283"/>
  <c r="R282"/>
  <c i="19" r="BK179"/>
  <c r="J179"/>
  <c r="J101"/>
  <c i="21" r="BK127"/>
  <c r="J127"/>
  <c r="J100"/>
  <c r="P350"/>
  <c i="22" r="P125"/>
  <c i="3" r="R155"/>
  <c r="T1088"/>
  <c r="BK1704"/>
  <c r="J1704"/>
  <c r="J106"/>
  <c r="BK1921"/>
  <c r="J1921"/>
  <c r="J107"/>
  <c r="P2168"/>
  <c r="R2204"/>
  <c r="R2279"/>
  <c r="BK2359"/>
  <c r="J2359"/>
  <c r="J115"/>
  <c r="T2472"/>
  <c r="R2851"/>
  <c r="R2901"/>
  <c r="R3055"/>
  <c r="BK3389"/>
  <c r="J3389"/>
  <c r="J125"/>
  <c r="T3507"/>
  <c r="P3638"/>
  <c r="T3638"/>
  <c r="P3999"/>
  <c r="BK4133"/>
  <c r="J4133"/>
  <c r="J130"/>
  <c r="P4207"/>
  <c i="4" r="P170"/>
  <c r="R306"/>
  <c r="T381"/>
  <c r="T448"/>
  <c r="BK489"/>
  <c r="J489"/>
  <c r="J109"/>
  <c i="5" r="P278"/>
  <c r="T333"/>
  <c r="P440"/>
  <c r="T476"/>
  <c r="R521"/>
  <c r="T575"/>
  <c i="6" r="R133"/>
  <c r="P170"/>
  <c r="P204"/>
  <c r="P335"/>
  <c r="P496"/>
  <c r="R496"/>
  <c r="P594"/>
  <c r="P616"/>
  <c i="7" r="R131"/>
  <c r="T182"/>
  <c r="BK306"/>
  <c r="J306"/>
  <c r="J102"/>
  <c r="BK358"/>
  <c r="J358"/>
  <c r="J104"/>
  <c r="R387"/>
  <c r="BK461"/>
  <c r="J461"/>
  <c r="J107"/>
  <c r="P470"/>
  <c i="8" r="P135"/>
  <c r="R172"/>
  <c r="BK230"/>
  <c r="J230"/>
  <c r="J104"/>
  <c i="9" r="P176"/>
  <c r="T241"/>
  <c r="T219"/>
  <c r="P280"/>
  <c r="P287"/>
  <c r="BK297"/>
  <c r="J297"/>
  <c r="J131"/>
  <c r="T325"/>
  <c r="T315"/>
  <c r="T302"/>
  <c i="10" r="P124"/>
  <c r="T129"/>
  <c r="R184"/>
  <c i="11" r="BK125"/>
  <c r="J125"/>
  <c r="J100"/>
  <c i="12" r="P214"/>
  <c i="13" r="T125"/>
  <c r="T124"/>
  <c r="T123"/>
  <c i="14" r="R139"/>
  <c r="BK198"/>
  <c r="J198"/>
  <c r="J103"/>
  <c r="P207"/>
  <c r="BK244"/>
  <c r="J244"/>
  <c r="J106"/>
  <c r="P255"/>
  <c r="R280"/>
  <c r="BK296"/>
  <c r="J296"/>
  <c r="J110"/>
  <c r="R296"/>
  <c r="P362"/>
  <c i="15" r="BK129"/>
  <c r="J129"/>
  <c r="J100"/>
  <c r="P153"/>
  <c r="T172"/>
  <c r="P196"/>
  <c r="P195"/>
  <c i="16" r="P217"/>
  <c i="17" r="BK131"/>
  <c r="J131"/>
  <c r="J100"/>
  <c r="R264"/>
  <c r="P478"/>
  <c i="18" r="T214"/>
  <c i="19" r="T179"/>
  <c i="20" r="P163"/>
  <c i="22" r="BK157"/>
  <c r="J157"/>
  <c r="J101"/>
  <c i="2" r="T122"/>
  <c r="T121"/>
  <c i="3" r="T664"/>
  <c i="21" r="P127"/>
  <c r="BK294"/>
  <c r="J294"/>
  <c r="J102"/>
  <c i="2" r="P122"/>
  <c r="P121"/>
  <c i="1" r="AU96"/>
  <c i="3" r="T348"/>
  <c r="P1400"/>
  <c r="T1704"/>
  <c r="R2168"/>
  <c r="BK2230"/>
  <c r="J2230"/>
  <c r="J111"/>
  <c r="T2230"/>
  <c r="BK2472"/>
  <c r="T2653"/>
  <c r="P2883"/>
  <c r="BK2886"/>
  <c r="J2886"/>
  <c r="J120"/>
  <c r="P2886"/>
  <c r="T2886"/>
  <c r="P3055"/>
  <c r="T3212"/>
  <c r="R3507"/>
  <c r="BK3638"/>
  <c r="J3638"/>
  <c r="J127"/>
  <c r="R3638"/>
  <c r="BK3999"/>
  <c r="J3999"/>
  <c r="J129"/>
  <c r="R4133"/>
  <c r="R4207"/>
  <c i="4" r="BK135"/>
  <c r="J135"/>
  <c r="J100"/>
  <c r="T135"/>
  <c r="P255"/>
  <c r="T255"/>
  <c r="BK381"/>
  <c r="J381"/>
  <c r="J104"/>
  <c r="R400"/>
  <c r="R489"/>
  <c r="R488"/>
  <c r="P506"/>
  <c i="5" r="P134"/>
  <c r="T278"/>
  <c r="T382"/>
  <c r="BK476"/>
  <c r="J476"/>
  <c r="J106"/>
  <c r="P544"/>
  <c r="BK575"/>
  <c r="J575"/>
  <c r="J109"/>
  <c i="6" r="T133"/>
  <c r="R170"/>
  <c r="T204"/>
  <c r="T515"/>
  <c r="T616"/>
  <c i="7" r="BK131"/>
  <c r="J131"/>
  <c r="J99"/>
  <c r="R182"/>
  <c r="P306"/>
  <c r="P358"/>
  <c r="T358"/>
  <c r="P442"/>
  <c r="T461"/>
  <c i="8" r="T130"/>
  <c r="T135"/>
  <c r="P219"/>
  <c r="T230"/>
  <c i="9" r="R176"/>
  <c r="P241"/>
  <c r="P219"/>
  <c r="T280"/>
  <c i="12" r="BK214"/>
  <c r="J214"/>
  <c r="J101"/>
  <c i="14" r="T152"/>
  <c r="T207"/>
  <c r="P244"/>
  <c r="T255"/>
  <c r="P280"/>
  <c r="T308"/>
  <c r="T307"/>
  <c r="T389"/>
  <c i="15" r="BK153"/>
  <c r="J153"/>
  <c r="J101"/>
  <c r="P172"/>
  <c r="T196"/>
  <c r="T195"/>
  <c i="16" r="BK210"/>
  <c r="J210"/>
  <c r="J101"/>
  <c r="T210"/>
  <c r="R217"/>
  <c r="R242"/>
  <c i="17" r="T131"/>
  <c r="T130"/>
  <c r="T129"/>
  <c r="BK264"/>
  <c r="J264"/>
  <c r="J102"/>
  <c r="R478"/>
  <c i="20" r="T163"/>
  <c i="21" r="T127"/>
  <c r="T126"/>
  <c r="T125"/>
  <c r="T294"/>
  <c i="22" r="BK125"/>
  <c r="BK124"/>
  <c r="J124"/>
  <c r="J99"/>
  <c i="2" r="BK122"/>
  <c r="J122"/>
  <c r="J99"/>
  <c i="3" r="BK664"/>
  <c r="J664"/>
  <c r="J102"/>
  <c r="R1400"/>
  <c r="R1921"/>
  <c r="BK2204"/>
  <c r="J2204"/>
  <c r="J109"/>
  <c r="BK2279"/>
  <c r="J2279"/>
  <c r="J112"/>
  <c r="T2359"/>
  <c r="P2653"/>
  <c r="BK2851"/>
  <c r="J2851"/>
  <c r="J118"/>
  <c r="P2901"/>
  <c r="P3033"/>
  <c r="T3033"/>
  <c r="P3212"/>
  <c r="P3389"/>
  <c r="P3507"/>
  <c r="BK3715"/>
  <c r="J3715"/>
  <c r="J128"/>
  <c r="T3999"/>
  <c r="BK4207"/>
  <c r="J4207"/>
  <c r="J131"/>
  <c i="4" r="R170"/>
  <c r="R134"/>
  <c r="BK306"/>
  <c r="J306"/>
  <c r="J103"/>
  <c r="P400"/>
  <c r="P448"/>
  <c r="T506"/>
  <c i="5" r="BK278"/>
  <c r="J278"/>
  <c r="J102"/>
  <c r="R333"/>
  <c r="BK440"/>
  <c r="J440"/>
  <c r="J105"/>
  <c r="R476"/>
  <c r="T521"/>
  <c r="P575"/>
  <c i="6" r="BK133"/>
  <c r="J133"/>
  <c r="J100"/>
  <c r="BK170"/>
  <c r="J170"/>
  <c r="J101"/>
  <c r="T170"/>
  <c r="P179"/>
  <c r="P178"/>
  <c r="T179"/>
  <c r="BK335"/>
  <c r="J335"/>
  <c r="J105"/>
  <c r="R515"/>
  <c r="BK616"/>
  <c r="J616"/>
  <c r="J109"/>
  <c i="7" r="P182"/>
  <c r="T251"/>
  <c r="P339"/>
  <c r="BK387"/>
  <c r="J387"/>
  <c r="J105"/>
  <c r="R442"/>
  <c r="BK470"/>
  <c r="J470"/>
  <c r="J108"/>
  <c i="8" r="P130"/>
  <c r="BK172"/>
  <c r="J172"/>
  <c r="J102"/>
  <c r="BK219"/>
  <c r="J219"/>
  <c r="J103"/>
  <c r="P230"/>
  <c i="9" r="T176"/>
  <c r="T159"/>
  <c r="BK241"/>
  <c r="J241"/>
  <c r="J115"/>
  <c r="BK280"/>
  <c r="J280"/>
  <c r="J128"/>
  <c r="R287"/>
  <c r="P325"/>
  <c r="P315"/>
  <c r="P302"/>
  <c i="10" r="R124"/>
  <c r="BK129"/>
  <c r="J129"/>
  <c r="J100"/>
  <c r="BK184"/>
  <c r="J184"/>
  <c r="J101"/>
  <c r="T184"/>
  <c i="12" r="R126"/>
  <c i="13" r="P125"/>
  <c r="P124"/>
  <c r="P123"/>
  <c i="1" r="AU109"/>
  <c i="14" r="R152"/>
  <c r="P198"/>
  <c r="BK228"/>
  <c r="J228"/>
  <c r="J105"/>
  <c r="R244"/>
  <c r="R265"/>
  <c i="15" r="R129"/>
  <c r="R128"/>
  <c r="R127"/>
  <c r="R172"/>
  <c r="BK196"/>
  <c r="J196"/>
  <c r="J105"/>
  <c i="16" r="T128"/>
  <c r="P210"/>
  <c r="R210"/>
  <c r="BK242"/>
  <c r="J242"/>
  <c r="J103"/>
  <c r="T242"/>
  <c i="17" r="R309"/>
  <c r="BK495"/>
  <c r="J495"/>
  <c r="J107"/>
  <c i="18" r="R129"/>
  <c r="R128"/>
  <c r="R127"/>
  <c r="R189"/>
  <c i="19" r="BK125"/>
  <c r="J125"/>
  <c r="J100"/>
  <c i="20" r="P125"/>
  <c r="P124"/>
  <c r="P123"/>
  <c i="1" r="AU119"/>
  <c i="22" r="P157"/>
  <c i="3" r="P664"/>
  <c i="18" r="P129"/>
  <c r="T189"/>
  <c r="T283"/>
  <c r="T282"/>
  <c i="19" r="R125"/>
  <c r="R124"/>
  <c r="R123"/>
  <c i="17" r="P309"/>
  <c r="R495"/>
  <c r="R494"/>
  <c i="18" r="T129"/>
  <c r="T128"/>
  <c r="T127"/>
  <c i="20" r="BK125"/>
  <c r="J125"/>
  <c r="J100"/>
  <c i="23" r="R126"/>
  <c r="R125"/>
  <c i="3" r="P155"/>
  <c r="R1088"/>
  <c i="21" r="P200"/>
  <c i="22" r="T125"/>
  <c r="T124"/>
  <c r="T123"/>
  <c i="23" r="P135"/>
  <c r="P134"/>
  <c i="3" r="R664"/>
  <c i="21" r="BK200"/>
  <c r="J200"/>
  <c r="J101"/>
  <c r="P294"/>
  <c i="22" r="R157"/>
  <c i="23" r="BK126"/>
  <c r="BK125"/>
  <c r="J125"/>
  <c r="J99"/>
  <c r="T126"/>
  <c r="T125"/>
  <c i="3" r="P348"/>
  <c r="BK1400"/>
  <c r="J1400"/>
  <c r="J105"/>
  <c r="P1704"/>
  <c r="R1704"/>
  <c r="BK2168"/>
  <c r="J2168"/>
  <c r="J108"/>
  <c r="T2204"/>
  <c r="T2279"/>
  <c r="R2359"/>
  <c r="R2653"/>
  <c r="BK2883"/>
  <c r="J2883"/>
  <c r="J119"/>
  <c r="R2883"/>
  <c r="T2883"/>
  <c r="R2886"/>
  <c r="BK3055"/>
  <c r="J3055"/>
  <c r="J123"/>
  <c r="R3212"/>
  <c r="BK3507"/>
  <c r="J3507"/>
  <c r="J126"/>
  <c r="P3715"/>
  <c r="R3999"/>
  <c r="T4133"/>
  <c i="4" r="T170"/>
  <c r="T134"/>
  <c r="T133"/>
  <c r="P306"/>
  <c r="P381"/>
  <c r="T400"/>
  <c r="T489"/>
  <c r="T488"/>
  <c r="R506"/>
  <c i="5" r="R134"/>
  <c r="R132"/>
  <c r="R131"/>
  <c r="BK333"/>
  <c r="J333"/>
  <c r="J103"/>
  <c r="P382"/>
  <c r="P476"/>
  <c r="P521"/>
  <c r="T544"/>
  <c i="6" r="BK179"/>
  <c r="J179"/>
  <c r="J103"/>
  <c r="R179"/>
  <c r="R335"/>
  <c r="BK515"/>
  <c r="J515"/>
  <c r="J107"/>
  <c r="BK594"/>
  <c r="J594"/>
  <c r="J108"/>
  <c r="R616"/>
  <c i="7" r="BK182"/>
  <c r="J182"/>
  <c r="J100"/>
  <c r="BK251"/>
  <c r="J251"/>
  <c r="J101"/>
  <c r="T306"/>
  <c r="T339"/>
  <c r="P387"/>
  <c r="BK442"/>
  <c r="J442"/>
  <c r="J106"/>
  <c r="P461"/>
  <c r="R470"/>
  <c i="8" r="BK135"/>
  <c r="J135"/>
  <c r="J101"/>
  <c r="T172"/>
  <c r="R230"/>
  <c i="9" r="T287"/>
  <c r="P297"/>
  <c r="BK325"/>
  <c r="J325"/>
  <c r="J135"/>
  <c i="10" r="BK124"/>
  <c r="J124"/>
  <c r="J99"/>
  <c r="T124"/>
  <c r="P129"/>
  <c r="P184"/>
  <c i="11" r="P125"/>
  <c r="P124"/>
  <c r="P123"/>
  <c i="1" r="AU107"/>
  <c i="12" r="BK126"/>
  <c r="R214"/>
  <c i="14" r="P152"/>
  <c r="R198"/>
  <c r="P228"/>
  <c r="BK255"/>
  <c r="J255"/>
  <c r="J107"/>
  <c r="T265"/>
  <c r="T280"/>
  <c r="T296"/>
  <c r="BK362"/>
  <c r="J362"/>
  <c r="J113"/>
  <c r="R389"/>
  <c i="16" r="BK128"/>
  <c r="T217"/>
  <c i="18" r="BK129"/>
  <c r="J129"/>
  <c r="J100"/>
  <c r="P189"/>
  <c i="19" r="T125"/>
  <c r="T124"/>
  <c r="T123"/>
  <c i="20" r="R163"/>
  <c i="21" r="BK350"/>
  <c r="J350"/>
  <c r="J103"/>
  <c i="23" r="P126"/>
  <c r="P125"/>
  <c r="P124"/>
  <c i="1" r="AU123"/>
  <c i="23" r="BK135"/>
  <c r="J135"/>
  <c r="J102"/>
  <c r="R135"/>
  <c r="R134"/>
  <c r="T135"/>
  <c r="T134"/>
  <c i="9" r="BK170"/>
  <c r="J170"/>
  <c r="J104"/>
  <c r="BK274"/>
  <c r="J274"/>
  <c r="J126"/>
  <c r="BK330"/>
  <c r="J330"/>
  <c r="J136"/>
  <c i="17" r="BK490"/>
  <c r="J490"/>
  <c r="J105"/>
  <c i="15" r="BK191"/>
  <c r="J191"/>
  <c r="J103"/>
  <c i="17" r="BK259"/>
  <c r="J259"/>
  <c r="J101"/>
  <c i="4" r="BK483"/>
  <c r="J483"/>
  <c r="J107"/>
  <c i="9" r="BK164"/>
  <c r="BK220"/>
  <c r="J220"/>
  <c r="J108"/>
  <c r="BK229"/>
  <c r="J229"/>
  <c r="J111"/>
  <c r="BK161"/>
  <c r="J161"/>
  <c r="J101"/>
  <c r="BK226"/>
  <c r="J226"/>
  <c r="J110"/>
  <c r="BK253"/>
  <c r="J253"/>
  <c r="J119"/>
  <c r="BK265"/>
  <c r="J265"/>
  <c r="J123"/>
  <c r="BK167"/>
  <c r="J167"/>
  <c r="J103"/>
  <c r="BK232"/>
  <c r="J232"/>
  <c r="J112"/>
  <c r="BK262"/>
  <c r="J262"/>
  <c r="J122"/>
  <c r="BK277"/>
  <c r="J277"/>
  <c r="J127"/>
  <c r="BK294"/>
  <c r="J294"/>
  <c r="J130"/>
  <c i="13" r="BK205"/>
  <c r="J205"/>
  <c r="J101"/>
  <c i="16" r="BK284"/>
  <c r="J284"/>
  <c r="J104"/>
  <c i="3" r="BK2354"/>
  <c r="J2354"/>
  <c r="J113"/>
  <c i="4" r="BK502"/>
  <c r="J502"/>
  <c r="J110"/>
  <c i="8" r="BK127"/>
  <c r="J127"/>
  <c r="J99"/>
  <c i="9" r="BK223"/>
  <c r="J223"/>
  <c r="J109"/>
  <c r="BK235"/>
  <c r="J235"/>
  <c r="J113"/>
  <c r="BK238"/>
  <c r="J238"/>
  <c r="J114"/>
  <c r="BK256"/>
  <c r="J256"/>
  <c r="J120"/>
  <c r="BK259"/>
  <c r="J259"/>
  <c r="J121"/>
  <c r="BK268"/>
  <c r="J268"/>
  <c r="J124"/>
  <c r="BK271"/>
  <c r="J271"/>
  <c r="J125"/>
  <c r="BK322"/>
  <c r="J322"/>
  <c r="J134"/>
  <c i="11" r="BK217"/>
  <c r="J217"/>
  <c r="J101"/>
  <c i="12" r="BK230"/>
  <c r="J230"/>
  <c r="J102"/>
  <c i="9" r="BK173"/>
  <c r="J173"/>
  <c r="J105"/>
  <c r="BK250"/>
  <c r="J250"/>
  <c r="J118"/>
  <c r="BK315"/>
  <c r="J315"/>
  <c r="J133"/>
  <c i="18" r="BK278"/>
  <c r="J278"/>
  <c r="J103"/>
  <c i="22" r="BK123"/>
  <c r="J123"/>
  <c r="J125"/>
  <c r="J100"/>
  <c i="23" r="F121"/>
  <c r="E112"/>
  <c r="BE139"/>
  <c r="BE155"/>
  <c r="BE171"/>
  <c r="BE174"/>
  <c r="BE193"/>
  <c r="J94"/>
  <c r="BE145"/>
  <c r="BE163"/>
  <c r="BE168"/>
  <c r="J118"/>
  <c r="BE127"/>
  <c r="BE208"/>
  <c r="BE136"/>
  <c r="BE195"/>
  <c r="BE198"/>
  <c r="BE205"/>
  <c r="BE152"/>
  <c r="BE177"/>
  <c r="BE183"/>
  <c r="BE186"/>
  <c r="BE222"/>
  <c r="BE200"/>
  <c r="BE219"/>
  <c r="BE180"/>
  <c r="BE211"/>
  <c r="BE130"/>
  <c r="BE142"/>
  <c r="BE190"/>
  <c r="BE216"/>
  <c i="22" r="E85"/>
  <c r="J94"/>
  <c i="21" r="BK126"/>
  <c r="BK125"/>
  <c r="J125"/>
  <c r="J98"/>
  <c i="22" r="F120"/>
  <c r="BE131"/>
  <c r="J91"/>
  <c r="BE126"/>
  <c r="BE144"/>
  <c r="BE147"/>
  <c r="BE185"/>
  <c r="BE138"/>
  <c r="BE182"/>
  <c r="BE129"/>
  <c r="BE140"/>
  <c r="BE166"/>
  <c r="BE188"/>
  <c r="BE169"/>
  <c r="BE173"/>
  <c r="BE200"/>
  <c r="BE135"/>
  <c r="BE162"/>
  <c r="BE205"/>
  <c r="BE152"/>
  <c r="BE158"/>
  <c r="BE177"/>
  <c r="BE192"/>
  <c r="BE201"/>
  <c r="BE134"/>
  <c r="BE150"/>
  <c r="BE154"/>
  <c r="BE195"/>
  <c r="BE198"/>
  <c r="BE202"/>
  <c r="BE203"/>
  <c i="21" r="F94"/>
  <c r="J122"/>
  <c r="BE179"/>
  <c r="BE180"/>
  <c r="BE184"/>
  <c r="BE233"/>
  <c r="BE250"/>
  <c r="BE305"/>
  <c r="BE308"/>
  <c r="BE333"/>
  <c r="BE365"/>
  <c r="BE159"/>
  <c r="BE165"/>
  <c r="BE174"/>
  <c r="BE279"/>
  <c r="BE290"/>
  <c r="BE295"/>
  <c r="BE337"/>
  <c r="BE344"/>
  <c r="BE346"/>
  <c r="BE351"/>
  <c r="BE381"/>
  <c r="BE384"/>
  <c r="BE392"/>
  <c r="BE400"/>
  <c r="BE416"/>
  <c r="BE205"/>
  <c r="BE213"/>
  <c r="BE284"/>
  <c r="BE156"/>
  <c r="BE183"/>
  <c r="BE185"/>
  <c r="BE186"/>
  <c r="BE187"/>
  <c r="BE197"/>
  <c r="BE199"/>
  <c r="BE201"/>
  <c r="BE265"/>
  <c r="BE273"/>
  <c r="BE276"/>
  <c r="BE289"/>
  <c r="BE330"/>
  <c r="J91"/>
  <c r="E113"/>
  <c r="BE147"/>
  <c r="BE150"/>
  <c r="BE245"/>
  <c r="BE286"/>
  <c r="BE291"/>
  <c r="BE301"/>
  <c r="BE321"/>
  <c r="BE410"/>
  <c r="BE162"/>
  <c r="BE230"/>
  <c r="BE269"/>
  <c r="BE318"/>
  <c r="BE327"/>
  <c r="BE413"/>
  <c i="20" r="BK124"/>
  <c r="BK123"/>
  <c r="J123"/>
  <c i="21" r="BE177"/>
  <c r="BE228"/>
  <c r="BE247"/>
  <c r="BE198"/>
  <c r="BE255"/>
  <c r="BE256"/>
  <c r="BE347"/>
  <c r="BE373"/>
  <c r="BE143"/>
  <c r="BE335"/>
  <c r="BE340"/>
  <c r="BE357"/>
  <c r="BE128"/>
  <c r="BE224"/>
  <c r="BE324"/>
  <c r="BE342"/>
  <c r="BE131"/>
  <c r="BE210"/>
  <c r="BE292"/>
  <c r="BE341"/>
  <c r="BE140"/>
  <c r="BE170"/>
  <c r="BE173"/>
  <c r="BE227"/>
  <c r="BE252"/>
  <c r="BE259"/>
  <c r="BE262"/>
  <c r="BE314"/>
  <c r="BE317"/>
  <c r="BE334"/>
  <c r="BE388"/>
  <c r="BE419"/>
  <c r="BE423"/>
  <c r="BE137"/>
  <c r="BE168"/>
  <c r="BE241"/>
  <c r="BE304"/>
  <c r="BE219"/>
  <c r="BE244"/>
  <c r="BE272"/>
  <c r="BE280"/>
  <c r="BE281"/>
  <c r="BE134"/>
  <c r="BE153"/>
  <c r="BE189"/>
  <c r="BE192"/>
  <c r="BE193"/>
  <c r="BE194"/>
  <c r="BE196"/>
  <c r="BE207"/>
  <c r="BE216"/>
  <c r="BE221"/>
  <c r="BE229"/>
  <c r="BE236"/>
  <c r="BE239"/>
  <c r="BE268"/>
  <c r="BE270"/>
  <c r="BE298"/>
  <c r="BE311"/>
  <c i="20" r="BE171"/>
  <c r="BE132"/>
  <c r="J91"/>
  <c r="J94"/>
  <c r="F120"/>
  <c r="BE192"/>
  <c r="BE150"/>
  <c r="BE162"/>
  <c r="BE136"/>
  <c r="BE141"/>
  <c r="BE155"/>
  <c r="BE143"/>
  <c r="BE146"/>
  <c r="BE149"/>
  <c i="19" r="BK124"/>
  <c r="J124"/>
  <c r="J99"/>
  <c i="20" r="E85"/>
  <c r="BE126"/>
  <c r="BE129"/>
  <c r="BE164"/>
  <c r="BE168"/>
  <c r="BE184"/>
  <c r="BE175"/>
  <c r="BE180"/>
  <c r="BE138"/>
  <c r="BE153"/>
  <c r="BE159"/>
  <c r="BE188"/>
  <c r="BE134"/>
  <c r="BE158"/>
  <c i="19" r="BE133"/>
  <c r="BE142"/>
  <c r="BE158"/>
  <c r="F94"/>
  <c r="BE208"/>
  <c r="BE216"/>
  <c r="BE138"/>
  <c r="BE144"/>
  <c r="BE170"/>
  <c r="BE172"/>
  <c r="BE233"/>
  <c i="18" r="BK282"/>
  <c r="J282"/>
  <c r="J104"/>
  <c i="19" r="E111"/>
  <c r="BE164"/>
  <c r="BE174"/>
  <c r="BE184"/>
  <c r="BE167"/>
  <c r="BE171"/>
  <c r="J94"/>
  <c r="J117"/>
  <c r="BE126"/>
  <c r="BE129"/>
  <c r="BE151"/>
  <c r="BE165"/>
  <c r="BE204"/>
  <c r="BE220"/>
  <c i="18" r="BK128"/>
  <c r="J128"/>
  <c r="J99"/>
  <c i="19" r="BE147"/>
  <c r="BE150"/>
  <c r="BE154"/>
  <c r="BE161"/>
  <c r="BE201"/>
  <c r="BE212"/>
  <c r="BE223"/>
  <c r="BE196"/>
  <c r="BE135"/>
  <c r="BE157"/>
  <c r="BE163"/>
  <c r="BE177"/>
  <c r="BE180"/>
  <c r="BE188"/>
  <c r="BE191"/>
  <c r="BE230"/>
  <c i="18" r="BE172"/>
  <c r="E85"/>
  <c r="BE130"/>
  <c r="BE147"/>
  <c r="BE224"/>
  <c r="BE234"/>
  <c r="BE235"/>
  <c r="BE241"/>
  <c r="BE248"/>
  <c r="BE262"/>
  <c r="BE266"/>
  <c r="BE190"/>
  <c r="BE197"/>
  <c i="17" r="BK494"/>
  <c r="J494"/>
  <c r="J106"/>
  <c i="18" r="F124"/>
  <c r="BE255"/>
  <c r="BE276"/>
  <c r="BE201"/>
  <c r="J94"/>
  <c r="BE133"/>
  <c r="BE232"/>
  <c r="BE246"/>
  <c r="BE253"/>
  <c r="BE256"/>
  <c r="BE261"/>
  <c r="BE279"/>
  <c r="BE290"/>
  <c i="17" r="BK130"/>
  <c r="BK129"/>
  <c r="J129"/>
  <c r="J98"/>
  <c i="18" r="BE137"/>
  <c r="BE141"/>
  <c r="BE153"/>
  <c r="BE287"/>
  <c r="BE160"/>
  <c r="BE186"/>
  <c r="BE157"/>
  <c r="BE182"/>
  <c r="BE205"/>
  <c r="BE208"/>
  <c r="BE215"/>
  <c r="BE222"/>
  <c r="BE239"/>
  <c r="BE240"/>
  <c r="BE273"/>
  <c r="BE194"/>
  <c r="BE284"/>
  <c r="BE219"/>
  <c r="BE250"/>
  <c r="BE227"/>
  <c r="J91"/>
  <c r="BE163"/>
  <c r="BE169"/>
  <c r="BE176"/>
  <c r="BE238"/>
  <c r="BE243"/>
  <c r="BE258"/>
  <c r="BE270"/>
  <c r="BE230"/>
  <c i="17" r="BE215"/>
  <c r="BE284"/>
  <c r="BE324"/>
  <c r="BE328"/>
  <c r="BE343"/>
  <c r="BE348"/>
  <c r="BE360"/>
  <c r="BE371"/>
  <c r="BE381"/>
  <c i="16" r="J128"/>
  <c r="J100"/>
  <c i="17" r="F94"/>
  <c r="J126"/>
  <c r="BE311"/>
  <c r="BE321"/>
  <c r="BE401"/>
  <c r="BE411"/>
  <c r="BE200"/>
  <c r="BE212"/>
  <c r="BE220"/>
  <c r="BE278"/>
  <c r="BE292"/>
  <c r="BE397"/>
  <c r="BE403"/>
  <c r="BE434"/>
  <c r="J123"/>
  <c r="BE183"/>
  <c r="BE206"/>
  <c r="BE209"/>
  <c r="BE225"/>
  <c r="BE300"/>
  <c r="BE303"/>
  <c r="BE132"/>
  <c r="BE142"/>
  <c r="BE246"/>
  <c r="BE249"/>
  <c r="BE310"/>
  <c r="BE317"/>
  <c r="BE335"/>
  <c r="BE350"/>
  <c r="BE362"/>
  <c r="BE364"/>
  <c r="BE369"/>
  <c r="BE374"/>
  <c r="BE383"/>
  <c r="BE388"/>
  <c r="BE138"/>
  <c r="BE174"/>
  <c r="BE180"/>
  <c r="BE193"/>
  <c r="BE255"/>
  <c r="BE281"/>
  <c r="BE338"/>
  <c r="BE341"/>
  <c r="BE367"/>
  <c r="BE379"/>
  <c r="BE438"/>
  <c r="BE441"/>
  <c r="BE431"/>
  <c r="BE468"/>
  <c r="BE470"/>
  <c r="BE482"/>
  <c r="BE501"/>
  <c r="BE390"/>
  <c r="BE451"/>
  <c r="BE454"/>
  <c r="BE483"/>
  <c r="BE488"/>
  <c r="BE504"/>
  <c r="BE417"/>
  <c r="BE457"/>
  <c r="BE463"/>
  <c r="BE479"/>
  <c r="E117"/>
  <c r="BE164"/>
  <c r="BE190"/>
  <c r="BE376"/>
  <c r="BE392"/>
  <c r="BE395"/>
  <c r="BE405"/>
  <c r="BE414"/>
  <c r="BE155"/>
  <c r="BE197"/>
  <c r="BE252"/>
  <c r="BE275"/>
  <c r="BE314"/>
  <c r="BE353"/>
  <c r="BE355"/>
  <c r="BE386"/>
  <c r="BE426"/>
  <c r="BE491"/>
  <c r="BE499"/>
  <c r="BE232"/>
  <c r="BE260"/>
  <c r="BE265"/>
  <c r="BE331"/>
  <c r="BE448"/>
  <c r="BE487"/>
  <c r="BE168"/>
  <c r="BE171"/>
  <c r="BE346"/>
  <c r="BE357"/>
  <c r="BE399"/>
  <c r="BE420"/>
  <c r="BE429"/>
  <c r="BE446"/>
  <c r="BE461"/>
  <c r="BE484"/>
  <c r="BE485"/>
  <c r="BE486"/>
  <c r="BE408"/>
  <c r="BE423"/>
  <c r="BE436"/>
  <c r="BE443"/>
  <c r="BE465"/>
  <c r="BE474"/>
  <c r="BE489"/>
  <c r="BE496"/>
  <c r="BE458"/>
  <c i="16" r="BE236"/>
  <c r="BE169"/>
  <c r="BE197"/>
  <c r="BE203"/>
  <c i="15" r="BK128"/>
  <c i="16" r="E114"/>
  <c r="BE233"/>
  <c r="BE269"/>
  <c r="BE281"/>
  <c r="J91"/>
  <c r="BE134"/>
  <c r="BE218"/>
  <c r="BE263"/>
  <c r="BE275"/>
  <c r="BE278"/>
  <c r="BE285"/>
  <c r="BE166"/>
  <c r="BE225"/>
  <c r="BE243"/>
  <c r="BE138"/>
  <c r="BE154"/>
  <c r="BE176"/>
  <c r="BE186"/>
  <c r="BE182"/>
  <c r="BE250"/>
  <c r="BE255"/>
  <c r="BE258"/>
  <c r="BE260"/>
  <c r="F94"/>
  <c r="BE189"/>
  <c r="BE192"/>
  <c r="BE222"/>
  <c r="BE266"/>
  <c r="BE129"/>
  <c r="BE158"/>
  <c r="BE207"/>
  <c r="BE211"/>
  <c r="BE272"/>
  <c r="J94"/>
  <c r="BE214"/>
  <c r="BE244"/>
  <c r="BE151"/>
  <c r="BE173"/>
  <c r="BE229"/>
  <c r="BE253"/>
  <c r="BE143"/>
  <c r="BE147"/>
  <c r="BE161"/>
  <c r="BE215"/>
  <c r="BE247"/>
  <c i="15" r="J94"/>
  <c r="J121"/>
  <c r="BE135"/>
  <c r="BE142"/>
  <c r="BE154"/>
  <c r="BE186"/>
  <c r="BE180"/>
  <c r="BE183"/>
  <c r="BE185"/>
  <c r="BE198"/>
  <c i="14" r="BK307"/>
  <c r="J307"/>
  <c r="J111"/>
  <c i="15" r="E85"/>
  <c r="BE130"/>
  <c r="BE189"/>
  <c i="14" r="BK138"/>
  <c r="J138"/>
  <c r="J100"/>
  <c i="15" r="F94"/>
  <c r="BE169"/>
  <c r="BE178"/>
  <c r="BE173"/>
  <c r="BE179"/>
  <c r="BE192"/>
  <c r="BE162"/>
  <c r="BE197"/>
  <c r="BE148"/>
  <c i="14" r="BE225"/>
  <c r="BE266"/>
  <c r="BE277"/>
  <c r="BE300"/>
  <c r="BE342"/>
  <c r="BE346"/>
  <c r="F133"/>
  <c r="BE281"/>
  <c r="BE309"/>
  <c r="BE312"/>
  <c r="BE316"/>
  <c r="BE356"/>
  <c r="BE378"/>
  <c r="BE199"/>
  <c r="BE396"/>
  <c r="E85"/>
  <c r="J130"/>
  <c r="BE232"/>
  <c r="BE235"/>
  <c r="BE240"/>
  <c r="BE248"/>
  <c r="BE256"/>
  <c r="BE363"/>
  <c r="BE386"/>
  <c r="BE143"/>
  <c r="BE146"/>
  <c r="BE177"/>
  <c r="J94"/>
  <c r="BE208"/>
  <c r="BE213"/>
  <c r="BE229"/>
  <c r="BE245"/>
  <c r="BE289"/>
  <c r="BE313"/>
  <c r="BE328"/>
  <c r="BE219"/>
  <c r="BE262"/>
  <c r="BE335"/>
  <c r="BE353"/>
  <c r="BE359"/>
  <c r="BE373"/>
  <c r="BE390"/>
  <c r="BE286"/>
  <c i="13" r="BK124"/>
  <c r="BK123"/>
  <c r="J123"/>
  <c r="J98"/>
  <c i="14" r="BE140"/>
  <c r="BE251"/>
  <c r="BE149"/>
  <c r="BE222"/>
  <c r="BE292"/>
  <c r="BE297"/>
  <c r="BE314"/>
  <c r="BE323"/>
  <c r="BE339"/>
  <c r="BE202"/>
  <c r="BE274"/>
  <c r="BE319"/>
  <c r="BE325"/>
  <c r="BE153"/>
  <c r="BE169"/>
  <c r="BE172"/>
  <c r="BE195"/>
  <c r="BE216"/>
  <c r="BE259"/>
  <c r="BE271"/>
  <c r="BE303"/>
  <c r="BE321"/>
  <c r="BE332"/>
  <c i="13" r="E111"/>
  <c r="J120"/>
  <c r="BE126"/>
  <c r="BE129"/>
  <c r="BE134"/>
  <c r="BE164"/>
  <c r="BE167"/>
  <c r="J91"/>
  <c r="BE146"/>
  <c r="BE173"/>
  <c r="BE188"/>
  <c r="BE196"/>
  <c r="BE143"/>
  <c i="12" r="J126"/>
  <c r="J100"/>
  <c i="13" r="BE140"/>
  <c r="BE183"/>
  <c r="BE193"/>
  <c r="BE152"/>
  <c r="BE159"/>
  <c r="BE169"/>
  <c r="BE178"/>
  <c r="BE200"/>
  <c r="F94"/>
  <c r="BE155"/>
  <c r="BE168"/>
  <c r="BE131"/>
  <c r="BE206"/>
  <c i="11" r="BK124"/>
  <c r="J124"/>
  <c r="J99"/>
  <c i="12" r="F121"/>
  <c r="BE152"/>
  <c r="E85"/>
  <c r="J118"/>
  <c r="BE190"/>
  <c r="BE185"/>
  <c r="BE200"/>
  <c r="BE158"/>
  <c r="BE161"/>
  <c r="BE215"/>
  <c r="J121"/>
  <c r="BE127"/>
  <c r="BE144"/>
  <c r="BE171"/>
  <c r="BE174"/>
  <c r="BE177"/>
  <c r="BE170"/>
  <c r="BE221"/>
  <c r="BE147"/>
  <c r="BE167"/>
  <c r="BE172"/>
  <c r="BE193"/>
  <c r="BE130"/>
  <c r="BE136"/>
  <c r="BE180"/>
  <c r="BE196"/>
  <c r="BE202"/>
  <c r="BE205"/>
  <c r="BE209"/>
  <c r="BE226"/>
  <c r="BE231"/>
  <c i="11" r="E85"/>
  <c r="BE131"/>
  <c i="10" r="BK123"/>
  <c r="J123"/>
  <c i="11" r="F94"/>
  <c r="BE136"/>
  <c r="J120"/>
  <c r="BE155"/>
  <c r="BE149"/>
  <c r="BE185"/>
  <c r="BE146"/>
  <c r="BE158"/>
  <c r="BE171"/>
  <c r="BE197"/>
  <c r="BE218"/>
  <c r="J117"/>
  <c r="BE203"/>
  <c r="BE214"/>
  <c r="BE139"/>
  <c r="BE168"/>
  <c r="BE205"/>
  <c r="BE174"/>
  <c r="BE211"/>
  <c r="BE177"/>
  <c r="BE194"/>
  <c r="BE126"/>
  <c r="BE191"/>
  <c r="BE142"/>
  <c r="BE161"/>
  <c r="BE164"/>
  <c r="BE182"/>
  <c i="9" r="J164"/>
  <c r="J102"/>
  <c i="10" r="J117"/>
  <c r="BE134"/>
  <c r="BE138"/>
  <c r="E111"/>
  <c r="BE130"/>
  <c r="BE168"/>
  <c r="BE185"/>
  <c r="BE132"/>
  <c r="BE136"/>
  <c r="BE156"/>
  <c r="BE164"/>
  <c r="BE125"/>
  <c r="BE140"/>
  <c r="BE142"/>
  <c r="BE148"/>
  <c r="BE160"/>
  <c r="BE162"/>
  <c r="BE170"/>
  <c r="BE182"/>
  <c r="BE187"/>
  <c r="J120"/>
  <c r="BE144"/>
  <c r="BE166"/>
  <c r="BE172"/>
  <c i="9" r="BK249"/>
  <c r="J249"/>
  <c r="J117"/>
  <c i="10" r="BE150"/>
  <c r="BE154"/>
  <c r="BE152"/>
  <c r="BE158"/>
  <c r="BE189"/>
  <c r="F94"/>
  <c r="BE146"/>
  <c r="BE176"/>
  <c r="BE178"/>
  <c r="BE174"/>
  <c r="BE180"/>
  <c r="BE127"/>
  <c i="8" r="BK126"/>
  <c r="J126"/>
  <c i="9" r="BE195"/>
  <c r="BE191"/>
  <c r="BE217"/>
  <c r="BE251"/>
  <c r="BE257"/>
  <c r="BE193"/>
  <c r="BE236"/>
  <c r="BE244"/>
  <c r="BE246"/>
  <c r="BE254"/>
  <c r="BE227"/>
  <c r="BE263"/>
  <c r="BE266"/>
  <c r="BE269"/>
  <c r="BE275"/>
  <c r="J91"/>
  <c r="BE181"/>
  <c r="BE201"/>
  <c r="BE239"/>
  <c r="BE298"/>
  <c r="BE307"/>
  <c r="BE323"/>
  <c r="BE224"/>
  <c r="BE230"/>
  <c r="BE272"/>
  <c r="BE292"/>
  <c r="E85"/>
  <c r="BE183"/>
  <c r="BE326"/>
  <c r="F94"/>
  <c r="BE165"/>
  <c r="BE179"/>
  <c r="BE233"/>
  <c r="J94"/>
  <c r="BE215"/>
  <c r="BE221"/>
  <c r="BE288"/>
  <c r="BE295"/>
  <c r="BE311"/>
  <c r="BE162"/>
  <c r="BE207"/>
  <c r="BE211"/>
  <c r="BE285"/>
  <c r="BE309"/>
  <c r="BE313"/>
  <c r="BE320"/>
  <c r="BE171"/>
  <c r="BE177"/>
  <c r="BE185"/>
  <c r="BE242"/>
  <c r="BE300"/>
  <c r="BE187"/>
  <c r="BE199"/>
  <c r="BE209"/>
  <c r="BE213"/>
  <c r="BE260"/>
  <c r="BE278"/>
  <c r="BE281"/>
  <c r="BE283"/>
  <c r="BE303"/>
  <c r="BE328"/>
  <c r="BE168"/>
  <c r="BE174"/>
  <c r="BE189"/>
  <c r="BE197"/>
  <c r="BE203"/>
  <c r="BE205"/>
  <c r="BE290"/>
  <c r="BE305"/>
  <c r="BE316"/>
  <c r="BE318"/>
  <c r="BE331"/>
  <c i="8" r="BE136"/>
  <c r="BE138"/>
  <c r="BE150"/>
  <c r="E114"/>
  <c r="J94"/>
  <c i="7" r="BK130"/>
  <c r="J130"/>
  <c r="J98"/>
  <c i="8" r="BE166"/>
  <c r="BE170"/>
  <c r="BE162"/>
  <c r="BE209"/>
  <c r="BE235"/>
  <c r="BE213"/>
  <c r="BE224"/>
  <c r="BE133"/>
  <c r="BE154"/>
  <c r="BE158"/>
  <c r="BE173"/>
  <c r="BE187"/>
  <c r="BE193"/>
  <c r="BE205"/>
  <c r="BE231"/>
  <c r="BE146"/>
  <c r="BE152"/>
  <c r="BE175"/>
  <c r="BE179"/>
  <c r="BE215"/>
  <c r="BE226"/>
  <c r="BE228"/>
  <c r="J91"/>
  <c r="BE156"/>
  <c r="BE160"/>
  <c r="BE164"/>
  <c r="BE183"/>
  <c r="BE189"/>
  <c r="BE128"/>
  <c r="BE140"/>
  <c r="BE142"/>
  <c r="BE168"/>
  <c r="BE207"/>
  <c r="BE211"/>
  <c r="BE220"/>
  <c r="BE222"/>
  <c r="F123"/>
  <c r="BE185"/>
  <c r="BE197"/>
  <c r="BE203"/>
  <c r="BE217"/>
  <c r="BE233"/>
  <c r="BE177"/>
  <c r="BE191"/>
  <c r="BE195"/>
  <c r="BE199"/>
  <c r="BE201"/>
  <c r="BE144"/>
  <c r="BE131"/>
  <c r="BE148"/>
  <c r="BE181"/>
  <c i="7" r="BE142"/>
  <c r="BE168"/>
  <c r="BE191"/>
  <c r="BE197"/>
  <c r="BE205"/>
  <c r="BE219"/>
  <c r="BE237"/>
  <c r="BE369"/>
  <c r="BE371"/>
  <c r="BE383"/>
  <c r="BE390"/>
  <c r="BE398"/>
  <c r="BE416"/>
  <c r="BE426"/>
  <c r="BE445"/>
  <c r="BE449"/>
  <c r="BE451"/>
  <c r="BE150"/>
  <c r="BE154"/>
  <c r="BE160"/>
  <c r="BE183"/>
  <c r="BE185"/>
  <c r="BE268"/>
  <c r="BE327"/>
  <c r="BE342"/>
  <c r="BE350"/>
  <c r="BE394"/>
  <c r="BE418"/>
  <c i="6" r="J204"/>
  <c r="J104"/>
  <c i="7" r="J124"/>
  <c r="BE156"/>
  <c r="BE215"/>
  <c r="BE256"/>
  <c r="BE290"/>
  <c r="BE473"/>
  <c r="E118"/>
  <c r="BE138"/>
  <c r="BE140"/>
  <c r="BE146"/>
  <c r="BE187"/>
  <c r="BE199"/>
  <c r="BE233"/>
  <c r="BE241"/>
  <c r="BE243"/>
  <c r="BE307"/>
  <c r="BE346"/>
  <c r="BE410"/>
  <c r="BE457"/>
  <c r="BE459"/>
  <c r="BE462"/>
  <c r="BE475"/>
  <c r="BE174"/>
  <c r="BE213"/>
  <c r="BE225"/>
  <c r="BE231"/>
  <c r="BE254"/>
  <c r="BE298"/>
  <c r="BE309"/>
  <c r="BE352"/>
  <c r="BE466"/>
  <c r="BE148"/>
  <c r="BE180"/>
  <c r="BE211"/>
  <c r="BE272"/>
  <c r="BE296"/>
  <c r="BE302"/>
  <c r="BE323"/>
  <c r="BE379"/>
  <c r="F94"/>
  <c r="BE144"/>
  <c r="BE178"/>
  <c r="BE329"/>
  <c r="BE331"/>
  <c r="BE333"/>
  <c r="BE365"/>
  <c r="BE420"/>
  <c r="BE436"/>
  <c r="BE468"/>
  <c r="BE170"/>
  <c r="BE258"/>
  <c r="BE266"/>
  <c r="BE278"/>
  <c r="BE280"/>
  <c r="BE422"/>
  <c r="BE424"/>
  <c r="BE430"/>
  <c r="BE477"/>
  <c r="BE335"/>
  <c r="BE344"/>
  <c r="BE367"/>
  <c r="BE388"/>
  <c r="BE402"/>
  <c r="BE404"/>
  <c r="BE412"/>
  <c r="BE414"/>
  <c r="BE432"/>
  <c r="BE438"/>
  <c r="BE440"/>
  <c r="BE340"/>
  <c r="BE406"/>
  <c r="BE408"/>
  <c r="BE428"/>
  <c r="BE434"/>
  <c r="J94"/>
  <c r="BE152"/>
  <c r="BE158"/>
  <c r="BE166"/>
  <c r="BE176"/>
  <c r="BE201"/>
  <c r="BE209"/>
  <c r="BE227"/>
  <c r="BE235"/>
  <c r="BE245"/>
  <c r="BE247"/>
  <c r="BE260"/>
  <c r="BE264"/>
  <c r="BE294"/>
  <c r="BE315"/>
  <c r="BE361"/>
  <c r="BE363"/>
  <c r="BE132"/>
  <c r="BE134"/>
  <c r="BE162"/>
  <c r="BE172"/>
  <c r="BE189"/>
  <c r="BE193"/>
  <c r="BE217"/>
  <c r="BE223"/>
  <c r="BE262"/>
  <c r="BE270"/>
  <c r="BE274"/>
  <c r="BE276"/>
  <c r="BE282"/>
  <c r="BE284"/>
  <c r="BE286"/>
  <c r="BE288"/>
  <c r="BE292"/>
  <c r="BE337"/>
  <c r="BE377"/>
  <c r="BE381"/>
  <c r="BE385"/>
  <c r="BE392"/>
  <c r="BE400"/>
  <c r="BE453"/>
  <c r="BE164"/>
  <c r="BE203"/>
  <c r="BE207"/>
  <c r="BE221"/>
  <c r="BE229"/>
  <c r="BE249"/>
  <c r="BE300"/>
  <c r="BE311"/>
  <c r="BE313"/>
  <c r="BE319"/>
  <c r="BE321"/>
  <c r="BE325"/>
  <c r="BE354"/>
  <c r="BE359"/>
  <c r="BE373"/>
  <c r="BE375"/>
  <c r="BE443"/>
  <c r="BE455"/>
  <c r="BE136"/>
  <c r="BE195"/>
  <c r="BE239"/>
  <c r="BE252"/>
  <c r="BE304"/>
  <c r="BE317"/>
  <c r="BE348"/>
  <c r="BE356"/>
  <c r="BE396"/>
  <c r="BE447"/>
  <c r="BE464"/>
  <c r="BE471"/>
  <c i="6" r="F94"/>
  <c r="BE156"/>
  <c r="BE396"/>
  <c r="BE399"/>
  <c r="BE500"/>
  <c r="BE537"/>
  <c r="BE570"/>
  <c r="BE586"/>
  <c r="BE595"/>
  <c r="BE598"/>
  <c r="BE607"/>
  <c r="J125"/>
  <c r="BE138"/>
  <c r="BE293"/>
  <c r="BE352"/>
  <c r="BE414"/>
  <c r="BE454"/>
  <c r="BE463"/>
  <c r="BE466"/>
  <c r="BE482"/>
  <c r="BE492"/>
  <c r="BE510"/>
  <c r="BE524"/>
  <c r="BE527"/>
  <c r="BE618"/>
  <c r="E85"/>
  <c r="BE160"/>
  <c r="BE211"/>
  <c r="BE218"/>
  <c r="BE277"/>
  <c r="BE480"/>
  <c r="BE497"/>
  <c r="BE520"/>
  <c r="BE529"/>
  <c r="BE530"/>
  <c r="BE609"/>
  <c r="BE180"/>
  <c r="BE281"/>
  <c r="BE468"/>
  <c r="BE506"/>
  <c r="BE552"/>
  <c r="BE612"/>
  <c i="5" r="J134"/>
  <c r="J101"/>
  <c i="6" r="BE288"/>
  <c r="BE296"/>
  <c r="BE442"/>
  <c r="BE457"/>
  <c r="BE490"/>
  <c r="BE541"/>
  <c r="BE546"/>
  <c r="BE555"/>
  <c r="BE602"/>
  <c r="BE625"/>
  <c r="BE364"/>
  <c r="BE479"/>
  <c r="BE503"/>
  <c r="BE599"/>
  <c r="BE619"/>
  <c r="BE321"/>
  <c r="BE543"/>
  <c r="BE604"/>
  <c r="BE617"/>
  <c r="BE148"/>
  <c r="BE201"/>
  <c r="BE205"/>
  <c r="BE226"/>
  <c r="BE234"/>
  <c r="BE273"/>
  <c r="BE307"/>
  <c r="BE388"/>
  <c r="BE408"/>
  <c r="BE439"/>
  <c r="BE476"/>
  <c r="BE533"/>
  <c r="BE538"/>
  <c r="BE558"/>
  <c r="BE613"/>
  <c r="BE622"/>
  <c r="BE152"/>
  <c r="BE222"/>
  <c r="BE311"/>
  <c r="BE323"/>
  <c r="BE329"/>
  <c r="BE372"/>
  <c r="BE392"/>
  <c r="BE417"/>
  <c r="BE460"/>
  <c r="BE474"/>
  <c r="BE516"/>
  <c r="BE565"/>
  <c r="BE567"/>
  <c r="BE585"/>
  <c r="BE209"/>
  <c r="BE214"/>
  <c r="BE266"/>
  <c r="BE300"/>
  <c r="BE312"/>
  <c r="BE317"/>
  <c r="J128"/>
  <c r="BE142"/>
  <c r="BE187"/>
  <c r="BE258"/>
  <c r="BE269"/>
  <c r="BE344"/>
  <c r="BE380"/>
  <c r="BE429"/>
  <c r="BE433"/>
  <c r="BE451"/>
  <c r="BE486"/>
  <c r="BE519"/>
  <c r="BE560"/>
  <c r="BE577"/>
  <c r="BE580"/>
  <c r="BE193"/>
  <c r="BE208"/>
  <c r="BE230"/>
  <c r="BE310"/>
  <c r="BE314"/>
  <c r="BE318"/>
  <c r="BE322"/>
  <c r="BE325"/>
  <c r="BE402"/>
  <c r="BE405"/>
  <c r="BE423"/>
  <c r="BE426"/>
  <c r="BE448"/>
  <c r="BE548"/>
  <c r="BE551"/>
  <c r="BE436"/>
  <c r="BE489"/>
  <c r="BE507"/>
  <c r="BE512"/>
  <c r="BE523"/>
  <c r="BE167"/>
  <c r="BE175"/>
  <c r="BE242"/>
  <c r="BE250"/>
  <c r="BE285"/>
  <c r="BE286"/>
  <c r="BE291"/>
  <c r="BE306"/>
  <c r="BE420"/>
  <c r="BE432"/>
  <c r="BE445"/>
  <c r="BE471"/>
  <c r="BE473"/>
  <c r="BE582"/>
  <c r="BE591"/>
  <c r="BE190"/>
  <c r="BE195"/>
  <c r="BE198"/>
  <c r="BE238"/>
  <c r="BE298"/>
  <c r="BE302"/>
  <c r="BE304"/>
  <c r="BE493"/>
  <c r="BE534"/>
  <c r="BE562"/>
  <c r="BE572"/>
  <c r="BE575"/>
  <c r="BE589"/>
  <c r="BE134"/>
  <c r="BE145"/>
  <c r="BE171"/>
  <c r="BE184"/>
  <c r="BE246"/>
  <c r="BE254"/>
  <c r="BE262"/>
  <c r="BE332"/>
  <c r="BE336"/>
  <c i="5" r="J94"/>
  <c r="F128"/>
  <c r="BE202"/>
  <c r="BE275"/>
  <c r="BE279"/>
  <c r="BE282"/>
  <c r="BE294"/>
  <c r="BE354"/>
  <c r="BE409"/>
  <c r="BE411"/>
  <c r="BE468"/>
  <c r="BE495"/>
  <c r="BE392"/>
  <c r="BE477"/>
  <c r="BE515"/>
  <c r="BE518"/>
  <c r="BE527"/>
  <c r="BE529"/>
  <c r="BE533"/>
  <c r="BE540"/>
  <c r="BE564"/>
  <c r="BE570"/>
  <c r="BE572"/>
  <c r="BE588"/>
  <c r="BE167"/>
  <c r="BE195"/>
  <c r="BE223"/>
  <c r="BE590"/>
  <c r="BE152"/>
  <c r="BE160"/>
  <c r="BE219"/>
  <c r="BE314"/>
  <c r="BE327"/>
  <c r="BE330"/>
  <c r="BE426"/>
  <c r="BE434"/>
  <c r="BE578"/>
  <c r="BE145"/>
  <c r="BE200"/>
  <c r="BE213"/>
  <c r="BE242"/>
  <c r="BE252"/>
  <c r="BE286"/>
  <c r="BE289"/>
  <c r="BE291"/>
  <c r="BE321"/>
  <c r="BE341"/>
  <c r="BE346"/>
  <c r="BE388"/>
  <c r="BE420"/>
  <c r="BE431"/>
  <c r="BE449"/>
  <c r="BE454"/>
  <c r="BE480"/>
  <c r="BE512"/>
  <c r="BE531"/>
  <c r="BE541"/>
  <c r="BE576"/>
  <c r="BE582"/>
  <c r="BE592"/>
  <c r="BE135"/>
  <c r="BE147"/>
  <c r="BE171"/>
  <c r="BE183"/>
  <c r="BE209"/>
  <c r="BE299"/>
  <c r="BE309"/>
  <c r="BE337"/>
  <c r="BE361"/>
  <c r="BE369"/>
  <c r="BE373"/>
  <c r="BE457"/>
  <c r="BE504"/>
  <c r="BE138"/>
  <c r="BE176"/>
  <c r="BE178"/>
  <c r="BE180"/>
  <c r="BE185"/>
  <c r="BE192"/>
  <c r="BE204"/>
  <c r="BE250"/>
  <c r="BE401"/>
  <c r="BE414"/>
  <c r="BE485"/>
  <c r="BE500"/>
  <c r="BE510"/>
  <c r="BE558"/>
  <c r="BE560"/>
  <c r="BE584"/>
  <c r="BE586"/>
  <c r="BE155"/>
  <c r="BE284"/>
  <c r="BE304"/>
  <c r="BE376"/>
  <c r="BE487"/>
  <c r="BE507"/>
  <c r="BE550"/>
  <c r="BE552"/>
  <c r="BE566"/>
  <c r="BE568"/>
  <c r="BE580"/>
  <c r="BE594"/>
  <c r="BE596"/>
  <c r="E85"/>
  <c r="J125"/>
  <c r="BE140"/>
  <c r="BE157"/>
  <c r="BE169"/>
  <c r="BE173"/>
  <c r="BE272"/>
  <c r="BE301"/>
  <c r="BE324"/>
  <c r="BE349"/>
  <c r="BE379"/>
  <c r="BE404"/>
  <c r="BE444"/>
  <c r="BE490"/>
  <c r="BE522"/>
  <c r="BE545"/>
  <c r="BE555"/>
  <c r="BE556"/>
  <c r="BE142"/>
  <c r="BE228"/>
  <c r="BE266"/>
  <c r="BE296"/>
  <c r="BE318"/>
  <c r="BE344"/>
  <c r="BE351"/>
  <c r="BE437"/>
  <c r="BE463"/>
  <c r="BE466"/>
  <c r="BE473"/>
  <c r="BE482"/>
  <c r="BE497"/>
  <c r="BE502"/>
  <c r="BE535"/>
  <c r="BE548"/>
  <c r="BE562"/>
  <c i="4" r="BK134"/>
  <c r="J134"/>
  <c r="J99"/>
  <c i="5" r="BE150"/>
  <c r="BE188"/>
  <c r="BE190"/>
  <c r="BE255"/>
  <c r="BE263"/>
  <c r="BE390"/>
  <c r="BE399"/>
  <c r="BE416"/>
  <c r="BE451"/>
  <c r="BE165"/>
  <c r="BE206"/>
  <c r="BE258"/>
  <c r="BE334"/>
  <c r="BE339"/>
  <c r="BE359"/>
  <c r="BE366"/>
  <c r="BE383"/>
  <c r="BE423"/>
  <c r="BE406"/>
  <c r="BE441"/>
  <c r="BE460"/>
  <c r="BE492"/>
  <c r="BE525"/>
  <c r="BE538"/>
  <c r="BE162"/>
  <c r="BE197"/>
  <c r="BE306"/>
  <c r="BE311"/>
  <c r="BE364"/>
  <c r="BE386"/>
  <c r="BE395"/>
  <c r="BE396"/>
  <c r="BE446"/>
  <c r="BE356"/>
  <c r="BE470"/>
  <c i="4" r="BE388"/>
  <c r="BE397"/>
  <c r="BE462"/>
  <c r="BE477"/>
  <c r="BE465"/>
  <c r="F94"/>
  <c r="BE144"/>
  <c r="BE165"/>
  <c r="BE173"/>
  <c r="BE185"/>
  <c r="BE203"/>
  <c r="BE250"/>
  <c r="BE272"/>
  <c r="BE337"/>
  <c r="BE340"/>
  <c r="BE355"/>
  <c r="BE369"/>
  <c r="BE409"/>
  <c r="BE445"/>
  <c i="3" r="BK2229"/>
  <c r="J2229"/>
  <c r="J110"/>
  <c i="4" r="BE201"/>
  <c r="BE239"/>
  <c r="BE252"/>
  <c r="BE363"/>
  <c r="BE366"/>
  <c r="BE385"/>
  <c r="BE422"/>
  <c r="BE429"/>
  <c r="BE432"/>
  <c r="BE436"/>
  <c r="BE440"/>
  <c r="BE452"/>
  <c r="BE493"/>
  <c r="BE496"/>
  <c i="3" r="BK1399"/>
  <c r="J1399"/>
  <c r="J104"/>
  <c i="4" r="BE220"/>
  <c r="BE244"/>
  <c r="BE288"/>
  <c r="BE316"/>
  <c r="BE319"/>
  <c r="BE328"/>
  <c r="BE352"/>
  <c r="BE361"/>
  <c r="BE372"/>
  <c r="BE393"/>
  <c r="BE434"/>
  <c r="J94"/>
  <c r="BE148"/>
  <c r="BE177"/>
  <c r="BE260"/>
  <c r="BE449"/>
  <c i="3" r="J2472"/>
  <c r="J116"/>
  <c i="4" r="J91"/>
  <c r="BE156"/>
  <c r="BE233"/>
  <c r="BE322"/>
  <c r="BE382"/>
  <c r="BE513"/>
  <c r="BE515"/>
  <c r="BE519"/>
  <c r="E121"/>
  <c r="BE158"/>
  <c r="BE160"/>
  <c r="BE167"/>
  <c r="BE171"/>
  <c r="BE181"/>
  <c r="BE230"/>
  <c r="BE242"/>
  <c r="BE280"/>
  <c r="BE346"/>
  <c r="BE419"/>
  <c r="BE459"/>
  <c r="BE162"/>
  <c r="BE179"/>
  <c r="BE189"/>
  <c r="BE195"/>
  <c r="BE197"/>
  <c r="BE210"/>
  <c r="BE213"/>
  <c r="BE222"/>
  <c r="BE224"/>
  <c r="BE226"/>
  <c r="BE236"/>
  <c r="BE248"/>
  <c r="BE292"/>
  <c r="BE334"/>
  <c r="BE349"/>
  <c r="BE468"/>
  <c r="BE484"/>
  <c r="BE503"/>
  <c r="BE146"/>
  <c r="BE191"/>
  <c r="BE193"/>
  <c r="BE207"/>
  <c r="BE294"/>
  <c r="BE391"/>
  <c r="BE425"/>
  <c r="BE471"/>
  <c r="BE140"/>
  <c r="BE152"/>
  <c r="BE175"/>
  <c r="BE199"/>
  <c r="BE215"/>
  <c r="BE256"/>
  <c r="BE298"/>
  <c r="BE303"/>
  <c r="BE307"/>
  <c r="BE343"/>
  <c r="BE443"/>
  <c r="BE480"/>
  <c r="BE499"/>
  <c r="BE507"/>
  <c r="BE264"/>
  <c r="BE268"/>
  <c r="BE276"/>
  <c r="BE378"/>
  <c r="BE154"/>
  <c r="BE183"/>
  <c r="BE217"/>
  <c r="BE296"/>
  <c r="BE310"/>
  <c r="BE331"/>
  <c r="BE358"/>
  <c r="BE375"/>
  <c r="BE416"/>
  <c r="BE454"/>
  <c r="BE457"/>
  <c r="BE142"/>
  <c r="BE187"/>
  <c r="BE205"/>
  <c r="BE246"/>
  <c r="BE325"/>
  <c r="BE401"/>
  <c r="BE413"/>
  <c r="BE474"/>
  <c r="BE490"/>
  <c r="BE517"/>
  <c r="BE521"/>
  <c i="3" r="BK154"/>
  <c i="4" r="BE136"/>
  <c r="BE228"/>
  <c r="BE284"/>
  <c r="BE301"/>
  <c r="BE313"/>
  <c r="BE405"/>
  <c r="BE509"/>
  <c r="BE511"/>
  <c i="2" r="BK121"/>
  <c r="J121"/>
  <c i="3" r="BE238"/>
  <c r="BE337"/>
  <c r="BE409"/>
  <c r="BE471"/>
  <c r="BE570"/>
  <c r="BE595"/>
  <c r="BE665"/>
  <c r="BE839"/>
  <c r="BE857"/>
  <c r="BE1084"/>
  <c r="BE1770"/>
  <c r="BE1805"/>
  <c r="BE1960"/>
  <c r="BE2293"/>
  <c r="BE2303"/>
  <c r="BE2355"/>
  <c r="BE2545"/>
  <c r="BE2683"/>
  <c r="BE2695"/>
  <c r="BE2768"/>
  <c r="BE3018"/>
  <c r="BE3049"/>
  <c r="BE3057"/>
  <c r="BE3082"/>
  <c r="BE3136"/>
  <c r="BE3156"/>
  <c r="BE3192"/>
  <c r="BE3196"/>
  <c r="BE3279"/>
  <c r="BE3316"/>
  <c r="BE3324"/>
  <c r="BE3350"/>
  <c r="BE3354"/>
  <c r="BE3363"/>
  <c r="BE3364"/>
  <c r="BE3385"/>
  <c r="BE3386"/>
  <c r="BE3415"/>
  <c r="BE3605"/>
  <c r="BE3622"/>
  <c r="BE3073"/>
  <c r="BE3151"/>
  <c r="BE3159"/>
  <c r="BE3182"/>
  <c r="BE3199"/>
  <c r="BE3203"/>
  <c r="BE3205"/>
  <c r="BE3286"/>
  <c r="BE3301"/>
  <c r="BE3404"/>
  <c r="BE3407"/>
  <c r="BE3501"/>
  <c r="BE3508"/>
  <c r="BE3515"/>
  <c r="BE3521"/>
  <c r="BE3538"/>
  <c r="BE3547"/>
  <c r="BE3600"/>
  <c r="BE163"/>
  <c r="BE567"/>
  <c r="BE828"/>
  <c r="BE843"/>
  <c r="BE1441"/>
  <c r="BE1446"/>
  <c r="BE1469"/>
  <c r="BE1801"/>
  <c r="BE1825"/>
  <c r="BE1882"/>
  <c r="BE2152"/>
  <c r="BE2221"/>
  <c r="BE2371"/>
  <c r="BE2466"/>
  <c r="BE2719"/>
  <c r="BE2723"/>
  <c r="BE2775"/>
  <c r="BE2785"/>
  <c r="BE2898"/>
  <c r="BE3030"/>
  <c r="BE3075"/>
  <c r="BE3154"/>
  <c r="BE3198"/>
  <c r="BE3200"/>
  <c r="BE3201"/>
  <c r="BE3247"/>
  <c r="BE3282"/>
  <c r="BE3305"/>
  <c r="BE3329"/>
  <c r="BE3344"/>
  <c r="BE3345"/>
  <c r="BE3349"/>
  <c r="BE3361"/>
  <c r="BE3504"/>
  <c r="BE3608"/>
  <c r="BE3778"/>
  <c r="BE3825"/>
  <c r="BE3985"/>
  <c r="BE3996"/>
  <c r="BE4006"/>
  <c r="BE4040"/>
  <c r="BE4127"/>
  <c r="BE4225"/>
  <c r="BE4227"/>
  <c r="BE277"/>
  <c r="BE393"/>
  <c r="BE519"/>
  <c r="BE942"/>
  <c r="BE1108"/>
  <c r="BE1472"/>
  <c r="BE1649"/>
  <c r="BE1900"/>
  <c r="BE1918"/>
  <c r="BE1969"/>
  <c r="BE1974"/>
  <c r="BE1994"/>
  <c r="BE2036"/>
  <c r="BE2052"/>
  <c r="BE2164"/>
  <c r="BE2190"/>
  <c r="BE2219"/>
  <c r="BE2261"/>
  <c r="BE2338"/>
  <c r="BE2342"/>
  <c r="BE2405"/>
  <c r="BE2576"/>
  <c r="BE2627"/>
  <c r="BE2654"/>
  <c r="BE2831"/>
  <c r="BE2844"/>
  <c r="BE3052"/>
  <c r="BE3099"/>
  <c r="BE3103"/>
  <c r="BE3107"/>
  <c r="BE3122"/>
  <c r="BE3221"/>
  <c r="BE3367"/>
  <c r="BE3370"/>
  <c r="BE3379"/>
  <c r="BE3380"/>
  <c r="BE3390"/>
  <c r="BE3494"/>
  <c r="BE3518"/>
  <c r="BE3693"/>
  <c r="BE3712"/>
  <c r="BE3920"/>
  <c r="BE3993"/>
  <c r="BE4134"/>
  <c r="BE4146"/>
  <c r="F94"/>
  <c r="BE244"/>
  <c r="BE256"/>
  <c r="BE652"/>
  <c r="BE851"/>
  <c r="BE925"/>
  <c r="BE964"/>
  <c r="BE1363"/>
  <c r="BE1401"/>
  <c r="BE1665"/>
  <c r="BE1808"/>
  <c r="BE1815"/>
  <c r="BE1861"/>
  <c r="BE1928"/>
  <c r="BE1937"/>
  <c r="BE1955"/>
  <c r="BE2205"/>
  <c r="BE2211"/>
  <c r="BE2267"/>
  <c r="BE2473"/>
  <c r="BE2490"/>
  <c r="BE2528"/>
  <c r="BE2662"/>
  <c r="BE3062"/>
  <c r="BE3063"/>
  <c r="BE3076"/>
  <c r="BE3125"/>
  <c r="BE3129"/>
  <c r="BE3184"/>
  <c r="BE3202"/>
  <c r="BE3226"/>
  <c r="BE3291"/>
  <c r="BE3308"/>
  <c r="BE3313"/>
  <c r="BE3357"/>
  <c r="BE3366"/>
  <c r="BE3373"/>
  <c r="BE3532"/>
  <c r="BE3647"/>
  <c r="BE4124"/>
  <c r="BE4230"/>
  <c r="J150"/>
  <c r="BE177"/>
  <c r="BE202"/>
  <c r="BE361"/>
  <c r="BE573"/>
  <c r="BE586"/>
  <c r="BE1026"/>
  <c r="BE1451"/>
  <c r="BE1773"/>
  <c r="BE1830"/>
  <c r="BE1913"/>
  <c r="BE1916"/>
  <c r="BE1922"/>
  <c r="BE2400"/>
  <c r="BE2434"/>
  <c r="BE2517"/>
  <c r="BE2523"/>
  <c r="BE2877"/>
  <c r="BE3096"/>
  <c r="BE3139"/>
  <c r="BE3177"/>
  <c r="BE3204"/>
  <c r="BE3251"/>
  <c r="BE3338"/>
  <c r="BE3365"/>
  <c r="BE3369"/>
  <c r="BE3378"/>
  <c r="BE3401"/>
  <c r="BE3418"/>
  <c r="BE3628"/>
  <c r="BE3631"/>
  <c r="BE3701"/>
  <c r="BE4025"/>
  <c r="BE4208"/>
  <c r="J91"/>
  <c r="BE295"/>
  <c r="BE365"/>
  <c r="BE603"/>
  <c r="BE893"/>
  <c r="BE918"/>
  <c r="BE935"/>
  <c r="BE979"/>
  <c r="BE1095"/>
  <c r="BE1657"/>
  <c r="BE1663"/>
  <c r="BE1749"/>
  <c r="BE1798"/>
  <c r="BE1818"/>
  <c r="BE1838"/>
  <c r="BE1868"/>
  <c r="BE1946"/>
  <c r="BE1952"/>
  <c r="BE1963"/>
  <c r="BE2264"/>
  <c r="BE2269"/>
  <c r="BE2319"/>
  <c r="BE2334"/>
  <c r="BE2339"/>
  <c r="BE2445"/>
  <c r="BE2456"/>
  <c r="BE2512"/>
  <c r="BE2520"/>
  <c r="BE2582"/>
  <c r="BE2648"/>
  <c r="BE3034"/>
  <c r="BE3077"/>
  <c r="BE3078"/>
  <c r="BE3110"/>
  <c r="BE3132"/>
  <c r="BE3169"/>
  <c r="BE3276"/>
  <c r="BE3341"/>
  <c r="BE3358"/>
  <c r="BE3362"/>
  <c r="BE3398"/>
  <c r="BE3541"/>
  <c r="BE3853"/>
  <c r="BE3982"/>
  <c r="BE4000"/>
  <c r="BE4118"/>
  <c r="BE4172"/>
  <c r="BE2852"/>
  <c r="BE3042"/>
  <c r="BE3056"/>
  <c r="BE3083"/>
  <c r="BE3179"/>
  <c r="BE3183"/>
  <c r="BE3206"/>
  <c r="BE3209"/>
  <c r="BE3321"/>
  <c r="BE3346"/>
  <c r="BE3384"/>
  <c r="BE3456"/>
  <c r="BE3551"/>
  <c r="BE3558"/>
  <c r="BE3596"/>
  <c r="BE3635"/>
  <c r="BE3639"/>
  <c r="BE3716"/>
  <c r="BE4228"/>
  <c r="BE4229"/>
  <c r="BE208"/>
  <c r="BE292"/>
  <c r="BE412"/>
  <c r="BE598"/>
  <c r="BE658"/>
  <c r="BE798"/>
  <c r="BE865"/>
  <c r="BE949"/>
  <c r="BE956"/>
  <c r="BE1767"/>
  <c r="BE1776"/>
  <c r="BE1940"/>
  <c r="BE2014"/>
  <c r="BE2055"/>
  <c r="BE2200"/>
  <c r="BE2213"/>
  <c r="BE2227"/>
  <c r="BE2417"/>
  <c r="BE2568"/>
  <c r="BE2758"/>
  <c r="BE2762"/>
  <c r="BE2772"/>
  <c r="BE2779"/>
  <c r="BE2887"/>
  <c r="BE2986"/>
  <c r="BE3074"/>
  <c r="BE3079"/>
  <c r="BE3172"/>
  <c r="BE3174"/>
  <c r="BE3213"/>
  <c r="BE3353"/>
  <c r="BE3383"/>
  <c r="BE3529"/>
  <c r="BE3602"/>
  <c r="BE3625"/>
  <c r="BE3696"/>
  <c r="BE3699"/>
  <c r="BE3704"/>
  <c r="BE3709"/>
  <c r="BE3781"/>
  <c r="BE3822"/>
  <c r="BE3828"/>
  <c r="BE3916"/>
  <c r="BE3988"/>
  <c r="BE4088"/>
  <c r="BE4112"/>
  <c r="E85"/>
  <c r="BE301"/>
  <c r="BE349"/>
  <c r="BE377"/>
  <c r="BE418"/>
  <c r="BE468"/>
  <c r="BE579"/>
  <c r="BE646"/>
  <c r="BE932"/>
  <c r="BE1068"/>
  <c r="BE1104"/>
  <c r="BE1105"/>
  <c r="BE1366"/>
  <c r="BE1374"/>
  <c r="BE1475"/>
  <c r="BE1652"/>
  <c r="BE1682"/>
  <c r="BE1752"/>
  <c r="BE2344"/>
  <c r="BE2347"/>
  <c r="BE2348"/>
  <c r="BE2349"/>
  <c r="BE2360"/>
  <c r="BE2574"/>
  <c r="BE2588"/>
  <c r="BE2594"/>
  <c r="BE2600"/>
  <c r="BE2606"/>
  <c r="BE2607"/>
  <c r="BE2638"/>
  <c r="BE2641"/>
  <c r="BE2643"/>
  <c r="BE2665"/>
  <c r="BE2789"/>
  <c r="BE2880"/>
  <c r="BE2919"/>
  <c r="BE156"/>
  <c r="BE232"/>
  <c r="BE280"/>
  <c r="BE747"/>
  <c r="BE1240"/>
  <c r="BE1686"/>
  <c r="BE1705"/>
  <c r="BE1760"/>
  <c r="BE1763"/>
  <c r="BE1855"/>
  <c r="BE1931"/>
  <c r="BE2133"/>
  <c r="BE2231"/>
  <c r="BE2255"/>
  <c r="BE2258"/>
  <c r="BE2571"/>
  <c r="BE2685"/>
  <c r="BE2691"/>
  <c r="BE2811"/>
  <c r="BE2827"/>
  <c r="BE2884"/>
  <c r="BE2993"/>
  <c r="BE3006"/>
  <c r="BE2632"/>
  <c r="BE2650"/>
  <c r="BE2679"/>
  <c r="BE2996"/>
  <c r="BE3019"/>
  <c r="BE2613"/>
  <c r="BE2749"/>
  <c r="BE2866"/>
  <c r="BE2885"/>
  <c r="BE2926"/>
  <c r="BE3011"/>
  <c r="BE3027"/>
  <c r="BE2196"/>
  <c r="BE2250"/>
  <c r="BE2299"/>
  <c r="BE2309"/>
  <c r="BE2323"/>
  <c r="BE2335"/>
  <c r="BE2395"/>
  <c r="BE2800"/>
  <c r="BE2806"/>
  <c r="BE2912"/>
  <c r="BE2934"/>
  <c r="BE2944"/>
  <c r="BE2957"/>
  <c r="BE170"/>
  <c r="BE268"/>
  <c r="BE274"/>
  <c r="BE815"/>
  <c r="BE825"/>
  <c r="BE835"/>
  <c r="BE873"/>
  <c r="BE883"/>
  <c r="BE1042"/>
  <c r="BE1458"/>
  <c r="BE1835"/>
  <c r="BE1858"/>
  <c r="BE2180"/>
  <c r="BE2315"/>
  <c r="BE2333"/>
  <c r="BE2410"/>
  <c r="BE2415"/>
  <c r="BE2469"/>
  <c r="BE2608"/>
  <c r="BE2620"/>
  <c r="BE2752"/>
  <c r="BE2755"/>
  <c r="BE2848"/>
  <c r="BE2863"/>
  <c r="BE214"/>
  <c r="BE310"/>
  <c r="BE443"/>
  <c r="BE899"/>
  <c r="BE912"/>
  <c r="BE959"/>
  <c r="BE1008"/>
  <c r="BE1089"/>
  <c r="BE1106"/>
  <c r="BE1461"/>
  <c r="BE2169"/>
  <c r="BE2174"/>
  <c r="BE2280"/>
  <c r="BE2343"/>
  <c r="BE2563"/>
  <c r="BE2792"/>
  <c r="BE2893"/>
  <c r="BE2902"/>
  <c i="2" r="E85"/>
  <c r="J118"/>
  <c r="BE125"/>
  <c r="BE129"/>
  <c r="BE135"/>
  <c r="BE139"/>
  <c r="BE145"/>
  <c r="BE158"/>
  <c r="J115"/>
  <c r="BE123"/>
  <c r="F118"/>
  <c r="BE137"/>
  <c r="BE149"/>
  <c r="BE153"/>
  <c r="BE156"/>
  <c r="BE161"/>
  <c r="BE127"/>
  <c r="BE131"/>
  <c r="BE133"/>
  <c r="BE141"/>
  <c r="BE143"/>
  <c r="BE147"/>
  <c r="BE151"/>
  <c r="BE155"/>
  <c r="BE159"/>
  <c i="5" r="F38"/>
  <c i="1" r="BC100"/>
  <c i="7" r="F36"/>
  <c i="1" r="BA102"/>
  <c i="8" r="F38"/>
  <c i="1" r="BC103"/>
  <c i="8" r="J32"/>
  <c i="10" r="F36"/>
  <c i="1" r="BA105"/>
  <c i="11" r="J36"/>
  <c i="1" r="AW107"/>
  <c i="13" r="F37"/>
  <c i="1" r="BB109"/>
  <c i="15" r="F37"/>
  <c i="1" r="BB112"/>
  <c i="16" r="F36"/>
  <c i="1" r="BA114"/>
  <c i="18" r="F39"/>
  <c i="1" r="BD116"/>
  <c i="19" r="F38"/>
  <c i="1" r="BC118"/>
  <c i="21" r="F36"/>
  <c i="1" r="BA120"/>
  <c i="6" r="F36"/>
  <c i="1" r="BA101"/>
  <c i="10" r="F39"/>
  <c i="1" r="BD105"/>
  <c i="11" r="F39"/>
  <c i="1" r="BD107"/>
  <c i="13" r="J36"/>
  <c i="1" r="AW109"/>
  <c i="15" r="F36"/>
  <c i="1" r="BA112"/>
  <c i="16" r="F37"/>
  <c i="1" r="BB114"/>
  <c i="18" r="F38"/>
  <c i="1" r="BC116"/>
  <c i="19" r="J36"/>
  <c i="1" r="AW118"/>
  <c i="20" r="F37"/>
  <c i="1" r="BB119"/>
  <c i="20" r="F39"/>
  <c i="1" r="BD119"/>
  <c i="21" r="F39"/>
  <c i="1" r="BD120"/>
  <c i="2" r="F37"/>
  <c i="1" r="BB96"/>
  <c r="BB95"/>
  <c r="AX95"/>
  <c i="4" r="F38"/>
  <c i="1" r="BC99"/>
  <c i="5" r="F37"/>
  <c i="1" r="BB100"/>
  <c i="7" r="F37"/>
  <c i="1" r="BB102"/>
  <c i="9" r="F39"/>
  <c i="1" r="BD104"/>
  <c i="12" r="F36"/>
  <c i="1" r="BA108"/>
  <c i="14" r="F36"/>
  <c i="1" r="BA111"/>
  <c i="18" r="F36"/>
  <c i="1" r="BA116"/>
  <c i="20" r="F36"/>
  <c i="1" r="BA119"/>
  <c i="21" r="F37"/>
  <c i="1" r="BB120"/>
  <c i="2" r="F36"/>
  <c i="1" r="BA96"/>
  <c r="BA95"/>
  <c i="2" r="J32"/>
  <c i="4" r="F37"/>
  <c i="1" r="BB99"/>
  <c i="4" r="F39"/>
  <c i="1" r="BD99"/>
  <c i="5" r="F39"/>
  <c i="1" r="BD100"/>
  <c i="7" r="J36"/>
  <c i="1" r="AW102"/>
  <c i="9" r="F38"/>
  <c i="1" r="BC104"/>
  <c i="10" r="J32"/>
  <c i="12" r="F39"/>
  <c i="1" r="BD108"/>
  <c i="14" r="F39"/>
  <c i="1" r="BD111"/>
  <c i="17" r="F37"/>
  <c i="1" r="BB115"/>
  <c i="22" r="F37"/>
  <c i="1" r="BB121"/>
  <c i="22" r="J32"/>
  <c i="2" r="F38"/>
  <c i="1" r="BC96"/>
  <c r="BC95"/>
  <c r="AY95"/>
  <c i="4" r="J36"/>
  <c i="1" r="AW99"/>
  <c i="5" r="F36"/>
  <c i="1" r="BA100"/>
  <c i="7" r="F39"/>
  <c i="1" r="BD102"/>
  <c i="9" r="J36"/>
  <c i="1" r="AW104"/>
  <c i="11" r="F36"/>
  <c i="1" r="BA107"/>
  <c i="13" r="F38"/>
  <c i="1" r="BC109"/>
  <c i="15" r="F38"/>
  <c i="1" r="BC112"/>
  <c i="16" r="J36"/>
  <c i="1" r="AW114"/>
  <c i="18" r="J36"/>
  <c i="1" r="AW116"/>
  <c i="20" r="F38"/>
  <c i="1" r="BC119"/>
  <c i="20" r="J36"/>
  <c i="1" r="AW119"/>
  <c i="21" r="J36"/>
  <c i="1" r="AW120"/>
  <c i="3" r="F36"/>
  <c i="1" r="BA98"/>
  <c i="2" r="J36"/>
  <c i="1" r="AW96"/>
  <c i="4" r="F36"/>
  <c i="1" r="BA99"/>
  <c i="5" r="J36"/>
  <c i="1" r="AW100"/>
  <c i="7" r="F38"/>
  <c i="1" r="BC102"/>
  <c i="9" r="F36"/>
  <c i="1" r="BA104"/>
  <c i="11" r="F38"/>
  <c i="1" r="BC107"/>
  <c i="13" r="F36"/>
  <c i="1" r="BA109"/>
  <c i="14" r="F37"/>
  <c i="1" r="BB111"/>
  <c i="17" r="F36"/>
  <c i="1" r="BA115"/>
  <c i="22" r="J36"/>
  <c i="1" r="AW121"/>
  <c i="23" r="F37"/>
  <c i="1" r="BB123"/>
  <c r="BB122"/>
  <c r="AX122"/>
  <c r="AU95"/>
  <c i="8" r="F36"/>
  <c i="1" r="BA103"/>
  <c i="8" r="F39"/>
  <c i="1" r="BD103"/>
  <c i="8" r="J36"/>
  <c i="1" r="AW103"/>
  <c i="8" r="F37"/>
  <c i="1" r="BB103"/>
  <c i="9" r="F37"/>
  <c i="1" r="BB104"/>
  <c i="17" r="F39"/>
  <c i="1" r="BD115"/>
  <c i="23" r="F36"/>
  <c i="1" r="BA123"/>
  <c r="BA122"/>
  <c r="AW122"/>
  <c i="3" r="F37"/>
  <c i="1" r="BB98"/>
  <c i="2" r="F39"/>
  <c i="1" r="BD96"/>
  <c r="BD95"/>
  <c i="3" r="F39"/>
  <c i="1" r="BD98"/>
  <c r="AS94"/>
  <c i="3" r="F38"/>
  <c i="1" r="BC98"/>
  <c i="6" r="F39"/>
  <c i="1" r="BD101"/>
  <c i="10" r="F37"/>
  <c i="1" r="BB105"/>
  <c i="12" r="F37"/>
  <c i="1" r="BB108"/>
  <c i="14" r="F38"/>
  <c i="1" r="BC111"/>
  <c i="17" r="J36"/>
  <c i="1" r="AW115"/>
  <c i="22" r="F39"/>
  <c i="1" r="BD121"/>
  <c i="23" r="F39"/>
  <c i="1" r="BD123"/>
  <c r="BD122"/>
  <c i="3" r="J36"/>
  <c i="1" r="AW98"/>
  <c r="AU122"/>
  <c i="6" r="F38"/>
  <c i="1" r="BC101"/>
  <c i="10" r="J36"/>
  <c i="1" r="AW105"/>
  <c i="11" r="F37"/>
  <c i="1" r="BB107"/>
  <c i="13" r="F39"/>
  <c i="1" r="BD109"/>
  <c i="15" r="J36"/>
  <c i="1" r="AW112"/>
  <c i="16" r="F38"/>
  <c i="1" r="BC114"/>
  <c i="18" r="F37"/>
  <c i="1" r="BB116"/>
  <c i="19" r="F39"/>
  <c i="1" r="BD118"/>
  <c i="20" r="J32"/>
  <c i="22" r="F36"/>
  <c i="1" r="BA121"/>
  <c i="23" r="F38"/>
  <c i="1" r="BC123"/>
  <c r="BC122"/>
  <c r="AY122"/>
  <c i="6" r="F37"/>
  <c i="1" r="BB101"/>
  <c i="12" r="F38"/>
  <c i="1" r="BC108"/>
  <c i="15" r="F39"/>
  <c i="1" r="BD112"/>
  <c i="16" r="F39"/>
  <c i="1" r="BD114"/>
  <c i="19" r="F36"/>
  <c i="1" r="BA118"/>
  <c i="19" r="F37"/>
  <c i="1" r="BB118"/>
  <c i="21" r="F38"/>
  <c i="1" r="BC120"/>
  <c i="6" r="J36"/>
  <c i="1" r="AW101"/>
  <c i="10" r="F38"/>
  <c i="1" r="BC105"/>
  <c i="12" r="J36"/>
  <c i="1" r="AW108"/>
  <c i="14" r="J36"/>
  <c i="1" r="AW111"/>
  <c i="17" r="F38"/>
  <c i="1" r="BC115"/>
  <c i="22" r="F38"/>
  <c i="1" r="BC121"/>
  <c i="23" r="J36"/>
  <c i="1" r="AW123"/>
  <c i="14" l="1" r="R138"/>
  <c i="5" r="T132"/>
  <c r="T131"/>
  <c i="17" r="P130"/>
  <c r="P129"/>
  <c i="1" r="AU115"/>
  <c i="21" r="R126"/>
  <c r="R125"/>
  <c i="8" r="R126"/>
  <c i="21" r="P126"/>
  <c r="P125"/>
  <c i="1" r="AU120"/>
  <c i="9" r="P249"/>
  <c r="P248"/>
  <c i="14" r="R307"/>
  <c i="20" r="T124"/>
  <c r="T123"/>
  <c i="12" r="BK125"/>
  <c r="BK124"/>
  <c r="J124"/>
  <c i="3" r="R1399"/>
  <c i="9" r="T249"/>
  <c r="T248"/>
  <c r="T158"/>
  <c r="P159"/>
  <c r="P158"/>
  <c i="1" r="AU104"/>
  <c i="16" r="T127"/>
  <c r="T126"/>
  <c i="6" r="T132"/>
  <c i="16" r="R127"/>
  <c r="R126"/>
  <c i="23" r="T124"/>
  <c i="6" r="R132"/>
  <c i="16" r="P127"/>
  <c r="P126"/>
  <c i="1" r="AU114"/>
  <c i="9" r="R249"/>
  <c r="R248"/>
  <c i="3" r="T2358"/>
  <c i="15" r="T128"/>
  <c r="T127"/>
  <c i="20" r="R124"/>
  <c r="R123"/>
  <c i="10" r="R123"/>
  <c i="6" r="P132"/>
  <c r="P131"/>
  <c i="1" r="AU101"/>
  <c i="9" r="BK160"/>
  <c r="J160"/>
  <c r="J100"/>
  <c i="16" r="BK127"/>
  <c r="BK126"/>
  <c r="J126"/>
  <c r="J98"/>
  <c i="23" r="R124"/>
  <c i="3" r="R2358"/>
  <c i="14" r="P138"/>
  <c i="12" r="R125"/>
  <c r="R124"/>
  <c i="6" r="T178"/>
  <c r="T131"/>
  <c i="10" r="P123"/>
  <c i="1" r="AU105"/>
  <c i="7" r="R130"/>
  <c i="12" r="P125"/>
  <c r="P124"/>
  <c i="1" r="AU108"/>
  <c i="6" r="R178"/>
  <c r="R131"/>
  <c i="3" r="P1399"/>
  <c r="P154"/>
  <c i="8" r="P126"/>
  <c i="1" r="AU103"/>
  <c i="6" r="BK178"/>
  <c r="J178"/>
  <c r="J102"/>
  <c i="17" r="R130"/>
  <c r="R129"/>
  <c i="4" r="P134"/>
  <c r="P133"/>
  <c i="1" r="AU99"/>
  <c i="7" r="T130"/>
  <c i="14" r="T138"/>
  <c r="T137"/>
  <c r="T136"/>
  <c i="3" r="P2358"/>
  <c i="22" r="P124"/>
  <c r="P123"/>
  <c i="1" r="AU121"/>
  <c i="3" r="R2229"/>
  <c i="15" r="P128"/>
  <c r="P127"/>
  <c i="1" r="AU112"/>
  <c i="22" r="R124"/>
  <c r="R123"/>
  <c i="7" r="P130"/>
  <c i="1" r="AU102"/>
  <c i="18" r="P128"/>
  <c r="P127"/>
  <c i="1" r="AU116"/>
  <c i="3" r="T2229"/>
  <c i="10" r="T123"/>
  <c i="5" r="BK132"/>
  <c r="BK131"/>
  <c r="J131"/>
  <c i="4" r="R133"/>
  <c i="14" r="P307"/>
  <c i="9" r="R159"/>
  <c r="R158"/>
  <c i="8" r="T126"/>
  <c i="5" r="P132"/>
  <c r="P131"/>
  <c i="1" r="AU100"/>
  <c i="3" r="BK2358"/>
  <c r="J2358"/>
  <c r="J114"/>
  <c r="T1399"/>
  <c r="T154"/>
  <c r="T153"/>
  <c i="12" r="T125"/>
  <c r="T124"/>
  <c i="9" r="BK302"/>
  <c r="J302"/>
  <c r="J132"/>
  <c i="4" r="BK488"/>
  <c r="J488"/>
  <c r="J108"/>
  <c i="15" r="BK195"/>
  <c r="J195"/>
  <c r="J104"/>
  <c i="9" r="BK219"/>
  <c r="J219"/>
  <c r="J107"/>
  <c i="23" r="J126"/>
  <c r="J100"/>
  <c r="BK134"/>
  <c r="J134"/>
  <c r="J101"/>
  <c i="6" r="BK132"/>
  <c r="J132"/>
  <c r="J99"/>
  <c i="1" r="AG121"/>
  <c i="22" r="J98"/>
  <c i="21" r="J126"/>
  <c r="J99"/>
  <c i="1" r="AG119"/>
  <c i="20" r="J98"/>
  <c r="J124"/>
  <c r="J99"/>
  <c i="19" r="BK123"/>
  <c r="J123"/>
  <c r="J98"/>
  <c i="18" r="BK127"/>
  <c r="J127"/>
  <c r="J98"/>
  <c i="17" r="J130"/>
  <c r="J99"/>
  <c i="15" r="J128"/>
  <c r="J99"/>
  <c i="14" r="BK137"/>
  <c r="J137"/>
  <c r="J99"/>
  <c i="13" r="J124"/>
  <c r="J99"/>
  <c i="11" r="BK123"/>
  <c r="J123"/>
  <c r="J98"/>
  <c i="1" r="AG105"/>
  <c i="10" r="J98"/>
  <c i="9" r="BK248"/>
  <c r="J248"/>
  <c r="J116"/>
  <c i="1" r="AG103"/>
  <c i="8" r="J98"/>
  <c i="4" r="BK133"/>
  <c r="J133"/>
  <c i="3" r="J154"/>
  <c r="J99"/>
  <c i="1" r="AG96"/>
  <c i="2" r="J98"/>
  <c i="5" r="J32"/>
  <c i="1" r="AG100"/>
  <c r="AW95"/>
  <c r="AG95"/>
  <c i="4" r="F35"/>
  <c i="1" r="AZ99"/>
  <c i="17" r="J32"/>
  <c i="1" r="AG115"/>
  <c r="BD113"/>
  <c i="18" r="F35"/>
  <c i="1" r="AZ116"/>
  <c r="BB117"/>
  <c r="AX117"/>
  <c r="BA117"/>
  <c r="AW117"/>
  <c i="12" r="J32"/>
  <c i="1" r="AG108"/>
  <c i="2" r="J35"/>
  <c i="1" r="AV96"/>
  <c r="AT96"/>
  <c r="AN96"/>
  <c i="7" r="F35"/>
  <c i="1" r="AZ102"/>
  <c i="16" r="J35"/>
  <c i="1" r="AV114"/>
  <c r="AT114"/>
  <c i="22" r="F35"/>
  <c i="1" r="AZ121"/>
  <c i="2" r="F35"/>
  <c i="1" r="AZ96"/>
  <c r="AZ95"/>
  <c r="AV95"/>
  <c i="6" r="F35"/>
  <c i="1" r="AZ101"/>
  <c r="BC113"/>
  <c r="AY113"/>
  <c i="19" r="J35"/>
  <c i="1" r="AV118"/>
  <c r="AT118"/>
  <c i="3" r="F35"/>
  <c i="1" r="AZ98"/>
  <c i="3" r="J35"/>
  <c i="1" r="AV98"/>
  <c r="AT98"/>
  <c i="4" r="J35"/>
  <c i="1" r="AV99"/>
  <c r="AT99"/>
  <c i="17" r="J35"/>
  <c i="1" r="AV115"/>
  <c r="AT115"/>
  <c r="AU106"/>
  <c i="7" r="J35"/>
  <c i="1" r="AV102"/>
  <c r="AT102"/>
  <c i="16" r="F35"/>
  <c i="1" r="AZ114"/>
  <c i="21" r="F35"/>
  <c i="1" r="AZ120"/>
  <c i="7" r="J32"/>
  <c i="1" r="AG102"/>
  <c i="9" r="J35"/>
  <c i="1" r="AV104"/>
  <c r="AT104"/>
  <c r="BD97"/>
  <c i="12" r="J35"/>
  <c i="1" r="AV108"/>
  <c r="AT108"/>
  <c r="AN108"/>
  <c r="BB106"/>
  <c r="AX106"/>
  <c r="BB110"/>
  <c r="AX110"/>
  <c i="17" r="F35"/>
  <c i="1" r="AZ115"/>
  <c i="8" r="J35"/>
  <c i="1" r="AV103"/>
  <c r="AT103"/>
  <c r="AN103"/>
  <c i="12" r="F35"/>
  <c i="1" r="AZ108"/>
  <c i="14" r="F35"/>
  <c i="1" r="AZ111"/>
  <c i="10" r="F35"/>
  <c i="1" r="AZ105"/>
  <c r="BC97"/>
  <c r="AY97"/>
  <c i="11" r="J35"/>
  <c i="1" r="AV107"/>
  <c r="AT107"/>
  <c r="BC106"/>
  <c r="AY106"/>
  <c r="BA110"/>
  <c r="AW110"/>
  <c i="15" r="F35"/>
  <c i="1" r="AZ112"/>
  <c r="BB113"/>
  <c r="AX113"/>
  <c i="19" r="F35"/>
  <c i="1" r="AZ118"/>
  <c i="9" r="F35"/>
  <c i="1" r="AZ104"/>
  <c i="11" r="F35"/>
  <c i="1" r="AZ107"/>
  <c r="BD106"/>
  <c i="14" r="J35"/>
  <c i="1" r="AV111"/>
  <c r="AT111"/>
  <c i="23" r="J35"/>
  <c i="1" r="AV123"/>
  <c r="AT123"/>
  <c i="8" r="F35"/>
  <c i="1" r="AZ103"/>
  <c r="BB97"/>
  <c r="AX97"/>
  <c i="13" r="J35"/>
  <c i="1" r="AV109"/>
  <c r="AT109"/>
  <c r="BA106"/>
  <c r="AW106"/>
  <c r="BC110"/>
  <c r="AY110"/>
  <c i="15" r="J35"/>
  <c i="1" r="AV112"/>
  <c r="AT112"/>
  <c r="BA113"/>
  <c r="AW113"/>
  <c i="20" r="F35"/>
  <c i="1" r="AZ119"/>
  <c r="BC117"/>
  <c r="AY117"/>
  <c i="10" r="J35"/>
  <c i="1" r="AV105"/>
  <c r="AT105"/>
  <c r="AN105"/>
  <c r="BA97"/>
  <c r="AW97"/>
  <c i="13" r="F35"/>
  <c i="1" r="AZ109"/>
  <c i="13" r="J32"/>
  <c i="1" r="AG109"/>
  <c r="BD110"/>
  <c i="18" r="J35"/>
  <c i="1" r="AV116"/>
  <c r="AT116"/>
  <c i="22" r="J35"/>
  <c i="1" r="AV121"/>
  <c r="AT121"/>
  <c r="AN121"/>
  <c i="4" r="J32"/>
  <c i="1" r="AG99"/>
  <c i="5" r="J35"/>
  <c i="1" r="AV100"/>
  <c r="AT100"/>
  <c r="AN100"/>
  <c i="21" r="J35"/>
  <c i="1" r="AV120"/>
  <c r="AT120"/>
  <c i="5" r="F35"/>
  <c i="1" r="AZ100"/>
  <c i="21" r="J32"/>
  <c i="1" r="AG120"/>
  <c r="BD117"/>
  <c i="23" r="F35"/>
  <c i="1" r="AZ123"/>
  <c r="AZ122"/>
  <c r="AV122"/>
  <c r="AT122"/>
  <c i="6" r="J35"/>
  <c i="1" r="AV101"/>
  <c r="AT101"/>
  <c i="20" r="J35"/>
  <c i="1" r="AV119"/>
  <c r="AT119"/>
  <c r="AN119"/>
  <c i="14" l="1" r="P137"/>
  <c r="P136"/>
  <c i="1" r="AU111"/>
  <c i="3" r="P153"/>
  <c i="1" r="AU98"/>
  <c i="3" r="R154"/>
  <c r="R153"/>
  <c i="14" r="R137"/>
  <c r="R136"/>
  <c i="23" r="BK124"/>
  <c r="J124"/>
  <c r="J98"/>
  <c i="12" r="J125"/>
  <c r="J99"/>
  <c i="3" r="BK153"/>
  <c r="J153"/>
  <c r="J98"/>
  <c i="15" r="BK127"/>
  <c r="J127"/>
  <c r="J98"/>
  <c i="9" r="BK159"/>
  <c r="J159"/>
  <c r="J99"/>
  <c i="5" r="J98"/>
  <c i="16" r="J127"/>
  <c r="J99"/>
  <c i="12" r="J98"/>
  <c i="5" r="J132"/>
  <c r="J99"/>
  <c i="6" r="BK131"/>
  <c r="J131"/>
  <c r="J98"/>
  <c i="1" r="AN120"/>
  <c i="22" r="J41"/>
  <c i="21" r="J41"/>
  <c i="20" r="J41"/>
  <c i="1" r="AN115"/>
  <c i="17" r="J41"/>
  <c i="14" r="BK136"/>
  <c r="J136"/>
  <c i="1" r="AN109"/>
  <c i="13" r="J41"/>
  <c i="12" r="J41"/>
  <c i="9" r="BK158"/>
  <c r="J158"/>
  <c r="J98"/>
  <c i="10" r="J41"/>
  <c i="1" r="AN102"/>
  <c i="8" r="J41"/>
  <c i="7" r="J41"/>
  <c i="1" r="AN99"/>
  <c i="4" r="J98"/>
  <c i="5" r="J41"/>
  <c i="4" r="J41"/>
  <c i="2" r="J41"/>
  <c i="1" r="AU110"/>
  <c i="16" r="J32"/>
  <c i="1" r="AG114"/>
  <c r="AZ106"/>
  <c r="AV106"/>
  <c r="AT106"/>
  <c r="AZ117"/>
  <c r="AV117"/>
  <c r="AT117"/>
  <c r="AU97"/>
  <c r="AZ113"/>
  <c r="AV113"/>
  <c r="AT113"/>
  <c r="AU113"/>
  <c i="14" r="J32"/>
  <c i="1" r="AG111"/>
  <c r="AZ97"/>
  <c r="AV97"/>
  <c r="AT97"/>
  <c r="BD94"/>
  <c r="W33"/>
  <c i="19" r="J32"/>
  <c i="1" r="AG118"/>
  <c r="AG117"/>
  <c r="AU117"/>
  <c r="AT95"/>
  <c i="18" r="J32"/>
  <c i="1" r="AG116"/>
  <c r="AN116"/>
  <c r="AZ110"/>
  <c r="AV110"/>
  <c r="AT110"/>
  <c i="11" r="J32"/>
  <c i="1" r="AG107"/>
  <c r="AG106"/>
  <c r="BA94"/>
  <c r="AW94"/>
  <c r="AK30"/>
  <c r="BC94"/>
  <c r="W32"/>
  <c r="BB94"/>
  <c r="AX94"/>
  <c i="16" l="1" r="J41"/>
  <c i="19" r="J41"/>
  <c i="1" r="AN118"/>
  <c i="18" r="J41"/>
  <c i="14" r="J41"/>
  <c r="J98"/>
  <c i="1" r="AN111"/>
  <c i="11" r="J41"/>
  <c i="1" r="AN107"/>
  <c r="AN95"/>
  <c r="AN106"/>
  <c r="AN117"/>
  <c r="AN114"/>
  <c r="AU94"/>
  <c i="15" r="J32"/>
  <c i="1" r="AG112"/>
  <c r="AN112"/>
  <c i="23" r="J32"/>
  <c i="1" r="AG123"/>
  <c r="AG122"/>
  <c i="3" r="J32"/>
  <c i="1" r="AG98"/>
  <c r="AN98"/>
  <c i="6" r="J32"/>
  <c i="1" r="AG101"/>
  <c r="AN101"/>
  <c r="AG113"/>
  <c r="AN113"/>
  <c r="AY94"/>
  <c r="W30"/>
  <c r="AZ94"/>
  <c r="W29"/>
  <c i="9" r="J32"/>
  <c i="1" r="AG104"/>
  <c r="AN104"/>
  <c r="W31"/>
  <c i="3" l="1" r="J41"/>
  <c i="23" r="J41"/>
  <c i="6" r="J41"/>
  <c i="15" r="J41"/>
  <c i="9" r="J41"/>
  <c i="1" r="AN123"/>
  <c r="AN122"/>
  <c r="AG110"/>
  <c r="AN110"/>
  <c r="AG97"/>
  <c r="AV94"/>
  <c r="AK29"/>
  <c l="1" r="AN97"/>
  <c r="AG94"/>
  <c r="AK26"/>
  <c r="AT94"/>
  <c r="AN94"/>
  <c l="1" r="AK35"/>
</calcChain>
</file>

<file path=xl/sharedStrings.xml><?xml version="1.0" encoding="utf-8"?>
<sst xmlns="http://schemas.openxmlformats.org/spreadsheetml/2006/main">
  <si>
    <t>Export Komplet</t>
  </si>
  <si>
    <t/>
  </si>
  <si>
    <t>2.0</t>
  </si>
  <si>
    <t>ZAMOK</t>
  </si>
  <si>
    <t>False</t>
  </si>
  <si>
    <t>{4c2cfd34-5d4b-4eec-876c-a4baa7bebcb6}</t>
  </si>
  <si>
    <t>0,01</t>
  </si>
  <si>
    <t>21</t>
  </si>
  <si>
    <t>12</t>
  </si>
  <si>
    <t>REKAPITULACE STAVBY</t>
  </si>
  <si>
    <t xml:space="preserve">v ---  níže se nacházejí doplnkové a pomocné údaje k sestavám  --- v</t>
  </si>
  <si>
    <t>Návod na vyplnění</t>
  </si>
  <si>
    <t>0,001</t>
  </si>
  <si>
    <t>Kód:</t>
  </si>
  <si>
    <t>24-017</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</si>
  <si>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</si>
  <si>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</si>
  <si>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Výstavba výjezdové základny ZZS KV – Velké Meziříčí</t>
  </si>
  <si>
    <t>KSO:</t>
  </si>
  <si>
    <t>CC-CZ:</t>
  </si>
  <si>
    <t>Místo:</t>
  </si>
  <si>
    <t>Velké Meziříčí</t>
  </si>
  <si>
    <t>Datum:</t>
  </si>
  <si>
    <t>27. 3. 2025</t>
  </si>
  <si>
    <t>Zadavatel:</t>
  </si>
  <si>
    <t>IČ:</t>
  </si>
  <si>
    <t>70890749</t>
  </si>
  <si>
    <t>Kraj Vysočina</t>
  </si>
  <si>
    <t>DIČ:</t>
  </si>
  <si>
    <t>CZ70890749</t>
  </si>
  <si>
    <t>Uchazeč:</t>
  </si>
  <si>
    <t>Vyplň údaj</t>
  </si>
  <si>
    <t>Projektant:</t>
  </si>
  <si>
    <t>28094028</t>
  </si>
  <si>
    <t>PROJEKT CENTRUM NOVA s.r.o.</t>
  </si>
  <si>
    <t>CZ28094026</t>
  </si>
  <si>
    <t>True</t>
  </si>
  <si>
    <t>Zpracovatel:</t>
  </si>
  <si>
    <t xml:space="preserve"> </t>
  </si>
  <si>
    <t>Poznámka:</t>
  </si>
  <si>
    <t>-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apod._x000d_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listy._x000d_
- Kde není výslovně uvedeno, bude pracovní postup a technologie provádění stanovena oprávněnou osobou zhotovitele _x000d_
- Pro sestavení SOUPISU PRACÍ v podrobnostech vymezených vyhl. č. 169/2016Sb. byla použita v převážné míře cenová soustava ÚRS._x000d_
- V případě nejasností u některé z položek uváděných v supisu prací, kontaktuje uchazeč zadavatele._x000d_
- Vlastní položky, komplety, soubory a položky s vyšší cenou než dle ceníku jsou stanoveny na základě zkušeností projektanta z období 3 let a odpovídají situaci na trhu.</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</si>
  <si>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</si>
  <si>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</si>
  <si>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</si>
  <si>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</si>
  <si>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</si>
  <si>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</si>
  <si>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</si>
  <si>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</si>
  <si>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</si>
  <si>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</si>
  <si>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</si>
  <si>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</si>
  <si>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</si>
  <si>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</si>
  <si>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</si>
  <si>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</si>
  <si>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</si>
  <si>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</si>
  <si>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</si>
  <si>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</si>
  <si>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</si>
  <si>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</si>
  <si>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</si>
  <si>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</si>
  <si>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</si>
  <si>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</si>
  <si>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</si>
  <si>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</si>
  <si>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</si>
  <si>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</si>
  <si>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</si>
  <si>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</si>
  <si>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</si>
  <si>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</si>
  <si>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</si>
  <si>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</si>
  <si>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</si>
  <si>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</si>
  <si>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</si>
  <si>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</si>
  <si>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</si>
  <si>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</si>
  <si>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</si>
  <si>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</si>
  <si>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VRN</t>
  </si>
  <si>
    <t>Vedlejší a ostatní rozpočtové náklady</t>
  </si>
  <si>
    <t>VON</t>
  </si>
  <si>
    <t>1</t>
  </si>
  <si>
    <t>{b258b110-21c5-41ee-be66-729f0e554e43}</t>
  </si>
  <si>
    <t>2</t>
  </si>
  <si>
    <t>/</t>
  </si>
  <si>
    <t>Vedlejší a ostatní náklady</t>
  </si>
  <si>
    <t>Soupis</t>
  </si>
  <si>
    <t>{18e4df6d-2965-49f2-9f7a-df786feff7c6}</t>
  </si>
  <si>
    <t>SO-01</t>
  </si>
  <si>
    <t>Výjezdové stanoviště ZZS Kraje Vysočina</t>
  </si>
  <si>
    <t>STA</t>
  </si>
  <si>
    <t>{c7149754-b52c-4e86-b6b9-4b09664e5ede}</t>
  </si>
  <si>
    <t>01-01</t>
  </si>
  <si>
    <t>Architektonicko - stavební řešení</t>
  </si>
  <si>
    <t>{df68a3a7-4f97-412a-9800-3b4a7cbf867f}</t>
  </si>
  <si>
    <t>8011911</t>
  </si>
  <si>
    <t>14-A</t>
  </si>
  <si>
    <t>Zařízení pro vytápění staveb</t>
  </si>
  <si>
    <t>{ae7f4b7e-bf5b-452b-921e-3668a237f849}</t>
  </si>
  <si>
    <t>14-B</t>
  </si>
  <si>
    <t>Zařízení vzduchotechniky</t>
  </si>
  <si>
    <t>{96232182-aa43-4c1f-a5be-4d3018428be6}</t>
  </si>
  <si>
    <t>14-C</t>
  </si>
  <si>
    <t>Zařízení zdravotně technických instalací</t>
  </si>
  <si>
    <t>{d11bdad5-2733-4b97-b9db-c832c131f0fc}</t>
  </si>
  <si>
    <t>14-D</t>
  </si>
  <si>
    <t>Zařízení silnoproude elektrotechniky, vč. bleskosvodu</t>
  </si>
  <si>
    <t>{0b1ec152-13ed-4374-87eb-55e20fc8a403}</t>
  </si>
  <si>
    <t>14-E</t>
  </si>
  <si>
    <t>Zařízení slaboproudé elektrotechniky</t>
  </si>
  <si>
    <t>{954c58a8-30b7-4210-ae70-91030ddf3c29}</t>
  </si>
  <si>
    <t>14-F</t>
  </si>
  <si>
    <t>Měření a regulace (MaR)</t>
  </si>
  <si>
    <t>{3fbf62cd-e8f0-428f-b7ec-6b46de830d45}</t>
  </si>
  <si>
    <t>14-G</t>
  </si>
  <si>
    <t>PV systém (FVE)</t>
  </si>
  <si>
    <t>{df8c0fd9-f626-427c-8d1b-2a631037f3c5}</t>
  </si>
  <si>
    <t>SO-03</t>
  </si>
  <si>
    <t>Sadové a čisté terénní úpravy</t>
  </si>
  <si>
    <t>{a10c1911-2f0e-4bf5-b6f7-e52cc5427f4d}</t>
  </si>
  <si>
    <t>03-01</t>
  </si>
  <si>
    <t>Sadové úpravy</t>
  </si>
  <si>
    <t>{91e1fd4c-c2d1-423b-a547-0afa224d28e2}</t>
  </si>
  <si>
    <t>8232911</t>
  </si>
  <si>
    <t>03-02</t>
  </si>
  <si>
    <t>Výsadba stromů</t>
  </si>
  <si>
    <t>{eaeb3ef5-2999-4a02-a06b-34bc8e61f61d}</t>
  </si>
  <si>
    <t>03-03</t>
  </si>
  <si>
    <t>Výsadba keřů</t>
  </si>
  <si>
    <t>{ae9bb62d-b456-4094-be4d-bc57aae44a56}</t>
  </si>
  <si>
    <t>823 29 11</t>
  </si>
  <si>
    <t>IO-01</t>
  </si>
  <si>
    <t>Zpevněné plochy a oplocení</t>
  </si>
  <si>
    <t>ING</t>
  </si>
  <si>
    <t>{00a4ce5c-d121-4645-b908-92ca90b11ed7}</t>
  </si>
  <si>
    <t>IO-01-1</t>
  </si>
  <si>
    <t>Zpevněné plochy</t>
  </si>
  <si>
    <t>{b31e21ea-9e37-4651-9891-b451ffb0d8cc}</t>
  </si>
  <si>
    <t>822 59 71</t>
  </si>
  <si>
    <t>IO-01-2</t>
  </si>
  <si>
    <t>Oplocení</t>
  </si>
  <si>
    <t>{fd07fe59-7f8b-4b3d-a962-c8034a857d0b}</t>
  </si>
  <si>
    <t>815 29 71</t>
  </si>
  <si>
    <t>IO-02</t>
  </si>
  <si>
    <t>Kanalizace a vodovod</t>
  </si>
  <si>
    <t>{232190c5-7c07-4f12-b7e5-60c6d2bbda9c}</t>
  </si>
  <si>
    <t>IO-02a</t>
  </si>
  <si>
    <t>Areálová splašková kanalizace, jímka na vyvážení</t>
  </si>
  <si>
    <t>{88be88ea-c615-40dd-94ea-d0dad65befd7}</t>
  </si>
  <si>
    <t>8272911</t>
  </si>
  <si>
    <t>IO-02b</t>
  </si>
  <si>
    <t>Areálová dešťová kanalizace, vsakovací objekt</t>
  </si>
  <si>
    <t>{24ce0a8a-fac7-468b-a9c6-60581aed813c}</t>
  </si>
  <si>
    <t>827 29 11</t>
  </si>
  <si>
    <t>IO-02c</t>
  </si>
  <si>
    <t>Vodovodní přípojka, areálový rozvod vody</t>
  </si>
  <si>
    <t>{2fb27a6c-30ac-41e1-b1a7-6def33e35a7c}</t>
  </si>
  <si>
    <t>827 19 11</t>
  </si>
  <si>
    <t>IO-03</t>
  </si>
  <si>
    <t>Rozvod NN a SLP</t>
  </si>
  <si>
    <t>{a44f1491-2b7f-4ad8-a8f5-65c2e0e99514}</t>
  </si>
  <si>
    <t>IO-03a</t>
  </si>
  <si>
    <t>Přípojaka NN</t>
  </si>
  <si>
    <t>{705435cd-83c6-4280-99fa-f33e17a018fe}</t>
  </si>
  <si>
    <t>828 73 11</t>
  </si>
  <si>
    <t>IO-03b</t>
  </si>
  <si>
    <t>Přípojka SLP - Rowanet</t>
  </si>
  <si>
    <t>{9515c114-658a-480e-aa3c-7290689e0ba3}</t>
  </si>
  <si>
    <t>828 89 11</t>
  </si>
  <si>
    <t>IO-03c</t>
  </si>
  <si>
    <t>Areálové vedení NN a SLP</t>
  </si>
  <si>
    <t>{fb3a4d8b-4919-4fdd-80b0-8b9405a390a0}</t>
  </si>
  <si>
    <t>IO-03d</t>
  </si>
  <si>
    <t>Úprava sítě veřejného osvětlení</t>
  </si>
  <si>
    <t>{c0e44b36-6f62-4dfc-b070-613e975be443}</t>
  </si>
  <si>
    <t>8287519</t>
  </si>
  <si>
    <t>IO-18</t>
  </si>
  <si>
    <t>Prodloužení SEK</t>
  </si>
  <si>
    <t>{25b1fe09-9568-4aa6-bc7f-a8277f215ee0}</t>
  </si>
  <si>
    <t>IO 18</t>
  </si>
  <si>
    <t>{4de48f94-38f2-4953-bd60-21f8e3c77596}</t>
  </si>
  <si>
    <t>KRYCÍ LIST SOUPISU PRACÍ</t>
  </si>
  <si>
    <t>Objekt:</t>
  </si>
  <si>
    <t>VRN - Vedlejší a ostatní rozpočtové náklady</t>
  </si>
  <si>
    <t>Soupis:</t>
  </si>
  <si>
    <t>VRN - Vedlejší a ostatní náklady</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</si>
  <si>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Tento soupis prací řeší vedlejší a ostatní náklady dle vyhl. 169/2016Sb. §9 a 10 v tomto jediném společném soupisu pro všechny uváděné stavební a inženýrské objekty v zakázce. - Vzhledem k výše uvedenému nelze stanovit jednotné JKSO pro tento objekt, zakázka obsahuje tyto objekty dle JKSO : 801 1911, 823 2911, 822 5971, 815 2971, 827 2911, 827 1911, 828 7311, 828 8911, 828 7311, 828 7519, 828 8911</t>
  </si>
  <si>
    <t>REKAPITULACE ČLENĚNÍ SOUPISU PRACÍ</t>
  </si>
  <si>
    <t>Kód dílu - Popis</t>
  </si>
  <si>
    <t>Cena celkem [CZK]</t>
  </si>
  <si>
    <t>Náklady ze soupisu prací</t>
  </si>
  <si>
    <t>-1</t>
  </si>
  <si>
    <t>O02 - Vedlejší a ostatní náklady</t>
  </si>
  <si>
    <t>SOUPIS PRACÍ</t>
  </si>
  <si>
    <t>PČ</t>
  </si>
  <si>
    <t>MJ</t>
  </si>
  <si>
    <t>Množství</t>
  </si>
  <si>
    <t>J.cena [CZK]</t>
  </si>
  <si>
    <t>Cenová soustava</t>
  </si>
  <si>
    <t>J. Nh [h]</t>
  </si>
  <si>
    <t>Nh celkem [h]</t>
  </si>
  <si>
    <t>J. hmotnost [t]</t>
  </si>
  <si>
    <t>Hmotnost celkem [t]</t>
  </si>
  <si>
    <t>J. suť [t]</t>
  </si>
  <si>
    <t>Suť Celkem [t]</t>
  </si>
  <si>
    <t>Náklady soupisu celkem</t>
  </si>
  <si>
    <t>O02</t>
  </si>
  <si>
    <t>4</t>
  </si>
  <si>
    <t>ROZPOCET</t>
  </si>
  <si>
    <t>K</t>
  </si>
  <si>
    <t>0101</t>
  </si>
  <si>
    <t>Zařízení staveniště, BOZP</t>
  </si>
  <si>
    <t>kpl</t>
  </si>
  <si>
    <t>1394522077</t>
  </si>
  <si>
    <t>PP</t>
  </si>
  <si>
    <t>Veškeré náklady a činnosti související s vybudováním, provozem a likvidací staveniště, včetně zajištění připojení na elektrickou energii, vodu a odvodnění staveniště, provádění každodenního hrubého úklidu staveniště a průběžné likvidace vznikajících odpadů oprávněnou osobou. Čištění a úklid příjezdových a přístupových komunikací.
Standardní prvky BOZP (oplocení staveniště, mobilní oplocení, výstražné značení, přechody výkopů vč. oplocení, zábradlí, atd - vč. jejich dodávky, montáže, údržby a demontáže, resp. likvidace) a povinosti vyplývající z plánu BOZP vč. připomínek příslušných úřadů.</t>
  </si>
  <si>
    <t>0102</t>
  </si>
  <si>
    <t>Dočasné dopravní opatření</t>
  </si>
  <si>
    <t>-449053838</t>
  </si>
  <si>
    <t xml:space="preserve">Náklady na vyhotovení návrhu dočasného dopravního značení a zvláštního užívání komunikace, vč. projednání, odsouhlasení s dotčenými orgány a organizacemi a zajištění správních rozhodnutí, dodání dopravních značek a světelné signalizace, jejich rozmístění a přemísťování a jejich údržba v průběhu výstavby včetně následného odstranění, poplatky za správní řízení, splnění podmínek správních rozhodnutí a orgánu DOSS.   </t>
  </si>
  <si>
    <t>3</t>
  </si>
  <si>
    <t>0104</t>
  </si>
  <si>
    <t>Zábory veřejných prostranství, vč.komunikací</t>
  </si>
  <si>
    <t>-2073356022</t>
  </si>
  <si>
    <t>Náklady spojené se zábory veřejných prostranství, vč.komunikací (poplatky za zřízení záboru a nájemné za užívání veřejných ploch)</t>
  </si>
  <si>
    <t>0103</t>
  </si>
  <si>
    <t>Publicita akce a propagace zadavatele dle podmínek dotačního titulu</t>
  </si>
  <si>
    <t>533039845</t>
  </si>
  <si>
    <t>Náklady na zhotovení a osazení informačního panelu s údaji :
1) Logo Kraje Vysočina
2) Prohlášení: „STAVÍME PRO VÁS“
3) Název akce
4) Investor: „Kraj Vysočina, Žižkova 57/1882, 587 33 Jihlava“
5) Generální dodavatel
6) Projektant
7) Stavbyvedoucí
8) Technický dozor
10) Koordinátor BOZP
11) Termín realizace stavby
o rozměrech 5,1 x 2,40 m včetně nákladů na jeho údržbu po dobu trvání stavby.
Informační panel (grafický potisk na plachtu s oky) bude osazen na dočasnou ocelovou kci, kotvenou do země sloupky.
Dle standardu Kraje : https://www.kr-vysocina.cz/stavime-pro-vas-propagace-stavebnich-cinnosti-na-majetku-kraje-vysocina-prostrednictvim-informacniho-panelu/d-4026757/p1=36303</t>
  </si>
  <si>
    <t>5</t>
  </si>
  <si>
    <t>0105</t>
  </si>
  <si>
    <t>Náklady vyplývající z požadavků DOSS a správců inženýrských sítí.</t>
  </si>
  <si>
    <t>-1334955976</t>
  </si>
  <si>
    <t>Veškeré náklady vyplývající se zajištění plnění požadavků DOSS a správců inženýrských sítí (objednání vytýčení inženýrských sítí, komunikace se správci in. sítí a DOSS dle jejich vyjádření a rozhodnutí - viz. dokladová část, .....). 
O veškerých úkonech zhotovitele směrem k DOSS a správců inženýrských sítí, bude zhotovitelem informován TDI, TDS, investor a zástupce Nemocnice Pelhřimov.</t>
  </si>
  <si>
    <t>6</t>
  </si>
  <si>
    <t>0301</t>
  </si>
  <si>
    <t xml:space="preserve">Vytýčení stávajících inženýrských sítí </t>
  </si>
  <si>
    <t>1880854393</t>
  </si>
  <si>
    <t>Vytýčení stávajících inženýrských sítí i jejich správci, bude provedeno vč. stabiliztace bodů pro potřeby stavby</t>
  </si>
  <si>
    <t>7</t>
  </si>
  <si>
    <t>0302</t>
  </si>
  <si>
    <t xml:space="preserve">Geodetické vytýčení a činnost geodeta během výstavby  </t>
  </si>
  <si>
    <t>-672985676</t>
  </si>
  <si>
    <t xml:space="preserve">Vytýčení nově budovaných inženýrských sítí a stavebních objektů, kontrolní měření během výstavby.
Vytyčení fixního bodu + zajitění po dobu stavby </t>
  </si>
  <si>
    <t>8</t>
  </si>
  <si>
    <t>0304</t>
  </si>
  <si>
    <t>Geodetické zaměření řešených objektů po dokončení díla</t>
  </si>
  <si>
    <t>305024399</t>
  </si>
  <si>
    <t>Geodetické zaměření řešených objektů ve 3 tištěných vyhotoveních + 1x elektronicky CD)</t>
  </si>
  <si>
    <t>9</t>
  </si>
  <si>
    <t>0305</t>
  </si>
  <si>
    <t>Geometrický plán</t>
  </si>
  <si>
    <t>170500802</t>
  </si>
  <si>
    <t xml:space="preserve">Geometrický plán objektů podléhajících vkladu do katastru nemovitostí (budovy, inženýrské sítě, věcná břemena k částem pozemků) v 6ti tištěných vyhotoveních + 1x elektronicky CD </t>
  </si>
  <si>
    <t>10</t>
  </si>
  <si>
    <t>0401</t>
  </si>
  <si>
    <t>Projektová dokumentace skutečného provedení</t>
  </si>
  <si>
    <t>-1773495778</t>
  </si>
  <si>
    <t xml:space="preserve">Projektová dokumentace skutečného provedení 3x tištěně a 1x elektronicky na CD
Součástí dokumentace skutečného provedení je zpracování  výkresů dle Metodického pokynu pro úpravu digitálních grafických dat, který je součástí zadávací dokumentace v požadovaném formátu a kvalitě.
</t>
  </si>
  <si>
    <t>11</t>
  </si>
  <si>
    <t>0501</t>
  </si>
  <si>
    <t xml:space="preserve">Měření radonu </t>
  </si>
  <si>
    <t>-77820749</t>
  </si>
  <si>
    <t>Měření objemové aktivity radonu po dokončení stavby, před kolaudací.</t>
  </si>
  <si>
    <t>0502</t>
  </si>
  <si>
    <t xml:space="preserve">Měření intenzity umělého osvětlení </t>
  </si>
  <si>
    <t>1136395737</t>
  </si>
  <si>
    <t>Měření intenzity umělého osvětlení provedené oprávněnou certifikovanou osobou (před kolaudací).
Včetně terénního měření a výstupního kladného protokolu.</t>
  </si>
  <si>
    <t>13</t>
  </si>
  <si>
    <t>0505</t>
  </si>
  <si>
    <t>Kompletace dokladové části stavby k předání, převzetí a kolaudaci díla</t>
  </si>
  <si>
    <t>1047780156</t>
  </si>
  <si>
    <t xml:space="preserve">Doklady o vlastnostech materiálů, o provedených zkouškách a měření, o výchozích kontrolách provozuschopnosti,  o zaškolení obsluhy, revizní zprávy-bez závad, doklady o oprávnění k provádění prací, doklady o likvidaci odpadů, návody k obsluze, kopie záručních listů   - 3x tištěně a 1x  na CD nosiči</t>
  </si>
  <si>
    <t>14</t>
  </si>
  <si>
    <t>0601</t>
  </si>
  <si>
    <t xml:space="preserve">Zpracování a předložení harmonogramů </t>
  </si>
  <si>
    <t>1477048399</t>
  </si>
  <si>
    <t>Náklady na vyhotovení a předložení finančního a časového harmonogramu prací a plnění vč. průběžných aktualizací.</t>
  </si>
  <si>
    <t>15</t>
  </si>
  <si>
    <t>0608</t>
  </si>
  <si>
    <t>Zkoušky toxicity jednotlivých druhů odpadů vzniklých na stavbě - výluhem</t>
  </si>
  <si>
    <t>soubor</t>
  </si>
  <si>
    <t>2121852142</t>
  </si>
  <si>
    <t>Zkoušky akutní toxicity s naředěním vodním výluhem odpadu dle ktuální legislativy.</t>
  </si>
  <si>
    <t>16</t>
  </si>
  <si>
    <t>0609</t>
  </si>
  <si>
    <t>Dílenská dokumentace</t>
  </si>
  <si>
    <t>-1035843045</t>
  </si>
  <si>
    <t>Zpracování dílenské dokumentace :
 - železobetonové prefa. stropní kce
 - ocelová kce pro VZT
 - nosná kce FVE
 - záchytný systém
 - výlez na střechu
 - zábradlí
 - ocelový přístřešek na úrovni 2.NP</t>
  </si>
  <si>
    <t>17</t>
  </si>
  <si>
    <t>0611</t>
  </si>
  <si>
    <t>Úplný katalogový soupis provedených protipožárních konstrukcí, zařízení, ucpávek, atd..</t>
  </si>
  <si>
    <t>-2132996654</t>
  </si>
  <si>
    <t>18</t>
  </si>
  <si>
    <t>0720</t>
  </si>
  <si>
    <t>Blower door test (vzduchotěsnost objektu)</t>
  </si>
  <si>
    <t>-507050363</t>
  </si>
  <si>
    <t>Blower door test (vzduchotěsnost objektu) - provedení testu, příprava + konzultace, vyhledání netěsností, kladný protokol, termovizní měření
1x po dokončení hrubé stavby (ověření těsnosti kčích detailů, vyhledáíní netěsností)
1x po dokončení stavby vč. protokolu</t>
  </si>
  <si>
    <t>19</t>
  </si>
  <si>
    <t>0810</t>
  </si>
  <si>
    <t>Plán zdolávání požáru</t>
  </si>
  <si>
    <t>-1807602417</t>
  </si>
  <si>
    <t>20</t>
  </si>
  <si>
    <t>1102</t>
  </si>
  <si>
    <t xml:space="preserve">Posouzení hluku po provedení stavby (před kolaudací) </t>
  </si>
  <si>
    <t>97939514</t>
  </si>
  <si>
    <t>Posouzení hluku po provedení stavby (před kolaudací) oprávněnou certifikovanou osobou.
Včetně terénního měření a výstupního kladného protokolu.</t>
  </si>
  <si>
    <t>20101</t>
  </si>
  <si>
    <t xml:space="preserve">Zátopové zkoušky střech </t>
  </si>
  <si>
    <t>-1333586130</t>
  </si>
  <si>
    <t>SO-01 - Výjezdové stanoviště ZZS Kraje Vysočina</t>
  </si>
  <si>
    <t>01-01 - Architektonicko - stavební řešení</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</si>
  <si>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1.1.01 TECHNICKÁ ZPRÁVA PŘÍLOHA Č.1 SKLADBY KONSTRUKCÍ 1.1.02 PŮDORYS 1.NP 1.1.03 PŮDORYS 2.NP 1.1.04 PŮDORYS STŘECHY 1.1.05 ŘEZY 1.1.06 POHLEDY 1.1.07 VIZUALIZACE 1.1.08 TABULKY PSV 1.1.09 PŮDORYS 1.NP-RASTR PODHLEDU 1.1.10 PŮDORYS 2.NP-RASTR PODHLEDU 1.1.11 PŮDORYS 1.NP-SCHÉMA ROZMÍSTĚNÍ NÁBYTKU 1.1.12 PŮDORYS 2.NP-SCHÉMA ROZMÍSTĚNÍ NÁBYTKU 1.1.13 SCHÉMATICKÉ DETAILY 1.1.14 ODVODŇOVACÍ ŽLAB 1.2.00 TECHNICKÁ ZPRÁVA – KONSTRUKCE 1.2.01 VÝKRES TVARU ZÁKLADŮ 1.2.02 VÝKRES VÝZTUŽE ZÁKLADŮ 1.2.03 VÝKRES TVARU A VÝZTUŽE STROPNÍ DESKY NAD 1.NP 1.2.04 VÝKRES TVARU A VÝZTUŽE STROPNÍ DESKY NAD 2.NP 1.2.05 VÝKRES TVARU SCHODIŠTĚ 1.2.06 VÝKRES KONSTRUKCE PRO VZT</t>
  </si>
  <si>
    <t>HSV - Práce a dodávky HSV</t>
  </si>
  <si>
    <t xml:space="preserve">    1 - Zemní práce</t>
  </si>
  <si>
    <t xml:space="preserve">    2 - Zakládání</t>
  </si>
  <si>
    <t xml:space="preserve">    3 - Svislé a kompletní konstrukce</t>
  </si>
  <si>
    <t xml:space="preserve">    4 - Vodorovné konstrukce</t>
  </si>
  <si>
    <t xml:space="preserve">    6 - Úpravy povrchů, podlahy a osazování výplní</t>
  </si>
  <si>
    <t xml:space="preserve">      61 - Úprava povrchů vnitřních</t>
  </si>
  <si>
    <t xml:space="preserve">      62 - Úprava povrchů vnějších</t>
  </si>
  <si>
    <t xml:space="preserve">      63 - Podlahy a podlahové konstrukce</t>
  </si>
  <si>
    <t xml:space="preserve">      64 - Osazování výplní otvorů</t>
  </si>
  <si>
    <t xml:space="preserve">    8 - Vedení trubní dálková a přípojná</t>
  </si>
  <si>
    <t xml:space="preserve">    9 - Ostatní konstrukce a práce, bourání</t>
  </si>
  <si>
    <t xml:space="preserve">      94 - Lešení a stavební výtahy</t>
  </si>
  <si>
    <t xml:space="preserve">      95 - Dokončovací konstrukce a práce pozemních staveb</t>
  </si>
  <si>
    <t xml:space="preserve">    998 - Přesun hmot</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</si>
  <si>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</si>
  <si>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</si>
  <si>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</si>
  <si>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</si>
  <si>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</si>
  <si>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721 - Zdravotechnika - vnitřní kanalizace</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</si>
  <si>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</si>
  <si>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</si>
  <si>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</si>
  <si>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</si>
  <si>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</si>
  <si>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</si>
  <si>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776 - Podlahy povlakové</t>
  </si>
  <si>
    <t xml:space="preserve">    777 - Podlahy lité</t>
  </si>
  <si>
    <t xml:space="preserve">    781 - Dokončovací práce - obklady</t>
  </si>
  <si>
    <t xml:space="preserve">    783 - Dokončovací práce - nátěry</t>
  </si>
  <si>
    <t xml:space="preserve">    784 - Dokončovací práce - malby a tapety</t>
  </si>
  <si>
    <t xml:space="preserve">    786 - Dokončovací práce - čalounické úpravy</t>
  </si>
  <si>
    <t>HSV</t>
  </si>
  <si>
    <t>Práce a dodávky HSV</t>
  </si>
  <si>
    <t>Zemní práce</t>
  </si>
  <si>
    <t>131251105</t>
  </si>
  <si>
    <t>Hloubení jam nezapažených v hornině třídy těžitelnosti I skupiny 3 objemu do 1000 m3 strojně</t>
  </si>
  <si>
    <t>m3</t>
  </si>
  <si>
    <t>CS ÚRS 2025 01</t>
  </si>
  <si>
    <t>530643955</t>
  </si>
  <si>
    <t>Hloubení nezapažených jam a zářezů strojně s urovnáním dna do předepsaného profilu a spádu v hornině třídy těžitelnosti I skupiny 3 přes 500 do 1 000 m3</t>
  </si>
  <si>
    <t>Online PSC</t>
  </si>
  <si>
    <t>https://podminky.urs.cz/item/CS_URS_2025_01/131251105</t>
  </si>
  <si>
    <t>VV</t>
  </si>
  <si>
    <t>HTU - měřeno CAD</t>
  </si>
  <si>
    <t>60%</t>
  </si>
  <si>
    <t>670*0,60</t>
  </si>
  <si>
    <t>Součet</t>
  </si>
  <si>
    <t>131351105</t>
  </si>
  <si>
    <t>Hloubení jam nezapažených v hornině třídy těžitelnosti II skupiny 4 objem do 1000 m3 strojně</t>
  </si>
  <si>
    <t>213162864</t>
  </si>
  <si>
    <t>Hloubení nezapažených jam a zářezů strojně s urovnáním dna do předepsaného profilu a spádu v hornině třídy těžitelnosti II skupiny 4 přes 500 do 1 000 m3</t>
  </si>
  <si>
    <t>https://podminky.urs.cz/item/CS_URS_2025_01/131351105</t>
  </si>
  <si>
    <t>30%</t>
  </si>
  <si>
    <t>670*0,30</t>
  </si>
  <si>
    <t>131451105</t>
  </si>
  <si>
    <t>Hloubení jam nezapažených v hornině třídy těžitelnosti II skupiny 5 objem do 1000 m3 strojně</t>
  </si>
  <si>
    <t>1318004147</t>
  </si>
  <si>
    <t>Hloubení nezapažených jam a zářezů strojně s urovnáním dna do předepsaného profilu a spádu v hornině třídy těžitelnosti II skupiny 5 přes 500 do 1 000 m3</t>
  </si>
  <si>
    <t>https://podminky.urs.cz/item/CS_URS_2025_01/131451105</t>
  </si>
  <si>
    <t>10%</t>
  </si>
  <si>
    <t>670*0,10</t>
  </si>
  <si>
    <t>132251104</t>
  </si>
  <si>
    <t>Hloubení rýh nezapažených š do 800 mm v hornině třídy těžitelnosti I skupiny 3 objem přes 100 m3 strojně</t>
  </si>
  <si>
    <t>-292708739</t>
  </si>
  <si>
    <t>Hloubení nezapažených rýh šířky do 800 mm strojně s urovnáním dna do předepsaného profilu a spádu v hornině třídy těžitelnosti I skupiny 3 přes 100 m3</t>
  </si>
  <si>
    <t>https://podminky.urs.cz/item/CS_URS_2025_01/132251104</t>
  </si>
  <si>
    <t>D.1.2.01 - Výkres tvaru základů</t>
  </si>
  <si>
    <t>pravá část</t>
  </si>
  <si>
    <t>13,7*(0,6+0,6*2)*(0,5+0,1)*2</t>
  </si>
  <si>
    <t>16,95*(0,8+0,6*2)*(0,5+0,1)*2</t>
  </si>
  <si>
    <t>(3,2+3,2+3,25)*(0,6+0,6*2)*(0,5+0,1)</t>
  </si>
  <si>
    <t>0,5*0,6*0,5</t>
  </si>
  <si>
    <t>0,5*0,8*0,5*4</t>
  </si>
  <si>
    <t>střední část</t>
  </si>
  <si>
    <t>(3,04+0,5+5,15+1,25)*(0,8+0,6*2)*(0,5+0,1)</t>
  </si>
  <si>
    <t>(2,49+0,5+2,24)*(0,6+0,6*2)*(0,5+0,1)</t>
  </si>
  <si>
    <t>(1,4+0,5+2,24+2,5)*(0,6+0,6*2)*(0,5+0,1)</t>
  </si>
  <si>
    <t>0,5*0,8*0,5*1</t>
  </si>
  <si>
    <t>0,5*0,6*0,5*2</t>
  </si>
  <si>
    <t>levá část</t>
  </si>
  <si>
    <t>(3,2+3,2+3,25+3,45)*(0,6+0,6*2)*(0,5+0,1)</t>
  </si>
  <si>
    <t>Mezisoučet</t>
  </si>
  <si>
    <t>-192,111*0,40</t>
  </si>
  <si>
    <t>132351104</t>
  </si>
  <si>
    <t>Hloubení rýh nezapažených š do 800 mm v hornině třídy těžitelnosti II skupiny 4 objem přes 100 m3 strojně</t>
  </si>
  <si>
    <t>-1845183775</t>
  </si>
  <si>
    <t>Hloubení nezapažených rýh šířky do 800 mm strojně s urovnáním dna do předepsaného profilu a spádu v hornině třídy těžitelnosti II skupiny 4 přes 100 m3</t>
  </si>
  <si>
    <t>https://podminky.urs.cz/item/CS_URS_2025_01/132351104</t>
  </si>
  <si>
    <t>192,111*0,30</t>
  </si>
  <si>
    <t>132451104</t>
  </si>
  <si>
    <t>Hloubení rýh nezapažených š do 800 mm v hornině třídy těžitelnosti II skupiny 5 objem přes 100 m3 strojně</t>
  </si>
  <si>
    <t>266340652</t>
  </si>
  <si>
    <t>Hloubení nezapažených rýh šířky do 800 mm strojně s urovnáním dna do předepsaného profilu a spádu v hornině třídy těžitelnosti II skupiny 5 přes 100 m3</t>
  </si>
  <si>
    <t>https://podminky.urs.cz/item/CS_URS_2025_01/132451104</t>
  </si>
  <si>
    <t>192,111*0,10</t>
  </si>
  <si>
    <t>132251254</t>
  </si>
  <si>
    <t>Hloubení rýh nezapažených š do 2000 mm v hornině třídy těžitelnosti I skupiny 3 objem do 500 m3 strojně</t>
  </si>
  <si>
    <t>196792865</t>
  </si>
  <si>
    <t>Hloubení nezapažených rýh šířky přes 800 do 2 000 mm strojně s urovnáním dna do předepsaného profilu a spádu v hornině třídy těžitelnosti I skupiny 3 přes 100 do 500 m3</t>
  </si>
  <si>
    <t>https://podminky.urs.cz/item/CS_URS_2025_01/132251254</t>
  </si>
  <si>
    <t>16,95*(1+0,6*2)*(0,5+0,1)</t>
  </si>
  <si>
    <t>16,95*(1,2+0,6*2)*(0,5+0,1)</t>
  </si>
  <si>
    <t>0,5*1*0,5*1</t>
  </si>
  <si>
    <t>0,5*1,2*0,5*2</t>
  </si>
  <si>
    <t>0,5*1*0,5*2</t>
  </si>
  <si>
    <t>-95,514*0,40</t>
  </si>
  <si>
    <t>132351254</t>
  </si>
  <si>
    <t>Hloubení rýh nezapažených š do 2000 mm v hornině třídy těžitelnosti II skupiny 4 objem do 500 m3 strojně</t>
  </si>
  <si>
    <t>-1316413687</t>
  </si>
  <si>
    <t>Hloubení nezapažených rýh šířky přes 800 do 2 000 mm strojně s urovnáním dna do předepsaného profilu a spádu v hornině třídy těžitelnosti II skupiny 4 přes 100 do 500 m3</t>
  </si>
  <si>
    <t>https://podminky.urs.cz/item/CS_URS_2025_01/132351254</t>
  </si>
  <si>
    <t>95,514*0,30</t>
  </si>
  <si>
    <t>132451254</t>
  </si>
  <si>
    <t>Hloubení rýh nezapažených š do 2000 mm v hornině třídy těžitelnosti II skupiny 5 objem do 500 m3 strojně</t>
  </si>
  <si>
    <t>1783094446</t>
  </si>
  <si>
    <t>Hloubení nezapažených rýh šířky přes 800 do 2 000 mm strojně s urovnáním dna do předepsaného profilu a spádu v hornině třídy těžitelnosti II skupiny 5 přes 100 do 500 m3</t>
  </si>
  <si>
    <t>https://podminky.urs.cz/item/CS_URS_2025_01/132451254</t>
  </si>
  <si>
    <t>95,514*0,10</t>
  </si>
  <si>
    <t>162351103</t>
  </si>
  <si>
    <t>Vodorovné přemístění přes 50 do 500 m výkopku/sypaniny z horniny třídy těžitelnosti I skupiny 1 až 3</t>
  </si>
  <si>
    <t>-1784714401</t>
  </si>
  <si>
    <t>Vodorovné přemístění výkopku nebo sypaniny po suchu na obvyklém dopravním prostředku, bez naložení výkopku, avšak se složením bez rozhrnutí z horniny třídy těžitelnosti I skupiny 1 až 3 na vzdálenost přes 50 do 500 m</t>
  </si>
  <si>
    <t>https://podminky.urs.cz/item/CS_URS_2025_01/162351103</t>
  </si>
  <si>
    <t>odvoz zeminy na meziskládku</t>
  </si>
  <si>
    <t>402</t>
  </si>
  <si>
    <t>115,267</t>
  </si>
  <si>
    <t>57,308</t>
  </si>
  <si>
    <t>dovoz zeminy z meziskládky</t>
  </si>
  <si>
    <t>574,575</t>
  </si>
  <si>
    <t>162351123</t>
  </si>
  <si>
    <t>Vodorovné přemístění přes 50 do 500 m výkopku/sypaniny z hornin třídy těžitelnosti II skupiny 4 a 5</t>
  </si>
  <si>
    <t>1310733720</t>
  </si>
  <si>
    <t>Vodorovné přemístění výkopku nebo sypaniny po suchu na obvyklém dopravním prostředku, bez naložení výkopku, avšak se složením bez rozhrnutí z horniny třídy těžitelnosti II skupiny 4 a 5 na vzdálenost přes 50 do 500 m</t>
  </si>
  <si>
    <t>https://podminky.urs.cz/item/CS_URS_2025_01/162351123</t>
  </si>
  <si>
    <t>201+67</t>
  </si>
  <si>
    <t>57,633+19,211</t>
  </si>
  <si>
    <t>28,654+9,551</t>
  </si>
  <si>
    <t>383,049</t>
  </si>
  <si>
    <t>171251201</t>
  </si>
  <si>
    <t>Uložení sypaniny na skládky nebo meziskládky</t>
  </si>
  <si>
    <t>185684700</t>
  </si>
  <si>
    <t>Uložení sypaniny na skládky nebo meziskládky bez hutnění s upravením uložené sypaniny do předepsaného tvaru</t>
  </si>
  <si>
    <t>https://podminky.urs.cz/item/CS_URS_2025_01/171251201</t>
  </si>
  <si>
    <t>167151111</t>
  </si>
  <si>
    <t>Nakládání výkopku z hornin třídy těžitelnosti I skupiny 1 až 3 přes 100 m3</t>
  </si>
  <si>
    <t>-1902498080</t>
  </si>
  <si>
    <t>Nakládání, skládání a překládání neulehlého výkopku nebo sypaniny strojně nakládání, množství přes 100 m3, z hornin třídy těžitelnosti I, skupiny 1 až 3</t>
  </si>
  <si>
    <t>https://podminky.urs.cz/item/CS_URS_2025_01/167151111</t>
  </si>
  <si>
    <t>167151112</t>
  </si>
  <si>
    <t>Nakládání výkopku z hornin třídy těžitelnosti II skupiny 4 a 5 přes 100 m3</t>
  </si>
  <si>
    <t>1433196365</t>
  </si>
  <si>
    <t>Nakládání, skládání a překládání neulehlého výkopku nebo sypaniny strojně nakládání, množství přes 100 m3, z hornin třídy těžitelnosti II, skupiny 4 a 5</t>
  </si>
  <si>
    <t>https://podminky.urs.cz/item/CS_URS_2025_01/167151112</t>
  </si>
  <si>
    <t>162751137</t>
  </si>
  <si>
    <t>Vodorovné přemístění přes 9 000 do 10000 m výkopku/sypaniny z horniny třídy těžitelnosti II skupiny 4 a 5</t>
  </si>
  <si>
    <t>-918400078</t>
  </si>
  <si>
    <t>Vodorovné přemístění výkopku nebo sypaniny po suchu na obvyklém dopravním prostředku, bez naložení výkopku, avšak se složením bez rozhrnutí z horniny třídy těžitelnosti II skupiny 4 a 5 na vzdálenost přes 9 000 do 10 000 m</t>
  </si>
  <si>
    <t>https://podminky.urs.cz/item/CS_URS_2025_01/162751137</t>
  </si>
  <si>
    <t>scházející zeminy pro násypy a odsypy</t>
  </si>
  <si>
    <t>870</t>
  </si>
  <si>
    <t>140,976</t>
  </si>
  <si>
    <t>zemina ze stavby</t>
  </si>
  <si>
    <t>-574,575</t>
  </si>
  <si>
    <t>-383,049</t>
  </si>
  <si>
    <t>167151102</t>
  </si>
  <si>
    <t>Nakládání výkopku z hornin třídy těžitelnosti II skupiny 4 a 5 do 100 m3</t>
  </si>
  <si>
    <t>-125318882</t>
  </si>
  <si>
    <t>Nakládání, skládání a překládání neulehlého výkopku nebo sypaniny strojně nakládání, množství do 100 m3, z horniny třídy těžitelnosti II, skupiny 4 a 5</t>
  </si>
  <si>
    <t>https://podminky.urs.cz/item/CS_URS_2025_01/167151102</t>
  </si>
  <si>
    <t>171151103</t>
  </si>
  <si>
    <t xml:space="preserve">Uložení sypaniny z hornin soudržných do násypů zhutněných strojně  jakékoliv třídy těžitelnosti</t>
  </si>
  <si>
    <t>1603330274</t>
  </si>
  <si>
    <t>Uložení sypanin do násypů strojně s rozprostřením sypaniny ve vrstvách a s hrubým urovnáním zhutněných z hornin soudržných jakékoliv třídy těžitelnosti</t>
  </si>
  <si>
    <t>https://podminky.urs.cz/item/CS_URS_2025_01/171151103</t>
  </si>
  <si>
    <t>měřeno CAD</t>
  </si>
  <si>
    <t>162751135</t>
  </si>
  <si>
    <t>Vodorovné přemístění přes 7 000 do 8000 m výkopku/sypaniny z horniny třídy těžitelnosti II skupiny 4 a 5</t>
  </si>
  <si>
    <t>593471439</t>
  </si>
  <si>
    <t>Vodorovné přemístění výkopku nebo sypaniny po suchu na obvyklém dopravním prostředku, bez naložení výkopku, avšak se složením bez rozhrnutí z horniny třídy těžitelnosti II skupiny 4 a 5 na vzdálenost přes 7 000 do 8 000 m</t>
  </si>
  <si>
    <t>https://podminky.urs.cz/item/CS_URS_2025_01/162751135</t>
  </si>
  <si>
    <t>28,654</t>
  </si>
  <si>
    <t>9,551</t>
  </si>
  <si>
    <t>-zásypy</t>
  </si>
  <si>
    <t>174151101</t>
  </si>
  <si>
    <t xml:space="preserve">Zásyp jam, šachet rýh nebo kolem objektů sypaninou se zhutněním  z jakékoliv horniny</t>
  </si>
  <si>
    <t>1412400991</t>
  </si>
  <si>
    <t>Zásyp sypaninou z jakékoliv horniny strojně s uložením výkopku ve vrstvách se zhutněním jam, šachet, rýh nebo kolem objektů v těchto vykopávkách</t>
  </si>
  <si>
    <t>https://podminky.urs.cz/item/CS_URS_2025_01/174151101</t>
  </si>
  <si>
    <t>obsypání základových pasů</t>
  </si>
  <si>
    <t>pasy š.do 800mm</t>
  </si>
  <si>
    <t>13,7*(0,6*2)*0,5*2</t>
  </si>
  <si>
    <t>16,95*(0,6*2)*0,5*2</t>
  </si>
  <si>
    <t>(3,2+3,2+3,25)*(0,6*2)*0,5</t>
  </si>
  <si>
    <t>(3,04+0,5+5,15+1,25)*(0,6*2)*0,5</t>
  </si>
  <si>
    <t>(2,49+0,5+2,24)*(0,6*2)*0,5</t>
  </si>
  <si>
    <t>(1,4+0,5+2,24+2,5)*(0,6*2)*0,5</t>
  </si>
  <si>
    <t>(3,2+3,2+3,25+3,45)*(0,6*2)*0,5</t>
  </si>
  <si>
    <t>pasy š.do 2000mm</t>
  </si>
  <si>
    <t>16,95*(0,6*2)*0,5</t>
  </si>
  <si>
    <t>181951114</t>
  </si>
  <si>
    <t>Úprava pláně v hornině třídy těžitelnosti II skupiny 4 a 5 se zhutněním strojně</t>
  </si>
  <si>
    <t>m2</t>
  </si>
  <si>
    <t>-2061824719</t>
  </si>
  <si>
    <t>Úprava pláně vyrovnáním výškových rozdílů strojně v hornině třídy těžitelnosti II, skupiny 4 a 5 se zhutněním</t>
  </si>
  <si>
    <t>https://podminky.urs.cz/item/CS_URS_2025_01/181951114</t>
  </si>
  <si>
    <t>(0,45+16,95+0,45)*(13,7-0,35-0,25)</t>
  </si>
  <si>
    <t>12,29*(9,39+3,2)/2</t>
  </si>
  <si>
    <t>Zakládání</t>
  </si>
  <si>
    <t>213141111</t>
  </si>
  <si>
    <t>Zřízení vrstvy z geotextilie v rovině nebo ve sklonu do 1:5 š do 3 m</t>
  </si>
  <si>
    <t>-415616772</t>
  </si>
  <si>
    <t>Zřízení vrstvy z geotextilie filtrační, separační, odvodňovací, ochranné, výztužné nebo protierozní v rovině nebo ve sklonu do 1:5, šířky do 3 m</t>
  </si>
  <si>
    <t>https://podminky.urs.cz/item/CS_URS_2025_01/213141111</t>
  </si>
  <si>
    <t>skladba F101</t>
  </si>
  <si>
    <t>(0,15+16,95+0,15)*12,5*2</t>
  </si>
  <si>
    <t>12,29*(9,39+3,2)/2*2</t>
  </si>
  <si>
    <t>22</t>
  </si>
  <si>
    <t>M</t>
  </si>
  <si>
    <t>69311081</t>
  </si>
  <si>
    <t>geotextilie netkaná separační, ochranná, filtrační, drenážní PES 300g/m2</t>
  </si>
  <si>
    <t>-621238824</t>
  </si>
  <si>
    <t>1017,231*1,15</t>
  </si>
  <si>
    <t>23</t>
  </si>
  <si>
    <t>271532212</t>
  </si>
  <si>
    <t>Podsyp pod základové konstrukce se zhutněním z hrubého kameniva frakce 16 až 32 mm</t>
  </si>
  <si>
    <t>924500134</t>
  </si>
  <si>
    <t>Podsyp pod základové konstrukce se zhutněním a urovnáním povrchu z kameniva hrubého, frakce 16 - 32 mm</t>
  </si>
  <si>
    <t>https://podminky.urs.cz/item/CS_URS_2025_01/271532212</t>
  </si>
  <si>
    <t>(0,15+16,95+0,15)*(13,7-0,7-0,5)*0,25</t>
  </si>
  <si>
    <t>12,29*(9,39+3,2)/2*0,25</t>
  </si>
  <si>
    <t>(0,15+16,95+0,15)*12,5*0,25</t>
  </si>
  <si>
    <t>24</t>
  </si>
  <si>
    <t>273321411</t>
  </si>
  <si>
    <t>Základové desky ze ŽB bez zvýšených nároků na prostředí tř. C 20/25</t>
  </si>
  <si>
    <t>642195604</t>
  </si>
  <si>
    <t>Základy z betonu železového (bez výztuže) desky z betonu bez zvláštních nároků na prostředí tř. C 20/25</t>
  </si>
  <si>
    <t>https://podminky.urs.cz/item/CS_URS_2025_01/273321411</t>
  </si>
  <si>
    <t>(0,45+16,95+0,45)*(13,7-0,35-0,25)*0,15</t>
  </si>
  <si>
    <t>12,29*(9,39+3,2)/2*0,15</t>
  </si>
  <si>
    <t>ZV14</t>
  </si>
  <si>
    <t>(0,15+1+0,15)*(0,15+0,34+0,15)*0,15*5</t>
  </si>
  <si>
    <t>(0,15+0,6+0,15)*(0,15+0,34+0,15)*0,15*5</t>
  </si>
  <si>
    <t>25</t>
  </si>
  <si>
    <t>273351121</t>
  </si>
  <si>
    <t>Zřízení bednění základových desek</t>
  </si>
  <si>
    <t>-150513199</t>
  </si>
  <si>
    <t>Bednění základů desek zřízení</t>
  </si>
  <si>
    <t>https://podminky.urs.cz/item/CS_URS_2025_01/273351121</t>
  </si>
  <si>
    <t>(0,45+16,95+0,45+13,7-0,35-0,25)*2*1</t>
  </si>
  <si>
    <t>(9,39+3,2)*1</t>
  </si>
  <si>
    <t>(0,15+1+0,15+0,15+0,34+0,15)*2*0,15*5</t>
  </si>
  <si>
    <t>(0,15+0,6+0,15+0,15+0,34+0,15)*2*0,15*5</t>
  </si>
  <si>
    <t>26</t>
  </si>
  <si>
    <t>273351122</t>
  </si>
  <si>
    <t>Odstranění bednění základových desek</t>
  </si>
  <si>
    <t>-1142203347</t>
  </si>
  <si>
    <t>Bednění základů desek odstranění</t>
  </si>
  <si>
    <t>https://podminky.urs.cz/item/CS_URS_2025_01/273351122</t>
  </si>
  <si>
    <t>27</t>
  </si>
  <si>
    <t>273362021</t>
  </si>
  <si>
    <t>Výztuž základových desek svařovanými sítěmi Kari</t>
  </si>
  <si>
    <t>t</t>
  </si>
  <si>
    <t>120194412</t>
  </si>
  <si>
    <t>Výztuž základů desek ze svařovaných sítí z drátů typu KARI</t>
  </si>
  <si>
    <t>https://podminky.urs.cz/item/CS_URS_2025_01/273362021</t>
  </si>
  <si>
    <t>D.1.2.02 - Výkres výztuže základů</t>
  </si>
  <si>
    <t>7,968</t>
  </si>
  <si>
    <t>28</t>
  </si>
  <si>
    <t>274313611</t>
  </si>
  <si>
    <t>Základové pasy z betonu tř. C 16/20</t>
  </si>
  <si>
    <t>-1162284739</t>
  </si>
  <si>
    <t>Základy z betonu prostého pasy betonu kamenem neprokládaného tř. C 16/20</t>
  </si>
  <si>
    <t>https://podminky.urs.cz/item/CS_URS_2025_01/274313611</t>
  </si>
  <si>
    <t>podbetonování základových pasů</t>
  </si>
  <si>
    <t>13,7*(0,9+0,9)*0,1</t>
  </si>
  <si>
    <t>16,95*(1,3+1,5+1,1+1,1)*0,1</t>
  </si>
  <si>
    <t>(3,2+3,2+3,25)*0,9*0,1</t>
  </si>
  <si>
    <t>(3,04+0,5+5,15+1,25)*1,1*0,1</t>
  </si>
  <si>
    <t>(2,49+0,5+2,24)*0,9*0,1</t>
  </si>
  <si>
    <t>(1,4+0,5+2,24)*0,9*0,1</t>
  </si>
  <si>
    <t>2,5*0,9*0,1</t>
  </si>
  <si>
    <t>16,95*(1,1+1,1+1,5+1,3)*0,1</t>
  </si>
  <si>
    <t>(3,45+3,25+3,2*2)*0,9*0,1</t>
  </si>
  <si>
    <t>D.1.2.01 - Výkres tvaru základů = jímky</t>
  </si>
  <si>
    <t>(0,15+1,6+0,15)*(0,15+0,95+0,15)*0,1*3</t>
  </si>
  <si>
    <t xml:space="preserve">levá  část</t>
  </si>
  <si>
    <t>(0,15+1,6+0,15)*(0,15+0,95+0,15)*0,1*2</t>
  </si>
  <si>
    <t>29</t>
  </si>
  <si>
    <t>274351121</t>
  </si>
  <si>
    <t>Zřízení bednění základových pasů rovného</t>
  </si>
  <si>
    <t>-1114253514</t>
  </si>
  <si>
    <t>Bednění základů pasů rovné zřízení</t>
  </si>
  <si>
    <t>https://podminky.urs.cz/item/CS_URS_2025_01/274351121</t>
  </si>
  <si>
    <t>13,7*2*(0,1+0,1)</t>
  </si>
  <si>
    <t>16,95*4*(0,1+0,1)</t>
  </si>
  <si>
    <t>(3,2+3,2+3,25)*(0,1+0,1)</t>
  </si>
  <si>
    <t>(3,04+0,5+5,15+1,25)*(0,1+0,1)</t>
  </si>
  <si>
    <t>(2,49+0,5+2,24)*(0,1+0,1)</t>
  </si>
  <si>
    <t>(1,4+0,5+2,24)*(0,1+0,1)</t>
  </si>
  <si>
    <t>2,5*(0,1+0,1)</t>
  </si>
  <si>
    <t>(3,45+3,25+3,2*2)*(0,1+0,1)</t>
  </si>
  <si>
    <t>(0,15+1,6+0,15+0,15+0,95+0,15)*2*0,1*3</t>
  </si>
  <si>
    <t>(0,15+1,6+0,15+0,15+0,95+0,15)*2*0,1*2</t>
  </si>
  <si>
    <t>30</t>
  </si>
  <si>
    <t>274351122</t>
  </si>
  <si>
    <t>Odstranění bednění základových pasů rovného</t>
  </si>
  <si>
    <t>-2115259432</t>
  </si>
  <si>
    <t>Bednění základů pasů rovné odstranění</t>
  </si>
  <si>
    <t>https://podminky.urs.cz/item/CS_URS_2025_01/274351122</t>
  </si>
  <si>
    <t>31</t>
  </si>
  <si>
    <t>274321411</t>
  </si>
  <si>
    <t>Základové pasy ze ŽB bez zvýšených nároků na prostředí tř. C 20/25</t>
  </si>
  <si>
    <t>-1655027963</t>
  </si>
  <si>
    <t>Základy z betonu železového (bez výztuže) pasy z betonu bez zvláštních nároků na prostředí tř. C 20/25</t>
  </si>
  <si>
    <t>https://podminky.urs.cz/item/CS_URS_2025_01/274321411</t>
  </si>
  <si>
    <t>pravá část - obvod</t>
  </si>
  <si>
    <t>13,7*0,6*(2,4-1,9)</t>
  </si>
  <si>
    <t>(1,6+0,5)*0,8*(2,4-1,9)</t>
  </si>
  <si>
    <t>(0,5+7,5+0,5)*0,8*(2,9-2,4)</t>
  </si>
  <si>
    <t>(0,5+6,85)*0,8*(3,4-2,9)</t>
  </si>
  <si>
    <t>(0,8+10,25+0,5)*0,6*(3,4-2,9)</t>
  </si>
  <si>
    <t>(0,5+1,15+1)*0,6*(2,9-2,4)</t>
  </si>
  <si>
    <t>(4,55+0,6+1,5+0,6+3,85+0,5)*1*(2,9-2,4)</t>
  </si>
  <si>
    <t>(0,5+5,4)*1*(2,4-1,9)</t>
  </si>
  <si>
    <t>pravá část - vnitřek</t>
  </si>
  <si>
    <t>(3,2+3,2+3,25)*0,6*(2,9-2,4)</t>
  </si>
  <si>
    <t>(5,35+0,5)*1,2*(2,4-1,9)</t>
  </si>
  <si>
    <t>(0,5+3,85+0,6+4,3+0,5)*1,2*(2,9-2,4)</t>
  </si>
  <si>
    <t>(0,5+1,85)*1,2*(3,4-2,9)</t>
  </si>
  <si>
    <t>(0,5+7,6+0,6+2,3+0,5)*0,8*(2,9-2,4)</t>
  </si>
  <si>
    <t>(0,5+3,85)*0,8*(3,4-2,9)</t>
  </si>
  <si>
    <t>(3,04+0,5)*0,8*(1,9-1,4)</t>
  </si>
  <si>
    <t>(0,5+5,15+1,25)*0,8*(2,4-1,9)</t>
  </si>
  <si>
    <t>(2,49+0,5)*0,6*(2,4-1,9)</t>
  </si>
  <si>
    <t>(0,5+2,24)*0,6*(2,9-2,4)</t>
  </si>
  <si>
    <t>(1,4+0,5)*0,6*(2,4-1,9)</t>
  </si>
  <si>
    <t>2,5*0,6*(2,9-2,4)</t>
  </si>
  <si>
    <t xml:space="preserve">levá část  - obvod</t>
  </si>
  <si>
    <t>13,7*0,6*(1,9-1,4)</t>
  </si>
  <si>
    <t>(6,35+0,5)*1*(1,9-1,4)</t>
  </si>
  <si>
    <t>(0,5+2,85+0,6+1,5+0,6+1,35+0,5)*1*(2,4-1,9)</t>
  </si>
  <si>
    <t>(0,5+2,7)*1*(2,9-2,4)</t>
  </si>
  <si>
    <t>13,7*0,6*(2,9-2,4)</t>
  </si>
  <si>
    <t>(2,6+0,5)*0,8*(2,9-2,4)</t>
  </si>
  <si>
    <t>(0,5+7+0,5)*0,8*(2,4-1,9)</t>
  </si>
  <si>
    <t>(0,5+1,85+0,6+3,9)*0,8*(1,9-1,4)</t>
  </si>
  <si>
    <t>levá část - vnitřek</t>
  </si>
  <si>
    <t>(3,25+3,2+3,2)*0,6*(2,4-1,9)</t>
  </si>
  <si>
    <t>3,45*0,6*(1,9-1,4)</t>
  </si>
  <si>
    <t>(6,35+0,5)*1,2*(1,9-1,4)</t>
  </si>
  <si>
    <t>(0,5+2,85+0,6+3,55+0,5)*1,2*(2,4-1,9)</t>
  </si>
  <si>
    <t>(0,5+2,6)*1,2*(2,9-2,4)</t>
  </si>
  <si>
    <t>(3,9+0,6+1,85+0,5)*0,8*(1,9-1,4)</t>
  </si>
  <si>
    <t>(0,5+2,6)*0,8*(2,9-2,4)</t>
  </si>
  <si>
    <t>32</t>
  </si>
  <si>
    <t>680316452</t>
  </si>
  <si>
    <t>13,7*(2,4-1,9)*2</t>
  </si>
  <si>
    <t>(1,6+0,5)*(2,4-1,9)*2</t>
  </si>
  <si>
    <t>(0,5+7,5+0,5)*(2,9-2,4)*2</t>
  </si>
  <si>
    <t>(0,5+6,85)*(3,4-2,9)*2</t>
  </si>
  <si>
    <t>(0,8+10,25+0,5)*(3,4-2,9)*2</t>
  </si>
  <si>
    <t>(0,5+1,15+1)*(2,9-2,4)*2</t>
  </si>
  <si>
    <t>(4,55+0,6+1,5+0,6+3,85+0,5)*(2,9-2,4)*2</t>
  </si>
  <si>
    <t>(0,5+5,4)*(2,4-1,9)*2</t>
  </si>
  <si>
    <t>(3,2+3,2+3,25)*(2,9-2,4)*2</t>
  </si>
  <si>
    <t>(5,35+0,5)*(2,4-1,9)*2</t>
  </si>
  <si>
    <t>(0,5+3,85+0,6+4,3+0,5)*(2,9-2,4)*2</t>
  </si>
  <si>
    <t>(0,5+1,85)*(3,4-2,9)*2</t>
  </si>
  <si>
    <t>(0,5+7,6+0,6+2,3+0,5)*(2,9-2,4)*2</t>
  </si>
  <si>
    <t>(0,5+3,85)*(3,4-2,9)*2</t>
  </si>
  <si>
    <t>(3,04+0,5)*(1,9-1,4)*2</t>
  </si>
  <si>
    <t>(0,5+5,15+1,25)*(2,4-1,9)*2</t>
  </si>
  <si>
    <t>(2,49+0,5)*(2,4-1,9)*2</t>
  </si>
  <si>
    <t>(0,5+2,24)*(2,9-2,4)*2</t>
  </si>
  <si>
    <t>(1,4+0,5)*(2,4-1,9)*2</t>
  </si>
  <si>
    <t>2,5*(2,9-2,4)*2</t>
  </si>
  <si>
    <t>13,7*(1,9-1,4)*2</t>
  </si>
  <si>
    <t>(6,35+0,5)*(1,9-1,4)*2</t>
  </si>
  <si>
    <t>(0,5+2,85+0,6+1,5+0,6+1,35+0,5)*(2,4-1,9)*2</t>
  </si>
  <si>
    <t>(0,5+2,7)*(2,9-2,4)*2</t>
  </si>
  <si>
    <t>13,7*(2,9-2,4)*2</t>
  </si>
  <si>
    <t>(2,6+0,5)*(2,9-2,4)*2</t>
  </si>
  <si>
    <t>(0,5+7+0,5)*(2,4-1,9)*2</t>
  </si>
  <si>
    <t>(0,5+1,85+0,6+3,9)*(1,9-1,4)*2</t>
  </si>
  <si>
    <t>(3,25+3,2+3,2)*(2,4-1,9)*2</t>
  </si>
  <si>
    <t>3,45*(1,9-1,4)*2</t>
  </si>
  <si>
    <t>(0,5+2,85+0,6+3,55+0,5)*(2,4-1,9)*2</t>
  </si>
  <si>
    <t>(0,5+2,6)*(2,9-2,4)*2</t>
  </si>
  <si>
    <t>(3,9+0,6+1,85+0,5)*(1,9-1,4)*2</t>
  </si>
  <si>
    <t>33</t>
  </si>
  <si>
    <t>-16289481</t>
  </si>
  <si>
    <t>34</t>
  </si>
  <si>
    <t>274353131</t>
  </si>
  <si>
    <t>Bednění kotevních otvorů v základových pásech průřezu přes 0,05 do 0,10 m2 hl do 1 m</t>
  </si>
  <si>
    <t>kus</t>
  </si>
  <si>
    <t>-1603690067</t>
  </si>
  <si>
    <t>Bednění kotevních otvorů a prostupů v základových konstrukcích v pasech včetně polohového zajištění a odbednění, popř. ztraceného bednění z pletiva apod. průřezu přes 0,05 do 0,10 m2, hl. do 1,00 m</t>
  </si>
  <si>
    <t>https://podminky.urs.cz/item/CS_URS_2025_01/274353131</t>
  </si>
  <si>
    <t>35</t>
  </si>
  <si>
    <t>274361821</t>
  </si>
  <si>
    <t>Výztuž základových pasů betonářskou ocelí 10 505 (R) (včetně výztuže bednících dílců)</t>
  </si>
  <si>
    <t>-1665318220</t>
  </si>
  <si>
    <t>Výztuž základů pasů z betonářské oceli 10 505 (R) nebo BSt 500</t>
  </si>
  <si>
    <t>https://podminky.urs.cz/item/CS_URS_2025_01/274361821</t>
  </si>
  <si>
    <t>13,551</t>
  </si>
  <si>
    <t>36</t>
  </si>
  <si>
    <t>279321346</t>
  </si>
  <si>
    <t>Základová zeď ze ŽB bez zvýšených nároků na prostředí tř. C 20/25 bez výztuže</t>
  </si>
  <si>
    <t>-712729804</t>
  </si>
  <si>
    <t>Základové zdi z betonu železového (bez výztuže) bez zvláštních nároků na prostředí tř. C 20/25</t>
  </si>
  <si>
    <t>https://podminky.urs.cz/item/CS_URS_2025_01/279321346</t>
  </si>
  <si>
    <t>(1+0,15+0,34+0,15+1)*0,15*0,4*5</t>
  </si>
  <si>
    <t>(0,15+0,6+0,15+0,34)*2*0,15*0,6*5</t>
  </si>
  <si>
    <t>37</t>
  </si>
  <si>
    <t>279351121</t>
  </si>
  <si>
    <t>Zřízení oboustranného bednění základových zdí</t>
  </si>
  <si>
    <t>-2088664699</t>
  </si>
  <si>
    <t>Bednění základových zdí rovné oboustranné za každou stranu zřízení</t>
  </si>
  <si>
    <t>https://podminky.urs.cz/item/CS_URS_2025_01/279351121</t>
  </si>
  <si>
    <t>(1+0,15+0,15+0,34+0,15+0,15+1)*0,4*5</t>
  </si>
  <si>
    <t>(1+0,4+1)*0,4*5</t>
  </si>
  <si>
    <t>(0,15+0,6+0,15+0,15+0,34+0,15)*2*0,6*5</t>
  </si>
  <si>
    <t>(0,6+0,34)*2*0,6*5</t>
  </si>
  <si>
    <t>38</t>
  </si>
  <si>
    <t>279351122</t>
  </si>
  <si>
    <t>Odstranění oboustranného bednění základových zdí</t>
  </si>
  <si>
    <t>-147240872</t>
  </si>
  <si>
    <t>Bednění základových zdí rovné oboustranné za každou stranu odstranění</t>
  </si>
  <si>
    <t>https://podminky.urs.cz/item/CS_URS_2025_01/279351122</t>
  </si>
  <si>
    <t>39</t>
  </si>
  <si>
    <t>279361821</t>
  </si>
  <si>
    <t>Výztuž základových zdí nosných betonářskou ocelí 10 505</t>
  </si>
  <si>
    <t>1253304388</t>
  </si>
  <si>
    <t>Výztuž základových zdí nosných svislých nebo odkloněných od svislice, rovinných nebo oblých, deskových nebo žebrových, včetně výztuže jejich žeber z betonářské oceli 10 505 (R) nebo BSt 500</t>
  </si>
  <si>
    <t>https://podminky.urs.cz/item/CS_URS_2025_01/279361821</t>
  </si>
  <si>
    <t>1,03*0,110</t>
  </si>
  <si>
    <t>40</t>
  </si>
  <si>
    <t>279113144</t>
  </si>
  <si>
    <t>Základová zeď tl přes 250 do 300 mm z tvárnic ztraceného bednění včetně výplně z betonu tř. C 20/25 (výztuž je započítána ve výztuži pasů)</t>
  </si>
  <si>
    <t>-1252605041</t>
  </si>
  <si>
    <t>Základové zdi z tvárnic ztraceného bednění včetně výplně z betonu bez zvláštních nároků na vliv prostředí třídy C 20/25, tloušťky zdiva přes 250 do 300 mm</t>
  </si>
  <si>
    <t>https://podminky.urs.cz/item/CS_URS_2025_01/279113144</t>
  </si>
  <si>
    <t>(13,7-0,35-0,25)*(1,9-0,4+0,03)</t>
  </si>
  <si>
    <t>(0,15+1,6)*(1,9-0,4+0,03)</t>
  </si>
  <si>
    <t>(0,5+7,5)*(2,4-0,4+0,03)</t>
  </si>
  <si>
    <t>(0,5+6,85+0,15+0,8-0,25+10,25+0,5)*(2,9-0,4+0,03)</t>
  </si>
  <si>
    <t>(1,15+1-0,35+0,3+0,15+4,55+0,6+1,5+0,6+3,85+0,5)*(2,4-0,4+0,03)</t>
  </si>
  <si>
    <t>(5,35+0,15)*(1,9-0,4+0,03)</t>
  </si>
  <si>
    <t>(0,35+3,2+0,45)*(2,4-0,4+0,03)*2</t>
  </si>
  <si>
    <t>(0,45+3,25+0,25)*(2,4-0,4+0,03)</t>
  </si>
  <si>
    <t>(0,5+7,6+0,6+2,3)*(2,4-0,4+0,03)</t>
  </si>
  <si>
    <t>(0,5+3,85+0,15)*(2,9-0,4+0,03)</t>
  </si>
  <si>
    <t>(0,15+5,35)*(1,9-0,4+0,03)</t>
  </si>
  <si>
    <t>(0,5+3,85+0,6+4,3)*(2,4-0,4+0,03)</t>
  </si>
  <si>
    <t>(0,5+1,85+0,15)*(2,9-0,4+0,03)</t>
  </si>
  <si>
    <t>(0,35+3,04)*(1,4-0,4+0,03)</t>
  </si>
  <si>
    <t>(0,5+5,15+0,35+1,25)*(1,9-0,4+0,03)</t>
  </si>
  <si>
    <t>(0,35+2,49)*(1,9-0,4+0,03)</t>
  </si>
  <si>
    <t>(0,5+2,24+0,35)*(2,4-0,4+0,03)</t>
  </si>
  <si>
    <t>(0,35+1,4)*(1,9-0,4+0,03)</t>
  </si>
  <si>
    <t>(0,35+2,5+0,35)*(2,4-0,4+0,03)</t>
  </si>
  <si>
    <t>levá část - obvod</t>
  </si>
  <si>
    <t>(13,7-0,35-0,25)*(1,4-0,4+0,03)</t>
  </si>
  <si>
    <t>(0,15+6,35)*(1,4-0,4+0,03)</t>
  </si>
  <si>
    <t>(0,5+2,85+0,6+1,5+0,6+1,35)*(1,9-0,4+0,03)</t>
  </si>
  <si>
    <t>(0,5+2,7+13,7-0,35-0,25+0,15+2,6+0,5)*(2,4-0,4+0,03)</t>
  </si>
  <si>
    <t>(7+0,5)*(1,9-0,4+0,03)</t>
  </si>
  <si>
    <t>(1,85+0,15+0,3+0,25+3,45+0,25+0,3+0,15+3,9+0,15)*(1,4-0,4+0,03)</t>
  </si>
  <si>
    <t>(0,5+2,85+0,6+3,35)*(1,9-0,4+0,03)</t>
  </si>
  <si>
    <t>(0,5+2,6+0,15)*(2,4-0,4+0,03)</t>
  </si>
  <si>
    <t>(0,15+1,85)*(1,4-0,4+0,03)</t>
  </si>
  <si>
    <t>(0,5+7)*(1,9-0,4+0,03)</t>
  </si>
  <si>
    <t>41</t>
  </si>
  <si>
    <t>218111113</t>
  </si>
  <si>
    <t>Odvětrání radonu vodorovné drenážní kladené do štěrkového podsypu z plastových perforovaných trubek DN přes 80 do 100 mm</t>
  </si>
  <si>
    <t>m</t>
  </si>
  <si>
    <t>1943053256</t>
  </si>
  <si>
    <t>Odvětrání radonu vodorovné kladené do štěrkového podsypu drenážní z plastových perforovaných trubek, vnitřní průměr přes 80 do 100 mm</t>
  </si>
  <si>
    <t>https://podminky.urs.cz/item/CS_URS_2025_01/218111113</t>
  </si>
  <si>
    <t>11+16+16+7+7+5+5+15,5*3</t>
  </si>
  <si>
    <t>42</t>
  </si>
  <si>
    <t>218111122</t>
  </si>
  <si>
    <t>Odvětrání radonu vodorovné sběrné kladené do štěrkového podsypu z plastových trubek DN přes 110 do 125 mm</t>
  </si>
  <si>
    <t>2086467785</t>
  </si>
  <si>
    <t>Odvětrání radonu vodorovné kladené do štěrkového podsypu sběrné z plastových trubek, vnitřní průměr přes 110 do 125 mm</t>
  </si>
  <si>
    <t>https://podminky.urs.cz/item/CS_URS_2025_01/218111122</t>
  </si>
  <si>
    <t>43</t>
  </si>
  <si>
    <t>218121113</t>
  </si>
  <si>
    <t>Odvětrání radonu svislé z plastových trubek DN přes 125 do 160 mm</t>
  </si>
  <si>
    <t>178302945</t>
  </si>
  <si>
    <t>Odvětrání radonu svislé z plastových trubek, vnitřní průměr přes 125 do 160 mm</t>
  </si>
  <si>
    <t>https://podminky.urs.cz/item/CS_URS_2025_01/218121113</t>
  </si>
  <si>
    <t>9*3</t>
  </si>
  <si>
    <t>Svislé a kompletní konstrukce</t>
  </si>
  <si>
    <t>44</t>
  </si>
  <si>
    <t>311235161</t>
  </si>
  <si>
    <t>Zdivo jednovrstvé z cihel broušených přes P10 do P15 na tenkovrstvou maltu tl 300 mm</t>
  </si>
  <si>
    <t>1018196664</t>
  </si>
  <si>
    <t>Zdivo jednovrstvé z cihel děrovaných broušených na celoplošnou tenkovrstvou maltu, pevnost cihel přes P10 do P15, tl. zdiva 300 mm</t>
  </si>
  <si>
    <t>https://podminky.urs.cz/item/CS_URS_2025_01/311235161</t>
  </si>
  <si>
    <t>D.1.1.02 - Půdorys 1.NP</t>
  </si>
  <si>
    <t>(18,35-0,25*2+13,6-0,25*2)*2*3,5</t>
  </si>
  <si>
    <t>-3,3*3*3</t>
  </si>
  <si>
    <t>-1,2*1,6*2</t>
  </si>
  <si>
    <t>-2,4*1,6*2</t>
  </si>
  <si>
    <t>-2,4*0,65</t>
  </si>
  <si>
    <t>-1,2*0,65</t>
  </si>
  <si>
    <t>-(3,05+1,8)*3,5</t>
  </si>
  <si>
    <t>(18,35-0,55*2)*3,5*2</t>
  </si>
  <si>
    <t>-0,8*2</t>
  </si>
  <si>
    <t>-0,9*2</t>
  </si>
  <si>
    <t>-2*2*4</t>
  </si>
  <si>
    <t>-1,95*3,5</t>
  </si>
  <si>
    <t>(4+0,3+3,95-1)*3,5</t>
  </si>
  <si>
    <t>-0,9*2*2</t>
  </si>
  <si>
    <t>(0,3+1,9)*3,5</t>
  </si>
  <si>
    <t>(0,9+3,46+1,45)*3,5</t>
  </si>
  <si>
    <t>-3,46*2,4</t>
  </si>
  <si>
    <t>(0,25+0,8+1,84+0,8+0,7)*3,5</t>
  </si>
  <si>
    <t>3*3,5</t>
  </si>
  <si>
    <t>-3,3*3*2</t>
  </si>
  <si>
    <t>-(1,8+3,3)*3,5</t>
  </si>
  <si>
    <t>-1,2*1,6*3</t>
  </si>
  <si>
    <t>-2,4*1,6</t>
  </si>
  <si>
    <t>-0,9*2,1</t>
  </si>
  <si>
    <t>(18,35-0,25*2)*3,5</t>
  </si>
  <si>
    <t>-1,8*3,5</t>
  </si>
  <si>
    <t>-2*2*2</t>
  </si>
  <si>
    <t>(13,8-0,25*2+3,95)*3,5</t>
  </si>
  <si>
    <t>-0,9*2*4</t>
  </si>
  <si>
    <t>(3,95+4)*3,5</t>
  </si>
  <si>
    <t>D.1.1.03 - Půdorys 2.NP</t>
  </si>
  <si>
    <t>(4,3+0,3+3,95+0,3+12,69-0,25*2+5,9+0,2+2,65)*3,5</t>
  </si>
  <si>
    <t>-2,4*1,6*6</t>
  </si>
  <si>
    <t>-0,9*2,2</t>
  </si>
  <si>
    <t>(0,27+0,34+3,65+0,15+1+0,15+4,2)*3,5</t>
  </si>
  <si>
    <t>-1,2*1,6</t>
  </si>
  <si>
    <t>(3+3,4)*3,5</t>
  </si>
  <si>
    <t>(8,74-0,2)*2*3,5</t>
  </si>
  <si>
    <t>(11,3-0,2*2)*3,5</t>
  </si>
  <si>
    <t>-2,4*1,6*4</t>
  </si>
  <si>
    <t>-1,8*1,6*2</t>
  </si>
  <si>
    <t>-1,65*2,3</t>
  </si>
  <si>
    <t>atiky nad 2.NP</t>
  </si>
  <si>
    <t>(0,3+4+0,3+3,95+0,3+12,69-0,25*2+5,9+0,2+2,65)*0,5</t>
  </si>
  <si>
    <t>(0,27+0,34+3,65+0,15+1+0,15+4,2)*0,5</t>
  </si>
  <si>
    <t>(3+3,4)*0,5</t>
  </si>
  <si>
    <t>(8,74-0,2)*2*0,5</t>
  </si>
  <si>
    <t>(11,3-0,2*2)*0,5</t>
  </si>
  <si>
    <t>atiky v úrovni 2.NP</t>
  </si>
  <si>
    <t>D.1.1.04 - Půdorys střechy</t>
  </si>
  <si>
    <t>(18,25+13,5)*2*0,5</t>
  </si>
  <si>
    <t>-(12,69-0,2*2)*0,5</t>
  </si>
  <si>
    <t>-(11,3-0,2*2)*0,5</t>
  </si>
  <si>
    <t>45</t>
  </si>
  <si>
    <t>311238937</t>
  </si>
  <si>
    <t>Založení zdiva z cihel děrovaných broušených na zakládací maltu tloušťky přes 250 do 300 mm</t>
  </si>
  <si>
    <t>-1515529374</t>
  </si>
  <si>
    <t>Založení zdiva z broušených cihel na zakládací maltu, tlouštky zdiva přes 250 do 300 mm</t>
  </si>
  <si>
    <t>https://podminky.urs.cz/item/CS_URS_2025_01/311238937</t>
  </si>
  <si>
    <t>(18,35-0,25*2+13,6-0,25*2)*2</t>
  </si>
  <si>
    <t>(18,35-0,55*2)*2</t>
  </si>
  <si>
    <t>(4+0,3+3,95-1)</t>
  </si>
  <si>
    <t>(0,3+1,9)</t>
  </si>
  <si>
    <t>(0,9+3,46+1,45)</t>
  </si>
  <si>
    <t>-3,46</t>
  </si>
  <si>
    <t>(0,25+0,8+1,84+0,8+0,7)</t>
  </si>
  <si>
    <t>(18,35-0,25*2)</t>
  </si>
  <si>
    <t>(13,8-0,25*2+3,95)</t>
  </si>
  <si>
    <t>(3,95+4)</t>
  </si>
  <si>
    <t>(4,3+0,3+3,95+0,3+12,69-0,25*2+5,9+0,2+2,65)</t>
  </si>
  <si>
    <t>(0,27+0,34+3,65+0,15+1+0,15+4,2)</t>
  </si>
  <si>
    <t>(3+3,4)</t>
  </si>
  <si>
    <t>(8,74-0,2)*2</t>
  </si>
  <si>
    <t>(11,3-0,2*2)</t>
  </si>
  <si>
    <t>(0,3+4+0,3+3,95+0,3+12,69-0,25*2+5,9+0,2+2,65)</t>
  </si>
  <si>
    <t>(18,25+13,5)*2</t>
  </si>
  <si>
    <t>-(12,69-0,2*2)</t>
  </si>
  <si>
    <t>-(11,3-0,2*2)</t>
  </si>
  <si>
    <t>46</t>
  </si>
  <si>
    <t>311236301</t>
  </si>
  <si>
    <t>Zdivo jednovrstvé zvukově izolační na tenkovrstvou maltu z cihel děrovaných broušených do P15 tl 190 mm</t>
  </si>
  <si>
    <t>189610562</t>
  </si>
  <si>
    <t>Zdivo jednovrstvé zvukově izolační z cihel děrovaných z broušených cihel na tenkovrstvou maltu, pevnost cihel do P15, tl. zdiva 190 mm</t>
  </si>
  <si>
    <t>https://podminky.urs.cz/item/CS_URS_2025_01/311236301</t>
  </si>
  <si>
    <t>(4+3,95+1,85+0,2+3,25+0,2+2,45+0,6+5,49)*3,5</t>
  </si>
  <si>
    <t>(0,9*2+5,49+0,6)*3,5</t>
  </si>
  <si>
    <t>1,5*2*3,5</t>
  </si>
  <si>
    <t>(3,3+0,2+3,3+0,2+1,15)*3,5</t>
  </si>
  <si>
    <t>(3,9*2+0,2+3,3+0,2+1,15)*3,5</t>
  </si>
  <si>
    <t>47</t>
  </si>
  <si>
    <t>311236331</t>
  </si>
  <si>
    <t>Zdivo jednovrstvé zvukově izolační na tenkovrstvou maltu z cihel děrovaných broušených do P15 tl 300 mm</t>
  </si>
  <si>
    <t>-2103054382</t>
  </si>
  <si>
    <t>Zdivo jednovrstvé zvukově izolační z cihel děrovaných z broušených cihel na tenkovrstvou maltu, pevnost cihel do P15, tl. zdiva 300 mm</t>
  </si>
  <si>
    <t>https://podminky.urs.cz/item/CS_URS_2025_01/311236331</t>
  </si>
  <si>
    <t>(3,95+0,2)*2*3,5</t>
  </si>
  <si>
    <t>(3,95*2+0,2*2+1,85+0,2+4,1)*3,5</t>
  </si>
  <si>
    <t>48</t>
  </si>
  <si>
    <t>317121103</t>
  </si>
  <si>
    <t>Montáž prefabrikovaných překladů délky přes 2200 do 4200 mm</t>
  </si>
  <si>
    <t>702919955</t>
  </si>
  <si>
    <t>https://podminky.urs.cz/item/CS_URS_2025_01/317121103</t>
  </si>
  <si>
    <t>49</t>
  </si>
  <si>
    <t>4000007</t>
  </si>
  <si>
    <t>Překlad 70/240 mm plný RZP 299/7/24 P</t>
  </si>
  <si>
    <t>-199151785</t>
  </si>
  <si>
    <t>D.1.1.02 - Půdorys 1.NP - PR4</t>
  </si>
  <si>
    <t>4*2</t>
  </si>
  <si>
    <t>PR13</t>
  </si>
  <si>
    <t>1*3</t>
  </si>
  <si>
    <t>2*3</t>
  </si>
  <si>
    <t>50</t>
  </si>
  <si>
    <t>4000005</t>
  </si>
  <si>
    <t>Překlad 70/240 mm plný RZP 239/7/24 P</t>
  </si>
  <si>
    <t>1979701572</t>
  </si>
  <si>
    <t>PR11</t>
  </si>
  <si>
    <t>51</t>
  </si>
  <si>
    <t>4000004</t>
  </si>
  <si>
    <t>Překlad 70/240 mm plný RZP 225/7/24 P</t>
  </si>
  <si>
    <t>-400657643</t>
  </si>
  <si>
    <t>PR12</t>
  </si>
  <si>
    <t>52</t>
  </si>
  <si>
    <t>317168022</t>
  </si>
  <si>
    <t>Překlad keramický plochý š 145 mm dl 1250 mm</t>
  </si>
  <si>
    <t>-335230053</t>
  </si>
  <si>
    <t>Překlady keramické ploché osazené do maltového lože, výšky překladu 71 mm šířky 145 mm, délky 1250 mm</t>
  </si>
  <si>
    <t>https://podminky.urs.cz/item/CS_URS_2025_01/317168022</t>
  </si>
  <si>
    <t>D.1.1.02 - Půdorys 1.NP - PR6</t>
  </si>
  <si>
    <t>D.1.1.03 - Půdorys 2.NP - PR6</t>
  </si>
  <si>
    <t>53</t>
  </si>
  <si>
    <t>317168026</t>
  </si>
  <si>
    <t>Překlad keramický plochý š 145 mm dl 2250 mm</t>
  </si>
  <si>
    <t>687583848</t>
  </si>
  <si>
    <t>Překlady keramické ploché osazené do maltového lože, výšky překladu 71 mm šířky 145 mm, délky 2250 mm</t>
  </si>
  <si>
    <t>https://podminky.urs.cz/item/CS_URS_2025_01/317168026</t>
  </si>
  <si>
    <t>D.1.1.03 - Půdorys 2.NP - PR7</t>
  </si>
  <si>
    <t>54</t>
  </si>
  <si>
    <t>317168051</t>
  </si>
  <si>
    <t>Překlad keramický vysoký v 238 mm dl 1000 mm</t>
  </si>
  <si>
    <t>-995550010</t>
  </si>
  <si>
    <t>Překlady keramické vysoké osazené do maltového lože, šířky překladu 70 mm výšky 238 mm, délky 1000 mm</t>
  </si>
  <si>
    <t>https://podminky.urs.cz/item/CS_URS_2025_01/317168051</t>
  </si>
  <si>
    <t>D.1.1.02 - Půdorys 1.NP - PR9</t>
  </si>
  <si>
    <t>4*1</t>
  </si>
  <si>
    <t>D.1.1.03 - Půdorys 2.NP - PR9</t>
  </si>
  <si>
    <t>55</t>
  </si>
  <si>
    <t>317168052</t>
  </si>
  <si>
    <t>Překlad keramický vysoký v 238 mm dl 1250 mm</t>
  </si>
  <si>
    <t>1100468157</t>
  </si>
  <si>
    <t>Překlady keramické vysoké osazené do maltového lože, šířky překladu 70 mm výšky 238 mm, délky 1250 mm</t>
  </si>
  <si>
    <t>https://podminky.urs.cz/item/CS_URS_2025_01/317168052</t>
  </si>
  <si>
    <t>D.1.1.02 - Půdorys 1.NP - PR5</t>
  </si>
  <si>
    <t>D.1.1.03 - Půdorys 2.NP - PR8</t>
  </si>
  <si>
    <t>2*8</t>
  </si>
  <si>
    <t>56</t>
  </si>
  <si>
    <t>317168053</t>
  </si>
  <si>
    <t>Překlad keramický vysoký v 238 mm dl 1500 mm</t>
  </si>
  <si>
    <t>629663119</t>
  </si>
  <si>
    <t>Překlady keramické vysoké osazené do maltového lože, šířky překladu 70 mm výšky 238 mm, délky 1500 mm</t>
  </si>
  <si>
    <t>https://podminky.urs.cz/item/CS_URS_2025_01/317168053</t>
  </si>
  <si>
    <t>D.1.1.02 - Půdorys 1.NP - PR2</t>
  </si>
  <si>
    <t>4*19</t>
  </si>
  <si>
    <t>D.1.1.03 - Půdorys 2.NP - PR2</t>
  </si>
  <si>
    <t>4*4</t>
  </si>
  <si>
    <t>PR14</t>
  </si>
  <si>
    <t>57</t>
  </si>
  <si>
    <t>317168059</t>
  </si>
  <si>
    <t>Překlad keramický vysoký v 238 mm dl 3000 mm</t>
  </si>
  <si>
    <t>-1241744441</t>
  </si>
  <si>
    <t>Překlady keramické vysoké osazené do maltového lože, šířky překladu 70 mm výšky 238 mm, délky 3000 mm</t>
  </si>
  <si>
    <t>https://podminky.urs.cz/item/CS_URS_2025_01/317168059</t>
  </si>
  <si>
    <t>D.1.1.02 - Půdorys 1.NP - PR1</t>
  </si>
  <si>
    <t>4*3</t>
  </si>
  <si>
    <t>D.1.1.03 - Půdorys 2.NP - PR1</t>
  </si>
  <si>
    <t>PR10</t>
  </si>
  <si>
    <t>5*3</t>
  </si>
  <si>
    <t>58</t>
  </si>
  <si>
    <t>317998112</t>
  </si>
  <si>
    <t>Tepelná izolace mezi překlady v 24 cm z EPS tl přes 50 do 70 mm</t>
  </si>
  <si>
    <t>-1286311015</t>
  </si>
  <si>
    <t>Izolace tepelná mezi překlady z pěnového polystyrenu výšky 24 cm, tloušťky přes 50 do 70 mm</t>
  </si>
  <si>
    <t>https://podminky.urs.cz/item/CS_URS_2025_01/317998112</t>
  </si>
  <si>
    <t>1,25*8</t>
  </si>
  <si>
    <t>59</t>
  </si>
  <si>
    <t>317998113</t>
  </si>
  <si>
    <t>Tepelná izolace mezi překlady v 24 cm z EPS tl 80 mm</t>
  </si>
  <si>
    <t>1514301994</t>
  </si>
  <si>
    <t>Izolace tepelná mezi překlady z pěnového polystyrenu výšky 24 cm, tloušťky 80 mm</t>
  </si>
  <si>
    <t>https://podminky.urs.cz/item/CS_URS_2025_01/317998113</t>
  </si>
  <si>
    <t>2*2,4</t>
  </si>
  <si>
    <t>1*2,25</t>
  </si>
  <si>
    <t>60</t>
  </si>
  <si>
    <t>331273011</t>
  </si>
  <si>
    <t>Pilíř z tvárnic betonových rozměru do 300x300 mm včetně zmonolitnění betonem C25/30 XC1</t>
  </si>
  <si>
    <t>-1628603269</t>
  </si>
  <si>
    <t>Pilíř z betonových tvárnic včetně zmonolitnění betonovou směsí bez výztuže, rozměru do 300x300 mm</t>
  </si>
  <si>
    <t>https://podminky.urs.cz/item/CS_URS_2025_01/331273011</t>
  </si>
  <si>
    <t xml:space="preserve">D.1.1.02 - Půdorys 1.NP  + TZ statika část 2.1.2.3.6</t>
  </si>
  <si>
    <t>3,75</t>
  </si>
  <si>
    <t>61</t>
  </si>
  <si>
    <t>330321410</t>
  </si>
  <si>
    <t xml:space="preserve">Sloupy nebo pilíře ze ŽB tř. C 25/30 </t>
  </si>
  <si>
    <t>-1002544394</t>
  </si>
  <si>
    <t>Sloupy, pilíře, táhla, rámové stojky, vzpěry z betonu železového (bez výztuže) bez zvláštních nároků na vliv prostředí tř. C 25/30</t>
  </si>
  <si>
    <t>https://podminky.urs.cz/item/CS_URS_2025_01/330321410</t>
  </si>
  <si>
    <t>č102</t>
  </si>
  <si>
    <t>1*0,3*3,75*2</t>
  </si>
  <si>
    <t>62</t>
  </si>
  <si>
    <t>331351125</t>
  </si>
  <si>
    <t>Zřízení bednění čtyřúhelníkových sloupů v do 4 m průřezu přes 0,16 do 0,36 m2</t>
  </si>
  <si>
    <t>-2033881073</t>
  </si>
  <si>
    <t>Bednění hranatých sloupů a pilířů včetně vzepření průřezu pravoúhlého čtyřúhelníka výšky do 4 m, průřezu přes 0,16 m2 zřízení</t>
  </si>
  <si>
    <t>https://podminky.urs.cz/item/CS_URS_2025_01/331351125</t>
  </si>
  <si>
    <t>(1+0,3)*2*3,75*2</t>
  </si>
  <si>
    <t>63</t>
  </si>
  <si>
    <t>331351126</t>
  </si>
  <si>
    <t>Odstranění bednění čtyřúhelníkových sloupů v do 4 m průřezu přes 0,16 do 0,36 m2</t>
  </si>
  <si>
    <t>283132001</t>
  </si>
  <si>
    <t>Bednění hranatých sloupů a pilířů včetně vzepření průřezu pravoúhlého čtyřúhelníka výšky do 4 m, průřezu přes 0,16 m2 odstranění</t>
  </si>
  <si>
    <t>https://podminky.urs.cz/item/CS_URS_2025_01/331351126</t>
  </si>
  <si>
    <t>64</t>
  </si>
  <si>
    <t>331361821</t>
  </si>
  <si>
    <t>Výztuž sloupů hranatých betonářskou ocelí 10 505</t>
  </si>
  <si>
    <t>-1503202472</t>
  </si>
  <si>
    <t>Výztuž sloupů, pilířů, rámových stojek, táhel nebo vzpěr hranatých svislých nebo šikmých (odkloněných) z betonářské oceli 10 505 (R) nebo BSt 500</t>
  </si>
  <si>
    <t>https://podminky.urs.cz/item/CS_URS_2025_01/331361821</t>
  </si>
  <si>
    <t>140kg/1m3</t>
  </si>
  <si>
    <t>0,3*0,3*3,75*0,140</t>
  </si>
  <si>
    <t>2,25*0,140</t>
  </si>
  <si>
    <t>65</t>
  </si>
  <si>
    <t>341321410</t>
  </si>
  <si>
    <t>Stěny nosné ze ŽB tř. C 25/30</t>
  </si>
  <si>
    <t>1573641265</t>
  </si>
  <si>
    <t>Stěny a příčky z betonu železového (bez výztuže) nosné tř. C 25/30</t>
  </si>
  <si>
    <t>https://podminky.urs.cz/item/CS_URS_2025_01/341321410</t>
  </si>
  <si>
    <t>D.1.2.03 - Výkres tvaru stropní desky a výztuže nad 1.NP</t>
  </si>
  <si>
    <t>podbetonování průvlaků</t>
  </si>
  <si>
    <t>0,6*0,3*0,21*12</t>
  </si>
  <si>
    <t>66</t>
  </si>
  <si>
    <t>341351111</t>
  </si>
  <si>
    <t>Zřízení oboustranného bednění nosných stěn</t>
  </si>
  <si>
    <t>597039804</t>
  </si>
  <si>
    <t>Bednění stěn a příček nosných rovné oboustranné za každou stranu zřízení</t>
  </si>
  <si>
    <t>https://podminky.urs.cz/item/CS_URS_2025_01/341351111</t>
  </si>
  <si>
    <t>(0,6+0,3)*2*0,21*12</t>
  </si>
  <si>
    <t>67</t>
  </si>
  <si>
    <t>341351112</t>
  </si>
  <si>
    <t>Odstranění oboustranného bednění nosných stěn</t>
  </si>
  <si>
    <t>-1269116842</t>
  </si>
  <si>
    <t>Bednění stěn a příček nosných rovné oboustranné za každou stranu odstranění</t>
  </si>
  <si>
    <t>https://podminky.urs.cz/item/CS_URS_2025_01/341351112</t>
  </si>
  <si>
    <t>68</t>
  </si>
  <si>
    <t>341361821</t>
  </si>
  <si>
    <t>Výztuž stěn betonářskou ocelí 10 505</t>
  </si>
  <si>
    <t>376872432</t>
  </si>
  <si>
    <t>Výztuž stěn a příček nosných svislých nebo šikmých, rovných nebo oblých z betonářské oceli 10 505 (R) nebo BSt 500</t>
  </si>
  <si>
    <t>https://podminky.urs.cz/item/CS_URS_2025_01/341361821</t>
  </si>
  <si>
    <t>0,454*0,140</t>
  </si>
  <si>
    <t>69</t>
  </si>
  <si>
    <t>341941011</t>
  </si>
  <si>
    <t>Nosné tupé svary betonářské oceli D do 16 mm do podložky</t>
  </si>
  <si>
    <t>-44519039</t>
  </si>
  <si>
    <t>Nosné tupé svary betonářské oceli do ocelové podložky vodorovné, při průměru výztuže do 16 mm</t>
  </si>
  <si>
    <t>https://podminky.urs.cz/item/CS_URS_2025_01/341941011</t>
  </si>
  <si>
    <t>napojení věnce na průvlak</t>
  </si>
  <si>
    <t>40*2</t>
  </si>
  <si>
    <t>D.1.2.04 - Výkres tvaru stropní desky a výztuže nad 2.NP</t>
  </si>
  <si>
    <t>6*2</t>
  </si>
  <si>
    <t>navaření trnů na nosník - viz např.řez T10</t>
  </si>
  <si>
    <t>(17,88+10,7+7,34+59,73+18,69+106,11)/0,4+0,875</t>
  </si>
  <si>
    <t>(31,02/0,4)+0,45</t>
  </si>
  <si>
    <t>70</t>
  </si>
  <si>
    <t>342244221</t>
  </si>
  <si>
    <t>Příčka z cihel broušených na tenkovrstvou maltu tloušťky 140 mm</t>
  </si>
  <si>
    <t>622156441</t>
  </si>
  <si>
    <t>Příčky jednoduché z cihel děrovaných broušených na tenkovrstvou maltu, pevnost cihel do P15, tl. příčky 140 mm</t>
  </si>
  <si>
    <t>https://podminky.urs.cz/item/CS_URS_2025_01/342244221</t>
  </si>
  <si>
    <t>(3,95+3,95)*3,75</t>
  </si>
  <si>
    <t>(1,7+0,15+5+1,95*2+1,9+0,6)*3,75</t>
  </si>
  <si>
    <t>-0,8*2*2</t>
  </si>
  <si>
    <t>(2+0,15+5+2*2)*3,75</t>
  </si>
  <si>
    <t>(2,65*2+1,3+2,2)*3,75</t>
  </si>
  <si>
    <t>(1,38+0,15+2,1+0,9+2,3*2+1,7*2+1,3)*3,75</t>
  </si>
  <si>
    <t>-0,7*2*2</t>
  </si>
  <si>
    <t>(0,95+0,2+0,9+0,2+1,7*2)*3,75</t>
  </si>
  <si>
    <t>71</t>
  </si>
  <si>
    <t>342291112</t>
  </si>
  <si>
    <t>Ukotvení příček montážní polyuretanovou pěnou tl příčky přes 100 mm</t>
  </si>
  <si>
    <t>-1252396091</t>
  </si>
  <si>
    <t>Ukotvení příček polyuretanovou pěnou, tl. příčky přes 100 mm</t>
  </si>
  <si>
    <t>https://podminky.urs.cz/item/CS_URS_2025_01/342291112</t>
  </si>
  <si>
    <t>(3,95+3,95)</t>
  </si>
  <si>
    <t>(1,7+0,15+5+1,95*2+1,9+0,6)</t>
  </si>
  <si>
    <t>(2+0,15+5+2*2)</t>
  </si>
  <si>
    <t>(2,65*2+1,3+2,2)</t>
  </si>
  <si>
    <t>(1,38+0,15+2,1+0,9+2,3*2+1,7*2+1,3)</t>
  </si>
  <si>
    <t>(0,95+0,2+0,9+0,2+1,7*2)</t>
  </si>
  <si>
    <t>72</t>
  </si>
  <si>
    <t>342291121</t>
  </si>
  <si>
    <t>Ukotvení příček k cihelným konstrukcím plochými kotvami</t>
  </si>
  <si>
    <t>-2086886900</t>
  </si>
  <si>
    <t>Ukotvení příček plochými kotvami, do konstrukce cihelné</t>
  </si>
  <si>
    <t>https://podminky.urs.cz/item/CS_URS_2025_01/342291121</t>
  </si>
  <si>
    <t>3,75*8</t>
  </si>
  <si>
    <t>3,75*3</t>
  </si>
  <si>
    <t>3,75*5</t>
  </si>
  <si>
    <t>73</t>
  </si>
  <si>
    <t>346272256</t>
  </si>
  <si>
    <t>Přizdívka z pórobetonových tvárnic tl 150 mm</t>
  </si>
  <si>
    <t>1403620107</t>
  </si>
  <si>
    <t>Přizdívky z pórobetonových tvárnic objemová hmotnost do 500 kg/m3, na tenké maltové lože, tloušťka přizdívky 150 mm</t>
  </si>
  <si>
    <t>https://podminky.urs.cz/item/CS_URS_2025_01/346272256</t>
  </si>
  <si>
    <t>č105</t>
  </si>
  <si>
    <t>1*3,5</t>
  </si>
  <si>
    <t>č114</t>
  </si>
  <si>
    <t>0,9*1,5</t>
  </si>
  <si>
    <t>č115</t>
  </si>
  <si>
    <t>1,8*1,5</t>
  </si>
  <si>
    <t>č117</t>
  </si>
  <si>
    <t>2*1,5</t>
  </si>
  <si>
    <t>č118</t>
  </si>
  <si>
    <t>č203</t>
  </si>
  <si>
    <t>1,15*1,5</t>
  </si>
  <si>
    <t>č210+211</t>
  </si>
  <si>
    <t>(1+1)*1,5</t>
  </si>
  <si>
    <t>č213</t>
  </si>
  <si>
    <t>2,1*1,5</t>
  </si>
  <si>
    <t>č214+215</t>
  </si>
  <si>
    <t>(0,9+0,95)*1,5</t>
  </si>
  <si>
    <t>74</t>
  </si>
  <si>
    <t>389941021</t>
  </si>
  <si>
    <t>Montáž kovových doplňkových konstrukcí do 1 kg pro montáž prefabrikovaných dílců</t>
  </si>
  <si>
    <t>kg</t>
  </si>
  <si>
    <t>726775005</t>
  </si>
  <si>
    <t>Montáž kovových doplňkových konstrukcí pro montáž prefabrikovaných dílců hmotnosti jednoho kusu do 1 kg</t>
  </si>
  <si>
    <t>https://podminky.urs.cz/item/CS_URS_2025_01/389941021</t>
  </si>
  <si>
    <t>spojení pásnic ocelových nosníků = tyč 50x5 á 400mm</t>
  </si>
  <si>
    <t>0,3*2*(10*3+7*3+14+22+15)*2</t>
  </si>
  <si>
    <t>0,3*2*11*2</t>
  </si>
  <si>
    <t>0,3*2*(10*2+14*2+22+14+22+17)*2</t>
  </si>
  <si>
    <t>0,3*2*(18+18)</t>
  </si>
  <si>
    <t>75</t>
  </si>
  <si>
    <t>13010218</t>
  </si>
  <si>
    <t>tyč ocelová plochá jakost S235JR (11 375) 50x5mm</t>
  </si>
  <si>
    <t>-890302753</t>
  </si>
  <si>
    <t>304,8*0,001*1,1</t>
  </si>
  <si>
    <t>Vodorovné konstrukce</t>
  </si>
  <si>
    <t>76</t>
  </si>
  <si>
    <t>400-001A</t>
  </si>
  <si>
    <t>M+D prefa panelů v.250mm vč.podkladního lože, jeřáb</t>
  </si>
  <si>
    <t>856666398</t>
  </si>
  <si>
    <t>467,23</t>
  </si>
  <si>
    <t>257,46</t>
  </si>
  <si>
    <t>77</t>
  </si>
  <si>
    <t>389381001</t>
  </si>
  <si>
    <t>Dobetonování prefabrikovaných konstrukcí</t>
  </si>
  <si>
    <t>2132613980</t>
  </si>
  <si>
    <t>https://podminky.urs.cz/item/CS_URS_2025_01/389381001</t>
  </si>
  <si>
    <t>zalití spár mezi panely</t>
  </si>
  <si>
    <t>467,23*0,0068*1,2</t>
  </si>
  <si>
    <t>257,46*0,0068*1,2</t>
  </si>
  <si>
    <t>78</t>
  </si>
  <si>
    <t>400-002A</t>
  </si>
  <si>
    <t>M+D prefa schodiště vč.akustických prvků ozn.D, jeřáb - viz výkres tvaru schodiště D.1.2.05</t>
  </si>
  <si>
    <t>-1553117338</t>
  </si>
  <si>
    <t>79</t>
  </si>
  <si>
    <t>400-003A</t>
  </si>
  <si>
    <t xml:space="preserve">M+D  prefa schodiště - viz výkres tvaru stropní desky nad 1.NP - řez T27</t>
  </si>
  <si>
    <t>-712030887</t>
  </si>
  <si>
    <t>80</t>
  </si>
  <si>
    <t>400-004A</t>
  </si>
  <si>
    <t xml:space="preserve">M+D ocelové výměny k podepření dutinových panelů (vytváření  otvorů do stropů z dutinových panelů)</t>
  </si>
  <si>
    <t>1810435200</t>
  </si>
  <si>
    <t xml:space="preserve">M+D ocelové výměna k podepření dutinových panelů (vytváření  otvorů do stropů z dutinových panelů)</t>
  </si>
  <si>
    <t>81</t>
  </si>
  <si>
    <t>417321515</t>
  </si>
  <si>
    <t>Ztužující pásy a věnce ze ŽB tř. C 25/30</t>
  </si>
  <si>
    <t>-92295587</t>
  </si>
  <si>
    <t>Ztužující pásy a věnce z betonu železového (bez výztuže) tř. C 25/30</t>
  </si>
  <si>
    <t>https://podminky.urs.cz/item/CS_URS_2025_01/417321515</t>
  </si>
  <si>
    <t xml:space="preserve">zdivo  š.30cm</t>
  </si>
  <si>
    <t>D.1.1.02 - Půdorys 1.NP = věnec V1 + V10</t>
  </si>
  <si>
    <t>(18,35-0,25*2+13,6-0,25*2)*2*0,3*0,25</t>
  </si>
  <si>
    <t>-(3,05+1,8)*0,3*0,25</t>
  </si>
  <si>
    <t>(18,35-0,55*2)*0,3*0,25*2</t>
  </si>
  <si>
    <t>(4+0,3+3,95)*0,3*0,25</t>
  </si>
  <si>
    <t>(0,3+1,9)*0,3*0,25</t>
  </si>
  <si>
    <t>(0,9+3,46+1,45)*0,3*0,25</t>
  </si>
  <si>
    <t>(1+0,25+0,8+1,84+0,8+0,7)*0,3*0,25</t>
  </si>
  <si>
    <t>3*0,3*0,25</t>
  </si>
  <si>
    <t>-(1,8+3,3)*0,3*0,25</t>
  </si>
  <si>
    <t>(18,35-0,25*2)*0,3*0,25</t>
  </si>
  <si>
    <t>-1,8*0,3*0,25</t>
  </si>
  <si>
    <t>-2*0,3*0,25*2</t>
  </si>
  <si>
    <t>(13,8-0,25*2+3,95)*0,3*0,25</t>
  </si>
  <si>
    <t>(3,95+4)*0,3*0,25</t>
  </si>
  <si>
    <t>(4,3+0,3+3,95+0,3+12,69-0,25*2+5,9+0,2+2,65)*0,3*0,25</t>
  </si>
  <si>
    <t>(0,27+0,34+3,65+0,15+1+0,15+4,2)*0,3*0,25</t>
  </si>
  <si>
    <t>(3+3,4)*0,3*0,25</t>
  </si>
  <si>
    <t>(8,74-0,2)*2*0,3*0,25</t>
  </si>
  <si>
    <t>(11,3-0,2*2)*0,3*0,25</t>
  </si>
  <si>
    <t>atiky nad 2.NP = věnec A1 - řez T1</t>
  </si>
  <si>
    <t>atiky v úrovni 2.NP = věnec A1 - řez T7</t>
  </si>
  <si>
    <t>(18,25+13,5)*2*0,3*0,25</t>
  </si>
  <si>
    <t>-(12,69-0,2*2)*0,3*0,25</t>
  </si>
  <si>
    <t>-(11,3-0,2*2)*0,3*0,25</t>
  </si>
  <si>
    <t>zdivo AKU tl.20cm</t>
  </si>
  <si>
    <t>(4+3,95+1,85+0,2+3,25+0,2+2,45+0,6+5,49)*0,2*0,25</t>
  </si>
  <si>
    <t>(0,9*2+5,49+0,6)*0,2*0,25</t>
  </si>
  <si>
    <t>1,5*2*0,2*0,25</t>
  </si>
  <si>
    <t>(3,95+4)*0,2*0,25</t>
  </si>
  <si>
    <t>(3,3+0,2+3,3+0,2+1,15)*0,2*0,25</t>
  </si>
  <si>
    <t>(3,9*2+0,2+3,3+0,2+1,15)*0,2*0,25</t>
  </si>
  <si>
    <t>zdivo AKU tl.30cm</t>
  </si>
  <si>
    <t>(3,95+0,2)*2*0,3*0,25</t>
  </si>
  <si>
    <t>(3,95*2+0,2*2+1,85+0,2+4,1)*0,3*0,25</t>
  </si>
  <si>
    <t>věnec V2 v úrovni panelů - řez T7</t>
  </si>
  <si>
    <t>(18,35-0,25*2+13,6-0,25*2)*2*0,2*0,25</t>
  </si>
  <si>
    <t>-11,8*0,2*0,25</t>
  </si>
  <si>
    <t>(5+0,3+1,25+1,2+1,55+4,2)*0,2*0,25</t>
  </si>
  <si>
    <t>3*0,2*0,25</t>
  </si>
  <si>
    <t>-13,1*0,2*0,25</t>
  </si>
  <si>
    <t>(4,3+0,3+3,95+0,3+12,69-0,25*2+5,9+0,2+2,65)*0,2*0,25</t>
  </si>
  <si>
    <t>(0,27+0,34+3,65+0,15+1+0,15+4,2)*0,2*0,25</t>
  </si>
  <si>
    <t>(3+3,4)*0,2*0,25</t>
  </si>
  <si>
    <t>(8,74-0,2)*2*0,2*0,25</t>
  </si>
  <si>
    <t>(11,3-0,2*2)*0,2*0,25</t>
  </si>
  <si>
    <t>věnec mezi panely = věnec V3</t>
  </si>
  <si>
    <t>řez T8</t>
  </si>
  <si>
    <t>(18,35-0,25*2)*0,15*0,25*4</t>
  </si>
  <si>
    <t>5,75*0,15*0,25</t>
  </si>
  <si>
    <t>věnec průvlaky</t>
  </si>
  <si>
    <t>řez T9</t>
  </si>
  <si>
    <t>4,8*0,3*0,24</t>
  </si>
  <si>
    <t>4,8*0,3*0,16</t>
  </si>
  <si>
    <t>řez T10</t>
  </si>
  <si>
    <t>4,45*0,3*0,25</t>
  </si>
  <si>
    <t>4,45*0,3*0,4</t>
  </si>
  <si>
    <t>řez T11</t>
  </si>
  <si>
    <t>3,9*0,3*0,16*5</t>
  </si>
  <si>
    <t>3,9*0,3*0,52*5</t>
  </si>
  <si>
    <t>řez T12</t>
  </si>
  <si>
    <t>4*0,2*0,25</t>
  </si>
  <si>
    <t>řez T13</t>
  </si>
  <si>
    <t>(0,3+3,95+0,3+4+0,3)*0,3*0,5</t>
  </si>
  <si>
    <t>řez T14</t>
  </si>
  <si>
    <t>4,85*0,2*0,25</t>
  </si>
  <si>
    <t>řez T15</t>
  </si>
  <si>
    <t>2,55*0,3*0,25</t>
  </si>
  <si>
    <t>6,55*0,3*0,25</t>
  </si>
  <si>
    <t>2,55*0,3*0,25*2</t>
  </si>
  <si>
    <t>2,75*0,3*0,25</t>
  </si>
  <si>
    <t>4,85*0,3*0,3</t>
  </si>
  <si>
    <t>věnec v úrovni uložení stropů - V2 - řez T1</t>
  </si>
  <si>
    <t>(11,3-0,2*2+3+12,69-0,2*2)*0,2*0,25</t>
  </si>
  <si>
    <t>věnec mezi panely - V3 - řez T2</t>
  </si>
  <si>
    <t>10,8*0,1*0,25*2</t>
  </si>
  <si>
    <t>(12,69-0,2*2)*0,1*0,25*2</t>
  </si>
  <si>
    <t>věnec V4 - řez T4</t>
  </si>
  <si>
    <t>(8,74-0,3)*0,3*0,5*2</t>
  </si>
  <si>
    <t>(12+18,81)*0,3*0,5</t>
  </si>
  <si>
    <t>82</t>
  </si>
  <si>
    <t>417351115</t>
  </si>
  <si>
    <t>Zřízení bednění ztužujících věnců</t>
  </si>
  <si>
    <t>1874682298</t>
  </si>
  <si>
    <t>Bednění bočnic ztužujících pásů a věnců včetně vzpěr zřízení</t>
  </si>
  <si>
    <t>https://podminky.urs.cz/item/CS_URS_2025_01/417351115</t>
  </si>
  <si>
    <t>(18,35-0,25*2+13,6-0,25*2)*2*(0,25+0,25)</t>
  </si>
  <si>
    <t>-(3,05+1,8)*(0,25+0,25)</t>
  </si>
  <si>
    <t>(18,35-0,55*2)*(0,25+0,25)*2</t>
  </si>
  <si>
    <t>(4+0,3+3,95)*(0,25+0,25)</t>
  </si>
  <si>
    <t>(0,3+1,9)*(0,25+0,25)</t>
  </si>
  <si>
    <t>(0,9+3,46+1,45)*(0,25+0,25)</t>
  </si>
  <si>
    <t>(1+0,25+0,8+1,84+0,8+0,7)*(0,25+0,25)</t>
  </si>
  <si>
    <t>3*(0,25+0,25)</t>
  </si>
  <si>
    <t>-(1,8+3,3)*(0,25+0,25)</t>
  </si>
  <si>
    <t>(18,35-0,25*2)*(0,25+0,25)</t>
  </si>
  <si>
    <t>-1,8*(0,25+0,25)</t>
  </si>
  <si>
    <t>-2*(0,25+0,25)*2</t>
  </si>
  <si>
    <t>(13,8-0,25*2+3,95)*(0,25+0,25)</t>
  </si>
  <si>
    <t>(3,95+4)*(0,25+0,25)</t>
  </si>
  <si>
    <t>(4,3+0,3+3,95+0,3+12,69-0,25*2+5,9+0,2+2,65)*(0,25+0,25)</t>
  </si>
  <si>
    <t>(0,27+0,34+3,65+0,15+1+0,15+4,2)*(0,25+0,25)</t>
  </si>
  <si>
    <t>(3+3,4)*(0,25+0,25)</t>
  </si>
  <si>
    <t>(8,74-0,2)*2*(0,25+0,25)</t>
  </si>
  <si>
    <t>(11,3-0,2*2)*(0,25+0,25)</t>
  </si>
  <si>
    <t>(18,25+13,5)*2*(0,25+0,25)</t>
  </si>
  <si>
    <t>-(12,69-0,2*2)*(0,25+0,25)</t>
  </si>
  <si>
    <t>-(11,3-0,2*2)*(0,25+0,25)</t>
  </si>
  <si>
    <t>(4+3,95+1,85+0,2+3,25+0,2+2,45+0,6+5,49)*(0,25+0,25)</t>
  </si>
  <si>
    <t>(0,9*2+5,49+0,6)*(0,25+0,25)</t>
  </si>
  <si>
    <t>1,5*2*(0,25+0,25)</t>
  </si>
  <si>
    <t>(3,3+0,2+3,3+0,2+1,15)*(0,25+0,25)</t>
  </si>
  <si>
    <t>(3,9*2+0,2+3,3+0,2+1,15)*(0,25+0,25)</t>
  </si>
  <si>
    <t>(3,95+0,2)*2*(0,25+0,25)</t>
  </si>
  <si>
    <t>(3,95*2+0,2*2+1,85+0,2+4,1)*(0,25+0,25)</t>
  </si>
  <si>
    <t>(18,35-0,25*2+13,6-0,25*2)*2*0,25</t>
  </si>
  <si>
    <t>-11,8*0,25</t>
  </si>
  <si>
    <t>(5+0,3+1,25+1,2+1,55+4,2)*0,25</t>
  </si>
  <si>
    <t>3*0,25</t>
  </si>
  <si>
    <t>-13,1*0,25</t>
  </si>
  <si>
    <t>(4,3+0,3+3,95+0,3+12,69-0,25*2+5,9+0,2+2,65)*0,25</t>
  </si>
  <si>
    <t>(0,27+0,34+3,65+0,15+1+0,15+4,2)*0,25</t>
  </si>
  <si>
    <t>(3+3,4)*0,25</t>
  </si>
  <si>
    <t>(8,74-0,2)*2*0,25</t>
  </si>
  <si>
    <t>(11,3-0,2*2)*0,25</t>
  </si>
  <si>
    <t>4,8*(0,24+0,24)</t>
  </si>
  <si>
    <t>4,8*(0,16+0,16)</t>
  </si>
  <si>
    <t>4,45*(0,25+0,25)</t>
  </si>
  <si>
    <t>4,45*(0,4+0,4)</t>
  </si>
  <si>
    <t>3,9*(0,16+0,16)*5</t>
  </si>
  <si>
    <t>3,9*(0,52+0,52)*5</t>
  </si>
  <si>
    <t>4*0,25</t>
  </si>
  <si>
    <t>(0,3+3,95+0,3+4+0,3)*(0,25+0,25)</t>
  </si>
  <si>
    <t>2,55*(0,25+0,25)</t>
  </si>
  <si>
    <t>6,55*(0,25+0,25)</t>
  </si>
  <si>
    <t>2,55*(0,25+0,25)*2</t>
  </si>
  <si>
    <t>2,75*(0,25+0,25)</t>
  </si>
  <si>
    <t>4,85*(0,3+0,3)</t>
  </si>
  <si>
    <t>(11,3-0,2*2+3+12,69-0,2*2)*0,25</t>
  </si>
  <si>
    <t>(8,74-0,3)*(0,5+0,5)*2</t>
  </si>
  <si>
    <t>(12+18,81)*(0,5+0,5)</t>
  </si>
  <si>
    <t>83</t>
  </si>
  <si>
    <t>417351116</t>
  </si>
  <si>
    <t>Odstranění bednění ztužujících věnců</t>
  </si>
  <si>
    <t>232275234</t>
  </si>
  <si>
    <t>Bednění bočnic ztužujících pásů a věnců včetně vzpěr odstranění</t>
  </si>
  <si>
    <t>https://podminky.urs.cz/item/CS_URS_2025_01/417351116</t>
  </si>
  <si>
    <t>84</t>
  </si>
  <si>
    <t>417361821</t>
  </si>
  <si>
    <t>Výztuž ztužujících pásů a věnců betonářskou ocelí 10 505</t>
  </si>
  <si>
    <t>1459352074</t>
  </si>
  <si>
    <t>Výztuž ztužujících pásů a věnců z betonářské oceli 10 505 (R) nebo BSt 500</t>
  </si>
  <si>
    <t>https://podminky.urs.cz/item/CS_URS_2025_01/417361821</t>
  </si>
  <si>
    <t>4,138*1,07</t>
  </si>
  <si>
    <t>2,381*1,07</t>
  </si>
  <si>
    <t>85</t>
  </si>
  <si>
    <t>417362021</t>
  </si>
  <si>
    <t>Výztuž ztužujících pásů a věnců svařovanými sítěmi Kari</t>
  </si>
  <si>
    <t>312753844</t>
  </si>
  <si>
    <t>Výztuž ztužujících pásů a věnců ze svařovaných sítí z drátů typu KARI</t>
  </si>
  <si>
    <t>https://podminky.urs.cz/item/CS_URS_2025_01/417362021</t>
  </si>
  <si>
    <t>4,8*(0,3+0,24)*2*0,00444</t>
  </si>
  <si>
    <t>4,45*(0,3+0,25)*2*0,00444</t>
  </si>
  <si>
    <t>3,9*(0,3+0,16)*2*0,00444*5</t>
  </si>
  <si>
    <t>2,55*0,3*0,00444</t>
  </si>
  <si>
    <t>2,55*(0,3+0,16)*2*0,00444</t>
  </si>
  <si>
    <t>6,55*0,3*0,00444</t>
  </si>
  <si>
    <t>6,55*(0,3+0,16)*2*0,00444</t>
  </si>
  <si>
    <t>2,55*0,3*0,00444*2</t>
  </si>
  <si>
    <t>2,55*(0,3+0,16)*2*0,00444*2</t>
  </si>
  <si>
    <t>2,75*0,3*0,00444</t>
  </si>
  <si>
    <t>2,75*(0,3+0,16)*2*0,00444</t>
  </si>
  <si>
    <t>4,85*0,3*0,00444</t>
  </si>
  <si>
    <t>4,85*(0,3+0,3)*2*0,00444</t>
  </si>
  <si>
    <t>0,249*0,25</t>
  </si>
  <si>
    <t>Úpravy povrchů, podlahy a osazování výplní</t>
  </si>
  <si>
    <t>Úprava povrchů vnitřních</t>
  </si>
  <si>
    <t>86</t>
  </si>
  <si>
    <t>611131121</t>
  </si>
  <si>
    <t>Penetrační disperzní nátěr vnitřních stropů nanášený ručně</t>
  </si>
  <si>
    <t>-1011288393</t>
  </si>
  <si>
    <t>Podkladní a spojovací vrstva vnitřních omítaných ploch penetrace disperzní nanášená ručně stropů</t>
  </si>
  <si>
    <t>https://podminky.urs.cz/item/CS_URS_2025_01/611131121</t>
  </si>
  <si>
    <t>č101</t>
  </si>
  <si>
    <t>6,24*(0,3+0,35*2)</t>
  </si>
  <si>
    <t>1,95*(0,3+0,25*2)*4</t>
  </si>
  <si>
    <t>č103</t>
  </si>
  <si>
    <t>(3,5+2,5)*(0,3+0,25*2)</t>
  </si>
  <si>
    <t>č107</t>
  </si>
  <si>
    <t>3,95*(0,3+0,25*2)</t>
  </si>
  <si>
    <t>č108</t>
  </si>
  <si>
    <t>4*(0,3+0,25*2)</t>
  </si>
  <si>
    <t>č109</t>
  </si>
  <si>
    <t>č110</t>
  </si>
  <si>
    <t>č113</t>
  </si>
  <si>
    <t>1,7*(0,3+0,25*2)</t>
  </si>
  <si>
    <t>č121</t>
  </si>
  <si>
    <t>1,9*(0,3+0,25*2)</t>
  </si>
  <si>
    <t>č201</t>
  </si>
  <si>
    <t>1,85*(0,3+0,3*2)*2</t>
  </si>
  <si>
    <t>č202</t>
  </si>
  <si>
    <t>1,85*(0,3+0,25*2)</t>
  </si>
  <si>
    <t>č207</t>
  </si>
  <si>
    <t>4,1*(0,3+0,25*2)</t>
  </si>
  <si>
    <t>č216</t>
  </si>
  <si>
    <t>5,49*(0,3+0,25*2)</t>
  </si>
  <si>
    <t>č217</t>
  </si>
  <si>
    <t>5,49*(0,3+0,3*2)</t>
  </si>
  <si>
    <t>36,04</t>
  </si>
  <si>
    <t>17,423</t>
  </si>
  <si>
    <t>87</t>
  </si>
  <si>
    <t>611321342</t>
  </si>
  <si>
    <t>Vápenocementová omítka štuková dvouvrstvá vnitřních stropů žebrových nanášená strojně tloušťky jádrové omítky do 10 mm a tloušťky štuku do 3 mm</t>
  </si>
  <si>
    <t>1644875116</t>
  </si>
  <si>
    <t>Omítka vápenocementová vnitřních ploch nanášená strojně dvouvrstvá, tloušťky jádrové omítky do 10 mm a tloušťky štuku do 3 mm štuková vodorovných konstrukcí stropů žebrových nebo osamělých trámů</t>
  </si>
  <si>
    <t>https://podminky.urs.cz/item/CS_URS_2025_01/611321342</t>
  </si>
  <si>
    <t>53,463*2</t>
  </si>
  <si>
    <t>88</t>
  </si>
  <si>
    <t>611321391</t>
  </si>
  <si>
    <t>Příplatek k vápenocementové omítce vnitřních stropů za každých dalších 5 mm tloušťky strojně</t>
  </si>
  <si>
    <t>1962125688</t>
  </si>
  <si>
    <t>Omítka vápenocementová vnitřních ploch nanášená strojně Příplatek k cenám za každých dalších i započatých 5 mm tloušťky omítky přes 10 mm stropů</t>
  </si>
  <si>
    <t>https://podminky.urs.cz/item/CS_URS_2025_01/611321391</t>
  </si>
  <si>
    <t>89</t>
  </si>
  <si>
    <t>-854089397</t>
  </si>
  <si>
    <t>Podhled P2+P3</t>
  </si>
  <si>
    <t>19,75+18,84+9,36++40,1+40,6+40,6+40,7+33,58+34,56</t>
  </si>
  <si>
    <t>90</t>
  </si>
  <si>
    <t>611381016</t>
  </si>
  <si>
    <t>Tenkovrstvá minerální zatíraná (škrábaná) omítka zrnitost 1,5 mm vnitřních stropů rovných</t>
  </si>
  <si>
    <t>-1892842393</t>
  </si>
  <si>
    <t>Omítka tenkovrstvá minerální vnitřních ploch bez penetrace zatíraná (škrábaná), zrnitost 1,5 mm vodorovných konstrukcí stropů rovných</t>
  </si>
  <si>
    <t>https://podminky.urs.cz/item/CS_URS_2025_01/611381016</t>
  </si>
  <si>
    <t>91</t>
  </si>
  <si>
    <t>611131125</t>
  </si>
  <si>
    <t>Penetrační disperzní nátěr vnitřních schodišťových konstrukcí nanášený ručně</t>
  </si>
  <si>
    <t>1732556415</t>
  </si>
  <si>
    <t>Podkladní a spojovací vrstva vnitřních omítaných ploch penetrace disperzní nanášená ručně schodišťových konstrukcí</t>
  </si>
  <si>
    <t>https://podminky.urs.cz/item/CS_URS_2025_01/611131125</t>
  </si>
  <si>
    <t>skladba I03</t>
  </si>
  <si>
    <t>D.1.1.02 - Půdorys 1.NP - schodiště</t>
  </si>
  <si>
    <t>9,5*(1,25+0,5)</t>
  </si>
  <si>
    <t>16,625</t>
  </si>
  <si>
    <t>92</t>
  </si>
  <si>
    <t>611321345</t>
  </si>
  <si>
    <t>Vápenocementová omítka štuková dvouvrstvá vnitřních schodišťových konstrukcí nanášená strojně tloušťky jádrové omítky do 10 mm a tloušťky štuku do 3 mm</t>
  </si>
  <si>
    <t>-632446383</t>
  </si>
  <si>
    <t>Omítka vápenocementová vnitřních ploch nanášená strojně dvouvrstvá, tloušťky jádrové omítky do 10 mm a tloušťky štuku do 3 mm štuková schodišťových konstrukcí stropů, stěn, ramen nebo nosníků</t>
  </si>
  <si>
    <t>https://podminky.urs.cz/item/CS_URS_2025_01/611321345</t>
  </si>
  <si>
    <t>93</t>
  </si>
  <si>
    <t>611321395</t>
  </si>
  <si>
    <t>Příplatek k vápenocementové omítce schodišťových konstrukcí za každých dalších 5 mm tloušťky strojně</t>
  </si>
  <si>
    <t>-118776576</t>
  </si>
  <si>
    <t>Omítka vápenocementová vnitřních ploch nanášená strojně Příplatek k cenám za každých dalších i započatých 5 mm tloušťky omítky přes 10 mm schodišťových konstrukcí</t>
  </si>
  <si>
    <t>https://podminky.urs.cz/item/CS_URS_2025_01/611321395</t>
  </si>
  <si>
    <t>94</t>
  </si>
  <si>
    <t>612131101</t>
  </si>
  <si>
    <t>Cementový postřik vnitřních stěn nanášený celoplošně ručně</t>
  </si>
  <si>
    <t>-1166809176</t>
  </si>
  <si>
    <t>Podkladní a spojovací vrstva vnitřních omítaných ploch cementový postřik nanášený ručně celoplošně stěn</t>
  </si>
  <si>
    <t>https://podminky.urs.cz/item/CS_URS_2025_01/612131101</t>
  </si>
  <si>
    <t>skladba I01</t>
  </si>
  <si>
    <t>(9,3+7,3+5,9+6,24+0,3)*3,6</t>
  </si>
  <si>
    <t>-9,3*2,3+(9,3+2,3*2)*0,3</t>
  </si>
  <si>
    <t>-3,46*2,4+(3,46+2,4*2)*0,15</t>
  </si>
  <si>
    <t>(1,8+8,25*2+0,3+14,5+1,95+14)*3,6</t>
  </si>
  <si>
    <t>-0,9*2*10</t>
  </si>
  <si>
    <t>(5+1,85*2+1,3+7,5+3,05+3,6)*3,6</t>
  </si>
  <si>
    <t>-0,9*2*3+(1,1+2,1*2)*0,15*2</t>
  </si>
  <si>
    <t>č104</t>
  </si>
  <si>
    <t>(5+3,95)*2*3,6</t>
  </si>
  <si>
    <t>-1,2*1,6*2+(1,2+1,6*2)*0,3*2</t>
  </si>
  <si>
    <t>(4,8+3,95)*2*3,6</t>
  </si>
  <si>
    <t>-2,4*1,6+(2,4+1,6*2)*0,3</t>
  </si>
  <si>
    <t>-0,9*2*4+(1,1+2,1*2)*0,2*3</t>
  </si>
  <si>
    <t>č106</t>
  </si>
  <si>
    <t>(3,95+2,8)*2*3,6</t>
  </si>
  <si>
    <t>-1,2*1,6+(1,2+1,6*2)*0,3</t>
  </si>
  <si>
    <t>-0,9*2,1+(1,1+2,3*2)*0,3</t>
  </si>
  <si>
    <t>-0,9*2+(1,1+2,1*2)*0,2</t>
  </si>
  <si>
    <t>(10+3,95)*2*3,6</t>
  </si>
  <si>
    <t>-3,3*3</t>
  </si>
  <si>
    <t>-(2+2)*2+(2+2+2*2)*0,3</t>
  </si>
  <si>
    <t>-0,9*2*3+(1,1+2,1*2)*0,3*1</t>
  </si>
  <si>
    <t>(10+4)*2*3,6</t>
  </si>
  <si>
    <t>-(2+2)*2</t>
  </si>
  <si>
    <t>-0,9*2+(1,1+2,1*2)*0,3</t>
  </si>
  <si>
    <t>-2*2*2+(2+2*2)*0,3*2</t>
  </si>
  <si>
    <t>-2*2*4+(2+2*2)*0,3*2</t>
  </si>
  <si>
    <t>-0,9*2+(1,1+2,1*2)*0,15</t>
  </si>
  <si>
    <t>č111</t>
  </si>
  <si>
    <t>(8,35+3,95)*2*3,6</t>
  </si>
  <si>
    <t>č112</t>
  </si>
  <si>
    <t>(8,75+3,95)*2*3,6</t>
  </si>
  <si>
    <t>-2,4*1,6*2+(2,4+1,6*2)*0,3*2</t>
  </si>
  <si>
    <t>-0,9*2*2+(1,1+2,1*2)*0,15</t>
  </si>
  <si>
    <t>-2,4*0,65+(2,4+0,65*2)*0,3</t>
  </si>
  <si>
    <t>-0,8*2+(1+2,1*2)*0,3</t>
  </si>
  <si>
    <t>(1,95+1,75)*2*3,6</t>
  </si>
  <si>
    <t>-1,2*0,65+(1,2+0,65*2)*0,3</t>
  </si>
  <si>
    <t>(1,95+1,8)*2*3,6</t>
  </si>
  <si>
    <t>č116</t>
  </si>
  <si>
    <t>(1,95+1,15)*2*3,6</t>
  </si>
  <si>
    <t>(2+1,75)*2*3,6</t>
  </si>
  <si>
    <t>(2+1,8)*2*3,6</t>
  </si>
  <si>
    <t>-0,8*2*3</t>
  </si>
  <si>
    <t>č119</t>
  </si>
  <si>
    <t>(2+1,15)*2*3,6</t>
  </si>
  <si>
    <t>č120</t>
  </si>
  <si>
    <t>(5+1,9)*2*3,7</t>
  </si>
  <si>
    <t>(1,15+2,2+3,27+1,5+10,2+1,85+5,7+4,15+4,2+2,8)*3,7</t>
  </si>
  <si>
    <t>-0,9*2*9</t>
  </si>
  <si>
    <t>(8,25+1,85)*2*3,7</t>
  </si>
  <si>
    <t>-1,65*2,3+(1,65+2,3*2)*0,3</t>
  </si>
  <si>
    <t>-0,9*2*5</t>
  </si>
  <si>
    <t>(4,1+1,15)*2*3,7</t>
  </si>
  <si>
    <t>č204</t>
  </si>
  <si>
    <t>(4,09+3,65+2,65+2)*3,7</t>
  </si>
  <si>
    <t>č205</t>
  </si>
  <si>
    <t>(4+3,95)*2*3,7</t>
  </si>
  <si>
    <t>č206</t>
  </si>
  <si>
    <t>(3,95+3,95)*2*3,7</t>
  </si>
  <si>
    <t>-1,8*1,6+(1,8+1,6*2)*0,3</t>
  </si>
  <si>
    <t>(4,1+3,3)*2*3,7</t>
  </si>
  <si>
    <t>č208</t>
  </si>
  <si>
    <t>č209</t>
  </si>
  <si>
    <t>(2,15+1,3)*2*3,7</t>
  </si>
  <si>
    <t>č210</t>
  </si>
  <si>
    <t>(1,7+1)*2*3,7</t>
  </si>
  <si>
    <t>-0,7*2</t>
  </si>
  <si>
    <t>č211</t>
  </si>
  <si>
    <t>č212</t>
  </si>
  <si>
    <t>(2,7+2,1)*2*3,7</t>
  </si>
  <si>
    <t>(2,3+2+1+2,25+1,85+0,7)*3,7</t>
  </si>
  <si>
    <t>č214</t>
  </si>
  <si>
    <t>(1,7+0,9)*2*3,7</t>
  </si>
  <si>
    <t>č215</t>
  </si>
  <si>
    <t>(5,49+0,6+2,45)*2*3,7</t>
  </si>
  <si>
    <t>(5,49+2,05+5,9)*2*3,7</t>
  </si>
  <si>
    <t>-0,9*2,2+(1,1+2,3*2)*0,3</t>
  </si>
  <si>
    <t>č218</t>
  </si>
  <si>
    <t>(4,15+3,95)*2*3,7</t>
  </si>
  <si>
    <t>č219</t>
  </si>
  <si>
    <t>č222</t>
  </si>
  <si>
    <t>(2,65+1)*2*3,7</t>
  </si>
  <si>
    <t>95</t>
  </si>
  <si>
    <t>612321341</t>
  </si>
  <si>
    <t>Vápenocementová omítka štuková dvouvrstvá vnitřních stěn nanášená strojně tloušťky jádrové omítky do 10 mm a tloušťky štuku do 3 mm</t>
  </si>
  <si>
    <t>-14294866</t>
  </si>
  <si>
    <t>Omítka vápenocementová vnitřních ploch nanášená strojně dvouvrstvá, tloušťky jádrové omítky do 10 mm a tloušťky štuku do 3 mm štuková svislých konstrukcí stěn</t>
  </si>
  <si>
    <t>https://podminky.urs.cz/item/CS_URS_2025_01/612321341</t>
  </si>
  <si>
    <t>96</t>
  </si>
  <si>
    <t>612321391</t>
  </si>
  <si>
    <t>Příplatek k vápenocementové omítce vnitřních stěn za každých dalších 5 mm tloušťky strojně</t>
  </si>
  <si>
    <t>-1965477012</t>
  </si>
  <si>
    <t>Omítka vápenocementová vnitřních ploch nanášená strojně Příplatek k cenám za každých dalších i započatých 5 mm tloušťky omítky přes 10 mm stěn</t>
  </si>
  <si>
    <t>https://podminky.urs.cz/item/CS_URS_2025_01/612321391</t>
  </si>
  <si>
    <t>2192,933*2</t>
  </si>
  <si>
    <t>97</t>
  </si>
  <si>
    <t>612142001</t>
  </si>
  <si>
    <t>Pletivo sklovláknité vnitřních stěn vtlačené do tmelu</t>
  </si>
  <si>
    <t>-872384546</t>
  </si>
  <si>
    <t>Pletivo vnitřních ploch v ploše nebo pruzích, na plném podkladu sklovláknité vtlačené do tmelu včetně tmelu stěn</t>
  </si>
  <si>
    <t>https://podminky.urs.cz/item/CS_URS_2025_01/612142001</t>
  </si>
  <si>
    <t>20% plochy</t>
  </si>
  <si>
    <t>2192,933*0,20</t>
  </si>
  <si>
    <t>98</t>
  </si>
  <si>
    <t>612131121A</t>
  </si>
  <si>
    <t>Penetrační paropropustný nátěr vnitřních stěn nanášený ručně</t>
  </si>
  <si>
    <t>-1797851188</t>
  </si>
  <si>
    <t>Podkladní a spojovací vrstva vnitřních omítaných ploch penetrace disperzní nanášená ručně stěn</t>
  </si>
  <si>
    <t>99</t>
  </si>
  <si>
    <t>612143004</t>
  </si>
  <si>
    <t>Montáž omítkových samolepících začišťovacích profilů pro spojení s okenním rámem</t>
  </si>
  <si>
    <t>-1087548387</t>
  </si>
  <si>
    <t>Montáž omítkových profilů plastových, pozinkovaných nebo dřevěných upevněných vtlačením do podkladní vrstvy nebo přibitím začišťovacích samolepících pro vytvoření dilatujícího spoje s okenním rámem</t>
  </si>
  <si>
    <t>tab.PSV = W01 - W13</t>
  </si>
  <si>
    <t>(9,3+3,17*2)*1</t>
  </si>
  <si>
    <t>(1,1+2,2*2)*1</t>
  </si>
  <si>
    <t>(3,3+3*2)*5</t>
  </si>
  <si>
    <t>(1,2+1,6*2)*5</t>
  </si>
  <si>
    <t>(2,4+1,6*2)*3</t>
  </si>
  <si>
    <t>(2,4+0,65*2)*2</t>
  </si>
  <si>
    <t>(1,2+0,65*2)*2</t>
  </si>
  <si>
    <t>(2,4+1,6*2)*10</t>
  </si>
  <si>
    <t>(1,8+1,6*2)*2</t>
  </si>
  <si>
    <t>(1,65+2,3*2)*1</t>
  </si>
  <si>
    <t>(1,2+1,6*2)*1</t>
  </si>
  <si>
    <t>(1,1+2,3*2)*1</t>
  </si>
  <si>
    <t>(2,4+1,6*2)*1</t>
  </si>
  <si>
    <t>100</t>
  </si>
  <si>
    <t>59051476</t>
  </si>
  <si>
    <t>profil napojovací okenní PVC s výztužnou tkaninou 9mm</t>
  </si>
  <si>
    <t>11513853</t>
  </si>
  <si>
    <t>206,79*1,05</t>
  </si>
  <si>
    <t>101</t>
  </si>
  <si>
    <t>619991005</t>
  </si>
  <si>
    <t>Zakrytí stěny PE fólií nebo svislých ploch</t>
  </si>
  <si>
    <t>514591615</t>
  </si>
  <si>
    <t>Zakrytí vnitřních ploch před znečištěním PE fólií včetně pozdějšího odkrytí stěn nebo svislých ploch</t>
  </si>
  <si>
    <t>https://podminky.urs.cz/item/CS_URS_2025_01/619991005</t>
  </si>
  <si>
    <t>9,3*3,17*1</t>
  </si>
  <si>
    <t>1,1*2,2*1</t>
  </si>
  <si>
    <t>3,3*3*5</t>
  </si>
  <si>
    <t>1,2*1,6*5</t>
  </si>
  <si>
    <t>2,4*1,6*3</t>
  </si>
  <si>
    <t>2,4*0,65*2</t>
  </si>
  <si>
    <t>1,2*0,65*2</t>
  </si>
  <si>
    <t>2,4*1,6*10</t>
  </si>
  <si>
    <t>1,8*1,6*2</t>
  </si>
  <si>
    <t>1,65*2,3*1</t>
  </si>
  <si>
    <t>1,2*1,6*1</t>
  </si>
  <si>
    <t>1,1*2,3*1</t>
  </si>
  <si>
    <t>2,4*1,6*1</t>
  </si>
  <si>
    <t>Úprava povrchů vnějších</t>
  </si>
  <si>
    <t>102</t>
  </si>
  <si>
    <t>622131101</t>
  </si>
  <si>
    <t>Cementový postřik vnějších stěn nanášený celoplošně ručně</t>
  </si>
  <si>
    <t>1891244781</t>
  </si>
  <si>
    <t>Podkladní a spojovací vrstva vnějších omítaných ploch cementový postřik nanášený ručně celoplošně stěn</t>
  </si>
  <si>
    <t>https://podminky.urs.cz/item/CS_URS_2025_01/622131101</t>
  </si>
  <si>
    <t>Skladba K01</t>
  </si>
  <si>
    <t xml:space="preserve">D.1.1.02 - Půdorys 1.NP </t>
  </si>
  <si>
    <t>(4,01+13,6)*4,61</t>
  </si>
  <si>
    <t>18,35*(4,61+6,5)/2</t>
  </si>
  <si>
    <t>(13,6+2)*(6,5+6)/2</t>
  </si>
  <si>
    <t>(3,3+13,6+0,55*4)*4,61</t>
  </si>
  <si>
    <t>(13,6+1)*(6+6,5)</t>
  </si>
  <si>
    <t>skladba K02</t>
  </si>
  <si>
    <t>(0,3+4+0,3+3,95+0,5+0,5+11,69+0,5+0,5+5,9+0,2+2,45+0,2)*(8,61-3,75)</t>
  </si>
  <si>
    <t>(9,3+2,9)*8,61</t>
  </si>
  <si>
    <t>(8,74+11,3+8,74+3,23)*(8,61-3,75)</t>
  </si>
  <si>
    <t>-1,6*2,3</t>
  </si>
  <si>
    <t>vstup do č.106</t>
  </si>
  <si>
    <t>(4,55+4,3)*3</t>
  </si>
  <si>
    <t>103</t>
  </si>
  <si>
    <t>622811001</t>
  </si>
  <si>
    <t>Tepelně izolační jednovrstvá omítka vnějších stěn tloušťky do 20 mm</t>
  </si>
  <si>
    <t>-1008178989</t>
  </si>
  <si>
    <t>Omítka tepelně izolační vnějších ploch stěn prováděná ručně v 1 vrstvě, tloušťky do 20 mm</t>
  </si>
  <si>
    <t>https://podminky.urs.cz/item/CS_URS_2025_01/622811001</t>
  </si>
  <si>
    <t>104</t>
  </si>
  <si>
    <t>621131121</t>
  </si>
  <si>
    <t>Penetrační nátěr vnějších podhledů nanášený ručně</t>
  </si>
  <si>
    <t>60136645</t>
  </si>
  <si>
    <t>Podkladní a spojovací vrstva vnějších omítaných ploch penetrace nanášená ručně podhledů</t>
  </si>
  <si>
    <t>https://podminky.urs.cz/item/CS_URS_2025_01/621131121</t>
  </si>
  <si>
    <t>vstup do č.106 vč.obložení průvlaku</t>
  </si>
  <si>
    <t>4,55*4,3</t>
  </si>
  <si>
    <t>(4+3,75)*0,4</t>
  </si>
  <si>
    <t>105</t>
  </si>
  <si>
    <t>621221021</t>
  </si>
  <si>
    <t>Montáž kontaktního zateplení vnějších podhledů lepením a mechanickým kotvením desek z minerální vlny s podélnou orientací do betonu a zdiva tl přes 80 do 120 mm</t>
  </si>
  <si>
    <t>756467273</t>
  </si>
  <si>
    <t>Montáž kontaktního zateplení lepením a mechanickým kotvením z desek minerální vlny s podélnou orientací vláken nebo kombinovaných (dodávka ve specifikaci) na vnější podhledy, na podklad betonový nebo z lehčeného betonu nebo keramický, tloušťky desek přes 80 do 120 mm</t>
  </si>
  <si>
    <t>https://podminky.urs.cz/item/CS_URS_2025_01/621221021</t>
  </si>
  <si>
    <t>106</t>
  </si>
  <si>
    <t>63142025</t>
  </si>
  <si>
    <t>deska tepelně izolační minerální kontaktních fasád podélné vlákno λ=0,035-0,036 tl 100mm</t>
  </si>
  <si>
    <t>177657442</t>
  </si>
  <si>
    <t>22,665*1,05</t>
  </si>
  <si>
    <t>107</t>
  </si>
  <si>
    <t>621251105</t>
  </si>
  <si>
    <t>Příplatek k cenám kontaktního zateplení podhledů za zápustnou montáž a použití tepelněizolačních zátek z minerální vlny</t>
  </si>
  <si>
    <t>1866139604</t>
  </si>
  <si>
    <t>Montáž kontaktního zateplení lepením a mechanickým kotvením Příplatek k cenám za zápustnou montáž kotev s použitím tepelněizolačních zátek na vnější podhledy z minerální vlny</t>
  </si>
  <si>
    <t>https://podminky.urs.cz/item/CS_URS_2025_01/621251105</t>
  </si>
  <si>
    <t>108</t>
  </si>
  <si>
    <t>621151031</t>
  </si>
  <si>
    <t>Penetrační silikonový nátěr vnějších pastovitých tenkovrstvých omítek podhledů</t>
  </si>
  <si>
    <t>-743251292</t>
  </si>
  <si>
    <t>Penetrační nátěr vnějších pastovitých tenkovrstvých omítek silikonový podhledů</t>
  </si>
  <si>
    <t>https://podminky.urs.cz/item/CS_URS_2025_01/621151031</t>
  </si>
  <si>
    <t>109</t>
  </si>
  <si>
    <t>621531012</t>
  </si>
  <si>
    <t>Tenkovrstvá silikonová zatíraná omítka zrnitost 1,5 mm vnějších podhledů</t>
  </si>
  <si>
    <t>-235444936</t>
  </si>
  <si>
    <t>Omítka tenkovrstvá silikonová vnějších ploch probarvená bez penetrace zatíraná (škrábaná), zrnitost 1,5 mm podhledů</t>
  </si>
  <si>
    <t>https://podminky.urs.cz/item/CS_URS_2025_01/621531012</t>
  </si>
  <si>
    <t>110</t>
  </si>
  <si>
    <t>622131121</t>
  </si>
  <si>
    <t>Penetrační nátěr vnějších stěn nanášený ručně</t>
  </si>
  <si>
    <t>-1133870999</t>
  </si>
  <si>
    <t>Podkladní a spojovací vrstva vnějších omítaných ploch penetrace nanášená ručně stěn</t>
  </si>
  <si>
    <t>https://podminky.urs.cz/item/CS_URS_2025_01/622131121</t>
  </si>
  <si>
    <t>111</t>
  </si>
  <si>
    <t>622221041</t>
  </si>
  <si>
    <t>Montáž kontaktního zateplení vnějších stěn lepením a mechanickým kotvením desek z minerální vlny s podélnou orientací do zdiva a betonu tl přes 160 do 200 mm</t>
  </si>
  <si>
    <t>1472715391</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</si>
  <si>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160 do 200 mm</t>
  </si>
  <si>
    <t>https://podminky.urs.cz/item/CS_URS_2025_01/622221041</t>
  </si>
  <si>
    <t>112</t>
  </si>
  <si>
    <t>63142031</t>
  </si>
  <si>
    <t>deska tepelně izolační minerální kontaktních fasád podélné vlákno λ=0,035 tl 200mm</t>
  </si>
  <si>
    <t>1032644044</t>
  </si>
  <si>
    <t>382,192*1,05</t>
  </si>
  <si>
    <t>113</t>
  </si>
  <si>
    <t>622251105</t>
  </si>
  <si>
    <t>Příplatek k cenám kontaktního zateplení vnějších stěn za zápustnou montáž a použití tepelněizolačních zátek z minerální vlny</t>
  </si>
  <si>
    <t>-1309873918</t>
  </si>
  <si>
    <t>Montáž kontaktního zateplení lepením a mechanickým kotvením Příplatek k cenám za zápustnou montáž kotev s použitím tepelněizolačních zátek na vnější stěny z minerální vlny</t>
  </si>
  <si>
    <t>https://podminky.urs.cz/item/CS_URS_2025_01/622251105</t>
  </si>
  <si>
    <t>114</t>
  </si>
  <si>
    <t>622151031</t>
  </si>
  <si>
    <t>Penetrační silikonový nátěr vnějších pastovitých tenkovrstvých omítek stěn</t>
  </si>
  <si>
    <t>-748940865</t>
  </si>
  <si>
    <t>Penetrační nátěr vnějších pastovitých tenkovrstvých omítek silikonový stěn</t>
  </si>
  <si>
    <t>https://podminky.urs.cz/item/CS_URS_2025_01/622151031</t>
  </si>
  <si>
    <t>382,192</t>
  </si>
  <si>
    <t>ostění</t>
  </si>
  <si>
    <t>217,13*0,2</t>
  </si>
  <si>
    <t>115</t>
  </si>
  <si>
    <t>622531012</t>
  </si>
  <si>
    <t>Tenkovrstvá silikonová zatíraná omítka zrnitost 1,5 mm vnějších stěn - specifikace viz skladba K02 + K03</t>
  </si>
  <si>
    <t>371587600</t>
  </si>
  <si>
    <t>Omítka tenkovrstvá silikonová vnějších ploch probarvená bez penetrace zatíraná (škrábaná), zrnitost 1,5 mm stěn</t>
  </si>
  <si>
    <t>https://podminky.urs.cz/item/CS_URS_2025_01/622531012</t>
  </si>
  <si>
    <t>116</t>
  </si>
  <si>
    <t>622212061</t>
  </si>
  <si>
    <t>Montáž kontaktního zateplení vnějšího ostění, nadpraží nebo parapetu hl. špalety do 400 mm lepením desek z polystyrenu tl do 80 mm</t>
  </si>
  <si>
    <t>-1189093991</t>
  </si>
  <si>
    <t>Montáž kontaktního zateplení vnějšího ostění, nadpraží nebo parapetu lepením z polystyrenových desek (dodávka ve specifikaci) hloubky špalet přes 200 do 400 mm, tloušťky desek přes 40 do 80 mm</t>
  </si>
  <si>
    <t>https://podminky.urs.cz/item/CS_URS_2025_01/622212061</t>
  </si>
  <si>
    <t>nadpraží - sekční vrata</t>
  </si>
  <si>
    <t>3*3</t>
  </si>
  <si>
    <t>117</t>
  </si>
  <si>
    <t>28376421</t>
  </si>
  <si>
    <t>deska XPS hrana polodrážková a hladký povrch 300kPA λ=0,035 tl 80mm</t>
  </si>
  <si>
    <t>916126980</t>
  </si>
  <si>
    <t>46,5*0,3*1,1</t>
  </si>
  <si>
    <t>3*(0,3+0,4+0,3)*1,1</t>
  </si>
  <si>
    <t>118</t>
  </si>
  <si>
    <t>-1222360437</t>
  </si>
  <si>
    <t>46,5*0,3</t>
  </si>
  <si>
    <t>119</t>
  </si>
  <si>
    <t>-1634849427</t>
  </si>
  <si>
    <t>120</t>
  </si>
  <si>
    <t>622142001</t>
  </si>
  <si>
    <t>Sklovláknité pletivo vnějších stěn vtlačené do tmelu</t>
  </si>
  <si>
    <t>-983257381</t>
  </si>
  <si>
    <t>Pletivo vnějších ploch v ploše nebo pruzích, na plném podkladu sklovláknité vtlačené do tmelu stěn</t>
  </si>
  <si>
    <t>https://podminky.urs.cz/item/CS_URS_2025_01/622142001</t>
  </si>
  <si>
    <t>skladba K03</t>
  </si>
  <si>
    <t>(4,01+13,6)*0,5</t>
  </si>
  <si>
    <t>-3,3*0,5*3+(0,5+0,5)*0,5*3</t>
  </si>
  <si>
    <t>(18,35+13,6+1,9)*0,5</t>
  </si>
  <si>
    <t>střed</t>
  </si>
  <si>
    <t>2,9*2</t>
  </si>
  <si>
    <t>(3,3+13,6)*0,5</t>
  </si>
  <si>
    <t>-3,3*0,5*2+(0,5+0,5)*2*0,5</t>
  </si>
  <si>
    <t>(0,5+0,5)*2*0,5</t>
  </si>
  <si>
    <t>(18,35+13,6+1)*0,5</t>
  </si>
  <si>
    <t>121</t>
  </si>
  <si>
    <t>1917249399</t>
  </si>
  <si>
    <t>122</t>
  </si>
  <si>
    <t>1983162063</t>
  </si>
  <si>
    <t>123</t>
  </si>
  <si>
    <t>622143003</t>
  </si>
  <si>
    <t>Montáž omítkových plastových nebo pozinkovaných rohových profilů s tkaninou</t>
  </si>
  <si>
    <t>CS ÚRS 2023 01</t>
  </si>
  <si>
    <t>-594890888</t>
  </si>
  <si>
    <t>Montáž omítkových profilů plastových, pozinkovaných nebo dřevěných upevněných vtlačením do podkladní vrstvy nebo přibitím rohových s tkaninou</t>
  </si>
  <si>
    <t>https://podminky.urs.cz/item/CS_URS_2023_01/622143003</t>
  </si>
  <si>
    <t>82,5</t>
  </si>
  <si>
    <t>278,45</t>
  </si>
  <si>
    <t>33,95</t>
  </si>
  <si>
    <t>124</t>
  </si>
  <si>
    <t>63127464</t>
  </si>
  <si>
    <t>profil rohový Al 15x15mm s výztužnou tkaninou š 100mm pro ETICS</t>
  </si>
  <si>
    <t>1331920471</t>
  </si>
  <si>
    <t>(1,6+1,6)*5</t>
  </si>
  <si>
    <t>(2,3+2,3)*1</t>
  </si>
  <si>
    <t>(1,6+1,6)*4</t>
  </si>
  <si>
    <t>(1,6+1,6)*2</t>
  </si>
  <si>
    <t>(1,6+1,6)*1</t>
  </si>
  <si>
    <t>(8,5-3,75)*6</t>
  </si>
  <si>
    <t>82,5*0,05</t>
  </si>
  <si>
    <t>125</t>
  </si>
  <si>
    <t>59051510</t>
  </si>
  <si>
    <t>profil začišťovací s okapnicí PVC s výztužnou tkaninou pro nadpraží ETICS</t>
  </si>
  <si>
    <t>-52746774</t>
  </si>
  <si>
    <t>(3,3+3,3)*5</t>
  </si>
  <si>
    <t>(4+3,75)*2</t>
  </si>
  <si>
    <t>2,4*5</t>
  </si>
  <si>
    <t>1,1</t>
  </si>
  <si>
    <t>2,4*4</t>
  </si>
  <si>
    <t>1,8*2</t>
  </si>
  <si>
    <t>1,65</t>
  </si>
  <si>
    <t>2,4*2</t>
  </si>
  <si>
    <t>1,2</t>
  </si>
  <si>
    <t>atiky</t>
  </si>
  <si>
    <t>196</t>
  </si>
  <si>
    <t>278,45*0,05</t>
  </si>
  <si>
    <t>126</t>
  </si>
  <si>
    <t>59051512</t>
  </si>
  <si>
    <t>profil začišťovací s okapnicí PVC s výztužnou tkaninou pro parapet ETICS</t>
  </si>
  <si>
    <t>-373447985</t>
  </si>
  <si>
    <t>33,95*0,05</t>
  </si>
  <si>
    <t>127</t>
  </si>
  <si>
    <t>622143004</t>
  </si>
  <si>
    <t>-1155889461</t>
  </si>
  <si>
    <t>https://podminky.urs.cz/item/CS_URS_2025_01/622143004</t>
  </si>
  <si>
    <t>128</t>
  </si>
  <si>
    <t>663173204</t>
  </si>
  <si>
    <t>129</t>
  </si>
  <si>
    <t>629991011</t>
  </si>
  <si>
    <t>Zakrytí výplní otvorů a svislých ploch fólií přilepenou lepící páskou</t>
  </si>
  <si>
    <t>86878069</t>
  </si>
  <si>
    <t>Zakrytí vnějších ploch před znečištěním včetně pozdějšího odkrytí výplní otvorů a svislých ploch fólií přilepenou lepící páskou</t>
  </si>
  <si>
    <t>https://podminky.urs.cz/item/CS_URS_2025_01/629991011</t>
  </si>
  <si>
    <t>Podlahy a podlahové konstrukce</t>
  </si>
  <si>
    <t>130</t>
  </si>
  <si>
    <t>631311125</t>
  </si>
  <si>
    <t>Mazanina tl přes 80 do 120 mm z betonu prostého bez zvýšených nároků na prostředí tř. C 20/25</t>
  </si>
  <si>
    <t>317878339</t>
  </si>
  <si>
    <t>Mazanina z betonu prostého bez zvýšených nároků na prostředí tl. přes 80 do 120 mm tř. C 20/25</t>
  </si>
  <si>
    <t>https://podminky.urs.cz/item/CS_URS_2025_01/631311125</t>
  </si>
  <si>
    <t>Z01 - škrabák</t>
  </si>
  <si>
    <t>2,4*1,4*0,1</t>
  </si>
  <si>
    <t>131</t>
  </si>
  <si>
    <t>631319173</t>
  </si>
  <si>
    <t>Příplatek k mazanině tl přes 80 do 120 mm za stržení povrchu spodní vrstvy před vložením výztuže</t>
  </si>
  <si>
    <t>145564562</t>
  </si>
  <si>
    <t>Příplatek k cenám mazanin za stržení povrchu spodní vrstvy mazaniny latí před vložením výztuže nebo pletiva pro tl. obou vrstev mazaniny přes 80 do 120 mm</t>
  </si>
  <si>
    <t>https://podminky.urs.cz/item/CS_URS_2025_01/631319173</t>
  </si>
  <si>
    <t>132</t>
  </si>
  <si>
    <t>631351101</t>
  </si>
  <si>
    <t>Zřízení bednění rýh a hran v podlahách</t>
  </si>
  <si>
    <t>78134933</t>
  </si>
  <si>
    <t>Bednění v podlahách rýh a hran zřízení</t>
  </si>
  <si>
    <t>https://podminky.urs.cz/item/CS_URS_2025_01/631351101</t>
  </si>
  <si>
    <t>(2,4+1,4)*2*0,1</t>
  </si>
  <si>
    <t>133</t>
  </si>
  <si>
    <t>631351102</t>
  </si>
  <si>
    <t>Odstranění bednění rýh a hran v podlahách</t>
  </si>
  <si>
    <t>1312162720</t>
  </si>
  <si>
    <t>Bednění v podlahách rýh a hran odstranění</t>
  </si>
  <si>
    <t>https://podminky.urs.cz/item/CS_URS_2025_01/631351102</t>
  </si>
  <si>
    <t>134</t>
  </si>
  <si>
    <t>631362021</t>
  </si>
  <si>
    <t>Výztuž mazanin svařovanými sítěmi Kari</t>
  </si>
  <si>
    <t>235609015</t>
  </si>
  <si>
    <t>Výztuž mazanin ze svařovaných sítí z drátů typu KARI</t>
  </si>
  <si>
    <t>https://podminky.urs.cz/item/CS_URS_2025_01/631362021</t>
  </si>
  <si>
    <t>2,4*1,4*0,0031*1,15</t>
  </si>
  <si>
    <t>135</t>
  </si>
  <si>
    <t>631311135</t>
  </si>
  <si>
    <t>Mazanina tl přes 120 do 240 mm z betonu prostého bez zvýšených nároků na prostředí tř. C 20/25</t>
  </si>
  <si>
    <t>-411740604</t>
  </si>
  <si>
    <t>Mazanina z betonu prostého bez zvýšených nároků na prostředí tl. přes 120 do 240 mm tř. C 20/25</t>
  </si>
  <si>
    <t>https://podminky.urs.cz/item/CS_URS_2025_01/631311135</t>
  </si>
  <si>
    <t>skladba F105</t>
  </si>
  <si>
    <t>(9,36+40,1+40,6+40,6+40,7+33,58+34,56)*0,15</t>
  </si>
  <si>
    <t>136</t>
  </si>
  <si>
    <t>631319175</t>
  </si>
  <si>
    <t>Příplatek k mazanině tl přes 120 do 240 mm za stržení povrchu spodní vrstvy před vložením výztuže</t>
  </si>
  <si>
    <t>1006947313</t>
  </si>
  <si>
    <t>Příplatek k cenám mazanin za stržení povrchu spodní vrstvy mazaniny latí před vložením výztuže nebo pletiva pro tl. obou vrstev mazaniny přes 120 do 240 mm</t>
  </si>
  <si>
    <t>https://podminky.urs.cz/item/CS_URS_2025_01/631319175</t>
  </si>
  <si>
    <t>137</t>
  </si>
  <si>
    <t>1776356242</t>
  </si>
  <si>
    <t>3,3*0,15*5</t>
  </si>
  <si>
    <t>138</t>
  </si>
  <si>
    <t>1053631584</t>
  </si>
  <si>
    <t>139</t>
  </si>
  <si>
    <t>-837138189</t>
  </si>
  <si>
    <t>(9,36+40,1+40,6+40,6+40,7+33,58+34,56)*0,00444*1,15</t>
  </si>
  <si>
    <t>140</t>
  </si>
  <si>
    <t>632451494</t>
  </si>
  <si>
    <t>Příplatek k cenám za strojní přehlazení povrchu</t>
  </si>
  <si>
    <t>-1896301907</t>
  </si>
  <si>
    <t>https://podminky.urs.cz/item/CS_URS_2025_01/632451494</t>
  </si>
  <si>
    <t>(9,36+40,1+40,6+40,6+40,7+33,58+34,56)</t>
  </si>
  <si>
    <t>141</t>
  </si>
  <si>
    <t>632451254</t>
  </si>
  <si>
    <t>Potěr cementový samonivelační litý C30 tl přes 45 do 50 mm</t>
  </si>
  <si>
    <t>-602198918</t>
  </si>
  <si>
    <t>Potěr cementový samonivelační litý tř. C 30, tl. přes 45 do 50 mm</t>
  </si>
  <si>
    <t>https://podminky.urs.cz/item/CS_URS_2025_01/632451254</t>
  </si>
  <si>
    <t>50,11+40,96</t>
  </si>
  <si>
    <t>skladba F102</t>
  </si>
  <si>
    <t>19,75+19,75</t>
  </si>
  <si>
    <t>skladba F103</t>
  </si>
  <si>
    <t>3,2+3,29+2,29+3,2+3,37+2,34</t>
  </si>
  <si>
    <t>skladba F104</t>
  </si>
  <si>
    <t>27,31+19,75+18,84</t>
  </si>
  <si>
    <t>skladba F106</t>
  </si>
  <si>
    <t>4,18</t>
  </si>
  <si>
    <t>skladba F201</t>
  </si>
  <si>
    <t>43,36+15,26+15,8+15,6+13,09+13,53+14,67+37,82+15,6+15,6+2,65</t>
  </si>
  <si>
    <t>skladba F202</t>
  </si>
  <si>
    <t>4,69+9+2,95+1,55+1,55+4,61+4,64+1,47+1,47</t>
  </si>
  <si>
    <t>142</t>
  </si>
  <si>
    <t>632451293</t>
  </si>
  <si>
    <t>Příplatek k cementovému samonivelačnímu litému potěru C30 ZKD 5 mm tl přes 50 mm</t>
  </si>
  <si>
    <t>895454886</t>
  </si>
  <si>
    <t>Potěr cementový samonivelační litý Příplatek k cenám za každých dalších i započatých 5 mm tloušťky přes 50 mm tř. C 30</t>
  </si>
  <si>
    <t>https://podminky.urs.cz/item/CS_URS_2025_01/632451293</t>
  </si>
  <si>
    <t>(50,11+40,96)*6</t>
  </si>
  <si>
    <t>(19,75+19,75)*6</t>
  </si>
  <si>
    <t>(3,2+3,29+2,29+3,2+3,37+2,34)*4</t>
  </si>
  <si>
    <t>(27,31+19,75+18,84)*6</t>
  </si>
  <si>
    <t>4,18*6</t>
  </si>
  <si>
    <t>(43,36+15,26+15,8+15,6+13,09+13,53+14,67+37,82+15,6+15,6+2,65)*8</t>
  </si>
  <si>
    <t>(4,69+9+2,95+1,55+1,55+4,61+4,64+1,47+1,47)*5</t>
  </si>
  <si>
    <t>143</t>
  </si>
  <si>
    <t>632481213</t>
  </si>
  <si>
    <t>Separační vrstva z PE fólie</t>
  </si>
  <si>
    <t>149565312</t>
  </si>
  <si>
    <t>Separační vrstva k oddělení podlahových vrstev z polyetylénové fólie</t>
  </si>
  <si>
    <t>https://podminky.urs.cz/item/CS_URS_2025_01/632481213</t>
  </si>
  <si>
    <t>9,36+40,1+40,6+40,6+40,7+33,58+34,56</t>
  </si>
  <si>
    <t>144</t>
  </si>
  <si>
    <t>632481215</t>
  </si>
  <si>
    <t>Separační vrstva z geotextilie min.200g/1m2</t>
  </si>
  <si>
    <t>-1790762725</t>
  </si>
  <si>
    <t>Separační vrstva k oddělení podlahových vrstev z geotextilie</t>
  </si>
  <si>
    <t>https://podminky.urs.cz/item/CS_URS_2025_01/632481215</t>
  </si>
  <si>
    <t>(9,36+40,1+40,6+40,6+40,7+33,58+34,56)*2</t>
  </si>
  <si>
    <t>145</t>
  </si>
  <si>
    <t>633811111</t>
  </si>
  <si>
    <t>Broušení nerovností betonových podlah do 2 mm - stržení šlemu</t>
  </si>
  <si>
    <t>-87495633</t>
  </si>
  <si>
    <t>Povrchová úprava betonových podlah broušení nerovností do 2 mm (stržení šlemu)</t>
  </si>
  <si>
    <t>https://podminky.urs.cz/item/CS_URS_2025_01/633811111</t>
  </si>
  <si>
    <t>146</t>
  </si>
  <si>
    <t>634112112</t>
  </si>
  <si>
    <t>Obvodová dilatace podlahovým páskem z pěnového PE mezi stěnou a mazaninou nebo potěrem v 100 mm</t>
  </si>
  <si>
    <t>1033957308</t>
  </si>
  <si>
    <t>Obvodová dilatace mezi stěnou a mazaninou nebo potěrem podlahovým páskem z pěnového PE tl. do 10 mm, výšky 100 mm</t>
  </si>
  <si>
    <t>https://podminky.urs.cz/item/CS_URS_2025_01/634112112</t>
  </si>
  <si>
    <t>9,3+7,3+5,9+6,24+0,3</t>
  </si>
  <si>
    <t>1,8+8,25*2+0,3+14,5+1,95+14</t>
  </si>
  <si>
    <t>5+1,85*2+1,3+7,5+3,05+3,6</t>
  </si>
  <si>
    <t>(5+3,95)*2</t>
  </si>
  <si>
    <t>(4,8+3,95)*2</t>
  </si>
  <si>
    <t>(3,95+2,8)*2*2</t>
  </si>
  <si>
    <t>(8,75+3,95)*2</t>
  </si>
  <si>
    <t>(1,95+1,75)*2</t>
  </si>
  <si>
    <t>(1,95+1,8)*2</t>
  </si>
  <si>
    <t>(1,95+1,15)*2</t>
  </si>
  <si>
    <t>(2+1,75)*2</t>
  </si>
  <si>
    <t>(2+1,8)*2</t>
  </si>
  <si>
    <t>(2+1,15)*2</t>
  </si>
  <si>
    <t>(5+1,9)*2</t>
  </si>
  <si>
    <t>1,15+2,2+3,27+1,5+10,2+1,85+5,7+4,15+4,2+2,8</t>
  </si>
  <si>
    <t>(8,25+1,85)*2</t>
  </si>
  <si>
    <t>(4,1+1,15)*2</t>
  </si>
  <si>
    <t>4,09+3,65+2,65+2</t>
  </si>
  <si>
    <t>(4+3,95)*2</t>
  </si>
  <si>
    <t>(3,95+3,95)*2</t>
  </si>
  <si>
    <t>(4,1+3,3)*2</t>
  </si>
  <si>
    <t>(2,15+1,3)*2</t>
  </si>
  <si>
    <t>(1,7+1)*2</t>
  </si>
  <si>
    <t>(2,7+2,1)*2</t>
  </si>
  <si>
    <t>2,3+2+1+2,25+1,85+0,7</t>
  </si>
  <si>
    <t>(1,7+0,9)*2</t>
  </si>
  <si>
    <t>(5,49+0,6+2,45)*2</t>
  </si>
  <si>
    <t>(5,49+2,05+5,9)*2</t>
  </si>
  <si>
    <t>(4,15+3,95)*2</t>
  </si>
  <si>
    <t>147</t>
  </si>
  <si>
    <t>634112117</t>
  </si>
  <si>
    <t>Obvodová dilatace podlahovým páskem z pěnového PE mezi stěnou a mazaninou nebo potěrem v 200 mm</t>
  </si>
  <si>
    <t>-1077624460</t>
  </si>
  <si>
    <t>Obvodová dilatace mezi stěnou a mazaninou nebo potěrem podlahovým páskem z pěnového PE tl. do 10 mm, výšky 200 mm</t>
  </si>
  <si>
    <t>https://podminky.urs.cz/item/CS_URS_2025_01/634112117</t>
  </si>
  <si>
    <t>(10+3,95)*2</t>
  </si>
  <si>
    <t>-3,3+0,3*2</t>
  </si>
  <si>
    <t>(10+4)*2</t>
  </si>
  <si>
    <t>(8,35+3,95)*2</t>
  </si>
  <si>
    <t>148</t>
  </si>
  <si>
    <t>636311122</t>
  </si>
  <si>
    <t>Kladení dlažby z betonových dlaždic 500x500 mm na sucho na terče do výšky přes 25 do 70 mm</t>
  </si>
  <si>
    <t>1379856497</t>
  </si>
  <si>
    <t>Kladení dlažby z betonových dlaždic na sucho na terče rozměr dlažby 500x500 mm, výška terče přes 25 do 70 mm</t>
  </si>
  <si>
    <t>https://podminky.urs.cz/item/CS_URS_2025_01/636311122</t>
  </si>
  <si>
    <t>skladba S1</t>
  </si>
  <si>
    <t>(18,25-0,2*2)*(13,5-0,2*2)</t>
  </si>
  <si>
    <t>-(12,69-0,2*2)*8</t>
  </si>
  <si>
    <t>-(11,3-0,2*2)*(9,15-0,2*2)</t>
  </si>
  <si>
    <t>149</t>
  </si>
  <si>
    <t>59246107</t>
  </si>
  <si>
    <t>dlažba betonová 500x500mm tl 50mm přírodní</t>
  </si>
  <si>
    <t>-1458564117</t>
  </si>
  <si>
    <t>273,975*1,02</t>
  </si>
  <si>
    <t>Osazování výplní otvorů</t>
  </si>
  <si>
    <t>150</t>
  </si>
  <si>
    <t>642944121</t>
  </si>
  <si>
    <t>Osazování ocelových zárubní dodatečné pl do 2,5 m2</t>
  </si>
  <si>
    <t>-1074509483</t>
  </si>
  <si>
    <t>Osazení ocelových dveřních zárubní lisovaných nebo z úhelníků dodatečně s vybetonováním prahu, plochy do 2,5 m2</t>
  </si>
  <si>
    <t>https://podminky.urs.cz/item/CS_URS_2025_01/642944121</t>
  </si>
  <si>
    <t>7+22+5+4+1</t>
  </si>
  <si>
    <t>151</t>
  </si>
  <si>
    <t>55331443A</t>
  </si>
  <si>
    <t>zárubeň jednokřídlá ocelová pro dodatečnou montáž tl stěny 160-200mm rozměru 900/1970mm EW 15DP3-C</t>
  </si>
  <si>
    <t>801538593</t>
  </si>
  <si>
    <t>Zr01</t>
  </si>
  <si>
    <t>Zr05</t>
  </si>
  <si>
    <t>152</t>
  </si>
  <si>
    <t>55331443</t>
  </si>
  <si>
    <t>zárubeň jednokřídlá ocelová pro dodatečnou montáž tl stěny 160-200mm rozměru 900/1970mm, těsnění</t>
  </si>
  <si>
    <t>47693128</t>
  </si>
  <si>
    <t>Zr02</t>
  </si>
  <si>
    <t>Zr04</t>
  </si>
  <si>
    <t>Zr07</t>
  </si>
  <si>
    <t>Zr08</t>
  </si>
  <si>
    <t>153</t>
  </si>
  <si>
    <t>55331442</t>
  </si>
  <si>
    <t>zárubeň jednokřídlá ocelová pro dodatečnou montáž tl stěny 160-200mm rozměru 800/1970mm, těsnění</t>
  </si>
  <si>
    <t>-388757647</t>
  </si>
  <si>
    <t>Zr03</t>
  </si>
  <si>
    <t>Zr06</t>
  </si>
  <si>
    <t>154</t>
  </si>
  <si>
    <t>55331441</t>
  </si>
  <si>
    <t>zárubeň jednokřídlá ocelová pro dodatečnou montáž tl stěny 160-200mm rozměru 700/1970mm, těsnění</t>
  </si>
  <si>
    <t>543880640</t>
  </si>
  <si>
    <t>Zr09</t>
  </si>
  <si>
    <t>155</t>
  </si>
  <si>
    <t>55331442A</t>
  </si>
  <si>
    <t>zárubeň jednokřídlá ocelová pro dodatečnou montáž tl stěny 160-200mm rozměru 800/1970mm EW 30DP3-C</t>
  </si>
  <si>
    <t>2062908991</t>
  </si>
  <si>
    <t>Zr10</t>
  </si>
  <si>
    <t>Vedení trubní dálková a přípojná</t>
  </si>
  <si>
    <t>156</t>
  </si>
  <si>
    <t>877260310</t>
  </si>
  <si>
    <t>Montáž kolen na kanalizačním potrubí z PP nebo tvrdého PVC-U trub hladkých plnostěnných DN 100</t>
  </si>
  <si>
    <t>-1800536064</t>
  </si>
  <si>
    <t>Montáž tvarovek na kanalizačním plastovém potrubí z PP nebo PVC-U hladkého plnostěnného kolen, víček nebo hrdlových uzávěrů DN 100</t>
  </si>
  <si>
    <t>https://podminky.urs.cz/item/CS_URS_2025_01/877260310</t>
  </si>
  <si>
    <t>D.1.2.01 - Výkres tvaru základů - odvětrání radonu</t>
  </si>
  <si>
    <t>157</t>
  </si>
  <si>
    <t>28611584</t>
  </si>
  <si>
    <t>zátka kanalizace plastové KG DN 100</t>
  </si>
  <si>
    <t>-1704330494</t>
  </si>
  <si>
    <t>158</t>
  </si>
  <si>
    <t>877310310</t>
  </si>
  <si>
    <t>Montáž kolen na kanalizačním potrubí z PP nebo tvrdého PVC-U trub hladkých plnostěnných DN 150</t>
  </si>
  <si>
    <t>-1385755242</t>
  </si>
  <si>
    <t>Montáž tvarovek na kanalizačním plastovém potrubí z PP nebo PVC-U hladkého plnostěnného kolen, víček nebo hrdlových uzávěrů DN 150</t>
  </si>
  <si>
    <t>https://podminky.urs.cz/item/CS_URS_2025_01/877310310</t>
  </si>
  <si>
    <t>159</t>
  </si>
  <si>
    <t>28617192</t>
  </si>
  <si>
    <t>koleno kanalizační PP třívrstvé SN16 DN 150x87°</t>
  </si>
  <si>
    <t>-1735706082</t>
  </si>
  <si>
    <t>160</t>
  </si>
  <si>
    <t>877310320</t>
  </si>
  <si>
    <t>Montáž odboček na kanalizačním potrubí z PP nebo tvrdého PVC-U trub hladkých plnostěnných DN 150</t>
  </si>
  <si>
    <t>-1423377716</t>
  </si>
  <si>
    <t>Montáž tvarovek na kanalizačním plastovém potrubí z PP nebo PVC-U hladkého plnostěnného odboček DN 150</t>
  </si>
  <si>
    <t>https://podminky.urs.cz/item/CS_URS_2025_01/877310320</t>
  </si>
  <si>
    <t>161</t>
  </si>
  <si>
    <t>28611429</t>
  </si>
  <si>
    <t>odbočka kanalizační plastová s hrdlem KG 160/160/87°</t>
  </si>
  <si>
    <t>1479279047</t>
  </si>
  <si>
    <t>Ostatní konstrukce a práce, bourání</t>
  </si>
  <si>
    <t>Lešení a stavební výtahy</t>
  </si>
  <si>
    <t>162</t>
  </si>
  <si>
    <t>941211111</t>
  </si>
  <si>
    <t>Montáž lešení řadového rámového lehkého zatížení do 200 kg/m2 š od 0,6 do 0,9 m v do 10 m</t>
  </si>
  <si>
    <t>-1155534719</t>
  </si>
  <si>
    <t>Lešení řadové rámové lehké pracovní s podlahami s provozním zatížením tř. 3 do 200 kg/m2 šířky tř. SW06 od 0,6 do 0,9 m výšky do 10 m montáž</t>
  </si>
  <si>
    <t>https://podminky.urs.cz/item/CS_URS_2025_01/941211111</t>
  </si>
  <si>
    <t>(4,01+0,9+13,6+0,9)*6</t>
  </si>
  <si>
    <t>18,35*(6+7)/2</t>
  </si>
  <si>
    <t>(0,9+13,6+0,9+1,8)*(6+7)/2</t>
  </si>
  <si>
    <t>(9+2,3)*6</t>
  </si>
  <si>
    <t>(3,3+0,9+13,6+0,9)*6</t>
  </si>
  <si>
    <t>(0,9+13,6+0,9+1)*(6+7)/2</t>
  </si>
  <si>
    <t>(18,81+0,9+12,69+0,9+12,4+0,9+3+8,55+0,9+11,3+0,9+8,74+0,9)*(8,62-3,75)</t>
  </si>
  <si>
    <t>163</t>
  </si>
  <si>
    <t>941211211</t>
  </si>
  <si>
    <t>Příplatek k lešení řadovému rámovému lehkému do 200 kg/m2 š od 0,6 do 0,9 m v do 10 m za každý den použití</t>
  </si>
  <si>
    <t>311113554</t>
  </si>
  <si>
    <t>Lešení řadové rámové lehké pracovní s podlahami s provozním zatížením tř. 3 do 200 kg/m2 šířky tř. SW06 od 0,6 do 0,9 m výšky do 10 m příplatek za každý den použití</t>
  </si>
  <si>
    <t>https://podminky.urs.cz/item/CS_URS_2025_01/941211211</t>
  </si>
  <si>
    <t>1147,344*30*12</t>
  </si>
  <si>
    <t>164</t>
  </si>
  <si>
    <t>941211811</t>
  </si>
  <si>
    <t>Demontáž lešení řadového rámového lehkého zatížení do 200 kg/m2 š od 0,6 do 0,9 m v do 10 m</t>
  </si>
  <si>
    <t>1965270654</t>
  </si>
  <si>
    <t>Lešení řadové rámové lehké pracovní s podlahami s provozním zatížením tř. 3 do 200 kg/m2 šířky tř. SW06 od 0,6 do 0,9 m výšky do 10 m demontáž</t>
  </si>
  <si>
    <t>https://podminky.urs.cz/item/CS_URS_2025_01/941211811</t>
  </si>
  <si>
    <t>165</t>
  </si>
  <si>
    <t>944511111</t>
  </si>
  <si>
    <t>Montáž ochranné sítě z textilie z umělých vláken</t>
  </si>
  <si>
    <t>-1282359113</t>
  </si>
  <si>
    <t>Síť ochranná zavěšená na konstrukci lešení z textilie z umělých vláken montáž</t>
  </si>
  <si>
    <t>https://podminky.urs.cz/item/CS_URS_2025_01/944511111</t>
  </si>
  <si>
    <t>166</t>
  </si>
  <si>
    <t>944511211</t>
  </si>
  <si>
    <t>Příplatek k ochranné síti za každý den použití</t>
  </si>
  <si>
    <t>-1999486322</t>
  </si>
  <si>
    <t>Síť ochranná zavěšená na konstrukci lešení z textilie z umělých vláken příplatek k ceně za každý den použití</t>
  </si>
  <si>
    <t>https://podminky.urs.cz/item/CS_URS_2025_01/944511211</t>
  </si>
  <si>
    <t>167</t>
  </si>
  <si>
    <t>944511811</t>
  </si>
  <si>
    <t>Demontáž ochranné sítě z textilie z umělých vláken</t>
  </si>
  <si>
    <t>1034020226</t>
  </si>
  <si>
    <t>Síť ochranná zavěšená na konstrukci lešení z textilie z umělých vláken demontáž</t>
  </si>
  <si>
    <t>https://podminky.urs.cz/item/CS_URS_2025_01/944511811</t>
  </si>
  <si>
    <t>168</t>
  </si>
  <si>
    <t>993111111A</t>
  </si>
  <si>
    <t>Dovoz a odvoz lešení řadového včetně naložení a složení</t>
  </si>
  <si>
    <t>2045381940</t>
  </si>
  <si>
    <t xml:space="preserve">Dovoz a odvoz lešení včetně naložení a složení řadového </t>
  </si>
  <si>
    <t>169</t>
  </si>
  <si>
    <t>949101111</t>
  </si>
  <si>
    <t>Lešení pomocné pro objekty pozemních staveb s lešeňovou podlahou v do 1,9 m zatížení do 150 kg/m2</t>
  </si>
  <si>
    <t>763828208</t>
  </si>
  <si>
    <t>Lešení pomocné pracovní pro objekty pozemních staveb pro zatížení do 150 kg/m2, o výšce lešeňové podlahy do 1,9 m</t>
  </si>
  <si>
    <t>https://podminky.urs.cz/item/CS_URS_2025_01/949101111</t>
  </si>
  <si>
    <t>457,77*2</t>
  </si>
  <si>
    <t>4,55*4,3*2</t>
  </si>
  <si>
    <t>(449,25-111,72-102,41)*2</t>
  </si>
  <si>
    <t>Dokončovací konstrukce a práce pozemních staveb</t>
  </si>
  <si>
    <t>170</t>
  </si>
  <si>
    <t>952901111</t>
  </si>
  <si>
    <t>Vyčištění budov bytové a občanské výstavby při výšce podlaží do 4 m</t>
  </si>
  <si>
    <t>-1137150954</t>
  </si>
  <si>
    <t>Vyčištění budov nebo objektů před předáním do užívání budov bytové nebo občanské výstavby, světlé výšky podlaží do 4 m</t>
  </si>
  <si>
    <t>https://podminky.urs.cz/item/CS_URS_2025_01/952901111</t>
  </si>
  <si>
    <t>18,35*13,6</t>
  </si>
  <si>
    <t>(0,3+6,24+0,3+1,8+0,3+0,3+3,05+3,05+0,5)*(2,3+8,8)/2</t>
  </si>
  <si>
    <t>12,69*(18,81+3,2+0,2+2,45+0,2+5,9+0,5)/2</t>
  </si>
  <si>
    <t>11,3*8,74</t>
  </si>
  <si>
    <t>171</t>
  </si>
  <si>
    <t>953334118</t>
  </si>
  <si>
    <t>Bobtnavý pásek do pracovních spar betonových kcí bentonitový 20 x 15 mm</t>
  </si>
  <si>
    <t>-962908375</t>
  </si>
  <si>
    <t>Bobtnavý pásek do pracovních spar betonových konstrukcí bentonitový, rozměru 20 x 15 mm</t>
  </si>
  <si>
    <t>https://podminky.urs.cz/item/CS_URS_2025_01/953334118</t>
  </si>
  <si>
    <t>(1,45+0,8)*2*5*2</t>
  </si>
  <si>
    <t>172</t>
  </si>
  <si>
    <t>953611115A</t>
  </si>
  <si>
    <t>Schodišťový nosný a zvukově-izolační prvek mezi podestou a stěnou</t>
  </si>
  <si>
    <t>799236584</t>
  </si>
  <si>
    <t>D.1.2.05 - označení P</t>
  </si>
  <si>
    <t>173</t>
  </si>
  <si>
    <t>953611141</t>
  </si>
  <si>
    <t xml:space="preserve">Schodišťový nosný a zvukově-izolační prvek mezi prefabrikovaným ramenem a podestou </t>
  </si>
  <si>
    <t>864501135</t>
  </si>
  <si>
    <t>Schodišťový prvek pro útlum kročejového hluku nosný a zvukově izolační mezi prefabrikovaným ramenem a podestou délky 1,2 m</t>
  </si>
  <si>
    <t>https://podminky.urs.cz/item/CS_URS_2025_01/953611141</t>
  </si>
  <si>
    <t>D.1.2.05 - označení F</t>
  </si>
  <si>
    <t>174</t>
  </si>
  <si>
    <t>953611151</t>
  </si>
  <si>
    <t>Schodišťový nosný a zvukově-izolační prvek podepření ramene na základové desce</t>
  </si>
  <si>
    <t>-1706608591</t>
  </si>
  <si>
    <t>Schodišťový prvek pro útlum kročejového hluku nosný a zvukově izolační pro podepření ramene na základové desce délky 1,2 m</t>
  </si>
  <si>
    <t>https://podminky.urs.cz/item/CS_URS_2025_01/953611151</t>
  </si>
  <si>
    <t>D.1.2.05 - označení B</t>
  </si>
  <si>
    <t>175</t>
  </si>
  <si>
    <t>953611211A</t>
  </si>
  <si>
    <t>Schodišťový zvukově-izolační prvek dilatační spárová deska mezi schody a stěnou 1000x250mm</t>
  </si>
  <si>
    <t>1033861424</t>
  </si>
  <si>
    <t>D.1.2.05 - označení L2</t>
  </si>
  <si>
    <t>176</t>
  </si>
  <si>
    <t>953611212A</t>
  </si>
  <si>
    <t>Schodišťový zvukově-izolační prvek dilatační spárová deska mezi schody a stěnou 1000x420mm</t>
  </si>
  <si>
    <t>582322352</t>
  </si>
  <si>
    <t>D.1.2.05 - označení L1</t>
  </si>
  <si>
    <t>177</t>
  </si>
  <si>
    <t>953943112</t>
  </si>
  <si>
    <t>Osazování výrobků přes 1 do 5 kg/kus do vysekaných kapes zdiva</t>
  </si>
  <si>
    <t>-396586028</t>
  </si>
  <si>
    <t>Osazování drobných kovových předmětů výrobků ostatních jinde neuvedených do vynechaných či vysekaných kapes zdiva, se zajištěním polohy se zalitím maltou cementovou, hmotnosti přes 1 do 5 kg/kus</t>
  </si>
  <si>
    <t>https://podminky.urs.cz/item/CS_URS_2025_01/953943112</t>
  </si>
  <si>
    <t>pozn.7</t>
  </si>
  <si>
    <t>178</t>
  </si>
  <si>
    <t>4502041108</t>
  </si>
  <si>
    <t>Dvířka revizní kovová s tlačným zámkem 300×300 mm</t>
  </si>
  <si>
    <t>-1618553778</t>
  </si>
  <si>
    <t>179</t>
  </si>
  <si>
    <t>4502041107</t>
  </si>
  <si>
    <t>Dvířka revizní kovová s tlačným zámkem 150×300 mm</t>
  </si>
  <si>
    <t>-1514883851</t>
  </si>
  <si>
    <t>180</t>
  </si>
  <si>
    <t>953943125</t>
  </si>
  <si>
    <t>Osazování výrobků přes 30 do 120 kg/kus do betonu</t>
  </si>
  <si>
    <t>-1292405450</t>
  </si>
  <si>
    <t>Osazování drobných kovových předmětů výrobků ostatních jinde neuvedených do betonu se zajištěním polohy k bednění či k výztuži před zabetonováním hmotnosti přes 30 do 120 kg/kus</t>
  </si>
  <si>
    <t>https://podminky.urs.cz/item/CS_URS_2025_01/953943125</t>
  </si>
  <si>
    <t>181</t>
  </si>
  <si>
    <t>553001A</t>
  </si>
  <si>
    <t>prahový úhelník tyč L70x70x5mm dl.3,6m vč.kotev a povrchové úpravy - viz půdorys 1.NP pozn.3</t>
  </si>
  <si>
    <t>2119969061</t>
  </si>
  <si>
    <t>182</t>
  </si>
  <si>
    <t>953943211</t>
  </si>
  <si>
    <t>Osazování hasicího přístroje</t>
  </si>
  <si>
    <t>1207655557</t>
  </si>
  <si>
    <t>Osazování drobných kovových předmětů kotvených do stěny hasicího přístroje</t>
  </si>
  <si>
    <t>https://podminky.urs.cz/item/CS_URS_2025_01/953943211</t>
  </si>
  <si>
    <t>183</t>
  </si>
  <si>
    <t>44932112</t>
  </si>
  <si>
    <t>přístroj hasicí ruční 183B</t>
  </si>
  <si>
    <t>-1180946062</t>
  </si>
  <si>
    <t>184</t>
  </si>
  <si>
    <t>44932114</t>
  </si>
  <si>
    <t>přístroj hasicí ruční 21A/113B</t>
  </si>
  <si>
    <t>544272246</t>
  </si>
  <si>
    <t>185</t>
  </si>
  <si>
    <t>953993311</t>
  </si>
  <si>
    <t>Osazení bezpečnostní, orientační nebo informační tabulky samolepicí</t>
  </si>
  <si>
    <t>-1264341500</t>
  </si>
  <si>
    <t>https://podminky.urs.cz/item/CS_URS_2025_01/953993311</t>
  </si>
  <si>
    <t>186</t>
  </si>
  <si>
    <t>73534511</t>
  </si>
  <si>
    <t>tabulka samolepící</t>
  </si>
  <si>
    <t>1364205674</t>
  </si>
  <si>
    <t>187</t>
  </si>
  <si>
    <t>73534560</t>
  </si>
  <si>
    <t>tabulka bezpečnostní fotoluminiscenční samolepící</t>
  </si>
  <si>
    <t>-2119232653</t>
  </si>
  <si>
    <t>188</t>
  </si>
  <si>
    <t>977151121</t>
  </si>
  <si>
    <t>Jádrové vrty diamantovými korunkami do stavebních materiálů D přes 110 do 120 mm</t>
  </si>
  <si>
    <t>2118931001</t>
  </si>
  <si>
    <t>Jádrové vrty diamantovými korunkami do stavebních materiálů (železobetonu, betonu, cihel, obkladů, dlažeb, kamene) průměru přes 110 do 120 mm</t>
  </si>
  <si>
    <t>https://podminky.urs.cz/item/CS_URS_2025_01/977151121</t>
  </si>
  <si>
    <t>0,25*10</t>
  </si>
  <si>
    <t>998</t>
  </si>
  <si>
    <t>Přesun hmot</t>
  </si>
  <si>
    <t>189</t>
  </si>
  <si>
    <t>998011002</t>
  </si>
  <si>
    <t>Přesun hmot pro budovy zděné v přes 6 do 12 m</t>
  </si>
  <si>
    <t>1893070071</t>
  </si>
  <si>
    <t>Přesun hmot pro budovy občanské výstavby, bydlení, výrobu a služby s nosnou svislou konstrukcí zděnou z cihel, tvárnic nebo kamene vodorovná dopravní vzdálenost do 100 m základní pro budovy výšky přes 6 do 12 m</t>
  </si>
  <si>
    <t>https://podminky.urs.cz/item/CS_URS_2025_01/998011002</t>
  </si>
  <si>
    <t>PSV</t>
  </si>
  <si>
    <t>Práce a dodávky PSV</t>
  </si>
  <si>
    <t>711</t>
  </si>
  <si>
    <t>Izolace proti vodě, vlhkosti a plynům</t>
  </si>
  <si>
    <t>190</t>
  </si>
  <si>
    <t>711111001</t>
  </si>
  <si>
    <t>Provedení izolace proti zemní vlhkosti vodorovné za studena nátěrem penetračním</t>
  </si>
  <si>
    <t>-1111587343</t>
  </si>
  <si>
    <t>Provedení izolace proti zemní vlhkosti natěradly a tmely za studena na ploše vodorovné V nátěrem penetračním</t>
  </si>
  <si>
    <t>https://podminky.urs.cz/item/CS_URS_2025_01/711111001</t>
  </si>
  <si>
    <t>191</t>
  </si>
  <si>
    <t>711112001</t>
  </si>
  <si>
    <t>Provedení izolace proti zemní vlhkosti svislé za studena nátěrem penetračním</t>
  </si>
  <si>
    <t>2565737</t>
  </si>
  <si>
    <t>Provedení izolace proti zemní vlhkosti natěradly a tmely za studena na ploše svislé S nátěrem penetračním</t>
  </si>
  <si>
    <t>https://podminky.urs.cz/item/CS_URS_2025_01/711112001</t>
  </si>
  <si>
    <t>(3,8+13,7-0,35-0,25+0,45+1,6)*(1,9-0,4+0,3)</t>
  </si>
  <si>
    <t>(0,5+7,5)*(2,4-0,4+0,3)</t>
  </si>
  <si>
    <t>(0,5+6,85+0,45+0,55+10,25+0,5)*(2,9-0,4+0,3)</t>
  </si>
  <si>
    <t>(1,15+0,65+1,9)*(2,4-0,4+0,3)</t>
  </si>
  <si>
    <t>(0,35+3,04)*(1,4-0,4+0,3)</t>
  </si>
  <si>
    <t>(0,5+5,15+0,35)*(1,9-0,4+0,3)</t>
  </si>
  <si>
    <t>3,2*(2,4-0,4+0,)</t>
  </si>
  <si>
    <t>(3+13,7-0,35-0,25+0,15+4,5+0,6+1,85)*(1,4-0,4+0,3)</t>
  </si>
  <si>
    <t>(0,5+7)*(1,9-0,4+0,3)</t>
  </si>
  <si>
    <t>(0,5+2,6+0,15+13,7-0,25-0,35+1,2)*(2,4-0,4+0,3)</t>
  </si>
  <si>
    <t>D.1.1.02 - Půdorys 1.NP = obvodové stěny napojení izolace</t>
  </si>
  <si>
    <t>(13,6-0,5+18,35-0,5*2+13,6-0,5*2+1,8)*0,33</t>
  </si>
  <si>
    <t>(9,2+3,8)*0,33</t>
  </si>
  <si>
    <t>(3,3+13,6-0,5*2+18,35-0,5*2+13,6-0,5*2+1,3)*0,33</t>
  </si>
  <si>
    <t>192</t>
  </si>
  <si>
    <t>11163150</t>
  </si>
  <si>
    <t>lak penetrační asfaltový</t>
  </si>
  <si>
    <t>-2057817925</t>
  </si>
  <si>
    <t>545,036*0,0003</t>
  </si>
  <si>
    <t>254,783*0,00035</t>
  </si>
  <si>
    <t>193</t>
  </si>
  <si>
    <t>711141559</t>
  </si>
  <si>
    <t>Provedení izolace proti zemní vlhkosti pásy přitavením vodorovné NAIP</t>
  </si>
  <si>
    <t>-1809704071</t>
  </si>
  <si>
    <t>Provedení izolace proti zemní vlhkosti pásy přitavením NAIP na ploše vodorovné V</t>
  </si>
  <si>
    <t>https://podminky.urs.cz/item/CS_URS_2025_01/711141559</t>
  </si>
  <si>
    <t>545,036*2</t>
  </si>
  <si>
    <t>194</t>
  </si>
  <si>
    <t>711142559</t>
  </si>
  <si>
    <t>Provedení izolace proti zemní vlhkosti pásy přitavením svislé NAIP</t>
  </si>
  <si>
    <t>886736854</t>
  </si>
  <si>
    <t>Provedení izolace proti zemní vlhkosti pásy přitavením NAIP na ploše svislé S</t>
  </si>
  <si>
    <t>https://podminky.urs.cz/item/CS_URS_2025_01/711142559</t>
  </si>
  <si>
    <t>254,783*2</t>
  </si>
  <si>
    <t>195</t>
  </si>
  <si>
    <t>62853004</t>
  </si>
  <si>
    <t>pás asfaltový natavitelný modifikovaný SBS s vložkou ze skleněné tkaniny a spalitelnou PE fólií nebo jemnozrnným minerálním posypem na horním povrchu tl 4,0mm</t>
  </si>
  <si>
    <t>966326087</t>
  </si>
  <si>
    <t>545,036*1,15</t>
  </si>
  <si>
    <t>254,783*1,20</t>
  </si>
  <si>
    <t>62856011</t>
  </si>
  <si>
    <t>pás asfaltový natavitelný modifikovaný SBS s vložkou z hliníkové fólie s textilií a spalitelnou PE fólií nebo jemnozrnným minerálním posypem na horním povrchu tl 4,0mm</t>
  </si>
  <si>
    <t>-767092665</t>
  </si>
  <si>
    <t>197</t>
  </si>
  <si>
    <t>711113125A</t>
  </si>
  <si>
    <t>Izolace proti vlhkosti na svislé ploše za studena těsnicí hmotou dvousložkovou - viz skladba K03</t>
  </si>
  <si>
    <t>-561132406</t>
  </si>
  <si>
    <t>198</t>
  </si>
  <si>
    <t>711161212</t>
  </si>
  <si>
    <t>Izolace proti zemní vlhkosti nopovou fólií svislá, výška nopu 8,0 mm, tl do 0,6 mm</t>
  </si>
  <si>
    <t>793549305</t>
  </si>
  <si>
    <t>Izolace proti zemní vlhkosti a beztlakové vodě nopovými fóliemi na ploše svislé S vrstva ochranná, odvětrávací a drenážní výška nopu 8,0 mm, tl. fólie do 0,6 mm</t>
  </si>
  <si>
    <t>https://podminky.urs.cz/item/CS_URS_2025_01/711161212</t>
  </si>
  <si>
    <t>D.1.1.02 - Půdorys 1.NP = ochrana izolace soklu pod zemí</t>
  </si>
  <si>
    <t>(4,01+13,6+18,35+13,6+2)*1,5</t>
  </si>
  <si>
    <t>(9,3+2,9)*1,5</t>
  </si>
  <si>
    <t>(3,3+13,6+18,35+13,6+1)*1,5</t>
  </si>
  <si>
    <t>199</t>
  </si>
  <si>
    <t>711161384</t>
  </si>
  <si>
    <t>Izolace proti zemní vlhkosti nopovou fólií ukončení provětrávací lištou</t>
  </si>
  <si>
    <t>352559334</t>
  </si>
  <si>
    <t>Izolace proti zemní vlhkosti a beztlakové vodě nopovými fóliemi ostatní ukončení izolace provětrávací lištou</t>
  </si>
  <si>
    <t>https://podminky.urs.cz/item/CS_URS_2025_01/711161384</t>
  </si>
  <si>
    <t>(4,01+13,6+18,35+13,6+2)</t>
  </si>
  <si>
    <t>(9,3+2,9)</t>
  </si>
  <si>
    <t>(3,3+13,6+18,35+13,6+1)</t>
  </si>
  <si>
    <t>200</t>
  </si>
  <si>
    <t>711747067</t>
  </si>
  <si>
    <t>Izolace proti vodě opracování trubních prostupu pod objímkou do 300 mm přitavením NAIP</t>
  </si>
  <si>
    <t>-243728300</t>
  </si>
  <si>
    <t>Provedení detailů pásy přitavením opracování trubních prostupů pod těsnící objímkou, průměru do 300 mm, NAIP</t>
  </si>
  <si>
    <t>https://podminky.urs.cz/item/CS_URS_2025_01/711747067</t>
  </si>
  <si>
    <t>EI</t>
  </si>
  <si>
    <t>radon</t>
  </si>
  <si>
    <t>ZTI</t>
  </si>
  <si>
    <t>201</t>
  </si>
  <si>
    <t>2129469020</t>
  </si>
  <si>
    <t>38*0,735 'Přepočtené koeficientem množství</t>
  </si>
  <si>
    <t>202</t>
  </si>
  <si>
    <t>998711102</t>
  </si>
  <si>
    <t>Přesun hmot tonážní pro izolace proti vodě, vlhkosti a plynům v objektech v přes 6 do 12 m</t>
  </si>
  <si>
    <t>461956392</t>
  </si>
  <si>
    <t>Přesun hmot pro izolace proti vodě, vlhkosti a plynům stanovený z hmotnosti přesunovaného materiálu vodorovná dopravní vzdálenost do 50 m základní v objektech výšky přes 6 do 12 m</t>
  </si>
  <si>
    <t>https://podminky.urs.cz/item/CS_URS_2025_01/998711102</t>
  </si>
  <si>
    <t>712</t>
  </si>
  <si>
    <t>Povlakové krytiny</t>
  </si>
  <si>
    <t>203</t>
  </si>
  <si>
    <t>712311101</t>
  </si>
  <si>
    <t>Provedení povlakové krytiny střech do 10° za studena lakem penetračním nebo asfaltovým</t>
  </si>
  <si>
    <t>1473235704</t>
  </si>
  <si>
    <t>Provedení povlakové krytiny střech plochých do 10° natěradly a tmely za studena nátěrem lakem penetračním nebo asfaltovým</t>
  </si>
  <si>
    <t>https://podminky.urs.cz/item/CS_URS_2025_01/712311101</t>
  </si>
  <si>
    <t>skladba S2</t>
  </si>
  <si>
    <t>((18,07+0,4+0,4+1,96+0,3+9,19+0,4)/2)*(12,69-0,2*2)</t>
  </si>
  <si>
    <t>(11,3-0,2*2)*(9,15-0,2*2)</t>
  </si>
  <si>
    <t>204</t>
  </si>
  <si>
    <t>712811101</t>
  </si>
  <si>
    <t>Provedení povlakové krytiny vytažením na konstrukce za studena nátěrem penetračním</t>
  </si>
  <si>
    <t>532658872</t>
  </si>
  <si>
    <t>Provedení povlakové krytiny střech samostatným vytažením izolačního povlaku za studena na konstrukce převyšující úroveň střechy, nátěrem penetračním</t>
  </si>
  <si>
    <t>https://podminky.urs.cz/item/CS_URS_2025_01/712811101</t>
  </si>
  <si>
    <t>skladba K04</t>
  </si>
  <si>
    <t>(18,25-0,5*2+13,5-0,5*2)*2*0,75</t>
  </si>
  <si>
    <t>(8,7+8,7)*0,75</t>
  </si>
  <si>
    <t>(9,15-0,2-0,5)*2*0,75</t>
  </si>
  <si>
    <t>(18,07+0,1*2+6,05+5,44+0,1*2+9,19+0,3+1,9+0,1)*0,75</t>
  </si>
  <si>
    <t>(3,15+0,6+7,95+0,1*2+10,1+0,1*2+8+0,4)*0,75</t>
  </si>
  <si>
    <t>atika</t>
  </si>
  <si>
    <t>KV1</t>
  </si>
  <si>
    <t>196*0,33</t>
  </si>
  <si>
    <t>205</t>
  </si>
  <si>
    <t>-2051175457</t>
  </si>
  <si>
    <t>558,124*0,0003</t>
  </si>
  <si>
    <t>233,693*0,00035</t>
  </si>
  <si>
    <t>206</t>
  </si>
  <si>
    <t>712341559</t>
  </si>
  <si>
    <t>Provedení povlakové krytiny střech do 10° pásy NAIP přitavením v plné ploše</t>
  </si>
  <si>
    <t>1982059750</t>
  </si>
  <si>
    <t>Provedení povlakové krytiny střech plochých do 10° pásy přitavením NAIP v plné ploše</t>
  </si>
  <si>
    <t>https://podminky.urs.cz/item/CS_URS_2025_01/712341559</t>
  </si>
  <si>
    <t>207</t>
  </si>
  <si>
    <t>712841559</t>
  </si>
  <si>
    <t>Provedení povlakové krytiny vytažením na konstrukce pásy přitavením NAIP</t>
  </si>
  <si>
    <t>1075644714</t>
  </si>
  <si>
    <t>Provedení povlakové krytiny střech samostatným vytažením izolačního povlaku pásy přitavením na konstrukce převyšující úroveň střechy, NAIP</t>
  </si>
  <si>
    <t>https://podminky.urs.cz/item/CS_URS_2025_01/712841559</t>
  </si>
  <si>
    <t>208</t>
  </si>
  <si>
    <t>807400674</t>
  </si>
  <si>
    <t>558,124*1,15</t>
  </si>
  <si>
    <t>233,693*1,20</t>
  </si>
  <si>
    <t>209</t>
  </si>
  <si>
    <t>712363605</t>
  </si>
  <si>
    <t>Provedení povlak krytiny mechanicky kotvenou do betonu TI tl přes 240 mm včetně kotev</t>
  </si>
  <si>
    <t>1177755054</t>
  </si>
  <si>
    <t>Provedení povlakové krytiny střech plochých do 10° z mechanicky kotvených hydroizolačních fólií včetně položení fólie a horkovzdušného svaření tl. tepelné izolace přes 240 mm budovy výšky do 18 m, kotvené do betonu krajní pole</t>
  </si>
  <si>
    <t>https://podminky.urs.cz/item/CS_URS_2025_01/712363605</t>
  </si>
  <si>
    <t>210</t>
  </si>
  <si>
    <t>712861703</t>
  </si>
  <si>
    <t>Provedení povlakové krytiny vytažením na konstrukce fólií přilepenou v plné ploše</t>
  </si>
  <si>
    <t>1361653316</t>
  </si>
  <si>
    <t>Provedení povlakové krytiny střech samostatným vytažením izolačního povlaku fólií na konstrukce převyšující úroveň střechy, přilepenou lepidlem v plné ploše</t>
  </si>
  <si>
    <t>https://podminky.urs.cz/item/CS_URS_2025_01/712861703</t>
  </si>
  <si>
    <t>211</t>
  </si>
  <si>
    <t>28322001</t>
  </si>
  <si>
    <t>fólie hydroizolační střešní mPVC mechanicky kotvená barevná tl 2,0mm</t>
  </si>
  <si>
    <t>-1082186786</t>
  </si>
  <si>
    <t>169,013*1,20</t>
  </si>
  <si>
    <t>212</t>
  </si>
  <si>
    <t>712391171</t>
  </si>
  <si>
    <t>Provedení povlakové krytiny střech do 10° podkladní textilní vrstvy</t>
  </si>
  <si>
    <t>1725517488</t>
  </si>
  <si>
    <t>Provedení povlakové krytiny střech plochých do 10° -ostatní práce provedení vrstvy textilní podkladní</t>
  </si>
  <si>
    <t>https://podminky.urs.cz/item/CS_URS_2025_01/712391171</t>
  </si>
  <si>
    <t>213</t>
  </si>
  <si>
    <t>712831101</t>
  </si>
  <si>
    <t>Provedení povlakové krytiny vytažením na konstrukce pásy na sucho AIP, NAIP nebo tkaninou</t>
  </si>
  <si>
    <t>535163718</t>
  </si>
  <si>
    <t>Provedení povlakové krytiny střech samostatným vytažením izolačního povlaku pásy na sucho na konstrukce převyšující úroveň střechy, AIP, NAIP nebo tkaninou</t>
  </si>
  <si>
    <t>https://podminky.urs.cz/item/CS_URS_2025_01/712831101</t>
  </si>
  <si>
    <t>214</t>
  </si>
  <si>
    <t>FTR.32100825</t>
  </si>
  <si>
    <t>Vlies -sklotextilní rouno 120g/m2</t>
  </si>
  <si>
    <t>-312113289</t>
  </si>
  <si>
    <t>215</t>
  </si>
  <si>
    <t>712363352</t>
  </si>
  <si>
    <t>Povlakové krytiny střech do 10° z tvarovaných poplastovaných lišt délky 2 m koutová lišta vnitřní rš 100 mm</t>
  </si>
  <si>
    <t>-769948668</t>
  </si>
  <si>
    <t>Povlakové krytiny střech plochých do 10° z tvarovaných poplastovaných lišt pro mPVC vnitřní koutová lišta rš 100 mm</t>
  </si>
  <si>
    <t>https://podminky.urs.cz/item/CS_URS_2025_01/712363352</t>
  </si>
  <si>
    <t>KV2</t>
  </si>
  <si>
    <t>345</t>
  </si>
  <si>
    <t>216</t>
  </si>
  <si>
    <t>712363353</t>
  </si>
  <si>
    <t>Povlakové krytiny střech do 10° z tvarovaných poplastovaných lišt délky 2 m koutová lišta vnější rš 100 mm</t>
  </si>
  <si>
    <t>-969240832</t>
  </si>
  <si>
    <t>Povlakové krytiny střech plochých do 10° z tvarovaných poplastovaných lišt pro mPVC vnější koutová lišta rš 100 mm</t>
  </si>
  <si>
    <t>https://podminky.urs.cz/item/CS_URS_2025_01/712363353</t>
  </si>
  <si>
    <t>KV3</t>
  </si>
  <si>
    <t>273</t>
  </si>
  <si>
    <t>217</t>
  </si>
  <si>
    <t>712363358</t>
  </si>
  <si>
    <t>Povlakové krytiny střech do 10° z tvarovaných poplastovaných lišt délky 2 m závětrná lišta rš 250 mm</t>
  </si>
  <si>
    <t>-535918056</t>
  </si>
  <si>
    <t>Povlakové krytiny střech plochých do 10° z tvarovaných poplastovaných lišt pro mPVC závětrná lišta rš 250 mm</t>
  </si>
  <si>
    <t>https://podminky.urs.cz/item/CS_URS_2025_01/712363358</t>
  </si>
  <si>
    <t>218</t>
  </si>
  <si>
    <t>712363369</t>
  </si>
  <si>
    <t>Povlakové krytiny střech do 10° z tvarovaných poplastovaných lišt délky 2 m příklopná lišta rš 100 mm</t>
  </si>
  <si>
    <t>-1623776113</t>
  </si>
  <si>
    <t>Povlakové krytiny střech plochých do 10° z tvarovaných poplastovaných lišt pro mPVC příklopná lišta rš 100 mm</t>
  </si>
  <si>
    <t>https://podminky.urs.cz/item/CS_URS_2025_01/712363369</t>
  </si>
  <si>
    <t>KV4</t>
  </si>
  <si>
    <t>219</t>
  </si>
  <si>
    <t>712363384</t>
  </si>
  <si>
    <t xml:space="preserve">Povlakové krytiny střech do 10° z tvarovaných poplastovaných lišt pro profily atypické výroby  </t>
  </si>
  <si>
    <t>-1545451338</t>
  </si>
  <si>
    <t xml:space="preserve">Povlakové krytiny střech plochých do 10° z tvarovaných poplastovaných lišt ostatní atypická výroba profilů  </t>
  </si>
  <si>
    <t>https://podminky.urs.cz/item/CS_URS_2025_01/712363384</t>
  </si>
  <si>
    <t>KV5</t>
  </si>
  <si>
    <t>72*0,23</t>
  </si>
  <si>
    <t>220</t>
  </si>
  <si>
    <t>712998202A</t>
  </si>
  <si>
    <t xml:space="preserve">Montáž bezpečnostního přepadu z PVC </t>
  </si>
  <si>
    <t>280522425</t>
  </si>
  <si>
    <t>221</t>
  </si>
  <si>
    <t>28342773A</t>
  </si>
  <si>
    <t>přepad bezpečnostní atikový 300x100mm s manžetou pro hydroizolaci z PVC-P</t>
  </si>
  <si>
    <t>1647284633</t>
  </si>
  <si>
    <t>222</t>
  </si>
  <si>
    <t>712363115</t>
  </si>
  <si>
    <t>Provedení povlakové krytiny střech do 10° zaizolování prostupů kruhového průřezu D do 300 mm</t>
  </si>
  <si>
    <t>-391046782</t>
  </si>
  <si>
    <t>Provedení povlakové krytiny střech plochých do 10° fólií ostatní činnosti při pokládání hydroizolačních fólií (materiál ve specifikaci) zaizolování prostupů střešní rovinou kruhový průřez, průměr do 300 mm</t>
  </si>
  <si>
    <t>https://podminky.urs.cz/item/CS_URS_2025_01/712363115</t>
  </si>
  <si>
    <t>54+12+3</t>
  </si>
  <si>
    <t>223</t>
  </si>
  <si>
    <t>28342024</t>
  </si>
  <si>
    <t>manžeta těsnící pro prostupy hydroizolací z PVC otevřená kruhová vnitřní průměr 40-70</t>
  </si>
  <si>
    <t>2109663085</t>
  </si>
  <si>
    <t>FVE</t>
  </si>
  <si>
    <t>UT</t>
  </si>
  <si>
    <t>224</t>
  </si>
  <si>
    <t>28342026</t>
  </si>
  <si>
    <t>manžeta těsnící pro prostupy hydroizolací z PVC otevřená kruhová vnitřní průměr 90-114</t>
  </si>
  <si>
    <t>1431623120</t>
  </si>
  <si>
    <t>225</t>
  </si>
  <si>
    <t>28342027</t>
  </si>
  <si>
    <t>manžeta těsnící pro prostupy hydroizolací z PVC otevřená kruhová vnitřní průměr 120-180</t>
  </si>
  <si>
    <t>-1056089377</t>
  </si>
  <si>
    <t>226</t>
  </si>
  <si>
    <t>712363119</t>
  </si>
  <si>
    <t>Provedení povlakové krytiny střech do 10° zaizolování prostupů hranatého průřezu pl přes 0,09 do 0,25 m2</t>
  </si>
  <si>
    <t>1792812965</t>
  </si>
  <si>
    <t>Provedení povlakové krytiny střech plochých do 10° fólií ostatní činnosti při pokládání hydroizolačních fólií (materiál ve specifikaci) zaizolování prostupů střešní rovinou hranatý průřez, vnitřní plochy přes 0,09 do 0,25 m2</t>
  </si>
  <si>
    <t>https://podminky.urs.cz/item/CS_URS_2025_01/712363119</t>
  </si>
  <si>
    <t>VZT</t>
  </si>
  <si>
    <t>227</t>
  </si>
  <si>
    <t>28322058</t>
  </si>
  <si>
    <t>fólie hydroizolační střešní mPVC nevyztužená určená na detaily šedá tl 1,5mm</t>
  </si>
  <si>
    <t>994060748</t>
  </si>
  <si>
    <t>2*1,1 'Přepočtené koeficientem množství</t>
  </si>
  <si>
    <t>228</t>
  </si>
  <si>
    <t>712363681</t>
  </si>
  <si>
    <t xml:space="preserve">Provedení povlakové krytiny prostupy </t>
  </si>
  <si>
    <t>CS ÚRS 2017 02</t>
  </si>
  <si>
    <t>589654022</t>
  </si>
  <si>
    <t>Provedení povlakové krytiny střech plochých do 10 st. s mechanicky kotvenou izolací ostatní práce mechanické kotvení kruhového prostupu do podkladu z betonu nebo pórobetonu</t>
  </si>
  <si>
    <t>229</t>
  </si>
  <si>
    <t>62851022</t>
  </si>
  <si>
    <t>komínek střešní odvětrávací s integrovanou manžetou z modifikovaného asfaltového pásu DN 100</t>
  </si>
  <si>
    <t>-2110026488</t>
  </si>
  <si>
    <t xml:space="preserve">radon </t>
  </si>
  <si>
    <t>230</t>
  </si>
  <si>
    <t>62851001A</t>
  </si>
  <si>
    <t>systémový prostup DN110 pro kabely s integrovanou manžetou</t>
  </si>
  <si>
    <t>66437402</t>
  </si>
  <si>
    <t>231</t>
  </si>
  <si>
    <t>998712102</t>
  </si>
  <si>
    <t>Přesun hmot tonážní pro krytiny povlakové v objektech v přes 6 do 12 m</t>
  </si>
  <si>
    <t>-65417321</t>
  </si>
  <si>
    <t>Přesun hmot pro povlakové krytiny stanovený z hmotnosti přesunovaného materiálu vodorovná dopravní vzdálenost do 50 m základní v objektech výšky přes 6 do 12 m</t>
  </si>
  <si>
    <t>https://podminky.urs.cz/item/CS_URS_2025_01/998712102</t>
  </si>
  <si>
    <t>713</t>
  </si>
  <si>
    <t>Izolace tepelné</t>
  </si>
  <si>
    <t>232</t>
  </si>
  <si>
    <t>713121111</t>
  </si>
  <si>
    <t>Montáž izolace tepelné podlah volně kladenými rohožemi, pásy, dílci, deskami 1 vrstva</t>
  </si>
  <si>
    <t>1099053371</t>
  </si>
  <si>
    <t>Montáž tepelné izolace podlah rohožemi, pásy, deskami, dílci, bloky (izolační materiál ve specifikaci) kladenými volně jednovrstvá</t>
  </si>
  <si>
    <t>https://podminky.urs.cz/item/CS_URS_2025_01/713121111</t>
  </si>
  <si>
    <t>233</t>
  </si>
  <si>
    <t>1417101030</t>
  </si>
  <si>
    <t>Tepelná izolace polystyren 4000 30 mm λ=0,044W</t>
  </si>
  <si>
    <t>1134637830</t>
  </si>
  <si>
    <t>234,91*1,05</t>
  </si>
  <si>
    <t>234</t>
  </si>
  <si>
    <t>713121121</t>
  </si>
  <si>
    <t>Montáž izolace tepelné podlah volně kladenými rohožemi, pásy, dílci, deskami 2 vrstvy</t>
  </si>
  <si>
    <t>224136320</t>
  </si>
  <si>
    <t>Montáž tepelné izolace podlah rohožemi, pásy, deskami, dílci, bloky (izolační materiál ve specifikaci) kladenými volně dvouvrstvá</t>
  </si>
  <si>
    <t>https://podminky.urs.cz/item/CS_URS_2025_01/713121121</t>
  </si>
  <si>
    <t>235</t>
  </si>
  <si>
    <t>28372306</t>
  </si>
  <si>
    <t>deska EPS 100 pro konstrukce s běžným zatížením λ=0,037 tl 60mm</t>
  </si>
  <si>
    <t>-512917828</t>
  </si>
  <si>
    <t>218,34*1,05</t>
  </si>
  <si>
    <t>236</t>
  </si>
  <si>
    <t>28372307</t>
  </si>
  <si>
    <t>deska EPS 100 pro konstrukce s běžným zatížením λ=0,037 tl 70mm</t>
  </si>
  <si>
    <t>413698133</t>
  </si>
  <si>
    <t>237</t>
  </si>
  <si>
    <t>-1789488554</t>
  </si>
  <si>
    <t>238</t>
  </si>
  <si>
    <t>28375921</t>
  </si>
  <si>
    <t>deska EPS 200 pro konstrukce s velmi vysokým zatížením λ=0,034 tl 50mm</t>
  </si>
  <si>
    <t>-459194357</t>
  </si>
  <si>
    <t>239,5*2*1,05</t>
  </si>
  <si>
    <t>239</t>
  </si>
  <si>
    <t>713131121</t>
  </si>
  <si>
    <t>Montáž izolace tepelné stěn do asfaltové stěrky (stěrka viz od.711)</t>
  </si>
  <si>
    <t>-366744131</t>
  </si>
  <si>
    <t>https://podminky.urs.cz/item/CS_URS_2025_01/713131121</t>
  </si>
  <si>
    <t>240</t>
  </si>
  <si>
    <t>28376451</t>
  </si>
  <si>
    <t>deska XPS hrana polodrážková a hladký povrch 300kPA λ=0,034 tl 200mm</t>
  </si>
  <si>
    <t>1534324089</t>
  </si>
  <si>
    <t>254,783*1,05</t>
  </si>
  <si>
    <t>241</t>
  </si>
  <si>
    <t>713131161</t>
  </si>
  <si>
    <t>Montáž izolace tepelné stěn připevněné sponkami parotěsné reflexní tl do 5 mm</t>
  </si>
  <si>
    <t>1193296945</t>
  </si>
  <si>
    <t>Montáž tepelné izolace stěn rohožemi, pásy, deskami, dílci, bloky (izolační materiál ve specifikaci) připevněné sponkami parotěsné reflexní, tloušťka izolace do 5 mm</t>
  </si>
  <si>
    <t>https://podminky.urs.cz/item/CS_URS_2025_01/713131161</t>
  </si>
  <si>
    <t>skladba K01</t>
  </si>
  <si>
    <t>242</t>
  </si>
  <si>
    <t>2600201111</t>
  </si>
  <si>
    <t>Difúzně propustná fólie pro doplňkovou hydroizolační vrstvu skládaných fasád (75 m2/bal.)</t>
  </si>
  <si>
    <t>-739492985</t>
  </si>
  <si>
    <t>566,011*1,2</t>
  </si>
  <si>
    <t>243</t>
  </si>
  <si>
    <t>2600801153</t>
  </si>
  <si>
    <t>Páska lepicí 60 mm×25 m</t>
  </si>
  <si>
    <t>-1260114582</t>
  </si>
  <si>
    <t>(566,011/1,5)*1,2</t>
  </si>
  <si>
    <t>244</t>
  </si>
  <si>
    <t>713132322</t>
  </si>
  <si>
    <t>Montáž izolace tepelné do roštu jednosměrného vodorovného výšky přes 6 do 12 m s kotvením</t>
  </si>
  <si>
    <t>698392662</t>
  </si>
  <si>
    <t>Montáž tepelné izolace stěn do roštu jednosměrného vodorovného výšky přes 6 do 12 m</t>
  </si>
  <si>
    <t>https://podminky.urs.cz/item/CS_URS_2025_01/713132322</t>
  </si>
  <si>
    <t>245</t>
  </si>
  <si>
    <t>63152360</t>
  </si>
  <si>
    <t>deska tepelně izolační minerální vkládaná do roštů nebo kazet provětrávaných kcí λ=0,035 tl 200mm</t>
  </si>
  <si>
    <t>-1472290072</t>
  </si>
  <si>
    <t>566,011*1,05</t>
  </si>
  <si>
    <t>246</t>
  </si>
  <si>
    <t>713131241</t>
  </si>
  <si>
    <t>Montáž izolace tepelné stěn lepením celoplošně v kombinaci s mechanickým kotvením rohoží, pásů, dílců, desek tl do 100mm</t>
  </si>
  <si>
    <t>-1861684791</t>
  </si>
  <si>
    <t>Montáž tepelné izolace stěn rohožemi, pásy, deskami, dílci, bloky (izolační materiál ve specifikaci) lepením celoplošně s mechanickým kotvením, tloušťky izolace do 100 mm</t>
  </si>
  <si>
    <t>https://podminky.urs.cz/item/CS_URS_2025_01/713131241</t>
  </si>
  <si>
    <t>169,013</t>
  </si>
  <si>
    <t>247</t>
  </si>
  <si>
    <t>28375914</t>
  </si>
  <si>
    <t>deska EPS 150 pro konstrukce s vysokým zatížením λ=0,035 tl 100mm</t>
  </si>
  <si>
    <t>-1258978554</t>
  </si>
  <si>
    <t>169,013*1,05</t>
  </si>
  <si>
    <t>248</t>
  </si>
  <si>
    <t>713141138</t>
  </si>
  <si>
    <t>Montáž izolace tepelné střech plochých lepené za studena nízkoexpanzní (PUR) pěnou 2 vrstvy rohoží, pásů, dílců, desek</t>
  </si>
  <si>
    <t>-2075426393</t>
  </si>
  <si>
    <t>Montáž tepelné izolace střech plochých rohožemi, pásy, deskami, dílci, bloky (izolační materiál ve specifikaci) přilepenými za studena dvouvrstvá nízkoexpanzní (PUR) pěnou</t>
  </si>
  <si>
    <t>https://podminky.urs.cz/item/CS_URS_2025_01/713141138</t>
  </si>
  <si>
    <t>249</t>
  </si>
  <si>
    <t>28375926</t>
  </si>
  <si>
    <t>deska EPS 200 pro konstrukce s velmi vysokým zatížením λ=0,034 tl 100mm</t>
  </si>
  <si>
    <t>-869071204</t>
  </si>
  <si>
    <t>558,124*2*1,05</t>
  </si>
  <si>
    <t>250</t>
  </si>
  <si>
    <t>713141212</t>
  </si>
  <si>
    <t>Montáž izolace tepelné střech plochých lepené nízkoexpanzní (PUR) pěnou atikový klín</t>
  </si>
  <si>
    <t>-220807896</t>
  </si>
  <si>
    <t>Montáž tepelné izolace střech plochých atikovými klíny přilepenými za studena nízkoexpanzní (PUR) pěnou</t>
  </si>
  <si>
    <t>https://podminky.urs.cz/item/CS_URS_2025_01/713141212</t>
  </si>
  <si>
    <t>D.1.1.02 - Půdorys 1.NP = obvodové stěny napojení izolace - měřeno CAD</t>
  </si>
  <si>
    <t>335</t>
  </si>
  <si>
    <t>251</t>
  </si>
  <si>
    <t>63152005</t>
  </si>
  <si>
    <t>klín atikový přechodný minerální plochých střech tl 50x50mm</t>
  </si>
  <si>
    <t>1678073647</t>
  </si>
  <si>
    <t>335*1,05</t>
  </si>
  <si>
    <t>252</t>
  </si>
  <si>
    <t>713141336</t>
  </si>
  <si>
    <t>Montáž izolace tepelné střech plochých lepené za studena nízkoexpanzní (PUR) pěnou, spádová vrstva</t>
  </si>
  <si>
    <t>2055326367</t>
  </si>
  <si>
    <t>Montáž tepelné izolace střech plochých spádovými klíny v ploše přilepenými za studena nízkoexpanzní (PUR) pěnou</t>
  </si>
  <si>
    <t>https://podminky.urs.cz/item/CS_URS_2025_01/713141336</t>
  </si>
  <si>
    <t>253</t>
  </si>
  <si>
    <t>28376142</t>
  </si>
  <si>
    <t>klín izolační spád do 5% EPS 150</t>
  </si>
  <si>
    <t>840814437</t>
  </si>
  <si>
    <t>S1</t>
  </si>
  <si>
    <t>20,4*1,05</t>
  </si>
  <si>
    <t>S2</t>
  </si>
  <si>
    <t>29,1*1,05</t>
  </si>
  <si>
    <t>254</t>
  </si>
  <si>
    <t>713141351</t>
  </si>
  <si>
    <t>Montáž spádové izolace na zhlaví atiky š do 500 mm lepené za studena zplna</t>
  </si>
  <si>
    <t>-1916582552</t>
  </si>
  <si>
    <t>Montáž tepelné izolace střech plochých spádovými klíny na zhlaví atiky šířky do 500 mm přilepenými za studena zplna</t>
  </si>
  <si>
    <t>https://podminky.urs.cz/item/CS_URS_2023_01/713141351</t>
  </si>
  <si>
    <t>255</t>
  </si>
  <si>
    <t>28376105</t>
  </si>
  <si>
    <t>klín izolační z XPS spádový</t>
  </si>
  <si>
    <t>1223063637</t>
  </si>
  <si>
    <t>196*0,5*0,1</t>
  </si>
  <si>
    <t>9,8*0,1</t>
  </si>
  <si>
    <t>256</t>
  </si>
  <si>
    <t>713191521</t>
  </si>
  <si>
    <t>Montáž podkladového profilu pro zateplení spodní části oken a dveří šířky přes 50 do 100 mm výšky do 100 mm</t>
  </si>
  <si>
    <t>-263415512</t>
  </si>
  <si>
    <t>Montáž tepelné izolace stavebních konstrukcí - doplňky a konstrukční součásti podkladového profilu pro zateplení oken a dveří šířky přes 50 do 100 mm výšky do 100 mm</t>
  </si>
  <si>
    <t>https://podminky.urs.cz/item/CS_URS_2025_01/713191521</t>
  </si>
  <si>
    <t xml:space="preserve">tab.PSV </t>
  </si>
  <si>
    <t>W04-W09</t>
  </si>
  <si>
    <t>1,2*5</t>
  </si>
  <si>
    <t>2,4*3</t>
  </si>
  <si>
    <t>1,2*2</t>
  </si>
  <si>
    <t>2,4*10</t>
  </si>
  <si>
    <t>W11</t>
  </si>
  <si>
    <t>1,2*1</t>
  </si>
  <si>
    <t>W13</t>
  </si>
  <si>
    <t>2,4*1</t>
  </si>
  <si>
    <t>257</t>
  </si>
  <si>
    <t>28376217</t>
  </si>
  <si>
    <t>profil podkladový sendvičový s vloženou PIR vložkou pro zateplení spodní části oken a dveří (15/30/15) š 60mm v 30mm</t>
  </si>
  <si>
    <t>-48758715</t>
  </si>
  <si>
    <t>51,6*1,2</t>
  </si>
  <si>
    <t>258</t>
  </si>
  <si>
    <t>713191523</t>
  </si>
  <si>
    <t>Montáž podkladového profilu pro zateplení spodní části oken a dveří šířky přes 50 do 100 mm výšky přes 200 do 300 mm</t>
  </si>
  <si>
    <t>1400460477</t>
  </si>
  <si>
    <t>Montáž tepelné izolace stavebních konstrukcí - doplňky a konstrukční součásti podkladového profilu pro zateplení oken a dveří šířky přes 50 do 100 mm výšky přes 200 do 300 mm</t>
  </si>
  <si>
    <t>https://podminky.urs.cz/item/CS_URS_2025_01/713191523</t>
  </si>
  <si>
    <t>tab.PSV</t>
  </si>
  <si>
    <t>W01</t>
  </si>
  <si>
    <t>9,3*1</t>
  </si>
  <si>
    <t>W02</t>
  </si>
  <si>
    <t>1,1*1</t>
  </si>
  <si>
    <t>W10</t>
  </si>
  <si>
    <t>1,65*1</t>
  </si>
  <si>
    <t>W12</t>
  </si>
  <si>
    <t>259</t>
  </si>
  <si>
    <t>28376295</t>
  </si>
  <si>
    <t>profil podkladový sendvičový s vloženou PIR vložkou pro zateplení spodní části oken a dveří (25/40/15) š 80mm v 250mm</t>
  </si>
  <si>
    <t>901093628</t>
  </si>
  <si>
    <t>13,15*1,1</t>
  </si>
  <si>
    <t>260</t>
  </si>
  <si>
    <t>998713102</t>
  </si>
  <si>
    <t>Přesun hmot tonážní pro izolace tepelné v objektech v přes 6 do 12 m</t>
  </si>
  <si>
    <t>-181292055</t>
  </si>
  <si>
    <t>Přesun hmot pro izolace tepelné stanovený z hmotnosti přesunovaného materiálu vodorovná dopravní vzdálenost do 50 m s užitím mechanizace v objektech výšky přes 6 m do 12 m</t>
  </si>
  <si>
    <t>https://podminky.urs.cz/item/CS_URS_2025_01/998713102</t>
  </si>
  <si>
    <t>714</t>
  </si>
  <si>
    <t>Akustická a protiotřesová opatření</t>
  </si>
  <si>
    <t>261</t>
  </si>
  <si>
    <t>714121011</t>
  </si>
  <si>
    <t>Montáž podstropních panelů s rozšířenou zvukovou pohltivostí zavěšených na viditelný rošt včetně dodávky roštu</t>
  </si>
  <si>
    <t>1540119527</t>
  </si>
  <si>
    <t>Montáž akustických minerálních panelů podstropních s rozšířenou pohltivostí zvuku zavěšených na rošt viditelný</t>
  </si>
  <si>
    <t>https://podminky.urs.cz/item/CS_URS_2025_01/714121011</t>
  </si>
  <si>
    <t>Podhled P1</t>
  </si>
  <si>
    <t>50,11+40,96+27,31+4,18</t>
  </si>
  <si>
    <t>43,36+15,26+15,8+15,6+13,09+13,53+14,67+37,82+15,6+15,8+2,65</t>
  </si>
  <si>
    <t>262</t>
  </si>
  <si>
    <t>63126343</t>
  </si>
  <si>
    <t>panel akustický 600x600mm bílý tl 15mm - specifikace viz skladba P1</t>
  </si>
  <si>
    <t>-1911511306</t>
  </si>
  <si>
    <t>325,74*1,05</t>
  </si>
  <si>
    <t>263</t>
  </si>
  <si>
    <t>2004939397</t>
  </si>
  <si>
    <t>Podhled P4</t>
  </si>
  <si>
    <t>19,75+3,12+3,29+2,29+3,2+3,37+2,34+19,75</t>
  </si>
  <si>
    <t>264</t>
  </si>
  <si>
    <t>63126354</t>
  </si>
  <si>
    <t>panel akustický 600x600mm bílý tl 20mm - specifikace viz skladba P4</t>
  </si>
  <si>
    <t>-1151701300</t>
  </si>
  <si>
    <t>89,04*1,05</t>
  </si>
  <si>
    <t>265</t>
  </si>
  <si>
    <t>998714102</t>
  </si>
  <si>
    <t>Přesun hmot tonážní pro akustická a protiotřesová opatření v objektech v do 12 m</t>
  </si>
  <si>
    <t>1377281532</t>
  </si>
  <si>
    <t>Přesun hmot pro akustická a protiotřesová opatření stanovený z hmotnosti přesunovaného materiálu vodorovná dopravní vzdálenost do 50 m základní v objektech výšky přes 6 do 12 m</t>
  </si>
  <si>
    <t>https://podminky.urs.cz/item/CS_URS_2025_01/998714102</t>
  </si>
  <si>
    <t>721</t>
  </si>
  <si>
    <t>Zdravotechnika - vnitřní kanalizace</t>
  </si>
  <si>
    <t>266</t>
  </si>
  <si>
    <t>721001-1A</t>
  </si>
  <si>
    <t>Odvodňovací žlab z kompozitu pro zatížení C250 vnitřní š 300 mm s roštem můstkovým z litiny - s vícestupňovým filtračním substrátem; celkové délky 1,0 m - viz. výkres č. 1.1.14 - odvodňovací žlab</t>
  </si>
  <si>
    <t>191988572</t>
  </si>
  <si>
    <t>267</t>
  </si>
  <si>
    <t>721001-2A</t>
  </si>
  <si>
    <t>Montáž žlabů</t>
  </si>
  <si>
    <t>975263172</t>
  </si>
  <si>
    <t>762</t>
  </si>
  <si>
    <t>Konstrukce tesařské</t>
  </si>
  <si>
    <t>268</t>
  </si>
  <si>
    <t>762361332</t>
  </si>
  <si>
    <t>Konstrukční a vyrovnávací vrstva pod klempířské prvky (atiky) z vodovzdorné překližky tl 21 mm</t>
  </si>
  <si>
    <t>378996115</t>
  </si>
  <si>
    <t>Konstrukční vrstva pod klempířské prvky pro oplechování horních ploch zdí a nadezdívek (atik) z vodovzdorné překližky šroubovaných do podkladu, tloušťky desky 21 mm</t>
  </si>
  <si>
    <t>https://podminky.urs.cz/item/CS_URS_2025_01/762361332</t>
  </si>
  <si>
    <t>196*0,6</t>
  </si>
  <si>
    <t>269</t>
  </si>
  <si>
    <t>762395000</t>
  </si>
  <si>
    <t>Spojovací prostředky krovů, bednění, laťování, nadstřešních konstrukcí</t>
  </si>
  <si>
    <t>1446909677</t>
  </si>
  <si>
    <t>Spojovací prostředky krovů, bednění a laťování, nadstřešních konstrukcí svorníky, prkna, hřebíky, pásová ocel, vruty</t>
  </si>
  <si>
    <t>https://podminky.urs.cz/item/CS_URS_2025_01/762395000</t>
  </si>
  <si>
    <t>117,6*0,021</t>
  </si>
  <si>
    <t>270</t>
  </si>
  <si>
    <t>998762102</t>
  </si>
  <si>
    <t>Přesun hmot tonážní pro kce tesařské v objektech v přes 6 do 12 m</t>
  </si>
  <si>
    <t>-1152261816</t>
  </si>
  <si>
    <t>Přesun hmot pro konstrukce tesařské stanovený z hmotnosti přesunovaného materiálu vodorovná dopravní vzdálenost do 50 m základní v objektech výšky přes 6 do 12 m</t>
  </si>
  <si>
    <t>https://podminky.urs.cz/item/CS_URS_2025_01/998762102</t>
  </si>
  <si>
    <t>763</t>
  </si>
  <si>
    <t>Konstrukce suché výstavby</t>
  </si>
  <si>
    <t>271</t>
  </si>
  <si>
    <t>763121421</t>
  </si>
  <si>
    <t>SDK stěna předsazená tl 62,5 mm profil CW+UW 50 deska 1xDF 12,5 s izolací EI 30</t>
  </si>
  <si>
    <t>2125730010</t>
  </si>
  <si>
    <t>Stěna předsazená ze sádrokartonových desek s nosnou konstrukcí z ocelových profilů CW, UW jednoduše opláštěná deskou protipožární DF tl. 12,5 mm s izolací, EI 30, stěna tl. 62,5 mm, profil 50</t>
  </si>
  <si>
    <t>https://podminky.urs.cz/item/CS_URS_2025_01/763121421</t>
  </si>
  <si>
    <t>D.1.1.02 - Půdorys 1.NP - pozn.19</t>
  </si>
  <si>
    <t>9,3*(3,5-3,17)</t>
  </si>
  <si>
    <t>D.1.1.03 - Půdorys 2.NP - pozn.16</t>
  </si>
  <si>
    <t xml:space="preserve">č201 </t>
  </si>
  <si>
    <t>4,2*3,5</t>
  </si>
  <si>
    <t>272</t>
  </si>
  <si>
    <t>763121458</t>
  </si>
  <si>
    <t>SDK stěna předsazená tl 112,5 mm profil CW+UW 100 deska s vysokou mechanickou odolností 1xDFRIH2 12,5 s izolací EI 30 Rw do 15 dB</t>
  </si>
  <si>
    <t>-1579299041</t>
  </si>
  <si>
    <t>Stěna předsazená ze sádrokartonových desek s nosnou konstrukcí z ocelových profilů CW, UW jednoduše opláštěná deskou vysokopevnostní protipožární impregnovanou s vysokou mechanickou odolností DFRIH2 tl. 12,5 mm s izolací, EI 30, Rw do 15 dB, stěna tl. 112,5 mm, profil 100</t>
  </si>
  <si>
    <t>https://podminky.urs.cz/item/CS_URS_2025_01/763121458</t>
  </si>
  <si>
    <t>č113 - pozn.106</t>
  </si>
  <si>
    <t>(1,3+0,4)*1,2</t>
  </si>
  <si>
    <t>763131451</t>
  </si>
  <si>
    <t>SDK podhled deska 1xH2 12,5 bez izolace dvouvrstvá spodní kce profil CD+UD - specifikave viz podhled P2 + P3</t>
  </si>
  <si>
    <t>403901098</t>
  </si>
  <si>
    <t>Podhled ze sádrokartonových desek dvouvrstvá zavěšená spodní konstrukce z ocelových profilů CD, UD jednoduše opláštěná deskou impregnovanou H2, tl. 12,5 mm, bez izolace</t>
  </si>
  <si>
    <t>https://podminky.urs.cz/item/CS_URS_2025_01/763131451</t>
  </si>
  <si>
    <t>274</t>
  </si>
  <si>
    <t>763164521</t>
  </si>
  <si>
    <t>SDK obklad kcí tvaru L š do 0,4 m desky 1xH2 12,5</t>
  </si>
  <si>
    <t>-634582546</t>
  </si>
  <si>
    <t>Obklad konstrukcí sádrokartonovými deskami včetně ochranných úhelníků ve tvaru L rozvinuté šíře do 0,4 m, opláštěný deskou impregnovanou H2, tl. 12,5 mm</t>
  </si>
  <si>
    <t>https://podminky.urs.cz/item/CS_URS_2025_01/763164521</t>
  </si>
  <si>
    <t>D.1.1.02 - Půdorys 1.NP - pozn.18</t>
  </si>
  <si>
    <t>(0,2+0,15)*3,75*6</t>
  </si>
  <si>
    <t>275</t>
  </si>
  <si>
    <t>763164541</t>
  </si>
  <si>
    <t>SDK obklad kcí tvaru L š do 0,8 m desky 1xH2 12,5</t>
  </si>
  <si>
    <t>799374708</t>
  </si>
  <si>
    <t>Obklad konstrukcí sádrokartonovými deskami včetně ochranných úhelníků ve tvaru L rozvinuté šíře přes 0,4 do 0,8 m, opláštěný deskou impregnovanou H2, tl. 12,5 mm</t>
  </si>
  <si>
    <t>https://podminky.urs.cz/item/CS_URS_2025_01/763164541</t>
  </si>
  <si>
    <t>276</t>
  </si>
  <si>
    <t>763164561</t>
  </si>
  <si>
    <t>SDK obklad kcí tvaru L š přes 0,8 m desky 1xH2 12,5</t>
  </si>
  <si>
    <t>1105706219</t>
  </si>
  <si>
    <t>Obklad konstrukcí sádrokartonovými deskami včetně ochranných úhelníků ve tvaru L rozvinuté šíře přes 0,8 m, opláštěný deskou impregnovanou H2, tl. 12,5 mm</t>
  </si>
  <si>
    <t>https://podminky.urs.cz/item/CS_URS_2025_01/763164561</t>
  </si>
  <si>
    <t>(0,7+2)*3,75</t>
  </si>
  <si>
    <t>(2,2+0,2)*3,75</t>
  </si>
  <si>
    <t>(1,2+0,2)*3,75*3</t>
  </si>
  <si>
    <t>(0,8+0,15)*3,75*1</t>
  </si>
  <si>
    <t>(0,55+0,55)*3,75*1</t>
  </si>
  <si>
    <t>(0,7+0,3)*13</t>
  </si>
  <si>
    <t>277</t>
  </si>
  <si>
    <t>763164635</t>
  </si>
  <si>
    <t>SDK obklad kcí tvaru U š do 1,2 m desky 1xDF 12,5</t>
  </si>
  <si>
    <t>-662613987</t>
  </si>
  <si>
    <t>Obklad konstrukcí sádrokartonovými deskami včetně ochranných úhelníků ve tvaru U rozvinuté šíře přes 0,6 do 1,2 m, opláštěný deskou protipožární DF, tl. 12,5 mm</t>
  </si>
  <si>
    <t>https://podminky.urs.cz/item/CS_URS_2025_01/763164635</t>
  </si>
  <si>
    <t>6,5+9,4</t>
  </si>
  <si>
    <t>1,95*2</t>
  </si>
  <si>
    <t>3+3,6+1,85</t>
  </si>
  <si>
    <t>č107+108</t>
  </si>
  <si>
    <t>2*2</t>
  </si>
  <si>
    <t>č109+110</t>
  </si>
  <si>
    <t>2*4</t>
  </si>
  <si>
    <t>1,85*2</t>
  </si>
  <si>
    <t>1,85</t>
  </si>
  <si>
    <t>4,1</t>
  </si>
  <si>
    <t>5,49</t>
  </si>
  <si>
    <t>278</t>
  </si>
  <si>
    <t>763164715</t>
  </si>
  <si>
    <t>SDK obklad kcí uzavřeného tvaru š do 0,8 m desky 1xDF 12,5</t>
  </si>
  <si>
    <t>2088799445</t>
  </si>
  <si>
    <t>Obklad konstrukcí sádrokartonovými deskami včetně ochranných úhelníků uzavřeného tvaru rozvinuté šíře do 0,8 m, opláštěný deskou protipožární DF, tl. 12,5 mm</t>
  </si>
  <si>
    <t>https://podminky.urs.cz/item/CS_URS_2025_01/763164715</t>
  </si>
  <si>
    <t>č.101 - pozn.19</t>
  </si>
  <si>
    <t>279</t>
  </si>
  <si>
    <t>763172322</t>
  </si>
  <si>
    <t>Montáž dvířek revizních jednoplášťových SDK kcí vel. 300x300 mm pro příčky a předsazené stěny</t>
  </si>
  <si>
    <t>-61192693</t>
  </si>
  <si>
    <t>Montáž dvířek pro konstrukce ze sádrokartonových desek revizních jednoplášťových pro příčky a předsazené stěny velikost (šxv) 300 x 300 mm</t>
  </si>
  <si>
    <t>https://podminky.urs.cz/item/CS_URS_2025_01/763172322</t>
  </si>
  <si>
    <t>280</t>
  </si>
  <si>
    <t>59030711</t>
  </si>
  <si>
    <t>dvířka revizní jednokřídlá s automatickým zámkem 300x300mm</t>
  </si>
  <si>
    <t>837581368</t>
  </si>
  <si>
    <t>pozn.15</t>
  </si>
  <si>
    <t>281</t>
  </si>
  <si>
    <t>59030710</t>
  </si>
  <si>
    <t>dvířka revizní jednokřídlá s automatickým zámkem 150x300mm</t>
  </si>
  <si>
    <t>150876140</t>
  </si>
  <si>
    <t>pozn.18</t>
  </si>
  <si>
    <t>5+4</t>
  </si>
  <si>
    <t>282</t>
  </si>
  <si>
    <t>763172328</t>
  </si>
  <si>
    <t>Montáž dvířek revizních jednoplášťových SDK kcí vel. 900 x 900 mm pro příčky a předsazené stěny</t>
  </si>
  <si>
    <t>311866172</t>
  </si>
  <si>
    <t>Montáž dvířek pro konstrukce ze sádrokartonových desek revizních jednoplášťových pro příčky a předsazené stěny velikost (šxv) 900 x 900 mm</t>
  </si>
  <si>
    <t>https://podminky.urs.cz/item/CS_URS_2025_01/763172328</t>
  </si>
  <si>
    <t>č.106 - pozn.13</t>
  </si>
  <si>
    <t>283</t>
  </si>
  <si>
    <t>3631102209A</t>
  </si>
  <si>
    <t>Dvířka revizní do SDK GKB 900×600 mm</t>
  </si>
  <si>
    <t>-23549304</t>
  </si>
  <si>
    <t>284</t>
  </si>
  <si>
    <t>763411116</t>
  </si>
  <si>
    <t>Sanitární příčky do mokrého prostředí, kompaktní desky HPL tl 12 mm</t>
  </si>
  <si>
    <t>-219361894</t>
  </si>
  <si>
    <t>Sanitární příčky vhodné do mokrého prostředí dělící z kompaktních desek tl. 12 mm</t>
  </si>
  <si>
    <t>https://podminky.urs.cz/item/CS_URS_2025_01/763411116</t>
  </si>
  <si>
    <t>D.1.1.02 - Půdorys 1.NP - pozn.11</t>
  </si>
  <si>
    <t>1,75*2,2</t>
  </si>
  <si>
    <t>285</t>
  </si>
  <si>
    <t>763411126</t>
  </si>
  <si>
    <t>Dveře sanitárních příček, kompaktní desky HPL tl 12 mm, š do 800 mm, v do 2000 mm</t>
  </si>
  <si>
    <t>-1736586179</t>
  </si>
  <si>
    <t>Sanitární příčky vhodné do mokrého prostředí dveře vnitřní do sanitárních příček šířky do 800 mm, výšky do 2 000 mm z kompaktních desek včetně nerezového kování tl. 12 mm</t>
  </si>
  <si>
    <t>https://podminky.urs.cz/item/CS_URS_2025_01/763411126</t>
  </si>
  <si>
    <t>286</t>
  </si>
  <si>
    <t>998763302</t>
  </si>
  <si>
    <t>Přesun hmot tonážní pro konstrukce montované z desek v objektech v přes 6 do 12 m</t>
  </si>
  <si>
    <t>1144006617</t>
  </si>
  <si>
    <t>Přesun hmot pro konstrukce montované z desek sádrokartonových, sádrovláknitých, cementovláknitých nebo cementových stanovený z hmotnosti přesunovaného materiálu vodorovná dopravní vzdálenost do 50 m základní v objektech výšky přes 6 do 12 m</t>
  </si>
  <si>
    <t>https://podminky.urs.cz/item/CS_URS_2025_01/998763302</t>
  </si>
  <si>
    <t>764</t>
  </si>
  <si>
    <t>Konstrukce klempířské</t>
  </si>
  <si>
    <t>287</t>
  </si>
  <si>
    <t>764216644</t>
  </si>
  <si>
    <t>Oplechování rovných parapetů celoplošně lepené z Pz s povrchovou úpravou rš 330 mm</t>
  </si>
  <si>
    <t>2065411</t>
  </si>
  <si>
    <t>Oplechování parapetů z pozinkovaného plechu s povrchovou úpravou rovných celoplošně lepené, bez rohů rš 330 mm</t>
  </si>
  <si>
    <t>https://podminky.urs.cz/item/CS_URS_2025_01/764216644</t>
  </si>
  <si>
    <t>K3-K4</t>
  </si>
  <si>
    <t>1,26*1</t>
  </si>
  <si>
    <t>2,46*11</t>
  </si>
  <si>
    <t>1,86*2</t>
  </si>
  <si>
    <t>288</t>
  </si>
  <si>
    <t>764216645</t>
  </si>
  <si>
    <t>Oplechování rovných parapetů celoplošně lepené z Pz s povrchovou úpravou rš 400 mm</t>
  </si>
  <si>
    <t>1831197006</t>
  </si>
  <si>
    <t>Oplechování parapetů z pozinkovaného plechu s povrchovou úpravou rovných celoplošně lepené, bez rohů rš 400 mm</t>
  </si>
  <si>
    <t>https://podminky.urs.cz/item/CS_URS_2025_01/764216645</t>
  </si>
  <si>
    <t>K1-K2</t>
  </si>
  <si>
    <t>1,26*7</t>
  </si>
  <si>
    <t>2,46*5</t>
  </si>
  <si>
    <t>289</t>
  </si>
  <si>
    <t>764 9001A</t>
  </si>
  <si>
    <t>M+D koncovka AL k vnějšímu parapetu</t>
  </si>
  <si>
    <t>pár</t>
  </si>
  <si>
    <t>2038466461</t>
  </si>
  <si>
    <t>7+5+1+11+2</t>
  </si>
  <si>
    <t>290</t>
  </si>
  <si>
    <t>998764102</t>
  </si>
  <si>
    <t>Přesun hmot tonážní pro konstrukce klempířské v objektech v přes 6 do 12 m</t>
  </si>
  <si>
    <t>-1481671695</t>
  </si>
  <si>
    <t>Přesun hmot pro konstrukce klempířské stanovený z hmotnosti přesunovaného materiálu vodorovná dopravní vzdálenost do 50 m základní v objektech výšky přes 6 do 12 m</t>
  </si>
  <si>
    <t>https://podminky.urs.cz/item/CS_URS_2025_01/998764102</t>
  </si>
  <si>
    <t>766</t>
  </si>
  <si>
    <t>Konstrukce truhlářské</t>
  </si>
  <si>
    <t>291</t>
  </si>
  <si>
    <t>766001</t>
  </si>
  <si>
    <t>M+D dřevěný obklad schodišťového stupně s podsupnicí na terasu ve 2NP( 300 x 150 x 1850mm) včetně povrchové úpravy</t>
  </si>
  <si>
    <t>49164211</t>
  </si>
  <si>
    <t>292</t>
  </si>
  <si>
    <t>766622131</t>
  </si>
  <si>
    <t>Montáž plastových oken plochy přes 1 m2 otevíravých v do 1,5 m s rámem do zdiva</t>
  </si>
  <si>
    <t>996102863</t>
  </si>
  <si>
    <t>Montáž oken plastových včetně montáže rámu plochy přes 1 m2 otevíravých do zdiva, výšky do 1,5 m</t>
  </si>
  <si>
    <t>https://podminky.urs.cz/item/CS_URS_2025_01/766622131</t>
  </si>
  <si>
    <t>293</t>
  </si>
  <si>
    <t>611-W06</t>
  </si>
  <si>
    <t>okno plast 2400x650mm vč.rámu, kování a doplňlů - specifikace viz tab.PSV ozn.W06</t>
  </si>
  <si>
    <t>-905906817</t>
  </si>
  <si>
    <t>294</t>
  </si>
  <si>
    <t>766622132</t>
  </si>
  <si>
    <t>Montáž plastových oken plochy přes 1 m2 otevíravých v do 2,5 m s rámem do zdiva</t>
  </si>
  <si>
    <t>-1246267253</t>
  </si>
  <si>
    <t>Montáž oken plastových včetně montáže rámu plochy přes 1 m2 otevíravých do zdiva, výšky přes 1,5 do 2,5 m</t>
  </si>
  <si>
    <t>https://podminky.urs.cz/item/CS_URS_2025_01/766622132</t>
  </si>
  <si>
    <t>295</t>
  </si>
  <si>
    <t>611-W04</t>
  </si>
  <si>
    <t>okno plast 1200x1600mm vč.rámu, kování a doplňlů - specifikace viz tab.PSV ozn.W04</t>
  </si>
  <si>
    <t>2118386659</t>
  </si>
  <si>
    <t>296</t>
  </si>
  <si>
    <t>611-W05</t>
  </si>
  <si>
    <t>okno plast 2400x1600mm vč.rámu, kování a doplňlů - specifikace viz tab.PSV ozn.W05</t>
  </si>
  <si>
    <t>-1631440554</t>
  </si>
  <si>
    <t>297</t>
  </si>
  <si>
    <t>611-W08</t>
  </si>
  <si>
    <t>okno plast 2400x1600mm vč.rámu, kování a doplňlů - specifikace viz tab.PSV ozn.W08</t>
  </si>
  <si>
    <t>775383258</t>
  </si>
  <si>
    <t>298</t>
  </si>
  <si>
    <t>611-W09</t>
  </si>
  <si>
    <t>okno plast 1800x1600mm vč.rámu, kování a doplňlů - specifikace viz tab.PSV ozn.W09</t>
  </si>
  <si>
    <t>726739123</t>
  </si>
  <si>
    <t>299</t>
  </si>
  <si>
    <t>611-W11</t>
  </si>
  <si>
    <t>okno plast 1200x1600mm vč.rámu, kování a doplňlů - specifikace viz tab.PSV ozn.W11</t>
  </si>
  <si>
    <t>-39454316</t>
  </si>
  <si>
    <t>300</t>
  </si>
  <si>
    <t>611-W13</t>
  </si>
  <si>
    <t>okno plast 2400x1600mm vč.rámu, kování a doplňlů - specifikace viz tab.PSV ozn.W13</t>
  </si>
  <si>
    <t>1806243920</t>
  </si>
  <si>
    <t>301</t>
  </si>
  <si>
    <t>766622216</t>
  </si>
  <si>
    <t>Montáž plastových oken plochy do 1 m2 otevíravých s rámem do zdiva</t>
  </si>
  <si>
    <t>-2037246472</t>
  </si>
  <si>
    <t>Montáž oken plastových plochy do 1 m2 včetně montáže rámu otevíravých do zdiva</t>
  </si>
  <si>
    <t>https://podminky.urs.cz/item/CS_URS_2025_01/766622216</t>
  </si>
  <si>
    <t>302</t>
  </si>
  <si>
    <t>611-W07</t>
  </si>
  <si>
    <t>okno plast 1200x650mm vč.rámu, kování a doplňlů - specifikace viz tab.PSV ozn.W07</t>
  </si>
  <si>
    <t>382345101</t>
  </si>
  <si>
    <t>303</t>
  </si>
  <si>
    <t>766629215</t>
  </si>
  <si>
    <t>Příplatek k montáži oken za izolaci pro rovné ostění připojovací spára do 45 mm (M+D folie oboustranně)</t>
  </si>
  <si>
    <t>1277272273</t>
  </si>
  <si>
    <t>Montáž oken dřevěných Příplatek k cenám za izolaci mezi ostěním a rámem okna při rovném ostění, připojovací spára tl. do 45 mm</t>
  </si>
  <si>
    <t>https://podminky.urs.cz/item/CS_URS_2025_01/766629215</t>
  </si>
  <si>
    <t>Tab.PSV - plastové výplně</t>
  </si>
  <si>
    <t>(1,2+1,6)*2*5</t>
  </si>
  <si>
    <t>(2,4+1,6)*2*3</t>
  </si>
  <si>
    <t>(2,4+0,65)*2*2</t>
  </si>
  <si>
    <t>(1,2+0,65)*2*2</t>
  </si>
  <si>
    <t>(2,4+1,6)*2*10</t>
  </si>
  <si>
    <t>(1,8+1,6)*2*2</t>
  </si>
  <si>
    <t>(1,2+1,6)*2*1</t>
  </si>
  <si>
    <t>(2,4+1,6)*2*1</t>
  </si>
  <si>
    <t>304</t>
  </si>
  <si>
    <t>766660001</t>
  </si>
  <si>
    <t>Montáž dveřních křídel otvíravých jednokřídlových š do 0,8 m do ocelové zárubně</t>
  </si>
  <si>
    <t>1446180029</t>
  </si>
  <si>
    <t>Montáž dveřních křídel dřevěných nebo plastových otevíravých do ocelové zárubně povrchově upravených jednokřídlových, šířky do 800 mm</t>
  </si>
  <si>
    <t>https://podminky.urs.cz/item/CS_URS_2025_01/766660001</t>
  </si>
  <si>
    <t>305</t>
  </si>
  <si>
    <t>.0027536.URS</t>
  </si>
  <si>
    <t>dveře interiérové jednokřídlé plné, HPL laminát, šedé plné, 80x197cm</t>
  </si>
  <si>
    <t>-973379338</t>
  </si>
  <si>
    <t>D04</t>
  </si>
  <si>
    <t>306</t>
  </si>
  <si>
    <t>.0027535.URS</t>
  </si>
  <si>
    <t>dveře interiérové jednokřídlé plné, HPL laminát, ššdé plné, 70x197cm</t>
  </si>
  <si>
    <t>1831391036</t>
  </si>
  <si>
    <t>D06</t>
  </si>
  <si>
    <t>307</t>
  </si>
  <si>
    <t>766660002</t>
  </si>
  <si>
    <t>Montáž dveřních křídel otvíravých jednokřídlových š přes 0,8 m do ocelové zárubně</t>
  </si>
  <si>
    <t>-847543315</t>
  </si>
  <si>
    <t>Montáž dveřních křídel dřevěných nebo plastových otevíravých do ocelové zárubně povrchově upravených jednokřídlových, šířky přes 800 mm</t>
  </si>
  <si>
    <t>https://podminky.urs.cz/item/CS_URS_2025_01/766660002</t>
  </si>
  <si>
    <t>308</t>
  </si>
  <si>
    <t>.0027537.URS</t>
  </si>
  <si>
    <t>dveře interiérové jednokřídlé plné, HPL laminát, šedé plné, 90x197cm</t>
  </si>
  <si>
    <t>225135048</t>
  </si>
  <si>
    <t>D02</t>
  </si>
  <si>
    <t>D03</t>
  </si>
  <si>
    <t>D05</t>
  </si>
  <si>
    <t>D08</t>
  </si>
  <si>
    <t>D09</t>
  </si>
  <si>
    <t>309</t>
  </si>
  <si>
    <t>766660021</t>
  </si>
  <si>
    <t>Montáž dveřních křídel otvíravých jednokřídlových š do 0,8 m požárních do ocelové zárubně</t>
  </si>
  <si>
    <t>-1037896903</t>
  </si>
  <si>
    <t>Montáž dveřních křídel dřevěných nebo plastových otevíravých do ocelové zárubně protipožárních jednokřídlových, šířky do 800 mm</t>
  </si>
  <si>
    <t>https://podminky.urs.cz/item/CS_URS_2025_01/766660021</t>
  </si>
  <si>
    <t>310</t>
  </si>
  <si>
    <t>.0027548.URS</t>
  </si>
  <si>
    <t>dveře interiérové jednokřídlé plné, HPL laminát, šedé plné, 80x197cm EW 30DP3-C</t>
  </si>
  <si>
    <t>-1105609035</t>
  </si>
  <si>
    <t>D07</t>
  </si>
  <si>
    <t>311</t>
  </si>
  <si>
    <t>766660022</t>
  </si>
  <si>
    <t>Montáž dveřních křídel otvíravých jednokřídlových š přes 0,8 m požárních do ocelové zárubně</t>
  </si>
  <si>
    <t>-1229367814</t>
  </si>
  <si>
    <t>Montáž dveřních křídel dřevěných nebo plastových otevíravých do ocelové zárubně protipožárních jednokřídlových, šířky přes 800 mm</t>
  </si>
  <si>
    <t>https://podminky.urs.cz/item/CS_URS_2025_01/766660022</t>
  </si>
  <si>
    <t>312</t>
  </si>
  <si>
    <t>.0027537A1</t>
  </si>
  <si>
    <t>dveře interiérové jednokřídlé plné, HPL laminát, šedé plné, 90x197cm EW 115DP3-C</t>
  </si>
  <si>
    <t>1574083140</t>
  </si>
  <si>
    <t>D01</t>
  </si>
  <si>
    <t>313</t>
  </si>
  <si>
    <t>766660717</t>
  </si>
  <si>
    <t>Montáž samozavírače na ocelovou zárubeň a dveřní křídlo</t>
  </si>
  <si>
    <t>-1843614895</t>
  </si>
  <si>
    <t>Montáž dveřních doplňků samozavírače na zárubeň ocelovou</t>
  </si>
  <si>
    <t>https://podminky.urs.cz/item/CS_URS_2025_01/766660717</t>
  </si>
  <si>
    <t>314</t>
  </si>
  <si>
    <t>54917250A</t>
  </si>
  <si>
    <t>samozavírač dveří s hřebenovou technologií</t>
  </si>
  <si>
    <t>-726348006</t>
  </si>
  <si>
    <t>315</t>
  </si>
  <si>
    <t>766660718</t>
  </si>
  <si>
    <t>Montáž stavěče dveřního křídla</t>
  </si>
  <si>
    <t>-1178516808</t>
  </si>
  <si>
    <t>Montáž dveřních doplňků stavěče křídla</t>
  </si>
  <si>
    <t>https://podminky.urs.cz/item/CS_URS_2025_01/766660718</t>
  </si>
  <si>
    <t>316</t>
  </si>
  <si>
    <t>54916362</t>
  </si>
  <si>
    <t>kování dveřní stavěč dveří</t>
  </si>
  <si>
    <t>-1620332931</t>
  </si>
  <si>
    <t>317</t>
  </si>
  <si>
    <t>766660720</t>
  </si>
  <si>
    <t>Osazení větrací mřížky s vyříznutím otvoru</t>
  </si>
  <si>
    <t>-676764682</t>
  </si>
  <si>
    <t>Montáž dveřních doplňků větrací mřížky s vyříznutím otvoru</t>
  </si>
  <si>
    <t>https://podminky.urs.cz/item/CS_URS_2025_01/766660720</t>
  </si>
  <si>
    <t>318</t>
  </si>
  <si>
    <t>55341410A</t>
  </si>
  <si>
    <t>větrací mřížka AL 400x80mm v odstínu dvěří, spojovací materiál</t>
  </si>
  <si>
    <t>1330790728</t>
  </si>
  <si>
    <t>319</t>
  </si>
  <si>
    <t>766660729</t>
  </si>
  <si>
    <t>Montáž dveřního interiérového kování - štítku s klikou</t>
  </si>
  <si>
    <t>1552239212</t>
  </si>
  <si>
    <t>Montáž dveřních doplňků dveřního kování interiérového štítku s klikou</t>
  </si>
  <si>
    <t>https://podminky.urs.cz/item/CS_URS_2025_01/766660729</t>
  </si>
  <si>
    <t>320</t>
  </si>
  <si>
    <t>54914123</t>
  </si>
  <si>
    <t>dveřní kování interiérové rozetové klika/klika</t>
  </si>
  <si>
    <t>-464353836</t>
  </si>
  <si>
    <t>321</t>
  </si>
  <si>
    <t>766660730</t>
  </si>
  <si>
    <t>Montáž dveřního interiérového kování - WC kliky se zámkem</t>
  </si>
  <si>
    <t>-1235417544</t>
  </si>
  <si>
    <t>Montáž dveřních doplňků dveřního kování interiérového WC kliky se zámkem</t>
  </si>
  <si>
    <t>https://podminky.urs.cz/item/CS_URS_2025_01/766660730</t>
  </si>
  <si>
    <t>322</t>
  </si>
  <si>
    <t>54914128</t>
  </si>
  <si>
    <t>dveřní kování interiérové rozetové spodní pro WC</t>
  </si>
  <si>
    <t>-532458977</t>
  </si>
  <si>
    <t>323</t>
  </si>
  <si>
    <t>766660751</t>
  </si>
  <si>
    <t>Montáž dveřního interiérového kování - zámku</t>
  </si>
  <si>
    <t>1845195723</t>
  </si>
  <si>
    <t>Montáž dveřních doplňků dveřního kování interiérového zámku</t>
  </si>
  <si>
    <t>https://podminky.urs.cz/item/CS_URS_2025_01/766660751</t>
  </si>
  <si>
    <t>324</t>
  </si>
  <si>
    <t>54924003</t>
  </si>
  <si>
    <t xml:space="preserve">zámek  </t>
  </si>
  <si>
    <t>1734226072</t>
  </si>
  <si>
    <t>325</t>
  </si>
  <si>
    <t>76666090A</t>
  </si>
  <si>
    <t>M+D elektrozámku - dveře D03</t>
  </si>
  <si>
    <t>-745892957</t>
  </si>
  <si>
    <t>326</t>
  </si>
  <si>
    <t>766694116</t>
  </si>
  <si>
    <t>Montáž parapetních desek dřevěných nebo plastových š do 30 cm</t>
  </si>
  <si>
    <t>-1944220924</t>
  </si>
  <si>
    <t>Montáž ostatních truhlářských konstrukcí parapetních desek dřevěných nebo plastových šířky do 300 mm</t>
  </si>
  <si>
    <t>https://podminky.urs.cz/item/CS_URS_2025_01/766694116</t>
  </si>
  <si>
    <t>T1-T3</t>
  </si>
  <si>
    <t>1,25*5</t>
  </si>
  <si>
    <t>2,45*15</t>
  </si>
  <si>
    <t>327</t>
  </si>
  <si>
    <t>61140080</t>
  </si>
  <si>
    <t>parapet plastový vnitřní š 300mm</t>
  </si>
  <si>
    <t>-1829718630</t>
  </si>
  <si>
    <t>46,7*1,1</t>
  </si>
  <si>
    <t>328</t>
  </si>
  <si>
    <t>61144019</t>
  </si>
  <si>
    <t>koncovka k parapetu plastovému vnitřnímu 1 pár</t>
  </si>
  <si>
    <t>sada</t>
  </si>
  <si>
    <t>-1209914444</t>
  </si>
  <si>
    <t>329</t>
  </si>
  <si>
    <t>7669901A</t>
  </si>
  <si>
    <t>M+D systému generálního klíče</t>
  </si>
  <si>
    <t>-1720493744</t>
  </si>
  <si>
    <t>330</t>
  </si>
  <si>
    <t>7669902-1A</t>
  </si>
  <si>
    <t>M+D nerezový dřez - specifikace viz tab.PSV list kuchyňská linka</t>
  </si>
  <si>
    <t>1982707278</t>
  </si>
  <si>
    <t>331</t>
  </si>
  <si>
    <t>7669902-2A</t>
  </si>
  <si>
    <t>M+D vestavná kombinovaná lednice - specifikace viz tab.PSV list kuchyňská linka</t>
  </si>
  <si>
    <t>-397820063</t>
  </si>
  <si>
    <t>332</t>
  </si>
  <si>
    <t>7669902-3A</t>
  </si>
  <si>
    <t>M+D vestavná mikrovlná trouba - specifikace viz tab.PSV list kuchyňská linka</t>
  </si>
  <si>
    <t>1665711386</t>
  </si>
  <si>
    <t>333</t>
  </si>
  <si>
    <t>7669902-4A</t>
  </si>
  <si>
    <t>M+D myčka - specifikace viz tab.PSV list kuchyňská linka</t>
  </si>
  <si>
    <t>507920096</t>
  </si>
  <si>
    <t>334</t>
  </si>
  <si>
    <t>7669902-5A</t>
  </si>
  <si>
    <t>M+D digestoř s odsáváním - specifikace viz tab.PSV list kuchyňská linka</t>
  </si>
  <si>
    <t>815732658</t>
  </si>
  <si>
    <t>7669902-6A</t>
  </si>
  <si>
    <t>M+D pečící trouba - specifikace viz tab.PSV list kuchyňská linka</t>
  </si>
  <si>
    <t>1262524816</t>
  </si>
  <si>
    <t>336</t>
  </si>
  <si>
    <t>7669902-7A</t>
  </si>
  <si>
    <t>M+D indukční varná deska - specifikace viz tab.PSV list kuchyňská linka</t>
  </si>
  <si>
    <t>-1893526408</t>
  </si>
  <si>
    <t>337</t>
  </si>
  <si>
    <t>7669902A</t>
  </si>
  <si>
    <t>M+D kuchyňské linky - specifikace viz tab.PSV list kuchyňská linka</t>
  </si>
  <si>
    <t>-257735699</t>
  </si>
  <si>
    <t>1,45+2,65+1,45</t>
  </si>
  <si>
    <t>338</t>
  </si>
  <si>
    <t>998766102</t>
  </si>
  <si>
    <t>Přesun hmot tonážní pro kce truhlářské v objektech v přes 6 do 12 m</t>
  </si>
  <si>
    <t>1335463297</t>
  </si>
  <si>
    <t>Přesun hmot pro konstrukce truhlářské stanovený z hmotnosti přesunovaného materiálu vodorovná dopravní vzdálenost do 50 m základní v objektech výšky přes 6 do 12 m</t>
  </si>
  <si>
    <t>https://podminky.urs.cz/item/CS_URS_2025_01/998766102</t>
  </si>
  <si>
    <t>767</t>
  </si>
  <si>
    <t>Konstrukce zámečnické</t>
  </si>
  <si>
    <t>339</t>
  </si>
  <si>
    <t>767-001</t>
  </si>
  <si>
    <t>M+D ocelových nosníků vč.kotevních a spojovacích prvků - viz výkres tvaru a výztuže stropní desky D.1.2.03</t>
  </si>
  <si>
    <t>1288957220</t>
  </si>
  <si>
    <t>8861</t>
  </si>
  <si>
    <t>4xUPE 240</t>
  </si>
  <si>
    <t>3*30,5*4</t>
  </si>
  <si>
    <t>ostatní</t>
  </si>
  <si>
    <t>9227*0,05</t>
  </si>
  <si>
    <t>340</t>
  </si>
  <si>
    <t>767-002</t>
  </si>
  <si>
    <t>M+D ocelových nosníků vč.kotevních a spojovacích prvků - viz výkres tvaru a výztuže stropní desky D.1.2.04</t>
  </si>
  <si>
    <t>-2117828117</t>
  </si>
  <si>
    <t>3219</t>
  </si>
  <si>
    <t>3219*0,05</t>
  </si>
  <si>
    <t>341</t>
  </si>
  <si>
    <t>767137501</t>
  </si>
  <si>
    <t>Montáž obložení detailů plechem tvarovaným nýtováním</t>
  </si>
  <si>
    <t>775613171</t>
  </si>
  <si>
    <t>Montáž stěn a příček z plechu obložení detailů plechem tvarovaným nýtováním</t>
  </si>
  <si>
    <t>https://podminky.urs.cz/item/CS_URS_2025_01/767137501</t>
  </si>
  <si>
    <t>(3,3+3*2)*0,4*3*2</t>
  </si>
  <si>
    <t>(1,2+1,6*2)*0,4*2*2</t>
  </si>
  <si>
    <t>(2,4+1,6*2)*0,4*2*2</t>
  </si>
  <si>
    <t>(2,4+0,65*2)*0,4*1*2</t>
  </si>
  <si>
    <t>(1,2+0,65*2)*0,4*1*2</t>
  </si>
  <si>
    <t>(3,3+3*2)*0,4*2*2</t>
  </si>
  <si>
    <t>(1,1+2,2*2)*0,4*1*2</t>
  </si>
  <si>
    <t>(1,2+1,6*2)*0,4*3*2</t>
  </si>
  <si>
    <t>(2,4+1,6*2)*0,4*1*2</t>
  </si>
  <si>
    <t>rohy budovy</t>
  </si>
  <si>
    <t>6*(3+9)*0,4</t>
  </si>
  <si>
    <t>6,5*(3+3)*0,4</t>
  </si>
  <si>
    <t>342</t>
  </si>
  <si>
    <t>55344476</t>
  </si>
  <si>
    <t>plech poplastovaný (PVC-P) tabule</t>
  </si>
  <si>
    <t>-819708616</t>
  </si>
  <si>
    <t>126,96*1,15</t>
  </si>
  <si>
    <t>343</t>
  </si>
  <si>
    <t>767137502</t>
  </si>
  <si>
    <t>Montáž obložení plechem tvarovaným šroubováním</t>
  </si>
  <si>
    <t>1706608736</t>
  </si>
  <si>
    <t>Montáž stěn a příček z plechu obložení detailů plechem tvarovaným šroubováním</t>
  </si>
  <si>
    <t>https://podminky.urs.cz/item/CS_URS_2025_01/767137502</t>
  </si>
  <si>
    <t>344</t>
  </si>
  <si>
    <t>.0069641.URS</t>
  </si>
  <si>
    <t>trapézový plech perforovaný, lakovaný TR35 tl. 0,5mm - specifikace viz skladba K01</t>
  </si>
  <si>
    <t>-1809840754</t>
  </si>
  <si>
    <t>566,011*1,15</t>
  </si>
  <si>
    <t>767490101</t>
  </si>
  <si>
    <t>Montáž nosného roštu fasád, stěn a podhledů jednosměrného kotveného do zdiva nebo lehčeného betonu</t>
  </si>
  <si>
    <t>1533034913</t>
  </si>
  <si>
    <t>Montáž nosného roštu fasád, stěn a podhledů jednosměrného, kotveného do zdiva nebo lehčeného betonu</t>
  </si>
  <si>
    <t>https://podminky.urs.cz/item/CS_URS_2025_01/767490101</t>
  </si>
  <si>
    <t>346</t>
  </si>
  <si>
    <t>55324137</t>
  </si>
  <si>
    <t>rošt fasádní systémový ocelový jednosměrný horizontální pro zateplené fasády</t>
  </si>
  <si>
    <t>2091999804</t>
  </si>
  <si>
    <t>566,011*1,1</t>
  </si>
  <si>
    <t>347</t>
  </si>
  <si>
    <t>767-003</t>
  </si>
  <si>
    <t xml:space="preserve">M+D konstrukce pro VZT včetně povrchové úpravy a kotevních a spojovacích  - viz výkres D.1.2.06</t>
  </si>
  <si>
    <t>521320249</t>
  </si>
  <si>
    <t>752,06</t>
  </si>
  <si>
    <t>752,06*0,07</t>
  </si>
  <si>
    <t>348</t>
  </si>
  <si>
    <t>767531121</t>
  </si>
  <si>
    <t>Osazení zapuštěného rámu z L profilů k čisticím rohožím</t>
  </si>
  <si>
    <t>-512074346</t>
  </si>
  <si>
    <t>Montáž vstupních čisticích zón z rohoží osazení rámu mosazného nebo hliníkového zapuštěného z L profilů</t>
  </si>
  <si>
    <t>https://podminky.urs.cz/item/CS_URS_2025_01/767531121</t>
  </si>
  <si>
    <t>Z01</t>
  </si>
  <si>
    <t>(2+1)*2*1</t>
  </si>
  <si>
    <t>Z02</t>
  </si>
  <si>
    <t>(1,2+0,8)*2*5</t>
  </si>
  <si>
    <t>Z10</t>
  </si>
  <si>
    <t>(2+1)*2</t>
  </si>
  <si>
    <t>349</t>
  </si>
  <si>
    <t>69752160</t>
  </si>
  <si>
    <t>rám pro zapuštění profil L-30/30 25/25 20/30 15/30-Al</t>
  </si>
  <si>
    <t>1294436095</t>
  </si>
  <si>
    <t>32*1,1</t>
  </si>
  <si>
    <t>350</t>
  </si>
  <si>
    <t>767531212</t>
  </si>
  <si>
    <t>Montáž vstupních kovových nebo plastových rohoží čisticích zón plochy přes 0,5 do 1 m2</t>
  </si>
  <si>
    <t>374150229</t>
  </si>
  <si>
    <t>Montáž vstupních čisticích zón z rohoží kovových nebo plastových plochy přes 0,5 do 1 m2</t>
  </si>
  <si>
    <t>https://podminky.urs.cz/item/CS_URS_2025_01/767531212</t>
  </si>
  <si>
    <t>351</t>
  </si>
  <si>
    <t>69752100</t>
  </si>
  <si>
    <t>rohož textilní provedení 100% PP, zatavený do měkčeného PVC</t>
  </si>
  <si>
    <t>1718509231</t>
  </si>
  <si>
    <t>1,2*0,9*5*1,1</t>
  </si>
  <si>
    <t>352</t>
  </si>
  <si>
    <t>767531214</t>
  </si>
  <si>
    <t>Montáž vstupních kovových nebo plastových rohoží čisticích zón plochy přes 1,5 do 2 m2</t>
  </si>
  <si>
    <t>-1276618815</t>
  </si>
  <si>
    <t>Montáž vstupních čisticích zón z rohoží kovových nebo plastových plochy přes 1,5 do 2 m2</t>
  </si>
  <si>
    <t>https://podminky.urs.cz/item/CS_URS_2025_01/767531214</t>
  </si>
  <si>
    <t>353</t>
  </si>
  <si>
    <t>69752035</t>
  </si>
  <si>
    <t>rohož vstupní samonosná kovová - škrabák v 20mm</t>
  </si>
  <si>
    <t>1758336028</t>
  </si>
  <si>
    <t>2*1*1,1</t>
  </si>
  <si>
    <t>354</t>
  </si>
  <si>
    <t>323735428</t>
  </si>
  <si>
    <t>355</t>
  </si>
  <si>
    <t>-1236753372</t>
  </si>
  <si>
    <t>356</t>
  </si>
  <si>
    <t>767627306</t>
  </si>
  <si>
    <t>Připojovací spára oken a stěn parotěsnou páskou interiérovou</t>
  </si>
  <si>
    <t>651258982</t>
  </si>
  <si>
    <t>Ostatní práce a doplňky při montáži oken a stěn připojovací spára oken a stěn mezi ostěním a rámem vnitřní parotěsná páska</t>
  </si>
  <si>
    <t>https://podminky.urs.cz/item/CS_URS_2025_01/767627306</t>
  </si>
  <si>
    <t>AL výplně</t>
  </si>
  <si>
    <t>(9,3+3,17)*2*1</t>
  </si>
  <si>
    <t>(1,1+2,2)*2*1</t>
  </si>
  <si>
    <t>(1,65+2,3)*2*1</t>
  </si>
  <si>
    <t>(1,1+2,3)*2*1</t>
  </si>
  <si>
    <t>357</t>
  </si>
  <si>
    <t>767627307</t>
  </si>
  <si>
    <t>Připojovací spára oken a stěn paropropustnou páskou exteriérovou</t>
  </si>
  <si>
    <t>-1000315277</t>
  </si>
  <si>
    <t>Ostatní práce a doplňky při montáži oken a stěn připojovací spára oken a stěn mezi ostěním a rámem venkovní paropropustna páska</t>
  </si>
  <si>
    <t>https://podminky.urs.cz/item/CS_URS_2025_01/767627307</t>
  </si>
  <si>
    <t>358</t>
  </si>
  <si>
    <t>767640111</t>
  </si>
  <si>
    <t>Montáž dveří ocelových nebo hliníkových vchodových jednokřídlových bez nadsvětlíku</t>
  </si>
  <si>
    <t>-126953758</t>
  </si>
  <si>
    <t>https://podminky.urs.cz/item/CS_URS_2025_01/767640111</t>
  </si>
  <si>
    <t>359</t>
  </si>
  <si>
    <t>611-W02</t>
  </si>
  <si>
    <t>dveře AL 1100x2200mm vč.rámu, kování a doplňlů - specifikace viz tab.PSV ozn.W02</t>
  </si>
  <si>
    <t>-1830513503</t>
  </si>
  <si>
    <t>360</t>
  </si>
  <si>
    <t>611-W12</t>
  </si>
  <si>
    <t>dveře AL 1100x2300mm vč.rámu, kování a doplňlů - specifikace viz tab.PSV ozn.W12</t>
  </si>
  <si>
    <t>-302975093</t>
  </si>
  <si>
    <t>361</t>
  </si>
  <si>
    <t>767640113</t>
  </si>
  <si>
    <t>Montáž dveří ocelových nebo hliníkových vchodových jednokřídlových s pevným bočním dílem</t>
  </si>
  <si>
    <t>-1758459007</t>
  </si>
  <si>
    <t>https://podminky.urs.cz/item/CS_URS_2025_01/767640113</t>
  </si>
  <si>
    <t>362</t>
  </si>
  <si>
    <t>553-W10</t>
  </si>
  <si>
    <t>dveře AL 1650x2300mm vč.rámu, kování a doplňlů - specifikace viz tab.PSV ozn.W10</t>
  </si>
  <si>
    <t>-1172675185</t>
  </si>
  <si>
    <t>363</t>
  </si>
  <si>
    <t>767821112</t>
  </si>
  <si>
    <t>Montáž poštovní schránky zavěšené</t>
  </si>
  <si>
    <t>911965835</t>
  </si>
  <si>
    <t>Montáž poštovních schránek samostatných zavěšených</t>
  </si>
  <si>
    <t>https://podminky.urs.cz/item/CS_URS_2025_01/767821112</t>
  </si>
  <si>
    <t>364</t>
  </si>
  <si>
    <t>55348116A</t>
  </si>
  <si>
    <t>schránka listová nerez - scpecifikace viz tab.PSV ozn.Z04</t>
  </si>
  <si>
    <t>-114806844</t>
  </si>
  <si>
    <t>365</t>
  </si>
  <si>
    <t>767881115</t>
  </si>
  <si>
    <t>Montáž bodů záchytného systému do dutinového panelu expanzní kotvou, mechanickým kotvením</t>
  </si>
  <si>
    <t>-772711652</t>
  </si>
  <si>
    <t>Montáž záchytného systému proti pádu bodů samostatných nebo v systému s poddajným kotvícím vedením do dutinového panelu expanzní kotvou, mechanickým kotvením</t>
  </si>
  <si>
    <t>https://podminky.urs.cz/item/CS_URS_2025_01/767881115</t>
  </si>
  <si>
    <t>366</t>
  </si>
  <si>
    <t>70921336A</t>
  </si>
  <si>
    <t>kotvicí bod do prefabrikovaných dutinových panelů dl 700mm</t>
  </si>
  <si>
    <t>375384022</t>
  </si>
  <si>
    <t>367</t>
  </si>
  <si>
    <t>767881161</t>
  </si>
  <si>
    <t>Montáž lana do nástavců v záchytném systému poddajného kotvícího vedení</t>
  </si>
  <si>
    <t>-588357394</t>
  </si>
  <si>
    <t>Montáž záchytného systému proti pádu nástavců určených k upevnění na sloupky nebo body v systému poddajného kotvícího vedení uchycení lana k nástavcům</t>
  </si>
  <si>
    <t>https://podminky.urs.cz/item/CS_URS_2025_01/767881161</t>
  </si>
  <si>
    <t>368</t>
  </si>
  <si>
    <t>31452201A</t>
  </si>
  <si>
    <t>montážní textilní lano 12mm</t>
  </si>
  <si>
    <t>-1371242815</t>
  </si>
  <si>
    <t>369</t>
  </si>
  <si>
    <t>55351035A</t>
  </si>
  <si>
    <t>ocelová karabina</t>
  </si>
  <si>
    <t>-924125272</t>
  </si>
  <si>
    <t>370</t>
  </si>
  <si>
    <t>767881191A</t>
  </si>
  <si>
    <t xml:space="preserve">Revize záchytného systému </t>
  </si>
  <si>
    <t>-714781973</t>
  </si>
  <si>
    <t>371</t>
  </si>
  <si>
    <t>767881192A</t>
  </si>
  <si>
    <t xml:space="preserve">Tahové zkoušky záchytného systému </t>
  </si>
  <si>
    <t>1405369113</t>
  </si>
  <si>
    <t>372</t>
  </si>
  <si>
    <t>767-AL01</t>
  </si>
  <si>
    <t>M+D interiérové stěny AL 3460x2400mm vč.rámu, kování a doplňků - specifikace viz tab.PSV ozn.AL01</t>
  </si>
  <si>
    <t>1641587470</t>
  </si>
  <si>
    <t>373</t>
  </si>
  <si>
    <t>767-W01</t>
  </si>
  <si>
    <t>M+D AL stěny 9300x3170 vč.rámu, kování a doplňlů - specifikace viz tab.PSV ozn.W01</t>
  </si>
  <si>
    <t>790348419</t>
  </si>
  <si>
    <t>374</t>
  </si>
  <si>
    <t>767-W03</t>
  </si>
  <si>
    <t>M+D sekční vrata 3300x3000mm vč.ovládání, pohonu a doplňků - specifikace viz tab.PSV ozn.W03</t>
  </si>
  <si>
    <t>2045991847</t>
  </si>
  <si>
    <t>375</t>
  </si>
  <si>
    <t>767-Z03</t>
  </si>
  <si>
    <t>M+D požárního ocelového žebříku vč.kotvení a povrchové úpravy - specifikace viz tab.PSV ozn.Z03</t>
  </si>
  <si>
    <t>944859094</t>
  </si>
  <si>
    <t>376</t>
  </si>
  <si>
    <t>767-Z05</t>
  </si>
  <si>
    <t>M+D zábradlí vč.kotvení a povrchové úpravy - specofikace viz tab.PSV ozn.Z05</t>
  </si>
  <si>
    <t>397162585</t>
  </si>
  <si>
    <t>0,15+3,043+0,3+0,2+3,041+0,3+0,2+4,2+1,353</t>
  </si>
  <si>
    <t>377</t>
  </si>
  <si>
    <t>767-Z06</t>
  </si>
  <si>
    <t>M+D zábradlí vč.kotvení a povrchové úpravy - specifikace viz tab.PSV ozn.Z06</t>
  </si>
  <si>
    <t>371918408</t>
  </si>
  <si>
    <t>3,76+13,5+18,25+13,5+2</t>
  </si>
  <si>
    <t>2,82+13,5+18,25+13,5+1</t>
  </si>
  <si>
    <t>378</t>
  </si>
  <si>
    <t>767-Z07</t>
  </si>
  <si>
    <t>M+D systémové AL pergoly vč.kotvení - specifikace viz tab.PSV ozn.Z07</t>
  </si>
  <si>
    <t>281331817</t>
  </si>
  <si>
    <t>379</t>
  </si>
  <si>
    <t>767-Z08</t>
  </si>
  <si>
    <t>M+D revizní plechová dvířka 900x600mm vč.kotvení a povrchové úpravy - specifikace viz tab.PSV ozn.Z08</t>
  </si>
  <si>
    <t>1779729733</t>
  </si>
  <si>
    <t>380</t>
  </si>
  <si>
    <t>767-Z09</t>
  </si>
  <si>
    <t>M+D madla vč.kotvení a povrchové úpravy - specifikace viz tab.PSV ozn.Z09</t>
  </si>
  <si>
    <t>1183422692</t>
  </si>
  <si>
    <t>0,15+1,353+0,15</t>
  </si>
  <si>
    <t>381</t>
  </si>
  <si>
    <t>767-Z11</t>
  </si>
  <si>
    <t>M+D písmen vč.lepení a povrchové úpravy - specifikace viz tab.PSV ozn.Z11</t>
  </si>
  <si>
    <t>-1213783084</t>
  </si>
  <si>
    <t>382</t>
  </si>
  <si>
    <t>767-Z13</t>
  </si>
  <si>
    <t>M+D písmen vč.lepení a povrchové úpravy - specifikace viz tab.PSV ozn.Z13</t>
  </si>
  <si>
    <t>1572011678</t>
  </si>
  <si>
    <t>383</t>
  </si>
  <si>
    <t>767-Z14</t>
  </si>
  <si>
    <t>M+D poklopu 660x396 s rámem vč.kotvení a povrchové úpravy - specifikace viz tab.PSV ozn.Z14</t>
  </si>
  <si>
    <t>-96240782</t>
  </si>
  <si>
    <t>384</t>
  </si>
  <si>
    <t>998767102</t>
  </si>
  <si>
    <t>Přesun hmot tonážní pro zámečnické konstrukce v objektech v přes 6 do 12 m</t>
  </si>
  <si>
    <t>1119640625</t>
  </si>
  <si>
    <t>Přesun hmot pro zámečnické konstrukce stanovený z hmotnosti přesunovaného materiálu vodorovná dopravní vzdálenost do 50 m základní v objektech výšky přes 6 do 12 m</t>
  </si>
  <si>
    <t>https://podminky.urs.cz/item/CS_URS_2025_01/998767102</t>
  </si>
  <si>
    <t>771</t>
  </si>
  <si>
    <t>Podlahy z dlaždic</t>
  </si>
  <si>
    <t>385</t>
  </si>
  <si>
    <t>771111011</t>
  </si>
  <si>
    <t>Vysátí podkladu před pokládkou dlažby</t>
  </si>
  <si>
    <t>1971650418</t>
  </si>
  <si>
    <t>Příprava podkladu před provedením dlažby vysátí podlah</t>
  </si>
  <si>
    <t>https://podminky.urs.cz/item/CS_URS_2025_01/771111011</t>
  </si>
  <si>
    <t>386</t>
  </si>
  <si>
    <t>771121011</t>
  </si>
  <si>
    <t>Nátěr penetrační na podlahu</t>
  </si>
  <si>
    <t>-906010252</t>
  </si>
  <si>
    <t>Příprava podkladu před provedením dlažby nátěr penetrační na podlahu</t>
  </si>
  <si>
    <t>https://podminky.urs.cz/item/CS_URS_2025_01/771121011</t>
  </si>
  <si>
    <t>387</t>
  </si>
  <si>
    <t>771574413</t>
  </si>
  <si>
    <t>Montáž podlah keramických hladkých lepených cementovým flexibilním lepidlem přes 2 do 4 ks/m2</t>
  </si>
  <si>
    <t>-1111312814</t>
  </si>
  <si>
    <t>Montáž podlah z dlaždic keramických lepených cementovým flexibilním lepidlem hladkých, tloušťky do 10 mm přes 2 do 4 ks/m2</t>
  </si>
  <si>
    <t>https://podminky.urs.cz/item/CS_URS_2025_01/771574413</t>
  </si>
  <si>
    <t>388</t>
  </si>
  <si>
    <t>59761110</t>
  </si>
  <si>
    <t>dlažba keramická slinutá mrazuvzdorná R10 tl do 10mm přes 2 do 4ks/m2</t>
  </si>
  <si>
    <t>-1677965931</t>
  </si>
  <si>
    <t>49,62*1,15</t>
  </si>
  <si>
    <t>389</t>
  </si>
  <si>
    <t>771577211</t>
  </si>
  <si>
    <t>Příplatek k montáži podlah keramických lepených cementovým flexibilním lepidlem za plochu do 5 m2</t>
  </si>
  <si>
    <t>-1188177107</t>
  </si>
  <si>
    <t>Montáž podlah z dlaždic keramických lepených cementovým flexibilním lepidlem Příplatek k cenám za plochu do 5 m2 jednotlivě</t>
  </si>
  <si>
    <t>https://podminky.urs.cz/item/CS_URS_2025_01/771577211</t>
  </si>
  <si>
    <t>4,69+2,95+1,55+1,55+4,61+4,64+1,47+1,47</t>
  </si>
  <si>
    <t>390</t>
  </si>
  <si>
    <t>771591112</t>
  </si>
  <si>
    <t>Izolace pod dlažbu nátěrem nebo stěrkou ve dvou vrstvách</t>
  </si>
  <si>
    <t>334981038</t>
  </si>
  <si>
    <t>Izolace podlahy pod dlažbu nátěrem nebo stěrkou ve dvou vrstvách</t>
  </si>
  <si>
    <t>https://podminky.urs.cz/item/CS_URS_2025_01/771591112</t>
  </si>
  <si>
    <t>391</t>
  </si>
  <si>
    <t>771591264</t>
  </si>
  <si>
    <t>Izolace těsnícími pásy mezi podlahou a stěnou</t>
  </si>
  <si>
    <t>-1973546532</t>
  </si>
  <si>
    <t>Izolace podlahy pod dlažbu těsnícími izolačními pásy mezi podlahou a stěnu</t>
  </si>
  <si>
    <t>https://podminky.urs.cz/item/CS_URS_2025_01/771591264</t>
  </si>
  <si>
    <t>Skladba F103</t>
  </si>
  <si>
    <t>Skladba F201</t>
  </si>
  <si>
    <t>392</t>
  </si>
  <si>
    <t>771591241</t>
  </si>
  <si>
    <t>Izolace těsnícími pásy vnitřní kout</t>
  </si>
  <si>
    <t>-987335148</t>
  </si>
  <si>
    <t>Izolace podlahy pod dlažbu těsnícími izolačními pásy vnitřní kout</t>
  </si>
  <si>
    <t>https://podminky.urs.cz/item/CS_URS_2025_01/771591241</t>
  </si>
  <si>
    <t>393</t>
  </si>
  <si>
    <t>771591242</t>
  </si>
  <si>
    <t>Izolace těsnícími pásy vnější roh</t>
  </si>
  <si>
    <t>-630796680</t>
  </si>
  <si>
    <t>Izolace podlahy pod dlažbu těsnícími izolačními pásy vnější roh</t>
  </si>
  <si>
    <t>https://podminky.urs.cz/item/CS_URS_2025_01/771591242</t>
  </si>
  <si>
    <t>394</t>
  </si>
  <si>
    <t>771592011</t>
  </si>
  <si>
    <t>Čištění vnitřních ploch podlah nebo schodišť po položení dlažby chemickými prostředky</t>
  </si>
  <si>
    <t>-1271446641</t>
  </si>
  <si>
    <t>Čištění vnitřních ploch po položení dlažby podlah nebo schodišť chemickými prostředky</t>
  </si>
  <si>
    <t>https://podminky.urs.cz/item/CS_URS_2025_01/771592011</t>
  </si>
  <si>
    <t>395</t>
  </si>
  <si>
    <t>998771102</t>
  </si>
  <si>
    <t>Přesun hmot tonážní pro podlahy z dlaždic v objektech v přes 6 do 12 m</t>
  </si>
  <si>
    <t>1871099631</t>
  </si>
  <si>
    <t>Přesun hmot pro podlahy z dlaždic stanovený z hmotnosti přesunovaného materiálu vodorovná dopravní vzdálenost do 50 m základní v objektech výšky přes 6 do 12 m</t>
  </si>
  <si>
    <t>https://podminky.urs.cz/item/CS_URS_2025_01/998771102</t>
  </si>
  <si>
    <t>776</t>
  </si>
  <si>
    <t>Podlahy povlakové</t>
  </si>
  <si>
    <t>396</t>
  </si>
  <si>
    <t>776111311</t>
  </si>
  <si>
    <t>Vysátí podkladu povlakových podlah</t>
  </si>
  <si>
    <t>-151562765</t>
  </si>
  <si>
    <t>Příprava podkladu povlakových podlah a stěn vysátí podlah</t>
  </si>
  <si>
    <t>https://podminky.urs.cz/item/CS_URS_2025_01/776111311</t>
  </si>
  <si>
    <t>294,25</t>
  </si>
  <si>
    <t>39,5</t>
  </si>
  <si>
    <t>397</t>
  </si>
  <si>
    <t>776121112</t>
  </si>
  <si>
    <t>Vodou ředitelná penetrace savého podkladu povlakových podlah</t>
  </si>
  <si>
    <t>955661350</t>
  </si>
  <si>
    <t>Příprava podkladu povlakových podlah a stěn penetrace vodou ředitelná podlah</t>
  </si>
  <si>
    <t>https://podminky.urs.cz/item/CS_URS_2025_01/776121112</t>
  </si>
  <si>
    <t>398</t>
  </si>
  <si>
    <t>776141122</t>
  </si>
  <si>
    <t>Stěrka podlahová nivelační pro vyrovnání podkladu povlakových podlah pevnosti 30 MPa tl přes 3 do 5 mm</t>
  </si>
  <si>
    <t>238994531</t>
  </si>
  <si>
    <t>Příprava podkladu povlakových podlah a stěn vyrovnání samonivelační stěrkou podlah min.pevnosti 30 MPa, tloušťky přes 3 do 5 mm</t>
  </si>
  <si>
    <t>https://podminky.urs.cz/item/CS_URS_2025_01/776141122</t>
  </si>
  <si>
    <t>399</t>
  </si>
  <si>
    <t>776221111</t>
  </si>
  <si>
    <t>Lepení pásů z PVC standardním lepidlem</t>
  </si>
  <si>
    <t>2132654593</t>
  </si>
  <si>
    <t>Montáž podlahovin z PVC lepením standardním lepidlem z pásů</t>
  </si>
  <si>
    <t>https://podminky.urs.cz/item/CS_URS_2025_01/776221111</t>
  </si>
  <si>
    <t>400</t>
  </si>
  <si>
    <t>28411143</t>
  </si>
  <si>
    <t>podlahovina vinylová homogenní protiskluzná R9 tl 2,00mm = specifikace viz skladba F.101 + F.201</t>
  </si>
  <si>
    <t>1702464015</t>
  </si>
  <si>
    <t>294,25*1,1</t>
  </si>
  <si>
    <t>401</t>
  </si>
  <si>
    <t>-2092615063</t>
  </si>
  <si>
    <t>28411144A</t>
  </si>
  <si>
    <t>podlahovina vinylová homogenní protiskluzná R10, tl 2,00mm = specifikace viz skladba F.102</t>
  </si>
  <si>
    <t>-9939988</t>
  </si>
  <si>
    <t>39,5*1,1</t>
  </si>
  <si>
    <t>403</t>
  </si>
  <si>
    <t>776221121</t>
  </si>
  <si>
    <t>Lepení elektrostaticky vodivých pásů z PVC</t>
  </si>
  <si>
    <t>-305706259</t>
  </si>
  <si>
    <t>Montáž podlahovin z PVC lepením lepidlem pro elektrostaticky vodivé podlahoviny z pásů</t>
  </si>
  <si>
    <t>https://podminky.urs.cz/item/CS_URS_2025_01/776221121</t>
  </si>
  <si>
    <t>404</t>
  </si>
  <si>
    <t>28411042</t>
  </si>
  <si>
    <t>dílec vinylový homogenní elektrostatický třída zátěže 34/43, hořlavost Bfl-s1, tl 2mm = specifikace viz skladb F.106</t>
  </si>
  <si>
    <t>-778446122</t>
  </si>
  <si>
    <t>4,18*1,1</t>
  </si>
  <si>
    <t>4,598*1,1 'Přepočtené koeficientem množství</t>
  </si>
  <si>
    <t>405</t>
  </si>
  <si>
    <t>776251411</t>
  </si>
  <si>
    <t>Spoj podlah z přírodního linolea (marmolea) svařováním za tepla včetně frézování</t>
  </si>
  <si>
    <t>-513708129</t>
  </si>
  <si>
    <t>Montáž podlahovin z přírodního linolea (marmolea) spoj podlah svařováním za tepla</t>
  </si>
  <si>
    <t>https://podminky.urs.cz/item/CS_URS_2025_01/776251411</t>
  </si>
  <si>
    <t>(294,05/2)*1,2</t>
  </si>
  <si>
    <t>(39,5/2)*1,2</t>
  </si>
  <si>
    <t>(4,18/2)*1,2</t>
  </si>
  <si>
    <t>406</t>
  </si>
  <si>
    <t>776421111</t>
  </si>
  <si>
    <t>Montáž obvodových systémových soklů včetně rohů (Skladba F.101 + F102 + F201</t>
  </si>
  <si>
    <t>488102373</t>
  </si>
  <si>
    <t>(2,65+1)*2</t>
  </si>
  <si>
    <t>407</t>
  </si>
  <si>
    <t>59054180</t>
  </si>
  <si>
    <t>žlab obrubový na přechod podlahové krytiny na stěnu, průměr 20 mm</t>
  </si>
  <si>
    <t>429946258</t>
  </si>
  <si>
    <t>329,57*1,05</t>
  </si>
  <si>
    <t>408</t>
  </si>
  <si>
    <t>59054182</t>
  </si>
  <si>
    <t>profil těsnicí tvar čepec š 4.5 mm, h 42.0 mm</t>
  </si>
  <si>
    <t>-1352069010</t>
  </si>
  <si>
    <t>409</t>
  </si>
  <si>
    <t>776411211</t>
  </si>
  <si>
    <t>Montáž tahaných obvodových soklíků z PVC výšky do 80 mm</t>
  </si>
  <si>
    <t>-1358116943</t>
  </si>
  <si>
    <t>Montáž soklíků tahaných (fabiony) z PVC obvodových, výšky do 80 mm</t>
  </si>
  <si>
    <t>https://podminky.urs.cz/item/CS_URS_2025_01/776411211</t>
  </si>
  <si>
    <t>410</t>
  </si>
  <si>
    <t>817191894</t>
  </si>
  <si>
    <t>329,57*0,1*1,2</t>
  </si>
  <si>
    <t>411</t>
  </si>
  <si>
    <t>776421312</t>
  </si>
  <si>
    <t>Montáž přechodových lišt</t>
  </si>
  <si>
    <t>CS ÚRS 2024 02</t>
  </si>
  <si>
    <t>814563930</t>
  </si>
  <si>
    <t>Montáž lišt přechodových šroubovaných</t>
  </si>
  <si>
    <t>https://podminky.urs.cz/item/CS_URS_2024_02/776421312</t>
  </si>
  <si>
    <t>dveře D01 - D09</t>
  </si>
  <si>
    <t>0,9*7</t>
  </si>
  <si>
    <t>0,9*9</t>
  </si>
  <si>
    <t>0,9*8</t>
  </si>
  <si>
    <t>0,8*5</t>
  </si>
  <si>
    <t>0,9*2</t>
  </si>
  <si>
    <t>0,7*4</t>
  </si>
  <si>
    <t>0,8*1</t>
  </si>
  <si>
    <t>0,9*1</t>
  </si>
  <si>
    <t>412</t>
  </si>
  <si>
    <t>59054153</t>
  </si>
  <si>
    <t>profil přechodový nerez</t>
  </si>
  <si>
    <t>-1768295293</t>
  </si>
  <si>
    <t>33,7*1,02</t>
  </si>
  <si>
    <t>413</t>
  </si>
  <si>
    <t>776991121</t>
  </si>
  <si>
    <t>Základní čištění nově položených podlahovin vysátím a setřením vlhkým mopem</t>
  </si>
  <si>
    <t>134805524</t>
  </si>
  <si>
    <t>Ostatní práce údržba nových podlahovin po pokládce čištění základní</t>
  </si>
  <si>
    <t>https://podminky.urs.cz/item/CS_URS_2025_01/776991121</t>
  </si>
  <si>
    <t>414</t>
  </si>
  <si>
    <t>776992111</t>
  </si>
  <si>
    <t>Montáž zemnícího pásku</t>
  </si>
  <si>
    <t>75837997</t>
  </si>
  <si>
    <t>Ostatní práce montáž zemnícího pásku</t>
  </si>
  <si>
    <t>https://podminky.urs.cz/item/CS_URS_2024_02/776992111</t>
  </si>
  <si>
    <t>415</t>
  </si>
  <si>
    <t>19620200</t>
  </si>
  <si>
    <t>pásek Cu samolepící pro lepení vodivých podlahovin</t>
  </si>
  <si>
    <t>1976024431</t>
  </si>
  <si>
    <t>30*1,1</t>
  </si>
  <si>
    <t>416</t>
  </si>
  <si>
    <t>998776102</t>
  </si>
  <si>
    <t>Přesun hmot tonážní pro podlahy povlakové v objektech v přes 6 do 12 m</t>
  </si>
  <si>
    <t>1349148878</t>
  </si>
  <si>
    <t>Přesun hmot pro podlahy povlakové stanovený z hmotnosti přesunovaného materiálu vodorovná dopravní vzdálenost do 50 m základní v objektech výšky přes 6 do 12 m</t>
  </si>
  <si>
    <t>https://podminky.urs.cz/item/CS_URS_2025_01/998776102</t>
  </si>
  <si>
    <t>777</t>
  </si>
  <si>
    <t>Podlahy lité</t>
  </si>
  <si>
    <t>417</t>
  </si>
  <si>
    <t>777111111</t>
  </si>
  <si>
    <t>Vysátí podkladu před provedením lité podlahy</t>
  </si>
  <si>
    <t>-2060761550</t>
  </si>
  <si>
    <t>Příprava podkladu před provedením litých podlah vysátí</t>
  </si>
  <si>
    <t>https://podminky.urs.cz/item/CS_URS_2025_01/777111111</t>
  </si>
  <si>
    <t>Skladba F.104</t>
  </si>
  <si>
    <t>Skladba F.105</t>
  </si>
  <si>
    <t>418</t>
  </si>
  <si>
    <t>777111121</t>
  </si>
  <si>
    <t>Ruční broušení podkladu před provedením lité podlahy</t>
  </si>
  <si>
    <t>-2123363127</t>
  </si>
  <si>
    <t>Příprava podkladu před provedením litých podlah obroušení ruční ( v místě styku se stěnou, v rozích apod.)</t>
  </si>
  <si>
    <t>https://podminky.urs.cz/item/CS_URS_2025_01/777111121</t>
  </si>
  <si>
    <t>Skladba F104</t>
  </si>
  <si>
    <t>-0,9*3+0,2*2*2</t>
  </si>
  <si>
    <t>-0,9</t>
  </si>
  <si>
    <t>-0,9*4+0,2*2</t>
  </si>
  <si>
    <t>Skladba F105</t>
  </si>
  <si>
    <t>(3,95+2,8)*2</t>
  </si>
  <si>
    <t>-0,9*3+0,2*6</t>
  </si>
  <si>
    <t>-(2+2)*0,3*2</t>
  </si>
  <si>
    <t>-0,9*3+0,2*2</t>
  </si>
  <si>
    <t>-(2+2)</t>
  </si>
  <si>
    <t>-0,9+0,2*2</t>
  </si>
  <si>
    <t>-(2+2)+0,3*2</t>
  </si>
  <si>
    <t>-(2+2)*2+0,3*2</t>
  </si>
  <si>
    <t>419</t>
  </si>
  <si>
    <t>777111141</t>
  </si>
  <si>
    <t>Otryskání podkladu před provedením lité podlahy</t>
  </si>
  <si>
    <t>1982335311</t>
  </si>
  <si>
    <t>Příprava podkladu před provedením litých podlah otryskání</t>
  </si>
  <si>
    <t>https://podminky.urs.cz/item/CS_URS_2025_01/777111141</t>
  </si>
  <si>
    <t>420</t>
  </si>
  <si>
    <t>777131105</t>
  </si>
  <si>
    <t>Penetrační epoxidový nátěr podlahy na podklad z čerstvého betonu</t>
  </si>
  <si>
    <t>1586504451</t>
  </si>
  <si>
    <t>Penetrační nátěr podlahy epoxidový na podklad z čerstvého betonu</t>
  </si>
  <si>
    <t>https://podminky.urs.cz/item/CS_URS_2025_01/777131105</t>
  </si>
  <si>
    <t>421</t>
  </si>
  <si>
    <t>777511155A</t>
  </si>
  <si>
    <t>Krycí epoxidová stěrka tloušťky do 4 mm lité podlahy</t>
  </si>
  <si>
    <t>1359251716</t>
  </si>
  <si>
    <t>Krycí stěrka parkovacích ploch epoxidová přes 2 do 3 mm</t>
  </si>
  <si>
    <t>422</t>
  </si>
  <si>
    <t>777611161</t>
  </si>
  <si>
    <t>Protiskluzná úprava lité podlahy prosypem křemenným pískem</t>
  </si>
  <si>
    <t>300605897</t>
  </si>
  <si>
    <t>Krycí nátěr podlahy protiskluzová úprava prosyp křemenným pískem</t>
  </si>
  <si>
    <t>https://podminky.urs.cz/item/CS_URS_2025_01/777611161</t>
  </si>
  <si>
    <t>423</t>
  </si>
  <si>
    <t>777511181</t>
  </si>
  <si>
    <t>Příplatek k cenám krycí stěrky za zvýšenou pracnost provádění podlahových soklíků</t>
  </si>
  <si>
    <t>941350622</t>
  </si>
  <si>
    <t>Krycí stěrka Příplatek k cenám za zvýšenou pracnost provádění soklíků na svislé ploše podlahových</t>
  </si>
  <si>
    <t>https://podminky.urs.cz/item/CS_URS_2025_01/777511181</t>
  </si>
  <si>
    <t>182,39*0,1</t>
  </si>
  <si>
    <t>424</t>
  </si>
  <si>
    <t>777911113</t>
  </si>
  <si>
    <t>Pohyblivé napojení lité podlahy na stěnu nebo sokl</t>
  </si>
  <si>
    <t>-979660912</t>
  </si>
  <si>
    <t>Napojení na stěnu nebo sokl fabionem z epoxidové stěrky plněné pískem a výplňovým spárovým profilem s trvale pružným tmelem pohyblivé</t>
  </si>
  <si>
    <t>https://podminky.urs.cz/item/CS_URS_2025_01/777911113</t>
  </si>
  <si>
    <t>425</t>
  </si>
  <si>
    <t>998777102</t>
  </si>
  <si>
    <t>Přesun hmot tonážní pro podlahy lité v objektech v přes 6 do 12 m</t>
  </si>
  <si>
    <t>544366175</t>
  </si>
  <si>
    <t>Přesun hmot pro podlahy lité stanovený z hmotnosti přesunovaného materiálu vodorovná dopravní vzdálenost do 50 m základní v objektech výšky přes 6 do 12 m</t>
  </si>
  <si>
    <t>https://podminky.urs.cz/item/CS_URS_2025_01/998777102</t>
  </si>
  <si>
    <t>781</t>
  </si>
  <si>
    <t>Dokončovací práce - obklady</t>
  </si>
  <si>
    <t>426</t>
  </si>
  <si>
    <t>781121011</t>
  </si>
  <si>
    <t>Nátěr penetrační na stěnu</t>
  </si>
  <si>
    <t>114161507</t>
  </si>
  <si>
    <t>Příprava podkladu před provedením obkladu nátěr penetrační na stěnu</t>
  </si>
  <si>
    <t>https://podminky.urs.cz/item/CS_URS_2025_01/781121011</t>
  </si>
  <si>
    <t>Skladba I02</t>
  </si>
  <si>
    <t>(4,8+3,95)*2*2</t>
  </si>
  <si>
    <t>-0,9*2*3+(0,2+0,2)*2*3</t>
  </si>
  <si>
    <t>(1,95+1,75)*2*2</t>
  </si>
  <si>
    <t>(1,95+1,8)*2*2</t>
  </si>
  <si>
    <t>(1,95+1,15)*2*2</t>
  </si>
  <si>
    <t>(2+1,75)*2*2</t>
  </si>
  <si>
    <t>(2+1,8)*2*2</t>
  </si>
  <si>
    <t>(2+1,15)*2*2</t>
  </si>
  <si>
    <t>(4,1+1,15)*2*2</t>
  </si>
  <si>
    <t>-0,9*2+(0,2+0,2)*2</t>
  </si>
  <si>
    <t>(2,15+1,3)*2*2</t>
  </si>
  <si>
    <t>(1,7+1)*2*2</t>
  </si>
  <si>
    <t>(2,7+2,1)*2*2</t>
  </si>
  <si>
    <t>(2,3+2+1+2,25+1,85+0,7)*2</t>
  </si>
  <si>
    <t>(1,7+0,9)*2*2</t>
  </si>
  <si>
    <t>(2,05+2,65+2,05)*0,6</t>
  </si>
  <si>
    <t>427</t>
  </si>
  <si>
    <t>781131112</t>
  </si>
  <si>
    <t>Izolace pod obklad nátěrem nebo stěrkou ve dvou vrstvách</t>
  </si>
  <si>
    <t>1510936861</t>
  </si>
  <si>
    <t>Izolace stěny pod obklad izolace nátěrem nebo stěrkou ve dvou vrstvách</t>
  </si>
  <si>
    <t>https://podminky.urs.cz/item/CS_URS_2025_01/781131112</t>
  </si>
  <si>
    <t>428</t>
  </si>
  <si>
    <t>781131232</t>
  </si>
  <si>
    <t>Izolace pod obklad těsnícími pásy pro styčné nebo dilatační spáry</t>
  </si>
  <si>
    <t>211060174</t>
  </si>
  <si>
    <t>Izolace stěny pod obklad izolace těsnícími izolačními pásy pro styčné nebo dilatační spáry</t>
  </si>
  <si>
    <t>https://podminky.urs.cz/item/CS_URS_2025_01/781131232</t>
  </si>
  <si>
    <t>2*5</t>
  </si>
  <si>
    <t>2*7</t>
  </si>
  <si>
    <t>429</t>
  </si>
  <si>
    <t>781472213</t>
  </si>
  <si>
    <t>Montáž obkladů keramických hladkých lepených cementovým flexibilním lepidlem přes 2 do 4 ks/m2</t>
  </si>
  <si>
    <t>-1813004685</t>
  </si>
  <si>
    <t>Montáž keramických obkladů stěn lepených cementovým flexibilním lepidlem hladkých přes 2 do 4 ks/m2</t>
  </si>
  <si>
    <t>https://podminky.urs.cz/item/CS_URS_2025_01/781472213</t>
  </si>
  <si>
    <t>430</t>
  </si>
  <si>
    <t>59761703</t>
  </si>
  <si>
    <t>obklad keramický tl do 10mm přes 2 do 4ks/m2</t>
  </si>
  <si>
    <t>1396499206</t>
  </si>
  <si>
    <t>226,65*1,15</t>
  </si>
  <si>
    <t>431</t>
  </si>
  <si>
    <t>781472291</t>
  </si>
  <si>
    <t>Příplatek k montáži obkladů keramických lepených cementovým flexibilním lepidlem za plochu do 10 m2</t>
  </si>
  <si>
    <t>766840434</t>
  </si>
  <si>
    <t>Montáž keramických obkladů stěn lepených cementovým flexibilním lepidlem Příplatek k cenám za plochu do 10 m2 jednotlivě</t>
  </si>
  <si>
    <t>https://podminky.urs.cz/item/CS_URS_2025_01/781472291</t>
  </si>
  <si>
    <t>432</t>
  </si>
  <si>
    <t>781492251</t>
  </si>
  <si>
    <t>Montáž profilů ukončovacích lepených flexibilním cementovým lepidlem</t>
  </si>
  <si>
    <t>351139985</t>
  </si>
  <si>
    <t>Obklad - dokončující práce montáž profilu lepeného flexibilním cementovým lepidlem ukončovacího</t>
  </si>
  <si>
    <t>https://podminky.urs.cz/item/CS_URS_2025_01/781492251</t>
  </si>
  <si>
    <t>-0,9*3+(0,2+0,2)*3</t>
  </si>
  <si>
    <t>2+1</t>
  </si>
  <si>
    <t>-0,8+2+1,95</t>
  </si>
  <si>
    <t>-0,8*3+1,8</t>
  </si>
  <si>
    <t>-0,8</t>
  </si>
  <si>
    <t>-0,8+2</t>
  </si>
  <si>
    <t>-0,9+0,2*2+1,15</t>
  </si>
  <si>
    <t>-0,7+1</t>
  </si>
  <si>
    <t>(2,3+2+1+2,25+1,85+0,7)</t>
  </si>
  <si>
    <t>-0,7+0,9</t>
  </si>
  <si>
    <t>2,05+2,65+2,05+0,6*2</t>
  </si>
  <si>
    <t>433</t>
  </si>
  <si>
    <t>19416012</t>
  </si>
  <si>
    <t>lišta ukončovací nerezová 10mm</t>
  </si>
  <si>
    <t>452411638</t>
  </si>
  <si>
    <t>138,75*1,1</t>
  </si>
  <si>
    <t>434</t>
  </si>
  <si>
    <t>781495115</t>
  </si>
  <si>
    <t>Spárování vnitřních obkladů silikonem</t>
  </si>
  <si>
    <t>295816580</t>
  </si>
  <si>
    <t>Obklad - dokončující práce ostatní práce spárování silikonem</t>
  </si>
  <si>
    <t>https://podminky.urs.cz/item/CS_URS_2025_01/781495115</t>
  </si>
  <si>
    <t>-0,8*3</t>
  </si>
  <si>
    <t>-0,9+(0,2+0,2)</t>
  </si>
  <si>
    <t>-0,7</t>
  </si>
  <si>
    <t>(2,05+2,65+2,05)</t>
  </si>
  <si>
    <t>435</t>
  </si>
  <si>
    <t>781495141</t>
  </si>
  <si>
    <t>Průnik obkladem kruhový do DN 30</t>
  </si>
  <si>
    <t>1246019883</t>
  </si>
  <si>
    <t>Obklad - dokončující práce průnik obkladem kruhový, bez izolace do DN 30</t>
  </si>
  <si>
    <t>https://podminky.urs.cz/item/CS_URS_2025_01/781495141</t>
  </si>
  <si>
    <t>436</t>
  </si>
  <si>
    <t>781495142</t>
  </si>
  <si>
    <t>Průnik obkladem kruhový přes DN 30 do DN 90</t>
  </si>
  <si>
    <t>-2114015868</t>
  </si>
  <si>
    <t>Obklad - dokončující práce průnik obkladem kruhový, bez izolace přes DN 30 do DN 90</t>
  </si>
  <si>
    <t>https://podminky.urs.cz/item/CS_URS_2025_01/781495142</t>
  </si>
  <si>
    <t>437</t>
  </si>
  <si>
    <t>781495143</t>
  </si>
  <si>
    <t>Průnik obkladem kruhový přes DN 90</t>
  </si>
  <si>
    <t>2125871357</t>
  </si>
  <si>
    <t>Obklad - dokončující práce průnik obkladem kruhový, bez izolace přes DN 90</t>
  </si>
  <si>
    <t>https://podminky.urs.cz/item/CS_URS_2025_01/781495143</t>
  </si>
  <si>
    <t>438</t>
  </si>
  <si>
    <t>781495211</t>
  </si>
  <si>
    <t>Čištění vnitřních ploch stěn po provedení obkladu chemickými prostředky</t>
  </si>
  <si>
    <t>-1025203222</t>
  </si>
  <si>
    <t>Čištění vnitřních ploch po provedení obkladu stěn chemickými prostředky</t>
  </si>
  <si>
    <t>https://podminky.urs.cz/item/CS_URS_2025_01/781495211</t>
  </si>
  <si>
    <t>439</t>
  </si>
  <si>
    <t>998781102</t>
  </si>
  <si>
    <t>Přesun hmot tonážní pro obklady keramické v objektech v přes 6 do 12 m</t>
  </si>
  <si>
    <t>1239002637</t>
  </si>
  <si>
    <t>Přesun hmot pro obklady keramické stanovený z hmotnosti přesunovaného materiálu vodorovná dopravní vzdálenost do 50 m základní v objektech výšky přes 6 do 12 m</t>
  </si>
  <si>
    <t>https://podminky.urs.cz/item/CS_URS_2025_01/998781102</t>
  </si>
  <si>
    <t>783</t>
  </si>
  <si>
    <t>Dokončovací práce - nátěry</t>
  </si>
  <si>
    <t>440</t>
  </si>
  <si>
    <t>783009421</t>
  </si>
  <si>
    <t>Bezpečnostní šrafování stěnových nebo podlahových hran</t>
  </si>
  <si>
    <t>-1766277924</t>
  </si>
  <si>
    <t>Bezpečnostní šrafování rohových hran stěnových nebo podlahových</t>
  </si>
  <si>
    <t>https://podminky.urs.cz/item/CS_URS_2025_01/783009421</t>
  </si>
  <si>
    <t>D.1.1.03 - Půdorys 2.NP - pozn.13</t>
  </si>
  <si>
    <t>1,3*4</t>
  </si>
  <si>
    <t>441</t>
  </si>
  <si>
    <t>783314201</t>
  </si>
  <si>
    <t>Základní antikorozní jednonásobný syntetický standardní nátěr zámečnických konstrukcí</t>
  </si>
  <si>
    <t>-2138691275</t>
  </si>
  <si>
    <t>Základní antikorozní nátěr zámečnických konstrukcí jednonásobný syntetický standardní</t>
  </si>
  <si>
    <t>https://podminky.urs.cz/item/CS_URS_2025_01/783314201</t>
  </si>
  <si>
    <t>výpis oceli nosníky</t>
  </si>
  <si>
    <t>(0,12+0,12)*2*3,71*2*1,05</t>
  </si>
  <si>
    <t>17,88*(0,3*2+0,3*4)*2*1,05</t>
  </si>
  <si>
    <t>10,7*(0,33*2+0,3*4)*2*1,05</t>
  </si>
  <si>
    <t>7,34*(0,33*2+0,3*4)*2*1,05</t>
  </si>
  <si>
    <t>59,73*0,623*2*1,05</t>
  </si>
  <si>
    <t>18,69*0,768*2*1,05</t>
  </si>
  <si>
    <t>106,11*0,922*2*1,05</t>
  </si>
  <si>
    <t>3*(0,24*2+0,09*4)*4*1,05</t>
  </si>
  <si>
    <t>(0,12+0,12)*2*11,37*2*1,05</t>
  </si>
  <si>
    <t>31,02*(0,3*2+0,34*4)*2*1,05</t>
  </si>
  <si>
    <t>442</t>
  </si>
  <si>
    <t>783317101</t>
  </si>
  <si>
    <t>Krycí jednonásobný syntetický standardní nátěr zámečnických konstrukcí</t>
  </si>
  <si>
    <t>-1923435589</t>
  </si>
  <si>
    <t>Krycí nátěr (email) zámečnických konstrukcí jednonásobný syntetický standardní</t>
  </si>
  <si>
    <t>https://podminky.urs.cz/item/CS_URS_2025_01/783317101</t>
  </si>
  <si>
    <t>zárubně Zr01-Zr10</t>
  </si>
  <si>
    <t>(0,9+2*2)*(0,19+0,05*2)*6*2</t>
  </si>
  <si>
    <t>(0,9+2*2)*(0,19+0,05*2)*5*2</t>
  </si>
  <si>
    <t>(0,8+2*2)*(0,19+0,05*2)*2*2</t>
  </si>
  <si>
    <t>(0,9+2*2)*(0,19+0,05*2)*7*2</t>
  </si>
  <si>
    <t>(0,9+2*2)*(0,19+0,05*2)*1*2</t>
  </si>
  <si>
    <t>(0,8+2*2)*(0,19+0,05*2)*3*2</t>
  </si>
  <si>
    <t>(0,9+2*2)*(0,19+0,05*2)*2*2</t>
  </si>
  <si>
    <t>(0,9+2*2)*(0,19+0,05*2)*8*2</t>
  </si>
  <si>
    <t>(0,7+2*2)*(0,19+0,05*2)*4*2</t>
  </si>
  <si>
    <t>(0,8+2*2)*(0,19+0,05*2)*1*2</t>
  </si>
  <si>
    <t>443</t>
  </si>
  <si>
    <t>783337101A</t>
  </si>
  <si>
    <t xml:space="preserve">Krycí jednonásobný epoxidový nátěr -  specifikace viz skladba povrchová úprava = N5 + N6</t>
  </si>
  <si>
    <t>2024858935</t>
  </si>
  <si>
    <t>č103 = N5</t>
  </si>
  <si>
    <t>(5+1,85*2+1,3+7,5+3,05+3,6)*3,5</t>
  </si>
  <si>
    <t>č104 = N5</t>
  </si>
  <si>
    <t>19,75</t>
  </si>
  <si>
    <t>(5+3,95)*2*3,5</t>
  </si>
  <si>
    <t>č105 = N5</t>
  </si>
  <si>
    <t>18,84</t>
  </si>
  <si>
    <t>(4,8+3,95)*2*(3,5-2)</t>
  </si>
  <si>
    <t>č106 = N5</t>
  </si>
  <si>
    <t>9,36</t>
  </si>
  <si>
    <t>(3,95+2,8)*2*(3,5-2)</t>
  </si>
  <si>
    <t>č107 = N6</t>
  </si>
  <si>
    <t>40,1</t>
  </si>
  <si>
    <t>(10+3,95)*2*3,5</t>
  </si>
  <si>
    <t>č108 = N6</t>
  </si>
  <si>
    <t>40,6</t>
  </si>
  <si>
    <t>(10+4)*2*3,5</t>
  </si>
  <si>
    <t>č109 = N6</t>
  </si>
  <si>
    <t>č110 = N6</t>
  </si>
  <si>
    <t>40,7</t>
  </si>
  <si>
    <t>č111= N6</t>
  </si>
  <si>
    <t>33,58</t>
  </si>
  <si>
    <t>(8,35+3,95)*2*3,5</t>
  </si>
  <si>
    <t>č112 = N5</t>
  </si>
  <si>
    <t>34,56</t>
  </si>
  <si>
    <t>(8,75+3,95)*2*3,5</t>
  </si>
  <si>
    <t>č204 = N5</t>
  </si>
  <si>
    <t>(4,09+3,65+2,65+2)*3,5</t>
  </si>
  <si>
    <t>950,165+43,365</t>
  </si>
  <si>
    <t>444</t>
  </si>
  <si>
    <t>783347101A</t>
  </si>
  <si>
    <t xml:space="preserve">Krycí jednonásobný polyuretanový nátěr omítek -  specifikace viz skladba povrchová úprava = N1 + N3</t>
  </si>
  <si>
    <t>-2007364778</t>
  </si>
  <si>
    <t>č101 = N1</t>
  </si>
  <si>
    <t>(9,3+7,3+5,9+6,24+0,3)*3,5</t>
  </si>
  <si>
    <t>-9,3*3,17+(9,3+3,17*2)*0,3</t>
  </si>
  <si>
    <t>schodiště - viz postřik schodišťových konstrukcí</t>
  </si>
  <si>
    <t>33,25</t>
  </si>
  <si>
    <t>č102 = N1</t>
  </si>
  <si>
    <t>(1,8+8,25*2+0,3+14,5+1,95+14)*3,5</t>
  </si>
  <si>
    <t>č113 = N3</t>
  </si>
  <si>
    <t>č120 = N3</t>
  </si>
  <si>
    <t>č201 = N1</t>
  </si>
  <si>
    <t>(1,15+2,2+3,27+1,5+10,2+1,85+5,7+4,15+4,2+2,8)*3,5</t>
  </si>
  <si>
    <t>č202 = N1</t>
  </si>
  <si>
    <t>(8,25+1,85)*2*3,5</t>
  </si>
  <si>
    <t>392,946+200,27</t>
  </si>
  <si>
    <t>445</t>
  </si>
  <si>
    <t>783801201</t>
  </si>
  <si>
    <t>Obroušení omítek před provedením nátěru</t>
  </si>
  <si>
    <t>860465849</t>
  </si>
  <si>
    <t>Příprava podkladu omítek před provedením nátěru obroušení</t>
  </si>
  <si>
    <t>https://podminky.urs.cz/item/CS_URS_2025_01/783801201</t>
  </si>
  <si>
    <t>715,44</t>
  </si>
  <si>
    <t>593,216</t>
  </si>
  <si>
    <t>446</t>
  </si>
  <si>
    <t>783823135</t>
  </si>
  <si>
    <t>Penetrační silikonový nátěr hladkých, tenkovrstvých zrnitých nebo štukových omítek</t>
  </si>
  <si>
    <t>1504453940</t>
  </si>
  <si>
    <t>Penetrační nátěr omítek hladkých omítek hladkých, zrnitých tenkovrstvých nebo štukových stupně členitosti 1 a 2 silikonový</t>
  </si>
  <si>
    <t>https://podminky.urs.cz/item/CS_URS_2023_01/783823135</t>
  </si>
  <si>
    <t>viz zateplení skladba K02</t>
  </si>
  <si>
    <t>425,618</t>
  </si>
  <si>
    <t>447</t>
  </si>
  <si>
    <t>783827425</t>
  </si>
  <si>
    <t>Krycí dvojnásobný silikonový nátěr omítek stupně členitosti 1 a 2 - specifikace viz skladba K02</t>
  </si>
  <si>
    <t>-1245064692</t>
  </si>
  <si>
    <t>Krycí (ochranný ) nátěr omítek dvojnásobný hladkých omítek hladkých, zrnitých tenkovrstvých nebo štukových stupně členitosti 1 a 2 silikonový</t>
  </si>
  <si>
    <t>https://podminky.urs.cz/item/CS_URS_2023_01/783827425</t>
  </si>
  <si>
    <t>448</t>
  </si>
  <si>
    <t>783826615</t>
  </si>
  <si>
    <t>Hydrofobizační transparentní silikonový nátěr omítek stupně členitosti 1 a 2</t>
  </si>
  <si>
    <t>1914142813</t>
  </si>
  <si>
    <t>Hydrofobizační nátěr omítek silikonový, transparentní, povrchů hladkých omítek hladkých, zrnitých tenkovrstvých nebo štukových stupně členitosti 1 a 2</t>
  </si>
  <si>
    <t>https://podminky.urs.cz/item/CS_URS_2023_01/783826615</t>
  </si>
  <si>
    <t>viz od.62 - skladba K03</t>
  </si>
  <si>
    <t>51,705</t>
  </si>
  <si>
    <t>784</t>
  </si>
  <si>
    <t>Dokončovací práce - malby a tapety</t>
  </si>
  <si>
    <t>449</t>
  </si>
  <si>
    <t>784181101</t>
  </si>
  <si>
    <t xml:space="preserve">Základní akrylátová jednonásobná bezbarvá penetrace podkladu v místnostech v do 3,80 m </t>
  </si>
  <si>
    <t>1059602460</t>
  </si>
  <si>
    <t>Penetrace podkladu jednonásobná základní akrylátová bezbarvá v místnostech výšky do 3,80 m</t>
  </si>
  <si>
    <t>https://podminky.urs.cz/item/CS_URS_2023_01/784181101</t>
  </si>
  <si>
    <t>N1+N3</t>
  </si>
  <si>
    <t>N2</t>
  </si>
  <si>
    <t>554,610</t>
  </si>
  <si>
    <t>N4</t>
  </si>
  <si>
    <t>151,2</t>
  </si>
  <si>
    <t>N5+N6</t>
  </si>
  <si>
    <t>993,53</t>
  </si>
  <si>
    <t>450</t>
  </si>
  <si>
    <t>784351031-1</t>
  </si>
  <si>
    <t>Malby antibakteriální v místnostech v do 3,80 m - specifikace viz skladba povrchová úprava = N2</t>
  </si>
  <si>
    <t>972181070</t>
  </si>
  <si>
    <t>(5+1,9)*2*3,5</t>
  </si>
  <si>
    <t>(4+3,95)*2*3,5</t>
  </si>
  <si>
    <t>(3,95+3,95)*2*3,5</t>
  </si>
  <si>
    <t>(4,1+3,3)*2*3,5</t>
  </si>
  <si>
    <t>(5,49+0,6+2,45)*2*3,5</t>
  </si>
  <si>
    <t>(5,49+2,05+5,9)*2*3,5</t>
  </si>
  <si>
    <t>(4,15+3,95)*2*3,5</t>
  </si>
  <si>
    <t>(2,65+1)*2*3,5</t>
  </si>
  <si>
    <t>48,3+506,31</t>
  </si>
  <si>
    <t>451</t>
  </si>
  <si>
    <t>784351031-2</t>
  </si>
  <si>
    <t>Malby antibakteriální v místnostech v do 3,80 m - specifikace viz skladba povrchová úprava = N4</t>
  </si>
  <si>
    <t>188549402</t>
  </si>
  <si>
    <t>(1,95+1,75)*2*(3,5-2)</t>
  </si>
  <si>
    <t>(1,95+1,8)*2*(3,5-2)</t>
  </si>
  <si>
    <t>(1,95+1,15)*2*(3,5-2)</t>
  </si>
  <si>
    <t>(2+1,75)*2*(3,5-2)</t>
  </si>
  <si>
    <t>(2+1,8)*2*(3,5-2)</t>
  </si>
  <si>
    <t>(2+1,15)*2*(3,5-2)</t>
  </si>
  <si>
    <t>(4,1+1,15)*2*(3,5-2)</t>
  </si>
  <si>
    <t>(2,15+1,3)*2*(3,5-2)</t>
  </si>
  <si>
    <t>(1,7+1)*2*(3,5-2)</t>
  </si>
  <si>
    <t>(2,7+2,1)*2*(3,5-2)</t>
  </si>
  <si>
    <t>(2,3+2+1+2,25+1,85+0,7)*(3,5-2)</t>
  </si>
  <si>
    <t>(1,7+0,9)*2*(3,5-2)</t>
  </si>
  <si>
    <t>63,75+87,45</t>
  </si>
  <si>
    <t>786</t>
  </si>
  <si>
    <t>Dokončovací práce - čalounické úpravy</t>
  </si>
  <si>
    <t>452</t>
  </si>
  <si>
    <t>786624111</t>
  </si>
  <si>
    <t>Montáž lamelové žaluzie do oken zdvojených dřevěných otevíravých, sklápěcích a vyklápěcích</t>
  </si>
  <si>
    <t>-107545052</t>
  </si>
  <si>
    <t>Montáž zastiňujících žaluzií lamelových do oken zdvojených otevíravých, sklápěcích nebo vyklápěcích dřevěných</t>
  </si>
  <si>
    <t>https://podminky.urs.cz/item/CS_URS_2025_01/786624111</t>
  </si>
  <si>
    <t>venkovní výplně</t>
  </si>
  <si>
    <t>453</t>
  </si>
  <si>
    <t>55346200</t>
  </si>
  <si>
    <t>žaluzie horizontální interiérové včetně ovládání</t>
  </si>
  <si>
    <t>1696809520</t>
  </si>
  <si>
    <t>žaluzie horizontální interiérové</t>
  </si>
  <si>
    <t>454</t>
  </si>
  <si>
    <t>786-Ž1</t>
  </si>
  <si>
    <t>M+D exteriérové rolety 2400x1600mm vč.ovládání a pohonu - specifikace viz tab.PSV ozn.Ž1</t>
  </si>
  <si>
    <t>-408118004</t>
  </si>
  <si>
    <t>455</t>
  </si>
  <si>
    <t>786-Ž2</t>
  </si>
  <si>
    <t>M+D exteriérové rolety 1800x1600mm vč.ovládání a pohonu - specifikace viz tab.PSV ozn.Ž2</t>
  </si>
  <si>
    <t>-427129167</t>
  </si>
  <si>
    <t>456</t>
  </si>
  <si>
    <t>786-Ž3</t>
  </si>
  <si>
    <t>M+D exteriérové rolety 1100x2300mm vč.ovládání a pohonu - specifikace viz tab.PSV ozn.Ž3</t>
  </si>
  <si>
    <t>-2143580175</t>
  </si>
  <si>
    <t>457</t>
  </si>
  <si>
    <t>998786102</t>
  </si>
  <si>
    <t>Přesun hmot tonážní pro stínění a čalounické úpravy v objektech v přes 6 do 12 m</t>
  </si>
  <si>
    <t>-1383023814</t>
  </si>
  <si>
    <t>Přesun hmot pro stínění a čalounické úpravy stanovený z hmotnosti přesunovaného materiálu vodorovná dopravní vzdálenost do 50 m základní v objektech výšky (hloubky) přes 6 do 12 m</t>
  </si>
  <si>
    <t>https://podminky.urs.cz/item/CS_URS_2025_01/998786102</t>
  </si>
  <si>
    <t>14-A - Zařízení pro vytápění staveb</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</si>
  <si>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1.4A.01 TECHNICKÁ ZPRÁVA – UT 1.4A.02 PŮDORYS 1.NP – UT 1.4A.03 PŮDORYS 2.NP – UT 1.4A.04 PŮDORYS STŘECHY – UT 1.4A.05 SCHÉMA ZAPOJENÍ – UT</t>
  </si>
  <si>
    <t xml:space="preserve">    732 - Ústřední vytápění - strojovny</t>
  </si>
  <si>
    <t xml:space="preserve">    733 - Ústřední vytápění - rozvodné potrubí</t>
  </si>
  <si>
    <t xml:space="preserve">    734 - Ústřední vytápění - armatury</t>
  </si>
  <si>
    <t xml:space="preserve">    735 - Ústřední vytápění - otopná tělesa</t>
  </si>
  <si>
    <t xml:space="preserve">    736 - Ústřední vytápění - plošné vytápění a chlazení</t>
  </si>
  <si>
    <t xml:space="preserve">    741 - Elektroinstalace - silnoproud</t>
  </si>
  <si>
    <t>M - Práce a dodávky M</t>
  </si>
  <si>
    <t xml:space="preserve">    23-M - Montáže potrubí</t>
  </si>
  <si>
    <t xml:space="preserve">    58-M - Revize vyhrazených technických zařízení</t>
  </si>
  <si>
    <t>OST - Ostatní</t>
  </si>
  <si>
    <t>713463211</t>
  </si>
  <si>
    <t>Montáž izolace tepelné potrubí potrubními pouzdry s Al fólií staženými Al páskou 1x D do 50 mm</t>
  </si>
  <si>
    <t>-1805750979</t>
  </si>
  <si>
    <t>Montáž izolace tepelné potrubí a ohybů tvarovkami nebo deskami potrubními pouzdry s povrchovou úpravou hliníkovou fólií (izolační materiál ve specifikaci) přelepenými samolepící hliníkovou páskou potrubí jednovrstvá D do 50 mm</t>
  </si>
  <si>
    <t>https://podminky.urs.cz/item/CS_URS_2025_01/713463211</t>
  </si>
  <si>
    <t>10+16+48</t>
  </si>
  <si>
    <t>63154531</t>
  </si>
  <si>
    <t>pouzdro izolační potrubní z minerální vlny s Al fólií max. 250/100°C 28/30mm</t>
  </si>
  <si>
    <t>1817686394</t>
  </si>
  <si>
    <t>63154573</t>
  </si>
  <si>
    <t>pouzdro izolační potrubní z minerální vlny s Al fólií max. 250/100°C 42/40mm</t>
  </si>
  <si>
    <t>587379534</t>
  </si>
  <si>
    <t>63154018</t>
  </si>
  <si>
    <t>pouzdro izolační potrubní z minerální vlny s Al fólií max. 250/100°C 54/40mm</t>
  </si>
  <si>
    <t>337605576</t>
  </si>
  <si>
    <t>63154001</t>
  </si>
  <si>
    <t>páska samolepící hliníková š 50mm dl 50m</t>
  </si>
  <si>
    <t>1788621064</t>
  </si>
  <si>
    <t>713463411</t>
  </si>
  <si>
    <t>Montáž izolace tepelné potrubí a ohybů návlekovými izolačními pouzdry</t>
  </si>
  <si>
    <t>-1019130372</t>
  </si>
  <si>
    <t>Montáž izolace tepelné potrubí a ohybů tvarovkami nebo deskami potrubními pouzdry návlekovými izolačními hadicemi potrubí a ohybů</t>
  </si>
  <si>
    <t>https://podminky.urs.cz/item/CS_URS_2025_01/713463411</t>
  </si>
  <si>
    <t>70+48+72+40+18</t>
  </si>
  <si>
    <t>28377096</t>
  </si>
  <si>
    <t>pouzdro izolační potrubní z pěnového polyetylenu 15/20mm</t>
  </si>
  <si>
    <t>840434539</t>
  </si>
  <si>
    <t>28377106</t>
  </si>
  <si>
    <t>pouzdro izolační potrubní z pěnového polyetylenu 18/20mm</t>
  </si>
  <si>
    <t>1094018505</t>
  </si>
  <si>
    <t>28377046</t>
  </si>
  <si>
    <t>pouzdro izolační potrubní z pěnového polyetylenu 22/25mm</t>
  </si>
  <si>
    <t>-820258763</t>
  </si>
  <si>
    <t>28377049</t>
  </si>
  <si>
    <t>pouzdro izolační potrubní z pěnového polyetylenu 28/25mm</t>
  </si>
  <si>
    <t>1324753141</t>
  </si>
  <si>
    <t>28377056</t>
  </si>
  <si>
    <t>pouzdro izolační potrubní z pěnového polyetylenu 35/25mm</t>
  </si>
  <si>
    <t>1752856838</t>
  </si>
  <si>
    <t>24747001</t>
  </si>
  <si>
    <t>lepidlo pro lepení a těsnění izolačních pásů</t>
  </si>
  <si>
    <t>litr</t>
  </si>
  <si>
    <t>330534632</t>
  </si>
  <si>
    <t>248/40</t>
  </si>
  <si>
    <t>71347121R1</t>
  </si>
  <si>
    <t>Příplatek za montáž izolace armatur do DN50 potrubními pouzdry s Al fólií staženými Al páskou</t>
  </si>
  <si>
    <t>673668042</t>
  </si>
  <si>
    <t>998713101</t>
  </si>
  <si>
    <t>Přesun hmot tonážní pro izolace tepelné v objektech v do 6 m</t>
  </si>
  <si>
    <t>1340889131</t>
  </si>
  <si>
    <t>Přesun hmot pro izolace tepelné stanovený z hmotnosti přesunovaného materiálu vodorovná dopravní vzdálenost do 50 m s užitím mechanizace v objektech výšky do 6 m</t>
  </si>
  <si>
    <t>https://podminky.urs.cz/item/CS_URS_2025_01/998713101</t>
  </si>
  <si>
    <t>732</t>
  </si>
  <si>
    <t>Ústřední vytápění - strojovny</t>
  </si>
  <si>
    <t>73252211R1</t>
  </si>
  <si>
    <t>Montáž vnitřní a venkovní jednotky tepelného čerpadla, včetně příslušenství a regulace</t>
  </si>
  <si>
    <t>2096073969</t>
  </si>
  <si>
    <t>Montáž vnitřní a venkovní jednotky tepelného čerpadla, včetně příslušenství a regulace
- montáž na pomocnou ocelovou konstrukci na ploché střeše</t>
  </si>
  <si>
    <t>484X76014</t>
  </si>
  <si>
    <t>Tepelné čerpadlo vzduch/voda-paket vnitřní a venkovní jednotky TČ</t>
  </si>
  <si>
    <t>1032020294</t>
  </si>
  <si>
    <t xml:space="preserve">Tepelné čerpadlo vzduch/voda
- modulované TČ vzduch/voda (23,12 kW/COP 4,44 při A2/W35) včetně oběhového čerpadla
- chladivo R290
- chladící výkon A35/W7: 21,4 kW
- EER (A35/W7): 3,36
- max. příkon 8,11 kW, max.provozní proud 11,71 A, rozběhový proud 7,02 A (inverter)
- hmotnost 280 kg
Teplené čerpadlo musí umět komunikovat pomocí min. jednoho z protokolů  KNX, ModBus RTU, ModBus TCP ! Před objednáním tepelného čerpadla nutno tento požadavek projednat s dodavatelem systému měření a regulace!
</t>
  </si>
  <si>
    <t>484vp2b.81</t>
  </si>
  <si>
    <t>Nohy pro venkovní jednotkutepelného čerpadla</t>
  </si>
  <si>
    <t>695858757</t>
  </si>
  <si>
    <t>Nohy pro venkovní jednotkutepelného čerpadla
pro pevný podklad, výška 25 cm, 2ks (instalováno v TČ)</t>
  </si>
  <si>
    <t>484vp2b.82</t>
  </si>
  <si>
    <t>Ochranný protimrazový termostatický ventil tepelného čerpadla G 1 1/2 M</t>
  </si>
  <si>
    <t>-285863450</t>
  </si>
  <si>
    <t>484vp2b.83</t>
  </si>
  <si>
    <t>Ethernetový kabel 20 m</t>
  </si>
  <si>
    <t>1403719183</t>
  </si>
  <si>
    <t>Ethernetový kabel 20 m
pro kartu T-SPLIT BOARD, kabel kategorie 7 + 2x RJ45</t>
  </si>
  <si>
    <t>484vp2b.84</t>
  </si>
  <si>
    <t>Rozšiřující karta pro připojení více periferií</t>
  </si>
  <si>
    <t>-1767780007</t>
  </si>
  <si>
    <t>484vp2b.85</t>
  </si>
  <si>
    <t>MODBUS kabel na propojení TČ, ovl. panelu a dalších prvků</t>
  </si>
  <si>
    <t>997164259</t>
  </si>
  <si>
    <t>HCC kabel 100 m
MODBUS kabel na propojení TČ, ovl. panelu HCC a dalších prvků</t>
  </si>
  <si>
    <t>484vp2b.86</t>
  </si>
  <si>
    <t>Touch Screen 7˝ - dotykový ovládací panel</t>
  </si>
  <si>
    <t>-1530614588</t>
  </si>
  <si>
    <t>Touch Screen 7˝
dotykový ovládací panel</t>
  </si>
  <si>
    <t>484vp2b.87</t>
  </si>
  <si>
    <t>Krycí rámeček pro Touch Screen 7˝, montáž na zeď vč. instalační krabice</t>
  </si>
  <si>
    <t>1351369578</t>
  </si>
  <si>
    <t>Krycí rámeček pro Touch Screen 7˝, montáž na zeď
vč. instalační krabice</t>
  </si>
  <si>
    <t>484vp2b.88</t>
  </si>
  <si>
    <t>Karta pro komunikaci mezi venkovní jednotkou a ostatními prvky</t>
  </si>
  <si>
    <t>1619118187</t>
  </si>
  <si>
    <t>T-SPLIT BOARD
karta pro komunikaci mezi venkovní jednotkou a ostatními prvky</t>
  </si>
  <si>
    <t>484vp2b.89</t>
  </si>
  <si>
    <t>Rozšiřující modul pro 1 přímý a 1 směšovaný TO, včetně čidel</t>
  </si>
  <si>
    <t>1340467848</t>
  </si>
  <si>
    <t>C-MIX
rozšiřující modul pro 1 přímý a 1 směšovaný TO, včetně čidel</t>
  </si>
  <si>
    <t>484vp2b.90</t>
  </si>
  <si>
    <t>Teplotní čidlo jímkové, 3 m</t>
  </si>
  <si>
    <t>-235743114</t>
  </si>
  <si>
    <t>NTC čidlo B2/B3
teplotní čidlo jímkové, 3 m</t>
  </si>
  <si>
    <t>484vp2b.91</t>
  </si>
  <si>
    <t>Prostorový termostat a čidlo vlhkosti, bílá</t>
  </si>
  <si>
    <t>1083590159</t>
  </si>
  <si>
    <t>ROOM White
prostorový termostat a čidlo vlhkosti, bílá</t>
  </si>
  <si>
    <t>484vp2b.92</t>
  </si>
  <si>
    <t>Elektronický regulátor oběhu pro řízení oběhového čerpadla teplé vody</t>
  </si>
  <si>
    <t>1610677580</t>
  </si>
  <si>
    <t>CIRCON Classic
elektronický regulátor oběhu pro řízení oběhového čerpadla teplé vody</t>
  </si>
  <si>
    <t>484vp2b.93</t>
  </si>
  <si>
    <t xml:space="preserve">Přepínací ventil pro ohřev TV s pohonem, třícestný ventil,  Kv = 20,8 m3/h </t>
  </si>
  <si>
    <t>-2067577779</t>
  </si>
  <si>
    <t xml:space="preserve">přepínací ventil pro ohřev TV s pohonem
třícestný ventil,  Kv = 20,8 m3/h</t>
  </si>
  <si>
    <t>73221930R2</t>
  </si>
  <si>
    <t>Montáž akumulačního zásobníku do objemu 600l</t>
  </si>
  <si>
    <t>1353756968</t>
  </si>
  <si>
    <t>Montáž zásobníku teplé vody do objemu 600l</t>
  </si>
  <si>
    <t>4844122R1</t>
  </si>
  <si>
    <t>Kombinovaný akumulační zásobník stacionární s průtokovým ohřevem TV - objem 557 l</t>
  </si>
  <si>
    <t>451479090</t>
  </si>
  <si>
    <t>Kombinovaný akumulační zásobník stacionární s průtokovým ohřevem TV
- s 2 nerezovými výměníky TV
- objem 557 litrů
- průměr 850 mm s tepelnou izolací
- výška 1935 mm s tepelnou izolací,
- klopná výška 2050mm bez izolace
- přestupní plocha výměníku 6,0 m2 + 3,0 m2
- objem výměníku 21 l + 11 l</t>
  </si>
  <si>
    <t>4844122R12</t>
  </si>
  <si>
    <t>Flísová izolace s plastovou deskou na povrchu, včetně izolace nad a pod nádrží</t>
  </si>
  <si>
    <t>1183391429</t>
  </si>
  <si>
    <t>732294312</t>
  </si>
  <si>
    <t>Elektrická topná jednotka vestavná přírubová o výkonu 3,0 kW</t>
  </si>
  <si>
    <t>1494789276</t>
  </si>
  <si>
    <t xml:space="preserve">Elektrické topné jednotky vestavné přírubové o výkonu 3,0 kW
včetně provozního a bezpečnostního termostatu </t>
  </si>
  <si>
    <t>https://podminky.urs.cz/item/CS_URS_2025_01/732294312</t>
  </si>
  <si>
    <t>732294315</t>
  </si>
  <si>
    <t>Elektrická topná jednotka vestavná přírubová o výkonu 6,0 kW</t>
  </si>
  <si>
    <t>2094428204</t>
  </si>
  <si>
    <t>Elektrické topné jednotky vestavné přírubové o výkonu 6,0 kW
včetně provozního a bezpečnostního termostatu</t>
  </si>
  <si>
    <t>https://podminky.urs.cz/item/CS_URS_2025_01/732294315</t>
  </si>
  <si>
    <t>73211212R8</t>
  </si>
  <si>
    <t>Montáž kombinovaného rozdělovače otopných okruhů</t>
  </si>
  <si>
    <t>1407953267</t>
  </si>
  <si>
    <t>4848773R11</t>
  </si>
  <si>
    <t>Kombinovaný rozdělovač otopných okruh, modul 80</t>
  </si>
  <si>
    <t>1826675126</t>
  </si>
  <si>
    <t>Kombinovaný rozdělovač otopných okruh, modul 100
- rozdělovač, MODUL 100, PN 6, Tmax=105°C, l=1000mm, m=22,5kg
- Nástěnná konzola NK 65-125, m=1,5kg - 2×
- Tepelná PUR izolace M 100, m=0,1kg
(viz. výkres schéma zapojení)</t>
  </si>
  <si>
    <t>732199100</t>
  </si>
  <si>
    <t>Montáž orientačních štítků</t>
  </si>
  <si>
    <t>-373840729</t>
  </si>
  <si>
    <t>Montáž štítků orientačních</t>
  </si>
  <si>
    <t>https://podminky.urs.cz/item/CS_URS_2025_01/732199100</t>
  </si>
  <si>
    <t>484xvp25</t>
  </si>
  <si>
    <t>Identifikační štítky, šipky toku média apod.</t>
  </si>
  <si>
    <t>-853141003</t>
  </si>
  <si>
    <t>73221930R3</t>
  </si>
  <si>
    <t>Montáž prvků regulace</t>
  </si>
  <si>
    <t>-536446699</t>
  </si>
  <si>
    <t>484Xvp21</t>
  </si>
  <si>
    <t>Drobné prvky regulace systému</t>
  </si>
  <si>
    <t>515099217</t>
  </si>
  <si>
    <t>Prvky systému regulace
– čidlo venkovní teploty 
- 2x čidlo do akumulační nádrže
- 2x čidlo topného okruhu
- kabeláž</t>
  </si>
  <si>
    <t>484vp2b.7</t>
  </si>
  <si>
    <t>Termostat příl.20-90st. AT90</t>
  </si>
  <si>
    <t>-1579405824</t>
  </si>
  <si>
    <t>484Xvp22</t>
  </si>
  <si>
    <t>Instalační podružný materiál pro tepelné čerpadlo</t>
  </si>
  <si>
    <t>-514105288</t>
  </si>
  <si>
    <t>732331616</t>
  </si>
  <si>
    <t>Nádoba tlaková expanzní pro topnou a chladicí soustavu s membránou závitové připojení PN 0,6 o objemu 50 l</t>
  </si>
  <si>
    <t>892834569</t>
  </si>
  <si>
    <t>Nádoby expanzní tlakové pro topné a chladicí soustavy s membránou bez pojistného ventilu se závitovým připojením PN 0,6 o objemu 50 l</t>
  </si>
  <si>
    <t>https://podminky.urs.cz/item/CS_URS_2025_01/732331616</t>
  </si>
  <si>
    <t>732331777</t>
  </si>
  <si>
    <t>Příslušenství k expanzním nádobám bezpečnostní uzávěr G 3/4 k měření tlaku</t>
  </si>
  <si>
    <t>-771858884</t>
  </si>
  <si>
    <t>Nádoby expanzní tlakové pro topné a chladicí soustavy příslušenství k expanzním nádobám bezpečnostní uzávěr k měření tlaku G 3/4</t>
  </si>
  <si>
    <t>https://podminky.urs.cz/item/CS_URS_2025_01/732331777</t>
  </si>
  <si>
    <t>732421412</t>
  </si>
  <si>
    <t>Čerpadlo teplovodní mokroběžné závitové oběhové DN 25 výtlak do 6,0 m průtok 2,8 m3/h PN 10 pro vytápění</t>
  </si>
  <si>
    <t>1318589689</t>
  </si>
  <si>
    <t>Čerpadla teplovodní mokroběžná závitová oběhová pro teplovodní vytápění (elektronicky řízená) PN 10, do 110°C DN přípojky/dopravní výška H (m) - čerpací výkon Q (m3/h) DN 25 / do 6,0 m / 2,8 m3/h
(např. Alpha2 25-60 180)</t>
  </si>
  <si>
    <t>https://podminky.urs.cz/item/CS_URS_2025_01/732421412</t>
  </si>
  <si>
    <t>732421419</t>
  </si>
  <si>
    <t>Čerpadlo teplovodní mokroběžné závitové oběhové DN 25 výtlak do 8,0 m průtok 4,0 m3/h PN 10 pro vytápění</t>
  </si>
  <si>
    <t>607275707</t>
  </si>
  <si>
    <t>Čerpadla teplovodní mokroběžná závitová oběhová pro teplovodní vytápění (elektronicky řízená) PN 10, do 110°C DN přípojky/dopravní výška H (m) - čerpací výkon Q (m3/h) DN 25 / do 8,0 m / 4,0 m3/h
(např. Magna3 25-80)</t>
  </si>
  <si>
    <t>https://podminky.urs.cz/item/CS_URS_2025_01/732421419</t>
  </si>
  <si>
    <t>X731vp11</t>
  </si>
  <si>
    <t>Kontrola zařízení před uvedením do provozu</t>
  </si>
  <si>
    <t>-9529530</t>
  </si>
  <si>
    <t>X731vp12</t>
  </si>
  <si>
    <t>Uvedení tepelného čerpadla do provozu, revize</t>
  </si>
  <si>
    <t>534863838</t>
  </si>
  <si>
    <t xml:space="preserve">Uvedení tepelného čerpadla do provozu, revize
Zahrnuje práci techniků, cestovné, spuštění tepelného čerpadla a kontrolu funkcí dle kontrolního seznamu, protokoly a dokumentace pro provozovatele. </t>
  </si>
  <si>
    <t>73519191R1</t>
  </si>
  <si>
    <t>Montáž automatického doplňovacího a plnicího zařízení, změkčovací patrony pro topné a chladicí soustavy</t>
  </si>
  <si>
    <t>-619554994</t>
  </si>
  <si>
    <t>541xvp25</t>
  </si>
  <si>
    <t>Automatické doplňovací a plnicí zařízení pro topné a chladicí soustavy</t>
  </si>
  <si>
    <t>1113530208</t>
  </si>
  <si>
    <t xml:space="preserve">Automatická doplňovací a plnicí stanice pro topné systémy a chladicí soustavy s tlakovými expanzními nádobami s membránou (MAG).
Umožňuje kontrolované a dle DIN EN 1717 resp. DIN 1988 vyžadované bezpečné doplňování a plnění systému z přímo napojených sítí pitné vody a provádí dle DIN EN 12828 a VDI 4807 doporučenou funkční kontrolu systému pro stabilizaci tlaku (MAG).
např. Reflex Fillcontrol Smart
Součásti:
Uzavírací armatura
Systémový oddělovač s certifikátem DVGW (BA) podle DIN EN 12729
Filtr
Tlakový senzor
Kulový kohout s pohonem
Redukční ventil s kontrolním manometrem a mikroprocesorovým řízením
Všechny komponenty jsou integrovány se snadným přístupem.
Kontrolované doplňování závislé na tlaku je zajišťováno automatickým přerušováním a hlášením poruch v případě překročení doby chodu a/nebo počtu cyklů.
První plnění a opětovné plnění zařízení je možné díky nastavitelnému provoznímu režimu. Přes plně automatické mikroprocesorové řízení s volným nastavováním parametrů s LCD displejem probíhá funkční řízení a kontrola stanice označené CE pro veškerá relevantní provozní a poruchová hlášení a zobrazení tlaku, a také beznapěťový výstup pro souhrnná poruchová hlášení a rozhraní RS485 k připojení na GLT.
Včetně externího tlakového čidla FE - kombinace s Fillsoftem -  aby bylo možné změřit potřebný doplňovací tlak</t>
  </si>
  <si>
    <t>541xvp26</t>
  </si>
  <si>
    <t>Armatura pro úpravu vody k doplňování topné vody</t>
  </si>
  <si>
    <t>533879468</t>
  </si>
  <si>
    <t>Armatura pro úpravu vody k doplňování topné vody dle VDI 2035
kapacita patrony pro změkčení (zelená) 6000 lx°dH
včetně uzavírání, vzorkovacího kohoutu a segmentového šroubení</t>
  </si>
  <si>
    <t>998732101</t>
  </si>
  <si>
    <t>Přesun hmot tonážní pro strojovny v objektech v do 6 m</t>
  </si>
  <si>
    <t>-984948743</t>
  </si>
  <si>
    <t>Přesun hmot pro strojovny stanovený z hmotnosti přesunovaného materiálu vodorovná dopravní vzdálenost do 50 m základní v objektech výšky do 6 m</t>
  </si>
  <si>
    <t>https://podminky.urs.cz/item/CS_URS_2025_01/998732101</t>
  </si>
  <si>
    <t>733</t>
  </si>
  <si>
    <t>Ústřední vytápění - rozvodné potrubí</t>
  </si>
  <si>
    <t>733222302</t>
  </si>
  <si>
    <t>Potrubí měděné polotvrdé spojované lisováním D 15x1 mm</t>
  </si>
  <si>
    <t>602337483</t>
  </si>
  <si>
    <t>Potrubí z trubek měděných polotvrdých spojovaných lisováním PN 16, T= +110°C Ø 15/1</t>
  </si>
  <si>
    <t>https://podminky.urs.cz/item/CS_URS_2025_01/733222302</t>
  </si>
  <si>
    <t>35*2</t>
  </si>
  <si>
    <t>733222303</t>
  </si>
  <si>
    <t>Potrubí měděné polotvrdé spojované lisováním D 18x1 mm</t>
  </si>
  <si>
    <t>1170703340</t>
  </si>
  <si>
    <t>Potrubí z trubek měděných polotvrdých spojovaných lisováním PN 16, T= +110°C Ø 18/1</t>
  </si>
  <si>
    <t>https://podminky.urs.cz/item/CS_URS_2025_01/733222303</t>
  </si>
  <si>
    <t>24*2</t>
  </si>
  <si>
    <t>733222304</t>
  </si>
  <si>
    <t>Potrubí měděné polotvrdé spojované lisováním D 22x1 mm</t>
  </si>
  <si>
    <t>457079339</t>
  </si>
  <si>
    <t>Potrubí z trubek měděných polotvrdých spojovaných lisováním PN 16, T= +110°C Ø 22/1</t>
  </si>
  <si>
    <t>https://podminky.urs.cz/item/CS_URS_2025_01/733222304</t>
  </si>
  <si>
    <t>64+8</t>
  </si>
  <si>
    <t>733223304</t>
  </si>
  <si>
    <t>Potrubí měděné tvrdé spojované lisováním D 28x1,5 mm</t>
  </si>
  <si>
    <t>-376956322</t>
  </si>
  <si>
    <t>Potrubí z trubek měděných tvrdých spojovaných lisováním PN 16, T= +110°C Ø 28/1,5</t>
  </si>
  <si>
    <t>https://podminky.urs.cz/item/CS_URS_2025_01/733223304</t>
  </si>
  <si>
    <t>10+40</t>
  </si>
  <si>
    <t>733223305</t>
  </si>
  <si>
    <t>Potrubí měděné tvrdé spojované lisováním D 35x1,5 mm</t>
  </si>
  <si>
    <t>-1368900446</t>
  </si>
  <si>
    <t>Potrubí z trubek měděných tvrdých spojovaných lisováním PN 16, T= +110°C Ø 35/1,5</t>
  </si>
  <si>
    <t>https://podminky.urs.cz/item/CS_URS_2025_01/733223305</t>
  </si>
  <si>
    <t>9*2</t>
  </si>
  <si>
    <t>733223306</t>
  </si>
  <si>
    <t>Potrubí měděné tvrdé spojované lisováním D 42x1,5 mm</t>
  </si>
  <si>
    <t>631749906</t>
  </si>
  <si>
    <t>Potrubí z trubek měděných tvrdých spojovaných lisováním PN 16, T= +110°C Ø 42/1,5</t>
  </si>
  <si>
    <t>https://podminky.urs.cz/item/CS_URS_2025_01/733223306</t>
  </si>
  <si>
    <t>8*2</t>
  </si>
  <si>
    <t>733223307</t>
  </si>
  <si>
    <t>Potrubí měděné tvrdé spojované lisováním D 54x2 mm</t>
  </si>
  <si>
    <t>1367394654</t>
  </si>
  <si>
    <t>Potrubí z trubek měděných tvrdých spojovaných lisováním PN 16, T= +110°C Ø 54/2</t>
  </si>
  <si>
    <t>https://podminky.urs.cz/item/CS_URS_2025_01/733223307</t>
  </si>
  <si>
    <t>733291101</t>
  </si>
  <si>
    <t>Zkouška těsnosti potrubí měděné D do 35x1,5</t>
  </si>
  <si>
    <t>-248165568</t>
  </si>
  <si>
    <t>Zkoušky těsnosti potrubí z trubek měděných Ø do 35/1,5</t>
  </si>
  <si>
    <t>https://podminky.urs.cz/item/CS_URS_2025_01/733291101</t>
  </si>
  <si>
    <t>70+48+72+50+18</t>
  </si>
  <si>
    <t>733291102</t>
  </si>
  <si>
    <t>Zkouška těsnosti potrubí měděné D přes 35x1,5 do 64x2</t>
  </si>
  <si>
    <t>331481934</t>
  </si>
  <si>
    <t>Zkoušky těsnosti potrubí z trubek měděných Ø přes 35/1,5 do 64/2,0</t>
  </si>
  <si>
    <t>https://podminky.urs.cz/item/CS_URS_2025_01/733291102</t>
  </si>
  <si>
    <t>18+48</t>
  </si>
  <si>
    <t>X733291101</t>
  </si>
  <si>
    <t>Montáž upevňovacích a nosných prvků rozvodu potrubí</t>
  </si>
  <si>
    <t>774973238</t>
  </si>
  <si>
    <t>286xvp1</t>
  </si>
  <si>
    <t>Upevňovací a nosné prvky rozvodu potrubí do DN 50</t>
  </si>
  <si>
    <t>1388462282</t>
  </si>
  <si>
    <t>286Xvp21</t>
  </si>
  <si>
    <t>Hydroizolační manžeta (chránička) prostupová pro potrubí DN 300</t>
  </si>
  <si>
    <t>-1578060023</t>
  </si>
  <si>
    <t>733390404</t>
  </si>
  <si>
    <t>Manžeta prostupová primárních okruhů průměru D 32 - 40</t>
  </si>
  <si>
    <t>CS ÚRS 2022 01</t>
  </si>
  <si>
    <t>-910623398</t>
  </si>
  <si>
    <t>Manžety prostupové pro potrubí primárních okruhů tepelných čerpadel průměru D 32 - 40</t>
  </si>
  <si>
    <t>https://podminky.urs.cz/item/CS_URS_2022_01/733390404</t>
  </si>
  <si>
    <t>286vp2</t>
  </si>
  <si>
    <t>Požární ucpávky a dotěsnění prostupů UT vč.atestu</t>
  </si>
  <si>
    <t>-64146807</t>
  </si>
  <si>
    <t>998733101</t>
  </si>
  <si>
    <t>Přesun hmot tonážní pro rozvody potrubí v objektech v do 6 m</t>
  </si>
  <si>
    <t>1729295123</t>
  </si>
  <si>
    <t>Přesun hmot pro rozvody potrubí stanovený z hmotnosti přesunovaného materiálu vodorovná dopravní vzdálenost do 50 m základní v objektech výšky do 6 m</t>
  </si>
  <si>
    <t>https://podminky.urs.cz/item/CS_URS_2025_01/998733101</t>
  </si>
  <si>
    <t>734</t>
  </si>
  <si>
    <t>Ústřední vytápění - armatury</t>
  </si>
  <si>
    <t>734221682</t>
  </si>
  <si>
    <t>Termostatická hlavice kapalinová PN 10 do 110°C otopných těles VK</t>
  </si>
  <si>
    <t>2089927252</t>
  </si>
  <si>
    <t>Ventily regulační závitové hlavice termostatické pro ovládání ventilů PN 10 do 110°C kapalinové otopných těles VK</t>
  </si>
  <si>
    <t>https://podminky.urs.cz/item/CS_URS_2025_01/734221682</t>
  </si>
  <si>
    <t>734261402</t>
  </si>
  <si>
    <t>Armatura připojovací rohová G 1/2x18 PN 10 do 110°C radiátorů typu VK</t>
  </si>
  <si>
    <t>-1884348749</t>
  </si>
  <si>
    <t>Šroubení připojovací armatury radiátorů VK PN 10 do 110°C, regulační uzavíratelné rohové G 1/2 x 18</t>
  </si>
  <si>
    <t>https://podminky.urs.cz/item/CS_URS_2025_01/734261402</t>
  </si>
  <si>
    <t>734211120</t>
  </si>
  <si>
    <t>Ventil závitový odvzdušňovací G 1/2 PN 14 do 120°C automatický</t>
  </si>
  <si>
    <t>-1361344501</t>
  </si>
  <si>
    <t>Ventily odvzdušňovací závitové automatické PN 14 do 120°C G 1/2</t>
  </si>
  <si>
    <t>https://podminky.urs.cz/item/CS_URS_2025_01/734211120</t>
  </si>
  <si>
    <t>734211119</t>
  </si>
  <si>
    <t>Ventil závitový odvzdušňovací G 3/8 PN 14 do 120°C automatický</t>
  </si>
  <si>
    <t>-1185548065</t>
  </si>
  <si>
    <t>Ventily odvzdušňovací závitové automatické PN 14 do 120°C G 3/8</t>
  </si>
  <si>
    <t>https://podminky.urs.cz/item/CS_URS_2025_01/734211119</t>
  </si>
  <si>
    <t>734242413</t>
  </si>
  <si>
    <t>Ventil závitový zpětný přímý G 3/4 PN 16 do 110°C</t>
  </si>
  <si>
    <t>-1598926488</t>
  </si>
  <si>
    <t>Ventily zpětné závitové PN 16 do 110°C přímé G 3/4</t>
  </si>
  <si>
    <t>https://podminky.urs.cz/item/CS_URS_2025_01/734242413</t>
  </si>
  <si>
    <t>734242414</t>
  </si>
  <si>
    <t>Ventil závitový zpětný přímý G 1 PN 16 do 110°C</t>
  </si>
  <si>
    <t>173466438</t>
  </si>
  <si>
    <t>Ventily zpětné závitové PN 16 do 110°C přímé G 1</t>
  </si>
  <si>
    <t>https://podminky.urs.cz/item/CS_URS_2025_01/734242414</t>
  </si>
  <si>
    <t>734242416</t>
  </si>
  <si>
    <t>Ventil závitový zpětný přímý G 6/4 PN 16 do 110°C</t>
  </si>
  <si>
    <t>1664702954</t>
  </si>
  <si>
    <t>Ventily zpětné závitové PN 16 do 110°C přímé G 6/4</t>
  </si>
  <si>
    <t>https://podminky.urs.cz/item/CS_URS_2025_01/734242416</t>
  </si>
  <si>
    <t>734242417</t>
  </si>
  <si>
    <t>Ventil závitový zpětný přímý G 2 PN 16 do 110°C</t>
  </si>
  <si>
    <t>153190283</t>
  </si>
  <si>
    <t>Ventily zpětné závitové PN 16 do 110°C přímé G 2</t>
  </si>
  <si>
    <t>https://podminky.urs.cz/item/CS_URS_2025_01/734242417</t>
  </si>
  <si>
    <t>734251212</t>
  </si>
  <si>
    <t>Ventil závitový pojistný rohový G 3/4 provozní tlak od 2,5 do 6 barů</t>
  </si>
  <si>
    <t>-1064959507</t>
  </si>
  <si>
    <t>Ventily pojistné závitové a čepové rohové provozní tlak od 2,5 do 6 bar G 3/4</t>
  </si>
  <si>
    <t>https://podminky.urs.cz/item/CS_URS_2025_01/734251212</t>
  </si>
  <si>
    <t>734291123</t>
  </si>
  <si>
    <t>Kohout plnící a vypouštěcí G 1/2 PN 10 do 90°C závitový</t>
  </si>
  <si>
    <t>1738918780</t>
  </si>
  <si>
    <t>Ostatní armatury kohouty plnicí a vypouštěcí PN 10 do 90°C G 1/2</t>
  </si>
  <si>
    <t>https://podminky.urs.cz/item/CS_URS_2025_01/734291123</t>
  </si>
  <si>
    <t>734291124</t>
  </si>
  <si>
    <t>Kohout plnící a vypouštěcí G 3/4 PN 10 do 90°C závitový</t>
  </si>
  <si>
    <t>1301340365</t>
  </si>
  <si>
    <t>Ostatní armatury kohouty plnicí a vypouštěcí PN 10 do 90°C G 3/4</t>
  </si>
  <si>
    <t>https://podminky.urs.cz/item/CS_URS_2025_01/734291124</t>
  </si>
  <si>
    <t>734291264</t>
  </si>
  <si>
    <t>Filtr závitový pro topné a chladicí systémy přímý G 1 PN 30 do 110°C s vnitřními závity</t>
  </si>
  <si>
    <t>-1329140042</t>
  </si>
  <si>
    <t>Ostatní armatury filtry závitové pro topné a chladicí systémy PN 30 do 110°C přímé s vnitřními závity G 1</t>
  </si>
  <si>
    <t>https://podminky.urs.cz/item/CS_URS_2025_01/734291264</t>
  </si>
  <si>
    <t>734291266</t>
  </si>
  <si>
    <t>Filtr závitový pro topné a chladicí systémy přímý G 1 1/2 PN 30 do 110°C s vnitřními závity</t>
  </si>
  <si>
    <t>1038190800</t>
  </si>
  <si>
    <t>Ostatní armatury filtry závitové pro topné a chladicí systémy PN 30 do 110°C přímé s vnitřními závity G 1 1/2</t>
  </si>
  <si>
    <t>https://podminky.urs.cz/item/CS_URS_2025_01/734291266</t>
  </si>
  <si>
    <t>734291277</t>
  </si>
  <si>
    <t>Filtr závitový pro topné a chladicí systémy přímý G 2 PN 30 do 110°C s vnitřními závity a integrovaným magnetem</t>
  </si>
  <si>
    <t>-1550527722</t>
  </si>
  <si>
    <t>Ostatní armatury filtry závitové pro topné a chladicí systémy PN 30 do 110°C přímé s vnitřními závity a integrovaným magnetem G 2</t>
  </si>
  <si>
    <t>https://podminky.urs.cz/item/CS_URS_2025_01/734291277</t>
  </si>
  <si>
    <t>734292714</t>
  </si>
  <si>
    <t>Kohout kulový přímý G 3/4 PN 42 do 185°C vnitřní závit</t>
  </si>
  <si>
    <t>1135656893</t>
  </si>
  <si>
    <t>Ostatní armatury kulové kohouty PN 42 do 185°C přímé vnitřní závit G 3/4</t>
  </si>
  <si>
    <t>https://podminky.urs.cz/item/CS_URS_2025_01/734292714</t>
  </si>
  <si>
    <t>734292715</t>
  </si>
  <si>
    <t>Kohout kulový přímý G 1 PN 42 do 185°C vnitřní závit</t>
  </si>
  <si>
    <t>2108450021</t>
  </si>
  <si>
    <t>Ostatní armatury kulové kohouty PN 42 do 185°C přímé vnitřní závit G 1</t>
  </si>
  <si>
    <t>https://podminky.urs.cz/item/CS_URS_2025_01/734292715</t>
  </si>
  <si>
    <t>734292717</t>
  </si>
  <si>
    <t>Kohout kulový přímý G 1 1/2 PN 42 do 185°C vnitřní závit</t>
  </si>
  <si>
    <t>665072048</t>
  </si>
  <si>
    <t>Ostatní armatury kulové kohouty PN 42 do 185°C přímé vnitřní závit G 1 1/2</t>
  </si>
  <si>
    <t>https://podminky.urs.cz/item/CS_URS_2025_01/734292717</t>
  </si>
  <si>
    <t>734292718</t>
  </si>
  <si>
    <t>Kohout kulový přímý G 2 PN 42 do 185°C vnitřní závit</t>
  </si>
  <si>
    <t>1783050999</t>
  </si>
  <si>
    <t>Ostatní armatury kulové kohouty PN 42 do 185°C přímé vnitřní závit G 2</t>
  </si>
  <si>
    <t>https://podminky.urs.cz/item/CS_URS_2025_01/734292718</t>
  </si>
  <si>
    <t>73429502R3</t>
  </si>
  <si>
    <t>Směšovací ventil otopných a chladicích systémů závitový třícestný G 1" se servomotorem 24 V DC</t>
  </si>
  <si>
    <t>-2031985966</t>
  </si>
  <si>
    <t>Směšovací armatury otopných a chladících systémů ventily závitové PN 10 T= 120°C třícestné se servomotorem G 1, 24 V DC</t>
  </si>
  <si>
    <t>734411102</t>
  </si>
  <si>
    <t>Teploměr technický s pevným stonkem a jímkou zadní připojení průměr 63 mm délky 75 mm</t>
  </si>
  <si>
    <t>1659225943</t>
  </si>
  <si>
    <t>Teploměry technické s pevným stonkem a jímkou zadní připojení (axiální) průměr 63 mm délka stonku 75 mm</t>
  </si>
  <si>
    <t>https://podminky.urs.cz/item/CS_URS_2025_01/734411102</t>
  </si>
  <si>
    <t>734421111</t>
  </si>
  <si>
    <t>Tlakoměr s pevným stonkem a zpětnou klapkou tlak 0-16 bar průměr 50 mm zadní připojení</t>
  </si>
  <si>
    <t>-1352333005</t>
  </si>
  <si>
    <t>Tlakoměry s pevným stonkem a zpětnou klapkou zadní připojení (axiální) tlaku 0-16 bar průměru 50 mm</t>
  </si>
  <si>
    <t>https://podminky.urs.cz/item/CS_URS_2025_01/734421111</t>
  </si>
  <si>
    <t>734494212</t>
  </si>
  <si>
    <t>Návarek s trubkovým závitem G 3/8</t>
  </si>
  <si>
    <t>109720287</t>
  </si>
  <si>
    <t>Měřicí armatury návarky s trubkovým závitem G 3/8</t>
  </si>
  <si>
    <t>https://podminky.urs.cz/item/CS_URS_2025_01/734494212</t>
  </si>
  <si>
    <t>734494213</t>
  </si>
  <si>
    <t>Návarek s trubkovým závitem G 1/2</t>
  </si>
  <si>
    <t>285074006</t>
  </si>
  <si>
    <t>Měřicí armatury návarky s trubkovým závitem G 1/2</t>
  </si>
  <si>
    <t>https://podminky.urs.cz/item/CS_URS_2025_01/734494213</t>
  </si>
  <si>
    <t>734494214</t>
  </si>
  <si>
    <t>Návarek s trubkovým závitem G 3/4</t>
  </si>
  <si>
    <t>-198252371</t>
  </si>
  <si>
    <t>Měřicí armatury návarky s trubkovým závitem G 3/4</t>
  </si>
  <si>
    <t>https://podminky.urs.cz/item/CS_URS_2025_01/734494214</t>
  </si>
  <si>
    <t>998734101</t>
  </si>
  <si>
    <t>Přesun hmot tonážní pro armatury v objektech v do 6 m</t>
  </si>
  <si>
    <t>-1899088804</t>
  </si>
  <si>
    <t>Přesun hmot pro armatury stanovený z hmotnosti přesunovaného materiálu vodorovná dopravní vzdálenost do 50 m základní v objektech výšky do 6 m</t>
  </si>
  <si>
    <t>https://podminky.urs.cz/item/CS_URS_2025_01/998734101</t>
  </si>
  <si>
    <t>735</t>
  </si>
  <si>
    <t>Ústřední vytápění - otopná tělesa</t>
  </si>
  <si>
    <t>735152279</t>
  </si>
  <si>
    <t>Otopné těleso panel VK jednodeskové 1 přídavná přestupní plocha výška/délka 600/1200 mm výkon 1202 W</t>
  </si>
  <si>
    <t>1101500600</t>
  </si>
  <si>
    <t>Otopná tělesa panelová VK jednodesková PN 1,0 MPa, T do 110°C s jednou přídavnou přestupní plochou výšky tělesa 600 mm stavební délky / výkonu 1200 mm / 1202 W</t>
  </si>
  <si>
    <t>https://podminky.urs.cz/item/CS_URS_2025_01/735152279</t>
  </si>
  <si>
    <t>735152474</t>
  </si>
  <si>
    <t>Otopné těleso panelové VK dvoudeskové 1 přídavná přestupní plocha výška/délka 600/700 mm výkon 902 W</t>
  </si>
  <si>
    <t>-586225511</t>
  </si>
  <si>
    <t>Otopná tělesa panelová VK dvoudesková PN 1,0 MPa, T do 110°C s jednou přídavnou přestupní plochou výšky tělesa 600 mm stavební délky / výkonu 700 mm / 902 W</t>
  </si>
  <si>
    <t>https://podminky.urs.cz/item/CS_URS_2025_01/735152474</t>
  </si>
  <si>
    <t>735152482</t>
  </si>
  <si>
    <t>Otopné těleso panelové VK dvoudeskové 1 přídavná přestupní plocha výška/délka 600/1800 mm výkon 2318 W</t>
  </si>
  <si>
    <t>-357938173</t>
  </si>
  <si>
    <t>Otopná tělesa panelová VK dvoudesková PN 1,0 MPa, T do 110°C s jednou přídavnou přestupní plochou výšky tělesa 600 mm stavební délky / výkonu 1800 mm / 2318 W</t>
  </si>
  <si>
    <t>https://podminky.urs.cz/item/CS_URS_2025_01/735152482</t>
  </si>
  <si>
    <t>73516426R1</t>
  </si>
  <si>
    <t>Otopné těleso trubkové elektrické přímotopné výška/délka 1500/500 mm</t>
  </si>
  <si>
    <t>756151265</t>
  </si>
  <si>
    <t>Otopná tělesa trubková přímotopná elektrická na stěnu výšky tělesa 1500 mm, délky 500 mm</t>
  </si>
  <si>
    <t>735191910</t>
  </si>
  <si>
    <t>Napuštění vody do otopných těles</t>
  </si>
  <si>
    <t>952367661</t>
  </si>
  <si>
    <t>Ostatní opravy otopných těles napuštění vody do otopného systému včetně potrubí (bez kotle a ohříváků) otopných těles</t>
  </si>
  <si>
    <t>https://podminky.urs.cz/item/CS_URS_2025_01/735191910</t>
  </si>
  <si>
    <t>13+180+187</t>
  </si>
  <si>
    <t>998735101</t>
  </si>
  <si>
    <t>Přesun hmot tonážní pro otopná tělesa v objektech v do 6 m</t>
  </si>
  <si>
    <t>-1192113690</t>
  </si>
  <si>
    <t>Přesun hmot pro otopná tělesa stanovený z hmotnosti přesunovaného materiálu vodorovná dopravní vzdálenost do 50 m základní v objektech výšky do 6 m</t>
  </si>
  <si>
    <t>https://podminky.urs.cz/item/CS_URS_2025_01/998735101</t>
  </si>
  <si>
    <t>736</t>
  </si>
  <si>
    <t>Ústřední vytápění - plošné vytápění a chlazení</t>
  </si>
  <si>
    <t>736110223</t>
  </si>
  <si>
    <t>Podlahové vytápění - rozvodné potrubí polyethylen s kyslíkovou bariérou PE-Xb 18x2,0 mm pro systémovou desku rozteč 200 mm</t>
  </si>
  <si>
    <t>-186179163</t>
  </si>
  <si>
    <t>Trubkové teplovodní podlahové vytápění rozvod v systémové desce potrubí polyethylen PE-Xa nebo PE-Xb (s kyslíkovou bariérou) rozvodné potrubí 18x2 mm, rozteč 200 mm</t>
  </si>
  <si>
    <t>https://podminky.urs.cz/item/CS_URS_2025_01/736110223</t>
  </si>
  <si>
    <t>(687+464+545+585)*1,05</t>
  </si>
  <si>
    <t>736110261</t>
  </si>
  <si>
    <t>Podlahové vytápění - systémová deska s kombinovanou tepelnou a kročejovou izolací celkové výšky 31 mm</t>
  </si>
  <si>
    <t>79139595</t>
  </si>
  <si>
    <t>Trubkové teplovodní podlahové vytápění systémová deska s tepelnou izolací, výšky 30 až 31 mm</t>
  </si>
  <si>
    <t>https://podminky.urs.cz/item/CS_URS_2025_01/736110261</t>
  </si>
  <si>
    <t>(180+187)*1,05</t>
  </si>
  <si>
    <t>736110652</t>
  </si>
  <si>
    <t>Podlahové vytápění - obvodový dilatační pás samolepící s folií</t>
  </si>
  <si>
    <t>871723844</t>
  </si>
  <si>
    <t>Trubkové teplovodní podlahové vytápění doplňkové prvky okrajový izolační pruh</t>
  </si>
  <si>
    <t>https://podminky.urs.cz/item/CS_URS_2025_01/736110652</t>
  </si>
  <si>
    <t>(225+246)*1,05</t>
  </si>
  <si>
    <t>736110653</t>
  </si>
  <si>
    <t>Podlahové vytápění - ochranná trubka potrubí podlahového topení</t>
  </si>
  <si>
    <t>-1222984339</t>
  </si>
  <si>
    <t>Trubkové teplovodní podlahové vytápění doplňkové prvky ochranná trubka</t>
  </si>
  <si>
    <t>https://podminky.urs.cz/item/CS_URS_2025_01/736110653</t>
  </si>
  <si>
    <t>736110654</t>
  </si>
  <si>
    <t>Podlahové vytápění - středový (spárový) dilatační profil</t>
  </si>
  <si>
    <t>1112521872</t>
  </si>
  <si>
    <t>Trubkové teplovodní podlahové vytápění doplňkové prvky spárový (dilatační) profil</t>
  </si>
  <si>
    <t>https://podminky.urs.cz/item/CS_URS_2025_01/736110654</t>
  </si>
  <si>
    <t>736111024</t>
  </si>
  <si>
    <t>Podlahové vytápění - rozdělovač mosazný s automatickou regulací průtoku pětiokruhový</t>
  </si>
  <si>
    <t>1569557146</t>
  </si>
  <si>
    <t>Trubkové teplovodní podlahové vytápění rozdělovače mosazné s automatickou regulací průtoku pětiokruhové</t>
  </si>
  <si>
    <t>https://podminky.urs.cz/item/CS_URS_2025_01/736111024</t>
  </si>
  <si>
    <t>736111026</t>
  </si>
  <si>
    <t>Podlahové vytápění - rozdělovač mosazný s automatickou regulací průtoku sedmiokruhový</t>
  </si>
  <si>
    <t>608681489</t>
  </si>
  <si>
    <t>Trubkové teplovodní podlahové vytápění rozdělovače mosazné s automatickou regulací průtoku sedmiokruhové</t>
  </si>
  <si>
    <t>https://podminky.urs.cz/item/CS_URS_2025_01/736111026</t>
  </si>
  <si>
    <t>736111035</t>
  </si>
  <si>
    <t>Podlahové vytápění - svěrné šroubení se závitem EK 3/4" pro připojení potrubí 18x2,0 mm na rozdělovač</t>
  </si>
  <si>
    <t>1782790380</t>
  </si>
  <si>
    <t>Trubkové teplovodní podlahové vytápění připojovací šroubení rozdělovače, potrubí 18x2,0 mm</t>
  </si>
  <si>
    <t>https://podminky.urs.cz/item/CS_URS_2025_01/736111035</t>
  </si>
  <si>
    <t>(5+7+7+7)*2</t>
  </si>
  <si>
    <t>736111103</t>
  </si>
  <si>
    <t>Podlahové vytápění - skříň podomítková pro rozdělovač s 6-9 okruhy</t>
  </si>
  <si>
    <t>580780005</t>
  </si>
  <si>
    <t>Trubkové teplovodní podlahové vytápění skříně rozdělovače pod omítku, pro rozdělovač s počtem okruhů 6-9</t>
  </si>
  <si>
    <t>https://podminky.urs.cz/item/CS_URS_2025_01/736111103</t>
  </si>
  <si>
    <t>55114238</t>
  </si>
  <si>
    <t>kohout kulový se šroubením bronz vnitřní-vnější vrtulka 3/4"x3/4"</t>
  </si>
  <si>
    <t>932040324</t>
  </si>
  <si>
    <t>55114242</t>
  </si>
  <si>
    <t>kohout kulový se šroubením bronz vnitřní-vnější vrtulka 1"x1"</t>
  </si>
  <si>
    <t>130638582</t>
  </si>
  <si>
    <t>736111133</t>
  </si>
  <si>
    <t>Podlahové vytápění - elektrotermická hlavice (termopohon)</t>
  </si>
  <si>
    <t>1159006061</t>
  </si>
  <si>
    <t>Trubkové teplovodní podlahové vytápění regulační zařízení elektrotermická hlavice</t>
  </si>
  <si>
    <t>https://podminky.urs.cz/item/CS_URS_2025_01/736111133</t>
  </si>
  <si>
    <t>3+3+4+5</t>
  </si>
  <si>
    <t>736111134</t>
  </si>
  <si>
    <t>Podlahové topení - elektronický rozvaděč pro připojení max 6 prostorových termostatů</t>
  </si>
  <si>
    <t>1159183619</t>
  </si>
  <si>
    <t>Trubkové teplovodní podlahové vytápění regulační zařízení elektronický rozvaděč</t>
  </si>
  <si>
    <t>https://podminky.urs.cz/item/CS_URS_2025_01/736111134</t>
  </si>
  <si>
    <t>24552540</t>
  </si>
  <si>
    <t>plastifikátor do betonu pro podlahové topení</t>
  </si>
  <si>
    <t>-1332186295</t>
  </si>
  <si>
    <t>998736101</t>
  </si>
  <si>
    <t>Přesun hmot tonážní pro plošné vytápění v objektech v do 6 m</t>
  </si>
  <si>
    <t>1867779073</t>
  </si>
  <si>
    <t>Přesun hmot pro plošné vytápění stanovený z hmotnosti přesunovaného materiálu vodorovná dopravní vzdálenost do 50 m základní v objektech výšky do 6 m</t>
  </si>
  <si>
    <t>https://podminky.urs.cz/item/CS_URS_2025_01/998736101</t>
  </si>
  <si>
    <t>741</t>
  </si>
  <si>
    <t>Elektroinstalace - silnoproud</t>
  </si>
  <si>
    <t>741110511</t>
  </si>
  <si>
    <t>Montáž lišta a kanálek vkládací šířky do 60 mm s víčkem</t>
  </si>
  <si>
    <t>-1444846028</t>
  </si>
  <si>
    <t>Montáž lišt a kanálků elektroinstalačních se spojkami, ohyby a rohy a s nasunutím do krabic vkládacích s víčkem, šířky do 60 mm</t>
  </si>
  <si>
    <t>https://podminky.urs.cz/item/CS_URS_2025_01/741110511</t>
  </si>
  <si>
    <t>34571002</t>
  </si>
  <si>
    <t>lišta elektroinstalační hranatá PVC 60x40mm</t>
  </si>
  <si>
    <t>-1857911460</t>
  </si>
  <si>
    <t>741122122</t>
  </si>
  <si>
    <t>Montáž kabel Cu plný kulatý žíla 3x1,5 až 6 mm2 zatažený v trubkách (např. CYKY)</t>
  </si>
  <si>
    <t>136732390</t>
  </si>
  <si>
    <t>Montáž kabelů měděných bez ukončení uložených v trubkách zatažených plných kulatých nebo bezhalogenových (např. CYKY) počtu a průřezu žil 3x1,5 až 6 mm2</t>
  </si>
  <si>
    <t>https://podminky.urs.cz/item/CS_URS_2025_01/741122122</t>
  </si>
  <si>
    <t>34111030</t>
  </si>
  <si>
    <t>kabel instalační jádro Cu plné izolace PVC plášť PVC 450/750V (CYKY) 3x1,5mm2</t>
  </si>
  <si>
    <t>184948353</t>
  </si>
  <si>
    <t>741122131</t>
  </si>
  <si>
    <t>Montáž kabel Cu plný kulatý žíla 4x1,5 až 4 mm2 zatažený v trubkách (např. CYKY)</t>
  </si>
  <si>
    <t>-1050744711</t>
  </si>
  <si>
    <t>Montáž kabelů měděných bez ukončení uložených v trubkách zatažených plných kulatých nebo bezhalogenových (např. CYKY) počtu a průřezu žil 4x1,5 až 4 mm2</t>
  </si>
  <si>
    <t>https://podminky.urs.cz/item/CS_URS_2025_01/741122131</t>
  </si>
  <si>
    <t>34111060</t>
  </si>
  <si>
    <t>kabel instalační jádro Cu plné izolace PVC plášť PVC 450/750V (CYKY) 4x1,5mm2</t>
  </si>
  <si>
    <t>-1213466667</t>
  </si>
  <si>
    <t>12+20+20</t>
  </si>
  <si>
    <t>741124703</t>
  </si>
  <si>
    <t>Montáž kabel Cu stíněný ovládací žíly 2 až 19x1 mm2 uložený volně (např. JYTY)</t>
  </si>
  <si>
    <t>-241273762</t>
  </si>
  <si>
    <t>Montáž kabelů měděných ovládacích bez ukončení uložených volně stíněných ovládacích s plným jádrem (např. JYTY) počtu a průměru žil 2 až 19x1 mm2</t>
  </si>
  <si>
    <t>https://podminky.urs.cz/item/CS_URS_2025_01/741124703</t>
  </si>
  <si>
    <t>34143154</t>
  </si>
  <si>
    <t>kabel ovládací flexibilní stíněný Cu opletením jádro Cu lanované izolace PVC plášť PVC 300/500V (CMFM) 2x1,00mm2</t>
  </si>
  <si>
    <t>-1896934812</t>
  </si>
  <si>
    <t>20+10+10+10+10+20</t>
  </si>
  <si>
    <t>741130111</t>
  </si>
  <si>
    <t>Ukončení šňůra 2x0,35 až 4 mm2 se zapojením</t>
  </si>
  <si>
    <t>-1360769001</t>
  </si>
  <si>
    <t>Ukončení šňůr se zapojením počtu a průřezu žil 2x0,35 až 4 mm2</t>
  </si>
  <si>
    <t>https://podminky.urs.cz/item/CS_URS_2025_01/741130111</t>
  </si>
  <si>
    <t>741132103</t>
  </si>
  <si>
    <t>Ukončení kabelů 3x1,5 až 4 mm2 smršťovací koncovkou nebo páskem bez letování</t>
  </si>
  <si>
    <t>1729086228</t>
  </si>
  <si>
    <t>Ukončení kabelů smršťovací koncovkou nebo páskou se zapojením bez letování, počtu a průřezu žil 3x1,5 až 4 mm2</t>
  </si>
  <si>
    <t>https://podminky.urs.cz/item/CS_URS_2025_01/741132103</t>
  </si>
  <si>
    <t>741132128</t>
  </si>
  <si>
    <t>Ukončení kabelů 4x1,5 až 4 mm2 smršťovací koncovkou nebo páskem bez letování</t>
  </si>
  <si>
    <t>666561844</t>
  </si>
  <si>
    <t>Ukončení kabelů smršťovací koncovkou nebo páskou se zapojením bez letování, počtu a průřezu žil 4x1,5 až 4 mm2</t>
  </si>
  <si>
    <t>https://podminky.urs.cz/item/CS_URS_2025_01/741132128</t>
  </si>
  <si>
    <t>998741101</t>
  </si>
  <si>
    <t>Přesun hmot tonážní pro silnoproud v objektech v do 6 m</t>
  </si>
  <si>
    <t>-61427019</t>
  </si>
  <si>
    <t>Přesun hmot pro silnoproud stanovený z hmotnosti přesunovaného materiálu vodorovná dopravní vzdálenost do 50 m základní v objektech výšky do 6 m</t>
  </si>
  <si>
    <t>https://podminky.urs.cz/item/CS_URS_2025_01/998741101</t>
  </si>
  <si>
    <t>783614551</t>
  </si>
  <si>
    <t>Základní jednonásobný syntetický nátěr potrubí DN do 50 mm</t>
  </si>
  <si>
    <t>-899477784</t>
  </si>
  <si>
    <t>Základní nátěr armatur a kovových potrubí jednonásobný potrubí do DN 50 mm syntetický</t>
  </si>
  <si>
    <t>https://podminky.urs.cz/item/CS_URS_2025_01/783614551</t>
  </si>
  <si>
    <t>258+66</t>
  </si>
  <si>
    <t>Práce a dodávky M</t>
  </si>
  <si>
    <t>23-M</t>
  </si>
  <si>
    <t>Montáže potrubí</t>
  </si>
  <si>
    <t>230071104</t>
  </si>
  <si>
    <t>Revize ventil pojistný do PN 40 DN 25</t>
  </si>
  <si>
    <t>-1463183808</t>
  </si>
  <si>
    <t>Revize ventilů pojistných do PN 40 DN 25</t>
  </si>
  <si>
    <t>https://podminky.urs.cz/item/CS_URS_2025_01/230071104</t>
  </si>
  <si>
    <t>230120041</t>
  </si>
  <si>
    <t>Čištění potrubí profukováním nebo proplachováním DN 32</t>
  </si>
  <si>
    <t>-2051411307</t>
  </si>
  <si>
    <t>https://podminky.urs.cz/item/CS_URS_2025_01/230120041</t>
  </si>
  <si>
    <t>230120042</t>
  </si>
  <si>
    <t>Čištění potrubí profukováním nebo proplachováním DN 40</t>
  </si>
  <si>
    <t>297727201</t>
  </si>
  <si>
    <t>https://podminky.urs.cz/item/CS_URS_2025_01/230120042</t>
  </si>
  <si>
    <t>230120043</t>
  </si>
  <si>
    <t>Čištění potrubí profukováním nebo proplachováním DN 50</t>
  </si>
  <si>
    <t>642148985</t>
  </si>
  <si>
    <t>https://podminky.urs.cz/item/CS_URS_2025_01/230120043</t>
  </si>
  <si>
    <t>58-M</t>
  </si>
  <si>
    <t>Revize vyhrazených technických zařízení</t>
  </si>
  <si>
    <t>580204001</t>
  </si>
  <si>
    <t>Tlaková zkouška tlakových nádob stabilních do 0,2 m3</t>
  </si>
  <si>
    <t>-159449926</t>
  </si>
  <si>
    <t>Tlaková zkouška tlakových nádob stabilních obsahu do 0,2 m3</t>
  </si>
  <si>
    <t>https://podminky.urs.cz/item/CS_URS_2025_01/580204001</t>
  </si>
  <si>
    <t>OST</t>
  </si>
  <si>
    <t>Ostatní</t>
  </si>
  <si>
    <t>xOSTvp1</t>
  </si>
  <si>
    <t>Topná zkouška</t>
  </si>
  <si>
    <t>hod</t>
  </si>
  <si>
    <t>641230919</t>
  </si>
  <si>
    <t>xOSTvp2</t>
  </si>
  <si>
    <t>Výstupní revize všech instalovaných zařízení pro vytápění</t>
  </si>
  <si>
    <t>173628889</t>
  </si>
  <si>
    <t>XOSTvp3</t>
  </si>
  <si>
    <t>Koordinace řemesel</t>
  </si>
  <si>
    <t>-785829257</t>
  </si>
  <si>
    <t>XOSTvp4</t>
  </si>
  <si>
    <t>Zednické přípomoce, zřízení drážek a prostupů včetně zapravení</t>
  </si>
  <si>
    <t>-1224140985</t>
  </si>
  <si>
    <t>XOSTvp5</t>
  </si>
  <si>
    <t>Zaškolení obsluhy</t>
  </si>
  <si>
    <t>-1022521168</t>
  </si>
  <si>
    <t>XOSTvp6</t>
  </si>
  <si>
    <t>Zkušební provoz</t>
  </si>
  <si>
    <t>1195615500</t>
  </si>
  <si>
    <t>Zkušební provoz
- spuštění a vyladění systému vytápění, MaR apod.</t>
  </si>
  <si>
    <t>XOSTvp7</t>
  </si>
  <si>
    <t>Náklady spojené s dopravou tepelného čerpadla na místo</t>
  </si>
  <si>
    <t>3411906</t>
  </si>
  <si>
    <t>XOSTvp8</t>
  </si>
  <si>
    <t>Kompletní zaregulování systému vytápění</t>
  </si>
  <si>
    <t>512</t>
  </si>
  <si>
    <t>1155920892</t>
  </si>
  <si>
    <t>Zaregulování otopných těles pomocí přednastavení termostatického ventilu na základě výpočtu stupně přednastavení.
Kontrolní výpočet stupně přednastavení termostatického ventilu na základě skutečného provedení tras potrubí.</t>
  </si>
  <si>
    <t>14-B - Zařízení vzduchotechniky</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</si>
  <si>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1.4B.01 TECHNICKÁ ZPRÁVA – VZT PŘÍLOHA VZT 1 TABULKA VĚTRANÝCH MÍSTNOSTÍ PŘÍLOHA VZT 2 TABULKA NAVRŽENÝCH ZAŘÍZENÍ 1.4B.02 PŮDORYS 1.NP – VZT 1.4B.03 PŮDORYS 2.NP – VZT 1.4B.04 PŮDORYS STŘECHY – VZT 1.4B.05 ŘEZY – VZT</t>
  </si>
  <si>
    <t>PSV - PSV</t>
  </si>
  <si>
    <t xml:space="preserve">    751 - Vzduchotechnika</t>
  </si>
  <si>
    <t xml:space="preserve">    751-1 - VZT-1 zařízení vzduchotechniky</t>
  </si>
  <si>
    <t xml:space="preserve">    751-2 - VZT - Zařízení 2</t>
  </si>
  <si>
    <t xml:space="preserve">    751-3 - VZT - Zařízení 3</t>
  </si>
  <si>
    <t xml:space="preserve">    751-4 - VZT - Zařízení 4</t>
  </si>
  <si>
    <t xml:space="preserve">    751-5 - VZT - Zařízení 5</t>
  </si>
  <si>
    <t xml:space="preserve">    751-6 - VZT - Zařízení 6</t>
  </si>
  <si>
    <t xml:space="preserve">    751-CH1 - CHL - Zařízení 1 kondenzační jednotka</t>
  </si>
  <si>
    <t xml:space="preserve">    751-CH2 - CHL - Zařízení 2 split</t>
  </si>
  <si>
    <t xml:space="preserve">    OST - Ostatní</t>
  </si>
  <si>
    <t>751</t>
  </si>
  <si>
    <t>Vzduchotechnika</t>
  </si>
  <si>
    <t>751-1</t>
  </si>
  <si>
    <t>VZT-1 zařízení vzduchotechniky</t>
  </si>
  <si>
    <t>751611122</t>
  </si>
  <si>
    <t>Montáž centrální vzduchotechnické jednotky s rekuperací tepla podstropní s výměnou vzduchu přes 1000 do 4500 m3/h</t>
  </si>
  <si>
    <t>1563552126</t>
  </si>
  <si>
    <t>Montáž vzduchotechnické jednotky s rekuperací tepla centrální podstropní s výměnou vzduchu přes 1000 do 4500 m3/h</t>
  </si>
  <si>
    <t>https://podminky.urs.cz/item/CS_URS_2025_01/751611122</t>
  </si>
  <si>
    <t>x1.01</t>
  </si>
  <si>
    <t>Vzduchotechnická jednotka s rekuperací tepla a elektro ohřevem Vp=1850m3/h (300Pa); Vo=1850m3/h (310Pa)</t>
  </si>
  <si>
    <t>-1677095433</t>
  </si>
  <si>
    <t xml:space="preserve">Vzduchotechnická jednotka s rekuperací tepla a elektro ohřevem
provedení nástřešní ležaté, vývody dle PD
Vp=1850m3/h (300Pa); Vo=1850m3/h (310Pa)
el. ohřívač 2,1kW (max 3,4kW)
přímý chladič 6,8kW (max 10kW)
el. připojení pro jednotku: 400V, 8,4kW, 8A, 3x16A (C)
el. připojení pro ohřívač: 400V, 3x9AkW, 3x10A (B)
hmotnost: 450kg
Akustický výkon na plášti jednotky 60 [dB(A)] 
připojení ethernet
Kanálové čidlo CO2
požad.tlak.ztráta výměníku VZT na straně chladiva max.70 kPa, max.povolený pracovní tlak chladiva 42 bar
protiproudý rekuperační výměník, filtr přívod kazetový třída F7, filtr odtah kazetový třída M5, elektrický ohřev,  připojovací hrdla, pružné manžety, LM 24A (by-passová klapka), vývod kondenzátu pr. 32/40 (nerez), podstavné nohy, systémová regulace pro jednotku vč. ethernet připojení, dotykový barevný ovládací panel
Jednotka splňuje ErP (Ecodesign) - nařízení EU 1253/2014, aktuální platné.
Systémová regulace 
Jedná se o jednotný systém VZT jednotky a regulace+prostorový ovladač.
Včetně kabeláže. Elektro zajistí pouze silové připojení VZT jednotky.
</t>
  </si>
  <si>
    <t>1.01.02.1</t>
  </si>
  <si>
    <t>sifon podtl.s uzávěrem</t>
  </si>
  <si>
    <t>1461630257</t>
  </si>
  <si>
    <t>751613141</t>
  </si>
  <si>
    <t>Montáž hadice pro odvod kondenzátu</t>
  </si>
  <si>
    <t>126286983</t>
  </si>
  <si>
    <t>Montáž ostatních zařízení pro odvod kondenzátu hadice</t>
  </si>
  <si>
    <t>https://podminky.urs.cz/item/CS_URS_2024_02/751613141</t>
  </si>
  <si>
    <t>48481004</t>
  </si>
  <si>
    <t>hadice pro odvod kondenzátu</t>
  </si>
  <si>
    <t>503221349</t>
  </si>
  <si>
    <t>751344122</t>
  </si>
  <si>
    <t>Montáž tlumiče hluku pro čtyřhranné potrubí přes 0,150 do 0,300 m2</t>
  </si>
  <si>
    <t>1723587725</t>
  </si>
  <si>
    <t>Montáž tlumičů hluku pro čtyřhranné potrubí, průřezu přes 0,150 do 0,300 m2</t>
  </si>
  <si>
    <t>https://podminky.urs.cz/item/CS_URS_2025_01/751344122</t>
  </si>
  <si>
    <t>x1.02</t>
  </si>
  <si>
    <t>2.02 Tlumič hluku čtyřhranný buňkový 400x500x1500</t>
  </si>
  <si>
    <t>1084663447</t>
  </si>
  <si>
    <t>x1.02
Tlumič hluku čtyřhranný buňkový 400x500x1500
šířka buňky 200mm, počet buněk 2
tlaková ztráta max.30Pa</t>
  </si>
  <si>
    <t>751514717</t>
  </si>
  <si>
    <t>Montáž protidešťové stříšky nebo výfukové hlavice do plechového potrubí čtyřhranné s přírubou přes 0,350 do 0,420 m2</t>
  </si>
  <si>
    <t>1787694432</t>
  </si>
  <si>
    <t>Montáž protidešťové stříšky nebo výfukové hlavice do plechového potrubí čtyřhranné s přírubou, průřezu přes 0,350 do 0,420 m2</t>
  </si>
  <si>
    <t>https://podminky.urs.cz/item/CS_URS_2025_01/751514717</t>
  </si>
  <si>
    <t>x1.03</t>
  </si>
  <si>
    <t>Výfukový kus 400x500mm se sítí proti vniknutí ptactva</t>
  </si>
  <si>
    <t>-1486991142</t>
  </si>
  <si>
    <t>751514678</t>
  </si>
  <si>
    <t>Montáž škrtící klapky nebo zpětné klapky do plechového potrubí kruhové bez příruby D do 100 mm</t>
  </si>
  <si>
    <t>-1081989211</t>
  </si>
  <si>
    <t>Montáž škrtící klapky nebo zpětné klapky do plechového potrubí kruhové bez příruby, průměru do 100 mm</t>
  </si>
  <si>
    <t>https://podminky.urs.cz/item/CS_URS_2025_01/751514678</t>
  </si>
  <si>
    <t>42981300</t>
  </si>
  <si>
    <t>klapka kruhová regulační Pz D 100mm</t>
  </si>
  <si>
    <t>-1304332685</t>
  </si>
  <si>
    <t>x1.04
klapka kruhová regulační Pz D 100mm</t>
  </si>
  <si>
    <t>751514679</t>
  </si>
  <si>
    <t>Montáž škrtící klapky nebo zpětné klapky do plechového potrubí kruhové bez příruby D přes 100 do 200 mm</t>
  </si>
  <si>
    <t>1911896239</t>
  </si>
  <si>
    <t xml:space="preserve">Montáž škrtící klapky nebo zpětné klapky do plechového potrubí  kruhové bez příruby, průměru přes 100 do 200 mm</t>
  </si>
  <si>
    <t>https://podminky.urs.cz/item/CS_URS_2025_01/751514679</t>
  </si>
  <si>
    <t>42981002</t>
  </si>
  <si>
    <t>klapka kruhová regulační Pz D 125mm</t>
  </si>
  <si>
    <t>-874676000</t>
  </si>
  <si>
    <t>x1.05
klapka kruhová regulační Pz D 125mm</t>
  </si>
  <si>
    <t>x2981003</t>
  </si>
  <si>
    <t>klapka kruhová regulační Pz D 140mm</t>
  </si>
  <si>
    <t>-687093860</t>
  </si>
  <si>
    <t>x1.06
klapka kruhová regulační Pz D 140mm</t>
  </si>
  <si>
    <t>42981004</t>
  </si>
  <si>
    <t>klapka kruhová regulační Pz D 160mm</t>
  </si>
  <si>
    <t>1424455155</t>
  </si>
  <si>
    <t>x1.07
klapka kruhová regulační Pz D 160mm</t>
  </si>
  <si>
    <t>42981312</t>
  </si>
  <si>
    <t>klapka kruhová regulační Pz D 200mm</t>
  </si>
  <si>
    <t>1709318441</t>
  </si>
  <si>
    <t>x1.08
klapka kruhová regulační Pz D 200mm</t>
  </si>
  <si>
    <t>751322011</t>
  </si>
  <si>
    <t>Montáž talířového ventilu D do 100 mm</t>
  </si>
  <si>
    <t>-882004655</t>
  </si>
  <si>
    <t>Montáž talířových ventilů, anemostatů, dýz talířového ventilu, průměru do 100 mm</t>
  </si>
  <si>
    <t>https://podminky.urs.cz/item/CS_URS_2025_01/751322011</t>
  </si>
  <si>
    <t>42972212</t>
  </si>
  <si>
    <t>ventil talířový pro odvod vzduchu kovový D 100mm</t>
  </si>
  <si>
    <t>-744215589</t>
  </si>
  <si>
    <t>x6.05
ventil talířový pro odvod vzduchu kovový D 100mm</t>
  </si>
  <si>
    <t>42972206</t>
  </si>
  <si>
    <t>ventil talířový pro přívod vzduchu kovový D 100mm</t>
  </si>
  <si>
    <t>1302030287</t>
  </si>
  <si>
    <t>x6.06
ventil talířový pro přívod vzduchu kovový D 100mm</t>
  </si>
  <si>
    <t>751322012</t>
  </si>
  <si>
    <t>Montáž talířového ventilu D přes 100 do 200 mm</t>
  </si>
  <si>
    <t>2114637705</t>
  </si>
  <si>
    <t>Montáž talířových ventilů, anemostatů, dýz talířového ventilu, průměru přes 100 do 200 mm</t>
  </si>
  <si>
    <t>https://podminky.urs.cz/item/CS_URS_2025_01/751322012</t>
  </si>
  <si>
    <t>42972213</t>
  </si>
  <si>
    <t>talířový ventil pro odvod vzduchu kovový D 125mm</t>
  </si>
  <si>
    <t>188344915</t>
  </si>
  <si>
    <t>x1.11
talířový ventil pro odvod vzduchu kovový D 125mm</t>
  </si>
  <si>
    <t>751322134</t>
  </si>
  <si>
    <t>Montáž anemostatu čtvercového vířivého se skříní přes 0,350 do 0,500 m2</t>
  </si>
  <si>
    <t>-1580170753</t>
  </si>
  <si>
    <t>Montáž talířových ventilů, anemostatů, dýz anemostatu čtvercového vířivého se skříní, průřezu přes 0,350 do 0,500 m2</t>
  </si>
  <si>
    <t>https://podminky.urs.cz/item/CS_URS_2025_01/751322134</t>
  </si>
  <si>
    <t>42972218</t>
  </si>
  <si>
    <t>anemostat vířivý pro přívod/odvod vzduchu čtvercový ocelový bílý 600x600mm 16 lamel</t>
  </si>
  <si>
    <t>1341329003</t>
  </si>
  <si>
    <t>x1.12
anemostat vířivý pro přívod/odvod vzduchu čtvercový ocelový bílý 600x600mm 16 lamel
s pripojovací skříní</t>
  </si>
  <si>
    <t>x2972218</t>
  </si>
  <si>
    <t>-1572594823</t>
  </si>
  <si>
    <t xml:space="preserve">x1.13
anemostat vířivý pro přívod/odvod vzduchu čtvercový ocelový bílý 600x600mm 16 lamel
bez připojovací skříně - přefuk
</t>
  </si>
  <si>
    <t>751398023</t>
  </si>
  <si>
    <t>Montáž větrací mřížky stěnové přes 0,100 do 0,150 m2</t>
  </si>
  <si>
    <t>637157013</t>
  </si>
  <si>
    <t>Montáž ostatních zařízení větrací mřížky stěnové, průřezu přes 0,100 do 0,150 m2</t>
  </si>
  <si>
    <t>https://podminky.urs.cz/item/CS_URS_2025_01/751398023</t>
  </si>
  <si>
    <t>42972306</t>
  </si>
  <si>
    <t>mřížka stěnová otevřená jednořadá kovová úhel lamel 0° 400x200mm</t>
  </si>
  <si>
    <t>1903241613</t>
  </si>
  <si>
    <t>x1.14
mřížka stěnová otevřená jednořadá kovová úhel lamel 0° 400x200mm</t>
  </si>
  <si>
    <t>751537146.1</t>
  </si>
  <si>
    <t>Montáž potrubí kruhového ohebného tepelně a zvukově izolovaného Al hadice D přes 100 do 150 mm</t>
  </si>
  <si>
    <t>-1873253308</t>
  </si>
  <si>
    <t>Montáž potrubí ohebného kruhového izolovaného minerální vatou Al hadice (izolace tepelná i hluková), průměru přes 100 do 150 mm</t>
  </si>
  <si>
    <t>https://podminky.urs.cz/item/CS_URS_2025_01/751537146.1</t>
  </si>
  <si>
    <t>42981729</t>
  </si>
  <si>
    <t>hadice ohebná z Al s tepelnou a hlukovou izolací 25mm, délka 10m D 102mm</t>
  </si>
  <si>
    <t>-1209866704</t>
  </si>
  <si>
    <t>42981730</t>
  </si>
  <si>
    <t>hadice ohebná z Al s tepelnou a hlukovou izolací 25mm, délka 10m D 127mm</t>
  </si>
  <si>
    <t>1860846188</t>
  </si>
  <si>
    <t>42981731</t>
  </si>
  <si>
    <t>hadice ohebná z Al s tepelnou a hlukovou izolací 25mm, délka 10m D 152mm</t>
  </si>
  <si>
    <t>104681983</t>
  </si>
  <si>
    <t>751691111</t>
  </si>
  <si>
    <t>Zaregulování systému vzduchotechnického zařízení - 1 koncový (distribuční) prvek</t>
  </si>
  <si>
    <t>-726849751</t>
  </si>
  <si>
    <t>Zaregulování systému vzduchotechnického zařízení za 1 koncový (distribuční) prvek</t>
  </si>
  <si>
    <t>https://podminky.urs.cz/item/CS_URS_2025_01/751691111</t>
  </si>
  <si>
    <t>751510012</t>
  </si>
  <si>
    <t>Vzduchotechnické potrubí z pozinkovaného plechu čtyřhranné s přírubou průřezu přes 0,03 do 0,07 m2</t>
  </si>
  <si>
    <t>-1408850808</t>
  </si>
  <si>
    <t>Vzduchotechnické potrubí z pozinkovaného plechu čtyřhranné s přírubou, průřezu přes 0,03 do 0,07 m2</t>
  </si>
  <si>
    <t>https://podminky.urs.cz/item/CS_URS_2025_01/751510012</t>
  </si>
  <si>
    <t>1,2*(10+9+3+3)</t>
  </si>
  <si>
    <t>751510013</t>
  </si>
  <si>
    <t>Vzduchotechnické potrubí z pozinkovaného plechu čtyřhranné s přírubou průřezu přes 0,07 do 0,13 m2</t>
  </si>
  <si>
    <t>-12158440</t>
  </si>
  <si>
    <t>Vzduchotechnické potrubí z pozinkovaného plechu čtyřhranné s přírubou, průřezu přes 0,07 do 0,13 m2</t>
  </si>
  <si>
    <t>https://podminky.urs.cz/item/CS_URS_2025_01/751510013</t>
  </si>
  <si>
    <t>1,2*(3)</t>
  </si>
  <si>
    <t>1,2*(3+3+1+2)</t>
  </si>
  <si>
    <t>751510014</t>
  </si>
  <si>
    <t>Vzduchotechnické potrubí z pozinkovaného plechu čtyřhranné s přírubou průřezu přes 0,13 do 0,28 m2</t>
  </si>
  <si>
    <t>-1037033204</t>
  </si>
  <si>
    <t>Vzduchotechnické potrubí z pozinkovaného plechu čtyřhranné s přírubou, průřezu přes 0,13 do 0,28 m2</t>
  </si>
  <si>
    <t>https://podminky.urs.cz/item/CS_URS_2025_01/751510014</t>
  </si>
  <si>
    <t>1,2*(3,5+3,5+6,5)</t>
  </si>
  <si>
    <t>751510041</t>
  </si>
  <si>
    <t>Vzduchotechnické potrubí z pozinkovaného plechu kruhové spirálně vinutá trouba bez příruby D do 100 mm</t>
  </si>
  <si>
    <t>-1868786449</t>
  </si>
  <si>
    <t>Vzduchotechnické potrubí z pozinkovaného plechu kruhové, trouba spirálně vinutá bez příruby, průměru do 100 mm</t>
  </si>
  <si>
    <t>https://podminky.urs.cz/item/CS_URS_2025_01/751510041</t>
  </si>
  <si>
    <t>spiro 100 včetně tvarovek (18%)</t>
  </si>
  <si>
    <t>1,2*(92,17)</t>
  </si>
  <si>
    <t>751510042</t>
  </si>
  <si>
    <t>Vzduchotechnické potrubí z pozinkovaného plechu kruhové spirálně vinutá trouba bez příruby D přes 100 do 200 mm</t>
  </si>
  <si>
    <t>2004942420</t>
  </si>
  <si>
    <t>Vzduchotechnické potrubí z pozinkovaného plechu kruhové, trouba spirálně vinutá bez příruby, průměru přes 100 do 200 mm</t>
  </si>
  <si>
    <t>https://podminky.urs.cz/item/CS_URS_2025_01/751510042</t>
  </si>
  <si>
    <t>spiro 125 včetně tvarovek (31%)</t>
  </si>
  <si>
    <t>1,2*(19,9)</t>
  </si>
  <si>
    <t>spiro 140 včetně tvarovek (15%)</t>
  </si>
  <si>
    <t>1,2*(33)</t>
  </si>
  <si>
    <t>spiro 160 včetně tvarovek (36%)</t>
  </si>
  <si>
    <t>1,2*(7,51)</t>
  </si>
  <si>
    <t>spiro 180 včetně tvarovek (15%)</t>
  </si>
  <si>
    <t>1,2*(4,5)</t>
  </si>
  <si>
    <t>spiro 200 včetně tvarovek (17%)</t>
  </si>
  <si>
    <t>1,2*(45)</t>
  </si>
  <si>
    <t>751510043</t>
  </si>
  <si>
    <t>Vzduchotechnické potrubí z pozinkovaného plechu kruhové spirálně vinutá trouba bez příruby D přes 200 do 300 mm</t>
  </si>
  <si>
    <t>1556026976</t>
  </si>
  <si>
    <t>Vzduchotechnické potrubí z pozinkovaného plechu kruhové, trouba spirálně vinutá bez příruby, průměru přes 200 do 300 mm</t>
  </si>
  <si>
    <t>https://podminky.urs.cz/item/CS_URS_2025_01/751510043</t>
  </si>
  <si>
    <t>spiro 250 včetně tvarovek (43%)</t>
  </si>
  <si>
    <t>1,2*(5,5)</t>
  </si>
  <si>
    <t>spiro 280 včetně tvarovek (85%)</t>
  </si>
  <si>
    <t>713vp_iz0012</t>
  </si>
  <si>
    <t>Montáž izolace tepelné potrubí pásy nebo rohožemi</t>
  </si>
  <si>
    <t>728958754</t>
  </si>
  <si>
    <t>Montáž izolace tepelné potrubí pásy nebo rohožemi s Al fólií staženými Al páskou 1x</t>
  </si>
  <si>
    <t>27127206</t>
  </si>
  <si>
    <t>izolace plošná kaučuková s metalickým povrchem samolepící tl 15mm</t>
  </si>
  <si>
    <t>692651439</t>
  </si>
  <si>
    <t>1,2*(148)</t>
  </si>
  <si>
    <t>713411141</t>
  </si>
  <si>
    <t>-473770752</t>
  </si>
  <si>
    <t>Montáž izolace tepelné potrubí a ohybů pásy nebo rohožemi s povrchovou úpravou hliníkovou fólií připevněnými samolepící hliníkovou páskou potrubí jednovrstvá</t>
  </si>
  <si>
    <t>https://podminky.urs.cz/item/CS_URS_2025_01/713411141</t>
  </si>
  <si>
    <t>63151672</t>
  </si>
  <si>
    <t>rohož izolační z minerální vlny lamelová s Al fólií 50-60kg/m3 tl 60mm</t>
  </si>
  <si>
    <t>9298178</t>
  </si>
  <si>
    <t>1,2*(2*(0,5+0,4)*16,2)</t>
  </si>
  <si>
    <t>1,2*(2*(0,315+0,4)*14,4)</t>
  </si>
  <si>
    <t>713391144</t>
  </si>
  <si>
    <t>Montáž izolace tepelné těles Al oplechování otvorů plochy tvarové</t>
  </si>
  <si>
    <t>-34518341</t>
  </si>
  <si>
    <t>Montáž izolace tepelné těles - doplňky a konstrukční součásti oplechování licích otvorů včetně zakrytí hliníkovým plechem ploch tvarových</t>
  </si>
  <si>
    <t>https://podminky.urs.cz/item/CS_URS_2025_01/713391144</t>
  </si>
  <si>
    <t>19420845</t>
  </si>
  <si>
    <t>plech Al hladký polotvrdý tl 1,50mm tabule</t>
  </si>
  <si>
    <t>2105136013</t>
  </si>
  <si>
    <t>59,702*4 'Přepočtené koeficientem množství</t>
  </si>
  <si>
    <t>751581334</t>
  </si>
  <si>
    <t>Protipožární prostup stropem čtyřhranného potrubí průřezu přes 0,07 do 0,13 m2</t>
  </si>
  <si>
    <t>1981541097</t>
  </si>
  <si>
    <t>Protipožární ochrana vzduchotechnického potrubí prostup čtyřhranného potrubí stropem, průřezu potrubí přes 0,07 do 0,13 m2</t>
  </si>
  <si>
    <t>https://podminky.urs.cz/item/CS_URS_2025_01/751581334</t>
  </si>
  <si>
    <t>998751101.2</t>
  </si>
  <si>
    <t>Přesun hmot tonážní pro vzduchotechniku v objektech výšky do 12 m</t>
  </si>
  <si>
    <t>CS ÚRS 2024 01</t>
  </si>
  <si>
    <t>1987820438</t>
  </si>
  <si>
    <t>Přesun hmot pro vzduchotechniku stanovený z hmotnosti přesunovaného materiálu vodorovná dopravní vzdálenost do 100 m v objektech výšky do 12 m</t>
  </si>
  <si>
    <t>https://podminky.urs.cz/item/CS_URS_2024_01/998751101.2</t>
  </si>
  <si>
    <t>751-2</t>
  </si>
  <si>
    <t>VZT - Zařízení 2</t>
  </si>
  <si>
    <t>751111131</t>
  </si>
  <si>
    <t>Montáž ventilátoru axiálního nízkotlakého potrubního základního D do 200 mm</t>
  </si>
  <si>
    <t>1161697392</t>
  </si>
  <si>
    <t>Montáž ventilátoru axiálního nízkotlakého potrubního základního, průměru do 200 mm</t>
  </si>
  <si>
    <t>https://podminky.urs.cz/item/CS_URS_2025_01/751111131</t>
  </si>
  <si>
    <t>42914527</t>
  </si>
  <si>
    <t>ventiláor axiální diagonální potrubní tříotáčkový plastový IP44 připojení D 160mm</t>
  </si>
  <si>
    <t>1554281399</t>
  </si>
  <si>
    <t>x2.01
ventiláor axiální diagonální potrubní tříotáčkový plastový IP44 připojení D 160mm</t>
  </si>
  <si>
    <t>2.01.02</t>
  </si>
  <si>
    <t xml:space="preserve">Pružná spojka pro pružné připojení ventilátoru na  potrubí</t>
  </si>
  <si>
    <t>-63612821</t>
  </si>
  <si>
    <t>-312037421</t>
  </si>
  <si>
    <t>x2.02</t>
  </si>
  <si>
    <t>160 zpětná klapka</t>
  </si>
  <si>
    <t>871158888</t>
  </si>
  <si>
    <t>x2.02
160 zpětná klapka</t>
  </si>
  <si>
    <t>751322012.1</t>
  </si>
  <si>
    <t>Mtž talířového ventilu D do 200 mm</t>
  </si>
  <si>
    <t>CS ÚRS 2021 01</t>
  </si>
  <si>
    <t>1869646871</t>
  </si>
  <si>
    <t xml:space="preserve">Montáž talířových ventilů, anemostatů, dýz  talířového ventilu, průměru přes 100 do 200 mm</t>
  </si>
  <si>
    <t>https://podminky.urs.cz/item/CS_URS_2021_01/751322012.1</t>
  </si>
  <si>
    <t>42972215</t>
  </si>
  <si>
    <t>ventil talířový pro odvod vzduchu kovový D 160mm</t>
  </si>
  <si>
    <t>-1707641497</t>
  </si>
  <si>
    <t>x2.03
ventil talířový pro odvod vzduchu kovový D 160mm</t>
  </si>
  <si>
    <t>751311113</t>
  </si>
  <si>
    <t>Montáž vyústi čtyřhranné do kruhového potrubí přes 0,080 do 0,150 m2</t>
  </si>
  <si>
    <t>-1153385774</t>
  </si>
  <si>
    <t>Montáž vyústi čtyřhranné do kruhového potrubí, průřezu přes 0,080 do 0,150 m2</t>
  </si>
  <si>
    <t>https://podminky.urs.cz/item/CS_URS_2025_01/751311113</t>
  </si>
  <si>
    <t>42973103x2</t>
  </si>
  <si>
    <t>výusť jednořadá do kruhového potrubí SPIRO s regulační klapkou Pz 1225x75mm</t>
  </si>
  <si>
    <t>CS ÚRS 2023 02</t>
  </si>
  <si>
    <t>-1139881812</t>
  </si>
  <si>
    <t>x3.05
výusť jednořadá do kruhového potrubí SPIRO s regulační klapkou Pz 1225x75mm</t>
  </si>
  <si>
    <t>751398051</t>
  </si>
  <si>
    <t>Montáž protidešťové žaluzie nebo žaluziové klapky na čtyřhranné potrubí do 0,150 m2</t>
  </si>
  <si>
    <t>1399536777</t>
  </si>
  <si>
    <t>Montáž ostatních zařízení protidešťové žaluzie nebo žaluziové klapky na čtyřhranné potrubí, průřezu do 0,150 m2</t>
  </si>
  <si>
    <t>https://podminky.urs.cz/item/CS_URS_2025_01/751398051</t>
  </si>
  <si>
    <t>42972915x2</t>
  </si>
  <si>
    <t>žaluzie protidešťová s pevnými lamelami, pozink, pro potrubí 200x200mm</t>
  </si>
  <si>
    <t>1648339481</t>
  </si>
  <si>
    <t>x3.04
žaluzie protidešťová s pevnými lamelami, pozink, pro potrubí 200x200mm</t>
  </si>
  <si>
    <t>1653837073</t>
  </si>
  <si>
    <t>x2.06</t>
  </si>
  <si>
    <t>klapka kruhová regulační Pz D 160mm, servopohon 230 pod napětím OTEVŘENO</t>
  </si>
  <si>
    <t>-56453629</t>
  </si>
  <si>
    <t xml:space="preserve">x2.06
klapka kruhová regulační Pz D 160mm,  servopohon 230 pod napětím OTEVŘENO</t>
  </si>
  <si>
    <t>-629869156</t>
  </si>
  <si>
    <t>1264940464</t>
  </si>
  <si>
    <t>1,2*(3+5+5+15)</t>
  </si>
  <si>
    <t>x51581212.1</t>
  </si>
  <si>
    <t>Obklad potrubí protipožární izolací EI 45</t>
  </si>
  <si>
    <t>-1061367790</t>
  </si>
  <si>
    <t>Protipožární ochrana vzduchotechnického potrubí obklad potrubí, požární odolnost EI 45</t>
  </si>
  <si>
    <t>1,2*(Pi*(0,16+2*0,04+2*0)*9)</t>
  </si>
  <si>
    <t>751581352</t>
  </si>
  <si>
    <t>Protipožární prostup stěnou kruhového potrubí D přes 100 do 200 mm</t>
  </si>
  <si>
    <t>-402248484</t>
  </si>
  <si>
    <t>Protipožární ochrana vzduchotechnického potrubí prostup kruhového potrubí stěnou, průměru potrubí přes 100 do 200 mm</t>
  </si>
  <si>
    <t>https://podminky.urs.cz/item/CS_URS_2025_01/751581352</t>
  </si>
  <si>
    <t>1533692849</t>
  </si>
  <si>
    <t>63141781</t>
  </si>
  <si>
    <t>rohož izolační z minerální vlny lamelová s Al fólií 50-60kg/m3 tl 20mm</t>
  </si>
  <si>
    <t>-1519068858</t>
  </si>
  <si>
    <t>1,2*(Pi*(0,16+2*0,015+2*0)*8)</t>
  </si>
  <si>
    <t>998751101.1</t>
  </si>
  <si>
    <t>Přesun hmot tonážní pro vzduchotechniku v objektech v do 12 m</t>
  </si>
  <si>
    <t>-1226945479</t>
  </si>
  <si>
    <t>https://podminky.urs.cz/item/CS_URS_2025_01/998751101.1</t>
  </si>
  <si>
    <t>751-3</t>
  </si>
  <si>
    <t>VZT - Zařízení 3</t>
  </si>
  <si>
    <t>751111131.2</t>
  </si>
  <si>
    <t>-232227193</t>
  </si>
  <si>
    <t xml:space="preserve">Montáž ventilátoru axiálního nízkotlakého  potrubního základního, průměru do 200 mm</t>
  </si>
  <si>
    <t>https://podminky.urs.cz/item/CS_URS_2025_01/751111131.2</t>
  </si>
  <si>
    <t>42914528</t>
  </si>
  <si>
    <t>ventilátor diagonální potrubní tříotáčkový plastový IP44 připojení D 200mm</t>
  </si>
  <si>
    <t>1958728625</t>
  </si>
  <si>
    <t xml:space="preserve">x3.01
230 V, 133 W, 0,56 A
450 m3/h, 250 Pa
</t>
  </si>
  <si>
    <t>x3.01.02</t>
  </si>
  <si>
    <t>1984585497</t>
  </si>
  <si>
    <t>751514679.2</t>
  </si>
  <si>
    <t>-828035093</t>
  </si>
  <si>
    <t>https://podminky.urs.cz/item/CS_URS_2025_01/751514679.2</t>
  </si>
  <si>
    <t>x3.02</t>
  </si>
  <si>
    <t>Zpětná klapka do kruhového potrubí 200mm</t>
  </si>
  <si>
    <t>-360014842</t>
  </si>
  <si>
    <t>x3.02
Zpětná klapka do kruhového potrubí 200mm</t>
  </si>
  <si>
    <t>751398051.2</t>
  </si>
  <si>
    <t>Mtž protidešťové žaluzie potrubí do 0,150 m2</t>
  </si>
  <si>
    <t>1139584730</t>
  </si>
  <si>
    <t>https://podminky.urs.cz/item/CS_URS_2024_02/751398051.2</t>
  </si>
  <si>
    <t>42972916</t>
  </si>
  <si>
    <t>žaluzie protidešťová s pevnými lamelami, pozink, pro potrubí 250x250mm</t>
  </si>
  <si>
    <t>816871976</t>
  </si>
  <si>
    <t>x3.03
žaluzie protidešťová s pevnými lamelami, pozink, pro potrubí 250x250mm</t>
  </si>
  <si>
    <t>1469562292</t>
  </si>
  <si>
    <t>2112088717</t>
  </si>
  <si>
    <t>755130328</t>
  </si>
  <si>
    <t>1674087031</t>
  </si>
  <si>
    <t>-30138068</t>
  </si>
  <si>
    <t>x3.06</t>
  </si>
  <si>
    <t>-1400031697</t>
  </si>
  <si>
    <t xml:space="preserve">x3.06
klapka kruhová regulační Pz D 160mm,  servopohon 230 pod napětím OTEVŘENO</t>
  </si>
  <si>
    <t>751510013.1</t>
  </si>
  <si>
    <t>1667158022</t>
  </si>
  <si>
    <t xml:space="preserve">Vzduchotechnické potrubí z pozinkovaného plechu  čtyřhranné s přírubou, průřezu přes 0,07 do 0,13 m2</t>
  </si>
  <si>
    <t>https://podminky.urs.cz/item/CS_URS_2025_01/751510013.1</t>
  </si>
  <si>
    <t>751510042.2.1</t>
  </si>
  <si>
    <t>58540637</t>
  </si>
  <si>
    <t>https://podminky.urs.cz/item/CS_URS_2025_01/751510042.2.1</t>
  </si>
  <si>
    <t>1,2*(15+1+1+1)</t>
  </si>
  <si>
    <t>-416179952</t>
  </si>
  <si>
    <t>1366002531</t>
  </si>
  <si>
    <t>1,2*(Pi*(0,16+2*0,015+2*0)*6)</t>
  </si>
  <si>
    <t>-2107829201</t>
  </si>
  <si>
    <t>751-4</t>
  </si>
  <si>
    <t>VZT - Zařízení 4</t>
  </si>
  <si>
    <t>751122113</t>
  </si>
  <si>
    <t>Mtž vent rad ntl potrubního základního do 0,210 m2</t>
  </si>
  <si>
    <t>2111216892</t>
  </si>
  <si>
    <t xml:space="preserve">Montáž ventilátoru radiálního nízkotlakého  potrubního základního do čtyřhranného potrubí, průřezu přes 0,140 do 0,210 m2</t>
  </si>
  <si>
    <t>https://podminky.urs.cz/item/CS_URS_2025_01/751122113</t>
  </si>
  <si>
    <t>x4.01</t>
  </si>
  <si>
    <t>potrubní radiální ventilátor 1500m3/h (250Pa)</t>
  </si>
  <si>
    <t>305499032</t>
  </si>
  <si>
    <t xml:space="preserve">radiální ventilátor na potrubí 500x300mm
 potrubní radiální ventilátor 1500m3/h (250Pa)
400V, 0,93kW, 1,77A
</t>
  </si>
  <si>
    <t>4.01.01</t>
  </si>
  <si>
    <t>pružná spojka 500x300mm</t>
  </si>
  <si>
    <t>151536498</t>
  </si>
  <si>
    <t>pružná spojka</t>
  </si>
  <si>
    <t>4.01.02</t>
  </si>
  <si>
    <t>regulátor otáček</t>
  </si>
  <si>
    <t>-1114750464</t>
  </si>
  <si>
    <t>751344122.1</t>
  </si>
  <si>
    <t>Mtž tlumiče hluku pro čtyřhranné potrubí do 0,300 m2</t>
  </si>
  <si>
    <t>-787113979</t>
  </si>
  <si>
    <t xml:space="preserve">Montáž tlumičů  hluku pro čtyřhranné potrubí, průřezu přes 0,150 do 0,300 m2</t>
  </si>
  <si>
    <t>https://podminky.urs.cz/item/CS_URS_2023_02/751344122.1</t>
  </si>
  <si>
    <t>x4.02</t>
  </si>
  <si>
    <t>tlumič hluku 500x300x1000mm</t>
  </si>
  <si>
    <t>-933014926</t>
  </si>
  <si>
    <t>751311092.1</t>
  </si>
  <si>
    <t>Montáž vyústi čtyřhranné do čtyřhranného potrubí přes 0,040 do 0,080 m2</t>
  </si>
  <si>
    <t>-413037118</t>
  </si>
  <si>
    <t>Montáž vyústi čtyřhranné do čtyřhranného potrubí, průřezu přes 0,040 do 0,080 m2</t>
  </si>
  <si>
    <t>https://podminky.urs.cz/item/CS_URS_2025_01/751311092.1</t>
  </si>
  <si>
    <t>42972680</t>
  </si>
  <si>
    <t>výústka komfortní jednořadá Al 600x150mm</t>
  </si>
  <si>
    <t>-1579778865</t>
  </si>
  <si>
    <t>x4.03
výústka komfortní jednořadá Al 600x150mm</t>
  </si>
  <si>
    <t>751311093</t>
  </si>
  <si>
    <t>Montáž vyústi čtyřhranné do čtyřhranného potrubí přes 0,080 do 0,150 m2</t>
  </si>
  <si>
    <t>-55320530</t>
  </si>
  <si>
    <t>Montáž vyústi čtyřhranné do čtyřhranného potrubí, průřezu přes 0,080 do 0,150 m2</t>
  </si>
  <si>
    <t>https://podminky.urs.cz/item/CS_URS_2025_01/751311093</t>
  </si>
  <si>
    <t>42972691</t>
  </si>
  <si>
    <t>výústka komfortní jednořadá Al 800x150mm</t>
  </si>
  <si>
    <t>1735143619</t>
  </si>
  <si>
    <t>x4.04
výústka komfortní jednořadá Al 800x150mm</t>
  </si>
  <si>
    <t>751398052</t>
  </si>
  <si>
    <t>Mtž protidešťové žaluzie potrubí do 0,300 m2</t>
  </si>
  <si>
    <t>-818559738</t>
  </si>
  <si>
    <t xml:space="preserve">Montáž ostatních zařízení  protidešťové žaluzie nebo žaluziové klapky na čtyřhranné potrubí, průřezu přes 0,150 do 0,300 m2</t>
  </si>
  <si>
    <t>https://podminky.urs.cz/item/CS_URS_2025_01/751398052</t>
  </si>
  <si>
    <t>x4.05</t>
  </si>
  <si>
    <t>žaluziová klapka samotížná 500x500mm</t>
  </si>
  <si>
    <t>1676233254</t>
  </si>
  <si>
    <t>žaluziová klapka samotížná přetlaková
hliník</t>
  </si>
  <si>
    <t>227476726</t>
  </si>
  <si>
    <t>42973103x3</t>
  </si>
  <si>
    <t>1215508674</t>
  </si>
  <si>
    <t>x4.06
výusť jednořadá do kruhového potrubí SPIRO s regulační klapkou Pz 1225x75mm</t>
  </si>
  <si>
    <t>751510014.1</t>
  </si>
  <si>
    <t>-891702455</t>
  </si>
  <si>
    <t>Vzduchotechnické potrubí z pozinkovaného plechu čtyřhranné s přírubou, průřezu přes 0,13 do 0,28 m2</t>
  </si>
  <si>
    <t>https://podminky.urs.cz/item/CS_URS_2025_01/751510014.1</t>
  </si>
  <si>
    <t>14+14</t>
  </si>
  <si>
    <t>1088267658</t>
  </si>
  <si>
    <t>-147758418</t>
  </si>
  <si>
    <t>1625888886</t>
  </si>
  <si>
    <t>1,2*44,8</t>
  </si>
  <si>
    <t>(Pi*(0,16+2*0,015+2*0)*6)</t>
  </si>
  <si>
    <t>-419876722</t>
  </si>
  <si>
    <t>1,2*(2*(0,5+0,3)*10)</t>
  </si>
  <si>
    <t>751581315</t>
  </si>
  <si>
    <t>Protipožární prostup stěnou čtyřhranného potrubí průřezu přes 0,13 do 0,28 m2</t>
  </si>
  <si>
    <t>741223207</t>
  </si>
  <si>
    <t>Protipožární ochrana vzduchotechnického potrubí prostup čtyřhranného potrubí stěnou, průřezu potrubí přes 0,13 do 0,28 m2</t>
  </si>
  <si>
    <t>https://podminky.urs.cz/item/CS_URS_2025_01/751581315</t>
  </si>
  <si>
    <t>-133808419</t>
  </si>
  <si>
    <t>751-5</t>
  </si>
  <si>
    <t>VZT - Zařízení 5</t>
  </si>
  <si>
    <t>751377012</t>
  </si>
  <si>
    <t>Montáž odsávacího zákrytu (digestoř) bytového komínového</t>
  </si>
  <si>
    <t>-1097236766</t>
  </si>
  <si>
    <t xml:space="preserve">Montáž odsávacích stropů, zákrytů  odsávacího zákrytu (digestoř) bytového komínového</t>
  </si>
  <si>
    <t>https://podminky.urs.cz/item/CS_URS_2025_01/751377012</t>
  </si>
  <si>
    <t>42958002</t>
  </si>
  <si>
    <t>odsavač par komínový (digestoř) nerez, max. výkon 370 m3/hod</t>
  </si>
  <si>
    <t>-1865490856</t>
  </si>
  <si>
    <t>5.1
odsavač par komínový (digestoř) nerez, max. výkon 370 m3/hod</t>
  </si>
  <si>
    <t>1227888356</t>
  </si>
  <si>
    <t>x5.02</t>
  </si>
  <si>
    <t>150 zpětná klapka</t>
  </si>
  <si>
    <t>471046436</t>
  </si>
  <si>
    <t>751510042.2</t>
  </si>
  <si>
    <t>Vzduchotechnické potrubí pozink kruhové spirálně vinuté D do 200 mm</t>
  </si>
  <si>
    <t>CS ÚRS 2021 02</t>
  </si>
  <si>
    <t>-25132454</t>
  </si>
  <si>
    <t xml:space="preserve">Vzduchotechnické potrubí z pozinkovaného plechu  kruhové, trouba spirálně vinutá bez příruby, průměru přes 100 do 200 mm</t>
  </si>
  <si>
    <t>https://podminky.urs.cz/item/CS_URS_2021_02/751510042.2</t>
  </si>
  <si>
    <t>-56687155</t>
  </si>
  <si>
    <t>751537012</t>
  </si>
  <si>
    <t>Montáž potrubí ohebného kruhového neizolovaného z Al laminátové hadice D přes 100 do 200 mm</t>
  </si>
  <si>
    <t>-1651982533</t>
  </si>
  <si>
    <t>Montáž potrubí ohebného kruhového neizolovaného z Al laminátové hadice, průměru přes 100 do 200 mm</t>
  </si>
  <si>
    <t>https://podminky.urs.cz/item/CS_URS_2025_01/751537012</t>
  </si>
  <si>
    <t>42981624</t>
  </si>
  <si>
    <t>hadice neizolovaná z Al-polyesteru vyztužená drátem D 152mm, l=10m</t>
  </si>
  <si>
    <t>-316615224</t>
  </si>
  <si>
    <t>0,1*1,2 'Přepočtené koeficientem množství</t>
  </si>
  <si>
    <t>751398051.1</t>
  </si>
  <si>
    <t>1883354415</t>
  </si>
  <si>
    <t>https://podminky.urs.cz/item/CS_URS_2021_02/751398051.1</t>
  </si>
  <si>
    <t>42972915.1</t>
  </si>
  <si>
    <t>-1250689153</t>
  </si>
  <si>
    <t>x5.03
žaluzie protidešťová s pevnými lamelami, pozink, pro potrubí 200x200mm</t>
  </si>
  <si>
    <t>-1322653752</t>
  </si>
  <si>
    <t>1088141655</t>
  </si>
  <si>
    <t>(Pi*(0,15+2*0,015+2*0)*5)</t>
  </si>
  <si>
    <t>467687851</t>
  </si>
  <si>
    <t>751-6</t>
  </si>
  <si>
    <t>VZT - Zařízení 6</t>
  </si>
  <si>
    <t>751111131.3</t>
  </si>
  <si>
    <t>Mtž vent ax ntl potrubního základního D do 200 mm</t>
  </si>
  <si>
    <t>1323407482</t>
  </si>
  <si>
    <t>https://podminky.urs.cz/item/CS_URS_2021_02/751111131.3</t>
  </si>
  <si>
    <t>x6.01</t>
  </si>
  <si>
    <t>Potrubní radiální ventilátor s doběhem 150m3/h (250Pa)</t>
  </si>
  <si>
    <t>827258866</t>
  </si>
  <si>
    <t>x6.01
včetně pružného uložení</t>
  </si>
  <si>
    <t>751514679.3</t>
  </si>
  <si>
    <t>Mtž škrtící klapky nebo zpětné klapky do plech potrubí kruhové bez příruby D do 200 mm</t>
  </si>
  <si>
    <t>690462160</t>
  </si>
  <si>
    <t>https://podminky.urs.cz/item/CS_URS_2024_02/751514679.3</t>
  </si>
  <si>
    <t>x6.02</t>
  </si>
  <si>
    <t>Zpětná klapka do kruhového potrubí 100mm</t>
  </si>
  <si>
    <t>-284103945</t>
  </si>
  <si>
    <t>x6.02
Zpětná klapka do kruhového potrubí 100mm</t>
  </si>
  <si>
    <t>751398051.3</t>
  </si>
  <si>
    <t>-1056825849</t>
  </si>
  <si>
    <t>https://podminky.urs.cz/item/CS_URS_2025_01/751398051.3</t>
  </si>
  <si>
    <t>42972913</t>
  </si>
  <si>
    <t>žaluzie protidešťová s pevnými lamelami, pozink, pro potrubí 160x160mm</t>
  </si>
  <si>
    <t>1259433288</t>
  </si>
  <si>
    <t>x6.03
žaluzie protidešťová s pevnými lamelami, pozink, pro potrubí 160x160mm</t>
  </si>
  <si>
    <t>751398012</t>
  </si>
  <si>
    <t>Montáž větrací mřížky na kruhové potrubí D přes 100 do 200 mm</t>
  </si>
  <si>
    <t>1709537019</t>
  </si>
  <si>
    <t>Montáž ostatních zařízení větrací mřížky na kruhové potrubí, průměru přes 100 do 200 mm</t>
  </si>
  <si>
    <t>https://podminky.urs.cz/item/CS_URS_2025_01/751398012</t>
  </si>
  <si>
    <t>x2972888</t>
  </si>
  <si>
    <t xml:space="preserve">Mřížka krycí kruhová nerezová  D 125mm</t>
  </si>
  <si>
    <t>941218801</t>
  </si>
  <si>
    <t>x6.04
mřížka krycí kruhová nerezová atyp
ochranná mřížka pro zakončení potrubí D100mm</t>
  </si>
  <si>
    <t>1585021886</t>
  </si>
  <si>
    <t>-1553678772</t>
  </si>
  <si>
    <t>-828251383</t>
  </si>
  <si>
    <t>574452570</t>
  </si>
  <si>
    <t>-150653097</t>
  </si>
  <si>
    <t>60902238</t>
  </si>
  <si>
    <t>1556960698</t>
  </si>
  <si>
    <t>(Pi*(0,1+2*0,015+2*0)*3)</t>
  </si>
  <si>
    <t>-1260964171</t>
  </si>
  <si>
    <t>998751101</t>
  </si>
  <si>
    <t>1179815320</t>
  </si>
  <si>
    <t>https://podminky.urs.cz/item/CS_URS_2025_01/998751101</t>
  </si>
  <si>
    <t>751-CH1</t>
  </si>
  <si>
    <t>CHL - Zařízení 1 kondenzační jednotka</t>
  </si>
  <si>
    <t>751741111</t>
  </si>
  <si>
    <t>Montáž kompaktního chladiče - jednofázové napájení</t>
  </si>
  <si>
    <t>492880293</t>
  </si>
  <si>
    <t>Montáž chladiče kompaktního, napájení jednofázové</t>
  </si>
  <si>
    <t>https://podminky.urs.cz/item/CS_URS_2025_01/751741111</t>
  </si>
  <si>
    <t>xCH1.1</t>
  </si>
  <si>
    <t>Venkovní kondenzační jednotka (Qchl=8 kW, 230V)</t>
  </si>
  <si>
    <t>-503392794</t>
  </si>
  <si>
    <t>CH.01
Venkovní kondenzační jednotka
Zdroj chladu pro vzt jednotku s přímým výparníkem 8kW
rozměry š.v.hl. 950/834/330mm
EL.PARAMETRY-2,2kW/230V/18,8A
JIŠTĚNÍ 20A
AKUSTICKÝ VÝKON 68dB(A)
CHLADIVO-R32
požad.tlak.ztráta výměníku VZT na straně chladiva max.70 kPa, max.povolený pracovní tlak chladiva 42 bar</t>
  </si>
  <si>
    <t>xCH1.1.02</t>
  </si>
  <si>
    <t>VZT řídící box-řízení dle přívodní teploty</t>
  </si>
  <si>
    <t>-1419569106</t>
  </si>
  <si>
    <t>xCH1.1.03</t>
  </si>
  <si>
    <t>Komunikační rozhraní/modul pro připojení do nadřazeného systému MaR</t>
  </si>
  <si>
    <t>-1131742649</t>
  </si>
  <si>
    <t xml:space="preserve">Komunikační rozhraní/modul pro připojení do nadřazeného systému MaR
ModBus
</t>
  </si>
  <si>
    <t>xCH1.1.04</t>
  </si>
  <si>
    <t>Systémový ovladač</t>
  </si>
  <si>
    <t>-193142975</t>
  </si>
  <si>
    <t>Systémový ovladač
Kabelový ovladač Standard, barevný, ČJ</t>
  </si>
  <si>
    <t>xCH1.1.05</t>
  </si>
  <si>
    <t>Chladivo R32</t>
  </si>
  <si>
    <t>l</t>
  </si>
  <si>
    <t>1509039461</t>
  </si>
  <si>
    <t>Chladivo</t>
  </si>
  <si>
    <t>751791123</t>
  </si>
  <si>
    <t>Montáž dvojice napojovacího měděného potrubí předizolovaného 10-16 (3/8" x 5/8")</t>
  </si>
  <si>
    <t>-2117043859</t>
  </si>
  <si>
    <t>Montáž napojovacího potrubí měděného předizolované dvojice, D mm (") 10-16 (3/8"-5/8")</t>
  </si>
  <si>
    <t>https://podminky.urs.cz/item/CS_URS_2025_01/751791123</t>
  </si>
  <si>
    <t>42981915</t>
  </si>
  <si>
    <t>trubka dvojitě předizolovaná Cu 3/8" -5/8" (10-16 mm), stěna tl 0,8/1,0mm, izolace 9 mm</t>
  </si>
  <si>
    <t>-568017378</t>
  </si>
  <si>
    <t>trubka dvojitě předizolovaná Cu 3/8" -5/8" (10-16 mm), stěna tl 0,8/1,0mm, izolace 9 mm
Rozvody Cu vč. konzol, lávek, tepelné izolace a komunikačního karelu.
Ve venkovním prostředí tepelná izolace potrubí s UV ochranou.</t>
  </si>
  <si>
    <t>vp_pr_002</t>
  </si>
  <si>
    <t>Dopojení na přímý chladič VZT jednotky vč. armatur, uvedení do provozu</t>
  </si>
  <si>
    <t>1336463997</t>
  </si>
  <si>
    <t>-1364407795</t>
  </si>
  <si>
    <t>751-CH2</t>
  </si>
  <si>
    <t>CHL - Zařízení 2 split</t>
  </si>
  <si>
    <t>751721111</t>
  </si>
  <si>
    <t>Montáž klimatizační jednotky venkovní s jednofázovým napájením do 2 vnitřních jednotek</t>
  </si>
  <si>
    <t>-1181945608</t>
  </si>
  <si>
    <t>Montáž klimatizační jednotky venkovní jednofázové napájení do 2 vnitřních jednotek</t>
  </si>
  <si>
    <t>https://podminky.urs.cz/item/CS_URS_2025_01/751721111</t>
  </si>
  <si>
    <t>xCH2.1</t>
  </si>
  <si>
    <t>Venkovní jednotka typu Split 2,5kW</t>
  </si>
  <si>
    <t>-325258997</t>
  </si>
  <si>
    <t xml:space="preserve">CHL2.01
chladící výkon 2,5kW
el.:230V, 0,9kW, 9A, jištění 16A
akustický výkon 56dB
hmotnost= 60kg
rozměry š.v.hl. 770/545/288mm
chladivo R32
Předplněno
délka potrubí 25m
</t>
  </si>
  <si>
    <t>xCH2.01.02</t>
  </si>
  <si>
    <t>komunikační rozhraní</t>
  </si>
  <si>
    <t>-493958670</t>
  </si>
  <si>
    <t>Modul pro připojení do nadřazeného systému MaR - ModBus
230V
převádí komunikační protokol klimatizace protokolu pro správce centrálního řízení</t>
  </si>
  <si>
    <t>751711114</t>
  </si>
  <si>
    <t>Montáž klimatizační jednotky vnitřní nástěnné pro objem místnosti 90 m3</t>
  </si>
  <si>
    <t>765856605</t>
  </si>
  <si>
    <t>Montáž klimatizační jednotky vnitřní nástěnné pro objem místnosti přes 65 do 90 m3</t>
  </si>
  <si>
    <t>https://podminky.urs.cz/item/CS_URS_2025_01/751711114</t>
  </si>
  <si>
    <t>xCH2.2</t>
  </si>
  <si>
    <t>Vnitřní klimatizační jednotka nástěnná o chladícím výkonu 2,5kW</t>
  </si>
  <si>
    <t>-959235783</t>
  </si>
  <si>
    <t>xCH2.4</t>
  </si>
  <si>
    <t>čerpadlo kondenzátu</t>
  </si>
  <si>
    <t>-655041948</t>
  </si>
  <si>
    <t>čerpadlo kondenzátu pro nástěnnou klima jednotku</t>
  </si>
  <si>
    <t>CH1.02-04.m03</t>
  </si>
  <si>
    <t>Montáž kabelového ovladače pro vnitřní jednotky klimatizace</t>
  </si>
  <si>
    <t>1169004456</t>
  </si>
  <si>
    <t>Montáž kabelového ovladače pro vnitřní jednotky klimatozace
montáž prokabelování mezi jednotkou a ovladačem</t>
  </si>
  <si>
    <t>CH2.05</t>
  </si>
  <si>
    <t>Kabelový ovladač s 4,3" barevným displejem pro ovládání klimatizačních jednotek</t>
  </si>
  <si>
    <t>-432975008</t>
  </si>
  <si>
    <t>Kabelový ovladač s 4,3" barevným displejem pro ovládání klimatizačních jednotek
Ovladač umožňuje skupinové ovládání (až 16 vnitřních jednotek) a je vybavený teplotním čidlem a vlhkostním čidlem.
Kromě jednoduchých funkcí zapnutí, vypnutí, nastavení teploty a otáček ventilátoru jsou součástí i provozní režimy, ovládání polohy lamel, dětský zámek a časovač.
Včetně propojovacího kabelu.</t>
  </si>
  <si>
    <t>xCH_m_potr_2</t>
  </si>
  <si>
    <t>Montáž rozvodů pro systém split</t>
  </si>
  <si>
    <t>711592710</t>
  </si>
  <si>
    <t>xCH2.6</t>
  </si>
  <si>
    <t>Rozvody CU pro systém Split</t>
  </si>
  <si>
    <t>-925635803</t>
  </si>
  <si>
    <t>Rozvody Cu vč. konzol, lávek, tepelné izolace a komunikačního karelu.
Ve venkovním prostředí tepelná izolace potrubí s UV ochranou.</t>
  </si>
  <si>
    <t>xCH2.01.04</t>
  </si>
  <si>
    <t>111525881</t>
  </si>
  <si>
    <t>x0VP_pr_001</t>
  </si>
  <si>
    <t>Prostup střešním pláštěm vč. ochrany proti zatékání UV ochrana</t>
  </si>
  <si>
    <t>-1979877982</t>
  </si>
  <si>
    <t xml:space="preserve">vystrojení prostupu střešním pláštěm
- chránička na prostupu + ochrana proti zatékání
- tepelná izolace chráničky -  tl. 20mm, včetně utěsnění
</t>
  </si>
  <si>
    <t>x0vp_ch010-s</t>
  </si>
  <si>
    <t>Úprava na zimní provoz/1 ks - pro teploty nižší než -10°C</t>
  </si>
  <si>
    <t>1371118246</t>
  </si>
  <si>
    <t>Zimní úprava pod -10°C do 20 kW</t>
  </si>
  <si>
    <t>-1419039033</t>
  </si>
  <si>
    <t>x_ost001</t>
  </si>
  <si>
    <t>Stavební přípomoce</t>
  </si>
  <si>
    <t>1261394658</t>
  </si>
  <si>
    <t>Stavební výpomoce</t>
  </si>
  <si>
    <t>x_ost003</t>
  </si>
  <si>
    <t>Zaregulování zařízení vzduchotechniky</t>
  </si>
  <si>
    <t>-2068296485</t>
  </si>
  <si>
    <t>Zaregulování zařízení vzduchotzechniky</t>
  </si>
  <si>
    <t>x_ost004</t>
  </si>
  <si>
    <t>Protokol o jakosti, kompletnosti a komplexním vyzkoušení smontované VZT jednotky</t>
  </si>
  <si>
    <t>-1561299819</t>
  </si>
  <si>
    <t>x_ost005</t>
  </si>
  <si>
    <t>Protokol o měření hlučnosti z provozu VZT zařízení</t>
  </si>
  <si>
    <t>1874418800</t>
  </si>
  <si>
    <t>x_ost006</t>
  </si>
  <si>
    <t>Vypracování provozních předpisů pro VZT zařízení</t>
  </si>
  <si>
    <t>428948220</t>
  </si>
  <si>
    <t>x_ost007</t>
  </si>
  <si>
    <t>Kotvící, spojovací, těsnící a závěsný materiál</t>
  </si>
  <si>
    <t>-833033415</t>
  </si>
  <si>
    <t>x_ost008</t>
  </si>
  <si>
    <t>Vypracování protokolů o funkčních zkouškách</t>
  </si>
  <si>
    <t>-583989966</t>
  </si>
  <si>
    <t>x_ost009</t>
  </si>
  <si>
    <t>Systémové utěsnění prostupu obvodovým zdivem - vzduchotěsnost</t>
  </si>
  <si>
    <t>-1190432720</t>
  </si>
  <si>
    <t xml:space="preserve">Systémové utěsnění prostupu obvodovým zdivem - vzduchotěsnost
2x 500x500mm
11x 200x200mm
</t>
  </si>
  <si>
    <t>x_ost010</t>
  </si>
  <si>
    <t>Systémové utěsnění prostupu stropem - vzduchotěsnost</t>
  </si>
  <si>
    <t>-782198715</t>
  </si>
  <si>
    <t xml:space="preserve">Systémové utěsnění prostupu stropem - vzduchotěsnost
utěsnění prostupu parozábranou
2x 400x315mm
</t>
  </si>
  <si>
    <t>x_ost011</t>
  </si>
  <si>
    <t>Pomocná konstrukce pro kotvení vzduchotechnického potrubí na střeše objektu</t>
  </si>
  <si>
    <t>1586898229</t>
  </si>
  <si>
    <t>Potrubí vedené po střešní konstrukci bude osazeno na pomocné systémové konstrukci s využitím střešních patek, izolačního podkladu a nosníků</t>
  </si>
  <si>
    <t>x_ost012</t>
  </si>
  <si>
    <t>Náklady spojené se stíženou montáží - požadavek na vzduchotěsnost</t>
  </si>
  <si>
    <t>998608385</t>
  </si>
  <si>
    <t xml:space="preserve">Systémové utěsnění prostupu stropem - vzduchotěsnost
utěsnění prostupu parozábranou
2x prům 315mm
</t>
  </si>
  <si>
    <t>14-C - Zařízení zdravotně technických instalací</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</si>
  <si>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1.4C.01 TECHNICKÁ ZPRÁVA  - ZTI 1.4C.02 VODOVOD 1.NP 1.4C.03 VODOVOD 2.NP 1.4C.04 VODOVOD IZOMETRIE 1.4C.05 KANALIZACE 1.NP 1.4C.06 KANALIZACE 2.NP 1.4C.07 KANALIZACE STŘECHA 1.4C.08 KANALIZACE ŘEZ 1.4C.09 KANALIZACE ZÁKLADNÍ DESKA 1.4C.10 KANALIZACE ZÁKLADNÍ DESKA ŘEZ 1.4C.11 KANALIZACE ZÁKLADNÍ DESKA ŘEZ</t>
  </si>
  <si>
    <t xml:space="preserve">    722 - Zdravotechnika - vnitřní vodovod</t>
  </si>
  <si>
    <t xml:space="preserve">    724 - Zdravotechnika - strojní vybavení</t>
  </si>
  <si>
    <t xml:space="preserve">    725 - Zdravotechnika - zařizovací předměty - specifikace viz. technická zpráva ZTI</t>
  </si>
  <si>
    <t xml:space="preserve">    726 - Zdravotechnika - předstěnové instalace</t>
  </si>
  <si>
    <t xml:space="preserve">    727 - Zdravotechnika - protipožární ochrana</t>
  </si>
  <si>
    <t>1423686641</t>
  </si>
  <si>
    <t>(19+105+15)*0.6*((2.92+0.8)/2-0.5)</t>
  </si>
  <si>
    <t>151101101</t>
  </si>
  <si>
    <t>Zřízení příložného pažení a rozepření stěn rýh hl do 2 m</t>
  </si>
  <si>
    <t>2113877724</t>
  </si>
  <si>
    <t>Zřízení pažení a rozepření stěn rýh pro podzemní vedení příložné pro jakoukoliv mezerovitost, hloubky do 2 m</t>
  </si>
  <si>
    <t>https://podminky.urs.cz/item/CS_URS_2025_01/151101101</t>
  </si>
  <si>
    <t>(19+105+15)/4*((2.3+1.3)/2)*2</t>
  </si>
  <si>
    <t>151101111</t>
  </si>
  <si>
    <t>Odstranění příložného pažení a rozepření stěn rýh hl do 2 m</t>
  </si>
  <si>
    <t>1488648586</t>
  </si>
  <si>
    <t>Odstranění pažení a rozepření stěn rýh pro podzemní vedení s uložením materiálu na vzdálenost do 3 m od kraje výkopu příložné, hloubky do 2 m</t>
  </si>
  <si>
    <t>https://podminky.urs.cz/item/CS_URS_2025_01/151101111</t>
  </si>
  <si>
    <t>162751115</t>
  </si>
  <si>
    <t>Vodorovné přemístění přes 7 000 do 8000 m výkopku/sypaniny z horniny třídy těžitelnosti I skupiny 1 až 3</t>
  </si>
  <si>
    <t>632571218</t>
  </si>
  <si>
    <t>Vodorovné přemístění výkopku nebo sypaniny po suchu na obvyklém dopravním prostředku, bez naložení výkopku, avšak se složením bez rozhrnutí z horniny třídy těžitelnosti I skupiny 1 až 3 na vzdálenost přes 7 000 do 8 000 m</t>
  </si>
  <si>
    <t>https://podminky.urs.cz/item/CS_URS_2025_01/162751115</t>
  </si>
  <si>
    <t>167151101</t>
  </si>
  <si>
    <t>Nakládání výkopku z hornin třídy těžitelnosti I skupiny 1 až 3 do 100 m3</t>
  </si>
  <si>
    <t>-779183255</t>
  </si>
  <si>
    <t>Nakládání, skládání a překládání neulehlého výkopku nebo sypaniny strojně nakládání, množství do 100 m3, z horniny třídy těžitelnosti I, skupiny 1 až 3</t>
  </si>
  <si>
    <t>https://podminky.urs.cz/item/CS_URS_2025_01/167151101</t>
  </si>
  <si>
    <t>113,424-77,835</t>
  </si>
  <si>
    <t>171201231</t>
  </si>
  <si>
    <t>Poplatek za uložení zeminy a kamení na recyklační skládce (skládkovné) kód odpadu 17 05 04</t>
  </si>
  <si>
    <t>879628972</t>
  </si>
  <si>
    <t>Poplatek za uložení stavebního odpadu na recyklační skládce (skládkovné) zeminy a kamení zatříděného do Katalogu odpadů pod kódem 17 05 04</t>
  </si>
  <si>
    <t>https://podminky.urs.cz/item/CS_URS_2025_01/171201231</t>
  </si>
  <si>
    <t>35,589*2,1 'Přepočtené koeficientem množství</t>
  </si>
  <si>
    <t>Zásyp jam, šachet rýh nebo kolem objektů sypaninou se zhutněním</t>
  </si>
  <si>
    <t>-1252944570</t>
  </si>
  <si>
    <t>113,424-8,34-27,249</t>
  </si>
  <si>
    <t>175151101</t>
  </si>
  <si>
    <t>Obsypání potrubí strojně sypaninou bez prohození, uloženou do 3 m</t>
  </si>
  <si>
    <t>-851195129</t>
  </si>
  <si>
    <t>Obsypání potrubí strojně sypaninou z vhodných třídy těžitelnosti I a II, skupiny 1 až 4 nebo materiálem připraveným podél výkopu ve vzdálenosti do 3 m od jeho kraje, pro jakoukoliv hloubku výkopu a míru zhutnění bez prohození sypaniny</t>
  </si>
  <si>
    <t>https://podminky.urs.cz/item/CS_URS_2025_01/175151101</t>
  </si>
  <si>
    <t>19*(0.2+0.110)*0.6</t>
  </si>
  <si>
    <t>105*(0.2+0.125)*0.6</t>
  </si>
  <si>
    <t>15*(0.2+0.160)*0.6</t>
  </si>
  <si>
    <t>58337302</t>
  </si>
  <si>
    <t>štěrkopísek frakce 0/16</t>
  </si>
  <si>
    <t>-1479303872</t>
  </si>
  <si>
    <t>27,249*1,89 'Přepočtené koeficientem množství</t>
  </si>
  <si>
    <t>451572111</t>
  </si>
  <si>
    <t>Lože pod potrubí otevřený výkop z kameniva drobného těženého</t>
  </si>
  <si>
    <t>-1046780997</t>
  </si>
  <si>
    <t>Lože pod potrubí, stoky a drobné objekty v otevřeném výkopu z kameniva drobného těženého 0 až 4 mm</t>
  </si>
  <si>
    <t>https://podminky.urs.cz/item/CS_URS_2025_01/451572111</t>
  </si>
  <si>
    <t>(19++105+15)*0.6*0.1</t>
  </si>
  <si>
    <t>-417039807</t>
  </si>
  <si>
    <t>8,34*1,89 'Přepočtené koeficientem množství</t>
  </si>
  <si>
    <t>713463311</t>
  </si>
  <si>
    <t>Montáž izolace tepelné potrubí potrubními pouzdry s Al fólií s přesahem Al páskou 1x D do 50 mm</t>
  </si>
  <si>
    <t>475981860</t>
  </si>
  <si>
    <t>Montáž izolace tepelné potrubí a ohybů tvarovkami nebo deskami potrubními pouzdry s povrchovou úpravou hliníkovou fólií se samolepícím přesahem (izolační materiál ve specifikaci) přelepenými samolepící hliníkovou páskou potrubí jednovrstvá D do 50 mm</t>
  </si>
  <si>
    <t>https://podminky.urs.cz/item/CS_URS_2025_01/713463311</t>
  </si>
  <si>
    <t>127+22,5+57+37</t>
  </si>
  <si>
    <t>63154004</t>
  </si>
  <si>
    <t>pouzdro izolační potrubní z minerální vlny s Al fólií max. 250/100°C 22/20mm</t>
  </si>
  <si>
    <t>-130520096</t>
  </si>
  <si>
    <t>124,509803921569*1,02 'Přepočtené koeficientem množství</t>
  </si>
  <si>
    <t>63154005</t>
  </si>
  <si>
    <t>pouzdro izolační potrubní z minerální vlny s Al fólií max. 250/100°C 28/20mm</t>
  </si>
  <si>
    <t>-1302231907</t>
  </si>
  <si>
    <t>7,5+15</t>
  </si>
  <si>
    <t>63154006</t>
  </si>
  <si>
    <t>pouzdro izolační potrubní z minerální vlny s Al fólií max. 250/100°C 35/20mm</t>
  </si>
  <si>
    <t>1759882239</t>
  </si>
  <si>
    <t>17+40</t>
  </si>
  <si>
    <t>63154007</t>
  </si>
  <si>
    <t>pouzdro izolační potrubní z minerální vlny s Al fólií max. 250/100°C 42/20mm</t>
  </si>
  <si>
    <t>-341142957</t>
  </si>
  <si>
    <t>713463313</t>
  </si>
  <si>
    <t>Montáž izolace tepelné potrubí potrubními pouzdry s Al fólií s přesahem Al páskou 1x D přes 100 do 150 mm</t>
  </si>
  <si>
    <t>-722377995</t>
  </si>
  <si>
    <t>Montáž izolace tepelné potrubí a ohybů tvarovkami nebo deskami potrubními pouzdry s povrchovou úpravou hliníkovou fólií se samolepícím přesahem (izolační materiál ve specifikaci) přelepenými samolepící hliníkovou páskou potrubí jednovrstvá D přes 100 do 150 mm</t>
  </si>
  <si>
    <t>https://podminky.urs.cz/item/CS_URS_2025_01/713463313</t>
  </si>
  <si>
    <t>63154541</t>
  </si>
  <si>
    <t>pouzdro izolační potrubní z minerální vlny s Al fólií max. 250/100°C 114/30mm</t>
  </si>
  <si>
    <t>-1798054018</t>
  </si>
  <si>
    <t>38*1,02 'Přepočtené koeficientem množství</t>
  </si>
  <si>
    <t>2110390025</t>
  </si>
  <si>
    <t>23020501R</t>
  </si>
  <si>
    <t>Montáž těsnící manžety</t>
  </si>
  <si>
    <t>116432117</t>
  </si>
  <si>
    <t>Montáž potrubí PE průměru do 110 mm návin nebo tyč, svařované na tupo nebo elektrospojkou Ø 40, tl. stěny 3,7 mm</t>
  </si>
  <si>
    <t>2+6+11</t>
  </si>
  <si>
    <t>HLE.HL8004050</t>
  </si>
  <si>
    <t>Těsnicí manžeta pro potrubní prostupy DN40-50 s asfaltovou manžetou, vodotěsná/plynotěsná/radon</t>
  </si>
  <si>
    <t>1096856985</t>
  </si>
  <si>
    <t>HLE.HL8006375</t>
  </si>
  <si>
    <t>Těsnicí manžeta pro potrubní prostupy DN63-75 s asfaltovou manžetou, vodotěsná/plynotěsná/radon</t>
  </si>
  <si>
    <t>880717646</t>
  </si>
  <si>
    <t>HLE.HL800110</t>
  </si>
  <si>
    <t>Těsnicí manžeta pro potrubní prostupy DN110 s asfaltovou manžetou, vodotěsná/plynotěsná/radon</t>
  </si>
  <si>
    <t>1544070054</t>
  </si>
  <si>
    <t xml:space="preserve">Těsnicí manžeta pro prostup potrubí DN110 s asfaltovou  manžetou</t>
  </si>
  <si>
    <t>6+1+1+1+1+1</t>
  </si>
  <si>
    <t>721173401</t>
  </si>
  <si>
    <t>Potrubí kanalizační z PVC SN 4 svodné DN 110</t>
  </si>
  <si>
    <t>-667420728</t>
  </si>
  <si>
    <t>Potrubí z trub PVC SN4 svodné (ležaté) DN 110</t>
  </si>
  <si>
    <t>https://podminky.urs.cz/item/CS_URS_2025_01/721173401</t>
  </si>
  <si>
    <t>5+5+3++1+1+3+1</t>
  </si>
  <si>
    <t>721173402</t>
  </si>
  <si>
    <t>Potrubí kanalizační z PVC SN 4 svodné DN 125</t>
  </si>
  <si>
    <t>352835071</t>
  </si>
  <si>
    <t>Potrubí z trub PVC SN4 svodné (ležaté) DN 125</t>
  </si>
  <si>
    <t>https://podminky.urs.cz/item/CS_URS_2025_01/721173402</t>
  </si>
  <si>
    <t>9+11+13+7+3+7+7+15+3+7+4+11+2+2+4</t>
  </si>
  <si>
    <t>721173403</t>
  </si>
  <si>
    <t>Potrubí kanalizační z PVC SN 4 svodné DN 160</t>
  </si>
  <si>
    <t>13715135</t>
  </si>
  <si>
    <t>Potrubí z trub PVC SN4 svodné (ležaté) DN 160</t>
  </si>
  <si>
    <t>https://podminky.urs.cz/item/CS_URS_2025_01/721173403</t>
  </si>
  <si>
    <t>4.5+7.5+1+2</t>
  </si>
  <si>
    <t>721174004</t>
  </si>
  <si>
    <t>Potrubí kanalizační z PP svodné DN 75</t>
  </si>
  <si>
    <t>-39957601</t>
  </si>
  <si>
    <t>Potrubí z trub polypropylenových svodné (ležaté) DN 75</t>
  </si>
  <si>
    <t>https://podminky.urs.cz/item/CS_URS_2025_01/721174004</t>
  </si>
  <si>
    <t>3+6+7</t>
  </si>
  <si>
    <t>721174005</t>
  </si>
  <si>
    <t>Potrubí kanalizační z PP svodné DN 110</t>
  </si>
  <si>
    <t>-1710460283</t>
  </si>
  <si>
    <t>Potrubí z trub polypropylenových svodné (ležaté) DN 110</t>
  </si>
  <si>
    <t>https://podminky.urs.cz/item/CS_URS_2025_01/721174005</t>
  </si>
  <si>
    <t>4+2</t>
  </si>
  <si>
    <t>721174024</t>
  </si>
  <si>
    <t>Potrubí kanalizační z PP odpadní DN 75</t>
  </si>
  <si>
    <t>1837908141</t>
  </si>
  <si>
    <t>Potrubí z trub polypropylenových odpadní (svislé) DN 75</t>
  </si>
  <si>
    <t>https://podminky.urs.cz/item/CS_URS_2025_01/721174024</t>
  </si>
  <si>
    <t>5,5+4+1+2,5+6+2</t>
  </si>
  <si>
    <t>721174025</t>
  </si>
  <si>
    <t>Potrubí kanalizační z PP odpadní DN 110</t>
  </si>
  <si>
    <t>-791200025</t>
  </si>
  <si>
    <t>Potrubí z trub polypropylenových odpadní (svislé) DN 110</t>
  </si>
  <si>
    <t>https://podminky.urs.cz/item/CS_URS_2025_01/721174025</t>
  </si>
  <si>
    <t>9+1+9+1</t>
  </si>
  <si>
    <t>721174041</t>
  </si>
  <si>
    <t>Potrubí kanalizační z PP připojovací DN 32</t>
  </si>
  <si>
    <t>-923973430</t>
  </si>
  <si>
    <t>Potrubí z trub polypropylenových připojovací DN 32</t>
  </si>
  <si>
    <t>https://podminky.urs.cz/item/CS_URS_2025_01/721174041</t>
  </si>
  <si>
    <t>1+2+2</t>
  </si>
  <si>
    <t>721174042</t>
  </si>
  <si>
    <t>Potrubí kanalizační z PP připojovací DN 40</t>
  </si>
  <si>
    <t>-1635421739</t>
  </si>
  <si>
    <t>Potrubí z trub polypropylenových připojovací DN 40</t>
  </si>
  <si>
    <t>https://podminky.urs.cz/item/CS_URS_2025_01/721174042</t>
  </si>
  <si>
    <t>1+4+1</t>
  </si>
  <si>
    <t>721174043</t>
  </si>
  <si>
    <t>Potrubí kanalizační z PP připojovací DN 50</t>
  </si>
  <si>
    <t>-147191592</t>
  </si>
  <si>
    <t>Potrubí z trub polypropylenových připojovací DN 50</t>
  </si>
  <si>
    <t>https://podminky.urs.cz/item/CS_URS_2025_01/721174043</t>
  </si>
  <si>
    <t>1+1+1+1+1+3+1+1+1</t>
  </si>
  <si>
    <t>721174045</t>
  </si>
  <si>
    <t>Potrubí kanalizační z PP připojovací DN 110</t>
  </si>
  <si>
    <t>275221858</t>
  </si>
  <si>
    <t>Potrubí z trub polypropylenových připojovací DN 110</t>
  </si>
  <si>
    <t>https://podminky.urs.cz/item/CS_URS_2025_01/721174045</t>
  </si>
  <si>
    <t>2+3+1+1+1+1</t>
  </si>
  <si>
    <t>721174055</t>
  </si>
  <si>
    <t>Potrubí kanalizační z PP dešťové DN 110</t>
  </si>
  <si>
    <t>-2088061098</t>
  </si>
  <si>
    <t>Potrubí z trub polypropylenových dešťové DN 110</t>
  </si>
  <si>
    <t>https://podminky.urs.cz/item/CS_URS_2025_01/721174055</t>
  </si>
  <si>
    <t>721175232</t>
  </si>
  <si>
    <t>Potrubí kanalizační z PP dešťové odhlučněné třívrstvé DN 110</t>
  </si>
  <si>
    <t>-1641748402</t>
  </si>
  <si>
    <t>Plastové potrubí odhlučněné třívrstvé dešťové DN 110</t>
  </si>
  <si>
    <t>https://podminky.urs.cz/item/CS_URS_2025_01/721175232</t>
  </si>
  <si>
    <t>5*4+9*2</t>
  </si>
  <si>
    <t>721194103</t>
  </si>
  <si>
    <t>Vyvedení a upevnění odpadních výpustek DN 32</t>
  </si>
  <si>
    <t>-705451097</t>
  </si>
  <si>
    <t>Vyměření přípojek na potrubí vyvedení a upevnění odpadních výpustek DN 32</t>
  </si>
  <si>
    <t>https://podminky.urs.cz/item/CS_URS_2025_01/721194103</t>
  </si>
  <si>
    <t>721194104</t>
  </si>
  <si>
    <t>Vyvedení a upevnění odpadních výpustek DN 40</t>
  </si>
  <si>
    <t>1590682393</t>
  </si>
  <si>
    <t>Vyměření přípojek na potrubí vyvedení a upevnění odpadních výpustek DN 40</t>
  </si>
  <si>
    <t>https://podminky.urs.cz/item/CS_URS_2025_01/721194104</t>
  </si>
  <si>
    <t>2+1+2+2</t>
  </si>
  <si>
    <t>721194105</t>
  </si>
  <si>
    <t>Vyvedení a upevnění odpadních výpustek DN 50</t>
  </si>
  <si>
    <t>-1265279948</t>
  </si>
  <si>
    <t>Vyměření přípojek na potrubí vyvedení a upevnění odpadních výpustek DN 50</t>
  </si>
  <si>
    <t>https://podminky.urs.cz/item/CS_URS_2025_01/721194105</t>
  </si>
  <si>
    <t>2+2+1+1+2+1+1+1+4+2</t>
  </si>
  <si>
    <t>721194109</t>
  </si>
  <si>
    <t>Vyvedení a upevnění odpadních výpustek DN 110</t>
  </si>
  <si>
    <t>-1174674594</t>
  </si>
  <si>
    <t>Vyměření přípojek na potrubí vyvedení a upevnění odpadních výpustek DN 110</t>
  </si>
  <si>
    <t>https://podminky.urs.cz/item/CS_URS_2025_01/721194109</t>
  </si>
  <si>
    <t>2+2+1+1+1+1</t>
  </si>
  <si>
    <t>721211913</t>
  </si>
  <si>
    <t>Montáž vpustí podlahových DN 110 ostatní typ</t>
  </si>
  <si>
    <t>-167390608</t>
  </si>
  <si>
    <t>Podlahové vpusti montáž podlahových vpustí ostatních typů DN 110</t>
  </si>
  <si>
    <t>https://podminky.urs.cz/item/CS_URS_2025_01/721211913</t>
  </si>
  <si>
    <t>HLE.HL510PRBLUE</t>
  </si>
  <si>
    <t>Podlahová vpust DN40/50 s vodorovným odtokem a zápachovým uzávěrem (suchý sifon), 123x123mm/115x115mm.</t>
  </si>
  <si>
    <t>153965216</t>
  </si>
  <si>
    <t>HLE.HL310PRBLUE</t>
  </si>
  <si>
    <t>Podlahová vpust DN50/75/110 se svislým odtokem a zápachovým uzávěrem (suchý sifon),123x123mm/115x115mm.</t>
  </si>
  <si>
    <t>695349982</t>
  </si>
  <si>
    <t>Podlahová vpust DN50/75/110 se svislým odtokem a zápachovým uzávěrem Primus blue (suchý sifon),123x123mm/115x115mm.</t>
  </si>
  <si>
    <t>721219128</t>
  </si>
  <si>
    <t>Montáž odtokového sprchového žlabu délky do 1050 mm</t>
  </si>
  <si>
    <t>377104355</t>
  </si>
  <si>
    <t>Odtokové sprchové žlaby montáž odtokových sprchových žlabů ostatních typů délky do 1050 mm</t>
  </si>
  <si>
    <t>https://podminky.urs.cz/item/CS_URS_2025_01/721219128</t>
  </si>
  <si>
    <t>55233203</t>
  </si>
  <si>
    <t>žlab sprchového koutu se zápachovou uzávěrkou š 1000mm</t>
  </si>
  <si>
    <t>461657110</t>
  </si>
  <si>
    <t>žlab sprchového koutu se zápachovou uzávěrkou š 1000mm - specifikace viz. technická zpráva ZTI</t>
  </si>
  <si>
    <t>721229111</t>
  </si>
  <si>
    <t>Montáž zápachové uzávěrky pro pračku a myčku do DN 50 ostatní typ</t>
  </si>
  <si>
    <t>34249971</t>
  </si>
  <si>
    <t>Zápachové uzávěrky montáž zápachových uzávěrek ostatních typů do DN 50</t>
  </si>
  <si>
    <t>https://podminky.urs.cz/item/CS_URS_2025_01/721229111</t>
  </si>
  <si>
    <t>HLE.HL138H</t>
  </si>
  <si>
    <t>Podomítková vodní ZU pro odvod kondenzátu s hygienickým adaptérem, pro klimatizační jednotky DN32 - 100x100mm</t>
  </si>
  <si>
    <t>1460879442</t>
  </si>
  <si>
    <t>HLE.HL136N</t>
  </si>
  <si>
    <t>Vodní ZU pro odvod kondenzátu DN40 s připojením DN32 popř. d 12-18 mm, s přídavnou mechanickou uzávěrkou a čistící vložkou, s otáčivým ramenem odtoku</t>
  </si>
  <si>
    <t>1651616997</t>
  </si>
  <si>
    <t>HLE.HL21.2</t>
  </si>
  <si>
    <t>Vtok (nálevka) DN32 se zápachovou uzávěrkou a kuličkou pro suchý stav</t>
  </si>
  <si>
    <t>308520336</t>
  </si>
  <si>
    <t>55161834</t>
  </si>
  <si>
    <t>uzávěrka zápachová pro pračku a myčku podomítková s přípojem vody a elektřiny DN 40/50</t>
  </si>
  <si>
    <t>-2002595793</t>
  </si>
  <si>
    <t>uzávěrka zápachová pro pračku a myčku podomítková s přípojem vody DN 40/50</t>
  </si>
  <si>
    <t>X72122911</t>
  </si>
  <si>
    <t>Montáž zápachové nad DN 50 ostatní typ</t>
  </si>
  <si>
    <t>1447780186</t>
  </si>
  <si>
    <t>X5516183</t>
  </si>
  <si>
    <t xml:space="preserve">Protizápachový sifon DN 100 KG s čistícími otvory a ovzdušněním - viz. výkres kanalizace 1.NP </t>
  </si>
  <si>
    <t>-158590111</t>
  </si>
  <si>
    <t>721239114</t>
  </si>
  <si>
    <t>Montáž střešního vtoku svislý odtok do DN 160 ostatní typ</t>
  </si>
  <si>
    <t>-248073197</t>
  </si>
  <si>
    <t>Střešní vtoky (vpusti) montáž střešních vtoků ostatních typů se svislým odtokem do DN 160</t>
  </si>
  <si>
    <t>https://podminky.urs.cz/item/CS_URS_2025_01/721239114</t>
  </si>
  <si>
    <t>TWT.TWE110BITS</t>
  </si>
  <si>
    <t xml:space="preserve">Vpust/vtok střešní DN110, svislý, vyhřívaný s integrovanou bitumenovou manžetou </t>
  </si>
  <si>
    <t>-201499818</t>
  </si>
  <si>
    <t>TWT.TWNEV500PVC</t>
  </si>
  <si>
    <t xml:space="preserve">Nástavec střešní vpusti (příslušenství ke vpusti),  s integrovanou PVC manžetou, pro výšku tepelné izolace 120 -500 mm </t>
  </si>
  <si>
    <t>231020910</t>
  </si>
  <si>
    <t>TWT.TWT3528</t>
  </si>
  <si>
    <t>Termostat univerzální vnitřn, 90×50 mm - příslušenství vpusti</t>
  </si>
  <si>
    <t>-1726416388</t>
  </si>
  <si>
    <t>Univerzální vnitřní termostat k ovládání vyhřívaných střešních vpustí (střešních vtoků) určený do rozvodné skříně včetně kabelu o délce 4 m s teplotním čidlem pro měření venkovní teploty. Na jeden termostat lze zapojit až 16 ks vpustí (vtoků).
Montáž vč. propojení s vpustmi řeší část EI.</t>
  </si>
  <si>
    <t>721239221</t>
  </si>
  <si>
    <t>Montáž střešního vtoku vodorovný odtok DN 75/110 ostatní typ</t>
  </si>
  <si>
    <t>-849182729</t>
  </si>
  <si>
    <t>Střešní vtoky (vpusti) montáž střešních vtoků ostatních typů s vodorovným odtokem DN 75/110</t>
  </si>
  <si>
    <t>https://podminky.urs.cz/item/CS_URS_2025_01/721239221</t>
  </si>
  <si>
    <t>TWT.TWE110PVCV</t>
  </si>
  <si>
    <t xml:space="preserve">Vpust/vtok střešní DN110, vodorovný, vyhřívaný s integrovanou PVC manžetou </t>
  </si>
  <si>
    <t>495708522</t>
  </si>
  <si>
    <t>721279153</t>
  </si>
  <si>
    <t>Montáž hlavice ventilační polypropylen PP DN 110 ostatní typ</t>
  </si>
  <si>
    <t>498000593</t>
  </si>
  <si>
    <t>Ventilační hlavice montáž ventilační hlavice z polypropylenu (PP) ostatních typů DN 110</t>
  </si>
  <si>
    <t>https://podminky.urs.cz/item/CS_URS_2025_01/721279153</t>
  </si>
  <si>
    <t>X.TWT.TWOP110PVC</t>
  </si>
  <si>
    <t>Odvětrání kanalizace 110 PVC, DN 100</t>
  </si>
  <si>
    <t>58386516</t>
  </si>
  <si>
    <t>X.TWT.TWOD110BIT</t>
  </si>
  <si>
    <t>Prostup parozábranou 110 BIT, DN 100</t>
  </si>
  <si>
    <t>1526785916</t>
  </si>
  <si>
    <t>7212210R</t>
  </si>
  <si>
    <t>Zednické a stavební přípomoce pro vnitřní kanalizaci</t>
  </si>
  <si>
    <t>827771212</t>
  </si>
  <si>
    <t>Zednické a stavební přípomoce pro vnitřní kanalizaci
 - vyfrézování drážek do zdi a podlahy, provedení průrazů prostupů ve stropních konstrukcích a zdech
 - hrubé zapravení drážek a prostupů po provedení instalace potrubí</t>
  </si>
  <si>
    <t>721290111</t>
  </si>
  <si>
    <t>Zkouška těsnosti potrubí kanalizace vodou DN do 125</t>
  </si>
  <si>
    <t>-1346199707</t>
  </si>
  <si>
    <t>Zkouška těsnosti kanalizace v objektech vodou do DN 125</t>
  </si>
  <si>
    <t>https://podminky.urs.cz/item/CS_URS_2025_01/721290111</t>
  </si>
  <si>
    <t>19+105+16+6+21+20+5+6+11+9+15+38</t>
  </si>
  <si>
    <t>721290112</t>
  </si>
  <si>
    <t>Zkouška těsnosti potrubí kanalizace vodou DN 150/DN 200</t>
  </si>
  <si>
    <t>-1182103096</t>
  </si>
  <si>
    <t>Zkouška těsnosti kanalizace v objektech vodou DN 150 nebo DN 200</t>
  </si>
  <si>
    <t>https://podminky.urs.cz/item/CS_URS_2025_01/721290112</t>
  </si>
  <si>
    <t>998721101</t>
  </si>
  <si>
    <t>Přesun hmot tonážní pro vnitřní kanalizaci v objektech v do 6 m</t>
  </si>
  <si>
    <t>84621038</t>
  </si>
  <si>
    <t>Přesun hmot pro vnitřní kanalizace stanovený z hmotnosti přesunovaného materiálu vodorovná dopravní vzdálenost do 50 m v objektech výšky do 6 m</t>
  </si>
  <si>
    <t>https://podminky.urs.cz/item/CS_URS_2025_01/998721101</t>
  </si>
  <si>
    <t>722</t>
  </si>
  <si>
    <t>Zdravotechnika - vnitřní vodovod</t>
  </si>
  <si>
    <t>722130233</t>
  </si>
  <si>
    <t>Potrubí vodovodní ocelové závitové pozinkované svařované běžné DN 25</t>
  </si>
  <si>
    <t>238966338</t>
  </si>
  <si>
    <t>Potrubí z ocelových trubek pozinkovaných závitových svařovaných běžných DN 25</t>
  </si>
  <si>
    <t>https://podminky.urs.cz/item/CS_URS_2025_01/722130233</t>
  </si>
  <si>
    <t>V kci</t>
  </si>
  <si>
    <t>1.5</t>
  </si>
  <si>
    <t>Volně</t>
  </si>
  <si>
    <t>6+1,5</t>
  </si>
  <si>
    <t>722130234</t>
  </si>
  <si>
    <t>Potrubí vodovodní ocelové závitové pozinkované svařované běžné DN 32</t>
  </si>
  <si>
    <t>-1556489583</t>
  </si>
  <si>
    <t>Potrubí z ocelových trubek pozinkovaných závitových svařovaných běžných DN 32</t>
  </si>
  <si>
    <t>https://podminky.urs.cz/item/CS_URS_2025_01/722130234</t>
  </si>
  <si>
    <t>1+4+12</t>
  </si>
  <si>
    <t>722175002</t>
  </si>
  <si>
    <t>Potrubí vodovodní plastové PP-RCT svar polyfúze D 20x2,3 mm (S4)</t>
  </si>
  <si>
    <t>1730789777</t>
  </si>
  <si>
    <t>Potrubí z plastových trubek z polypropylenu PP-RCT svařovaných polyfúzně D 20x2,3 mm (S4)</t>
  </si>
  <si>
    <t>https://podminky.urs.cz/item/CS_URS_2025_01/722175002</t>
  </si>
  <si>
    <t>2+2+4+3+2+1+3+3+1</t>
  </si>
  <si>
    <t>1+2+4+2+2+2+4+4+4</t>
  </si>
  <si>
    <t>4+2+4+4</t>
  </si>
  <si>
    <t>17+13+2+4+10+2+3+6+2+9+3+9+2+3+15+6+4+3</t>
  </si>
  <si>
    <t>722175003</t>
  </si>
  <si>
    <t>Potrubí vodovodní plastové PP-RCT svar polyfúze D 25x2,8 mm (S4)</t>
  </si>
  <si>
    <t>-1017199892</t>
  </si>
  <si>
    <t>Potrubí z plastových trubek z polypropylenu PP-RCT svařovaných polyfúzně D 25 x 2,8 (S4)</t>
  </si>
  <si>
    <t>https://podminky.urs.cz/item/CS_URS_2025_01/722175003</t>
  </si>
  <si>
    <t>2+2+2+4</t>
  </si>
  <si>
    <t>8+7</t>
  </si>
  <si>
    <t>722175004</t>
  </si>
  <si>
    <t>Potrubí vodovodní plastové PP-RCT svar polyfúze D 32x3,6 mm (S4)</t>
  </si>
  <si>
    <t>-1195220092</t>
  </si>
  <si>
    <t>Potrubí z plastových trubek z polypropylenu PP-RCT svařovaných polyfúzně D 32 x 3,6 (S4)</t>
  </si>
  <si>
    <t>https://podminky.urs.cz/item/CS_URS_2025_01/722175004</t>
  </si>
  <si>
    <t>4+2+17+5+12</t>
  </si>
  <si>
    <t>722175005</t>
  </si>
  <si>
    <t>Potrubí vodovodní plastové PP-RCT svar polyfúze D 40x4,5 mm (S4)</t>
  </si>
  <si>
    <t>1565967876</t>
  </si>
  <si>
    <t>Potrubí z plastových trubek z polypropylenu PP-RCT svařovaných polyfúzně D 40 x 4,5 (S4)</t>
  </si>
  <si>
    <t>https://podminky.urs.cz/item/CS_URS_2025_01/722175005</t>
  </si>
  <si>
    <t>1+2</t>
  </si>
  <si>
    <t>4+2+9+4+5+1+12</t>
  </si>
  <si>
    <t>722181221</t>
  </si>
  <si>
    <t>Ochrana vodovodního potrubí přilepenými termoizolačními trubicemi z PE tl přes 6 do 9 mm DN do 22 mm</t>
  </si>
  <si>
    <t>1044196096</t>
  </si>
  <si>
    <t>Ochrana potrubí termoizolačními trubicemi z pěnového polyetylenu PE přilepenými v příčných a podélných spojích, tloušťky izolace přes 6 do 9 mm, vnitřního průměru izolace DN do 22 mm</t>
  </si>
  <si>
    <t>https://podminky.urs.cz/item/CS_URS_2025_01/722181221</t>
  </si>
  <si>
    <t>1.5+46</t>
  </si>
  <si>
    <t>722181222</t>
  </si>
  <si>
    <t>Ochrana vodovodního potrubí přilepenými termoizolačními trubicemi z PE tl přes 6 do 9 mm DN přes 22 do 45 mm</t>
  </si>
  <si>
    <t>-2039823704</t>
  </si>
  <si>
    <t>Ochrana potrubí termoizolačními trubicemi z pěnového polyetylenu PE přilepenými v příčných a podélných spojích, tloušťky izolace přes 6 do 9 mm, vnitřního průměru izolace DN přes 22 do 45 mm</t>
  </si>
  <si>
    <t>https://podminky.urs.cz/item/CS_URS_2025_01/722181222</t>
  </si>
  <si>
    <t>2+10+1+3</t>
  </si>
  <si>
    <t>722182011</t>
  </si>
  <si>
    <t>Podpůrný žlab pro potrubí D 20</t>
  </si>
  <si>
    <t>-1214904043</t>
  </si>
  <si>
    <t>Podpůrný žlab pro potrubí průměru D 20</t>
  </si>
  <si>
    <t>https://podminky.urs.cz/item/CS_URS_2025_01/722182011</t>
  </si>
  <si>
    <t>722182012</t>
  </si>
  <si>
    <t>Podpůrný žlab pro potrubí D 25</t>
  </si>
  <si>
    <t>126676751</t>
  </si>
  <si>
    <t>Podpůrný žlab pro potrubí průměru D 25</t>
  </si>
  <si>
    <t>https://podminky.urs.cz/item/CS_URS_2025_01/722182012</t>
  </si>
  <si>
    <t>722182013</t>
  </si>
  <si>
    <t>Podpůrný žlab pro potrubí D 32</t>
  </si>
  <si>
    <t>1754057740</t>
  </si>
  <si>
    <t>Podpůrný žlab pro potrubí průměru D 32</t>
  </si>
  <si>
    <t>https://podminky.urs.cz/item/CS_URS_2025_01/722182013</t>
  </si>
  <si>
    <t>722182014</t>
  </si>
  <si>
    <t>Podpůrný žlab pro potrubí D 40</t>
  </si>
  <si>
    <t>54356772</t>
  </si>
  <si>
    <t>Podpůrný žlab pro potrubí průměru D 40</t>
  </si>
  <si>
    <t>https://podminky.urs.cz/item/CS_URS_2025_01/722182014</t>
  </si>
  <si>
    <t>722220111</t>
  </si>
  <si>
    <t>Nástěnka pro výtokový ventil G 1/2" s jedním závitem</t>
  </si>
  <si>
    <t>-1339731110</t>
  </si>
  <si>
    <t>Armatury s jedním závitem nástěnky pro výtokový ventil G 1/2"</t>
  </si>
  <si>
    <t>https://podminky.urs.cz/item/CS_URS_2025_01/722220111</t>
  </si>
  <si>
    <t>2+2+1+6+2+2+1</t>
  </si>
  <si>
    <t>2+2+2+2+1+2+2+2+2</t>
  </si>
  <si>
    <t>722220121</t>
  </si>
  <si>
    <t>Nástěnka pro baterii G 1/2" s jedním závitem</t>
  </si>
  <si>
    <t>216242410</t>
  </si>
  <si>
    <t>Armatury s jedním závitem nástěnky pro baterii G 1/2"</t>
  </si>
  <si>
    <t>https://podminky.urs.cz/item/CS_URS_2025_01/722220121</t>
  </si>
  <si>
    <t>722221134</t>
  </si>
  <si>
    <t>Ventil výtokový G 1/2" s jedním závitem</t>
  </si>
  <si>
    <t>-2068833128</t>
  </si>
  <si>
    <t>Armatury s jedním závitem ventily výtokové G 1/2"</t>
  </si>
  <si>
    <t>https://podminky.urs.cz/item/CS_URS_2025_01/722221134</t>
  </si>
  <si>
    <t>722221135</t>
  </si>
  <si>
    <t>Ventil výtokový G 3/4" s jedním závitem</t>
  </si>
  <si>
    <t>1595576885</t>
  </si>
  <si>
    <t>Armatury s jedním závitem ventily výtokové G 3/4"</t>
  </si>
  <si>
    <t>https://podminky.urs.cz/item/CS_URS_2025_01/722221135</t>
  </si>
  <si>
    <t>722224115</t>
  </si>
  <si>
    <t>Kohout plnicí nebo vypouštěcí G 1/2" PN 10 s jedním závitem</t>
  </si>
  <si>
    <t>1580509065</t>
  </si>
  <si>
    <t>Armatury s jedním závitem kohouty plnicí a vypouštěcí PN 10 G 1/2"</t>
  </si>
  <si>
    <t>https://podminky.urs.cz/item/CS_URS_2025_01/722224115</t>
  </si>
  <si>
    <t>722224116</t>
  </si>
  <si>
    <t>Kohout plnicí nebo vypouštěcí G 3/4" PN 10 s jedním závitem</t>
  </si>
  <si>
    <t>1017899275</t>
  </si>
  <si>
    <t>Armatury s jedním závitem kohouty plnicí a vypouštěcí PN 10 G 3/4"</t>
  </si>
  <si>
    <t>https://podminky.urs.cz/item/CS_URS_2025_01/722224116</t>
  </si>
  <si>
    <t>722229101</t>
  </si>
  <si>
    <t>Montáž vodovodních armatur s jedním závitem G 1/2" ostatní typ</t>
  </si>
  <si>
    <t>478976259</t>
  </si>
  <si>
    <t>Armatury s jedním závitem montáž vodovodních armatur s jedním závitem ostatních typů G 1/2"</t>
  </si>
  <si>
    <t>https://podminky.urs.cz/item/CS_URS_2025_01/722229101</t>
  </si>
  <si>
    <t>6000005113</t>
  </si>
  <si>
    <t>Ventil nezámrzný 1/2"×415 mm s rukojetí, s přípojkou na hadici</t>
  </si>
  <si>
    <t>-305802506</t>
  </si>
  <si>
    <t>722231074</t>
  </si>
  <si>
    <t>Ventil zpětný mosazný G 1" PN 10 do 110°C se dvěma závity</t>
  </si>
  <si>
    <t>1526173690</t>
  </si>
  <si>
    <t>Armatury se dvěma závity ventily zpětné mosazné PN 10 do 110°C G 1"</t>
  </si>
  <si>
    <t>https://podminky.urs.cz/item/CS_URS_2025_01/722231074</t>
  </si>
  <si>
    <t>722231075</t>
  </si>
  <si>
    <t>Ventil zpětný mosazný G 5/4" PN 10 do 110°C se dvěma závity</t>
  </si>
  <si>
    <t>1305978966</t>
  </si>
  <si>
    <t>Armatury se dvěma závity ventily zpětné mosazné PN 10 do 110°C G 5/4"</t>
  </si>
  <si>
    <t>https://podminky.urs.cz/item/CS_URS_2025_01/722231075</t>
  </si>
  <si>
    <t>722231085</t>
  </si>
  <si>
    <t>Ventil zpětný G 5/4" PN 16 do 90°C</t>
  </si>
  <si>
    <t>1540265940</t>
  </si>
  <si>
    <t xml:space="preserve">Armatury se dvěma závity ventily zpětné mosazné PN 16 do 90°C vnitřní závit G 5/4"
Dle normy ČSN EN 1717 pro ochranu rizikové třídy 2 (EA).
</t>
  </si>
  <si>
    <t>https://podminky.urs.cz/item/CS_URS_2025_01/722231085</t>
  </si>
  <si>
    <t>722231141</t>
  </si>
  <si>
    <t>Ventil závitový pojistný rohový G 1/2"</t>
  </si>
  <si>
    <t>-1915998358</t>
  </si>
  <si>
    <t>Armatury se dvěma závity ventily pojistné rohové G 1/2"</t>
  </si>
  <si>
    <t>https://podminky.urs.cz/item/CS_URS_2025_01/722231141</t>
  </si>
  <si>
    <t>722232043</t>
  </si>
  <si>
    <t>Kohout kulový přímý G 1/2" PN 42 do 185°C vnitřní závit</t>
  </si>
  <si>
    <t>1347811465</t>
  </si>
  <si>
    <t>Armatury se dvěma závity kulové kohouty PN 42 do 185 °C přímé vnitřní závit G 1/2"</t>
  </si>
  <si>
    <t>https://podminky.urs.cz/item/CS_URS_2025_01/722232043</t>
  </si>
  <si>
    <t>722232045</t>
  </si>
  <si>
    <t>Kohout kulový přímý G 1" PN 42 do 185°C vnitřní závit</t>
  </si>
  <si>
    <t>811123255</t>
  </si>
  <si>
    <t>Armatury se dvěma závity kulové kohouty PN 42 do 185 °C přímé vnitřní závit G 1"</t>
  </si>
  <si>
    <t>https://podminky.urs.cz/item/CS_URS_2025_01/722232045</t>
  </si>
  <si>
    <t>722232046</t>
  </si>
  <si>
    <t>Kohout kulový přímý G 5/4" PN 42 do 185°C vnitřní závit</t>
  </si>
  <si>
    <t>-1630944635</t>
  </si>
  <si>
    <t>Armatury se dvěma závity kulové kohouty PN 42 do 185 °C přímé vnitřní závit G 5/4"</t>
  </si>
  <si>
    <t>https://podminky.urs.cz/item/CS_URS_2025_01/722232046</t>
  </si>
  <si>
    <t>722232061</t>
  </si>
  <si>
    <t>Kohout kulový přímý G 1/2" PN 42 do 185°C vnitřní závit s vypouštěním</t>
  </si>
  <si>
    <t>54962042</t>
  </si>
  <si>
    <t>Armatury se dvěma závity kulové kohouty PN 42 do 185 °C přímé vnitřní závit s vypouštěním G 1/2"</t>
  </si>
  <si>
    <t>https://podminky.urs.cz/item/CS_URS_2025_01/722232061</t>
  </si>
  <si>
    <t>722232063</t>
  </si>
  <si>
    <t>Kohout kulový přímý G 1" PN 42 do 185°C vnitřní závit s vypouštěním</t>
  </si>
  <si>
    <t>1859294823</t>
  </si>
  <si>
    <t>Armatury se dvěma závity kulové kohouty PN 42 do 185 °C přímé vnitřní závit s vypouštěním G 1"</t>
  </si>
  <si>
    <t>https://podminky.urs.cz/item/CS_URS_2025_01/722232063</t>
  </si>
  <si>
    <t>722232064</t>
  </si>
  <si>
    <t>Kohout kulový přímý G 5/4" PN 42 do 185°C vnitřní závit s vypouštěním</t>
  </si>
  <si>
    <t>2117994540</t>
  </si>
  <si>
    <t>Armatury se dvěma závity kulové kohouty PN 42 do 185 °C přímé vnitřní závit s vypouštěním G 5/4"</t>
  </si>
  <si>
    <t>https://podminky.urs.cz/item/CS_URS_2025_01/722232064</t>
  </si>
  <si>
    <t>722239101</t>
  </si>
  <si>
    <t>Montáž armatur vodovodních se dvěma závity G 1/2"</t>
  </si>
  <si>
    <t>1826950923</t>
  </si>
  <si>
    <t>Armatury se dvěma závity montáž vodovodních armatur se dvěma závity ostatních typů G 1/2"</t>
  </si>
  <si>
    <t>https://podminky.urs.cz/item/CS_URS_2025_01/722239101</t>
  </si>
  <si>
    <t>IMI.52751615</t>
  </si>
  <si>
    <t>vyvažovací ventil pro cirkulaci teplé vody DN15, elektroforetická černá vrstva, s vypouštěním 3/4", 2x samotěsnící měřící vsuvky</t>
  </si>
  <si>
    <t>1548457458</t>
  </si>
  <si>
    <t>vyvažovací ventil pro cirkulaci teplé vody DN15, elektroforetická černá vrstva, s vypouštěním 3/4"</t>
  </si>
  <si>
    <t>722239104</t>
  </si>
  <si>
    <t>Montáž armatur vodovodních se dvěma závity G 5/4"</t>
  </si>
  <si>
    <t>1822622654</t>
  </si>
  <si>
    <t>Armatury se dvěma závity montáž vodovodních armatur se dvěma závity ostatních typů G 5/4"</t>
  </si>
  <si>
    <t>https://podminky.urs.cz/item/CS_URS_2025_01/722239104</t>
  </si>
  <si>
    <t>X722121</t>
  </si>
  <si>
    <t>Domovní vodovodní filtrační stanice se zpětným automatickým proplachem 5/4" (Vestavěný filtr: 100 µm) s redukčním vetilem tlaku</t>
  </si>
  <si>
    <t>-75017044</t>
  </si>
  <si>
    <t xml:space="preserve">Kombinované jednotka obsahují zpětný ventil, filtr se zpětným proplachem, redukční ventil a uzavírací kulový kohout v jedné armatuře. Zajišťují nepřetržitou dodávku filtrované vody i během procesu čištění filtru. Jemný filtr redukuje množství cizích částic ve vodě, například úlomků rzi, konopných vláken nebo písečných zrnek. Zpětný ventil chrání před proniknutím zdraví nebezpečných kapalin do veřejných rozvodů. Redukční ventil chrání potrubí a k němu připojené spotřebiče proti poškození nadměrným tlakem a výrazně snižuje spotřebu vody. Filtrační stanice je osazené novou patentovanou technologií "double spin" zaručující bezproblémový chod a maximalizijící účinnost při zpětném proplachu.
Filtr se zpětným proplachem zajišťují nepřetržitou dodávku filtrované vody. Filtry jsou osazené novou patentovanou technologií "double spin" zaručující bezproblémový chod a maximalizijící účinnost při zpětném proplachu.
Certifikace výrobku: DIN/DVGW-approved
Médium: Voda
Materiál tělesa: mosaz
Vestavěný filtr: 100 µm
Zpětný proplach sítka filtru	ano
Montážní poloha: vodorovná
Další popis: 
 - Technologie "Double Spin" je dodávána jen pro velikosti od 1/2" do 11/4".
 - Nepřerušovaná dodávka filtrované vody i během proplachování sítka
 - Systém zpětného proplachu chráněn patentem - umožňuje rychlé a kvalitní čištění filtru při malé spotřebě vody
 - Nastavitelný indikátor data následujícího proplachu
 - Bajonetové připojení umožňuje jednoduché a rychlé nasazení jednotky pro automatický proplach
 - Velká plocha sítka
</t>
  </si>
  <si>
    <t>X722122</t>
  </si>
  <si>
    <t>Automatická jednotka zpětného proplachu pro vodovodní filtry (230 V, 50/60 Hz, 10 W, s konektorem)</t>
  </si>
  <si>
    <t>80738658</t>
  </si>
  <si>
    <t>X722123</t>
  </si>
  <si>
    <t>Centrální směšovací ventil (výstupní teplota 55°C)</t>
  </si>
  <si>
    <t>-1485387344</t>
  </si>
  <si>
    <t>armatura směšovací - ventil kompaktní; mosaz; provedení třícestné; ovládání ruční; připojení vnitřní závit; DN 40, Rp 1 1/2"; Kv 25,0 m3/hod; PN 10; max teplota 110 °C</t>
  </si>
  <si>
    <t>722250133</t>
  </si>
  <si>
    <t>Hydrantový systém s tvarově stálou hadicí D 19 x 30 m celoplechový - červený</t>
  </si>
  <si>
    <t>-291939251</t>
  </si>
  <si>
    <t>Požární příslušenství a armatury hydrantový systém s tvarově stálou hadicí celoplechový D 19 x 30 m</t>
  </si>
  <si>
    <t>https://podminky.urs.cz/item/CS_URS_2025_01/722250133</t>
  </si>
  <si>
    <t>X722262301</t>
  </si>
  <si>
    <t xml:space="preserve">Vodoměr závitový vícevtokový mokroběžný do 40°C G 1"x 190 mm Q3 = 4 m3/h </t>
  </si>
  <si>
    <t>899125777</t>
  </si>
  <si>
    <t>3880103R</t>
  </si>
  <si>
    <t>M-BUS modul pro vodoměry (příslušenství dodávaných vodoměrů)</t>
  </si>
  <si>
    <t>-1147787350</t>
  </si>
  <si>
    <t>722290226</t>
  </si>
  <si>
    <t>Zkouška těsnosti vodovodního potrubí závitového DN do 50</t>
  </si>
  <si>
    <t>958145906</t>
  </si>
  <si>
    <t>Zkoušky, proplach a desinfekce vodovodního potrubí zkoušky těsnosti vodovodního potrubí závitového do DN 50</t>
  </si>
  <si>
    <t>https://podminky.urs.cz/item/CS_URS_2025_01/722290226</t>
  </si>
  <si>
    <t>9+19+173+25+41+40</t>
  </si>
  <si>
    <t>722290234</t>
  </si>
  <si>
    <t>Proplach a dezinfekce vodovodního potrubí DN do 80</t>
  </si>
  <si>
    <t>1490396759</t>
  </si>
  <si>
    <t>Zkoušky, proplach a desinfekce vodovodního potrubí proplach a desinfekce vodovodního potrubí do DN 80</t>
  </si>
  <si>
    <t>https://podminky.urs.cz/item/CS_URS_2025_01/722290234</t>
  </si>
  <si>
    <t>72229900R</t>
  </si>
  <si>
    <t>Informační štítek s popisem armatur /D+M/</t>
  </si>
  <si>
    <t>-420792243</t>
  </si>
  <si>
    <t>722303R</t>
  </si>
  <si>
    <t>Zednické a stavební přípomoce pro vnitřní vodovod</t>
  </si>
  <si>
    <t>1843699840</t>
  </si>
  <si>
    <t>Zednické a stavební přípomoce pro vnitřní vodovod
 - vysekání (vyfrézování) drážek do zdi a podlahy, provedení průrazů prostupů ve stropních konstrukcích a zdech
 - hrubé zapravení drážek a prostupů po provedení istalace potrubí</t>
  </si>
  <si>
    <t>722304R</t>
  </si>
  <si>
    <t>Vyvážení cirkulace teplé vody</t>
  </si>
  <si>
    <t>-1154481118</t>
  </si>
  <si>
    <t>998722101</t>
  </si>
  <si>
    <t>Přesun hmot tonážní pro vnitřní vodovod v objektech v do 6 m</t>
  </si>
  <si>
    <t>-1879553647</t>
  </si>
  <si>
    <t>Přesun hmot pro vnitřní vodovod stanovený z hmotnosti přesunovaného materiálu vodorovná dopravní vzdálenost do 50 m v objektech výšky do 6 m</t>
  </si>
  <si>
    <t>https://podminky.urs.cz/item/CS_URS_2025_01/998722101</t>
  </si>
  <si>
    <t>724</t>
  </si>
  <si>
    <t>Zdravotechnika - strojní vybavení</t>
  </si>
  <si>
    <t>724231128</t>
  </si>
  <si>
    <t>Příslušenství domovních vodáren měřící tlakoměr deformační</t>
  </si>
  <si>
    <t>839150647</t>
  </si>
  <si>
    <t>Příslušenství domovních vodáren měřicí tlakoměr deformační</t>
  </si>
  <si>
    <t>https://podminky.urs.cz/item/CS_URS_2025_01/724231128</t>
  </si>
  <si>
    <t>724233011</t>
  </si>
  <si>
    <t>Nádoba expanzní tlaková pro akumulační ohřev TV průtočná s membránou závitové připojení PN 1,0 o objemu 8 l</t>
  </si>
  <si>
    <t>-1425253388</t>
  </si>
  <si>
    <t>Nádoby expanzní tlakové pro rozvody pitné vody s membránou bez pojistného ventilu se závitovým připojením průtočné PN 1,0 o objemu 8 l</t>
  </si>
  <si>
    <t>https://podminky.urs.cz/item/CS_URS_2025_01/724233011</t>
  </si>
  <si>
    <t>732429212</t>
  </si>
  <si>
    <t>Montáž čerpadla oběhového mokroběžného závitového DN 25</t>
  </si>
  <si>
    <t>-1423314958</t>
  </si>
  <si>
    <t>Čerpadla teplovodní mokroběžná závitová montáž čerpadel (do potrubí) ostatních typů mokroběžných závitových DN 25</t>
  </si>
  <si>
    <t>https://podminky.urs.cz/item/CS_URS_2025_01/732429212</t>
  </si>
  <si>
    <t>GRS.99411150</t>
  </si>
  <si>
    <t>Čerpadlo oběhové pro pitnou vodu průtok do 2,55 m3/h; Hmax = 4,0 m; PN 10; spoj: závitový; G; 1 1/2"; stav. délka = 180 mm; teplota média do 110 °C</t>
  </si>
  <si>
    <t>1394520601</t>
  </si>
  <si>
    <t>734419111</t>
  </si>
  <si>
    <t>Montáž teploměrů s ochranným pouzdrem nebo pevným stonkem a jímkou</t>
  </si>
  <si>
    <t>-5068622</t>
  </si>
  <si>
    <t>Teploměry technické montáž teploměrů s ochranným pouzdrem nebo s pevným stonkem a jímkou</t>
  </si>
  <si>
    <t>https://podminky.urs.cz/item/CS_URS_2025_01/734419111</t>
  </si>
  <si>
    <t>55128018</t>
  </si>
  <si>
    <t>teploměr axiální 0-120°C zadní napojení 1/2" s jímkou D 80/dl 50mm</t>
  </si>
  <si>
    <t>-1531342957</t>
  </si>
  <si>
    <t>998724101</t>
  </si>
  <si>
    <t>Přesun hmot tonážní pro strojní vybavení v objektech v do 6 m</t>
  </si>
  <si>
    <t>696565091</t>
  </si>
  <si>
    <t>Přesun hmot pro strojní vybavení stanovený z hmotnosti přesunovaného materiálu vodorovná dopravní vzdálenost do 50 m v objektech výšky do 6 m</t>
  </si>
  <si>
    <t>https://podminky.urs.cz/item/CS_URS_2025_01/998724101</t>
  </si>
  <si>
    <t>725</t>
  </si>
  <si>
    <t>Zdravotechnika - zařizovací předměty - specifikace viz. technická zpráva ZTI</t>
  </si>
  <si>
    <t>725119125</t>
  </si>
  <si>
    <t>Montáž klozetových mís závěsných na nosné stěny</t>
  </si>
  <si>
    <t>963030706</t>
  </si>
  <si>
    <t>Zařízení záchodů montáž klozetových mís závěsných na nosné stěny</t>
  </si>
  <si>
    <t>https://podminky.urs.cz/item/CS_URS_2025_01/725119125</t>
  </si>
  <si>
    <t>64236031</t>
  </si>
  <si>
    <t xml:space="preserve">klozet keramický bílý závěsný hluboké splachování 530x360x350mm -  specifikace viz. technická zpráva ZTI</t>
  </si>
  <si>
    <t>1137986070</t>
  </si>
  <si>
    <t>725119131</t>
  </si>
  <si>
    <t>Montáž klozetových sedátek standardních</t>
  </si>
  <si>
    <t>-1553835346</t>
  </si>
  <si>
    <t>Zařízení záchodů montáž klozetových sedátek standardních</t>
  </si>
  <si>
    <t>https://podminky.urs.cz/item/CS_URS_2025_01/725119131</t>
  </si>
  <si>
    <t>55167381</t>
  </si>
  <si>
    <t>sedátko klozetové duroplastové bílé s poklopem - specifikace viz. technická zpráva ZTI</t>
  </si>
  <si>
    <t>-559541777</t>
  </si>
  <si>
    <t>725129101</t>
  </si>
  <si>
    <t>Montáž pisoáru keramického</t>
  </si>
  <si>
    <t>-514845021</t>
  </si>
  <si>
    <t>Pisoárové záchodky montáž ostatních typů keramických</t>
  </si>
  <si>
    <t>https://podminky.urs.cz/item/CS_URS_2025_01/725129101</t>
  </si>
  <si>
    <t>64251334X</t>
  </si>
  <si>
    <t>pisoár automatický se sifonem kapacitní s automatickým inteligentním splachovačem - specifikace viz. technická zpráva ZTI</t>
  </si>
  <si>
    <t>1633429564</t>
  </si>
  <si>
    <t>MAXIMÁLNÍ ÚPLNÝ POŽADOVANÝ OBJEM SPLACHOVACÍ VODY 1 LITR.</t>
  </si>
  <si>
    <t>6425134X</t>
  </si>
  <si>
    <t>Zdroje bezpečného napětí 230/12 V, 50 Hz (příslušenství k pisoáru)</t>
  </si>
  <si>
    <t>-454065139</t>
  </si>
  <si>
    <t>725219101</t>
  </si>
  <si>
    <t>Montáž umyvadla připevněného na konzoly</t>
  </si>
  <si>
    <t>-554437859</t>
  </si>
  <si>
    <t>Umyvadla montáž umyvadel ostatních typů na konzoly</t>
  </si>
  <si>
    <t>https://podminky.urs.cz/item/CS_URS_2025_01/725219101</t>
  </si>
  <si>
    <t>64211005</t>
  </si>
  <si>
    <t xml:space="preserve">umyvadlo keramické závěsné bílé 550x420mm -  specifikace viz. technická zpráva ZTI</t>
  </si>
  <si>
    <t>904324711</t>
  </si>
  <si>
    <t>725239101</t>
  </si>
  <si>
    <t>Montáž bidetů bez výtokových armatur ostatní typ</t>
  </si>
  <si>
    <t>1881594503</t>
  </si>
  <si>
    <t>Bidety montáž ostatních typů</t>
  </si>
  <si>
    <t>https://podminky.urs.cz/item/CS_URS_2025_01/725239101</t>
  </si>
  <si>
    <t>64240414</t>
  </si>
  <si>
    <t>bidet keramický závěsný s otvorem pro baterii bílý - specifikace viz. technická zpráva ZTI</t>
  </si>
  <si>
    <t>1925671285</t>
  </si>
  <si>
    <t>725244904</t>
  </si>
  <si>
    <t>Montáž sprchových dveří</t>
  </si>
  <si>
    <t>-765161489</t>
  </si>
  <si>
    <t>Sprchové dveře a zástěny montáž sprchových dveří</t>
  </si>
  <si>
    <t>https://podminky.urs.cz/item/CS_URS_2025_01/725244904</t>
  </si>
  <si>
    <t>55495007X</t>
  </si>
  <si>
    <t>sprchové dveře 900 mm, jednokřídlé - specifikace viz. technická zpráva ZTI</t>
  </si>
  <si>
    <t>-200030978</t>
  </si>
  <si>
    <t>sprchové dveře 1000 mm, 1x posuvný a 1 pevný segment
Stříbrný lesklý profil, 6 mm sklo s dekorací a úpravou perla glass, madla chrom</t>
  </si>
  <si>
    <t>725319111</t>
  </si>
  <si>
    <t>Montáž dřezu ostatních typů</t>
  </si>
  <si>
    <t>-1425560431</t>
  </si>
  <si>
    <t>Dřezy bez výtokových armatur montáž dřezů ostatních typů</t>
  </si>
  <si>
    <t>https://podminky.urs.cz/item/CS_URS_2025_01/725319111</t>
  </si>
  <si>
    <t>55231100X</t>
  </si>
  <si>
    <t>Nerezový pracovní stůl s jednodřezem 700x2000x850 - specifikace viz. technická zpráva ZTI</t>
  </si>
  <si>
    <t>1817774611</t>
  </si>
  <si>
    <t>Mycí stůl bude kotven do zdiva šrouby.</t>
  </si>
  <si>
    <t>725339111</t>
  </si>
  <si>
    <t>Montáž výlevky</t>
  </si>
  <si>
    <t>-2096053619</t>
  </si>
  <si>
    <t>Výlevky montáž výlevky</t>
  </si>
  <si>
    <t>https://podminky.urs.cz/item/CS_URS_2025_01/725339111</t>
  </si>
  <si>
    <t>64271102</t>
  </si>
  <si>
    <t xml:space="preserve">výlevka keramická závěsná bílá v 500mm  -  specifikace viz. technická zpráva ZTI</t>
  </si>
  <si>
    <t>1527028015</t>
  </si>
  <si>
    <t>725813111</t>
  </si>
  <si>
    <t>Ventil rohový bez připojovací trubičky nebo flexi hadičky G 1/2"</t>
  </si>
  <si>
    <t>577056118</t>
  </si>
  <si>
    <t>https://podminky.urs.cz/item/CS_URS_2025_01/725813111</t>
  </si>
  <si>
    <t>8*2+2+2</t>
  </si>
  <si>
    <t>725829101</t>
  </si>
  <si>
    <t>Montáž baterie nástěnné dřezové pákové a klasické</t>
  </si>
  <si>
    <t>626772461</t>
  </si>
  <si>
    <t>Baterie dřezové montáž ostatních typů nástěnných pákových nebo klasických</t>
  </si>
  <si>
    <t>https://podminky.urs.cz/item/CS_URS_2025_01/725829101</t>
  </si>
  <si>
    <t>55143169X</t>
  </si>
  <si>
    <t xml:space="preserve">baterie dřezová páková nástěnná s plochým ústím 300mm  -  specifikace viz. technická zpráva ZTI (výlevka)</t>
  </si>
  <si>
    <t>-25067253</t>
  </si>
  <si>
    <t>MAXIMÁLNÍ PRŮTOK BATERIE 6 l/min.</t>
  </si>
  <si>
    <t>55143975X</t>
  </si>
  <si>
    <t>baterie dřezová páková nástěnná - specifikace viz. technická zpráva ZTI (mycí stůl)</t>
  </si>
  <si>
    <t>-1458707580</t>
  </si>
  <si>
    <t>725829111</t>
  </si>
  <si>
    <t>Montáž baterie stojánkové dřezové G 1/2"</t>
  </si>
  <si>
    <t>-1903227748</t>
  </si>
  <si>
    <t>Baterie dřezové montáž ostatních typů stojánkových G 1/2"</t>
  </si>
  <si>
    <t>https://podminky.urs.cz/item/CS_URS_2025_01/725829111</t>
  </si>
  <si>
    <t>55143974X</t>
  </si>
  <si>
    <t>baterie dřezová páková stojánková s otáčivým ústím - specifikace viz. technická zpráva ZTI (dřez v kuch. lince)</t>
  </si>
  <si>
    <t>-1974049692</t>
  </si>
  <si>
    <t>725829131</t>
  </si>
  <si>
    <t>Montáž baterie umyvadlové stojánkové G 1/2" ostatní typ</t>
  </si>
  <si>
    <t>-899352396</t>
  </si>
  <si>
    <t>Baterie umyvadlové montáž ostatních typů stojánkových G 1/2"</t>
  </si>
  <si>
    <t>https://podminky.urs.cz/item/CS_URS_2025_01/725829131</t>
  </si>
  <si>
    <t>55145686X</t>
  </si>
  <si>
    <t>baterie umyvadlová (dřezová) stojánková páková - specifikace viz. technická zpráva ZTI</t>
  </si>
  <si>
    <t>1496160230</t>
  </si>
  <si>
    <t>MAXIMÁLNÍ PRŮTOK UMYVADLOVÉ BATERIE 6 l/min.</t>
  </si>
  <si>
    <t>725829141</t>
  </si>
  <si>
    <t>Montáž baterie bidetové stojánkové soupravy pákové ostatní typ</t>
  </si>
  <si>
    <t>-1913727784</t>
  </si>
  <si>
    <t>Baterie bidetové montáž ostatních typů stojánkových pákových souprav</t>
  </si>
  <si>
    <t>https://podminky.urs.cz/item/CS_URS_2025_01/725829141</t>
  </si>
  <si>
    <t>55145514X</t>
  </si>
  <si>
    <t>baterie bidetová stojánková páková chrom - specifikace viz. technická zpráva ZTI</t>
  </si>
  <si>
    <t>-681995683</t>
  </si>
  <si>
    <t>725849411</t>
  </si>
  <si>
    <t>Montáž baterie sprchové nástěnná s nastavitelnou výškou sprchy</t>
  </si>
  <si>
    <t>-877369314</t>
  </si>
  <si>
    <t>Baterie sprchové montáž nástěnných baterií s nastavitelnou výškou sprchy</t>
  </si>
  <si>
    <t>https://podminky.urs.cz/item/CS_URS_2025_01/725849411</t>
  </si>
  <si>
    <t>55145537X</t>
  </si>
  <si>
    <t xml:space="preserve">baterie sprchová nástěnná s příslušenstvím  - specifikace viz. technická zpráva ZTI</t>
  </si>
  <si>
    <t>716696546</t>
  </si>
  <si>
    <t>MAXIMÁLNÍ PRŮTOK BATERIE 8 l/min.</t>
  </si>
  <si>
    <t>725869101</t>
  </si>
  <si>
    <t>Montáž zápachových uzávěrek umyvadlových do DN 40</t>
  </si>
  <si>
    <t>-1433033912</t>
  </si>
  <si>
    <t>Zápachové uzávěrky zařizovacích předmětů montáž zápachových uzávěrek umyvadlových do DN 40</t>
  </si>
  <si>
    <t>https://podminky.urs.cz/item/CS_URS_2025_01/725869101</t>
  </si>
  <si>
    <t>55162001</t>
  </si>
  <si>
    <t>uzávěrka zápachová umyvadlová s celokovovým kulatým designem DN 32 - specifikace viz. technická zpráva ZTI</t>
  </si>
  <si>
    <t>-2106386593</t>
  </si>
  <si>
    <t>725869204</t>
  </si>
  <si>
    <t>Montáž zápachových uzávěrek dřezových jednodílných DN 50</t>
  </si>
  <si>
    <t>1503654707</t>
  </si>
  <si>
    <t>Zápachové uzávěrky zařizovacích předmětů montáž zápachových uzávěrek dřezových jednodílných DN 50</t>
  </si>
  <si>
    <t>https://podminky.urs.cz/item/CS_URS_2025_01/725869204</t>
  </si>
  <si>
    <t>55161116</t>
  </si>
  <si>
    <t>uzávěrka zápachová dřezová s kulovým kloubem DN 50</t>
  </si>
  <si>
    <t>113321548</t>
  </si>
  <si>
    <t>998725101</t>
  </si>
  <si>
    <t>Přesun hmot tonážní pro zařizovací předměty v objektech v do 6 m</t>
  </si>
  <si>
    <t>-1613322066</t>
  </si>
  <si>
    <t>Přesun hmot pro zařizovací předměty stanovený z hmotnosti přesunovaného materiálu vodorovná dopravní vzdálenost do 50 m v objektech výšky do 6 m</t>
  </si>
  <si>
    <t>https://podminky.urs.cz/item/CS_URS_2025_01/998725101</t>
  </si>
  <si>
    <t>726</t>
  </si>
  <si>
    <t>Zdravotechnika - předstěnové instalace</t>
  </si>
  <si>
    <t>726111202</t>
  </si>
  <si>
    <t>Instalační předstěna pro montáž bidetu do masivní zděné kce</t>
  </si>
  <si>
    <t>393614167</t>
  </si>
  <si>
    <t>Předstěnové instalační systémy pro zazdění do masivních zděných konstrukcí montáž ostatních typů bidetů</t>
  </si>
  <si>
    <t>https://podminky.urs.cz/item/CS_URS_2025_01/726111202</t>
  </si>
  <si>
    <t>55281748</t>
  </si>
  <si>
    <t>montážní prvek pro bidet do zděných konstrukcí hl 120mm - specifikace viz. technická zpráva ZTI</t>
  </si>
  <si>
    <t>-1703847472</t>
  </si>
  <si>
    <t>726111203</t>
  </si>
  <si>
    <t>Instalační předstěna pro montáž pisoáru do masivní zděné kce</t>
  </si>
  <si>
    <t>2100063920</t>
  </si>
  <si>
    <t>Předstěnové instalační systémy pro zazdění do masivních zděných konstrukcí montáž ostatních typů pisoárů</t>
  </si>
  <si>
    <t>https://podminky.urs.cz/item/CS_URS_2025_01/726111203</t>
  </si>
  <si>
    <t>55281757</t>
  </si>
  <si>
    <t>montážní prvek pro pisoár do zděných konstrukcí hl 80-120mm</t>
  </si>
  <si>
    <t>516707351</t>
  </si>
  <si>
    <t>726111204</t>
  </si>
  <si>
    <t>Instalační předstěna pro montáž klozetu do masivní zděné kce</t>
  </si>
  <si>
    <t>199982634</t>
  </si>
  <si>
    <t>Předstěnové instalační systémy pro zazdění do masivních zděných konstrukcí montáž ostatních typů klozetů</t>
  </si>
  <si>
    <t>https://podminky.urs.cz/item/CS_URS_2025_01/726111204</t>
  </si>
  <si>
    <t>55281700</t>
  </si>
  <si>
    <t>montážní prvek pro závěsné WC do zděných konstrukcí ovládání zepředu hl 120 mm stavební v 1080mm vč. ovládacího tlačítka - specifikace viz. technická zpráva ZTI</t>
  </si>
  <si>
    <t>-2063017711</t>
  </si>
  <si>
    <t>POŽADAVEK NA MAXIMÁLNÍ ÚPLNÝ OBJEM SPLACHOVACÍ VODY WC 6 LITRŮ.</t>
  </si>
  <si>
    <t>726131041</t>
  </si>
  <si>
    <t>Instalační předstěna pro klozet závěsný v 1120 mm s ovládáním zepředu do lehkých stěn s kovovou kcí</t>
  </si>
  <si>
    <t>1033870029</t>
  </si>
  <si>
    <t>Předstěnové instalační systémy do lehkých stěn s kovovou konstrukcí pro závěsné klozety ovládání zepředu, stavební výšky 1120 mm</t>
  </si>
  <si>
    <t>https://podminky.urs.cz/item/CS_URS_2025_01/726131041</t>
  </si>
  <si>
    <t>936070000001</t>
  </si>
  <si>
    <t>montážní prvek pro závěsnou výlevku do lehkých stěn s kovovou konstrukcí ovládání zepředu stavební v 1120mm vč. ovládacího tlačítka - specifikace viz. technická zpráva ZTI</t>
  </si>
  <si>
    <t>-992382687</t>
  </si>
  <si>
    <t>998726111</t>
  </si>
  <si>
    <t>Přesun hmot tonážní pro instalační prefabrikáty v objektech v do 6 m</t>
  </si>
  <si>
    <t>625922627</t>
  </si>
  <si>
    <t>Přesun hmot pro instalační prefabrikáty stanovený z hmotnosti přesunovaného materiálu vodorovná dopravní vzdálenost do 50 m v objektech výšky do 6 m</t>
  </si>
  <si>
    <t>https://podminky.urs.cz/item/CS_URS_2025_01/998726111</t>
  </si>
  <si>
    <t>727</t>
  </si>
  <si>
    <t>Zdravotechnika - protipožární ochrana</t>
  </si>
  <si>
    <t>72721211X</t>
  </si>
  <si>
    <t>Trubní ucpávka plastového potrubí bez izolace do D 63 mm stěnou- požární odolnost EI 90</t>
  </si>
  <si>
    <t>1283302020</t>
  </si>
  <si>
    <t>72721321X</t>
  </si>
  <si>
    <t>Trubní ucpávka plastového potrubí bez izolace do D 63 mm stropem - požární odolnost EI 90</t>
  </si>
  <si>
    <t>1978113694</t>
  </si>
  <si>
    <t>727223125</t>
  </si>
  <si>
    <t>Protipožární manžeta prostupu plastového potrubí bez izolace D 75 mm stropem tl 150 mm požární odolnost EI 90-120</t>
  </si>
  <si>
    <t>1183317681</t>
  </si>
  <si>
    <t>Protipožární ochranné manžety plastového potrubí prostup stropem tloušťky 150 mm požární odolnost EI 90-120 D 75</t>
  </si>
  <si>
    <t>https://podminky.urs.cz/item/CS_URS_2024_02/727223125</t>
  </si>
  <si>
    <t>727223127</t>
  </si>
  <si>
    <t>Protipožární manžeta prostupu plastového potrubí bez izolace D 110 mm stropem tl 150 mm požární odolnost EI 90-120</t>
  </si>
  <si>
    <t>2006712607</t>
  </si>
  <si>
    <t>Protipožární ochranné manžety plastového potrubí prostup stropem tloušťky 150 mm požární odolnost EI 90-120 D 110</t>
  </si>
  <si>
    <t>https://podminky.urs.cz/item/CS_URS_2024_02/727223127</t>
  </si>
  <si>
    <t>998727101</t>
  </si>
  <si>
    <t>Přesun hmot tonážní pro protipožární ochranu v objektech v do 6 m</t>
  </si>
  <si>
    <t>1839035994</t>
  </si>
  <si>
    <t>Přesun hmot pro protipožární ochranu stanovený z hmotnosti přesunovaného materiálu vodorovná dopravní vzdálenost do 50 m základní v objektech výšky do 6 m</t>
  </si>
  <si>
    <t>https://podminky.urs.cz/item/CS_URS_2025_01/998727101</t>
  </si>
  <si>
    <t>14-D - Zařízení silnoproude elektrotechniky, vč. bleskosvodu</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</si>
  <si>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1.4D.01 TECHNICKÁ ZPRÁVA – EI 1.4D.02 PROTOKOL VNĚJŠÍCH VLIVŮ 1.4D.03 BILANCE ENERGII, DIMENZOVÁNÍ 1.4D.04 VÝPOČET OSVĚTLEN 1.4D.05 VÝPOČET NOUZOVÉHO OSVĚTLENÍ 1.4D.06 PŘEHLEDOVÉ SCHÉMA NAPÁJENÍ 1.4D.07 ROZVADĚČ +RH1 1.4D.08 ROZVADĚČ +R1 1.4D.09 ROZVADĚČ +RUPS 1.4D.10 ROZVADĚČ +RH2 1.4D.11 UZEMNĚNÍ 1.4D.12 VÝKRES LPS 1.4D.13 ELEKTROINSTALACE STŘECHY 1.4D.14 ELEKTROINSTALACE 1.NP 1.4D.15 ELEKTROINSTALACE 2.NP 1.4D.16 VÝPOČET ŘÍZENÍ RIZIKA 1.4D.17 SOUPIS NÁVAZNOSTÍ NA MaR</t>
  </si>
  <si>
    <t>D1 - Rozváděče, výrobky</t>
  </si>
  <si>
    <t>D2 - Kabelové trasy</t>
  </si>
  <si>
    <t>D3 - Koncové prvky</t>
  </si>
  <si>
    <t>D4 - Zemnění</t>
  </si>
  <si>
    <t>D5 - Hromosvod</t>
  </si>
  <si>
    <t>D6 - Svítidla</t>
  </si>
  <si>
    <t>D7 - Kabely</t>
  </si>
  <si>
    <t>D8 - Přidružené náklady</t>
  </si>
  <si>
    <t>D9 - Ostatní náklady</t>
  </si>
  <si>
    <t>D10 - Vedlejší náklady</t>
  </si>
  <si>
    <t>D1</t>
  </si>
  <si>
    <t>Rozváděče, výrobky</t>
  </si>
  <si>
    <t>Pol1</t>
  </si>
  <si>
    <t xml:space="preserve">Rozváděč +RH1, vyzbrojené pole dle dokumentace;  bez DALI (viz samostatné položky)</t>
  </si>
  <si>
    <t>ks</t>
  </si>
  <si>
    <t>Pol2</t>
  </si>
  <si>
    <t>Rozváděč +RH2, vyzbrojené pole dle dokumentace; bez detekce spalin (viz samostatné položky)</t>
  </si>
  <si>
    <t>Pol3</t>
  </si>
  <si>
    <t xml:space="preserve">Rozváděč +R1, vyzbrojené pole dle dokumentace;  bez DALI (viz samostatné položky)</t>
  </si>
  <si>
    <t>Pol4</t>
  </si>
  <si>
    <t>Rozváděč +RUPS, vyzbrojené pole dle dokumentace</t>
  </si>
  <si>
    <t>Pol5</t>
  </si>
  <si>
    <t>Přesvorkovací skříň na přívodní kabeláž (krabice -MX)</t>
  </si>
  <si>
    <t>Pol6</t>
  </si>
  <si>
    <t>Svodičový box třídy materiálu A1 nebo A2, na rozhraní zón LPZ 0B a LPZ1, tvořený svodičem 2+0, T1+T2, 25 kA/pól</t>
  </si>
  <si>
    <t>Pol7</t>
  </si>
  <si>
    <t>Svodičový box třídy materiálu A1 nebo A2, na rozhraní zón LPZ 0B a LPZ1, tvořený svodičem 4+0, T1+T2, 12,5 kA/pól</t>
  </si>
  <si>
    <t>Pol8</t>
  </si>
  <si>
    <t xml:space="preserve">UPS jednotka 5 kVA 1:1F s dobou zálohy min. 10 min,  o definovaných parametrech, včetně baterií (ve vyhotovení bez požárního krytu), včetně kom. karty SNMP, včetně reléového modulu monitoringu poruch</t>
  </si>
  <si>
    <t>Pol9</t>
  </si>
  <si>
    <t>Instalace, zprovoznění, ostatní úkony spojené s chodem UPS jednotky</t>
  </si>
  <si>
    <t>Pol10</t>
  </si>
  <si>
    <t xml:space="preserve">Centrální systém nouzového osvětlení včetně baterie, s  ModBus TCP kartou, šesti kanály pro NO svítidla a včetně reléových modulů do rozváděčů +RH1 a +R1</t>
  </si>
  <si>
    <t>Pol11</t>
  </si>
  <si>
    <t>Požární kryt pro CPS se 60 min požární odolností EI60/DP1 (dle specifikace PBŘ)</t>
  </si>
  <si>
    <t>Pol12</t>
  </si>
  <si>
    <t>Instalace, zprovoznění, ostatní úkony spojené s chodem, nastavením a adresací nouzového osvětlení</t>
  </si>
  <si>
    <t>Pol13</t>
  </si>
  <si>
    <t>DALI napájecí modul</t>
  </si>
  <si>
    <t>Pol14</t>
  </si>
  <si>
    <t>DALI obslužný touch panel 10,4"</t>
  </si>
  <si>
    <t>Pol15</t>
  </si>
  <si>
    <t>DALI ethernet gate</t>
  </si>
  <si>
    <t>Pol16</t>
  </si>
  <si>
    <t>DALI push-dim aktor</t>
  </si>
  <si>
    <t>Pol17</t>
  </si>
  <si>
    <t>DALI multisenzorický detektor</t>
  </si>
  <si>
    <t>Pol18</t>
  </si>
  <si>
    <t>DALI driver pro LED svítidla do 40 W</t>
  </si>
  <si>
    <t>Pol19</t>
  </si>
  <si>
    <t>5-portový neřízený ethernetový switch na DIN</t>
  </si>
  <si>
    <t>Pol20</t>
  </si>
  <si>
    <t>Instalace, zprovoznění, adresace a ostatní úkony spojené s chodem, nastavením a odzkoušením systému DALI</t>
  </si>
  <si>
    <t>Pol21</t>
  </si>
  <si>
    <t>Čidlo CO a NO2</t>
  </si>
  <si>
    <t>Pol22</t>
  </si>
  <si>
    <t>Zobrazovací výstražný display spalin v garáži</t>
  </si>
  <si>
    <t>Pol23</t>
  </si>
  <si>
    <t>Jednotka CO a NO2 s vlasntím displayem</t>
  </si>
  <si>
    <t>Pol24</t>
  </si>
  <si>
    <t>Zásuvková skříň 2x230 V/16A, 2x400V/16A s RCD A, IP44, vývodky, výrobní štítek, materiál ABS</t>
  </si>
  <si>
    <t>Pol25</t>
  </si>
  <si>
    <t>Vystrojení rozváděčů, testy, dílenské a dodavatelské dokumentace výrobců, výrobní štítky atp.</t>
  </si>
  <si>
    <t>D2</t>
  </si>
  <si>
    <t>Kabelové trasy</t>
  </si>
  <si>
    <t>Pol26</t>
  </si>
  <si>
    <t>Kabelový žlab 100x50, žárový zinek</t>
  </si>
  <si>
    <t>Pol27</t>
  </si>
  <si>
    <t>Víko kabelového žlabu 100x50, žárový zinek</t>
  </si>
  <si>
    <t>Pol28</t>
  </si>
  <si>
    <t>Víko kabelového žlabu 200x50, žárový zinek</t>
  </si>
  <si>
    <t>Pol29</t>
  </si>
  <si>
    <t>Kabelový žlab 200x50, žárový zinek</t>
  </si>
  <si>
    <t>Pol30</t>
  </si>
  <si>
    <t>Kabelový žlab 300x50, žárový zinek</t>
  </si>
  <si>
    <t>Pol31</t>
  </si>
  <si>
    <t>Kabelový žlab 50x50, vnitřní prostředí</t>
  </si>
  <si>
    <t>Pol32</t>
  </si>
  <si>
    <t>Kabelový žlab 100x50, vnitřní prostředí</t>
  </si>
  <si>
    <t>Pol33</t>
  </si>
  <si>
    <t>Kabelový žlab 150x100, vnitřní prostředí</t>
  </si>
  <si>
    <t>Pol34</t>
  </si>
  <si>
    <t>Kabelový žlab 400x100, vnitřní prostředí</t>
  </si>
  <si>
    <t>Pol35</t>
  </si>
  <si>
    <t>Kabelový žlab 250x100, vnitřní prostředí</t>
  </si>
  <si>
    <t>Pol36</t>
  </si>
  <si>
    <t>Kabelový žlab 300x100, vnitřní prostředí</t>
  </si>
  <si>
    <t>Pol37</t>
  </si>
  <si>
    <t>Kabelový žebřík 500x100, vnitřní prostředí</t>
  </si>
  <si>
    <t>Pol38</t>
  </si>
  <si>
    <t>Kotvy, výložníky, spojky, šrouby, tvarování dílů</t>
  </si>
  <si>
    <t>Pol39</t>
  </si>
  <si>
    <t>Horizontální a vertikální oblouky</t>
  </si>
  <si>
    <t>Pol40</t>
  </si>
  <si>
    <t>Závitová tyč M8</t>
  </si>
  <si>
    <t>Pol41</t>
  </si>
  <si>
    <t>Spojovací materiál k sestavení tras</t>
  </si>
  <si>
    <t>Pol42</t>
  </si>
  <si>
    <t>Montážní profil 41x41 mm</t>
  </si>
  <si>
    <t>Pol43</t>
  </si>
  <si>
    <t>Kabelový svazkový držák, plechový</t>
  </si>
  <si>
    <t>Pol44</t>
  </si>
  <si>
    <t>Kabelová příchytka pro jednotlivé kabely plastová</t>
  </si>
  <si>
    <t>Pol45</t>
  </si>
  <si>
    <t>Kabelová příchytka pro jednotlivé kabely plechová, s funkčností při požáru, včetně spojovacího mat.</t>
  </si>
  <si>
    <t>Pol46</t>
  </si>
  <si>
    <t>Trubka tuhá, bezhalogenová, průměr 20</t>
  </si>
  <si>
    <t>Pol47</t>
  </si>
  <si>
    <t>Trubka ohebná, bezhalogenová, průměr 20</t>
  </si>
  <si>
    <t>Pol48</t>
  </si>
  <si>
    <t>Přícytka, spojka, spojovací mat. pro trubku pr. 20</t>
  </si>
  <si>
    <t>Pol49</t>
  </si>
  <si>
    <t>Trubka tuhá, bezhalogenová, průměr 25</t>
  </si>
  <si>
    <t>Pol50</t>
  </si>
  <si>
    <t>Trubka ohebná, bezhalogenová, průměr 25</t>
  </si>
  <si>
    <t>Pol51</t>
  </si>
  <si>
    <t>Přícytka, spojka, spojovací mat. pro trubku pr. 25</t>
  </si>
  <si>
    <t>Pol52</t>
  </si>
  <si>
    <t>Kabelový parapetní dvoukomorový kanál</t>
  </si>
  <si>
    <t>Pol53</t>
  </si>
  <si>
    <t>Koleno dvoukomorové 90°,vertikální</t>
  </si>
  <si>
    <t>Pol54</t>
  </si>
  <si>
    <t>Drážka v podlaze šířky 250 mm, hl. 40 mm</t>
  </si>
  <si>
    <t>Pol55</t>
  </si>
  <si>
    <t>Drážka ve zdivu šířky 40 mm, hl. 40 mm</t>
  </si>
  <si>
    <t>Pol56</t>
  </si>
  <si>
    <t>Drážka ve zdivu šířky 600 mm, hl. 50 mm</t>
  </si>
  <si>
    <t>Pol57</t>
  </si>
  <si>
    <t>Prostupy přes zdivo, beton</t>
  </si>
  <si>
    <t>Pol58</t>
  </si>
  <si>
    <t>Vrtání kruhových krabic pro osazení přístrojů</t>
  </si>
  <si>
    <t>Pol59</t>
  </si>
  <si>
    <t>Ostatní prostupy, drážky atp.</t>
  </si>
  <si>
    <t>D3</t>
  </si>
  <si>
    <t>Koncové prvky</t>
  </si>
  <si>
    <t>Pol60</t>
  </si>
  <si>
    <t>Podstropní rohové PIR čidlo (120°), IP20</t>
  </si>
  <si>
    <t>Pol61</t>
  </si>
  <si>
    <t>Stropní PIR čidlo na povrch (360°), IP40</t>
  </si>
  <si>
    <t>Pol62</t>
  </si>
  <si>
    <t>Stropní PIR čidlo na povrch (360°), IP44</t>
  </si>
  <si>
    <t>Pol63</t>
  </si>
  <si>
    <t>Spínač řazení 1, krytí IP20, včetně rámečku a krytu</t>
  </si>
  <si>
    <t>Pol64</t>
  </si>
  <si>
    <t>Spínač řazení 1, krytí IP44, včetně rámečku a krytu</t>
  </si>
  <si>
    <t>Pol65</t>
  </si>
  <si>
    <t>Spínač řazení 5, krytí IP20, včetně rámečku a krytu</t>
  </si>
  <si>
    <t>Pol66</t>
  </si>
  <si>
    <t>Spínač řazení 6, krytí IP20, včetně rámečku a krytu</t>
  </si>
  <si>
    <t>Pol67</t>
  </si>
  <si>
    <t>Spínač řazení 7, krytí IP20, včetně rámečku a krytu</t>
  </si>
  <si>
    <t>Pol68</t>
  </si>
  <si>
    <t>Tlačítko jednonásobné, krytí IP44, včetně rámečku a krytu</t>
  </si>
  <si>
    <t>Pol69</t>
  </si>
  <si>
    <t>Zásuvka 230 V, krytí IP20, včetně rámečku a krytu</t>
  </si>
  <si>
    <t>Pol70</t>
  </si>
  <si>
    <t>Zásuvka 230 V T3, krytí IP20, včetně rámečku a krytu</t>
  </si>
  <si>
    <t>Pol71</t>
  </si>
  <si>
    <t>Zásuvka 230 V, krytí IP40, modul 45</t>
  </si>
  <si>
    <t>Pol72</t>
  </si>
  <si>
    <t>Zásuvka 230 V T3, krytí IP40, modul 45</t>
  </si>
  <si>
    <t>Pol73</t>
  </si>
  <si>
    <t>Zásuvka 230 V, krytí IP44, včetně rámečku a krytu</t>
  </si>
  <si>
    <t>Pol74</t>
  </si>
  <si>
    <t>Zásuvka třípólová přisazená, IP44, typ CEE</t>
  </si>
  <si>
    <t>Pol75</t>
  </si>
  <si>
    <t>Tlačítko bezpečnostní s aretací a prolamovacím sklíčkem v uspořádání 1xNC</t>
  </si>
  <si>
    <t>Pol76</t>
  </si>
  <si>
    <t>Dvojpólový rotační spínač, IP44, s vývodkami</t>
  </si>
  <si>
    <t>Pol77</t>
  </si>
  <si>
    <t>Odbočná krabice IP40, bezhalogenová</t>
  </si>
  <si>
    <t>Pol78</t>
  </si>
  <si>
    <t>Odbočná krabice IP44, klasická</t>
  </si>
  <si>
    <t>Pol79</t>
  </si>
  <si>
    <t>Ukončovací krabice wallboxů se svorkovnicí</t>
  </si>
  <si>
    <t>Pol80</t>
  </si>
  <si>
    <t>Instalační krabice pod omítku</t>
  </si>
  <si>
    <t>Pol81</t>
  </si>
  <si>
    <t>Požárně odolná krabice pro rozbočení NO svítidel s keramickou svorkovnicí a integrovanou pojistkou</t>
  </si>
  <si>
    <t>Pol82</t>
  </si>
  <si>
    <t>Skupinové svorky pro jednotlivé vodiče, různé druhy</t>
  </si>
  <si>
    <t>Pol83</t>
  </si>
  <si>
    <t>Fluoresenční nalepovací piktogramy umístěné na místa požárních přístrojů, hydrantů atp</t>
  </si>
  <si>
    <t>Pol84</t>
  </si>
  <si>
    <t>Zapojení definovaných zařízení 230 a 400 V (ventilátory, vývody, vzt jednotky atp; součinnost)</t>
  </si>
  <si>
    <t>Pol85</t>
  </si>
  <si>
    <t>Červené polepky na UPS zásuvky</t>
  </si>
  <si>
    <t>Pol86</t>
  </si>
  <si>
    <t>Ostatní drobný materiál (sádra atp.)</t>
  </si>
  <si>
    <t>D4</t>
  </si>
  <si>
    <t>Zemnění</t>
  </si>
  <si>
    <t>Pol87</t>
  </si>
  <si>
    <t>Páska FeZn 30x4</t>
  </si>
  <si>
    <t>Pol88</t>
  </si>
  <si>
    <t>Podpěry zemnicí pásky pro stojaté uložení</t>
  </si>
  <si>
    <t>Pol89</t>
  </si>
  <si>
    <t>Kžížová svorka</t>
  </si>
  <si>
    <t>Pol90</t>
  </si>
  <si>
    <t>Svorka páska - drát</t>
  </si>
  <si>
    <t>Pol91</t>
  </si>
  <si>
    <t>Drát FeZn prům. 10</t>
  </si>
  <si>
    <t>Pol92</t>
  </si>
  <si>
    <t>Drát AlMgSi 8 (vyrovnání podpůrných trubek)</t>
  </si>
  <si>
    <t>Pol93</t>
  </si>
  <si>
    <t>Příchytky drátu AlMgSi 8</t>
  </si>
  <si>
    <t>Pol94</t>
  </si>
  <si>
    <t>Zkušební krabice pod terén včetně SZ</t>
  </si>
  <si>
    <t>Pol95</t>
  </si>
  <si>
    <t>Svorkovnice MET</t>
  </si>
  <si>
    <t>Pol96</t>
  </si>
  <si>
    <t>Zemnicí drát H07V-K 6 ZŽ</t>
  </si>
  <si>
    <t>Pol97</t>
  </si>
  <si>
    <t>Zemnicí drát H07V-K 16 ZŽ</t>
  </si>
  <si>
    <t>Pol98</t>
  </si>
  <si>
    <t>Zemnicí drát H07V-K 25 ZŽ</t>
  </si>
  <si>
    <t>Pol99</t>
  </si>
  <si>
    <t>Svár (nebo trhací šroub) -spojení se zemní páskou</t>
  </si>
  <si>
    <t>Pol100</t>
  </si>
  <si>
    <t>Smršťovací bužírka na svody a zemnění</t>
  </si>
  <si>
    <t>Pol101</t>
  </si>
  <si>
    <t>Gumoasfalt</t>
  </si>
  <si>
    <t>Pol102</t>
  </si>
  <si>
    <t>Ostatní drobný materiál k zemnění</t>
  </si>
  <si>
    <t>D5</t>
  </si>
  <si>
    <t>Hromosvod</t>
  </si>
  <si>
    <t>Pol103</t>
  </si>
  <si>
    <t>Vysokonapěťový vodič pro ekvivalent dostatečné vzdálenosti pro S vzduch = 75 cm, a pro S pevný materiál = 150 cm o průřezu nejméně 25 mm2 dle ČSN EN 62305-3 ed. 2</t>
  </si>
  <si>
    <t>Pol104</t>
  </si>
  <si>
    <t>Podpěry pro kotvení vodiče do fasády</t>
  </si>
  <si>
    <t>Pol105</t>
  </si>
  <si>
    <t>Podpůrná trubka pro vysokonapěťový vodič s kovovým hrotem, délka 3,2 + 2,5 m</t>
  </si>
  <si>
    <t>Pol106</t>
  </si>
  <si>
    <t>Trojnožka pro ust. podpůrné trubky na ploché střeše</t>
  </si>
  <si>
    <t>Pol107</t>
  </si>
  <si>
    <t>Závaží na trojnožku</t>
  </si>
  <si>
    <t>Pol108</t>
  </si>
  <si>
    <t>Podkladová guma pod závaží</t>
  </si>
  <si>
    <t>Pol109</t>
  </si>
  <si>
    <t>Koncové hroty vysokonapěťového vodiče</t>
  </si>
  <si>
    <t>bal</t>
  </si>
  <si>
    <t>Pol110</t>
  </si>
  <si>
    <t>Podpěry vedení hromosvodného vodiče na ploché střechy</t>
  </si>
  <si>
    <t>Pol111</t>
  </si>
  <si>
    <t>Ostatní drobný materiál k hromosvodu</t>
  </si>
  <si>
    <t>D6</t>
  </si>
  <si>
    <t>Svítidla</t>
  </si>
  <si>
    <t>Pol112</t>
  </si>
  <si>
    <t>Svítidlo typu A</t>
  </si>
  <si>
    <t>Pol113</t>
  </si>
  <si>
    <t>Svítidlo typu B</t>
  </si>
  <si>
    <t>Pol114</t>
  </si>
  <si>
    <t>Svítidlo typu C</t>
  </si>
  <si>
    <t>Pol115</t>
  </si>
  <si>
    <t>Svítidlo typu D</t>
  </si>
  <si>
    <t>Pol116</t>
  </si>
  <si>
    <t>Svítidlo typu E</t>
  </si>
  <si>
    <t>Pol117</t>
  </si>
  <si>
    <t>Páska LED 24 W, 10W/m, teplá bílá</t>
  </si>
  <si>
    <t>Pol118</t>
  </si>
  <si>
    <t>Lišta LED hliníková, úhel vyzařování 45°</t>
  </si>
  <si>
    <t>Pol119</t>
  </si>
  <si>
    <t>Napaječ LED 230/24 V DC, 3 A</t>
  </si>
  <si>
    <t>Pol120</t>
  </si>
  <si>
    <t>Svítidlo NO typu NP1 (adresovatelné pro CPS)</t>
  </si>
  <si>
    <t>Pol121</t>
  </si>
  <si>
    <t>Svítidlo NO typu NP2 (adresovatelné pro CPS)</t>
  </si>
  <si>
    <t>Pol122</t>
  </si>
  <si>
    <t>Svítidlo NO typu NP3 (adresovatelné pro CPS)</t>
  </si>
  <si>
    <t>Pol123</t>
  </si>
  <si>
    <t>Svítidlo NO typu N1 (adresovatelné pro CPS)</t>
  </si>
  <si>
    <t>Pol124</t>
  </si>
  <si>
    <t>Recyklační poplatek za svítidla</t>
  </si>
  <si>
    <t>Pol125</t>
  </si>
  <si>
    <t>Ostatní drobný materiál ke svítidlům</t>
  </si>
  <si>
    <t>D7</t>
  </si>
  <si>
    <t>Kabely</t>
  </si>
  <si>
    <t>Pol126</t>
  </si>
  <si>
    <t>CYKY-J 5x1,5</t>
  </si>
  <si>
    <t>Pol127</t>
  </si>
  <si>
    <t>CYKY-J 3x2,5</t>
  </si>
  <si>
    <t>Pol128</t>
  </si>
  <si>
    <t>CYKY-J 3x1,5</t>
  </si>
  <si>
    <t>Pol129</t>
  </si>
  <si>
    <t>CXKH-R-J 5x70</t>
  </si>
  <si>
    <t>Pol130</t>
  </si>
  <si>
    <t>CXKH-R-J 4x70</t>
  </si>
  <si>
    <t>Pol131</t>
  </si>
  <si>
    <t>CXKH-R-J 4x16</t>
  </si>
  <si>
    <t>Pol132</t>
  </si>
  <si>
    <t>CXKH-R-J 5x16</t>
  </si>
  <si>
    <t>Pol133</t>
  </si>
  <si>
    <t>CXKH-R-J 5x10</t>
  </si>
  <si>
    <t>Pol134</t>
  </si>
  <si>
    <t>CXKH-R-J 5x6</t>
  </si>
  <si>
    <t>Pol135</t>
  </si>
  <si>
    <t>CXKH-R-J 5x4</t>
  </si>
  <si>
    <t>Pol136</t>
  </si>
  <si>
    <t>CXKH-R-J 3x4</t>
  </si>
  <si>
    <t>Pol137</t>
  </si>
  <si>
    <t>CXKH-R-J 5x2,5</t>
  </si>
  <si>
    <t>Pol138</t>
  </si>
  <si>
    <t>CXKH-R-J 5x1,5</t>
  </si>
  <si>
    <t>Pol139</t>
  </si>
  <si>
    <t>CXKH-R-J 3x2,5</t>
  </si>
  <si>
    <t>Pol140</t>
  </si>
  <si>
    <t>CXKH-R-J 3x1,5</t>
  </si>
  <si>
    <t>Pol141</t>
  </si>
  <si>
    <t>CXKH-R-O 3x1,5</t>
  </si>
  <si>
    <t>Pol142</t>
  </si>
  <si>
    <t>CXKH-R-O 2x1,5</t>
  </si>
  <si>
    <t>Pol143</t>
  </si>
  <si>
    <t>CXKH-V-J 3x2,5</t>
  </si>
  <si>
    <t>Pol144</t>
  </si>
  <si>
    <t>CXKH-V-J 3x1,5</t>
  </si>
  <si>
    <t>Pol145</t>
  </si>
  <si>
    <t>CXKH-V-O 3x1,5</t>
  </si>
  <si>
    <t>Pol146</t>
  </si>
  <si>
    <t>CXKH-V-J 3x1,5 plus (UV)</t>
  </si>
  <si>
    <t>Pol147</t>
  </si>
  <si>
    <t>JXFE-R 3x2x0,8</t>
  </si>
  <si>
    <t>Pol148</t>
  </si>
  <si>
    <t>JXFE-R 2x2x0,8</t>
  </si>
  <si>
    <t>Pol149</t>
  </si>
  <si>
    <t>STP 5e B2ca</t>
  </si>
  <si>
    <t>Pol150</t>
  </si>
  <si>
    <t>CYY 70</t>
  </si>
  <si>
    <t>Pol151</t>
  </si>
  <si>
    <t>CYY 35</t>
  </si>
  <si>
    <t>Pol152</t>
  </si>
  <si>
    <t>Protipožární ucpávky (v souladu s požadavky PBŘ)</t>
  </si>
  <si>
    <t>D8</t>
  </si>
  <si>
    <t>Přidružené náklady</t>
  </si>
  <si>
    <t>Pol153</t>
  </si>
  <si>
    <t>Pronájem mechanizace</t>
  </si>
  <si>
    <t>Pol154</t>
  </si>
  <si>
    <t>Pronájem plošin, žebříků, lešení</t>
  </si>
  <si>
    <t>Pol155</t>
  </si>
  <si>
    <t>Vedení stavby, meziprofesní koordinační činnost</t>
  </si>
  <si>
    <t>Pol156</t>
  </si>
  <si>
    <t>Účast na kontrolních dnech</t>
  </si>
  <si>
    <t>Pol157</t>
  </si>
  <si>
    <t>Konzultační a poradenská činnost s projektantem</t>
  </si>
  <si>
    <t>Pol158</t>
  </si>
  <si>
    <t>Ostatní montáž, nastavení, oživení, testy apod.</t>
  </si>
  <si>
    <t>Pol159</t>
  </si>
  <si>
    <t>Ostatní náklady nespecifikované projektem</t>
  </si>
  <si>
    <t>Pol160</t>
  </si>
  <si>
    <t>Nepředvídatelné práce, mapování terénu, vyhledání přípojného místa, BOZP, ostatní, blíže neurčené úkony</t>
  </si>
  <si>
    <t>Pol161</t>
  </si>
  <si>
    <t>Zprostředkování připojení, komunikace s distribuční společností</t>
  </si>
  <si>
    <t>D9</t>
  </si>
  <si>
    <t>Ostatní náklady</t>
  </si>
  <si>
    <t>Pol162</t>
  </si>
  <si>
    <t>Doprava technologie</t>
  </si>
  <si>
    <t>Soubor</t>
  </si>
  <si>
    <t>Pol163</t>
  </si>
  <si>
    <t>Autorský dozor</t>
  </si>
  <si>
    <t>Pol164</t>
  </si>
  <si>
    <t>Zařízení staveniště</t>
  </si>
  <si>
    <t>Pol165</t>
  </si>
  <si>
    <t>Pronájem buňkoviště</t>
  </si>
  <si>
    <t>D10</t>
  </si>
  <si>
    <t>Vedlejší náklady</t>
  </si>
  <si>
    <t>Pol166</t>
  </si>
  <si>
    <t>Dodavatelské a dílenské dokumentace</t>
  </si>
  <si>
    <t>Pol167</t>
  </si>
  <si>
    <t>Dokumentace skutečného provedení</t>
  </si>
  <si>
    <t>Pol168</t>
  </si>
  <si>
    <t>Výchozí revize</t>
  </si>
  <si>
    <t>Pol169</t>
  </si>
  <si>
    <t>Součinnost s revizním technikem</t>
  </si>
  <si>
    <t>14-E - Zařízení slaboproudé elektrotechniky</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</si>
  <si>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1.4E.01 TECHNICKÁ ZPRÁVA – SLP 1.4E.02 PŘEHLEDOVÉ SCHÉMA 1.4E.03 PŮDORYS 1.NP – SLP 1.4E.04 PŮDORYS 2.NP – SLP</t>
  </si>
  <si>
    <t>D1 - Datové racky, výrobky</t>
  </si>
  <si>
    <t>D2 - Výzbroj datového rozváděče</t>
  </si>
  <si>
    <t>D3 - Koncové prvky a aktivní prvky</t>
  </si>
  <si>
    <t>D4 - Kabely, kabelové trasy</t>
  </si>
  <si>
    <t>D5 - Přidružené náklady</t>
  </si>
  <si>
    <t>D6 - Vedlejší náklady</t>
  </si>
  <si>
    <t>Datové racky, výrobky</t>
  </si>
  <si>
    <t>Pol170</t>
  </si>
  <si>
    <t>Datový rack prázdný skříňový, samostatně volně stojící, plechový, jednokřídlový s prosklenými dveřmi, minimálních rozměrů 600x800x1500, 26U 19“.</t>
  </si>
  <si>
    <t>Výzbroj datového rozváděče</t>
  </si>
  <si>
    <t>Pol171</t>
  </si>
  <si>
    <t>Patch panel 19", 1U, stíněný, 24x RJ45</t>
  </si>
  <si>
    <t>Pol172</t>
  </si>
  <si>
    <t>Šrouby a ostatní příslušenstsví k sestavení skříně</t>
  </si>
  <si>
    <t>Koncové prvky a aktivní prvky</t>
  </si>
  <si>
    <t>Pol173</t>
  </si>
  <si>
    <t>Nízkoodběrový elektrický zámek, 12V DC</t>
  </si>
  <si>
    <t>Pol174</t>
  </si>
  <si>
    <t>Napájecí zdroj akustického zvonku 8-24V DC, na DIN lištu</t>
  </si>
  <si>
    <t>Pol175</t>
  </si>
  <si>
    <t>Zvonkové tlačítko venkovní, min. IP44</t>
  </si>
  <si>
    <t>Pol176</t>
  </si>
  <si>
    <t>Akustický zvonek vnitřní, 8-24V DC</t>
  </si>
  <si>
    <t>Pol177</t>
  </si>
  <si>
    <t>Vnitřní jednotka domácího telefonu, s LCD displejem a odemykacím tlačítkem, nástěnná montáž</t>
  </si>
  <si>
    <t>Pol178</t>
  </si>
  <si>
    <t>Zařezávací Keystone STP CAT6A</t>
  </si>
  <si>
    <t>Pol179</t>
  </si>
  <si>
    <t>Instalační krabice KU68, pod omítku, vrtání otvoru pro krabici</t>
  </si>
  <si>
    <t>Pol180</t>
  </si>
  <si>
    <t>Prázdná instalační krabice do zateplení s tubusem a instalační deskou</t>
  </si>
  <si>
    <t>Pol181</t>
  </si>
  <si>
    <t>Nosná maska na 1x keystone, konektor 45°, do KU 68, bez rámečku</t>
  </si>
  <si>
    <t>Pol182</t>
  </si>
  <si>
    <t>Nosná maska na 2x keystone, konektor 45°, do KU 68, bez rámečku</t>
  </si>
  <si>
    <t>Pol183</t>
  </si>
  <si>
    <t>Zásuvka datová IP44 STP CAT6A, konektor 45°, 2x RJ45 kompletní, povrchová montáž</t>
  </si>
  <si>
    <t>Pol184</t>
  </si>
  <si>
    <t>Zásuvka datová IP20 STP CAT6A, konektor 45°, 2x RJ45, modul 45x45 mm do parapetního žlabu</t>
  </si>
  <si>
    <t>Pol185</t>
  </si>
  <si>
    <t>Koaxiální zásuvka TV+SAT, koncová, IP20, modul 45x45 mm do parapetního žlabu</t>
  </si>
  <si>
    <t>Pol186</t>
  </si>
  <si>
    <t>Zásuvka koaxiální, účastnická, koncová, TV+SAT, do KU68, bez rámečku,, do instalační krabice</t>
  </si>
  <si>
    <t>Pol187</t>
  </si>
  <si>
    <t>Konektory F na koaxiální kabely, šroubovací</t>
  </si>
  <si>
    <t>Pol188</t>
  </si>
  <si>
    <t>Ostatní drobný materiál pro realizaci díla</t>
  </si>
  <si>
    <t>Pol189</t>
  </si>
  <si>
    <t>Instalační krabice KT250</t>
  </si>
  <si>
    <t>Pol190</t>
  </si>
  <si>
    <t>Přístupový systém, 2x vnitřní čtečka karet, 1x venkovní čtečka karet, řídicí jednotka se záložním zdrojem, nastavení</t>
  </si>
  <si>
    <t>Kabely, kabelové trasy</t>
  </si>
  <si>
    <t>Pol191</t>
  </si>
  <si>
    <t>Kabelový žlab 200 / 100 kompletní vč. kotvení</t>
  </si>
  <si>
    <t>Pol192</t>
  </si>
  <si>
    <t>Kabelový žlab 100 / 100 kompletní vč. kotvení</t>
  </si>
  <si>
    <t>Pol193</t>
  </si>
  <si>
    <t>Horizontální a vertikální oblouky, T-kusy pro kabelové žlaby</t>
  </si>
  <si>
    <t>Pol194</t>
  </si>
  <si>
    <t>Montážní profil 40x40 mm</t>
  </si>
  <si>
    <t>Pol195</t>
  </si>
  <si>
    <t>Spojovací materiál k sestavení trasy</t>
  </si>
  <si>
    <t>Pol196</t>
  </si>
  <si>
    <t>Kabel STP CAT 6A, vnitřní, B2ca-s1,d1,a1</t>
  </si>
  <si>
    <t>Pol197</t>
  </si>
  <si>
    <t>Kabel STP CAT 6A, venkovní</t>
  </si>
  <si>
    <t>Pol198</t>
  </si>
  <si>
    <t>Kabel JXKF-R 4x2x0,8</t>
  </si>
  <si>
    <t>Pol199</t>
  </si>
  <si>
    <t>Kabel JXKF-R 1x2x0,8</t>
  </si>
  <si>
    <t>Pol200</t>
  </si>
  <si>
    <t>Kabel CXKH-R-J 3x1,5</t>
  </si>
  <si>
    <t>Pol201</t>
  </si>
  <si>
    <t>Kabel TCEPKPFLE 5x4x0,6</t>
  </si>
  <si>
    <t>Pol202</t>
  </si>
  <si>
    <t>koaxiální kabel UV 75 Ohm F/MAX = 2200 MHz RG6</t>
  </si>
  <si>
    <t>Pol203</t>
  </si>
  <si>
    <t>koaxiální kabel 75 Ohm F/MAX = 2200 MHz RG6, B2ca-s1,d1,a1</t>
  </si>
  <si>
    <t>Pol204</t>
  </si>
  <si>
    <t>koaxiální kabel UV 50 Ohm RG-213/PK</t>
  </si>
  <si>
    <t>Pol205</t>
  </si>
  <si>
    <t>Kabelová příchytka pro jednotlivé kabely, plechová, vč. spojovacího materiálu</t>
  </si>
  <si>
    <t>Pol206</t>
  </si>
  <si>
    <t>Svazkový kabelový držák, plechový, vč. spojovacího materiálu</t>
  </si>
  <si>
    <t>Pol207</t>
  </si>
  <si>
    <t>Trubka bezhaologenová elektroinstalační, 320N - ohebná (prům. 25 mm), vč. příchytek, spokej a ostatního spoj. Materiálu</t>
  </si>
  <si>
    <t>Pol208</t>
  </si>
  <si>
    <t>Trubka PVC elektroinstalační, 320N, UV - ohebná (prům. 25) mm, vč. příchytek, spokej a ostatního spoj. Materiálu</t>
  </si>
  <si>
    <t>Pol209</t>
  </si>
  <si>
    <t>Trubka tuhá, bezhaologenová, prům. 25, vč. příchytek, spokej a ostatního spoj. materiálu</t>
  </si>
  <si>
    <t>Pol210</t>
  </si>
  <si>
    <t>Prostupy před zdivo, beton</t>
  </si>
  <si>
    <t>Pol211</t>
  </si>
  <si>
    <t>Drážka ve zdivu do š. 120 mm a hl. 40 mm</t>
  </si>
  <si>
    <t>Pol212</t>
  </si>
  <si>
    <t>Požární ucpávky prostupů dle specifikace PBŘ</t>
  </si>
  <si>
    <t>Pol213</t>
  </si>
  <si>
    <t>Pol214</t>
  </si>
  <si>
    <t>Pol215</t>
  </si>
  <si>
    <t>Pol216</t>
  </si>
  <si>
    <t>Pol217</t>
  </si>
  <si>
    <t>Proměření datových kabelů, protokoly o funkčností apod.</t>
  </si>
  <si>
    <t>Pol218</t>
  </si>
  <si>
    <t>Pol219</t>
  </si>
  <si>
    <t>Pol220</t>
  </si>
  <si>
    <t>14-F - Měření a regulace (MaR)</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</si>
  <si>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1.4F.01 TECHNICKÁ ZPRÁVA – MaR 1.4F.02 PŮDORYS 1NP 1.4F.03 PŮDORYS 2NP 1.4F.04 PŮDORYS STŘECHY 1.4F.05 SCHÉMA +RM1</t>
  </si>
  <si>
    <t>D1 - Dodávky řídícího systému</t>
  </si>
  <si>
    <t xml:space="preserve">    D2 - Dodávky rozvaděče +RM1</t>
  </si>
  <si>
    <t xml:space="preserve">      D3 - DDC regulátor </t>
  </si>
  <si>
    <t xml:space="preserve">      D4 - Dotykový displej</t>
  </si>
  <si>
    <t xml:space="preserve">      D5 - Ethernet switch</t>
  </si>
  <si>
    <t xml:space="preserve">      D6 - ModBus převodník</t>
  </si>
  <si>
    <t xml:space="preserve">      D7 - M-Bus převodník</t>
  </si>
  <si>
    <t xml:space="preserve">    D8 - Dodávky polních přístrojů</t>
  </si>
  <si>
    <t xml:space="preserve">      D9 - Teploměr </t>
  </si>
  <si>
    <t xml:space="preserve">      D10 - Teploměr  </t>
  </si>
  <si>
    <t xml:space="preserve">      D11 - IRC</t>
  </si>
  <si>
    <t xml:space="preserve">      D12 - Snímač zaplavení </t>
  </si>
  <si>
    <t xml:space="preserve">      D13 - Detektor kouře do potrubí VUT</t>
  </si>
  <si>
    <t xml:space="preserve">      D14 - Ovládání žaluzií + meteo stanice</t>
  </si>
  <si>
    <t xml:space="preserve">      D15 - Ventil podlah. topení-pohon 230V</t>
  </si>
  <si>
    <t xml:space="preserve">      D16 - Ostatní:</t>
  </si>
  <si>
    <t>D17 - Montážní materiál a práce</t>
  </si>
  <si>
    <t xml:space="preserve">    D18 - Dodávky rozvaděče </t>
  </si>
  <si>
    <t xml:space="preserve">      D19 - Kabelový žlabplný, nosného a upevňovacího materiálu, potřebných tvarovek a přechodových kusů; </t>
  </si>
  <si>
    <t xml:space="preserve">      D20 - Kabelový žlab drátěný, nosného a upevňovacího materiálu, potřebných tvarovek a přechodových kusů; </t>
  </si>
  <si>
    <t xml:space="preserve">      D21 - Trubka ohebná, UV stabilní, střední mechanická odolnost</t>
  </si>
  <si>
    <t xml:space="preserve">      D22 - Trubka tuhá, UV stabilní</t>
  </si>
  <si>
    <t xml:space="preserve">      D23 - TRUBKA TUHÁ VYSOKÁ MECHANICKÁ ODOLNOST </t>
  </si>
  <si>
    <t xml:space="preserve">      D24 - PROPOJOVACÍ KRABICE(OBO)</t>
  </si>
  <si>
    <t xml:space="preserve">      D25 - KRABICOVÁ ROZVODKA,  PRÁZDNÁ </t>
  </si>
  <si>
    <t xml:space="preserve">      D26 - Plastová vkládácí lišta, montáž na stěnu/strop, bílá</t>
  </si>
  <si>
    <t xml:space="preserve">      D27 - Nástěnná zásuvka 230V, 16A IP44</t>
  </si>
  <si>
    <t xml:space="preserve">      D28 - Krabicová rozvodka, IP54, prázdná A1 - D</t>
  </si>
  <si>
    <t xml:space="preserve">      D29 - Silový kabel, bezhalogenový -B2ca s1 d0</t>
  </si>
  <si>
    <t xml:space="preserve">      D30 - Sdělovací kabel, bezhalogenový -B2ca s1 d0</t>
  </si>
  <si>
    <t xml:space="preserve">      D31 - VODIČ PRO POSPOJOVÁNÍ</t>
  </si>
  <si>
    <t xml:space="preserve">      D32 - SVORKA UZEMŇOVACÍ</t>
  </si>
  <si>
    <t>D33 - HZS</t>
  </si>
  <si>
    <t xml:space="preserve">    D34 - Komplexní zkoušky</t>
  </si>
  <si>
    <t xml:space="preserve">      D35 - Koordinace postupu prací</t>
  </si>
  <si>
    <t xml:space="preserve">      D36 - Dodavatelská - výrobní dokumentace</t>
  </si>
  <si>
    <t xml:space="preserve">      D37 - Provedení revizních zkoušek dle ČSN 331500</t>
  </si>
  <si>
    <t>Dodávky řídícího systému</t>
  </si>
  <si>
    <t>Dodávky rozvaděče +RM1</t>
  </si>
  <si>
    <t xml:space="preserve">DDC regulátor </t>
  </si>
  <si>
    <t>Pol221</t>
  </si>
  <si>
    <t>SNC16122-0</t>
  </si>
  <si>
    <t>Dotykový displej</t>
  </si>
  <si>
    <t>Pol222</t>
  </si>
  <si>
    <t>Operátorský panel 10"</t>
  </si>
  <si>
    <t>Ethernet switch</t>
  </si>
  <si>
    <t>Pol223</t>
  </si>
  <si>
    <t>D-link -Ethernet switch, 8 kanálů</t>
  </si>
  <si>
    <t>ModBus převodník</t>
  </si>
  <si>
    <t>Pol224</t>
  </si>
  <si>
    <t>USR-TCP232-410s</t>
  </si>
  <si>
    <t>M-Bus převodník</t>
  </si>
  <si>
    <t>Pol225</t>
  </si>
  <si>
    <t>EES</t>
  </si>
  <si>
    <t>Pol226</t>
  </si>
  <si>
    <t xml:space="preserve">Rozvaděč  1000x800x300</t>
  </si>
  <si>
    <t>Pol227</t>
  </si>
  <si>
    <t>Osvětlení rozvaděče</t>
  </si>
  <si>
    <t>Pol228</t>
  </si>
  <si>
    <t>BM018316-- Jistič modulární B16/3, 10kA</t>
  </si>
  <si>
    <t>Pol229</t>
  </si>
  <si>
    <t>BM018110-- Jistič modulární C10/1, 10kA</t>
  </si>
  <si>
    <t>Pol230</t>
  </si>
  <si>
    <t>BM018110-- Jistič modulární B10/1, 10kA</t>
  </si>
  <si>
    <t>Pol231</t>
  </si>
  <si>
    <t>BM018106-- Jistič modulární B6/1, 10kA</t>
  </si>
  <si>
    <t>Pol232</t>
  </si>
  <si>
    <t>BM017102-- Jistič modulární C2/1, 10kA</t>
  </si>
  <si>
    <t>Pol233</t>
  </si>
  <si>
    <t>BO618506-- Jistič s proudovýcm chráničem B6/1, 10kA</t>
  </si>
  <si>
    <t>Pol234</t>
  </si>
  <si>
    <t>Přepětová ochrana Saltek DA-275-DF16</t>
  </si>
  <si>
    <t>Pol235</t>
  </si>
  <si>
    <t>Zásuvka 230V/16A DIN</t>
  </si>
  <si>
    <t>Pol236</t>
  </si>
  <si>
    <t>Transformátor bezpečnostní 230V/24VAC,160VA</t>
  </si>
  <si>
    <t>Pol237</t>
  </si>
  <si>
    <t>Zdroj napětí DC 24V -MEAN WELL EDR-30-24</t>
  </si>
  <si>
    <t>Pol238</t>
  </si>
  <si>
    <t>Pojistkový odpínač 5x20, vč.patice pojistky</t>
  </si>
  <si>
    <t>Pol239</t>
  </si>
  <si>
    <t>Relé 24VAC 2P, 8A vč.patice</t>
  </si>
  <si>
    <t>Pol240</t>
  </si>
  <si>
    <t>Signálka na panel nízká</t>
  </si>
  <si>
    <t>Pol241</t>
  </si>
  <si>
    <t>Tlačítko na panel 1Z-černé</t>
  </si>
  <si>
    <t>Pol242</t>
  </si>
  <si>
    <t>Svorka řadová do 4mm</t>
  </si>
  <si>
    <t>Pol243</t>
  </si>
  <si>
    <t>Pomocný montážní materiál</t>
  </si>
  <si>
    <t>Pol244</t>
  </si>
  <si>
    <t>Výroba, zkoušky, atesty</t>
  </si>
  <si>
    <t>Pol245</t>
  </si>
  <si>
    <t>Usazení a montáž rozvaděče</t>
  </si>
  <si>
    <t>set</t>
  </si>
  <si>
    <t>Pol246</t>
  </si>
  <si>
    <t>Zaústění a zapojení kabeláže na straně rozvaděče</t>
  </si>
  <si>
    <t>Dodávky polních přístrojů</t>
  </si>
  <si>
    <t xml:space="preserve">Teploměr </t>
  </si>
  <si>
    <t>Pol247</t>
  </si>
  <si>
    <t>TS-6350E-000, venkovní</t>
  </si>
  <si>
    <t xml:space="preserve">Teploměr  </t>
  </si>
  <si>
    <t>Pol248</t>
  </si>
  <si>
    <t>STM-3140-0001, tep. místnosti, PT1000</t>
  </si>
  <si>
    <t>D11</t>
  </si>
  <si>
    <t>IRC</t>
  </si>
  <si>
    <t>Pol249</t>
  </si>
  <si>
    <t>T9603-T 000-1JF0</t>
  </si>
  <si>
    <t>D12</t>
  </si>
  <si>
    <t xml:space="preserve">Snímač zaplavení </t>
  </si>
  <si>
    <t>Pol250</t>
  </si>
  <si>
    <t>Honeywell LRNV31S42</t>
  </si>
  <si>
    <t>D13</t>
  </si>
  <si>
    <t>Detektor kouře do potrubí VUT</t>
  </si>
  <si>
    <t>Pol251</t>
  </si>
  <si>
    <t>VDK-10</t>
  </si>
  <si>
    <t>D14</t>
  </si>
  <si>
    <t>Ovládání žaluzií + meteo stanice</t>
  </si>
  <si>
    <t>Pol252</t>
  </si>
  <si>
    <t xml:space="preserve">Řídící jednotky+ příslušenství  pro 13ks motorů</t>
  </si>
  <si>
    <t>D15</t>
  </si>
  <si>
    <t>Ventil podlah. topení-pohon 230V</t>
  </si>
  <si>
    <t>Pol253</t>
  </si>
  <si>
    <t>VA7088</t>
  </si>
  <si>
    <t>D16</t>
  </si>
  <si>
    <t>Ostatní:</t>
  </si>
  <si>
    <t>Pol254</t>
  </si>
  <si>
    <t>Aut. dopouštění vody ÚT-zapojení</t>
  </si>
  <si>
    <t>Pol255</t>
  </si>
  <si>
    <t>M-bus-zapojení</t>
  </si>
  <si>
    <t>Pol256</t>
  </si>
  <si>
    <t>ModBus-zapojení</t>
  </si>
  <si>
    <t>D17</t>
  </si>
  <si>
    <t>Montážní materiál a práce</t>
  </si>
  <si>
    <t>D18</t>
  </si>
  <si>
    <t xml:space="preserve">Dodávky rozvaděče </t>
  </si>
  <si>
    <t>D19</t>
  </si>
  <si>
    <t xml:space="preserve">Kabelový žlabplný, nosného a upevňovacího materiálu, potřebných tvarovek a přechodových kusů; </t>
  </si>
  <si>
    <t>Pol257</t>
  </si>
  <si>
    <t>KBL50H50/3, tl.0,7mm</t>
  </si>
  <si>
    <t>D20</t>
  </si>
  <si>
    <t xml:space="preserve">Kabelový žlab drátěný, nosného a upevňovacího materiálu, potřebných tvarovek a přechodových kusů; </t>
  </si>
  <si>
    <t>Pol258</t>
  </si>
  <si>
    <t>50x50 mm</t>
  </si>
  <si>
    <t>D21</t>
  </si>
  <si>
    <t>Trubka ohebná, UV stabilní, střední mechanická odolnost</t>
  </si>
  <si>
    <t>Pol259</t>
  </si>
  <si>
    <t xml:space="preserve">DN 25  mm, pevně</t>
  </si>
  <si>
    <t>D22</t>
  </si>
  <si>
    <t>Trubka tuhá, UV stabilní</t>
  </si>
  <si>
    <t>Pol260</t>
  </si>
  <si>
    <t>dn 16 mm, pevně</t>
  </si>
  <si>
    <t>D23</t>
  </si>
  <si>
    <t xml:space="preserve">TRUBKA TUHÁ VYSOKÁ MECHANICKÁ ODOLNOST </t>
  </si>
  <si>
    <t>Pol261</t>
  </si>
  <si>
    <t xml:space="preserve">1540 FA d 40  mm, pevně</t>
  </si>
  <si>
    <t>D24</t>
  </si>
  <si>
    <t>PROPOJOVACÍ KRABICE(OBO)</t>
  </si>
  <si>
    <t>Pol262</t>
  </si>
  <si>
    <t>100x100x50</t>
  </si>
  <si>
    <t>D25</t>
  </si>
  <si>
    <t xml:space="preserve">KRABICOVÁ ROZVODKA,  PRÁZDNÁ </t>
  </si>
  <si>
    <t>Pol263</t>
  </si>
  <si>
    <t>80x28</t>
  </si>
  <si>
    <t>D26</t>
  </si>
  <si>
    <t>Plastová vkládácí lišta, montáž na stěnu/strop, bílá</t>
  </si>
  <si>
    <t>Pol264</t>
  </si>
  <si>
    <t>LV 24x22</t>
  </si>
  <si>
    <t>D27</t>
  </si>
  <si>
    <t>Nástěnná zásuvka 230V, 16A IP44</t>
  </si>
  <si>
    <t>Pol265</t>
  </si>
  <si>
    <t>Zásuvka</t>
  </si>
  <si>
    <t>D28</t>
  </si>
  <si>
    <t>Krabicová rozvodka, IP54, prázdná A1 - D</t>
  </si>
  <si>
    <t>Pol266</t>
  </si>
  <si>
    <t>133x133x73</t>
  </si>
  <si>
    <t>D29</t>
  </si>
  <si>
    <t>Silový kabel, bezhalogenový -B2ca s1 d0</t>
  </si>
  <si>
    <t>Pol267</t>
  </si>
  <si>
    <t>CU-J - 3x1.5 , pevně</t>
  </si>
  <si>
    <t>Pol268</t>
  </si>
  <si>
    <t>CU-J - 5x1,.5 , pevně</t>
  </si>
  <si>
    <t>Pol269</t>
  </si>
  <si>
    <t>Cu-O - 2x1,5 RE</t>
  </si>
  <si>
    <t>D30</t>
  </si>
  <si>
    <t>Sdělovací kabel, bezhalogenový -B2ca s1 d0</t>
  </si>
  <si>
    <t>Pol270</t>
  </si>
  <si>
    <t>1x2x0,8 , pevně</t>
  </si>
  <si>
    <t>Pol271</t>
  </si>
  <si>
    <t>2x2x0,8 , pevně</t>
  </si>
  <si>
    <t>Pol272</t>
  </si>
  <si>
    <t>FTP CAT6 b-LS0H</t>
  </si>
  <si>
    <t>D31</t>
  </si>
  <si>
    <t>VODIČ PRO POSPOJOVÁNÍ</t>
  </si>
  <si>
    <t>Pol273</t>
  </si>
  <si>
    <t>CY6 Žlutozelený, pevně</t>
  </si>
  <si>
    <t>D32</t>
  </si>
  <si>
    <t>SVORKA UZEMŇOVACÍ</t>
  </si>
  <si>
    <t>Pol274</t>
  </si>
  <si>
    <t>ZSA16 na potrubí</t>
  </si>
  <si>
    <t>Pol275</t>
  </si>
  <si>
    <t>Cu pás.ZS16 20x500x0,5 mm</t>
  </si>
  <si>
    <t>D33</t>
  </si>
  <si>
    <t>HZS</t>
  </si>
  <si>
    <t>Pol276</t>
  </si>
  <si>
    <t>Softwarové vybavení řídícího systému</t>
  </si>
  <si>
    <t>bod</t>
  </si>
  <si>
    <t>Pol277</t>
  </si>
  <si>
    <t>Softwarové vybavení vizualizace systému MaR</t>
  </si>
  <si>
    <t>Pol278</t>
  </si>
  <si>
    <t>SW pro integraci M-Bus ( 3 zařízení)</t>
  </si>
  <si>
    <t>Pol279</t>
  </si>
  <si>
    <t>SW pro integraci ModBus (VZT,CH1,CH2,TČ,FVE,UPS,CPS,DALI)</t>
  </si>
  <si>
    <t>Pol280</t>
  </si>
  <si>
    <t>Aktualizace licnece stávajícího krajského pracoviště</t>
  </si>
  <si>
    <t>Pol281</t>
  </si>
  <si>
    <t>Pracovní stanice</t>
  </si>
  <si>
    <t>D34</t>
  </si>
  <si>
    <t>Komplexní zkoušky</t>
  </si>
  <si>
    <t>Pol282</t>
  </si>
  <si>
    <t>Komplexní zkoušky -oživení vstupů/výstupů</t>
  </si>
  <si>
    <t>Pol283</t>
  </si>
  <si>
    <t>Zkušební provoz( zaregulování a odladění software na stavbě)</t>
  </si>
  <si>
    <t>Pol284</t>
  </si>
  <si>
    <t>Zaškolení personálu obsluhy a údržby</t>
  </si>
  <si>
    <t>D35</t>
  </si>
  <si>
    <t>Koordinace postupu prací</t>
  </si>
  <si>
    <t>Pol285</t>
  </si>
  <si>
    <t>Koordinace s ostatními profesemi, inženýrská činnost dodavatele(vedení zakázky,koordicance prací,předání převzetí díla)</t>
  </si>
  <si>
    <t>D36</t>
  </si>
  <si>
    <t>Dodavatelská - výrobní dokumentace</t>
  </si>
  <si>
    <t>Pol286</t>
  </si>
  <si>
    <t>Výrobní dokumentace rozvaděče</t>
  </si>
  <si>
    <t>Pol287</t>
  </si>
  <si>
    <t>D37</t>
  </si>
  <si>
    <t>Provedení revizních zkoušek dle ČSN 331500</t>
  </si>
  <si>
    <t>Pol288</t>
  </si>
  <si>
    <t>Revizni technik</t>
  </si>
  <si>
    <t>14-G - PV systém (FVE)</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</si>
  <si>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1.4G.01 TECHNICKÁ ZPRÁVA – EI 1.4G.02 VÝPOČET PARAMETRŮ PV INSTALACE 1.4G.03 BLOKOVÉ SCHÉMA PV INSTALACE 1.4G.04 DISPOZIČNÍ ŘEŠENÍ PV INSTALACE</t>
  </si>
  <si>
    <t>D1 - Záměčnické konstrukce</t>
  </si>
  <si>
    <t>D2 - Elektro materiál</t>
  </si>
  <si>
    <t>D3 - Vedlejší náklady</t>
  </si>
  <si>
    <t>Záměčnické konstrukce</t>
  </si>
  <si>
    <t>Pol289</t>
  </si>
  <si>
    <t>Montáž sys. konstr. pro FV panely, vč. osazení a zapojení panelů</t>
  </si>
  <si>
    <t>Pol290</t>
  </si>
  <si>
    <t>Systémová Alu konstr. na plochou střechu, sklon 10° + šroubové úchyty pro FV panely, vč. Příslušenství</t>
  </si>
  <si>
    <t>Elektro materiál</t>
  </si>
  <si>
    <t>Pol291</t>
  </si>
  <si>
    <t>Kabelový žlab plný, 62x50x0.7, žárový zinek, včetně kotvení, spojovacích dílů a veškerého příslušenství</t>
  </si>
  <si>
    <t>Pol292</t>
  </si>
  <si>
    <t>Plastová UV trubka tuhá, 320 N, průměr 25, včetně úchytů, spojek příslušenství</t>
  </si>
  <si>
    <t>Pol293</t>
  </si>
  <si>
    <t>Vodič FVE 6 mm2 uložený pevně, včetně dodávky vodiče, typ H1Z2Z2-K 6</t>
  </si>
  <si>
    <t>Pol294</t>
  </si>
  <si>
    <t>Konektory FVE vodičů</t>
  </si>
  <si>
    <t>Pol295</t>
  </si>
  <si>
    <t>Vodič H07V-K 6 mm2 ZŽ uložený pevně, včetně dodávky</t>
  </si>
  <si>
    <t>Pol296</t>
  </si>
  <si>
    <t>Vodič H07V-K 16 mm2 ZŽ uložený pevně, včetně dodávky</t>
  </si>
  <si>
    <t>Pol297</t>
  </si>
  <si>
    <t>Vodič H07V-K 25 mm2 ZŽ uložený pevně, včetně dodávky</t>
  </si>
  <si>
    <t>Pol298</t>
  </si>
  <si>
    <t xml:space="preserve">Kabel JXFE-R 3x2x0,8  pevně uložený, včetně dodávky kabelu</t>
  </si>
  <si>
    <t>Pol299</t>
  </si>
  <si>
    <t>Kabel CXKH-R-O 3x1,5</t>
  </si>
  <si>
    <t>Pol300</t>
  </si>
  <si>
    <t>Kabel CXKH-R-J 5x2,5</t>
  </si>
  <si>
    <t>Pol301</t>
  </si>
  <si>
    <t xml:space="preserve">Kabel STP cat. 6A  B2ca vnitřní</t>
  </si>
  <si>
    <t>Pol302</t>
  </si>
  <si>
    <t>Krimpovací konektor RJ45 STP cat. 6A</t>
  </si>
  <si>
    <t>Pol303</t>
  </si>
  <si>
    <t xml:space="preserve">Rozváděč +RPV  vč. přípojnic, průchodek, zákrytů, kabelových kanálů, montážní desky atp. o krytí min IP40 a rozměru 600x600x300, vyzbrojený dle PD</t>
  </si>
  <si>
    <t>Pol304</t>
  </si>
  <si>
    <t>Dozbrojení rozváděče +RH dle specifikace projektové dokumentace</t>
  </si>
  <si>
    <t>Pol305</t>
  </si>
  <si>
    <t>Vydrátování prvků v rozváděči NN, v elektroměrovém rozv,. dle podmínek distribuce</t>
  </si>
  <si>
    <t>Pol306</t>
  </si>
  <si>
    <t>FV modul, parametry dle výpočtu v projektové dokumentaci</t>
  </si>
  <si>
    <t>Pol307</t>
  </si>
  <si>
    <t>Síťový střídač 8 kW, parametry dle projektové dokumentace</t>
  </si>
  <si>
    <t>Pol308</t>
  </si>
  <si>
    <t>Optimizér</t>
  </si>
  <si>
    <t>Pol309</t>
  </si>
  <si>
    <t>Komunikace s optimizéry; vysílač</t>
  </si>
  <si>
    <t>Pol310</t>
  </si>
  <si>
    <t>Komunikace s optimizéry; access point</t>
  </si>
  <si>
    <t>Pol311</t>
  </si>
  <si>
    <t>Prolamovací tlačítko s aretací 1xNC (FVE STOP)</t>
  </si>
  <si>
    <t>Pol312</t>
  </si>
  <si>
    <t>Prostupy a těsnění prostupů na střechu</t>
  </si>
  <si>
    <t>Pol313</t>
  </si>
  <si>
    <t>Prostupy stavební do 0,4 m2, požární utěsnění</t>
  </si>
  <si>
    <t>Pol314</t>
  </si>
  <si>
    <t>Zámečnická lehká konstrukce kotvení střídače</t>
  </si>
  <si>
    <t>Pol315</t>
  </si>
  <si>
    <t>ostatní montáž, nastavení, oživení apod.</t>
  </si>
  <si>
    <t>Pol316</t>
  </si>
  <si>
    <t>Pol317</t>
  </si>
  <si>
    <t>Pol318</t>
  </si>
  <si>
    <t>Pol319</t>
  </si>
  <si>
    <t>Pol320</t>
  </si>
  <si>
    <t>SO-03 - Sadové a čisté terénní úpravy</t>
  </si>
  <si>
    <t>03-01 - Sadové úpravy</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</si>
  <si>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OBJEKTŮ IO-01.01	TECHNICKÁ ZPRÁVA IO-01</t>
  </si>
  <si>
    <t>121151123</t>
  </si>
  <si>
    <t>Sejmutí ornice plochy přes 500 m2 tl vrstvy do 200 mm strojně</t>
  </si>
  <si>
    <t>-1687534666</t>
  </si>
  <si>
    <t>Sejmutí ornice strojně při souvislé ploše přes 500 m2, tl. vrstvy do 200 mm</t>
  </si>
  <si>
    <t>https://podminky.urs.cz/item/CS_URS_2025_01/121151123</t>
  </si>
  <si>
    <t>300/0,20</t>
  </si>
  <si>
    <t>1896585532</t>
  </si>
  <si>
    <t>Uložení ornice na staveništi</t>
  </si>
  <si>
    <t>1500*0.2</t>
  </si>
  <si>
    <t>181114711</t>
  </si>
  <si>
    <t>Odstranění kamene sebráním a naložením na dopravní prostředek hmotnosti jednotlivě do 15 kg</t>
  </si>
  <si>
    <t>-285526242</t>
  </si>
  <si>
    <t>Odstranění kamene z pozemku sebráním kamene, hmotnosti jednotlivě do 15 kg</t>
  </si>
  <si>
    <t>https://podminky.urs.cz/item/CS_URS_2025_01/181114711</t>
  </si>
  <si>
    <t>166129916</t>
  </si>
  <si>
    <t>629512471</t>
  </si>
  <si>
    <t>10*2,2</t>
  </si>
  <si>
    <t>760898859</t>
  </si>
  <si>
    <t>2090828018</t>
  </si>
  <si>
    <t>ornice pro ohumusování</t>
  </si>
  <si>
    <t>189,4</t>
  </si>
  <si>
    <t>181151311</t>
  </si>
  <si>
    <t>Plošná úprava terénu přes 500 m2 zemina tř 1 až 4 nerovnosti do 100 mm v rovinně a svahu do 1:5</t>
  </si>
  <si>
    <t>1567118604</t>
  </si>
  <si>
    <t>Plošná úprava terénu v zemině tř. 1 až 4 s urovnáním povrchu bez doplnění ornice souvislé plochy přes 500 m2 při nerovnostech terénu přes 50 do 100 mm v rovině nebo na svahu do 1:5</t>
  </si>
  <si>
    <t>https://podminky.urs.cz/item/CS_URS_2025_01/181151311</t>
  </si>
  <si>
    <t>181351113</t>
  </si>
  <si>
    <t>Rozprostření ornice tl vrstvy do 200 mm pl přes 500 m2 v rovině nebo ve svahu do 1:5 strojně</t>
  </si>
  <si>
    <t>1309186384</t>
  </si>
  <si>
    <t>Rozprostření a urovnání ornice v rovině nebo ve svahu sklonu do 1:5 strojně při souvislé ploše přes 500 m2, tl. vrstvy do 200 mm</t>
  </si>
  <si>
    <t>https://podminky.urs.cz/item/CS_URS_2025_01/181351113</t>
  </si>
  <si>
    <t>182303111</t>
  </si>
  <si>
    <t>Doplnění zeminy nebo substrátu na travnatých plochách tl 50 mm rovina v rovinně a svahu do 1:5</t>
  </si>
  <si>
    <t>-1918588795</t>
  </si>
  <si>
    <t>Doplnění zeminy nebo substrátu na travnatých plochách tloušťky do 50 mm v rovině nebo na svahu do 1:5</t>
  </si>
  <si>
    <t>https://podminky.urs.cz/item/CS_URS_2025_01/182303111</t>
  </si>
  <si>
    <t>10371500</t>
  </si>
  <si>
    <t xml:space="preserve">substrát pro trávníky </t>
  </si>
  <si>
    <t>-1570527526</t>
  </si>
  <si>
    <t>substrát pro trávníky VL</t>
  </si>
  <si>
    <t>1320*0,05</t>
  </si>
  <si>
    <t>183403113</t>
  </si>
  <si>
    <t>Obdělání půdy frézováním v rovině a svahu do 1:5</t>
  </si>
  <si>
    <t>1690921641</t>
  </si>
  <si>
    <t>Obdělání půdy frézováním v rovině nebo na svahu do 1:5</t>
  </si>
  <si>
    <t>https://podminky.urs.cz/item/CS_URS_2025_01/183403113</t>
  </si>
  <si>
    <t>183403153</t>
  </si>
  <si>
    <t>Obdělání půdy hrabáním v rovině a svahu do 1:5</t>
  </si>
  <si>
    <t>1443379047</t>
  </si>
  <si>
    <t>Obdělání půdy hrabáním v rovině nebo na svahu do 1:5</t>
  </si>
  <si>
    <t>https://podminky.urs.cz/item/CS_URS_2025_01/183403153</t>
  </si>
  <si>
    <t>183403161</t>
  </si>
  <si>
    <t>Obdělání půdy válením v rovině a svahu do 1:5</t>
  </si>
  <si>
    <t>-221456307</t>
  </si>
  <si>
    <t>Obdělání půdy válením v rovině nebo na svahu do 1:5</t>
  </si>
  <si>
    <t>https://podminky.urs.cz/item/CS_URS_2025_01/183403161</t>
  </si>
  <si>
    <t>183404111</t>
  </si>
  <si>
    <t>Hubení plevele plošným postřikem ploch do 5 ha</t>
  </si>
  <si>
    <t>ha</t>
  </si>
  <si>
    <t>-485053696</t>
  </si>
  <si>
    <t xml:space="preserve">Hubení plevele chemickými prostředky  plošným postřikem, na ploše jednotlivě do 5 ha</t>
  </si>
  <si>
    <t>https://podminky.urs.cz/item/CS_URS_2025_01/183404111</t>
  </si>
  <si>
    <t>0,1320*2</t>
  </si>
  <si>
    <t>25234001</t>
  </si>
  <si>
    <t>herbicid totální systémový neselektivní</t>
  </si>
  <si>
    <t>-1482332482</t>
  </si>
  <si>
    <t>0,264*30 'Přepočtené koeficientem množství</t>
  </si>
  <si>
    <t>185804312</t>
  </si>
  <si>
    <t>Zalití rostlin vodou plocha přes 20 m2</t>
  </si>
  <si>
    <t>1560888221</t>
  </si>
  <si>
    <t>Zalití rostlin vodou plochy záhonů jednotlivě přes 20 m2</t>
  </si>
  <si>
    <t>https://podminky.urs.cz/item/CS_URS_2025_01/185804312</t>
  </si>
  <si>
    <t>trávník 5L/1m2</t>
  </si>
  <si>
    <t>1320*0,005*3</t>
  </si>
  <si>
    <t>181451131</t>
  </si>
  <si>
    <t>Založení parkového trávníku výsevem plochy přes 1000 m2 v rovině a ve svahu do 1:5</t>
  </si>
  <si>
    <t>-389051688</t>
  </si>
  <si>
    <t>Založení trávníku na půdě předem připravené plochy přes 1000 m2 výsevem včetně utažení parkového v rovině nebo na svahu do 1:5</t>
  </si>
  <si>
    <t>https://podminky.urs.cz/item/CS_URS_2025_01/181451131</t>
  </si>
  <si>
    <t>00572410</t>
  </si>
  <si>
    <t>osivo směs travní parková</t>
  </si>
  <si>
    <t>-825481323</t>
  </si>
  <si>
    <t>1320*0,015 'Přepočtené koeficientem množství</t>
  </si>
  <si>
    <t>184851111</t>
  </si>
  <si>
    <t xml:space="preserve">Hnojení roztokem hnojiva v rovině </t>
  </si>
  <si>
    <t>-706595177</t>
  </si>
  <si>
    <t xml:space="preserve">Hnojení roztokem hnojiva  v rovině</t>
  </si>
  <si>
    <t>https://podminky.urs.cz/item/CS_URS_2025_01/184851111</t>
  </si>
  <si>
    <t>SOD = 0,042</t>
  </si>
  <si>
    <t>1500*2*0,000035</t>
  </si>
  <si>
    <t>25191155</t>
  </si>
  <si>
    <t xml:space="preserve">hnojivo průmyslové  </t>
  </si>
  <si>
    <t>CS ÚRS 2022 02</t>
  </si>
  <si>
    <t>771400711</t>
  </si>
  <si>
    <t>-1450396832</t>
  </si>
  <si>
    <t>Odvoz přebytečné ornice</t>
  </si>
  <si>
    <t>110,6</t>
  </si>
  <si>
    <t>162551108</t>
  </si>
  <si>
    <t>Vodorovné přemístění přes 2 500 do 3000 m výkopku/sypaniny z horniny třídy těžitelnosti I skupiny 1 až 3</t>
  </si>
  <si>
    <t>-2106866256</t>
  </si>
  <si>
    <t>Vodorovné přemístění výkopku nebo sypaniny po suchu na obvyklém dopravním prostředku, bez naložení výkopku, avšak se složením bez rozhrnutí z horniny třídy těžitelnosti I skupiny 1 až 3 na vzdálenost přes 2 500 do 3 000 m</t>
  </si>
  <si>
    <t>https://podminky.urs.cz/item/CS_URS_2025_01/162551108</t>
  </si>
  <si>
    <t>171151111</t>
  </si>
  <si>
    <t>Uložení sypaniny z hornin nesoudržných sypkých do násypů zhutněných strojně</t>
  </si>
  <si>
    <t>1271520843</t>
  </si>
  <si>
    <t>Uložení sypanin do násypů strojně s rozprostřením sypaniny ve vrstvách a s hrubým urovnáním zhutněných z hornin nesoudržných sypkých</t>
  </si>
  <si>
    <t>https://podminky.urs.cz/item/CS_URS_2025_01/171151111</t>
  </si>
  <si>
    <t>998231311</t>
  </si>
  <si>
    <t>Přesun hmot pro sadovnické a krajinářské úpravy vodorovně do 5000 m</t>
  </si>
  <si>
    <t>224901284</t>
  </si>
  <si>
    <t>Přesun hmot pro sadovnické a krajinářské úpravy dopravní vzdálenost do 200 m</t>
  </si>
  <si>
    <t>https://podminky.urs.cz/item/CS_URS_2025_01/998231311</t>
  </si>
  <si>
    <t>03-02 - Výsadba stromů</t>
  </si>
  <si>
    <t>119005153</t>
  </si>
  <si>
    <t>Vytyčení výsadeb s rozmístěním solitérních rostlin přes 10 do 50 kusů</t>
  </si>
  <si>
    <t>-1778075716</t>
  </si>
  <si>
    <t>Vytyčení výsadeb s rozmístěním rostlin dle projektové dokumentace solitérních přes 10 do 50 kusů</t>
  </si>
  <si>
    <t>https://podminky.urs.cz/item/CS_URS_2025_01/119005153</t>
  </si>
  <si>
    <t>132351101</t>
  </si>
  <si>
    <t>Hloubení rýh nezapažených š do 800 mm v hornině třídy těžitelnosti II skupiny 4 objem do 20 m3 strojně</t>
  </si>
  <si>
    <t>1909433867</t>
  </si>
  <si>
    <t>Hloubení nezapažených rýh šířky do 800 mm strojně s urovnáním dna do předepsaného profilu a spádu v hornině třídy těžitelnosti II skupiny 4 do 20 m3</t>
  </si>
  <si>
    <t>https://podminky.urs.cz/item/CS_URS_2025_01/132351101</t>
  </si>
  <si>
    <t>oddrenážování spodní části výsadbové jámy</t>
  </si>
  <si>
    <t>1*0,4*1*10</t>
  </si>
  <si>
    <t>-940831778</t>
  </si>
  <si>
    <t>jamka</t>
  </si>
  <si>
    <t>drenáže</t>
  </si>
  <si>
    <t>0,6</t>
  </si>
  <si>
    <t>-667512316</t>
  </si>
  <si>
    <t>-1228951505</t>
  </si>
  <si>
    <t>10,6*2,1</t>
  </si>
  <si>
    <t>749569321</t>
  </si>
  <si>
    <t>-0,60</t>
  </si>
  <si>
    <t>183101321</t>
  </si>
  <si>
    <t>Jamky pro výsadbu s výměnou 100 % půdy zeminy skupiny 1 až 4 obj přes 0,4 do 1 m3 v rovině a svahu do 1:5 včetně ručního hutnění a prolévání substrátu</t>
  </si>
  <si>
    <t>-569205597</t>
  </si>
  <si>
    <t>Hloubení jamek pro vysazování rostlin v zemině skupiny 1 až 4 s výměnou půdy z 100% v rovině nebo na svahu do 1:5, objemu přes 0,40 do 1,00 m3</t>
  </si>
  <si>
    <t>https://podminky.urs.cz/item/CS_URS_2025_01/183101321</t>
  </si>
  <si>
    <t>10321100</t>
  </si>
  <si>
    <t>zahradní substrát pro výsadbu VL - složení substrátu viz TZ</t>
  </si>
  <si>
    <t>1305749794</t>
  </si>
  <si>
    <t>zahradní substrát pro výsadbu VL</t>
  </si>
  <si>
    <t>1*10</t>
  </si>
  <si>
    <t>-1*0,15*10</t>
  </si>
  <si>
    <t>184102114</t>
  </si>
  <si>
    <t>Výsadba dřeviny s balem D přes 0,4 do 0,5 m do jamky se zalitím v rovině a svahu do 1:5</t>
  </si>
  <si>
    <t>-1039012078</t>
  </si>
  <si>
    <t>Výsadba dřeviny s balem do předem vyhloubené jamky se zalitím v rovině nebo na svahu do 1:5, při průměru balu přes 400 do 500 mm</t>
  </si>
  <si>
    <t>https://podminky.urs.cz/item/CS_URS_2025_01/184102114</t>
  </si>
  <si>
    <t>02650300A</t>
  </si>
  <si>
    <t>javor mléč /Acer platanoides/ vel. OK12-14cm</t>
  </si>
  <si>
    <t>-915538945</t>
  </si>
  <si>
    <t>02650430A</t>
  </si>
  <si>
    <t>bříza bělokorá /Betula pendula/ vel. OK12-14cm</t>
  </si>
  <si>
    <t>-985328764</t>
  </si>
  <si>
    <t>02650901</t>
  </si>
  <si>
    <t>tabletové hnojivo</t>
  </si>
  <si>
    <t>-306944046</t>
  </si>
  <si>
    <t>184215132</t>
  </si>
  <si>
    <t>Ukotvení kmene dřevin v rovině nebo na svahu do 1:5 třemi kůly D do 0,1 m dl přes 1 do 2 m</t>
  </si>
  <si>
    <t>1151657275</t>
  </si>
  <si>
    <t>Ukotvení dřeviny kůly v rovině nebo na svahu do 1:5 třemi kůly, délky přes 1 do 2 m</t>
  </si>
  <si>
    <t>https://podminky.urs.cz/item/CS_URS_2025_01/184215132</t>
  </si>
  <si>
    <t>60591253</t>
  </si>
  <si>
    <t>kůl vyvazovací dřevěný impregnovaný D 8cm dl 2m</t>
  </si>
  <si>
    <t>-1407451903</t>
  </si>
  <si>
    <t>10*3 'Přepočtené koeficientem množství</t>
  </si>
  <si>
    <t>184501121</t>
  </si>
  <si>
    <t>Zhotovení obalu z juty v jedné vrstvě v rovině a svahu do 1:5</t>
  </si>
  <si>
    <t>805243641</t>
  </si>
  <si>
    <t>Zhotovení obalu kmene a spodních částí větví stromu z juty v jedné vrstvě v rovině nebo na svahu do 1:5</t>
  </si>
  <si>
    <t>https://podminky.urs.cz/item/CS_URS_2025_01/184501121</t>
  </si>
  <si>
    <t>10*2</t>
  </si>
  <si>
    <t>184801121</t>
  </si>
  <si>
    <t>Ošetřování vysazených dřevin soliterních v rovině a svahu do 1:5</t>
  </si>
  <si>
    <t>1048122217</t>
  </si>
  <si>
    <t>Ošetření vysazených dřevin solitérních v rovině nebo na svahu do 1:5</t>
  </si>
  <si>
    <t>https://podminky.urs.cz/item/CS_URS_2025_01/184801121</t>
  </si>
  <si>
    <t>184814221</t>
  </si>
  <si>
    <t>Zapracování příměsí do půdy ručně do hl 150 mm v rovině nebo ve svahu do 1:5</t>
  </si>
  <si>
    <t>-126340462</t>
  </si>
  <si>
    <t>Zapracování příměsí do půdy ručně do hloubky 150 mm v rovině nebo na svahu do 1:5</t>
  </si>
  <si>
    <t>https://podminky.urs.cz/item/CS_URS_2025_01/184814221</t>
  </si>
  <si>
    <t>10390000A</t>
  </si>
  <si>
    <t>půdní kondicioner</t>
  </si>
  <si>
    <t>942467239</t>
  </si>
  <si>
    <t>10*0,5</t>
  </si>
  <si>
    <t>184852322</t>
  </si>
  <si>
    <t xml:space="preserve">Řez stromu výchovný </t>
  </si>
  <si>
    <t>2096340245</t>
  </si>
  <si>
    <t>https://podminky.urs.cz/item/CS_URS_2025_01/184852322</t>
  </si>
  <si>
    <t>10*10</t>
  </si>
  <si>
    <t>184911332</t>
  </si>
  <si>
    <t>Drenážní vrstva pro výsadby v rovině nebo ve svahu do 1:5 pl do 10 m2 hl přes 50 do 150 mm</t>
  </si>
  <si>
    <t>1605773246</t>
  </si>
  <si>
    <t>https://podminky.urs.cz/item/CS_URS_2025_01/184911332</t>
  </si>
  <si>
    <t>184911421</t>
  </si>
  <si>
    <t>Mulčování rostlin kůrou tl do 0,1 m v rovině a svahu do 1:5</t>
  </si>
  <si>
    <t>-1819777555</t>
  </si>
  <si>
    <t>Mulčování vysazených rostlin mulčovací kůrou, tl. do 100 mm v rovině nebo na svahu do 1:5</t>
  </si>
  <si>
    <t>https://podminky.urs.cz/item/CS_URS_2025_01/184911421</t>
  </si>
  <si>
    <t>10391100</t>
  </si>
  <si>
    <t>kůra mulčovací VL</t>
  </si>
  <si>
    <t>-213930554</t>
  </si>
  <si>
    <t>10*0,103</t>
  </si>
  <si>
    <t>185851121</t>
  </si>
  <si>
    <t xml:space="preserve">Dovoz vody pro zálivku rostlin </t>
  </si>
  <si>
    <t>-397313797</t>
  </si>
  <si>
    <t>https://podminky.urs.cz/item/CS_URS_2025_01/185851121</t>
  </si>
  <si>
    <t>100l/strom</t>
  </si>
  <si>
    <t>10*0,1*3</t>
  </si>
  <si>
    <t>211531111</t>
  </si>
  <si>
    <t>Výplň odvodňovacích žeber nebo trativodů kamenivem hrubým drceným frakce 0 až 63 mm</t>
  </si>
  <si>
    <t>143102950</t>
  </si>
  <si>
    <t>Výplň kamenivem do rýh odvodňovacích žeber nebo trativodů bez zhutnění, s úpravou povrchu výplně kamenivem hrubým drceným frakce 16 až 63 mm</t>
  </si>
  <si>
    <t>https://podminky.urs.cz/item/CS_URS_2025_01/211531111</t>
  </si>
  <si>
    <t>1*0,4*0,15*10</t>
  </si>
  <si>
    <t>211971110</t>
  </si>
  <si>
    <t>Zřízení opláštění žeber nebo trativodů geotextilií v rýze nebo zářezu sklonu do 1:2</t>
  </si>
  <si>
    <t>-501448878</t>
  </si>
  <si>
    <t>Zřízení opláštění výplně z geotextilie odvodňovacích žeber nebo trativodů v rýze nebo zářezu se stěnami šikmými o sklonu do 1:2</t>
  </si>
  <si>
    <t>https://podminky.urs.cz/item/CS_URS_2025_01/211971110</t>
  </si>
  <si>
    <t>1*(0,4+0,15)*2*10</t>
  </si>
  <si>
    <t>-2068287366</t>
  </si>
  <si>
    <t>11*1,2</t>
  </si>
  <si>
    <t>1414603597</t>
  </si>
  <si>
    <t>Přesun hmot pro sadovnické a krajinářské úpravy strojně dopravní vzdálenost do 5000 m</t>
  </si>
  <si>
    <t>03-03 - Výsadba keřů</t>
  </si>
  <si>
    <t>-1537232822</t>
  </si>
  <si>
    <t>281839719</t>
  </si>
  <si>
    <t>0,02*35</t>
  </si>
  <si>
    <t>-924899125</t>
  </si>
  <si>
    <t>105256986</t>
  </si>
  <si>
    <t>0,7*2,1</t>
  </si>
  <si>
    <t>1*2,2</t>
  </si>
  <si>
    <t>183111314</t>
  </si>
  <si>
    <t>Jamky pro výsadbu s výměnou 100 % půdy zeminy skupiny 1 až 4 obj přes 0,01 do 0,02 m3 v rovině a svahu do 1:5</t>
  </si>
  <si>
    <t>760968445</t>
  </si>
  <si>
    <t>Hloubení jamek pro vysazování rostlin v zemině skupiny 1 až 4 s výměnou půdy z 100% v rovině nebo na svahu do 1:5, objemu přes 0,01 do 0,02 m3</t>
  </si>
  <si>
    <t>https://podminky.urs.cz/item/CS_URS_2025_01/183111314</t>
  </si>
  <si>
    <t>538673808</t>
  </si>
  <si>
    <t>183411222</t>
  </si>
  <si>
    <t>Ruční kypření listnatých sazenic výšky do 25 cm ve středně obdělávatelné zemině</t>
  </si>
  <si>
    <t>ar</t>
  </si>
  <si>
    <t>387510771</t>
  </si>
  <si>
    <t>Kypření sazenic ručně, listnatých v zemině obdělávatelné středně, výšky do 25 cm</t>
  </si>
  <si>
    <t>https://podminky.urs.cz/item/CS_URS_2025_01/183411222</t>
  </si>
  <si>
    <t>0,01*35</t>
  </si>
  <si>
    <t>184102112</t>
  </si>
  <si>
    <t>Výsadba dřeviny s balem D přes 0,2 do 0,3 m do jamky se zalitím v rovině a svahu do 1:5</t>
  </si>
  <si>
    <t>1725355351</t>
  </si>
  <si>
    <t>Výsadba dřeviny s balem do předem vyhloubené jamky se zalitím v rovině nebo na svahu do 1:5, při průměru balu přes 200 do 300 mm</t>
  </si>
  <si>
    <t>https://podminky.urs.cz/item/CS_URS_2025_01/184102112</t>
  </si>
  <si>
    <t>02650001A</t>
  </si>
  <si>
    <t>kalina obecná (vel.100+)</t>
  </si>
  <si>
    <t>849963146</t>
  </si>
  <si>
    <t>02650002A</t>
  </si>
  <si>
    <t>temnoplodec černoplodý (vel.80+)</t>
  </si>
  <si>
    <t>687795425</t>
  </si>
  <si>
    <t>02650901A</t>
  </si>
  <si>
    <t>35*5</t>
  </si>
  <si>
    <t>184806171</t>
  </si>
  <si>
    <t>Řez keřů netrnitých zmlazením D koruny do 1,5 m</t>
  </si>
  <si>
    <t>-671664153</t>
  </si>
  <si>
    <t>Řez stromů, keřů nebo růží zmlazením keřů netrnitých o průměru koruny do 1,5 m</t>
  </si>
  <si>
    <t>https://podminky.urs.cz/item/CS_URS_2025_01/184806171</t>
  </si>
  <si>
    <t>184813511</t>
  </si>
  <si>
    <t>Chemické odplevelení před založením kultury postřikem na široko v rovině a svahu do 1:5 ručně</t>
  </si>
  <si>
    <t>1753346012</t>
  </si>
  <si>
    <t>Chemické odplevelení půdy před založením kultury, trávníku nebo zpevněných ploch ručně o jakékoli výměře postřikem na široko v rovině nebo na svahu do 1:5</t>
  </si>
  <si>
    <t>https://podminky.urs.cz/item/CS_URS_2025_01/184813511</t>
  </si>
  <si>
    <t>1*35*2</t>
  </si>
  <si>
    <t>35*0,053</t>
  </si>
  <si>
    <t>35*0,01*3</t>
  </si>
  <si>
    <t>IO-01 - Zpevněné plochy a oplocení</t>
  </si>
  <si>
    <t>IO-01-1 - Zpevněné plochy</t>
  </si>
  <si>
    <t xml:space="preserve">      11 - Přípravné a přidružené zemní práce</t>
  </si>
  <si>
    <t xml:space="preserve">      13 - Hloubené vykopávky</t>
  </si>
  <si>
    <t xml:space="preserve">    5 - Komunikace pozemní</t>
  </si>
  <si>
    <t xml:space="preserve">    V01 - Plocha s živičným krytem</t>
  </si>
  <si>
    <t xml:space="preserve">    V02 - Silniční přídlažba</t>
  </si>
  <si>
    <t xml:space="preserve">    V03 - Okapový chodník</t>
  </si>
  <si>
    <t xml:space="preserve">    V04 - Pochůzí betonová dlažba</t>
  </si>
  <si>
    <t xml:space="preserve">    V05 - Pojízdná betonová dlažba</t>
  </si>
  <si>
    <t xml:space="preserve">    V06 - Pochůzí betonová dlažba</t>
  </si>
  <si>
    <t xml:space="preserve">    V07 - Zpevněná plocha s betonovou dlažbou</t>
  </si>
  <si>
    <t xml:space="preserve">      91 - Doplňující konstrukce a práce pozemních komunikací, letišť a ploch</t>
  </si>
  <si>
    <t xml:space="preserve">      997 - Doprava suti a vybouraných hmot</t>
  </si>
  <si>
    <t xml:space="preserve">      998 - Přesun hmot</t>
  </si>
  <si>
    <t>Přípravné a přidružené zemní práce</t>
  </si>
  <si>
    <t>113106123</t>
  </si>
  <si>
    <t>Rozebrání dlažeb ze zámkových dlaždic komunikací pro pěší ručně</t>
  </si>
  <si>
    <t>-976342507</t>
  </si>
  <si>
    <t>Rozebrání dlažeb komunikací pro pěší s přemístěním hmot na skládku na vzdálenost do 3 m nebo s naložením na dopravní prostředek s ložem z kameniva nebo živice a s jakoukoliv výplní spár ručně ze zámkové dlažby</t>
  </si>
  <si>
    <t>https://podminky.urs.cz/item/CS_URS_2025_01/113106123</t>
  </si>
  <si>
    <t>113107322</t>
  </si>
  <si>
    <t>Odstranění podkladu z kameniva drceného tl přes 100 do 200 mm strojně pl do 50 m2</t>
  </si>
  <si>
    <t>464912985</t>
  </si>
  <si>
    <t>Odstranění podkladů nebo krytů strojně plochy jednotlivě do 50 m2 s přemístěním hmot na skládku na vzdálenost do 3 m nebo s naložením na dopravní prostředek z kameniva hrubého drceného, o tl. vrstvy přes 100 do 200 mm</t>
  </si>
  <si>
    <t>https://podminky.urs.cz/item/CS_URS_2025_01/113107322</t>
  </si>
  <si>
    <t>113202111</t>
  </si>
  <si>
    <t>Vytrhání obrub krajníků obrubníků stojatých</t>
  </si>
  <si>
    <t>1592741841</t>
  </si>
  <si>
    <t>Vytrhání obrub s vybouráním lože, s přemístěním hmot na skládku na vzdálenost do 3 m nebo s naložením na dopravní prostředek z krajníků nebo obrubníků stojatých</t>
  </si>
  <si>
    <t>https://podminky.urs.cz/item/CS_URS_2025_01/113202111</t>
  </si>
  <si>
    <t>113204111</t>
  </si>
  <si>
    <t>Vytrhání obrub záhonových</t>
  </si>
  <si>
    <t>-1348688643</t>
  </si>
  <si>
    <t>Vytrhání obrub s vybouráním lože, s přemístěním hmot na skládku na vzdálenost do 3 m nebo s naložením na dopravní prostředek záhonových</t>
  </si>
  <si>
    <t>https://podminky.urs.cz/item/CS_URS_2025_01/113204111</t>
  </si>
  <si>
    <t>Hloubené vykopávky</t>
  </si>
  <si>
    <t>131251104</t>
  </si>
  <si>
    <t>Hloubení jam nezapažených v hornině třídy těžitelnosti I skupiny 3 objem do 500 m3 strojně</t>
  </si>
  <si>
    <t>-1931708469</t>
  </si>
  <si>
    <t>Hloubení nezapažených jam a zářezů strojně s urovnáním dna do předepsaného profilu a spádu v hornině třídy těžitelnosti I skupiny 3 přes 100 do 500 m3</t>
  </si>
  <si>
    <t>https://podminky.urs.cz/item/CS_URS_2025_01/131251104</t>
  </si>
  <si>
    <t>V01</t>
  </si>
  <si>
    <t>598*0,41*1,1</t>
  </si>
  <si>
    <t>V02</t>
  </si>
  <si>
    <t>8*0,41*1,1</t>
  </si>
  <si>
    <t>V03</t>
  </si>
  <si>
    <t>37*0,23</t>
  </si>
  <si>
    <t>V04</t>
  </si>
  <si>
    <t>74*0,24</t>
  </si>
  <si>
    <t>V05</t>
  </si>
  <si>
    <t>185*0,47*1,1</t>
  </si>
  <si>
    <t>V06</t>
  </si>
  <si>
    <t>3*0,47*1,1</t>
  </si>
  <si>
    <t>-993351775</t>
  </si>
  <si>
    <t>593346471</t>
  </si>
  <si>
    <t>396,772*2,1</t>
  </si>
  <si>
    <t>181951112</t>
  </si>
  <si>
    <t>Úprava pláně v hornině třídy těžitelnosti I skupiny 1 až 3 se zhutněním strojně</t>
  </si>
  <si>
    <t>-133325270</t>
  </si>
  <si>
    <t>Úprava pláně vyrovnáním výškových rozdílů strojně v hornině třídy těžitelnosti I, skupiny 1 až 3 se zhutněním</t>
  </si>
  <si>
    <t>https://podminky.urs.cz/item/CS_URS_2025_01/181951112</t>
  </si>
  <si>
    <t>598*1,1</t>
  </si>
  <si>
    <t>8*1,1</t>
  </si>
  <si>
    <t>185*1,1</t>
  </si>
  <si>
    <t>3*1,1</t>
  </si>
  <si>
    <t>V07</t>
  </si>
  <si>
    <t>043154000</t>
  </si>
  <si>
    <t>Zkoušky hutnicí</t>
  </si>
  <si>
    <t>…</t>
  </si>
  <si>
    <t>-206543994</t>
  </si>
  <si>
    <t>https://podminky.urs.cz/item/CS_URS_2025_01/043154000</t>
  </si>
  <si>
    <t>Komunikace pozemní</t>
  </si>
  <si>
    <t>561041111</t>
  </si>
  <si>
    <t>Zřízení podkladu ze zeminy upravené vápnem, cementem, směsnými pojivy tl přes 250 do 300 mm pl do 1000 m2</t>
  </si>
  <si>
    <t>-1074859809</t>
  </si>
  <si>
    <t>Zřízení podkladu ze zeminy upravené hydraulickými pojivy vápnem, cementem nebo směsnými pojivy (materiál ve specifikaci) s rozprostřením, promísením, vlhčením, zhutněním a ošetřením vodou plochy do 1 000 m2, tloušťka po zhutnění přes 250 do 300 mm</t>
  </si>
  <si>
    <t>https://podminky.urs.cz/item/CS_URS_2025_01/561041111</t>
  </si>
  <si>
    <t>58530170</t>
  </si>
  <si>
    <t>vápno nehašené CL 90-Q pro úpravu zemin standardní</t>
  </si>
  <si>
    <t>461874025</t>
  </si>
  <si>
    <t>50kg/1m3</t>
  </si>
  <si>
    <t>937,8*0,3*0,05</t>
  </si>
  <si>
    <t>Plocha s živičným krytem</t>
  </si>
  <si>
    <t>564851111</t>
  </si>
  <si>
    <t>Podklad ze štěrkodrtě ŠD plochy přes 100 m2 tl 150 mm</t>
  </si>
  <si>
    <t>1717937366</t>
  </si>
  <si>
    <t>Podklad ze štěrkodrti ŠD s rozprostřením a zhutněním plochy přes 100 m2, po zhutnění tl. 150 mm</t>
  </si>
  <si>
    <t>https://podminky.urs.cz/item/CS_URS_2025_01/564851111</t>
  </si>
  <si>
    <t>-1602980044</t>
  </si>
  <si>
    <t>573111111</t>
  </si>
  <si>
    <t>Postřik živičný infiltrační s posypem z asfaltu množství 0,60 kg/m2</t>
  </si>
  <si>
    <t>-82572631</t>
  </si>
  <si>
    <t>Postřik infiltrační PI z asfaltu silničního s posypem kamenivem, v množství 0,60 kg/m2</t>
  </si>
  <si>
    <t>https://podminky.urs.cz/item/CS_URS_2025_01/573111111</t>
  </si>
  <si>
    <t>565155121</t>
  </si>
  <si>
    <t>Asfaltový beton vrstva podkladní ACP 16 (obalované kamenivo OKS) tl 70 mm š přes 3 m</t>
  </si>
  <si>
    <t>1333015754</t>
  </si>
  <si>
    <t>Asfaltový beton vrstva podkladní ACP 16 (obalované kamenivo střednězrnné - OKS) s rozprostřením a zhutněním v pruhu šířky přes 3 m, po zhutnění tl. 70 mm</t>
  </si>
  <si>
    <t>https://podminky.urs.cz/item/CS_URS_2025_01/565155121</t>
  </si>
  <si>
    <t>573211107</t>
  </si>
  <si>
    <t>Postřik živičný spojovací z asfaltu v množství 0,30 kg/m2</t>
  </si>
  <si>
    <t>-1750420252</t>
  </si>
  <si>
    <t>Postřik spojovací PS bez posypu kamenivem z asfaltu silničního, v množství 0,30 kg/m2</t>
  </si>
  <si>
    <t>https://podminky.urs.cz/item/CS_URS_2025_01/573211107</t>
  </si>
  <si>
    <t>577134121</t>
  </si>
  <si>
    <t>Asfaltový beton vrstva obrusná ACO 11+ (ABS) tř. I tl 40 mm š přes 3 m z nemodifikovaného asfaltu</t>
  </si>
  <si>
    <t>1594154792</t>
  </si>
  <si>
    <t>Asfaltový beton vrstva obrusná ACO 11 (ABS) s rozprostřením a se zhutněním z nemodifikovaného asfaltu v pruhu šířky přes 3 m tř. I (ACO 11+), po zhutnění tl. 40 mm</t>
  </si>
  <si>
    <t>https://podminky.urs.cz/item/CS_URS_2025_01/577134121</t>
  </si>
  <si>
    <t>Silniční přídlažba</t>
  </si>
  <si>
    <t>564851011</t>
  </si>
  <si>
    <t>Podklad ze štěrkodrtě ŠD plochy do 100 m2 tl 150 mm</t>
  </si>
  <si>
    <t>-1623301536</t>
  </si>
  <si>
    <t>Podklad ze štěrkodrti ŠD s rozprostřením a zhutněním plochy jednotlivě do 100 m2, po zhutnění tl. 150 mm</t>
  </si>
  <si>
    <t>https://podminky.urs.cz/item/CS_URS_2025_01/564851011</t>
  </si>
  <si>
    <t>564821011</t>
  </si>
  <si>
    <t>Podklad ze štěrkodrtě ŠD plochy do 100 m2 tl 80 mm</t>
  </si>
  <si>
    <t>2026386489</t>
  </si>
  <si>
    <t>Podklad ze štěrkodrti ŠD s rozprostřením a zhutněním plochy jednotlivě do 100 m2, po zhutnění tl. 80 mm</t>
  </si>
  <si>
    <t>https://podminky.urs.cz/item/CS_URS_2025_01/564821011</t>
  </si>
  <si>
    <t>915491211</t>
  </si>
  <si>
    <t>Osazení vodícího proužku z betonových desek do betonového lože tl do 100 mm š proužku 250 mm</t>
  </si>
  <si>
    <t>-10424561</t>
  </si>
  <si>
    <t>Osazení vodicího proužku z betonových prefabrikovaných desek tl. do 120 mm do lože z cementové malty tl. 20 mm, s vyplněním a zatřením spár cementovou maltou s podkladní vrstvou z betonu prostého tl. 50 až 100 mm šířka proužku 250 mm</t>
  </si>
  <si>
    <t>https://podminky.urs.cz/item/CS_URS_2025_01/915491211</t>
  </si>
  <si>
    <t>8/0,25</t>
  </si>
  <si>
    <t>59218001</t>
  </si>
  <si>
    <t>krajník betonový silniční 500x250x80mm</t>
  </si>
  <si>
    <t>-845747301</t>
  </si>
  <si>
    <t>32*1,02</t>
  </si>
  <si>
    <t>Okapový chodník</t>
  </si>
  <si>
    <t>-872016209</t>
  </si>
  <si>
    <t>596811220</t>
  </si>
  <si>
    <t>Kladení betonové dlažby komunikací pro pěší do lože z kameniva velikosti přes 0,09 do 0,25 m2 pl do 50 m2</t>
  </si>
  <si>
    <t>-1095557514</t>
  </si>
  <si>
    <t>Kladení dlažby z betonových nebo kameninových dlaždic komunikací pro pěší s vyplněním spár a se smetením přebytečného materiálu na vzdálenost do 3 m s ložem z kameniva těženého tl. do 30 mm velikosti dlaždic přes 0,09 m2 do 0,25 m2, pro plochy do 50 m2</t>
  </si>
  <si>
    <t>https://podminky.urs.cz/item/CS_URS_2025_01/596811220</t>
  </si>
  <si>
    <t>-2043722407</t>
  </si>
  <si>
    <t>37*1,03</t>
  </si>
  <si>
    <t>Pochůzí betonová dlažba</t>
  </si>
  <si>
    <t>-1372450399</t>
  </si>
  <si>
    <t>596211111</t>
  </si>
  <si>
    <t>Kladení zámkové dlažby komunikací pro pěší ručně tl 60 mm skupiny A pl přes 50 do 100 m2</t>
  </si>
  <si>
    <t>-1600427551</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</si>
  <si>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přes 50 do 100 m2</t>
  </si>
  <si>
    <t>https://podminky.urs.cz/item/CS_URS_2025_01/596211111</t>
  </si>
  <si>
    <t>59245018</t>
  </si>
  <si>
    <t>dlažba skladebná betonová 200x100mm tl 60mm přírodní</t>
  </si>
  <si>
    <t>1608896264</t>
  </si>
  <si>
    <t>74*1,03</t>
  </si>
  <si>
    <t>Pojízdná betonová dlažba</t>
  </si>
  <si>
    <t>564861111</t>
  </si>
  <si>
    <t>Podklad ze štěrkodrtě ŠD plochy přes 100 m2 tl 200 mm</t>
  </si>
  <si>
    <t>-961472716</t>
  </si>
  <si>
    <t>Podklad ze štěrkodrti ŠD s rozprostřením a zhutněním plochy přes 100 m2, po zhutnění tl. 200 mm</t>
  </si>
  <si>
    <t>https://podminky.urs.cz/item/CS_URS_2025_01/564861111</t>
  </si>
  <si>
    <t>-1199008890</t>
  </si>
  <si>
    <t>596412114</t>
  </si>
  <si>
    <t>Kladení dlažby z vegetačních tvárnic pozemních komunikací velikosti dlaždic do 0,09 m2 tl 80 mm pl přes 100 do 300 m2 s vyplněním spár a vegetačních otvorů</t>
  </si>
  <si>
    <t>-489199860</t>
  </si>
  <si>
    <t>Kladení dlažby z betonových vegetačních dlaždic pozemních komunikací s ložem z kameniva těženého nebo drceného tl. do 50 mm, s vyplněním spár a vegetačních otvorů, s hutněním vibrováním velikosti dlaždic do 0,09 m2 tl. 80 mm, pro plochy přes 100 do 300 m2</t>
  </si>
  <si>
    <t>https://podminky.urs.cz/item/CS_URS_2025_01/596412114</t>
  </si>
  <si>
    <t>59245035</t>
  </si>
  <si>
    <t>dlažba plošná vegetační betonová tl 80mm přírodní</t>
  </si>
  <si>
    <t>-620833259</t>
  </si>
  <si>
    <t>185*1,02</t>
  </si>
  <si>
    <t>564861011</t>
  </si>
  <si>
    <t>Podklad ze štěrkodrtě ŠD plochy do 100 m2 tl 200 mm</t>
  </si>
  <si>
    <t>-1814233634</t>
  </si>
  <si>
    <t>Podklad ze štěrkodrti ŠD s rozprostřením a zhutněním plochy jednotlivě do 100 m2, po zhutnění tl. 200 mm</t>
  </si>
  <si>
    <t>https://podminky.urs.cz/item/CS_URS_2025_01/564861011</t>
  </si>
  <si>
    <t>-1967658374</t>
  </si>
  <si>
    <t>222452960</t>
  </si>
  <si>
    <t>59245006</t>
  </si>
  <si>
    <t>dlažba pro nevidomé betonová 200x100mm tl 60mm barevná</t>
  </si>
  <si>
    <t>-1628179855</t>
  </si>
  <si>
    <t>3*1,03</t>
  </si>
  <si>
    <t>Zpevněná plocha s betonovou dlažbou</t>
  </si>
  <si>
    <t>1458115777</t>
  </si>
  <si>
    <t>596211110</t>
  </si>
  <si>
    <t>Kladení zámkové dlažby komunikací pro pěší ručně tl 60 mm skupiny A pl do 50 m2</t>
  </si>
  <si>
    <t>-1254877175</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</si>
  <si>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do 50 m2</t>
  </si>
  <si>
    <t>https://podminky.urs.cz/item/CS_URS_2025_01/596211110</t>
  </si>
  <si>
    <t>-2003196790</t>
  </si>
  <si>
    <t>doplnění 30%</t>
  </si>
  <si>
    <t>22*0,30</t>
  </si>
  <si>
    <t>Doplňující konstrukce a práce pozemních komunikací, letišť a ploch</t>
  </si>
  <si>
    <t>914111111</t>
  </si>
  <si>
    <t>Montáž svislé dopravní značky do velikosti 1 m2 objímkami na sloupek nebo konzolu</t>
  </si>
  <si>
    <t>-445695540</t>
  </si>
  <si>
    <t>Montáž svislé dopravní značky základní velikosti do 1 m2 objímkami na sloupky nebo konzoly</t>
  </si>
  <si>
    <t>https://podminky.urs.cz/item/CS_URS_2025_01/914111111</t>
  </si>
  <si>
    <t>40445625</t>
  </si>
  <si>
    <t>informativní značky provozní IP12 500x700mm</t>
  </si>
  <si>
    <t>15678906</t>
  </si>
  <si>
    <t>40445626</t>
  </si>
  <si>
    <t>informativní značky provozní IP22 750x1000mm</t>
  </si>
  <si>
    <t>2057681882</t>
  </si>
  <si>
    <t>40445650</t>
  </si>
  <si>
    <t>dodatkové tabulky E13 500x300mm</t>
  </si>
  <si>
    <t>-782233576</t>
  </si>
  <si>
    <t>dodatkové tabulky E7, E12, E13 500x300mm</t>
  </si>
  <si>
    <t>914511112</t>
  </si>
  <si>
    <t>Montáž sloupku dopravních značek délky do 3,5 m s betonovým základem a s dodávkou patky D 60 mm</t>
  </si>
  <si>
    <t>507250962</t>
  </si>
  <si>
    <t>Montáž sloupku dopravních značek délky do 3,5 m do hliníkové patky pro sloupek D 60 mm</t>
  </si>
  <si>
    <t>https://podminky.urs.cz/item/CS_URS_2025_01/914511112</t>
  </si>
  <si>
    <t>40445235</t>
  </si>
  <si>
    <t>sloupek pro dopravní značku Al D 60mm v 3,5m</t>
  </si>
  <si>
    <t>8933134</t>
  </si>
  <si>
    <t>40445253</t>
  </si>
  <si>
    <t>víčko plastové na sloupek D 60mm</t>
  </si>
  <si>
    <t>498912673</t>
  </si>
  <si>
    <t>40445256</t>
  </si>
  <si>
    <t>svorka upínací na sloupek dopravní značky D 60mm</t>
  </si>
  <si>
    <t>-197726714</t>
  </si>
  <si>
    <t>916231213</t>
  </si>
  <si>
    <t>Osazení chodníkového obrubníku betonového stojatého s boční opěrou do lože z betonu prostého</t>
  </si>
  <si>
    <t>-1203665619</t>
  </si>
  <si>
    <t>Osazení chodníkového obrubníku betonového se zřízením lože, s vyplněním a zatřením spár cementovou maltou stojatého s boční opěrou z betonu prostého, do lože z betonu prostého</t>
  </si>
  <si>
    <t>https://podminky.urs.cz/item/CS_URS_2025_01/916231213</t>
  </si>
  <si>
    <t>59217016</t>
  </si>
  <si>
    <t>obrubník betonový chodníkový 1000x80x250mm</t>
  </si>
  <si>
    <t>212779709</t>
  </si>
  <si>
    <t>83*1,02</t>
  </si>
  <si>
    <t>-2034210355</t>
  </si>
  <si>
    <t>-621671477</t>
  </si>
  <si>
    <t>75*1,02</t>
  </si>
  <si>
    <t>916131213</t>
  </si>
  <si>
    <t>Osazení silničního obrubníku betonového stojatého s boční opěrou do lože z betonu prostého</t>
  </si>
  <si>
    <t>1247363728</t>
  </si>
  <si>
    <t>Osazení silničního obrubníku betonového se zřízením lože, s vyplněním a zatřením spár cementovou maltou stojatého s boční opěrou z betonu prostého, do lože z betonu prostého</t>
  </si>
  <si>
    <t>https://podminky.urs.cz/item/CS_URS_2025_01/916131213</t>
  </si>
  <si>
    <t>59217034</t>
  </si>
  <si>
    <t>obrubník silniční betonový 1000x150x300mm</t>
  </si>
  <si>
    <t>1629662204</t>
  </si>
  <si>
    <t>259*1,02</t>
  </si>
  <si>
    <t>916991121</t>
  </si>
  <si>
    <t>Lože pod obrubníky, krajníky nebo obruby z dlažebních kostek z betonu prostého</t>
  </si>
  <si>
    <t>517967607</t>
  </si>
  <si>
    <t>https://podminky.urs.cz/item/CS_URS_2025_01/916991121</t>
  </si>
  <si>
    <t>83*0,25*0,2</t>
  </si>
  <si>
    <t>75*0,25*0,2</t>
  </si>
  <si>
    <t>259*0,35*0,25</t>
  </si>
  <si>
    <t>919121122</t>
  </si>
  <si>
    <t>Těsnění spár zálivkou za studena pro komůrky š 15 mm hl 30 mm s těsnicím profilem</t>
  </si>
  <si>
    <t>112674498</t>
  </si>
  <si>
    <t>Utěsnění dilatačních spár zálivkou za studena v cementobetonovém nebo živičném krytu včetně adhezního nátěru s těsnicím profilem pod zálivkou, pro komůrky šířky 15 mm, hloubky 30 mm</t>
  </si>
  <si>
    <t>https://podminky.urs.cz/item/CS_URS_2025_01/919121122</t>
  </si>
  <si>
    <t>919735123</t>
  </si>
  <si>
    <t>Řezání stávajícího betonového krytu hl přes 100 do 150 mm</t>
  </si>
  <si>
    <t>1308225277</t>
  </si>
  <si>
    <t>Řezání stávajícího betonového krytu nebo podkladu hloubky přes 100 do 150 mm</t>
  </si>
  <si>
    <t>https://podminky.urs.cz/item/CS_URS_2025_01/919735123</t>
  </si>
  <si>
    <t>979051121</t>
  </si>
  <si>
    <t xml:space="preserve">Očištění zámkových dlaždic se spárováním z kameniva těženého  </t>
  </si>
  <si>
    <t>2048162223</t>
  </si>
  <si>
    <t>Očištění vybouraných prvků od spojovacího materiálu s odklizením a uložením očištěných hmot a spojovacího materiálu na skládku do vzdálenosti 10 m nebo naložením na dopravní prostředek zámkových dlaždic s vyplněním spár kamenivem</t>
  </si>
  <si>
    <t>https://podminky.urs.cz/item/CS_URS_2025_01/979051121</t>
  </si>
  <si>
    <t>997</t>
  </si>
  <si>
    <t>Doprava suti a vybouraných hmot</t>
  </si>
  <si>
    <t>997221551</t>
  </si>
  <si>
    <t>Vodorovná doprava suti ze sypkých materiálů do 1 km</t>
  </si>
  <si>
    <t>-245584427</t>
  </si>
  <si>
    <t>Vodorovná doprava suti bez naložení, ale se složením a s hrubým urovnáním ze sypkých materiálů, na vzdálenost do 1 km</t>
  </si>
  <si>
    <t>https://podminky.urs.cz/item/CS_URS_2025_01/997221551</t>
  </si>
  <si>
    <t>dlažba 30%</t>
  </si>
  <si>
    <t>22*0,30*(0,260)</t>
  </si>
  <si>
    <t>obrubníky</t>
  </si>
  <si>
    <t>(0,3280+0,640)</t>
  </si>
  <si>
    <t>podklad</t>
  </si>
  <si>
    <t>(6,380)</t>
  </si>
  <si>
    <t>997221559</t>
  </si>
  <si>
    <t>Příplatek ZKD 1 km u vodorovné dopravy suti ze sypkých materiálů</t>
  </si>
  <si>
    <t>1125311596</t>
  </si>
  <si>
    <t>Vodorovná doprava suti bez naložení, ale se složením a s hrubým urovnáním Příplatek k ceně za každý další započatý 1 km přes 1 km</t>
  </si>
  <si>
    <t>https://podminky.urs.cz/item/CS_URS_2025_01/997221559</t>
  </si>
  <si>
    <t>9,064*7</t>
  </si>
  <si>
    <t>997221615</t>
  </si>
  <si>
    <t>Poplatek za uložení na skládce (skládkovné) stavebního odpadu betonového kód odpadu 17 01 01</t>
  </si>
  <si>
    <t>-1759738706</t>
  </si>
  <si>
    <t>Poplatek za uložení stavebního odpadu na skládce (skládkovné) z prostého betonu zatříděného do Katalogu odpadů pod kódem 17 01 01</t>
  </si>
  <si>
    <t>https://podminky.urs.cz/item/CS_URS_2025_01/997221615</t>
  </si>
  <si>
    <t>997221873</t>
  </si>
  <si>
    <t>Poplatek za uložení na recyklační skládce (skládkovné) stavebního odpadu zeminy a kamení zatříděného do Katalogu odpadů pod kódem 17 05 04</t>
  </si>
  <si>
    <t>-1239931544</t>
  </si>
  <si>
    <t>https://podminky.urs.cz/item/CS_URS_2025_01/997221873</t>
  </si>
  <si>
    <t>998223011</t>
  </si>
  <si>
    <t>Přesun hmot pro pozemní komunikace s krytem dlážděným</t>
  </si>
  <si>
    <t>1819124236</t>
  </si>
  <si>
    <t>Přesun hmot pro pozemní komunikace s krytem dlážděným dopravní vzdálenost do 200 m jakékoliv délky objektu</t>
  </si>
  <si>
    <t>https://podminky.urs.cz/item/CS_URS_2025_01/998223011</t>
  </si>
  <si>
    <t>1087,188</t>
  </si>
  <si>
    <t>-629,861</t>
  </si>
  <si>
    <t>998225111</t>
  </si>
  <si>
    <t>Přesun hmot pro pozemní komunikace s krytem z kamene, monolitickým betonovým nebo živičným</t>
  </si>
  <si>
    <t>-296262357</t>
  </si>
  <si>
    <t>Přesun hmot pro komunikace s krytem z kameniva, monolitickým betonovým nebo živičným dopravní vzdálenost do 200 m jakékoliv délky objektu</t>
  </si>
  <si>
    <t>https://podminky.urs.cz/item/CS_URS_2025_01/998225111</t>
  </si>
  <si>
    <t>IO-01-2 - Oplocení</t>
  </si>
  <si>
    <t>131111333</t>
  </si>
  <si>
    <t>Vrtání jamek pro plotové sloupky D přes 200 do 300 mm ručně s motorovým vrtákem</t>
  </si>
  <si>
    <t>-579991253</t>
  </si>
  <si>
    <t>Vrtání jamek ručním motorovým vrtákem průměru přes 200 do 300 mm</t>
  </si>
  <si>
    <t>https://podminky.urs.cz/item/CS_URS_2025_01/131111333</t>
  </si>
  <si>
    <t>0,8*111</t>
  </si>
  <si>
    <t>132251101</t>
  </si>
  <si>
    <t>Hloubení rýh nezapažených š do 800 mm v hornině třídy těžitelnosti I skupiny 3 objem do 20 m3 strojně</t>
  </si>
  <si>
    <t>-625758455</t>
  </si>
  <si>
    <t>Hloubení nezapažených rýh šířky do 800 mm strojně s urovnáním dna do předepsaného profilu a spádu v hornině třídy těžitelnosti I skupiny 3 do 20 m3</t>
  </si>
  <si>
    <t>https://podminky.urs.cz/item/CS_URS_2025_01/132251101</t>
  </si>
  <si>
    <t>brána</t>
  </si>
  <si>
    <t>2,6*0,6*1</t>
  </si>
  <si>
    <t>1*0,75*0,75</t>
  </si>
  <si>
    <t>-1726086198</t>
  </si>
  <si>
    <t>3,14*0,15*0,15*88,8</t>
  </si>
  <si>
    <t>2,123</t>
  </si>
  <si>
    <t>571455647</t>
  </si>
  <si>
    <t>8,397*2,1</t>
  </si>
  <si>
    <t>275313711</t>
  </si>
  <si>
    <t>Základové patky z betonu tř. C 20/25</t>
  </si>
  <si>
    <t>1095397559</t>
  </si>
  <si>
    <t>Základy z betonu prostého patky a bloky z betonu kamenem neprokládaného tř. C 20/25</t>
  </si>
  <si>
    <t>https://podminky.urs.cz/item/CS_URS_2025_01/275313711</t>
  </si>
  <si>
    <t>2,6*0,6*1*1,07</t>
  </si>
  <si>
    <t>1*0,75*0,75*1,07</t>
  </si>
  <si>
    <t>275351121</t>
  </si>
  <si>
    <t>Zřízení bednění základových patek</t>
  </si>
  <si>
    <t>1911405741</t>
  </si>
  <si>
    <t>Bednění základů patek zřízení</t>
  </si>
  <si>
    <t>https://podminky.urs.cz/item/CS_URS_2025_01/275351121</t>
  </si>
  <si>
    <t>(2,6+0,6)*2*0,2</t>
  </si>
  <si>
    <t>(1+0,75)*2*0,2</t>
  </si>
  <si>
    <t>275351122</t>
  </si>
  <si>
    <t>Odstranění bednění základových patek</t>
  </si>
  <si>
    <t>1134925729</t>
  </si>
  <si>
    <t>Bednění základů patek odstranění</t>
  </si>
  <si>
    <t>https://podminky.urs.cz/item/CS_URS_2025_01/275351122</t>
  </si>
  <si>
    <t>338171123</t>
  </si>
  <si>
    <t>Osazování sloupků a vzpěr plotových ocelových v přes 2 do 2,6 m se zabetonováním</t>
  </si>
  <si>
    <t>-41884422</t>
  </si>
  <si>
    <t>Montáž sloupků a vzpěr plotových ocelových trubkových nebo profilovaných výšky přes 2 do 2,6 m se zabetonováním do 0,08 m3 do připravených jamek</t>
  </si>
  <si>
    <t>https://podminky.urs.cz/item/CS_URS_2025_01/338171123</t>
  </si>
  <si>
    <t>75+36</t>
  </si>
  <si>
    <t>55342264A</t>
  </si>
  <si>
    <t>sloupek plotový Pz a poplastovaný 2600/48x1,5mm</t>
  </si>
  <si>
    <t>-342777520</t>
  </si>
  <si>
    <t>55342274A</t>
  </si>
  <si>
    <t>vzpěra plotová PZ a poplastovaná 38x1,5mm včetně krytky s uchem 2600mm</t>
  </si>
  <si>
    <t>513038796</t>
  </si>
  <si>
    <t>348121221</t>
  </si>
  <si>
    <t>Osazení podhrabových desek dl přes 2 do 3 m na ocelové plotové sloupky</t>
  </si>
  <si>
    <t>-922913232</t>
  </si>
  <si>
    <t>Osazení podhrabových desek na ocelové sloupky, délky desek přes 2 do 3 m</t>
  </si>
  <si>
    <t>https://podminky.urs.cz/item/CS_URS_2025_01/348121221</t>
  </si>
  <si>
    <t>59233120</t>
  </si>
  <si>
    <t>deska plotová betonová 2900x50x290mm</t>
  </si>
  <si>
    <t>-1249871308</t>
  </si>
  <si>
    <t>59232549</t>
  </si>
  <si>
    <t>držák podhrabové desky pro sloupek D 40-50mm výšky 200mm povrchová úprava žárový zinek včetně spojovacího materiálu</t>
  </si>
  <si>
    <t>130323636</t>
  </si>
  <si>
    <t>348401130</t>
  </si>
  <si>
    <t>Montáž oplocení ze strojového pletiva s napínacími dráty v přes 1,6 do 2,0 m</t>
  </si>
  <si>
    <t>-982058288</t>
  </si>
  <si>
    <t>Montáž oplocení z pletiva strojového s napínacími dráty přes 1,6 do 2,0 m</t>
  </si>
  <si>
    <t>https://podminky.urs.cz/item/CS_URS_2025_01/348401130</t>
  </si>
  <si>
    <t>31327514</t>
  </si>
  <si>
    <t>pletivo drátěné plastifikované se čtvercovými oky 55/2,5mm v 1800mm včetně napínačů</t>
  </si>
  <si>
    <t>1684250831</t>
  </si>
  <si>
    <t>pletivo drátěné plastifikované se čtvercovými oky 55/2,5mm v 1800mm</t>
  </si>
  <si>
    <t>998232110</t>
  </si>
  <si>
    <t>Přesun hmot pro oplocení zděné z cihel nebo tvárnic v do 3 m</t>
  </si>
  <si>
    <t>-1498245593</t>
  </si>
  <si>
    <t>Přesun hmot pro oplocení se svislou nosnou konstrukcí zděnou z cihel, tvárnic, bloků, popř. kovovou nebo dřevěnou vodorovná dopravní vzdálenost do 50 m, pro oplocení výšky do 3 m</t>
  </si>
  <si>
    <t>https://podminky.urs.cz/item/CS_URS_2025_01/998232110</t>
  </si>
  <si>
    <t>767-ZV12</t>
  </si>
  <si>
    <t>M+D posuvné brány 6500x1700,, vč.pohonu, ovládání, kotvení, doplňků, povrchová úprava - specifikace viz tab.PSV ozn.ZV12</t>
  </si>
  <si>
    <t>265059191</t>
  </si>
  <si>
    <t>998767101</t>
  </si>
  <si>
    <t>Přesun hmot tonážní pro zámečnické konstrukce v objektech v do 6 m</t>
  </si>
  <si>
    <t>1706177717</t>
  </si>
  <si>
    <t>Přesun hmot pro zámečnické konstrukce stanovený z hmotnosti přesunovaného materiálu vodorovná dopravní vzdálenost do 50 m základní v objektech výšky do 6 m</t>
  </si>
  <si>
    <t>https://podminky.urs.cz/item/CS_URS_2025_01/998767101</t>
  </si>
  <si>
    <t>IO-02 - Kanalizace a vodovod</t>
  </si>
  <si>
    <t>IO-02a - Areálová splašková kanalizace, jímka na vyvážení</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</si>
  <si>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OBJEKTŮ IO-01.01	TECHNICKÁ ZPRÁVA IO-01 IO-02.02	PODÉLNÉ PROFILY KANALIZACE IO-02.03	VZOROVÝ PŘÍČNÝ ŘEZ ULOŽENÍ KANALIZAČNÍHO POTRUBÍ IO-02.05	REVIZNÍ A KANALIZAČNÍ ODKALOVACÍ ŠACHTA IO-02.08	JÍMKA NA VYVÁŽENÍ ODPADNÍCH VOD</t>
  </si>
  <si>
    <t xml:space="preserve">    8 - Trubní vedení</t>
  </si>
  <si>
    <t>131251203</t>
  </si>
  <si>
    <t>Hloubení jam zapažených v hornině třídy těžitelnosti I skupiny 3 objem do 100 m3 strojně</t>
  </si>
  <si>
    <t>-1542210863</t>
  </si>
  <si>
    <t>Hloubení zapažených jam a zářezů strojně s urovnáním dna do předepsaného profilu a spádu v hornině třídy těžitelnosti I skupiny 3 přes 50 do 100 m3</t>
  </si>
  <si>
    <t>https://podminky.urs.cz/item/CS_URS_2025_01/131251203</t>
  </si>
  <si>
    <t>6.7*2.7*3.94</t>
  </si>
  <si>
    <t>71,275*0,8 'Přepočtené koeficientem množství</t>
  </si>
  <si>
    <t>131351203</t>
  </si>
  <si>
    <t>Hloubení jam zapažených v hornině třídy těžitelnosti II skupiny 4 objem do 100 m3 strojně</t>
  </si>
  <si>
    <t>-1647243899</t>
  </si>
  <si>
    <t>Hloubení zapažených jam a zářezů strojně s urovnáním dna do předepsaného profilu a spádu v hornině třídy těžitelnosti II skupiny 4 přes 50 do 100 m3</t>
  </si>
  <si>
    <t>https://podminky.urs.cz/item/CS_URS_2025_01/131351203</t>
  </si>
  <si>
    <t>71,275*0,2 'Přepočtené koeficientem množství</t>
  </si>
  <si>
    <t>132254103</t>
  </si>
  <si>
    <t>Hloubení rýh zapažených š do 800 mm v hornině třídy těžitelnosti I skupiny 3 objem do 100 m3 strojně</t>
  </si>
  <si>
    <t>383506509</t>
  </si>
  <si>
    <t>Hloubení zapažených rýh šířky do 800 mm strojně s urovnáním dna do předepsaného profilu a spádu v hornině třídy těžitelnosti I skupiny 3 přes 50 do 100 m3</t>
  </si>
  <si>
    <t>https://podminky.urs.cz/item/CS_URS_2025_01/132254103</t>
  </si>
  <si>
    <t>47*((1.4+2.10)/2-0.4)*0.8</t>
  </si>
  <si>
    <t>50,76*0,8 'Přepočtené koeficientem množství</t>
  </si>
  <si>
    <t>132354103</t>
  </si>
  <si>
    <t>Hloubení rýh zapažených š do 800 mm v hornině třídy těžitelnosti II skupiny 4 objem do 100 m3 strojně</t>
  </si>
  <si>
    <t>-393084433</t>
  </si>
  <si>
    <t>Hloubení zapažených rýh šířky do 800 mm strojně s urovnáním dna do předepsaného profilu a spádu v hornině třídy těžitelnosti II skupiny 4 přes 50 do 100 m3</t>
  </si>
  <si>
    <t>https://podminky.urs.cz/item/CS_URS_2025_01/132354103</t>
  </si>
  <si>
    <t>50,76*0,2 'Přepočtené koeficientem množství</t>
  </si>
  <si>
    <t>382124341</t>
  </si>
  <si>
    <t>30*((1.0+1.70)/2)*2</t>
  </si>
  <si>
    <t>-1000176806</t>
  </si>
  <si>
    <t>151101201</t>
  </si>
  <si>
    <t>Zřízení příložného pažení stěn výkopu hl do 4 m</t>
  </si>
  <si>
    <t>-1798549723</t>
  </si>
  <si>
    <t>Zřízení pažení stěn výkopu bez rozepření nebo vzepření příložné, hloubky do 4 m</t>
  </si>
  <si>
    <t>https://podminky.urs.cz/item/CS_URS_2025_01/151101201</t>
  </si>
  <si>
    <t>(6.7+2.7)*2*3.94</t>
  </si>
  <si>
    <t>151101211</t>
  </si>
  <si>
    <t>Odstranění příložného pažení stěn hl do 4 m</t>
  </si>
  <si>
    <t>-630330975</t>
  </si>
  <si>
    <t>Odstranění pažení stěn výkopu bez rozepření nebo vzepření s uložením pažin na vzdálenost do 3 m od okraje výkopu příložné, hloubky do 4 m</t>
  </si>
  <si>
    <t>https://podminky.urs.cz/item/CS_URS_2025_01/151101211</t>
  </si>
  <si>
    <t>151101301</t>
  </si>
  <si>
    <t>Zřízení rozepření stěn při pažení příložném hl do 4 m</t>
  </si>
  <si>
    <t>-510523854</t>
  </si>
  <si>
    <t>Zřízení rozepření zapažených stěn výkopů s potřebným přepažováním při pažení příložném, hloubky do 4 m</t>
  </si>
  <si>
    <t>https://podminky.urs.cz/item/CS_URS_2025_01/151101301</t>
  </si>
  <si>
    <t>71,275*0,5 'Přepočtené koeficientem množství</t>
  </si>
  <si>
    <t>151101311</t>
  </si>
  <si>
    <t>Odstranění rozepření stěn při pažení příložném hl do 4 m</t>
  </si>
  <si>
    <t>-1756159620</t>
  </si>
  <si>
    <t>Odstranění rozepření stěn výkopů s uložením materiálu na vzdálenost do 3 m od okraje výkopu pažení příložného, hloubky do 4 m</t>
  </si>
  <si>
    <t>https://podminky.urs.cz/item/CS_URS_2025_01/151101311</t>
  </si>
  <si>
    <t>151101401</t>
  </si>
  <si>
    <t>Zřízení vzepření stěn při pažení příložném hl do 4 m</t>
  </si>
  <si>
    <t>1659538957</t>
  </si>
  <si>
    <t>Zřízení vzepření zapažených stěn výkopů s potřebným přepažováním při pažení příložném, hloubky do 4 m</t>
  </si>
  <si>
    <t>https://podminky.urs.cz/item/CS_URS_2025_01/151101401</t>
  </si>
  <si>
    <t>71,276*0,5 'Přepočtené koeficientem množství</t>
  </si>
  <si>
    <t>151101411</t>
  </si>
  <si>
    <t>Odstranění vzepření stěn při pažení příložném hl do 4 m</t>
  </si>
  <si>
    <t>-569976876</t>
  </si>
  <si>
    <t>Odstranění vzepření stěn výkopů s uložením materiálu na vzdálenost do 3 m od kraje výkopu při pažení příložném, hloubky do 4 m</t>
  </si>
  <si>
    <t>https://podminky.urs.cz/item/CS_URS_2025_01/151101411</t>
  </si>
  <si>
    <t>228456893</t>
  </si>
  <si>
    <t>57,02+40,608</t>
  </si>
  <si>
    <t>-68,953</t>
  </si>
  <si>
    <t>-833141722</t>
  </si>
  <si>
    <t>14,255+10,152</t>
  </si>
  <si>
    <t>730600080</t>
  </si>
  <si>
    <t>-8144092</t>
  </si>
  <si>
    <t>-1478827032</t>
  </si>
  <si>
    <t>28,675+24,407</t>
  </si>
  <si>
    <t>53,082*2,1 'Přepočtené koeficientem množství</t>
  </si>
  <si>
    <t>-698916417</t>
  </si>
  <si>
    <t>57,02+14,255+40,608+10,152</t>
  </si>
  <si>
    <t>-3,76-13,536-3,618-(6.3*2.3*2.22)</t>
  </si>
  <si>
    <t>1452320051</t>
  </si>
  <si>
    <t>Obsypání potrubí strojně sypaninou z vhodných hornin třídy těžitelnosti I a II, skupiny 1 až 4 nebo materiálem připraveným podél výkopu ve vzdálenosti do 3 m od jeho kraje, pro jakoukoliv hloubku výkopu a míru zhutnění bez prohození sypaniny</t>
  </si>
  <si>
    <t>47*(0.16+0.2)*0.8</t>
  </si>
  <si>
    <t>794981684</t>
  </si>
  <si>
    <t>13,536*1,89 'Přepočtené koeficientem množství</t>
  </si>
  <si>
    <t>359901211</t>
  </si>
  <si>
    <t>Monitoring stoky jakékoli výšky na nové kanalizaci</t>
  </si>
  <si>
    <t>-84214718</t>
  </si>
  <si>
    <t>Monitoring stok (kamerový systém) jakékoli výšky nová kanalizace</t>
  </si>
  <si>
    <t>https://podminky.urs.cz/item/CS_URS_2025_01/359901211</t>
  </si>
  <si>
    <t>3821222R1</t>
  </si>
  <si>
    <t>Osazení prefabrikované železobatonové nádrže pro akumulaci splaškových vod (jímka na vyvážení) objemu 23,9 m3 - komplet vč. vstupu a poklopu viz. výkres č. IO-02.08</t>
  </si>
  <si>
    <t>1826522742</t>
  </si>
  <si>
    <t>5922446R</t>
  </si>
  <si>
    <t xml:space="preserve">Jímka na vyvážení splaškových vod z betonových prefabrikovaných dílců - komplet viz. výkres č. IO-02.08  </t>
  </si>
  <si>
    <t>-1081013587</t>
  </si>
  <si>
    <t>Certifikovaná jímka na vyvážení splaškových vod objemu 23,9 m3
Komplatní dodávka vč.: dna, zastropení, vstupu, poklopu, připojení (vývrt + utěsnění) , ... - viz. výkres č. IO-02.08</t>
  </si>
  <si>
    <t>-1431902197</t>
  </si>
  <si>
    <t>47*0.8*0.1</t>
  </si>
  <si>
    <t>839241900</t>
  </si>
  <si>
    <t>3,76*1,89 'Přepočtené koeficientem množství</t>
  </si>
  <si>
    <t>452311162</t>
  </si>
  <si>
    <t>Podkladní desky z betonu prostého se zvýšenými nároky na prostředí tř. C 25/30 otevřený výkop</t>
  </si>
  <si>
    <t>1362081327</t>
  </si>
  <si>
    <t>Podkladní a zajišťovací konstrukce z betonu prostého v otevřeném výkopu se zvýšenými nároky na prostředí desky pod potrubí, stoky a drobné objekty z betonu tř. C 25/30</t>
  </si>
  <si>
    <t>https://podminky.urs.cz/item/CS_URS_2025_01/452311162</t>
  </si>
  <si>
    <t>6.7*2.7*0.2</t>
  </si>
  <si>
    <t>452351111</t>
  </si>
  <si>
    <t>Bednění podkladních desek nebo sedlového lože pod potrubí, stoky a drobné objekty otevřený výkop zřízení</t>
  </si>
  <si>
    <t>796061482</t>
  </si>
  <si>
    <t>Bednění podkladních a zajišťovacích konstrukcí v otevřeném výkopu desek nebo sedlových loží pod potrubí, stoky a drobné objekty zřízení</t>
  </si>
  <si>
    <t>https://podminky.urs.cz/item/CS_URS_2025_01/452351111</t>
  </si>
  <si>
    <t>(6.7+2.7)*2*0.2</t>
  </si>
  <si>
    <t>452351112</t>
  </si>
  <si>
    <t>Bednění podkladních desek nebo sedlového lože pod potrubí, stoky a drobné objekty otevřený výkop odstranění</t>
  </si>
  <si>
    <t>106347585</t>
  </si>
  <si>
    <t>Bednění podkladních a zajišťovacích konstrukcí v otevřeném výkopu desek nebo sedlových loží pod potrubí, stoky a drobné objekty odstranění</t>
  </si>
  <si>
    <t>https://podminky.urs.cz/item/CS_URS_2025_01/452351112</t>
  </si>
  <si>
    <t>452368211</t>
  </si>
  <si>
    <t>Výztuž podkladních desek nebo bloků nebo pražců otevřený výkop ze svařovaných sítí Kari</t>
  </si>
  <si>
    <t>-1311468602</t>
  </si>
  <si>
    <t>Výztuž podkladních desek, bloků nebo pražců v otevřeném výkopu ze svařovaných sítí typu Kari</t>
  </si>
  <si>
    <t>https://podminky.urs.cz/item/CS_URS_2025_01/452368211</t>
  </si>
  <si>
    <t>0,0054 kg / 1 m2</t>
  </si>
  <si>
    <t>6.7*2.7*2</t>
  </si>
  <si>
    <t>36,18*0,0054 'Přepočtené koeficientem množství</t>
  </si>
  <si>
    <t>Trubní vedení</t>
  </si>
  <si>
    <t>871004VD</t>
  </si>
  <si>
    <t>Statické zkoušky únosnosti - plání, lože, obsypů, zásypů</t>
  </si>
  <si>
    <t>-1623353400</t>
  </si>
  <si>
    <t>871313121</t>
  </si>
  <si>
    <t>Montáž kanalizačního potrubí hladkého plnostěnného SN 8 z PVC-U DN 160</t>
  </si>
  <si>
    <t>435666103</t>
  </si>
  <si>
    <t>Montáž kanalizačního potrubí z tvrdého PVC-U hladkého plnostěnného tuhost SN 8 DN 160</t>
  </si>
  <si>
    <t>https://podminky.urs.cz/item/CS_URS_2025_01/871313121</t>
  </si>
  <si>
    <t>28611164</t>
  </si>
  <si>
    <t>trubka kanalizační PVC-U plnostěnná jednovrstvá DN 160x1000mm SN8</t>
  </si>
  <si>
    <t>1804280744</t>
  </si>
  <si>
    <t>47*1,03 'Přepočtené koeficientem množství</t>
  </si>
  <si>
    <t>1947664838</t>
  </si>
  <si>
    <t>28611360</t>
  </si>
  <si>
    <t>koleno kanalizační PVC KG 160x30°</t>
  </si>
  <si>
    <t>-443724350</t>
  </si>
  <si>
    <t>877310330</t>
  </si>
  <si>
    <t>Montáž spojek na kanalizačním potrubí z PP nebo tvrdého PVC-U trub hladkých plnostěnných DN 150</t>
  </si>
  <si>
    <t>-1599177265</t>
  </si>
  <si>
    <t>Montáž tvarovek na kanalizačním plastovém potrubí z PP nebo PVC-U hladkého plnostěnného spojek nebo redukcí DN 150</t>
  </si>
  <si>
    <t>https://podminky.urs.cz/item/CS_URS_2025_01/877310330</t>
  </si>
  <si>
    <t>28611568</t>
  </si>
  <si>
    <t>objímka převlečná kanalizace plastové KG DN 150</t>
  </si>
  <si>
    <t>-1630956986</t>
  </si>
  <si>
    <t>894812041</t>
  </si>
  <si>
    <t>Příplatek k rourám revizní a čistící šachty z PP DN 400 za uříznutí šachtové roury</t>
  </si>
  <si>
    <t>-957316760</t>
  </si>
  <si>
    <t>Revizní a čistící šachta z polypropylenu PP pro hladké trouby DN 400 roura šachtová korugovaná Příplatek k cenám 2031 - 2035 za uříznutí šachtové roury</t>
  </si>
  <si>
    <t>https://podminky.urs.cz/item/CS_URS_2025_01/894812041</t>
  </si>
  <si>
    <t>894812202</t>
  </si>
  <si>
    <t>Revizní a čistící šachta z PP šachtové dno DN 425/150 průtočné 30°,60°,90°</t>
  </si>
  <si>
    <t>-947882617</t>
  </si>
  <si>
    <t>Revizní a čistící šachta z polypropylenu PP pro hladké trouby DN 425 šachtové dno (DN šachty / DN trubního vedení) DN 425/150 průtočné 30°,60°,90°</t>
  </si>
  <si>
    <t>https://podminky.urs.cz/item/CS_URS_2025_01/894812202</t>
  </si>
  <si>
    <t>894812204</t>
  </si>
  <si>
    <t>Revizní a čistící šachta z PP šachtové dno DN 425/150 sběrné tvaru X</t>
  </si>
  <si>
    <t>-181058954</t>
  </si>
  <si>
    <t>Revizní a čistící šachta z polypropylenu PP pro hladké trouby DN 425 šachtové dno (DN šachty / DN trubního vedení) DN 425/150 sběrné tvaru X</t>
  </si>
  <si>
    <t>https://podminky.urs.cz/item/CS_URS_2025_01/894812204</t>
  </si>
  <si>
    <t>894812231</t>
  </si>
  <si>
    <t>Revizní a čistící šachta z PP DN 425 šachtová roura korugovaná bez hrdla světlé hloubky 1500 mm</t>
  </si>
  <si>
    <t>1437707198</t>
  </si>
  <si>
    <t>Revizní a čistící šachta z polypropylenu PP pro hladké trouby DN 425 roura šachtová korugovaná bez hrdla, světlé hloubky 1500 mm</t>
  </si>
  <si>
    <t>https://podminky.urs.cz/item/CS_URS_2025_01/894812231</t>
  </si>
  <si>
    <t>894812232</t>
  </si>
  <si>
    <t>Revizní a čistící šachta z PP DN 425 šachtová roura korugovaná bez hrdla světlé hloubky 2000 mm</t>
  </si>
  <si>
    <t>-547698591</t>
  </si>
  <si>
    <t>Revizní a čistící šachta z polypropylenu PP pro hladké trouby DN 425 roura šachtová korugovaná bez hrdla, světlé hloubky 2000 mm</t>
  </si>
  <si>
    <t>https://podminky.urs.cz/item/CS_URS_2025_01/894812232</t>
  </si>
  <si>
    <t>894812242</t>
  </si>
  <si>
    <t>Revizní a čistící šachta z PP DN 425 šachtová roura teleskopická světlé hloubky 750 mm</t>
  </si>
  <si>
    <t>597540192</t>
  </si>
  <si>
    <t>Revizní a čistící šachta z polypropylenu PP pro hladké trouby DN 425 roura šachtová korugovaná teleskopická (včetně těsnění) 750 mm</t>
  </si>
  <si>
    <t>https://podminky.urs.cz/item/CS_URS_2025_01/894812242</t>
  </si>
  <si>
    <t>894812262</t>
  </si>
  <si>
    <t>Revizní a čistící šachta z PP DN 425 poklop litinový plný do teleskopické trubky pro třídu zatížení D400</t>
  </si>
  <si>
    <t>1351866900</t>
  </si>
  <si>
    <t>Revizní a čistící šachta z polypropylenu PP pro hladké trouby DN 425 poklop litinový (pro třídu zatížení) plný do teleskopické trubky (D400)</t>
  </si>
  <si>
    <t>https://podminky.urs.cz/item/CS_URS_2025_01/894812262</t>
  </si>
  <si>
    <t>892351111</t>
  </si>
  <si>
    <t>Tlaková zkouška vodou potrubí DN 150 nebo 200</t>
  </si>
  <si>
    <t>-1396023071</t>
  </si>
  <si>
    <t>Tlakové zkoušky vodou na potrubí DN 150 nebo 200</t>
  </si>
  <si>
    <t>https://podminky.urs.cz/item/CS_URS_2025_01/892351111</t>
  </si>
  <si>
    <t>998276101</t>
  </si>
  <si>
    <t>Přesun hmot pro trubní vedení z trub z plastických hmot otevřený výkop</t>
  </si>
  <si>
    <t>1287645624</t>
  </si>
  <si>
    <t>Přesun hmot pro trubní vedení hloubené z trub z plastických hmot nebo sklolaminátových pro vodovody, kanalizace, teplovody, produktovody v otevřeném výkopu dopravní vzdálenost do 15 m</t>
  </si>
  <si>
    <t>https://podminky.urs.cz/item/CS_URS_2025_01/998276101</t>
  </si>
  <si>
    <t>IO-02b - Areálová dešťová kanalizace, vsakovací objekt</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</si>
  <si>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OBJEKTŮ IO-02.01	TECHNICKÁ ZPRÁVA – KANALIZACE A VODOVOD IO-02.02	PODÉLNÉ PROFILY KANALIZACE IO-02.03	VZOROVÝ PŘÍČNÝ ŘEZ ULOŽENÍ KANALIZAČNÍHO POTRUBÍ IO-02.04	VSAKOVACÍ OBJEKT IO-02.05	REVIZNÍ A KANALIZAČNÍ ODKALOVACÍ ŠACHTA IO-02.06	ULIČNÍ VPUST IO-02.07	ODVODŇOVACÍ ŽLAB</t>
  </si>
  <si>
    <t>143998932</t>
  </si>
  <si>
    <t>(487,768-485,845+487,491-485,845+487,329-485,845+487,615-485,845)/4*7.2*6</t>
  </si>
  <si>
    <t>(2.2*2.2*2.5)*0.8</t>
  </si>
  <si>
    <t>-1928262824</t>
  </si>
  <si>
    <t>(2.2*2.2*2.5)*0.2</t>
  </si>
  <si>
    <t>132254204</t>
  </si>
  <si>
    <t>Hloubení zapažených rýh š do 2000 mm v hornině třídy těžitelnosti I skupiny 3 objem do 500 m3</t>
  </si>
  <si>
    <t>-1558841098</t>
  </si>
  <si>
    <t>Hloubení zapažených rýh šířky přes 800 do 2 000 mm strojně s urovnáním dna do předepsaného profilu a spádu v hornině třídy těžitelnosti I skupiny 3 přes 100 do 500 m3</t>
  </si>
  <si>
    <t>https://podminky.urs.cz/item/CS_URS_2025_01/132254204</t>
  </si>
  <si>
    <t>8.8*((1.42+1.36)/2)*1</t>
  </si>
  <si>
    <t>(41.95-8.8)*((1.35+3.23)/2-0.4)*1</t>
  </si>
  <si>
    <t>37*((2.10+1.20)/2-0.4)*1</t>
  </si>
  <si>
    <t>16.5*((1.36+1.30)/2)*1</t>
  </si>
  <si>
    <t>6*((1.3+2.1)/2-0.4)*1</t>
  </si>
  <si>
    <t>5*((1.3+1.89)/2-0.4)*1</t>
  </si>
  <si>
    <t>8*((1.3+1.81)/2-0.4)*1</t>
  </si>
  <si>
    <t>7*((1.3+1.80)/2-0.4)*1</t>
  </si>
  <si>
    <t>11*((1.3+1.55)/2-0.4)*1</t>
  </si>
  <si>
    <t>863323657</t>
  </si>
  <si>
    <t>37/2*((2.10+1.20)/2-0.4)*2</t>
  </si>
  <si>
    <t>6/2*((1.3+2.1)/2-0.4)*2</t>
  </si>
  <si>
    <t>5/2*((1.3+1.89)/2-0.4)*2</t>
  </si>
  <si>
    <t>8/2*((1.3+1.81)/2-0.4)*2</t>
  </si>
  <si>
    <t>7/2*((1.3+1.80)/2-0.4)*2</t>
  </si>
  <si>
    <t>151101102</t>
  </si>
  <si>
    <t>Zřízení příložného pažení a rozepření stěn rýh hl přes 2 do 4 m</t>
  </si>
  <si>
    <t>-1413634110</t>
  </si>
  <si>
    <t>Zřízení pažení a rozepření stěn rýh pro podzemní vedení příložné pro jakoukoliv mezerovitost, hloubky přes 2 do 4 m</t>
  </si>
  <si>
    <t>https://podminky.urs.cz/item/CS_URS_2025_01/151101102</t>
  </si>
  <si>
    <t>(41.95-8.8)*((1.35+3.23)/2-0.4)*2</t>
  </si>
  <si>
    <t>-239224860</t>
  </si>
  <si>
    <t>151101112</t>
  </si>
  <si>
    <t>Odstranění příložného pažení a rozepření stěn rýh hl přes 2 do 4 m</t>
  </si>
  <si>
    <t>1324717759</t>
  </si>
  <si>
    <t>Odstranění pažení a rozepření stěn rýh pro podzemní vedení s uložením materiálu na vzdálenost do 3 m od kraje výkopu příložné, hloubky přes 2 do 4 m</t>
  </si>
  <si>
    <t>https://podminky.urs.cz/item/CS_URS_2025_01/151101112</t>
  </si>
  <si>
    <t>1428636486</t>
  </si>
  <si>
    <t>(487,768-485,845+487,491-485,845+487,329-485,845+487,615-485,845)/4*(7.2+6)*2</t>
  </si>
  <si>
    <t>(2.2+2.2)*2*2.5</t>
  </si>
  <si>
    <t>-221573743</t>
  </si>
  <si>
    <t>243951103</t>
  </si>
  <si>
    <t>(2.2*2.2*2.5)</t>
  </si>
  <si>
    <t>85,788*0,5 'Přepočtené koeficientem množství</t>
  </si>
  <si>
    <t>-889235273</t>
  </si>
  <si>
    <t>-1108460760</t>
  </si>
  <si>
    <t>-1666114172</t>
  </si>
  <si>
    <t>-1921104276</t>
  </si>
  <si>
    <t>83,368+185,421</t>
  </si>
  <si>
    <t>-131,777</t>
  </si>
  <si>
    <t>-976269054</t>
  </si>
  <si>
    <t>-1279747659</t>
  </si>
  <si>
    <t>-149312109</t>
  </si>
  <si>
    <t>Uložení sypaniny z hornin soudržných do násypů zhutněných strojně</t>
  </si>
  <si>
    <t>281118865</t>
  </si>
  <si>
    <t>((487.815-487.768)+(487.815-487.491)+(487.815-487.615)+(487.815-487.329))/4*7.8*6.6+(0.264*0.264/2*(8.2+7)*2)</t>
  </si>
  <si>
    <t>-2128441271</t>
  </si>
  <si>
    <t>137,012+2,42</t>
  </si>
  <si>
    <t>139,432*2,1 'Přepočtené koeficientem množství</t>
  </si>
  <si>
    <t>1639019593</t>
  </si>
  <si>
    <t>83,368+2,42+185,421</t>
  </si>
  <si>
    <t>-1,118-26,813-78,139</t>
  </si>
  <si>
    <t>-27-(PI*0.9*0.9*2.5)</t>
  </si>
  <si>
    <t>1583617059</t>
  </si>
  <si>
    <t>Potrubí 0/16</t>
  </si>
  <si>
    <t>2*(0.11+0.2)*1</t>
  </si>
  <si>
    <t>38*(0.125+0.2)*1</t>
  </si>
  <si>
    <t>73*(0.160+0.2)*1</t>
  </si>
  <si>
    <t>30*(0.20+0.2)*1</t>
  </si>
  <si>
    <t>Vsakovací objekt 4/8</t>
  </si>
  <si>
    <t>7.7*6.5*0.10</t>
  </si>
  <si>
    <t>Vsakovací objekt 8/16</t>
  </si>
  <si>
    <t>7.7*6.5*0.35 + (7.7*2+6.5*2)*0.25*0.615</t>
  </si>
  <si>
    <t>1655875094</t>
  </si>
  <si>
    <t>51,25*1,89 'Přepočtené koeficientem množství</t>
  </si>
  <si>
    <t>58343872</t>
  </si>
  <si>
    <t>kamenivo drcené hrubé frakce 8/16</t>
  </si>
  <si>
    <t>1887832364</t>
  </si>
  <si>
    <t>21,884*1,89 'Přepočtené koeficientem množství</t>
  </si>
  <si>
    <t>58343810</t>
  </si>
  <si>
    <t>kamenivo drcené hrubé frakce 4/8</t>
  </si>
  <si>
    <t>-1590728187</t>
  </si>
  <si>
    <t>5,005*1,89 'Přepočtené koeficientem množství</t>
  </si>
  <si>
    <t>-612853224</t>
  </si>
  <si>
    <t>7.7*6.5</t>
  </si>
  <si>
    <t>359901211.1</t>
  </si>
  <si>
    <t>1477740189</t>
  </si>
  <si>
    <t>https://podminky.urs.cz/item/CS_URS_2025_01/359901211.1</t>
  </si>
  <si>
    <t>40+103</t>
  </si>
  <si>
    <t>1737815106</t>
  </si>
  <si>
    <t>143*1*0.1</t>
  </si>
  <si>
    <t>7.7*6.5*0.2</t>
  </si>
  <si>
    <t>7.7*6.5*0.05</t>
  </si>
  <si>
    <t>-53103063</t>
  </si>
  <si>
    <t>14,3*1,89 'Přepočtené koeficientem množství</t>
  </si>
  <si>
    <t>786527842</t>
  </si>
  <si>
    <t>10,1*1,89 'Přepočtené koeficientem množství</t>
  </si>
  <si>
    <t>-818834603</t>
  </si>
  <si>
    <t>2,503*1,89 'Přepočtené koeficientem množství</t>
  </si>
  <si>
    <t>-954438423</t>
  </si>
  <si>
    <t>Žlab - Ž1</t>
  </si>
  <si>
    <t>0.25*0.1*6</t>
  </si>
  <si>
    <t>KŠo1</t>
  </si>
  <si>
    <t>2.2*2.2*0.2</t>
  </si>
  <si>
    <t>-303457394</t>
  </si>
  <si>
    <t>(0.25+6)*2*0.1</t>
  </si>
  <si>
    <t>(2.2+2.2)*2*0.2</t>
  </si>
  <si>
    <t>-901775538</t>
  </si>
  <si>
    <t>-1147789543</t>
  </si>
  <si>
    <t>2.2*2.2*2</t>
  </si>
  <si>
    <t>9,68*0,0054 'Přepočtené koeficientem množství</t>
  </si>
  <si>
    <t>630896176</t>
  </si>
  <si>
    <t>871263120</t>
  </si>
  <si>
    <t>Montáž kanalizačního potrubí hladkého plnostěnného SN 4 z PVC-U DN 110</t>
  </si>
  <si>
    <t>1071709759</t>
  </si>
  <si>
    <t>Montáž kanalizačního potrubí z tvrdého PVC-U hladkého plnostěnného tuhost SN 4 DN 110</t>
  </si>
  <si>
    <t>https://podminky.urs.cz/item/CS_URS_2025_01/871263120</t>
  </si>
  <si>
    <t>28611113</t>
  </si>
  <si>
    <t>trubka kanalizační PVC DN 110mm SN4</t>
  </si>
  <si>
    <t>-2077535206</t>
  </si>
  <si>
    <t>1,94174757281553*1,03 'Přepočtené koeficientem množství</t>
  </si>
  <si>
    <t>871273120</t>
  </si>
  <si>
    <t>Montáž kanalizačního potrubí hladkého plnostěnného SN 4 z PVC-U DN 125</t>
  </si>
  <si>
    <t>-1034979418</t>
  </si>
  <si>
    <t>Montáž kanalizačního potrubí z tvrdého PVC-U hladkého plnostěnného tuhost SN 4 DN 125</t>
  </si>
  <si>
    <t>https://podminky.urs.cz/item/CS_URS_2025_01/871273120</t>
  </si>
  <si>
    <t>7+1.5+12+1.5+8+1.5+5+1.5</t>
  </si>
  <si>
    <t>28611126</t>
  </si>
  <si>
    <t>trubka kanalizační PVC DN 125 mm SN4</t>
  </si>
  <si>
    <t>2003258263</t>
  </si>
  <si>
    <t>trubka kanalizační PVC DN 125 SN4</t>
  </si>
  <si>
    <t>38*1,03 'Přepočtené koeficientem množství</t>
  </si>
  <si>
    <t>467996166</t>
  </si>
  <si>
    <t>11+37+9+16</t>
  </si>
  <si>
    <t>trubka kanalizační PVC-U plnostěnná jednovrstvá DN 160mm SN8</t>
  </si>
  <si>
    <t>84651486</t>
  </si>
  <si>
    <t>73*1,03 'Přepočtené koeficientem množství</t>
  </si>
  <si>
    <t>871353121</t>
  </si>
  <si>
    <t>Montáž kanalizačního potrubí hladkého plnostěnného SN 8 z PVC-U DN 200</t>
  </si>
  <si>
    <t>605023206</t>
  </si>
  <si>
    <t>Montáž kanalizačního potrubí z tvrdého PVC-U hladkého plnostěnného tuhost SN 8 DN 200</t>
  </si>
  <si>
    <t>https://podminky.urs.cz/item/CS_URS_2025_01/871353121</t>
  </si>
  <si>
    <t>24+6</t>
  </si>
  <si>
    <t>28611167</t>
  </si>
  <si>
    <t>trubka kanalizační PVC-U plnostěnná jednovrstvá DN 200mm SN8</t>
  </si>
  <si>
    <t>-1489262210</t>
  </si>
  <si>
    <t>30*1,03 'Přepočtené koeficientem množství</t>
  </si>
  <si>
    <t>-401266574</t>
  </si>
  <si>
    <t>28611353</t>
  </si>
  <si>
    <t>koleno kanalizační PVC KG 110x87°</t>
  </si>
  <si>
    <t>-490763618</t>
  </si>
  <si>
    <t>877270310</t>
  </si>
  <si>
    <t>Montáž kolen na kanalizačním potrubí z PP nebo tvrdého PVC-U trub hladkých plnostěnných DN 125</t>
  </si>
  <si>
    <t>-1433493921</t>
  </si>
  <si>
    <t>Montáž tvarovek na kanalizačním plastovém potrubí z PP nebo PVC-U hladkého plnostěnného kolen, víček nebo hrdlových uzávěrů DN 125</t>
  </si>
  <si>
    <t>https://podminky.urs.cz/item/CS_URS_2025_01/877270310</t>
  </si>
  <si>
    <t>28611356</t>
  </si>
  <si>
    <t>koleno kanalizační PVC KG 125x45°</t>
  </si>
  <si>
    <t>856478916</t>
  </si>
  <si>
    <t>28611358</t>
  </si>
  <si>
    <t>koleno kanalizační PVC KG 125x87°</t>
  </si>
  <si>
    <t>996780887</t>
  </si>
  <si>
    <t>877270330</t>
  </si>
  <si>
    <t>Montáž spojek na kanalizačním potrubí z PP nebo tvrdého PVC-U trub hladkých plnostěnných DN 125</t>
  </si>
  <si>
    <t>1094718813</t>
  </si>
  <si>
    <t>Montáž tvarovek na kanalizačním plastovém potrubí z PP nebo PVC-U hladkého plnostěnného spojek nebo redukcí DN 125</t>
  </si>
  <si>
    <t>https://podminky.urs.cz/item/CS_URS_2025_01/877270330</t>
  </si>
  <si>
    <t>28611502</t>
  </si>
  <si>
    <t>redukce kanalizační PVC 125/110</t>
  </si>
  <si>
    <t>285193207</t>
  </si>
  <si>
    <t>28611566</t>
  </si>
  <si>
    <t>objímka převlečná kanalizace plastové KG DN 125</t>
  </si>
  <si>
    <t>-1420691383</t>
  </si>
  <si>
    <t>926309525</t>
  </si>
  <si>
    <t>-1373830889</t>
  </si>
  <si>
    <t>28611361</t>
  </si>
  <si>
    <t>koleno kanalizační PVC KG 160x45°</t>
  </si>
  <si>
    <t>-615594135</t>
  </si>
  <si>
    <t>-326097847</t>
  </si>
  <si>
    <t>28611914</t>
  </si>
  <si>
    <t>odbočka kanalizační plastová s hrdlem KG 160/125/45°</t>
  </si>
  <si>
    <t>1890790118</t>
  </si>
  <si>
    <t>28611392</t>
  </si>
  <si>
    <t>odbočka kanalizační plastová s hrdlem KG 160/160/45°</t>
  </si>
  <si>
    <t>1801260461</t>
  </si>
  <si>
    <t>833695071</t>
  </si>
  <si>
    <t>114148463</t>
  </si>
  <si>
    <t>877350320</t>
  </si>
  <si>
    <t>Montáž odboček na kanalizačním potrubí z PP nebo tvrdého PVC-U trub hladkých plnostěnných DN 200</t>
  </si>
  <si>
    <t>502045592</t>
  </si>
  <si>
    <t>Montáž tvarovek na kanalizačním plastovém potrubí z PP nebo PVC-U hladkého plnostěnného odboček DN 200</t>
  </si>
  <si>
    <t>https://podminky.urs.cz/item/CS_URS_2025_01/877350320</t>
  </si>
  <si>
    <t>28611394</t>
  </si>
  <si>
    <t>odbočka kanalizační plastová s hrdlem KG 200/125/45°</t>
  </si>
  <si>
    <t>1207635595</t>
  </si>
  <si>
    <t>28611433</t>
  </si>
  <si>
    <t>odbočka kanalizační plastová s hrdlem KG 200/200/87°</t>
  </si>
  <si>
    <t>-1517190420</t>
  </si>
  <si>
    <t>877350330</t>
  </si>
  <si>
    <t>Montáž spojek na kanalizačním potrubí z PP nebo tvrdého PVC-U trub hladkých plnostěnných DN 200</t>
  </si>
  <si>
    <t>-417228664</t>
  </si>
  <si>
    <t>Montáž tvarovek na kanalizačním plastovém potrubí z PP nebo PVC-U hladkého plnostěnného spojek nebo redukcí DN 200</t>
  </si>
  <si>
    <t>https://podminky.urs.cz/item/CS_URS_2025_01/877350330</t>
  </si>
  <si>
    <t>28611508</t>
  </si>
  <si>
    <t>redukce kanalizační PVC 200/160</t>
  </si>
  <si>
    <t>733856952</t>
  </si>
  <si>
    <t>28651253</t>
  </si>
  <si>
    <t>redukce kanalizační PVC 200/125</t>
  </si>
  <si>
    <t>228147837</t>
  </si>
  <si>
    <t>28611570</t>
  </si>
  <si>
    <t>objímka převlečná kanalizace plastové KG DN 200</t>
  </si>
  <si>
    <t>-649329295</t>
  </si>
  <si>
    <t>894411111</t>
  </si>
  <si>
    <t>Zřízení šachet kanalizačních z betonových dílců na potrubí DN do 200 dno beton tř. C 25/30 - viz. výkres č. IO-02.05 - KŠo1</t>
  </si>
  <si>
    <t>1807659619</t>
  </si>
  <si>
    <t>Zřízení šachet kanalizačních z betonových dílců výšky vstupu do 1,50 m s obložením dna betonem tř. C 25/30, na potrubí DN do 200</t>
  </si>
  <si>
    <t>https://podminky.urs.cz/item/CS_URS_2025_01/894411111</t>
  </si>
  <si>
    <t>59226001</t>
  </si>
  <si>
    <t>dno kruhové nádrže DN 1500 stěna tl přes 100mm v 1640mm užitný objem 2,78m3</t>
  </si>
  <si>
    <t>-49163215</t>
  </si>
  <si>
    <t>59224433</t>
  </si>
  <si>
    <t>deska betonová přechodová šachty DN 1500 kanalizační 180/100x25cm</t>
  </si>
  <si>
    <t>-2037490553</t>
  </si>
  <si>
    <t>59224539</t>
  </si>
  <si>
    <t>deska betonová zákrytová šachty DN 1000 kanalizační 100/62,5x20cm</t>
  </si>
  <si>
    <t>1514941772</t>
  </si>
  <si>
    <t>59224184</t>
  </si>
  <si>
    <t>prstenec šachtový vyrovnávací betonový 625x120x40mm</t>
  </si>
  <si>
    <t>-148548256</t>
  </si>
  <si>
    <t>PFB.0006002OZ</t>
  </si>
  <si>
    <t xml:space="preserve">Těsnění elastomerové pro spojení šachtových dílů  EMT DN 1000</t>
  </si>
  <si>
    <t>-1140369911</t>
  </si>
  <si>
    <t>-1980824626</t>
  </si>
  <si>
    <t>314583385</t>
  </si>
  <si>
    <t>894812208</t>
  </si>
  <si>
    <t>Revizní a čistící šachta z PP šachtové dno DN 425/200 sběrné tvaru X</t>
  </si>
  <si>
    <t>248007057</t>
  </si>
  <si>
    <t>Revizní a čistící šachta z polypropylenu PP pro hladké trouby DN 425 šachtové dno (DN šachty / DN trubního vedení) DN 425/200 sběrné tvaru X</t>
  </si>
  <si>
    <t>https://podminky.urs.cz/item/CS_URS_2025_01/894812208</t>
  </si>
  <si>
    <t>-791472515</t>
  </si>
  <si>
    <t>89831924</t>
  </si>
  <si>
    <t>-1837003627</t>
  </si>
  <si>
    <t>-156535371</t>
  </si>
  <si>
    <t>895941302</t>
  </si>
  <si>
    <t>Osazení vpusti uliční DN 450 z betonových dílců dno s kalištěm</t>
  </si>
  <si>
    <t>-1063103528</t>
  </si>
  <si>
    <t>Osazení vpusti uliční z betonových dílců DN 450 dno s kalištěm</t>
  </si>
  <si>
    <t>https://podminky.urs.cz/item/CS_URS_2025_01/895941302</t>
  </si>
  <si>
    <t>59224495</t>
  </si>
  <si>
    <t>vpusť uliční DN 450 kaliště nízké 450/240x50mm</t>
  </si>
  <si>
    <t>-214146497</t>
  </si>
  <si>
    <t>895941313</t>
  </si>
  <si>
    <t>Osazení vpusti uliční DN 450 z betonových dílců skruž horní 295 mm</t>
  </si>
  <si>
    <t>578057736</t>
  </si>
  <si>
    <t>Osazení vpusti uliční z betonových dílců DN 450 skruž horní 295 mm</t>
  </si>
  <si>
    <t>https://podminky.urs.cz/item/CS_URS_2025_01/895941313</t>
  </si>
  <si>
    <t>59223857</t>
  </si>
  <si>
    <t>skruž betonová horní pro uliční vpusť 450x295x50mm</t>
  </si>
  <si>
    <t>-2063323071</t>
  </si>
  <si>
    <t>59223864</t>
  </si>
  <si>
    <t>prstenec pro uliční vpusť vyrovnávací betonový 390x60x130mm</t>
  </si>
  <si>
    <t>-2106630993</t>
  </si>
  <si>
    <t>895941323</t>
  </si>
  <si>
    <t>Osazení vpusti uliční DN 450 z betonových dílců skruž středová 570 mm</t>
  </si>
  <si>
    <t>-1027231389</t>
  </si>
  <si>
    <t>Osazení vpusti uliční z betonových dílců DN 450 skruž středová 570 mm</t>
  </si>
  <si>
    <t>https://podminky.urs.cz/item/CS_URS_2025_01/895941323</t>
  </si>
  <si>
    <t>59224488</t>
  </si>
  <si>
    <t>skruž betonová středová pro uliční vpusť 450x570x50mm</t>
  </si>
  <si>
    <t>-1774827508</t>
  </si>
  <si>
    <t>895941331</t>
  </si>
  <si>
    <t>Osazení vpusti uliční DN 450 z betonových dílců skruž průběžná s výtokem</t>
  </si>
  <si>
    <t>-1300942149</t>
  </si>
  <si>
    <t>Osazení vpusti uliční z betonových dílců DN 450 skruž průběžná s výtokem</t>
  </si>
  <si>
    <t>https://podminky.urs.cz/item/CS_URS_2025_01/895941331</t>
  </si>
  <si>
    <t>59224490</t>
  </si>
  <si>
    <t>skruž betonová s odtokem 150mm PVC pro uliční vpusť 450x450x50mm</t>
  </si>
  <si>
    <t>-1789222234</t>
  </si>
  <si>
    <t>897171112</t>
  </si>
  <si>
    <t>Akumulační boxy z PP pro vsakování dešťových vod pod pochozí plochy a plochy zatížené osobními automobily objemu přes 10 do 30 m3 - viz. výkres č. IO-02.04</t>
  </si>
  <si>
    <t>-2096792215</t>
  </si>
  <si>
    <t>Akumulační boxy z polypropylenu PP pro vsakování dešťových vod pro pochozí a pod plochy zatížené osobními automobily o celkovém akumulačním objemu přes 10 do 30 m3
včetně obalení boxů geotextilií</t>
  </si>
  <si>
    <t>https://podminky.urs.cz/item/CS_URS_2025_01/897171112</t>
  </si>
  <si>
    <t>897173114</t>
  </si>
  <si>
    <t>Kontrolní šachta integrovaná do akumulačních boxů pod plochy pochozí nebo zatížené osobními automobily - integrovaná šachta viz. výkres IO-02.04</t>
  </si>
  <si>
    <t>-1017853486</t>
  </si>
  <si>
    <t>Kontrolní šachta integrovaná do akumulačních boxů umístěných pod pochozími plochami nebo pod plochami zatíženými osobními automobily vč. poklopů</t>
  </si>
  <si>
    <t>https://podminky.urs.cz/item/CS_URS_2025_01/897173114</t>
  </si>
  <si>
    <t>897173115</t>
  </si>
  <si>
    <t>Kontrolní šachta integrovaná do akumulačních boxů pod plochy pochozí nebo zatížené osobními automobily - integrovaná šachta s kalovou prohlubní viz. výkres IO-02.04</t>
  </si>
  <si>
    <t>-1049618304</t>
  </si>
  <si>
    <t>Kontrolní šachta integrovaná do akumulačních boxů s kalovým prostorem umístěných pod pochozími plochami nebo pod plochami zatíženými osobními automobily vč. poklopů</t>
  </si>
  <si>
    <t>https://podminky.urs.cz/item/CS_URS_2025_01/897173115</t>
  </si>
  <si>
    <t>R21273153</t>
  </si>
  <si>
    <t>Větrací hlavice DN100 vsakovacího systému</t>
  </si>
  <si>
    <t>-1144736225</t>
  </si>
  <si>
    <t>899211112</t>
  </si>
  <si>
    <t>Osazení mříží s rámem hmotnosti přes 50 do 100 kg</t>
  </si>
  <si>
    <t>-500862476</t>
  </si>
  <si>
    <t>Osazení litinových mříží s rámem na šachtách tunelové stoky hmotnosti jednotlivě přes 50 do 100 kg</t>
  </si>
  <si>
    <t>https://podminky.urs.cz/item/CS_URS_2025_01/899211112</t>
  </si>
  <si>
    <t>59223260</t>
  </si>
  <si>
    <t>mříž vtoková litinová k uliční vpusti C250/D400 500x500mm</t>
  </si>
  <si>
    <t>-344248625</t>
  </si>
  <si>
    <t>56241499</t>
  </si>
  <si>
    <t>koš kalový krátký pro žlaby z PE š 300mm</t>
  </si>
  <si>
    <t>-2032559067</t>
  </si>
  <si>
    <t>899311112</t>
  </si>
  <si>
    <t>Osazení poklopů s rámem hmotnosti přes 50 do 100 kg</t>
  </si>
  <si>
    <t>330996501</t>
  </si>
  <si>
    <t>Osazení poklopů s rámem na šachtách tunelové stoky hmotnosti jednotlivě přes 50 do 100 kg</t>
  </si>
  <si>
    <t>https://podminky.urs.cz/item/CS_URS_2025_01/899311112</t>
  </si>
  <si>
    <t>55241015</t>
  </si>
  <si>
    <t>poklop šachtový třída D400, kruhový rám 785, vstup 600mm, s ventilací</t>
  </si>
  <si>
    <t>-1556373418</t>
  </si>
  <si>
    <t>892271111</t>
  </si>
  <si>
    <t>Tlaková zkouška vodou potrubí DN 100 nebo 125</t>
  </si>
  <si>
    <t>-1653265692</t>
  </si>
  <si>
    <t>Tlakové zkoušky vodou na potrubí DN 100 nebo 125</t>
  </si>
  <si>
    <t>https://podminky.urs.cz/item/CS_URS_2025_01/892271111</t>
  </si>
  <si>
    <t>2+38</t>
  </si>
  <si>
    <t>-946350275</t>
  </si>
  <si>
    <t>73+30</t>
  </si>
  <si>
    <t>935114211</t>
  </si>
  <si>
    <t>Osazení mikroštěrbinového odvodňovacího betonového žlabu 220x260 mm bez vnitřního spádu</t>
  </si>
  <si>
    <t>-1838063158</t>
  </si>
  <si>
    <t>Osazení štěrbinového odvodňovacího betonového žlabu rozměru 220x260 mm (mikroštěrbinového) bez vnitřního spádu</t>
  </si>
  <si>
    <t>https://podminky.urs.cz/item/CS_URS_2025_01/935114211</t>
  </si>
  <si>
    <t>X0101R</t>
  </si>
  <si>
    <t xml:space="preserve">Žlab s průběžnou štěrbinou TZD-Q 220/250/1000 (D400)  </t>
  </si>
  <si>
    <t>970407062</t>
  </si>
  <si>
    <t>X0102R</t>
  </si>
  <si>
    <t>Záslepka TZD - Q 220</t>
  </si>
  <si>
    <t>-922343757</t>
  </si>
  <si>
    <t>X0103R</t>
  </si>
  <si>
    <t>Čistící dílec TZD - Q 220/250/1000 M vč. roštu</t>
  </si>
  <si>
    <t>-49848248</t>
  </si>
  <si>
    <t>X0104R</t>
  </si>
  <si>
    <t>Čistící dílec se spodním výtokem TZD - Q 220/250/1000 MV vč. roštu</t>
  </si>
  <si>
    <t>-1728317525</t>
  </si>
  <si>
    <t>X0105R</t>
  </si>
  <si>
    <t>Přechodový prstenec TBV-Q 600/45</t>
  </si>
  <si>
    <t>-381095716</t>
  </si>
  <si>
    <t>X0106R</t>
  </si>
  <si>
    <t>Kalový koš</t>
  </si>
  <si>
    <t>-1902441771</t>
  </si>
  <si>
    <t>X0107R</t>
  </si>
  <si>
    <t>Skruž středová TBV-Q 450/570/6d</t>
  </si>
  <si>
    <t>1313892197</t>
  </si>
  <si>
    <t>X0108R</t>
  </si>
  <si>
    <t>Dno s výtokem TBV-Q 450/330/1a PVC</t>
  </si>
  <si>
    <t>1615443621</t>
  </si>
  <si>
    <t>1648613342</t>
  </si>
  <si>
    <t>721219621</t>
  </si>
  <si>
    <t>Montáž vpustí dvorních DN 110/160 ostatní typ</t>
  </si>
  <si>
    <t>-157219608</t>
  </si>
  <si>
    <t>Podlahové vpusti montáž dvorních vtoků ostatních typů DN 110/160</t>
  </si>
  <si>
    <t>https://podminky.urs.cz/item/CS_URS_2025_01/721219621</t>
  </si>
  <si>
    <t>HLE.HL3100TG</t>
  </si>
  <si>
    <t>Dvorní a terasový vtok DN75/110 se svislým odtokem, s pevnou izolační přírubou, ZU - suchá klapka, litinový rám 190x190mm/litinová mříž 175x175mm</t>
  </si>
  <si>
    <t>575467657</t>
  </si>
  <si>
    <t>721242116</t>
  </si>
  <si>
    <t>Lapač střešních splavenin z PP s kulovým kloubem na odtoku DN 125</t>
  </si>
  <si>
    <t>1340137586</t>
  </si>
  <si>
    <t>Lapače střešních splavenin polypropylenové (PP) s kulovým kloubem na odtoku DN 125</t>
  </si>
  <si>
    <t>https://podminky.urs.cz/item/CS_URS_2025_01/721242116</t>
  </si>
  <si>
    <t>-2002847078</t>
  </si>
  <si>
    <t>Přesun hmot pro vnitřní kanalizaci stanovený z hmotnosti přesunovaného materiálu vodorovná dopravní vzdálenost do 50 m základní v objektech výšky do 6 m</t>
  </si>
  <si>
    <t>IO-02c - Vodovodní přípojka, areálový rozvod vody</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</si>
  <si>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OBJEKTŮ IO-02.01	TECHNICKÁ ZPRÁVA – KANALIZACE A VODOVOD IO-02.09	PODÉLNÝ PROFIL VODOVODU IO-02.10	VZOROVÝ PŘÍČNÝ ŘEZ ULOŽENÍ VODOVODNÍHO POTRUBÍ IO-02.11	KLADEČSKÝ PLÁN VODOVODU IO-02.12	VODOMĚRNÁ ŠACHTA</t>
  </si>
  <si>
    <t>119001401</t>
  </si>
  <si>
    <t>Dočasné zajištění potrubí ocelového nebo litinového DN do 200 mm</t>
  </si>
  <si>
    <t>1560501972</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</si>
  <si>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ocelového nebo litinového, jmenovité světlosti DN do 200 mm</t>
  </si>
  <si>
    <t>https://podminky.urs.cz/item/CS_URS_2025_01/119001401</t>
  </si>
  <si>
    <t>131251201</t>
  </si>
  <si>
    <t>Hloubení jam zapažených v hornině třídy těžitelnosti I skupiny 3 objem do 20 m3 strojně</t>
  </si>
  <si>
    <t>1866451898</t>
  </si>
  <si>
    <t>Hloubení zapažených jam a zářezů strojně s urovnáním dna do předepsaného profilu a spádu v hornině třídy těžitelnosti I skupiny 3 do 20 m3</t>
  </si>
  <si>
    <t>https://podminky.urs.cz/item/CS_URS_2025_01/131251201</t>
  </si>
  <si>
    <t>1.58*1.32*2.3</t>
  </si>
  <si>
    <t>132212121</t>
  </si>
  <si>
    <t>Hloubení zapažených rýh šířky do 800 mm v soudržných horninách třídy těžitelnosti I skupiny 3 ručně</t>
  </si>
  <si>
    <t>1102357303</t>
  </si>
  <si>
    <t>Hloubení zapažených rýh šířky do 800 mm ručně s urovnáním dna do předepsaného profilu a spádu v hornině třídy těžitelnosti I skupiny 3 soudržných</t>
  </si>
  <si>
    <t>https://podminky.urs.cz/item/CS_URS_2025_01/132212121</t>
  </si>
  <si>
    <t>2*1.6*0.8</t>
  </si>
  <si>
    <t>132254102</t>
  </si>
  <si>
    <t>Hloubení rýh zapažených š do 800 mm v hornině třídy těžitelnosti I skupiny 3 objem do 50 m3 strojně</t>
  </si>
  <si>
    <t>2023559242</t>
  </si>
  <si>
    <t>Hloubení zapažených rýh šířky do 800 mm strojně s urovnáním dna do předepsaného profilu a spádu v hornině třídy těžitelnosti I skupiny 3 přes 20 do 50 m3</t>
  </si>
  <si>
    <t>https://podminky.urs.cz/item/CS_URS_2025_01/132254102</t>
  </si>
  <si>
    <t>13*1.7*0.8</t>
  </si>
  <si>
    <t>2*2*0.8</t>
  </si>
  <si>
    <t>-1548484409</t>
  </si>
  <si>
    <t>13*1.7*2</t>
  </si>
  <si>
    <t>2*2*2</t>
  </si>
  <si>
    <t>-2142304786</t>
  </si>
  <si>
    <t>(1.32+1.58)*2*2.3</t>
  </si>
  <si>
    <t>-1253498821</t>
  </si>
  <si>
    <t>1822174128</t>
  </si>
  <si>
    <t>-1251842516</t>
  </si>
  <si>
    <t>4,797+2,56+20,88</t>
  </si>
  <si>
    <t>-17,561</t>
  </si>
  <si>
    <t>778394003</t>
  </si>
  <si>
    <t>-1203633477</t>
  </si>
  <si>
    <t>10,676*2,1 'Přepočtené koeficientem množství</t>
  </si>
  <si>
    <t>1647970269</t>
  </si>
  <si>
    <t>-1,60-0,313-5,440-(1,38*1,12*2,15)</t>
  </si>
  <si>
    <t>-2058120619</t>
  </si>
  <si>
    <t>20*0.34*0.8</t>
  </si>
  <si>
    <t>58344121.1</t>
  </si>
  <si>
    <t>štěrkodrť frakce 0/8</t>
  </si>
  <si>
    <t>-1315400776</t>
  </si>
  <si>
    <t>5,44*1,89 'Přepočtené koeficientem množství</t>
  </si>
  <si>
    <t>513962713</t>
  </si>
  <si>
    <t>20*0.8*0.1</t>
  </si>
  <si>
    <t>58344121.2</t>
  </si>
  <si>
    <t>1907708076</t>
  </si>
  <si>
    <t>1,6*1,89 'Přepočtené koeficientem množství</t>
  </si>
  <si>
    <t>-1276264820</t>
  </si>
  <si>
    <t>1.58*1.32*0.15</t>
  </si>
  <si>
    <t>1592252195</t>
  </si>
  <si>
    <t>(1.58+1.32)*2*0.15</t>
  </si>
  <si>
    <t>1362802913</t>
  </si>
  <si>
    <t>-1689665485</t>
  </si>
  <si>
    <t>1,58*1,32</t>
  </si>
  <si>
    <t>2,086*0,0054 'Přepočtené koeficientem množství</t>
  </si>
  <si>
    <t>871171211</t>
  </si>
  <si>
    <t>Montáž potrubí z PE100 RC SDR 11 otevřený výkop svařovaných elektrotvarovkou d 40 x 3,7 mm</t>
  </si>
  <si>
    <t>-42489999</t>
  </si>
  <si>
    <t>Montáž vodovodního potrubí z polyetylenu PE100 RC v otevřeném výkopu svařovaných elektrotvarovkou SDR 11/PN16 d 40 x 3,7 mm</t>
  </si>
  <si>
    <t>https://podminky.urs.cz/item/CS_URS_2025_01/871171211</t>
  </si>
  <si>
    <t>16+3</t>
  </si>
  <si>
    <t>28613525</t>
  </si>
  <si>
    <t>potrubí vodovodní třívrstvé PE100 RC SDR11 40x3,70mm</t>
  </si>
  <si>
    <t>-1636217576</t>
  </si>
  <si>
    <t>19*1,015 'Přepočtené koeficientem množství</t>
  </si>
  <si>
    <t>230202032</t>
  </si>
  <si>
    <t>Montáž chráničky plastové průměru přes 63 do 110 mm</t>
  </si>
  <si>
    <t>1961085937</t>
  </si>
  <si>
    <t>https://podminky.urs.cz/item/CS_URS_2025_01/230202032</t>
  </si>
  <si>
    <t>34571355</t>
  </si>
  <si>
    <t>trubka ohebná dvouplášťová korugovaná HDPE+LDPE (chránička) D 93/110mm</t>
  </si>
  <si>
    <t>-544858245</t>
  </si>
  <si>
    <t>trubka elektroinstalační ohebná dvouplášťová korugovaná HDPE (chránička) D 93/110mm</t>
  </si>
  <si>
    <t>5*1,03 'Přepočtené koeficientem množství</t>
  </si>
  <si>
    <t>230202225</t>
  </si>
  <si>
    <t>Montáž manžety na chráničku plynovodního potrubí plastového průměru přes 63 do 110 mm</t>
  </si>
  <si>
    <t>-1132505871</t>
  </si>
  <si>
    <t>Montáž manžety na chráničku potrubí plastového dn přes 63 do 110 mm</t>
  </si>
  <si>
    <t>https://podminky.urs.cz/item/CS_URS_2025_01/230202225</t>
  </si>
  <si>
    <t>28655104</t>
  </si>
  <si>
    <t>manžeta chráničky vč. upínací pásky 50x90mm DN 40x80</t>
  </si>
  <si>
    <t>-78048814</t>
  </si>
  <si>
    <t>-1870191607</t>
  </si>
  <si>
    <t>Těsnicí manžeta pro potrubní prostupy DN40-50 s asfaltovou manžetou</t>
  </si>
  <si>
    <t>-1871016649</t>
  </si>
  <si>
    <t>877171101</t>
  </si>
  <si>
    <t>Montáž elektrospojek na vodovodním potrubí z PE trub d 40</t>
  </si>
  <si>
    <t>-1492023905</t>
  </si>
  <si>
    <t>Montáž tvarovek na vodovodním plastovém potrubí z polyetylenu PE 100 elektrotvarovek SDR 11/PN16 spojek, oblouků nebo redukcí d 40</t>
  </si>
  <si>
    <t>https://podminky.urs.cz/item/CS_URS_2025_01/877171101</t>
  </si>
  <si>
    <t>286101R</t>
  </si>
  <si>
    <t>Přechodový kus PE-HD / Ocel - d40 / DN32</t>
  </si>
  <si>
    <t>2020758690</t>
  </si>
  <si>
    <t>286102R</t>
  </si>
  <si>
    <t>Přechodový kus PE-HD / Ocel s vnějším závitem - d40 / 5/4"</t>
  </si>
  <si>
    <t>1445401201</t>
  </si>
  <si>
    <t>89117132R</t>
  </si>
  <si>
    <t>Montáž sestavy instalační pro vodoměry</t>
  </si>
  <si>
    <t>1910507739</t>
  </si>
  <si>
    <t>4222155R</t>
  </si>
  <si>
    <t>Instalační sestava pro vodoměry Qn 2,5 - 1¼ × 1¼, stavební délka vodoměru 190 mm</t>
  </si>
  <si>
    <t>-2014867641</t>
  </si>
  <si>
    <t>Instalační sestava pro vodoměry Qn 2,5 - 1¼ × 1¼, stavební délka vodoměru 190 mm
na přívodu ventil se šikmým sedlem, na vývodu ventil se zpětnou klapkou a vypuštěním, povolené dle DIN-DVGW</t>
  </si>
  <si>
    <t>891181112</t>
  </si>
  <si>
    <t>Montáž vodovodních šoupátek otevřený výkop DN 40</t>
  </si>
  <si>
    <t>-1080921146</t>
  </si>
  <si>
    <t>Montáž vodovodních armatur na potrubí šoupátek nebo klapek uzavíracích v otevřeném výkopu nebo v šachtách s osazením zemní soupravy (bez poklopů) DN 40</t>
  </si>
  <si>
    <t>https://podminky.urs.cz/item/CS_URS_2025_01/891181112</t>
  </si>
  <si>
    <t>4222130R</t>
  </si>
  <si>
    <t>Šoupátko pitná voda litina, měkce těsnící PN10/16, s vnitřním a vnějším závitem 5/4"</t>
  </si>
  <si>
    <t>-2097108632</t>
  </si>
  <si>
    <t>Těleso: tvárná litina EN-GJS-400-15 (GGG-40)
Víko, klín: kovaná mosaz
Vřeteno: korozivzdorná ocel 1.4021 (13% Cr)
Klín: celopogumován antibakteriální pryží EPDM
Těsnění: antibakteriální pryž EPDM
Těžká protikorozní povrchová ochrana v kvalitě GSK
Víko a litinové díly jsou vně i uvnitř chráněny epoxidovým povrstvením</t>
  </si>
  <si>
    <t>42291066R</t>
  </si>
  <si>
    <t>souprava zemní teleskopická - příslušenství šoupátka</t>
  </si>
  <si>
    <t>477463258</t>
  </si>
  <si>
    <t xml:space="preserve">Vhodné pro zabudování do terénu i vozovek
Teleskopické provedení soupravy umožňuje plynulé přizpůsobení se terénu
Pro zavěšení v plastové nosné desce poklopu
Fixování délky pomocí pružinové brzdy
Nízké ovládací momenty díky použití kluzného uložení ovládací tyče
Jehlanový nástavec, spojka: tvárná litina EN-GJS-400-15 (GGG-40)
Prodlužovací tyč: uhlíková ocel 1.0026
Kolík: korozivzdorná ocel 1.4301 (17% Cr)
Víko, podložka, kryt, ochranné trubky, horní a dolní nosná deska: plast
</t>
  </si>
  <si>
    <t>891359111</t>
  </si>
  <si>
    <t>Montáž navrtávacích pasů na potrubí z jakýchkoli trub DN 200</t>
  </si>
  <si>
    <t>1322982321</t>
  </si>
  <si>
    <t>Montáž vodovodních armatur na potrubí navrtávacích pasů s ventilem Jt 1 MPa, na potrubí z trub litinových, ocelových nebo plastických hmot DN 200</t>
  </si>
  <si>
    <t>https://podminky.urs.cz/item/CS_URS_2025_01/891359111</t>
  </si>
  <si>
    <t>42271412R</t>
  </si>
  <si>
    <t>Navrtávací litinový pás pro potrubí z litiny DN200 mm se závitovým napojením bez uzávěru 5/4"</t>
  </si>
  <si>
    <t>125076697</t>
  </si>
  <si>
    <t xml:space="preserve">Vnitřní G závit dle ISO 228
PN: 10/16
Medium: Voda
Těleso: tvárná litina EN-GJS-400-15 (GGG-40)
Těsnění: antibakteriální pryž EPDM
Spojovací šrouby: korozivzdorná ocel A2 dle ISO 3506
Těžká protikorozní povrchová ochrana v kvalitě GSK
Litinové díly jsou vně i uvnitř chráněny epoxidovým povrstvením
</t>
  </si>
  <si>
    <t>89342010R</t>
  </si>
  <si>
    <t xml:space="preserve">Osazení vodoměrné šachty z betonových prefabrikovaných dílců pojížděné pl do 2,5 m2 - komplet viz. výkres č. IO-02.12  </t>
  </si>
  <si>
    <t>959677923</t>
  </si>
  <si>
    <t>5922445R</t>
  </si>
  <si>
    <t xml:space="preserve">Vodoměrná šachta z betonových prefabrikovaných dílců - komplet viz. výkres č. IO-02.12  </t>
  </si>
  <si>
    <t>-1348004858</t>
  </si>
  <si>
    <t xml:space="preserve">Vodoměrná šachta z betonových prefabrikovaných dílců a to vč.:
 - vodoměrná šachta 90/120/160 cm B125 dno
 - strop na Vodoměrnou šachtu 90/120 700x700
 - komínek 700x700x250 s kaps. stupadlem
 - Poklop B125 700x700 litinový
 - vývrt s těsněním na PE25 - 63 mm x 2 
 - žebřík nerezový s výsuvnými štěříny 1,0 ks 25 kg
Kompletní dodávka viz. výkres č. IO-02.12  </t>
  </si>
  <si>
    <t>899401112</t>
  </si>
  <si>
    <t>Osazení poklopů uličních litinových šoupátkových</t>
  </si>
  <si>
    <t>1327924657</t>
  </si>
  <si>
    <t>Osazení poklopů uličních s pevným rámem litinových šoupátkových</t>
  </si>
  <si>
    <t>https://podminky.urs.cz/item/CS_URS_2025_01/899401112</t>
  </si>
  <si>
    <t>42291402R</t>
  </si>
  <si>
    <t>poklop litinový ventilový vč. podkladníá desky</t>
  </si>
  <si>
    <t>-1954399116</t>
  </si>
  <si>
    <t>899721111</t>
  </si>
  <si>
    <t>Signalizační vodič DN do 150 mm na potrubí</t>
  </si>
  <si>
    <t>701856881</t>
  </si>
  <si>
    <t>Signalizační vodič na potrubí DN do 150 mm</t>
  </si>
  <si>
    <t>https://podminky.urs.cz/item/CS_URS_2025_01/899721111</t>
  </si>
  <si>
    <t>20*1,15 'Přepočtené koeficientem množství</t>
  </si>
  <si>
    <t>899722113</t>
  </si>
  <si>
    <t>Krytí potrubí z plastů výstražnou fólií z PVC přes 25 do 34cm</t>
  </si>
  <si>
    <t>1621594984</t>
  </si>
  <si>
    <t>Krytí potrubí z plastů výstražnou fólií z PVC šířky 34 cm</t>
  </si>
  <si>
    <t>https://podminky.urs.cz/item/CS_URS_2025_01/899722113</t>
  </si>
  <si>
    <t>892233122</t>
  </si>
  <si>
    <t>Proplach a dezinfekce vodovodního potrubí DN od 40 do 70</t>
  </si>
  <si>
    <t>-903382536</t>
  </si>
  <si>
    <t>https://podminky.urs.cz/item/CS_URS_2025_01/892233122</t>
  </si>
  <si>
    <t>892241111</t>
  </si>
  <si>
    <t>Tlaková zkouška vodou potrubí DN do 80</t>
  </si>
  <si>
    <t>1615286770</t>
  </si>
  <si>
    <t>Tlakové zkoušky vodou na potrubí DN do 80</t>
  </si>
  <si>
    <t>https://podminky.urs.cz/item/CS_URS_2025_01/892241111</t>
  </si>
  <si>
    <t>X0106</t>
  </si>
  <si>
    <t>Krácený rozbor pitné vody</t>
  </si>
  <si>
    <t>-2140717309</t>
  </si>
  <si>
    <t>K řízení o uvedení stavby do provozu bude předložen protokol kráceného rozboru pitné vody z nové části vodovodu. Rozbory budou provedeny dle vyhlášky č. 252/2004 Sb., kterou se stanoví hygienické požadavky na pitnou a teplou vodu a četnost a rozsah kontroly pitné vody, ve znění pozdějších předpisů.</t>
  </si>
  <si>
    <t>998276101.1</t>
  </si>
  <si>
    <t>1824358839</t>
  </si>
  <si>
    <t>https://podminky.urs.cz/item/CS_URS_2025_01/998276101.1</t>
  </si>
  <si>
    <t>-1610206155</t>
  </si>
  <si>
    <t>-2091378043</t>
  </si>
  <si>
    <t>23475763</t>
  </si>
  <si>
    <t>Přesun hmot pro vnitřní vodovod stanovený z hmotnosti přesunovaného materiálu vodorovná dopravní vzdálenost do 50 m základní v objektech výšky do 6 m</t>
  </si>
  <si>
    <t>IO-03 - Rozvod NN a SLP</t>
  </si>
  <si>
    <t>IO-03a - Přípojaka NN</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</si>
  <si>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OBJEKTŮ IO-03.01	TECHNICKÁ ZPRÁVA – NN A SLP IO-03.02	VZOROVÝ PŘÍČNÝ ŘEZ ULOŽENÍ SLP A NN VEDENÍ</t>
  </si>
  <si>
    <t xml:space="preserve">    46-M - Zemní práce při extr.mont.pracích</t>
  </si>
  <si>
    <t>741122134</t>
  </si>
  <si>
    <t>Montáž kabel Cu plný kulatý žíla 4x16 až 25 mm2 zatažený v trubkách (např. CYKY)</t>
  </si>
  <si>
    <t>222936253</t>
  </si>
  <si>
    <t>Montáž kabelů měděných bez ukončení uložených v trubkách zatažených plných kulatých nebo bezhalogenových (např. CYKY) počtu a průřezu žil 4x16 až 25 mm2</t>
  </si>
  <si>
    <t>https://podminky.urs.cz/item/CS_URS_2025_01/741122134</t>
  </si>
  <si>
    <t>34111080</t>
  </si>
  <si>
    <t>kabel instalační jádro Cu plné izolace PVC plášť PVC 450/750V (CYKY) 4x16mm2</t>
  </si>
  <si>
    <t>-963579182</t>
  </si>
  <si>
    <t>HDV2</t>
  </si>
  <si>
    <t>34111610</t>
  </si>
  <si>
    <t>kabel silový jádro Cu izolace PVC plášť PVC 0,6/1kV (1-CYKY) 4x25mm2</t>
  </si>
  <si>
    <t>-1643840396</t>
  </si>
  <si>
    <t>741122137</t>
  </si>
  <si>
    <t>Montáž kabel Cu plný kulatý žíla 3x50+35 až 95+50 mm2 zatažený v trubkách (např. CYKY)</t>
  </si>
  <si>
    <t>-1991650279</t>
  </si>
  <si>
    <t>Montáž kabelů měděných bez ukončení uložených v trubkách zatažených plných kulatých nebo bezhalogenových (např. CYKY) počtu a průřezu žil 3x50+35 až 95+50 mm2</t>
  </si>
  <si>
    <t>https://podminky.urs.cz/item/CS_URS_2025_01/741122137</t>
  </si>
  <si>
    <t>2000000274</t>
  </si>
  <si>
    <t xml:space="preserve">Kabel silový 1-CYKY-J  4x70 SM měděný</t>
  </si>
  <si>
    <t>-1796126958</t>
  </si>
  <si>
    <t>HDV1</t>
  </si>
  <si>
    <t>2000000275</t>
  </si>
  <si>
    <t xml:space="preserve">Kabel silový 1-CYKY-J  4x95 SM měděný</t>
  </si>
  <si>
    <t>-422905812</t>
  </si>
  <si>
    <t>741132133</t>
  </si>
  <si>
    <t>Ukončení kabelů 4x16 mm2 smršťovací koncovkou nebo páskem bez letování</t>
  </si>
  <si>
    <t>-1558130398</t>
  </si>
  <si>
    <t>Ukončení kabelů smršťovací koncovkou nebo páskou se zapojením bez letování, počtu a průřezu žil 4x16 mm2</t>
  </si>
  <si>
    <t>https://podminky.urs.cz/item/CS_URS_2025_01/741132133</t>
  </si>
  <si>
    <t>741132134</t>
  </si>
  <si>
    <t>Ukončení kabelů 4x25 mm2 smršťovací koncovkou nebo páskem bez letování</t>
  </si>
  <si>
    <t>-2000358504</t>
  </si>
  <si>
    <t>Ukončení kabelů smršťovací koncovkou nebo páskou se zapojením bez letování, počtu a průřezu žil 4x25 mm2</t>
  </si>
  <si>
    <t>https://podminky.urs.cz/item/CS_URS_2025_01/741132134</t>
  </si>
  <si>
    <t>1000108710</t>
  </si>
  <si>
    <t>25 X 12 Oko neizol.</t>
  </si>
  <si>
    <t>1947083561</t>
  </si>
  <si>
    <t>741132137</t>
  </si>
  <si>
    <t>Ukončení kabelů 4x70 mm2 smršťovací koncovkou nebo páskem bez letování</t>
  </si>
  <si>
    <t>184449404</t>
  </si>
  <si>
    <t>Ukončení kabelů smršťovací koncovkou nebo páskou se zapojením bez letování, počtu a průřezu žil 4x70 mm2</t>
  </si>
  <si>
    <t>https://podminky.urs.cz/item/CS_URS_2025_01/741132137</t>
  </si>
  <si>
    <t>741132138</t>
  </si>
  <si>
    <t>Ukončení kabelů 4x95 mm2 smršťovací koncovkou nebo páskem bez letování</t>
  </si>
  <si>
    <t>-1053874701</t>
  </si>
  <si>
    <t>Ukončení kabelů smršťovací koncovkou nebo páskou se zapojením bez letování, počtu a průřezu žil 4x95 mm2</t>
  </si>
  <si>
    <t>https://podminky.urs.cz/item/CS_URS_2025_01/741132138</t>
  </si>
  <si>
    <t>1000108774</t>
  </si>
  <si>
    <t>95 X 12 Oko neizol</t>
  </si>
  <si>
    <t>-2021645517</t>
  </si>
  <si>
    <t>741320175</t>
  </si>
  <si>
    <t>Montáž jističů třípólových nn do 63 A ve skříni se zapojením vodičů</t>
  </si>
  <si>
    <t>-1362430716</t>
  </si>
  <si>
    <t>Montáž jističů se zapojením vodičů třípólových nn do 63 A ve skříni</t>
  </si>
  <si>
    <t>https://podminky.urs.cz/item/CS_URS_2025_01/741320175</t>
  </si>
  <si>
    <t>35822186</t>
  </si>
  <si>
    <t>jistič 3-pólový 63 A vypínací charakteristika B vypínací schopnost 10 kA</t>
  </si>
  <si>
    <t>-1206162556</t>
  </si>
  <si>
    <t>XRM0001</t>
  </si>
  <si>
    <t>Vypínač 3-pólový 80A</t>
  </si>
  <si>
    <t>ksu</t>
  </si>
  <si>
    <t>2084574375</t>
  </si>
  <si>
    <t>XRM0002</t>
  </si>
  <si>
    <t>Vypínač 3-pólový 40A</t>
  </si>
  <si>
    <t>-487702821</t>
  </si>
  <si>
    <t>35822404</t>
  </si>
  <si>
    <t>jistič 3-pólový 32 A vypínací charakteristika B vypínací schopnost 10 kA</t>
  </si>
  <si>
    <t>-1535417954</t>
  </si>
  <si>
    <t>741921012</t>
  </si>
  <si>
    <t>Montáž těsnicí vložky potrubí pro vývrt/pažnici DN 100 trubka nebo kabel d 40</t>
  </si>
  <si>
    <t>-1779757654</t>
  </si>
  <si>
    <t>Montáž vložky těsnicí pro chráničku nebo kabel do prostupových vývrtů nebo pažnic DN 100, průměru trubky nebo kabelu d 40</t>
  </si>
  <si>
    <t>https://podminky.urs.cz/item/CS_URS_2025_01/741921012</t>
  </si>
  <si>
    <t>X48487023</t>
  </si>
  <si>
    <t xml:space="preserve">vložka těsnící dělená, pažnice/vývrt DN 150, 4x Ø4-32mm </t>
  </si>
  <si>
    <t>-147862553</t>
  </si>
  <si>
    <t>62851018</t>
  </si>
  <si>
    <t>prostupová tvarovka do spodní stavby s manžetou z asfaltového pásu DN 160</t>
  </si>
  <si>
    <t>-27011877</t>
  </si>
  <si>
    <t>28611130</t>
  </si>
  <si>
    <t>trubka kanalizační PVC DN 160x500mm SN4</t>
  </si>
  <si>
    <t>1208225303</t>
  </si>
  <si>
    <t>741810003</t>
  </si>
  <si>
    <t>Celková prohlídka elektrického rozvodu a zařízení přes 0,5 do 1 milionu Kč</t>
  </si>
  <si>
    <t>-970409120</t>
  </si>
  <si>
    <t>Zkoušky a prohlídky elektrických rozvodů a zařízení celková prohlídka a vyhotovení revizní zprávy pro objem montážních prací přes 500 do 1000 tis. Kč</t>
  </si>
  <si>
    <t>https://podminky.urs.cz/item/CS_URS_2025_01/741810003</t>
  </si>
  <si>
    <t>PR3</t>
  </si>
  <si>
    <t>Ostatní drobný el. montážní materiál</t>
  </si>
  <si>
    <t>-1670975823</t>
  </si>
  <si>
    <t>wago svorky, vázací pásky, upevonovací materál, izolační pásky, atd.</t>
  </si>
  <si>
    <t>46-M</t>
  </si>
  <si>
    <t>Zemní práce při extr.mont.pracích</t>
  </si>
  <si>
    <t>460171172</t>
  </si>
  <si>
    <t>Hloubení kabelových nezapažených rýh strojně š 35 cm hl 80 cm v hornině tř I skupiny 3</t>
  </si>
  <si>
    <t>-1158552981</t>
  </si>
  <si>
    <t>Hloubení kabelových rýh strojně včetně urovnání dna s přemístěním výkopku do vzdálenosti 3 m od okraje jámy nebo s naložením na dopravní prostředek šířky 35 cm hloubky 80 cm v hornině třídy těžitelnosti I skupiny 3</t>
  </si>
  <si>
    <t>https://podminky.urs.cz/item/CS_URS_2025_01/460171172</t>
  </si>
  <si>
    <t>460171322</t>
  </si>
  <si>
    <t>Hloubení kabelových nezapažených rýh strojně š 50 cm hl 120 cm v hornině tř I skupiny 3</t>
  </si>
  <si>
    <t>1092782235</t>
  </si>
  <si>
    <t>Hloubení kabelových rýh strojně včetně urovnání dna s přemístěním výkopku do vzdálenosti 3 m od okraje jámy nebo s naložením na dopravní prostředek šířky 50 cm hloubky 120 cm v hornině třídy těžitelnosti I skupiny 3</t>
  </si>
  <si>
    <t>https://podminky.urs.cz/item/CS_URS_2025_01/460171322</t>
  </si>
  <si>
    <t>460341113</t>
  </si>
  <si>
    <t>Vodorovné přemístění horniny jakékoliv třídy dopravními prostředky při elektromontážích přes 500 do 1000 m</t>
  </si>
  <si>
    <t>1877320729</t>
  </si>
  <si>
    <t>Vodorovné přemístění (odvoz) horniny dopravními prostředky včetně složení, bez naložení a rozprostření jakékoliv třídy, na vzdálenost přes 500 do 1000 m</t>
  </si>
  <si>
    <t>https://podminky.urs.cz/item/CS_URS_2025_01/460341113</t>
  </si>
  <si>
    <t>460341121</t>
  </si>
  <si>
    <t>Příplatek k vodorovnému přemístění horniny dopravními prostředky při elektromontážích za každých dalších i započatých 1000 m</t>
  </si>
  <si>
    <t>-1549811954</t>
  </si>
  <si>
    <t>Vodorovné přemístění (odvoz) horniny dopravními prostředky včetně složení, bez naložení a rozprostření jakékoliv třídy, na vzdálenost Příplatek k ceně -1113 za každých dalších i započatých 1000 m</t>
  </si>
  <si>
    <t>https://podminky.urs.cz/item/CS_URS_2025_01/460341121</t>
  </si>
  <si>
    <t>5,2</t>
  </si>
  <si>
    <t>5,2*7 'Přepočtené koeficientem množství</t>
  </si>
  <si>
    <t>460361121</t>
  </si>
  <si>
    <t>Poplatek za uložení zeminy na recyklační skládce (skládkovné) kód odpadu 17 05 04</t>
  </si>
  <si>
    <t>1716045209</t>
  </si>
  <si>
    <t>Poplatek (skládkovné) za uložení zeminy na recyklační skládce zatříděné do Katalogu odpadů pod kódem 17 05 04</t>
  </si>
  <si>
    <t>https://podminky.urs.cz/item/CS_URS_2025_01/460361121</t>
  </si>
  <si>
    <t>5,2*2,1 'Přepočtené koeficientem množství</t>
  </si>
  <si>
    <t>460371121</t>
  </si>
  <si>
    <t>Naložení výkopku při elektromontážích strojně z hornin třídy I skupiny 1 až 3</t>
  </si>
  <si>
    <t>-152050200</t>
  </si>
  <si>
    <t>Naložení výkopku strojně z hornin třídy těžitelnosti I skupiny 1 až 3</t>
  </si>
  <si>
    <t>https://podminky.urs.cz/item/CS_URS_2025_01/460371121</t>
  </si>
  <si>
    <t>460451162</t>
  </si>
  <si>
    <t>Zásyp kabelových rýh strojně se zhutněním š 35 cm hl 60 cm z horniny tř I skupiny 3</t>
  </si>
  <si>
    <t>-1273453840</t>
  </si>
  <si>
    <t>Zásyp kabelových rýh strojně s přemístěním sypaniny ze vzdálenosti do 10 m, s uložením výkopku ve vrstvách včetně zhutnění a urovnání povrchu šířky 35 cm hloubky 60 cm z horniny třídy těžitelnosti I skupiny 3</t>
  </si>
  <si>
    <t>https://podminky.urs.cz/item/CS_URS_2025_01/460451162</t>
  </si>
  <si>
    <t>460451312</t>
  </si>
  <si>
    <t>Zásyp kabelových rýh strojně se zhutněním š 50 cm hl 100 cm z horniny tř I skupiny 3</t>
  </si>
  <si>
    <t>1113847196</t>
  </si>
  <si>
    <t>Zásyp kabelových rýh strojně s přemístěním sypaniny ze vzdálenosti do 10 m, s uložením výkopku ve vrstvách včetně zhutnění a urovnání povrchu šířky 50 cm hloubky 100 cm z horniny třídy těžitelnosti I skupiny 3</t>
  </si>
  <si>
    <t>https://podminky.urs.cz/item/CS_URS_2025_01/460451312</t>
  </si>
  <si>
    <t>460661112</t>
  </si>
  <si>
    <t>Kabelové lože z písku pro kabely nn bez zakrytí š lože přes 35 do 50 cm</t>
  </si>
  <si>
    <t>-107170129</t>
  </si>
  <si>
    <t>Kabelové lože z písku včetně podsypu, zhutnění a urovnání povrchu pro kabely nn bez zakrytí, šířky přes 35 do 50 cm</t>
  </si>
  <si>
    <t>https://podminky.urs.cz/item/CS_URS_2025_01/460661112</t>
  </si>
  <si>
    <t>2*60</t>
  </si>
  <si>
    <t>460671112</t>
  </si>
  <si>
    <t>Výstražná fólie pro krytí kabelů šířky přes 20 do 25 cm</t>
  </si>
  <si>
    <t>173629990</t>
  </si>
  <si>
    <t>Výstražné prvky pro krytí kabelů včetně vyrovnání povrchu rýhy, rozvinutí a uložení fólie, šířky přes 20 do 25 cm</t>
  </si>
  <si>
    <t>https://podminky.urs.cz/item/CS_URS_2025_01/460671112</t>
  </si>
  <si>
    <t>460791213</t>
  </si>
  <si>
    <t>Montáž trubek ochranných plastových uložených volně do rýhy ohebných přes 50 do 90 mm</t>
  </si>
  <si>
    <t>769532091</t>
  </si>
  <si>
    <t>Montáž trubek ochranných uložených volně do rýhy plastových ohebných, vnitřního průměru přes 50 do 90 mm</t>
  </si>
  <si>
    <t>https://podminky.urs.cz/item/CS_URS_2025_01/460791213</t>
  </si>
  <si>
    <t>34571352</t>
  </si>
  <si>
    <t>trubka elektroinstalační ohebná dvouplášťová korugovaná HDPE (chránička) D 52/63mm</t>
  </si>
  <si>
    <t>1643427272</t>
  </si>
  <si>
    <t xml:space="preserve">HDV 1 </t>
  </si>
  <si>
    <t>65+12</t>
  </si>
  <si>
    <t>460905141</t>
  </si>
  <si>
    <t>Montáž kompaktního plastového pilíře pro rozvod nn samostatného š přes 75 do 100 cm (např. SR401, SD622, ER222)</t>
  </si>
  <si>
    <t>-744968988</t>
  </si>
  <si>
    <t>Montáž kompaktního plastového pilíře pro rozvod nn samostatného šířky přes 75 do 100 cm (např. SR401, SD622, ER222)</t>
  </si>
  <si>
    <t>https://podminky.urs.cz/item/CS_URS_2025_01/460905141</t>
  </si>
  <si>
    <t>1207612</t>
  </si>
  <si>
    <t>EL. ROZVADEC KOMPAKTNÍ PILIŘ 2x EL 125A/EGD</t>
  </si>
  <si>
    <t>-1370249269</t>
  </si>
  <si>
    <t xml:space="preserve">EL. ROZVADEC ER222/NKP7P-C63/QM+FV
</t>
  </si>
  <si>
    <t>IO-03b - Přípojka SLP - Rowanet</t>
  </si>
  <si>
    <t xml:space="preserve">    742 - Elektroinstalace - slaboproud</t>
  </si>
  <si>
    <t>742</t>
  </si>
  <si>
    <t>Elektroinstalace - slaboproud</t>
  </si>
  <si>
    <t>741810001</t>
  </si>
  <si>
    <t>Celková prohlídka elektrického rozvodu a zařízení do 100 000,- Kč</t>
  </si>
  <si>
    <t>1453016037</t>
  </si>
  <si>
    <t>Zkoušky a prohlídky elektrických rozvodů a zařízení celková prohlídka a vyhotovení revizní zprávy pro objem montážních prací do 100 tis. Kč</t>
  </si>
  <si>
    <t>https://podminky.urs.cz/item/CS_URS_2025_01/741810001</t>
  </si>
  <si>
    <t>1468542638</t>
  </si>
  <si>
    <t>48487008</t>
  </si>
  <si>
    <t xml:space="preserve">vložka těsnící dělená, pažnice/vývrt DN 100, 4x Ø4-32mm </t>
  </si>
  <si>
    <t>921616449</t>
  </si>
  <si>
    <t>vložka těsnící dělená, pažnice/vývrt DN 100, potrubí d 40</t>
  </si>
  <si>
    <t>62851017</t>
  </si>
  <si>
    <t>prostupová tvarovka do spodní stavby s manžetou z asfaltového pásu DN 110</t>
  </si>
  <si>
    <t>-1944501960</t>
  </si>
  <si>
    <t>28611112</t>
  </si>
  <si>
    <t>trubka kanalizační PVC DN 110x500mm SN4</t>
  </si>
  <si>
    <t>1117231576</t>
  </si>
  <si>
    <t>460791112</t>
  </si>
  <si>
    <t>Montáž trubek ochranných plastových uložených volně do rýhy tuhých D přes 32 do 50 mm</t>
  </si>
  <si>
    <t>386578031</t>
  </si>
  <si>
    <t>Montáž trubek ochranných uložených volně do rýhy plastových tuhých, vnitřního průměru přes 32 do 50 mm</t>
  </si>
  <si>
    <t>https://podminky.urs.cz/item/CS_URS_2025_01/460791112</t>
  </si>
  <si>
    <t>34571802</t>
  </si>
  <si>
    <t>chránička optického kabelu HDPE jednoplášťová bezhalogenová D 40/33mm</t>
  </si>
  <si>
    <t>-1573584113</t>
  </si>
  <si>
    <t>34571827</t>
  </si>
  <si>
    <t>mikrotrubička HDPE zemní zodolněná vnitřní lubrikační vrstva D 10/6mm</t>
  </si>
  <si>
    <t>-361937291</t>
  </si>
  <si>
    <t>2*50</t>
  </si>
  <si>
    <t>742124016</t>
  </si>
  <si>
    <t>Montáž kabelů datových optických pro vnější rozvody do trubky zafouknutím</t>
  </si>
  <si>
    <t>1264762060</t>
  </si>
  <si>
    <t>https://podminky.urs.cz/item/CS_URS_2025_01/742124016</t>
  </si>
  <si>
    <t>X34123070</t>
  </si>
  <si>
    <t xml:space="preserve">kabel datový optický SM  zafukovací 12 vláken 9/125µm</t>
  </si>
  <si>
    <t>587472964</t>
  </si>
  <si>
    <t>742124014</t>
  </si>
  <si>
    <t>Provedení svaru optického vlákna</t>
  </si>
  <si>
    <t>-429050668</t>
  </si>
  <si>
    <t>Montáž kabelů datových optických svar optického vlákna</t>
  </si>
  <si>
    <t>https://podminky.urs.cz/item/CS_URS_2025_01/742124014</t>
  </si>
  <si>
    <t>37459145</t>
  </si>
  <si>
    <t>pigtail optický SC(APC) OS 9/125 délka 1m</t>
  </si>
  <si>
    <t>1821007097</t>
  </si>
  <si>
    <t>742330003</t>
  </si>
  <si>
    <t>Montáž rozvaděče optického nástěnného</t>
  </si>
  <si>
    <t>231243734</t>
  </si>
  <si>
    <t>Montáž strukturované kabeláže rozvaděče optického nástěnného</t>
  </si>
  <si>
    <t>https://podminky.urs.cz/item/CS_URS_2025_01/742330003</t>
  </si>
  <si>
    <t>RMAT0002</t>
  </si>
  <si>
    <t>vestavná venkovní optická vana 24 svárů</t>
  </si>
  <si>
    <t>-2018997304</t>
  </si>
  <si>
    <t>460905111</t>
  </si>
  <si>
    <t>Montáž kompaktního plastového pilíře pro rozvod nn samostatného š do 38 cm (např. SP100, SS100, ER112)</t>
  </si>
  <si>
    <t>1454672733</t>
  </si>
  <si>
    <t>Montáž kompaktního plastového pilíře pro rozvod nn samostatného šířky do 38 cm (např. SP100, SS100, ER112)</t>
  </si>
  <si>
    <t>https://podminky.urs.cz/item/CS_URS_2025_01/460905111</t>
  </si>
  <si>
    <t>RMAT0001</t>
  </si>
  <si>
    <t>Venkovní Optický pilířový rozvaděč (sloupek) 300x1520x250mm</t>
  </si>
  <si>
    <t>549059444</t>
  </si>
  <si>
    <t>-669433172</t>
  </si>
  <si>
    <t>-1623332944</t>
  </si>
  <si>
    <t>-1734414834</t>
  </si>
  <si>
    <t>2,45*7 'Přepočtené koeficientem množství</t>
  </si>
  <si>
    <t>105995053</t>
  </si>
  <si>
    <t>2,450</t>
  </si>
  <si>
    <t>2,45*2,1 'Přepočtené koeficientem množství</t>
  </si>
  <si>
    <t>-772188119</t>
  </si>
  <si>
    <t>35*0,35*0,2</t>
  </si>
  <si>
    <t>864437627</t>
  </si>
  <si>
    <t>841795702</t>
  </si>
  <si>
    <t>2*35</t>
  </si>
  <si>
    <t>572008876</t>
  </si>
  <si>
    <t>IO-03c - Areálové vedení NN a SLP</t>
  </si>
  <si>
    <t xml:space="preserve">- U veškěrých dodávek a výrobků bude do ceny zahrnuta jejich montáž vč. dodávky potřebného kotvení, doplňkového materiálu, staveništní a mimo staveništní dopravy v případě že tyto činosti nejsou oceněny v samostatných položkách jednotlivých částí soupisu prací. U vybraných výrobků je nutné do ceny díla zahrnout zpracování dodavatelské případně výrobní dokumentace, dále výrobu prototypů, provádění baravného a materiálového vzorkování apod. - Uchazeč o veřejnou zakázku je povinen při oceňování soutěžního SOUPISU PRACÍ ocenit veškeré položky uvedené v soupisech a provést kontrolu funkce aritmetických vzorců jednotlivých položkových SOUPISŮ ve vazbě na jednotlivé oddíly, rekapitulace a krycí listy. - Kde není výslovně uvedeno, bude pracovní postup a technologie provádění stanovena oprávněnou osobou zhotovitele  - Pro sestavení SOUPISU PRACÍ v podrobnostech vymezených vyhl. č. 169/2016Sb. byla použita v převážné míře cenová soustava ÚRS. - V případě nejasností u některé z položek uváděných v supisu prací, kontaktuje uchazeč zadavatele. - Vlastní položky, komplety, soubory a položky s vyšší cenou než dle ceníku jsou stanoveny na základě zkušeností projektanta z období 3 let a odpovídají situaci na trhu. - Tento soupis prací je nedílnou součástí komplexního celkového soupisu na předmětnou akci. - Tato část soupisu prací vychází dle vyhlášky 169/2016 Sb. z následujících grafických a textových částí projektové dokumentace: IO-01-03.00 SITUACE INŽENÝRSKÝCH OBJEKTŮ IO-03.01	TECHNICKÁ ZPRÁVA – NN A SLP IO-03.02	VZOROVÝ PŘÍČNÝ ŘEZ ULOŽENÍ SLP A NN VEDENÍ IO-03.03	STOŽÁROVÉ SVÍTIDLO VO</t>
  </si>
  <si>
    <t xml:space="preserve">    741-1 - Elektroinstalace - silnoproud VO</t>
  </si>
  <si>
    <t xml:space="preserve">    741-2 - Elektroinstalace - silnoproud EV</t>
  </si>
  <si>
    <t xml:space="preserve">    741-3 - Elektroinstalace - silnoproud brána</t>
  </si>
  <si>
    <t>741-1</t>
  </si>
  <si>
    <t>Elektroinstalace - silnoproud VO</t>
  </si>
  <si>
    <t>913511577</t>
  </si>
  <si>
    <t>34571361</t>
  </si>
  <si>
    <t>trubka elektroinstalační HDPE tuhá dvouplášťová korugovaná D 41/50mm</t>
  </si>
  <si>
    <t>-1714200688</t>
  </si>
  <si>
    <t>223051640</t>
  </si>
  <si>
    <t>765184787</t>
  </si>
  <si>
    <t>5*8</t>
  </si>
  <si>
    <t>34111042</t>
  </si>
  <si>
    <t>kabel instalační jádro Cu plné izolace PVC plášť PVC 450/750V (CYKY) 3x4mm2</t>
  </si>
  <si>
    <t>105356995</t>
  </si>
  <si>
    <t>283996911</t>
  </si>
  <si>
    <t>5*4</t>
  </si>
  <si>
    <t>741410002</t>
  </si>
  <si>
    <t>Montáž pásku uzemňovacího průřezu do 300 mm2 na povrchu</t>
  </si>
  <si>
    <t>896329735</t>
  </si>
  <si>
    <t>Montáž uzemňovacího vedení s upevněním, propojením a připojením pomocí svorek na povrchu pásku průřezu do 300 mm2</t>
  </si>
  <si>
    <t>https://podminky.urs.cz/item/CS_URS_2025_01/741410002</t>
  </si>
  <si>
    <t>35442062</t>
  </si>
  <si>
    <t>pás zemnící 30x4mm FeZn</t>
  </si>
  <si>
    <t>1844913400</t>
  </si>
  <si>
    <t>100*0,95</t>
  </si>
  <si>
    <t>741410003</t>
  </si>
  <si>
    <t>Montáž drátu nebo lana uzemňovacího průměru do 10 mm na povrchu</t>
  </si>
  <si>
    <t>955658637</t>
  </si>
  <si>
    <t>Montáž uzemňovacího vedení s upevněním, propojením a připojením pomocí svorek na povrchu drátu nebo lana Ø do 10 mm</t>
  </si>
  <si>
    <t>https://podminky.urs.cz/item/CS_URS_2025_01/741410003</t>
  </si>
  <si>
    <t>35442135</t>
  </si>
  <si>
    <t>drát D 10/13mm FeZn + PVC</t>
  </si>
  <si>
    <t>1150864781</t>
  </si>
  <si>
    <t>10*0,61</t>
  </si>
  <si>
    <t>741420022</t>
  </si>
  <si>
    <t>Montáž svorka hromosvodná se 3 a více šrouby</t>
  </si>
  <si>
    <t>1655684055</t>
  </si>
  <si>
    <t>Montáž hromosvodného vedení svorek se 3 a více šrouby</t>
  </si>
  <si>
    <t>https://podminky.urs.cz/item/CS_URS_2025_01/741420022</t>
  </si>
  <si>
    <t>35441996</t>
  </si>
  <si>
    <t>svorka odbočovací a spojovací pro spojování kruhových a páskových vodičů, FeZn</t>
  </si>
  <si>
    <t>-826350159</t>
  </si>
  <si>
    <t>5*2</t>
  </si>
  <si>
    <t>741420024</t>
  </si>
  <si>
    <t>Montáž svorka hromosvodná na konstrukce</t>
  </si>
  <si>
    <t>-1477831159</t>
  </si>
  <si>
    <t>Montáž hromosvodného vedení svorek na konstrukce</t>
  </si>
  <si>
    <t>https://podminky.urs.cz/item/CS_URS_2025_01/741420024</t>
  </si>
  <si>
    <t>35441895</t>
  </si>
  <si>
    <t>svorka připojovací k připojení kovových částí</t>
  </si>
  <si>
    <t>1753688573</t>
  </si>
  <si>
    <t>210202013</t>
  </si>
  <si>
    <t>Montáž svítidlo výbojkové průmyslové nebo venkovní na výložník</t>
  </si>
  <si>
    <t>133647350</t>
  </si>
  <si>
    <t>Montáž svítidel výbojkových se zapojením vodičů průmyslových nebo venkovních na výložník</t>
  </si>
  <si>
    <t>https://podminky.urs.cz/item/CS_URS_2025_01/210202013</t>
  </si>
  <si>
    <t>34774021</t>
  </si>
  <si>
    <t>svítidlo uličnína LED IP66 30W, 4000lm, 4000K, Ra 70</t>
  </si>
  <si>
    <t>67056366</t>
  </si>
  <si>
    <t>210204011</t>
  </si>
  <si>
    <t>Montáž stožárů osvětlení ocelových samostatně stojících délky do 12 m</t>
  </si>
  <si>
    <t>-1464426855</t>
  </si>
  <si>
    <t>Montáž stožárů osvětlení samostatně stojících ocelových, délky do 12 m</t>
  </si>
  <si>
    <t>https://podminky.urs.cz/item/CS_URS_2025_01/210204011</t>
  </si>
  <si>
    <t>X1010047722</t>
  </si>
  <si>
    <t>stožár sadový třístupňový 6,0m, ceková délka 7,0m, pr. 114/76/60</t>
  </si>
  <si>
    <t>-983664472</t>
  </si>
  <si>
    <t>X1481032</t>
  </si>
  <si>
    <t>V 1/60 - 1000 výložní rovný</t>
  </si>
  <si>
    <t>-749433982</t>
  </si>
  <si>
    <t>210204122</t>
  </si>
  <si>
    <t>Montáž patic stožárů osvětlení betonových</t>
  </si>
  <si>
    <t>-1702224940</t>
  </si>
  <si>
    <t>https://podminky.urs.cz/item/CS_URS_2025_01/210204122</t>
  </si>
  <si>
    <t>X1010043373</t>
  </si>
  <si>
    <t xml:space="preserve">Kotvvící rošt/ vložka pro stožár </t>
  </si>
  <si>
    <t>-1154781205</t>
  </si>
  <si>
    <t>8500619930</t>
  </si>
  <si>
    <t>Manžeta ochranná ke stožáru</t>
  </si>
  <si>
    <t>-928134365</t>
  </si>
  <si>
    <t>X210204032</t>
  </si>
  <si>
    <t xml:space="preserve">Montáž stožárové svorkovnice </t>
  </si>
  <si>
    <t>-1299967116</t>
  </si>
  <si>
    <t>31674135</t>
  </si>
  <si>
    <t>výzbroj stožárová (3x rozbočovací svorka do 10mm2, pojistkové pouzdro s pojistkou, SPD T2+T3, 3x rozbočovací svorkovncie 4mm2 + příslušenství)</t>
  </si>
  <si>
    <t>-1395936862</t>
  </si>
  <si>
    <t>1853710806</t>
  </si>
  <si>
    <t>-537899372</t>
  </si>
  <si>
    <t>1250933106</t>
  </si>
  <si>
    <t>1215164016</t>
  </si>
  <si>
    <t>1046437201</t>
  </si>
  <si>
    <t>X460791213</t>
  </si>
  <si>
    <t>Montáž betovnévé chráničky, uložené volně</t>
  </si>
  <si>
    <t>-693696977</t>
  </si>
  <si>
    <t>1490997</t>
  </si>
  <si>
    <t>BETONOVY ZLAB DELKA 100x17x14cm/BEZ VIKA</t>
  </si>
  <si>
    <t>-502781124</t>
  </si>
  <si>
    <t>1634741</t>
  </si>
  <si>
    <t>BETONOVE VIKO 50x17x4cm</t>
  </si>
  <si>
    <t>-996541448</t>
  </si>
  <si>
    <t>X460791213.1</t>
  </si>
  <si>
    <t>Podbetonování betonové chráničky tl. betonu cca 5cm,</t>
  </si>
  <si>
    <t>-1684819442</t>
  </si>
  <si>
    <t>741-2</t>
  </si>
  <si>
    <t>Elektroinstalace - silnoproud EV</t>
  </si>
  <si>
    <t>829177010</t>
  </si>
  <si>
    <t>1830837252</t>
  </si>
  <si>
    <t>34571547</t>
  </si>
  <si>
    <t>trubka elektroinstalační plastová tuhá středně odolná D 36/40mm</t>
  </si>
  <si>
    <t>27939465</t>
  </si>
  <si>
    <t>33,3333333333333*1,05 'Přepočtené koeficientem množství</t>
  </si>
  <si>
    <t>741122143</t>
  </si>
  <si>
    <t>Montáž kabel Cu plný kulatý žíla 5x4 až 6 mm2 zatažený v trubkách (např. CYKY)</t>
  </si>
  <si>
    <t>-947518683</t>
  </si>
  <si>
    <t>Montáž kabelů měděných bez ukončení uložených v trubkách zatažených plných kulatých nebo bezhalogenových (např. CYKY) počtu a průřezu žil 5x4 až 6 mm2</t>
  </si>
  <si>
    <t>https://podminky.urs.cz/item/CS_URS_2025_01/741122143</t>
  </si>
  <si>
    <t>34111100</t>
  </si>
  <si>
    <t>kabel instalační jádro Cu plné izolace PVC plášť PVC 450/750V (CYKY) 5x6mm2</t>
  </si>
  <si>
    <t>-1934704275</t>
  </si>
  <si>
    <t>2*41</t>
  </si>
  <si>
    <t>741120101</t>
  </si>
  <si>
    <t>Montáž vodič Cu izolovaný plný a laněný s PVC pláštěm žíla 0,15 až 16 mm2 zatažený (např. CY, CHAH-V)</t>
  </si>
  <si>
    <t>493776024</t>
  </si>
  <si>
    <t>Montáž vodičů izolovaných měděných bez ukončení uložených v trubkách nebo lištách zatažených plných a laněných s PVC pláštěm, bezhalogenových, ohniodolných (např. CY, CHAH-V) průřezu žíly 0,15 až 16 mm2</t>
  </si>
  <si>
    <t>https://podminky.urs.cz/item/CS_URS_2025_01/741120101</t>
  </si>
  <si>
    <t>34141142</t>
  </si>
  <si>
    <t>vodič propojovací jádro Cu lanované izolace PVC 450/750V (H07V-R) 1x16mm2</t>
  </si>
  <si>
    <t>-2034297498</t>
  </si>
  <si>
    <t>741132146</t>
  </si>
  <si>
    <t>Ukončení kabelů 5x6 mm2 smršťovací koncovkou nebo páskem bez letování</t>
  </si>
  <si>
    <t>1765128907</t>
  </si>
  <si>
    <t>Ukončení kabelů smršťovací koncovkou nebo páskou se zapojením bez letování, počtu a průřezu žil 5x6 mm2</t>
  </si>
  <si>
    <t>https://podminky.urs.cz/item/CS_URS_2025_01/741132146</t>
  </si>
  <si>
    <t>210250801</t>
  </si>
  <si>
    <t>Montáž nabíjecí stanice pro elektromobily stojanové včetně zapojení</t>
  </si>
  <si>
    <t>400859141</t>
  </si>
  <si>
    <t>https://podminky.urs.cz/item/CS_URS_2025_01/210250801</t>
  </si>
  <si>
    <t>35673014</t>
  </si>
  <si>
    <t>stanice nabíjecí pro elektromobily nástěnná konektor typ 2 AC 11kW 3 fáze 16A, IP 55</t>
  </si>
  <si>
    <t>-1328583268</t>
  </si>
  <si>
    <t>XRS001</t>
  </si>
  <si>
    <t>stojan pro 2ks nabíjecích stanic</t>
  </si>
  <si>
    <t>-124413196</t>
  </si>
  <si>
    <t>X018.4</t>
  </si>
  <si>
    <t>Betonový základ 0,5x0,5x0,8, beton tř.B20</t>
  </si>
  <si>
    <t>-1300347861</t>
  </si>
  <si>
    <t>210250802</t>
  </si>
  <si>
    <t>Oživení nabíjecí stanice pro elektromobily stojanové</t>
  </si>
  <si>
    <t>-1550517535</t>
  </si>
  <si>
    <t>Montáž nabíjecí stanice pro elektromobily stojanové oživení stanice</t>
  </si>
  <si>
    <t>https://podminky.urs.cz/item/CS_URS_2025_01/210250802</t>
  </si>
  <si>
    <t>210250803</t>
  </si>
  <si>
    <t>Revize nabíjecí stanice pro elektromobily stojanové</t>
  </si>
  <si>
    <t>-443816049</t>
  </si>
  <si>
    <t>Montáž nabíjecí stanice pro elektromobily stojanové revize stanice</t>
  </si>
  <si>
    <t>https://podminky.urs.cz/item/CS_URS_2025_01/210250803</t>
  </si>
  <si>
    <t>741210001</t>
  </si>
  <si>
    <t>Montáž rozvodnice oceloplechová nebo plastová běžná do 20 kg</t>
  </si>
  <si>
    <t>1922213167</t>
  </si>
  <si>
    <t>Montáž rozvodnic oceloplechových nebo plastových bez zapojení vodičů běžných, hmotnosti do 20 kg</t>
  </si>
  <si>
    <t>https://podminky.urs.cz/item/CS_URS_2025_01/741210001</t>
  </si>
  <si>
    <t>35711021</t>
  </si>
  <si>
    <t>rozvodnice nástěnná, plné dveře, IP65, 12 modulárních jednotek, vč. N/pE</t>
  </si>
  <si>
    <t>-415520794</t>
  </si>
  <si>
    <t>741322021</t>
  </si>
  <si>
    <t>Montáž svodiče bleskových proudů nn typ 1 čtyřpólových impulzní proud do 35 kA se zapojením vodičů</t>
  </si>
  <si>
    <t>901229404</t>
  </si>
  <si>
    <t>Montáž přepěťových ochran nn se zapojením vodičů svodiče bleskových proudů - typ 1 čtyřpólových, pro impulsní proud do 35 kA</t>
  </si>
  <si>
    <t>https://podminky.urs.cz/item/CS_URS_2025_01/741322021</t>
  </si>
  <si>
    <t>1205461</t>
  </si>
  <si>
    <t>SVODIC PREPETI FLP-12,5 V/4</t>
  </si>
  <si>
    <t>-485865740</t>
  </si>
  <si>
    <t>-1551420032</t>
  </si>
  <si>
    <t>-363055879</t>
  </si>
  <si>
    <t>1099531615</t>
  </si>
  <si>
    <t>742123001</t>
  </si>
  <si>
    <t>Montáž přepěťové ochrany pro slaboproudá zařízení</t>
  </si>
  <si>
    <t>-1056147650</t>
  </si>
  <si>
    <t>https://podminky.urs.cz/item/CS_URS_2025_01/742123001</t>
  </si>
  <si>
    <t>přepěťová ochrana Ethernet 10Gbit/s (Cat.6A)</t>
  </si>
  <si>
    <t>1456882489</t>
  </si>
  <si>
    <t>742124002</t>
  </si>
  <si>
    <t>Montáž kabelů datových FTP, UTP, STP pro vnitřní rozvody do trubky</t>
  </si>
  <si>
    <t>1849826491</t>
  </si>
  <si>
    <t>https://podminky.urs.cz/item/CS_URS_2025_01/742124002</t>
  </si>
  <si>
    <t>34121273</t>
  </si>
  <si>
    <t>kabel datový venkovní se stíněnými páry Al fólií jádro Cu plné (U/FTP) kategorie 6a</t>
  </si>
  <si>
    <t>152475661</t>
  </si>
  <si>
    <t>742124005</t>
  </si>
  <si>
    <t>Montáž kabelů datových FTP, UTP, STP ukončení kabelu konektorem</t>
  </si>
  <si>
    <t>-1460016688</t>
  </si>
  <si>
    <t>https://podminky.urs.cz/item/CS_URS_2025_01/742124005</t>
  </si>
  <si>
    <t>37459025</t>
  </si>
  <si>
    <t>konektor na drát/lanko s vložkou RJ45 FTP Cat6 stíněný</t>
  </si>
  <si>
    <t>-1037632426</t>
  </si>
  <si>
    <t>1931534764</t>
  </si>
  <si>
    <t>-1544981887</t>
  </si>
  <si>
    <t>-922268338</t>
  </si>
  <si>
    <t>-256095093</t>
  </si>
  <si>
    <t>460791115</t>
  </si>
  <si>
    <t>Montáž trubek ochranných plastových uložených volně do rýhy tuhých D přes 110 do 133 mm</t>
  </si>
  <si>
    <t>-1093957591</t>
  </si>
  <si>
    <t>Montáž trubek ochranných uložených volně do rýhy plastových tuhých, vnitřního průměru přes 110 do 133 mm</t>
  </si>
  <si>
    <t>https://podminky.urs.cz/item/CS_URS_2025_01/460791115</t>
  </si>
  <si>
    <t>34571367</t>
  </si>
  <si>
    <t>trubka elektroinstalační HDPE tuhá dvouplášťová korugovaná D 108/125mm</t>
  </si>
  <si>
    <t>-385795005</t>
  </si>
  <si>
    <t>10.152.102</t>
  </si>
  <si>
    <t>Zátka Ø125 uzavírací pro chráničky</t>
  </si>
  <si>
    <t>856115136</t>
  </si>
  <si>
    <t>10.037.348</t>
  </si>
  <si>
    <t>Spojka Ø125 pro chráničky násuvná černá</t>
  </si>
  <si>
    <t>-568574482</t>
  </si>
  <si>
    <t>741120001</t>
  </si>
  <si>
    <t>Montáž vodič Cu izolovaný plný a laněný žíla 0,35-6 mm2 pod omítku (např. CY)</t>
  </si>
  <si>
    <t>1870688643</t>
  </si>
  <si>
    <t>Montáž vodičů izolovaných měděných bez ukončení uložených pod omítku plných a laněných (např. CY), průřezu žíly 0,35 až 6 mm2</t>
  </si>
  <si>
    <t>https://podminky.urs.cz/item/CS_URS_2025_01/741120001</t>
  </si>
  <si>
    <t>34141024</t>
  </si>
  <si>
    <t>vodič propojovací flexibilní jádro Cu lanované izolace PVC 450/750V (H07V-K) 1x1,5mm2</t>
  </si>
  <si>
    <t>1344927243</t>
  </si>
  <si>
    <t>protoahovací drát</t>
  </si>
  <si>
    <t>-1179745020</t>
  </si>
  <si>
    <t>1234060485</t>
  </si>
  <si>
    <t>X484870231</t>
  </si>
  <si>
    <t xml:space="preserve">vložka těsnící dělená, pažnice/vývrt DN 150, 4x Ø125mm </t>
  </si>
  <si>
    <t>1421126963</t>
  </si>
  <si>
    <t>-817929643</t>
  </si>
  <si>
    <t>-691454355</t>
  </si>
  <si>
    <t>741-3</t>
  </si>
  <si>
    <t>Elektroinstalace - silnoproud brána</t>
  </si>
  <si>
    <t>138237811</t>
  </si>
  <si>
    <t>-1566062485</t>
  </si>
  <si>
    <t>741322001</t>
  </si>
  <si>
    <t>Montáž svodiče bleskových proudů nn typ 1 jednopólových impulzní proud do 35 kA se zapojením vodičů</t>
  </si>
  <si>
    <t>926849993</t>
  </si>
  <si>
    <t>Montáž přepěťových ochran nn se zapojením vodičů svodiče bleskových proudů - typ 1 jednopólových, pro impulsní proud do 35 kA</t>
  </si>
  <si>
    <t>https://podminky.urs.cz/item/CS_URS_2025_01/741322001</t>
  </si>
  <si>
    <t>SVODIC PREPETI 1+2 12,5 V/1</t>
  </si>
  <si>
    <t>565991264</t>
  </si>
  <si>
    <t>-1080132754</t>
  </si>
  <si>
    <t>34571548</t>
  </si>
  <si>
    <t>trubka elektroinstalační plastová tuhá středně odolná D 46,1/50mm</t>
  </si>
  <si>
    <t>1019882540</t>
  </si>
  <si>
    <t>-1287361881</t>
  </si>
  <si>
    <t>40+45+10</t>
  </si>
  <si>
    <t>907070772</t>
  </si>
  <si>
    <t>1969787195</t>
  </si>
  <si>
    <t>1595510148</t>
  </si>
  <si>
    <t>34126143</t>
  </si>
  <si>
    <t>kabel sdělovací podélně vodotěsný stíněný laminovanou Al folií jádro Cu plné izolace foam-skin PE plášť PE 150V (TCEPKPFLE) 5x4x0,6mm2</t>
  </si>
  <si>
    <t>1315544184</t>
  </si>
  <si>
    <t>2*70</t>
  </si>
  <si>
    <t>1206550979</t>
  </si>
  <si>
    <t>1198354141</t>
  </si>
  <si>
    <t>4+4</t>
  </si>
  <si>
    <t>-2145141367</t>
  </si>
  <si>
    <t>1756566627</t>
  </si>
  <si>
    <t>2066773211</t>
  </si>
  <si>
    <t>-1322500309</t>
  </si>
  <si>
    <t>742320051</t>
  </si>
  <si>
    <t>Montáž dveřního komunikačního tabla</t>
  </si>
  <si>
    <t>1504972193</t>
  </si>
  <si>
    <t>Montáž elektricky ovládaných zámků komunikačního tabla dveřního</t>
  </si>
  <si>
    <t>https://podminky.urs.cz/item/CS_URS_2025_01/742320051</t>
  </si>
  <si>
    <t>38226806</t>
  </si>
  <si>
    <t>IP TABLO s ovládáním elektrického zámku a video spojením HD kamera, provedení vandal, nerez</t>
  </si>
  <si>
    <t>1795954848</t>
  </si>
  <si>
    <t>-1969818553</t>
  </si>
  <si>
    <t>X742320032.3</t>
  </si>
  <si>
    <t>Montáž vjezdových sloupků</t>
  </si>
  <si>
    <t>1504318464</t>
  </si>
  <si>
    <t>Montáž elektricky ovládaných zámků ostatní prvky elektrického otvírače 12 V a stavitelnou střelkou</t>
  </si>
  <si>
    <t>X59231002</t>
  </si>
  <si>
    <t>Vjezdový sloupek zahnutý, včetně kotvící sady a příslušenství</t>
  </si>
  <si>
    <t>1863559092</t>
  </si>
  <si>
    <t>barvu sloupku RAL upřesní investor</t>
  </si>
  <si>
    <t>X018.3</t>
  </si>
  <si>
    <t>Základ pro vjezdový sloupek 400x400x800</t>
  </si>
  <si>
    <t>1234314361</t>
  </si>
  <si>
    <t>-1664461795</t>
  </si>
  <si>
    <t>460141112</t>
  </si>
  <si>
    <t>Hloubení nezapažených jam při elektromontážích strojně v hornině tř I skupiny 3</t>
  </si>
  <si>
    <t>902257065</t>
  </si>
  <si>
    <t>Hloubení jam strojně včetně urovnáním dna s přemístěním výkopku do vzdálenosti 3 m od okraje jámy nebo s naložením na dopravní prostředek v hornině třídy těžitelnosti I skupiny 3</t>
  </si>
  <si>
    <t>https://podminky.urs.cz/item/CS_URS_2025_01/460141112</t>
  </si>
  <si>
    <t>5*(0,6*0,6*0,8)</t>
  </si>
  <si>
    <t>2*(0,5*0,5*0,8)</t>
  </si>
  <si>
    <t>-1957709628</t>
  </si>
  <si>
    <t>VO</t>
  </si>
  <si>
    <t>15+10</t>
  </si>
  <si>
    <t>EV</t>
  </si>
  <si>
    <t>460171272</t>
  </si>
  <si>
    <t>Hloubení kabelových nezapažených rýh strojně š 50 cm hl 80 cm v hornině tř I skupiny 3</t>
  </si>
  <si>
    <t>-1750335051</t>
  </si>
  <si>
    <t>Hloubení kabelových rýh strojně včetně urovnání dna s přemístěním výkopku do vzdálenosti 3 m od okraje jámy nebo s naložením na dopravní prostředek šířky 50 cm hloubky 80 cm v hornině třídy těžitelnosti I skupiny 3</t>
  </si>
  <si>
    <t>https://podminky.urs.cz/item/CS_URS_2025_01/460171272</t>
  </si>
  <si>
    <t>VO+BRÁNA</t>
  </si>
  <si>
    <t>EV+VO+BRÁNA</t>
  </si>
  <si>
    <t>845421329</t>
  </si>
  <si>
    <t>EV+VO</t>
  </si>
  <si>
    <t>800008107</t>
  </si>
  <si>
    <t>-345062323</t>
  </si>
  <si>
    <t>9,94*7 'Přepočtené koeficientem množství</t>
  </si>
  <si>
    <t>750243012</t>
  </si>
  <si>
    <t>9,94*2,1 'Přepočtené koeficientem množství</t>
  </si>
  <si>
    <t>-68969372</t>
  </si>
  <si>
    <t>1,840</t>
  </si>
  <si>
    <t>0,2*0,35*50</t>
  </si>
  <si>
    <t>0,2*0,5*24</t>
  </si>
  <si>
    <t>0,2*0,5*22</t>
  </si>
  <si>
    <t>460411122</t>
  </si>
  <si>
    <t>Zásyp jam při elektromontážích strojně včetně zhutnění v hornině tř I skupiny 3</t>
  </si>
  <si>
    <t>-1126000166</t>
  </si>
  <si>
    <t>Zásyp jam strojně s uložením výkopku ve vrstvách a urovnáním povrchu s přemístění sypaniny ze vzdálenosti do 10 m se zhutněním z horniny třídy těžitelnosti I skupiny 3</t>
  </si>
  <si>
    <t>https://podminky.urs.cz/item/CS_URS_2025_01/460411122</t>
  </si>
  <si>
    <t>(0,6*0,6*0,8)*5</t>
  </si>
  <si>
    <t>BRÁNA</t>
  </si>
  <si>
    <t>0,5*0,5*0,8</t>
  </si>
  <si>
    <t>-1511987417</t>
  </si>
  <si>
    <t>460451262</t>
  </si>
  <si>
    <t>Zásyp kabelových rýh strojně se zhutněním š 50 cm hl 60 cm z horniny tř I skupiny 3</t>
  </si>
  <si>
    <t>272457043</t>
  </si>
  <si>
    <t>Zásyp kabelových rýh strojně s přemístěním sypaniny ze vzdálenosti do 10 m, s uložením výkopku ve vrstvách včetně zhutnění a urovnání povrchu šířky 50 cm hloubky 60 cm z horniny třídy těžitelnosti I skupiny 3</t>
  </si>
  <si>
    <t>https://podminky.urs.cz/item/CS_URS_2025_01/460451262</t>
  </si>
  <si>
    <t>-943808139</t>
  </si>
  <si>
    <t>-816178136</t>
  </si>
  <si>
    <t>(50+24+22)*2</t>
  </si>
  <si>
    <t>-734155025</t>
  </si>
  <si>
    <t>IO-03d - Úprava sítě veřejného osvětlení</t>
  </si>
  <si>
    <t>210100252</t>
  </si>
  <si>
    <t>Ukončení kabelů smršťovací koncovkou nebo páskou se zapojením bez letování žíly do 4x25 mm2</t>
  </si>
  <si>
    <t>-1092517333</t>
  </si>
  <si>
    <t>Ukončení kabelů smršťovací koncovkou nebo páskou se zapojením bez letování počtu a průřezu žil 4 x 25 mm2</t>
  </si>
  <si>
    <t>https://podminky.urs.cz/item/CS_URS_2025_01/210100252</t>
  </si>
  <si>
    <t>35436314</t>
  </si>
  <si>
    <t>hlava rozdělovací smršťovaná přímá do 1kV SKE 4f/1+2 kabel 12-32mm/průřez 1,5-35mm</t>
  </si>
  <si>
    <t>-1691585102</t>
  </si>
  <si>
    <t>210101234</t>
  </si>
  <si>
    <t>Propojení kabelů celoplastových spojkou do 1 kV venkovní smršťovací SVCZ 1 až 5 žíly do 4x25 až 35 mm2</t>
  </si>
  <si>
    <t>327148740</t>
  </si>
  <si>
    <t>Propojení kabelů nebo vodičů spojkou do 1 kV venkovní smršťovací [typ SVCZ 1 až 5] kabelů celoplastových, počtu a průřezu žil do 4 x 25 až 35 mm2</t>
  </si>
  <si>
    <t>https://podminky.urs.cz/item/CS_URS_2025_01/210101234</t>
  </si>
  <si>
    <t>10.050.015</t>
  </si>
  <si>
    <t>Spojka 4x25 mm2 kabelová</t>
  </si>
  <si>
    <t>-1957050755</t>
  </si>
  <si>
    <t>741123225</t>
  </si>
  <si>
    <t>Montáž kabel Al plný nebo laněný kulatý žíla 4x25 mm2 uložený volně (např. AYKY)</t>
  </si>
  <si>
    <t>1643422171</t>
  </si>
  <si>
    <t>Montáž kabelů hliníkových bez ukončení uložených volně plných nebo laněných kulatých (např. AYKY) počtu a průřezu žil 4x25 mm2</t>
  </si>
  <si>
    <t>https://podminky.urs.cz/item/CS_URS_2025_01/741123225</t>
  </si>
  <si>
    <t>34113120</t>
  </si>
  <si>
    <t>kabel silový jádro Al izolace PVC plášť PVC 0,6/1kV (1-AYKY) 4x25mm2</t>
  </si>
  <si>
    <t>1374910325</t>
  </si>
  <si>
    <t>741410022</t>
  </si>
  <si>
    <t>Montáž pásku uzemňovacího průřezu do 120 mm2 v průmyslové výstavbě v zemi</t>
  </si>
  <si>
    <t>-1162860050</t>
  </si>
  <si>
    <t>Montáž uzemňovacího vedení s upevněním, propojením a připojením pomocí svorek v zemi s izolací spojů pásku průřezu do 120 mm2 v průmyslové výstavbě</t>
  </si>
  <si>
    <t>https://podminky.urs.cz/item/CS_URS_2025_01/741410022</t>
  </si>
  <si>
    <t>1929486766</t>
  </si>
  <si>
    <t>20*0,95</t>
  </si>
  <si>
    <t>-908090444</t>
  </si>
  <si>
    <t>1101554124</t>
  </si>
  <si>
    <t>X74362930R2</t>
  </si>
  <si>
    <t>Ochranný nátěr spojů</t>
  </si>
  <si>
    <t>221821485</t>
  </si>
  <si>
    <t>741125831</t>
  </si>
  <si>
    <t>Demontáž vodič Al izolovaný plný a laněný žíla 16 až 35 mm2 uložený volně</t>
  </si>
  <si>
    <t>1794945694</t>
  </si>
  <si>
    <t>Demontáž vodičů izolovaných hliníkových uložených volně plných a laněných průřezu žíly 16 až 35 mm2</t>
  </si>
  <si>
    <t>https://podminky.urs.cz/item/CS_URS_2025_01/741125831</t>
  </si>
  <si>
    <t>460161272</t>
  </si>
  <si>
    <t>Hloubení kabelových rýh ručně š 50 cm hl 80 cm v hornině tř I skupiny 3</t>
  </si>
  <si>
    <t>1282896807</t>
  </si>
  <si>
    <t>Hloubení kabelových rýh ručně včetně urovnání dna s přemístěním výkopku do vzdálenosti 3 m od okraje jámy nebo s naložením na dopravní prostředek šířky 50 cm hloubky 80 cm v hornině třídy těžitelnosti I skupiny 3</t>
  </si>
  <si>
    <t>https://podminky.urs.cz/item/CS_URS_2025_01/460161272</t>
  </si>
  <si>
    <t>18*0,5</t>
  </si>
  <si>
    <t>-1737047677</t>
  </si>
  <si>
    <t>460171232</t>
  </si>
  <si>
    <t>Hloubení kabelových nezapažených rýh strojně š 50 cm hl 40 cm v hornině tř I skupiny 3</t>
  </si>
  <si>
    <t>1836864955</t>
  </si>
  <si>
    <t>Hloubení kabelových rýh strojně včetně urovnání dna s přemístěním výkopku do vzdálenosti 3 m od okraje jámy nebo s naložením na dopravní prostředek šířky 50 cm hloubky 40 cm v hornině třídy těžitelnosti I skupiny 3</t>
  </si>
  <si>
    <t>https://podminky.urs.cz/item/CS_URS_2025_01/460171232</t>
  </si>
  <si>
    <t>2019192573</t>
  </si>
  <si>
    <t>18*0,5*0,2</t>
  </si>
  <si>
    <t>1490304125</t>
  </si>
  <si>
    <t>1,8*2,1 'Přepočtené koeficientem množství</t>
  </si>
  <si>
    <t>1051379581</t>
  </si>
  <si>
    <t>1,8</t>
  </si>
  <si>
    <t>1,8*7 'Přepočtené koeficientem množství</t>
  </si>
  <si>
    <t>-904498212</t>
  </si>
  <si>
    <t>-2050996643</t>
  </si>
  <si>
    <t>-1493218359</t>
  </si>
  <si>
    <t>18*2</t>
  </si>
  <si>
    <t>-1141837275</t>
  </si>
  <si>
    <t>-1942292961</t>
  </si>
  <si>
    <t>34571351</t>
  </si>
  <si>
    <t>trubka elektroinstalační ohebná dvouplášťová korugovaná HDPE (chránička) D 40/50mm</t>
  </si>
  <si>
    <t>930188543</t>
  </si>
  <si>
    <t>10.074.781</t>
  </si>
  <si>
    <t>Spojka Ø 50 pro chráničky násuvná černá</t>
  </si>
  <si>
    <t>-2109953328</t>
  </si>
  <si>
    <t>-1755558108</t>
  </si>
  <si>
    <t>-674298284</t>
  </si>
  <si>
    <t>2070871530</t>
  </si>
  <si>
    <t>14*2</t>
  </si>
  <si>
    <t>455406221</t>
  </si>
  <si>
    <t>IO-18 - Prodloužení SEK</t>
  </si>
  <si>
    <t>IO 18 - Prodloužení SEK</t>
  </si>
  <si>
    <t xml:space="preserve">Jedná se o inženýrský objekt, který řeší prodloužení stávající SEK. Tento inženýrský objekt je převzat ze souběžně připravované projektové dokumentace "Výstavba PS Velké Meziříčí", který řeší výstavbu nové základny HZS na pozemcích sousedících s námi dotčenými pozemky. Objekt ZZS uvažuje s využitím prodloužené sítě SEK pro vlastní napojení. Vzhledem k tomu, že výstavba areálu HZS je plánována na pozdější termíny než výstavba výjezdového stanoviště ZZS, bude nutné prodloužení SEK provést již v rámci výstavby výjezdového stanoviště ZZS. Prodloužení SEK bylo navrženo i povoleno v rámci projektu "Výstavba PS Velké Meziříčí" včetně vyřešení smlouvy o smlouvě budoucí na zřízení věcného břemene. Vlastní návrh prodloužení SEK včetně těchto dokumentů je součástí objektu IO-18 a v tomto provedení bude zrealizován Krajem Vysočina již v rámci této projektové dokumentace. </t>
  </si>
  <si>
    <t>181411121</t>
  </si>
  <si>
    <t>Založení lučního trávníku výsevem pl do 1000 m2 v rovině a ve svahu do 1:5</t>
  </si>
  <si>
    <t>Založení trávníku na půdě předem připravené plochy do 1000 m2 výsevem včetně utažení lučního v rovině nebo na svahu do 1:5</t>
  </si>
  <si>
    <t>https://podminky.urs.cz/item/CS_URS_2025_01/181411121</t>
  </si>
  <si>
    <t>00572470</t>
  </si>
  <si>
    <t>osivo směs travní univerzál</t>
  </si>
  <si>
    <t>65*0,02 "Přepočtené koeficientem množství</t>
  </si>
  <si>
    <t>460010025</t>
  </si>
  <si>
    <t>Vytyčení trasy inženýrských sítí v zastavěném prostoru</t>
  </si>
  <si>
    <t>km</t>
  </si>
  <si>
    <t>Vytyčení trasy inženýrských sítí v zastavěném prostoru</t>
  </si>
  <si>
    <t>https://podminky.urs.cz/item/CS_URS_2025_01/460010025</t>
  </si>
  <si>
    <t>460171292</t>
  </si>
  <si>
    <t>Hloubení kabelových nezapažených rýh strojně š 50 cm hl 100 cm v hornině tř I skupiny 3</t>
  </si>
  <si>
    <t>Hloubení nezapažených kabelových rýh strojně včetně urovnání dna s přemístěním výkopku do vzdálenosti 3 m od okraje jámy nebo s naložením na dopravní prostředek šířky 50 cm hloubky 100 cm v hornině třídy těžitelnosti I skupiny 3</t>
  </si>
  <si>
    <t>https://podminky.urs.cz/item/CS_URS_2025_01/460171292</t>
  </si>
  <si>
    <t>Hloubení nezapažených kabelových rýh strojně včetně urovnání dna s přemístěním výkopku do vzdálenosti 3 m od okraje jámy nebo s naložením na dopravní prostředek šířky 50 cm hloubky 120 cm v hornině třídy těžitelnosti I skupiny 3</t>
  </si>
  <si>
    <t>255,0*0,3*0,5</t>
  </si>
  <si>
    <t>"kamenivo" 18,125/1,8</t>
  </si>
  <si>
    <t>"asfalt" 7,5/1,1</t>
  </si>
  <si>
    <t>Vodorovné přemístění (odvoz) horniny dopravními prostředky včetně složení, bez naložení a rozprostření jakékoliv třídy, na vzdálenost Příplatek k ceně -1113 za každých dalších i započatých 1000 m</t>
  </si>
  <si>
    <t>"kamenivo" 18,125</t>
  </si>
  <si>
    <t>56,375*2 "Přepočtené koeficientem množství</t>
  </si>
  <si>
    <t>997221875</t>
  </si>
  <si>
    <t>Poplatek za uložení na recyklační skládce (skládkovné) stavebního odpadu asfaltového bez obsahu dehtu zatříděného do Katalogu odpadů pod kódem 17 03 02</t>
  </si>
  <si>
    <t>Poplatek za uložení stavebního odpadu na recyklační skládce (skládkovné) asfaltového bez obsahu dehtu zatříděného do Katalogu odpadů pod kódem 17 03 02</t>
  </si>
  <si>
    <t>https://podminky.urs.cz/item/CS_URS_2025_01/997221875</t>
  </si>
  <si>
    <t>"asfalt" 7,5</t>
  </si>
  <si>
    <t>Naložení výkopku strojně z hornin třídy těžitelnosti I skupiny 1 až 3</t>
  </si>
  <si>
    <t>460451272</t>
  </si>
  <si>
    <t>Zásyp kabelových rýh strojně se zhutněním š 50 cm hl 70 cm z horniny tř I skupiny 3</t>
  </si>
  <si>
    <t>Zásyp kabelových rýh strojně s přemístěním sypaniny ze vzdálenosti do 10 m, s uložením výkopku ve vrstvách včetně zhutnění a urovnání povrchu šířky 50 cm hloubky 70 cm z horniny třídy těžitelnosti I skupiny 3</t>
  </si>
  <si>
    <t>https://podminky.urs.cz/item/CS_URS_2025_01/460451272</t>
  </si>
  <si>
    <t>460451292</t>
  </si>
  <si>
    <t>Zásyp kabelových rýh strojně se zhutněním š 50 cm hl 90 cm z horniny tř I skupiny 3</t>
  </si>
  <si>
    <t>Zásyp kabelových rýh strojně s přemístěním sypaniny ze vzdálenosti do 10 m, s uložením výkopku ve vrstvách včetně zhutnění a urovnání povrchu šířky 50 cm hloubky 90 cm z horniny třídy těžitelnosti I skupiny 3</t>
  </si>
  <si>
    <t>https://podminky.urs.cz/item/CS_URS_2025_01/460451292</t>
  </si>
  <si>
    <t>Kabelové lože z písku včetně podsypu, zhutnění a urovnání povrchu pro kabely nn bez zakrytí, šířky přes 35 do 50 cm</t>
  </si>
  <si>
    <t>Výstražná fólie pro krytí kabelů šířky 25 cm</t>
  </si>
  <si>
    <t>Výstražná fólie z PVC pro krytí kabelů včetně vyrovnání povrchu rýhy, rozvinutí a uložení fólie šířky do 25 cm</t>
  </si>
  <si>
    <t>460791212</t>
  </si>
  <si>
    <t>Montáž trubek ochranných plastových uložených volně do rýhy ohebných přes 32 do 50 mm</t>
  </si>
  <si>
    <t>Montáž trubek ochranných uložených volně do rýhy plastových ohebných, vnitřního průměru přes 32 do 50 mm</t>
  </si>
  <si>
    <t>https://podminky.urs.cz/item/CS_URS_2025_01/460791212</t>
  </si>
  <si>
    <t>34571350</t>
  </si>
  <si>
    <t>trubka elektroinstalační ohebná dvouplášťová korugovaná (chránička) D 32/40mm, HDPE+LDPE</t>
  </si>
  <si>
    <t>255*1,05 "Přepočtené koeficientem množství</t>
  </si>
  <si>
    <t>460841113</t>
  </si>
  <si>
    <t>Osazení kabelové komory z dílu HDPE plochy do 1 m2 hl přes 0,7 do 1,0 m pro běžné zatížení</t>
  </si>
  <si>
    <t>Osazení kabelové komory z plastů pro běžné zatížení komorového dílu z polyetylénu HDPE půdorysné plochy do 1,0 m2, světlé hloubky přes 0,7 do 1,0 m</t>
  </si>
  <si>
    <t>https://podminky.urs.cz/item/CS_URS_2025_01/460841113</t>
  </si>
  <si>
    <t>komora kabelová plastová</t>
  </si>
  <si>
    <t>460841141</t>
  </si>
  <si>
    <t>Osazení víka z HDPE plochy do 1,0 m2 pro kabelové komory z plastů pro běžné zatížení</t>
  </si>
  <si>
    <t>Osazení kabelové komory z plastů pro běžné zatížení víka z polyetylénu HDPE půdorysné plochy do 1,0 m2</t>
  </si>
  <si>
    <t>https://podminky.urs.cz/item/CS_URS_2025_01/460841141</t>
  </si>
  <si>
    <t>víko kabelové komory plastové</t>
  </si>
  <si>
    <t>460871152</t>
  </si>
  <si>
    <t>Podklad vozovky a chodníku z kameniva drceného se zhutněním při elektromontážích tl přes 10 do 15 cm</t>
  </si>
  <si>
    <t>Podklad vozovek a chodníků včetně rozprostření a úpravy z kameniva drceného, včetně zhutnění, tloušťky přes 10 do 15 cm</t>
  </si>
  <si>
    <t>https://podminky.urs.cz/item/CS_URS_2025_01/460871152</t>
  </si>
  <si>
    <t>125,0*0,5</t>
  </si>
  <si>
    <t>460871162</t>
  </si>
  <si>
    <t>Podklad vozovky a chodníku z asfaltového betonu se zhutněním při elektromontážích tl přes 5 do 10 cm</t>
  </si>
  <si>
    <t>Podklad vozovek a chodníků včetně rozprostření a úpravy z asfaltového betonu včetně zhutnění, tloušťky přes 5 do 10 cm</t>
  </si>
  <si>
    <t>https://podminky.urs.cz/item/CS_URS_2025_01/460871162</t>
  </si>
  <si>
    <t>468011122</t>
  </si>
  <si>
    <t>Odstranění podkladu nebo krytu komunikace při elektromontážích z kameniva drceného tl přes 10 do 20 cm</t>
  </si>
  <si>
    <t>Odstranění podkladů nebo krytů komunikací včetně rozpojení na kusy a zarovnání styčné spáry z kameniva drceného, tloušťky přes 10 do 20 cm</t>
  </si>
  <si>
    <t>https://podminky.urs.cz/item/CS_URS_2025_01/468011122</t>
  </si>
  <si>
    <t>468011142</t>
  </si>
  <si>
    <t>Odstranění podkladu nebo krytu komunikace při elektromontážích ze živice tl přes 5 do 10 cm</t>
  </si>
  <si>
    <t>Odstranění podkladů nebo krytů komunikací včetně rozpojení na kusy a zarovnání styčné spáry ze živice, tloušťky přes 5 do 10 cm</t>
  </si>
  <si>
    <t>https://podminky.urs.cz/item/CS_URS_2025_01/468011142</t>
  </si>
  <si>
    <t>468041122</t>
  </si>
  <si>
    <t>Řezání živičného podkladu nebo krytu při elektromontážích hl přes 5 do 10 cm</t>
  </si>
  <si>
    <t>Řezání spár v podkladu nebo krytu živičném, tloušťky přes 5 do 10 cm</t>
  </si>
  <si>
    <t>https://podminky.urs.cz/item/CS_URS_2025_01/468041122</t>
  </si>
  <si>
    <t>469981111</t>
  </si>
  <si>
    <t>Přesun hmot pro pomocné stavební práce při elektromotážích</t>
  </si>
  <si>
    <t>Přesun hmot pro pomocné stavební práce při elektromontážích dopravní vzdálenost do 1 000 m</t>
  </si>
  <si>
    <t>https://podminky.urs.cz/item/CS_URS_2025_01/469981111</t>
  </si>
  <si>
    <t>469981211</t>
  </si>
  <si>
    <t>Příplatek k přesunu hmot pro pomocné stavební práce při elektromotážích ZKD 1000 m</t>
  </si>
  <si>
    <t>Přesun hmot pro pomocné stavební práce při elektromontážích Příplatek k ceně za zvětšený přesun přes vymezenou největší dopravní vzdálenost za každých dalších i započatých 1000 m</t>
  </si>
  <si>
    <t>https://podminky.urs.cz/item/CS_URS_2025_01/469981211</t>
  </si>
  <si>
    <t>85,496*19 "Přepočtené koeficientem množství</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</si>
</sst>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3">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8"/>
      <color rgb="FF003366"/>
      <name val="Arial CE"/>
    </font>
    <font>
      <sz val="10"/>
      <color rgb="FF003366"/>
      <name val="Arial CE"/>
    </font>
    <font>
      <sz val="8"/>
      <color rgb="FF800080"/>
      <name val="Arial CE"/>
    </font>
    <font>
      <sz val="8"/>
      <color rgb="FF505050"/>
      <name val="Arial CE"/>
    </font>
    <font>
      <sz val="8"/>
      <color rgb="FFFF000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sz val="7"/>
      <color rgb="FF979797"/>
      <name val="Arial CE"/>
    </font>
    <font>
      <i/>
      <u/>
      <sz val="7"/>
      <color rgb="FF979797"/>
      <name val="Calibri"/>
      <scheme val="minor"/>
    </font>
    <font>
      <i/>
      <sz val="9"/>
      <color rgb="FF0000FF"/>
      <name val="Arial CE"/>
    </font>
    <font>
      <i/>
      <sz val="8"/>
      <color rgb="FF0000FF"/>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2" fillId="0" borderId="0" applyNumberFormat="0" applyFill="0" applyBorder="0" applyAlignment="0" applyProtection="0"/>
  </cellStyleXfs>
  <cellXfs count="314">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0" fillId="0" borderId="0" xfId="0" applyAlignment="1">
      <alignment horizontal="center" vertical="center" wrapText="1"/>
    </xf>
    <xf numFmtId="0" fontId="7" fillId="0" borderId="0" xfId="0" applyFont="1" applyAlignment="1"/>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4" fontId="18"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3"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20"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14"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2" fillId="0" borderId="14"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3" fillId="4" borderId="6" xfId="0" applyFont="1" applyFill="1" applyBorder="1" applyAlignment="1" applyProtection="1">
      <alignment horizontal="center" vertical="center"/>
    </xf>
    <xf numFmtId="0" fontId="23"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3" fillId="4" borderId="7" xfId="0" applyFont="1" applyFill="1" applyBorder="1" applyAlignment="1" applyProtection="1">
      <alignment horizontal="center" vertical="center"/>
    </xf>
    <xf numFmtId="0" fontId="23" fillId="4" borderId="7" xfId="0" applyFont="1" applyFill="1" applyBorder="1" applyAlignment="1" applyProtection="1">
      <alignment horizontal="right" vertical="center"/>
    </xf>
    <xf numFmtId="0" fontId="23" fillId="4" borderId="8" xfId="0" applyFont="1" applyFill="1" applyBorder="1" applyAlignment="1" applyProtection="1">
      <alignment horizontal="left" vertical="center"/>
    </xf>
    <xf numFmtId="0" fontId="23" fillId="4" borderId="0" xfId="0" applyFont="1" applyFill="1" applyAlignment="1" applyProtection="1">
      <alignment horizontal="center" vertical="center"/>
    </xf>
    <xf numFmtId="0" fontId="24" fillId="0" borderId="16"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1" fillId="0" borderId="14"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5"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4" fontId="28"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9" fillId="0" borderId="14"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5" xfId="0" applyNumberFormat="1" applyFont="1" applyBorder="1" applyAlignment="1" applyProtection="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8" fillId="0" borderId="0" xfId="0" applyFont="1" applyAlignment="1" applyProtection="1">
      <alignment vertical="center"/>
    </xf>
    <xf numFmtId="0" fontId="31" fillId="0" borderId="0" xfId="0" applyFont="1" applyAlignment="1" applyProtection="1">
      <alignment horizontal="left" vertical="center" wrapText="1"/>
    </xf>
    <xf numFmtId="4" fontId="8"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1" fillId="0" borderId="19" xfId="0" applyNumberFormat="1" applyFont="1" applyBorder="1" applyAlignment="1" applyProtection="1">
      <alignment vertical="center"/>
    </xf>
    <xf numFmtId="4" fontId="1" fillId="0" borderId="20" xfId="0" applyNumberFormat="1" applyFont="1" applyBorder="1" applyAlignment="1" applyProtection="1">
      <alignment vertical="center"/>
    </xf>
    <xf numFmtId="166" fontId="1" fillId="0" borderId="20" xfId="0" applyNumberFormat="1" applyFont="1" applyBorder="1" applyAlignment="1" applyProtection="1">
      <alignment vertical="center"/>
    </xf>
    <xf numFmtId="4" fontId="1" fillId="0" borderId="21" xfId="0" applyNumberFormat="1" applyFont="1" applyBorder="1" applyAlignment="1" applyProtection="1">
      <alignment vertical="center"/>
    </xf>
    <xf numFmtId="0" fontId="0" fillId="0" borderId="1" xfId="0" applyBorder="1"/>
    <xf numFmtId="0" fontId="0" fillId="0" borderId="2" xfId="0" applyBorder="1"/>
    <xf numFmtId="0" fontId="14"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0" fillId="0" borderId="12" xfId="0" applyFont="1" applyBorder="1" applyAlignment="1">
      <alignment vertical="center"/>
    </xf>
    <xf numFmtId="0" fontId="18"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3" fillId="4" borderId="16"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5" fillId="0" borderId="0" xfId="0" applyNumberFormat="1" applyFont="1" applyAlignment="1" applyProtection="1"/>
    <xf numFmtId="0" fontId="0" fillId="0" borderId="12" xfId="0" applyBorder="1" applyAlignment="1" applyProtection="1">
      <alignment vertical="center"/>
    </xf>
    <xf numFmtId="166" fontId="34" fillId="0" borderId="12" xfId="0" applyNumberFormat="1" applyFont="1" applyBorder="1" applyAlignment="1" applyProtection="1"/>
    <xf numFmtId="166" fontId="34" fillId="0" borderId="13" xfId="0" applyNumberFormat="1" applyFont="1" applyBorder="1" applyAlignment="1" applyProtection="1"/>
    <xf numFmtId="4" fontId="35" fillId="0" borderId="0" xfId="0" applyNumberFormat="1" applyFont="1" applyAlignment="1">
      <alignment vertical="center"/>
    </xf>
    <xf numFmtId="0" fontId="7" fillId="0" borderId="3" xfId="0" applyFont="1" applyBorder="1" applyAlignment="1" applyProtection="1"/>
    <xf numFmtId="0" fontId="7" fillId="0" borderId="0" xfId="0" applyFont="1" applyAlignment="1" applyProtection="1"/>
    <xf numFmtId="0" fontId="7" fillId="0" borderId="0" xfId="0" applyFont="1" applyAlignment="1" applyProtection="1">
      <alignment horizontal="left"/>
    </xf>
    <xf numFmtId="0" fontId="6" fillId="0" borderId="0" xfId="0" applyFont="1" applyAlignment="1" applyProtection="1">
      <alignment horizontal="left"/>
    </xf>
    <xf numFmtId="0" fontId="7" fillId="0" borderId="0" xfId="0" applyFont="1" applyAlignment="1" applyProtection="1">
      <protection locked="0"/>
    </xf>
    <xf numFmtId="4" fontId="6" fillId="0" borderId="0" xfId="0" applyNumberFormat="1" applyFont="1" applyAlignment="1" applyProtection="1"/>
    <xf numFmtId="0" fontId="7" fillId="0" borderId="3" xfId="0" applyFont="1" applyBorder="1" applyAlignment="1"/>
    <xf numFmtId="0" fontId="7" fillId="0" borderId="14" xfId="0" applyFont="1" applyBorder="1" applyAlignment="1" applyProtection="1"/>
    <xf numFmtId="0" fontId="7" fillId="0" borderId="0" xfId="0" applyFont="1" applyBorder="1" applyAlignment="1" applyProtection="1"/>
    <xf numFmtId="166" fontId="7" fillId="0" borderId="0" xfId="0" applyNumberFormat="1" applyFont="1" applyBorder="1" applyAlignment="1" applyProtection="1"/>
    <xf numFmtId="166" fontId="7" fillId="0" borderId="15" xfId="0" applyNumberFormat="1" applyFont="1" applyBorder="1" applyAlignment="1" applyProtection="1"/>
    <xf numFmtId="0" fontId="7" fillId="0" borderId="0" xfId="0" applyFont="1" applyAlignment="1">
      <alignment horizontal="left"/>
    </xf>
    <xf numFmtId="0" fontId="7" fillId="0" borderId="0" xfId="0" applyFont="1" applyAlignment="1">
      <alignment horizontal="center"/>
    </xf>
    <xf numFmtId="4" fontId="7" fillId="0" borderId="0" xfId="0" applyNumberFormat="1" applyFont="1" applyAlignment="1">
      <alignment vertical="center"/>
    </xf>
    <xf numFmtId="0" fontId="23" fillId="0" borderId="22" xfId="0" applyFont="1" applyBorder="1" applyAlignment="1" applyProtection="1">
      <alignment horizontal="center" vertical="center"/>
    </xf>
    <xf numFmtId="49" fontId="23" fillId="0" borderId="22" xfId="0" applyNumberFormat="1" applyFont="1" applyBorder="1" applyAlignment="1" applyProtection="1">
      <alignment horizontal="left" vertical="center" wrapText="1"/>
    </xf>
    <xf numFmtId="0" fontId="23" fillId="0" borderId="22" xfId="0" applyFont="1" applyBorder="1" applyAlignment="1" applyProtection="1">
      <alignment horizontal="left" vertical="center" wrapText="1"/>
    </xf>
    <xf numFmtId="0" fontId="23" fillId="0" borderId="22" xfId="0" applyFont="1" applyBorder="1" applyAlignment="1" applyProtection="1">
      <alignment horizontal="center" vertical="center" wrapText="1"/>
    </xf>
    <xf numFmtId="167" fontId="23" fillId="0" borderId="22" xfId="0" applyNumberFormat="1" applyFont="1" applyBorder="1" applyAlignment="1" applyProtection="1">
      <alignment vertical="center"/>
    </xf>
    <xf numFmtId="4" fontId="23" fillId="2"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xf>
    <xf numFmtId="0" fontId="24" fillId="2" borderId="14"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5"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pplyProtection="1">
      <alignment horizontal="left" vertical="center"/>
    </xf>
    <xf numFmtId="0" fontId="37"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24" fillId="2" borderId="19" xfId="0" applyFont="1" applyFill="1" applyBorder="1" applyAlignment="1" applyProtection="1">
      <alignment horizontal="left" vertical="center"/>
      <protection locked="0"/>
    </xf>
    <xf numFmtId="0" fontId="24" fillId="0" borderId="20" xfId="0" applyFont="1" applyBorder="1" applyAlignment="1" applyProtection="1">
      <alignment horizontal="center" vertical="center"/>
    </xf>
    <xf numFmtId="0" fontId="0" fillId="0" borderId="20" xfId="0" applyFont="1" applyBorder="1" applyAlignment="1" applyProtection="1">
      <alignment vertical="center"/>
    </xf>
    <xf numFmtId="166" fontId="24" fillId="0" borderId="20" xfId="0" applyNumberFormat="1" applyFont="1" applyBorder="1" applyAlignment="1" applyProtection="1">
      <alignment vertical="center"/>
    </xf>
    <xf numFmtId="166" fontId="24" fillId="0" borderId="21" xfId="0" applyNumberFormat="1" applyFont="1" applyBorder="1" applyAlignment="1" applyProtection="1">
      <alignment vertical="center"/>
    </xf>
    <xf numFmtId="0" fontId="8" fillId="0" borderId="3" xfId="0" applyFont="1" applyBorder="1" applyAlignment="1" applyProtection="1">
      <alignment vertical="center"/>
    </xf>
    <xf numFmtId="0" fontId="8" fillId="0" borderId="20" xfId="0" applyFont="1" applyBorder="1" applyAlignment="1" applyProtection="1">
      <alignment horizontal="left" vertical="center"/>
    </xf>
    <xf numFmtId="0" fontId="8" fillId="0" borderId="20" xfId="0" applyFont="1" applyBorder="1" applyAlignment="1" applyProtection="1">
      <alignment vertical="center"/>
    </xf>
    <xf numFmtId="4" fontId="8" fillId="0" borderId="20" xfId="0" applyNumberFormat="1" applyFont="1" applyBorder="1" applyAlignment="1" applyProtection="1">
      <alignment vertical="center"/>
    </xf>
    <xf numFmtId="0" fontId="8" fillId="0" borderId="3" xfId="0" applyFont="1" applyBorder="1" applyAlignment="1">
      <alignment vertical="center"/>
    </xf>
    <xf numFmtId="0" fontId="8" fillId="0" borderId="0" xfId="0" applyFont="1" applyAlignment="1" applyProtection="1">
      <alignment horizontal="left"/>
    </xf>
    <xf numFmtId="4" fontId="8" fillId="0" borderId="0" xfId="0" applyNumberFormat="1" applyFont="1" applyAlignment="1" applyProtection="1"/>
    <xf numFmtId="0" fontId="38" fillId="0" borderId="0" xfId="0" applyFont="1" applyAlignment="1" applyProtection="1">
      <alignment horizontal="left" vertical="center"/>
    </xf>
    <xf numFmtId="0" fontId="39" fillId="0" borderId="0" xfId="1" applyFont="1" applyAlignment="1" applyProtection="1">
      <alignment vertical="center" wrapText="1"/>
    </xf>
    <xf numFmtId="0" fontId="9" fillId="0" borderId="3"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0" fontId="40" fillId="0" borderId="22" xfId="0" applyFont="1" applyBorder="1" applyAlignment="1" applyProtection="1">
      <alignment horizontal="center" vertical="center"/>
    </xf>
    <xf numFmtId="49" fontId="40" fillId="0" borderId="22" xfId="0" applyNumberFormat="1" applyFont="1" applyBorder="1" applyAlignment="1" applyProtection="1">
      <alignment horizontal="left" vertical="center" wrapText="1"/>
    </xf>
    <xf numFmtId="0" fontId="40" fillId="0" borderId="22" xfId="0" applyFont="1" applyBorder="1" applyAlignment="1" applyProtection="1">
      <alignment horizontal="left" vertical="center" wrapText="1"/>
    </xf>
    <xf numFmtId="0" fontId="40" fillId="0" borderId="22" xfId="0" applyFont="1" applyBorder="1" applyAlignment="1" applyProtection="1">
      <alignment horizontal="center" vertical="center" wrapText="1"/>
    </xf>
    <xf numFmtId="167" fontId="40" fillId="0" borderId="22" xfId="0" applyNumberFormat="1" applyFont="1" applyBorder="1" applyAlignment="1" applyProtection="1">
      <alignment vertical="center"/>
    </xf>
    <xf numFmtId="4" fontId="40" fillId="2" borderId="22" xfId="0" applyNumberFormat="1" applyFont="1" applyFill="1" applyBorder="1" applyAlignment="1" applyProtection="1">
      <alignment vertical="center"/>
      <protection locked="0"/>
    </xf>
    <xf numFmtId="4" fontId="40" fillId="0" borderId="22" xfId="0" applyNumberFormat="1" applyFont="1" applyBorder="1" applyAlignment="1" applyProtection="1">
      <alignment vertical="center"/>
    </xf>
    <xf numFmtId="0" fontId="41" fillId="0" borderId="3" xfId="0" applyFont="1" applyBorder="1" applyAlignment="1">
      <alignment vertical="center"/>
    </xf>
    <xf numFmtId="0" fontId="40" fillId="2" borderId="14" xfId="0" applyFont="1" applyFill="1" applyBorder="1" applyAlignment="1" applyProtection="1">
      <alignment horizontal="left" vertical="center"/>
      <protection locked="0"/>
    </xf>
    <xf numFmtId="0" fontId="40" fillId="0" borderId="0" xfId="0" applyFont="1" applyBorder="1" applyAlignment="1" applyProtection="1">
      <alignment horizontal="center" vertical="center"/>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1" xfId="0" applyFont="1" applyBorder="1" applyAlignment="1" applyProtection="1">
      <alignment vertical="center"/>
    </xf>
    <xf numFmtId="0" fontId="10" fillId="0" borderId="19" xfId="0" applyFont="1" applyBorder="1" applyAlignment="1" applyProtection="1">
      <alignmen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11" fillId="0" borderId="19" xfId="0" applyFont="1" applyBorder="1" applyAlignment="1" applyProtection="1">
      <alignment vertical="center"/>
    </xf>
    <xf numFmtId="0" fontId="11" fillId="0" borderId="20" xfId="0" applyFont="1" applyBorder="1" applyAlignment="1" applyProtection="1">
      <alignment vertical="center"/>
    </xf>
    <xf numFmtId="0" fontId="11" fillId="0" borderId="21" xfId="0" applyFont="1" applyBorder="1" applyAlignment="1" applyProtection="1">
      <alignmen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styles" Target="styles.xml" /><Relationship Id="rId25" Type="http://schemas.openxmlformats.org/officeDocument/2006/relationships/theme" Target="theme/theme1.xml" /><Relationship Id="rId26" Type="http://schemas.openxmlformats.org/officeDocument/2006/relationships/calcChain" Target="calcChain.xml" /><Relationship Id="rId27"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hyperlink" Target="https://podminky.urs.cz/item/CS_URS_2025_01/121151123" TargetMode="External" /><Relationship Id="rId2" Type="http://schemas.openxmlformats.org/officeDocument/2006/relationships/hyperlink" Target="https://podminky.urs.cz/item/CS_URS_2025_01/171251201" TargetMode="External" /><Relationship Id="rId3" Type="http://schemas.openxmlformats.org/officeDocument/2006/relationships/hyperlink" Target="https://podminky.urs.cz/item/CS_URS_2025_01/181114711" TargetMode="External" /><Relationship Id="rId4" Type="http://schemas.openxmlformats.org/officeDocument/2006/relationships/hyperlink" Target="https://podminky.urs.cz/item/CS_URS_2025_01/162751135" TargetMode="External" /><Relationship Id="rId5" Type="http://schemas.openxmlformats.org/officeDocument/2006/relationships/hyperlink" Target="https://podminky.urs.cz/item/CS_URS_2025_01/171201231" TargetMode="External" /><Relationship Id="rId6" Type="http://schemas.openxmlformats.org/officeDocument/2006/relationships/hyperlink" Target="https://podminky.urs.cz/item/CS_URS_2025_01/167151111" TargetMode="External" /><Relationship Id="rId7" Type="http://schemas.openxmlformats.org/officeDocument/2006/relationships/hyperlink" Target="https://podminky.urs.cz/item/CS_URS_2025_01/162351103" TargetMode="External" /><Relationship Id="rId8" Type="http://schemas.openxmlformats.org/officeDocument/2006/relationships/hyperlink" Target="https://podminky.urs.cz/item/CS_URS_2025_01/181151311" TargetMode="External" /><Relationship Id="rId9" Type="http://schemas.openxmlformats.org/officeDocument/2006/relationships/hyperlink" Target="https://podminky.urs.cz/item/CS_URS_2025_01/181351113" TargetMode="External" /><Relationship Id="rId10" Type="http://schemas.openxmlformats.org/officeDocument/2006/relationships/hyperlink" Target="https://podminky.urs.cz/item/CS_URS_2025_01/182303111" TargetMode="External" /><Relationship Id="rId11" Type="http://schemas.openxmlformats.org/officeDocument/2006/relationships/hyperlink" Target="https://podminky.urs.cz/item/CS_URS_2025_01/183403113" TargetMode="External" /><Relationship Id="rId12" Type="http://schemas.openxmlformats.org/officeDocument/2006/relationships/hyperlink" Target="https://podminky.urs.cz/item/CS_URS_2025_01/183403153" TargetMode="External" /><Relationship Id="rId13" Type="http://schemas.openxmlformats.org/officeDocument/2006/relationships/hyperlink" Target="https://podminky.urs.cz/item/CS_URS_2025_01/183403161" TargetMode="External" /><Relationship Id="rId14" Type="http://schemas.openxmlformats.org/officeDocument/2006/relationships/hyperlink" Target="https://podminky.urs.cz/item/CS_URS_2025_01/183404111" TargetMode="External" /><Relationship Id="rId15" Type="http://schemas.openxmlformats.org/officeDocument/2006/relationships/hyperlink" Target="https://podminky.urs.cz/item/CS_URS_2025_01/185804312" TargetMode="External" /><Relationship Id="rId16" Type="http://schemas.openxmlformats.org/officeDocument/2006/relationships/hyperlink" Target="https://podminky.urs.cz/item/CS_URS_2025_01/181451131" TargetMode="External" /><Relationship Id="rId17" Type="http://schemas.openxmlformats.org/officeDocument/2006/relationships/hyperlink" Target="https://podminky.urs.cz/item/CS_URS_2025_01/184851111" TargetMode="External" /><Relationship Id="rId18" Type="http://schemas.openxmlformats.org/officeDocument/2006/relationships/hyperlink" Target="https://podminky.urs.cz/item/CS_URS_2025_01/167151111" TargetMode="External" /><Relationship Id="rId19" Type="http://schemas.openxmlformats.org/officeDocument/2006/relationships/hyperlink" Target="https://podminky.urs.cz/item/CS_URS_2025_01/162551108" TargetMode="External" /><Relationship Id="rId20" Type="http://schemas.openxmlformats.org/officeDocument/2006/relationships/hyperlink" Target="https://podminky.urs.cz/item/CS_URS_2025_01/171151111" TargetMode="External" /><Relationship Id="rId21" Type="http://schemas.openxmlformats.org/officeDocument/2006/relationships/hyperlink" Target="https://podminky.urs.cz/item/CS_URS_2025_01/998231311" TargetMode="External" /><Relationship Id="rId22"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hyperlink" Target="https://podminky.urs.cz/item/CS_URS_2025_01/119005153" TargetMode="External" /><Relationship Id="rId2" Type="http://schemas.openxmlformats.org/officeDocument/2006/relationships/hyperlink" Target="https://podminky.urs.cz/item/CS_URS_2025_01/132351101" TargetMode="External" /><Relationship Id="rId3" Type="http://schemas.openxmlformats.org/officeDocument/2006/relationships/hyperlink" Target="https://podminky.urs.cz/item/CS_URS_2025_01/167151101" TargetMode="External" /><Relationship Id="rId4" Type="http://schemas.openxmlformats.org/officeDocument/2006/relationships/hyperlink" Target="https://podminky.urs.cz/item/CS_URS_2025_01/162751115" TargetMode="External" /><Relationship Id="rId5" Type="http://schemas.openxmlformats.org/officeDocument/2006/relationships/hyperlink" Target="https://podminky.urs.cz/item/CS_URS_2025_01/171201231" TargetMode="External" /><Relationship Id="rId6" Type="http://schemas.openxmlformats.org/officeDocument/2006/relationships/hyperlink" Target="https://podminky.urs.cz/item/CS_URS_2025_01/174151101" TargetMode="External" /><Relationship Id="rId7" Type="http://schemas.openxmlformats.org/officeDocument/2006/relationships/hyperlink" Target="https://podminky.urs.cz/item/CS_URS_2025_01/183101321" TargetMode="External" /><Relationship Id="rId8" Type="http://schemas.openxmlformats.org/officeDocument/2006/relationships/hyperlink" Target="https://podminky.urs.cz/item/CS_URS_2025_01/184102114" TargetMode="External" /><Relationship Id="rId9" Type="http://schemas.openxmlformats.org/officeDocument/2006/relationships/hyperlink" Target="https://podminky.urs.cz/item/CS_URS_2025_01/184215132" TargetMode="External" /><Relationship Id="rId10" Type="http://schemas.openxmlformats.org/officeDocument/2006/relationships/hyperlink" Target="https://podminky.urs.cz/item/CS_URS_2025_01/184501121" TargetMode="External" /><Relationship Id="rId11" Type="http://schemas.openxmlformats.org/officeDocument/2006/relationships/hyperlink" Target="https://podminky.urs.cz/item/CS_URS_2025_01/184801121" TargetMode="External" /><Relationship Id="rId12" Type="http://schemas.openxmlformats.org/officeDocument/2006/relationships/hyperlink" Target="https://podminky.urs.cz/item/CS_URS_2025_01/184814221" TargetMode="External" /><Relationship Id="rId13" Type="http://schemas.openxmlformats.org/officeDocument/2006/relationships/hyperlink" Target="https://podminky.urs.cz/item/CS_URS_2025_01/184852322" TargetMode="External" /><Relationship Id="rId14" Type="http://schemas.openxmlformats.org/officeDocument/2006/relationships/hyperlink" Target="https://podminky.urs.cz/item/CS_URS_2025_01/184911332" TargetMode="External" /><Relationship Id="rId15" Type="http://schemas.openxmlformats.org/officeDocument/2006/relationships/hyperlink" Target="https://podminky.urs.cz/item/CS_URS_2025_01/184911421" TargetMode="External" /><Relationship Id="rId16" Type="http://schemas.openxmlformats.org/officeDocument/2006/relationships/hyperlink" Target="https://podminky.urs.cz/item/CS_URS_2025_01/185851121" TargetMode="External" /><Relationship Id="rId17" Type="http://schemas.openxmlformats.org/officeDocument/2006/relationships/hyperlink" Target="https://podminky.urs.cz/item/CS_URS_2025_01/211531111" TargetMode="External" /><Relationship Id="rId18" Type="http://schemas.openxmlformats.org/officeDocument/2006/relationships/hyperlink" Target="https://podminky.urs.cz/item/CS_URS_2025_01/211971110" TargetMode="External" /><Relationship Id="rId19" Type="http://schemas.openxmlformats.org/officeDocument/2006/relationships/hyperlink" Target="https://podminky.urs.cz/item/CS_URS_2025_01/998231311" TargetMode="External" /><Relationship Id="rId20"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hyperlink" Target="https://podminky.urs.cz/item/CS_URS_2025_01/119005153" TargetMode="External" /><Relationship Id="rId2" Type="http://schemas.openxmlformats.org/officeDocument/2006/relationships/hyperlink" Target="https://podminky.urs.cz/item/CS_URS_2025_01/167151102" TargetMode="External" /><Relationship Id="rId3" Type="http://schemas.openxmlformats.org/officeDocument/2006/relationships/hyperlink" Target="https://podminky.urs.cz/item/CS_URS_2025_01/167151101" TargetMode="External" /><Relationship Id="rId4" Type="http://schemas.openxmlformats.org/officeDocument/2006/relationships/hyperlink" Target="https://podminky.urs.cz/item/CS_URS_2025_01/162751115" TargetMode="External" /><Relationship Id="rId5" Type="http://schemas.openxmlformats.org/officeDocument/2006/relationships/hyperlink" Target="https://podminky.urs.cz/item/CS_URS_2025_01/162751135" TargetMode="External" /><Relationship Id="rId6" Type="http://schemas.openxmlformats.org/officeDocument/2006/relationships/hyperlink" Target="https://podminky.urs.cz/item/CS_URS_2025_01/171201231" TargetMode="External" /><Relationship Id="rId7" Type="http://schemas.openxmlformats.org/officeDocument/2006/relationships/hyperlink" Target="https://podminky.urs.cz/item/CS_URS_2025_01/183111314" TargetMode="External" /><Relationship Id="rId8" Type="http://schemas.openxmlformats.org/officeDocument/2006/relationships/hyperlink" Target="https://podminky.urs.cz/item/CS_URS_2025_01/183411222" TargetMode="External" /><Relationship Id="rId9" Type="http://schemas.openxmlformats.org/officeDocument/2006/relationships/hyperlink" Target="https://podminky.urs.cz/item/CS_URS_2025_01/184102112" TargetMode="External" /><Relationship Id="rId10" Type="http://schemas.openxmlformats.org/officeDocument/2006/relationships/hyperlink" Target="https://podminky.urs.cz/item/CS_URS_2025_01/184501121" TargetMode="External" /><Relationship Id="rId11" Type="http://schemas.openxmlformats.org/officeDocument/2006/relationships/hyperlink" Target="https://podminky.urs.cz/item/CS_URS_2025_01/184801121" TargetMode="External" /><Relationship Id="rId12" Type="http://schemas.openxmlformats.org/officeDocument/2006/relationships/hyperlink" Target="https://podminky.urs.cz/item/CS_URS_2025_01/184806171" TargetMode="External" /><Relationship Id="rId13" Type="http://schemas.openxmlformats.org/officeDocument/2006/relationships/hyperlink" Target="https://podminky.urs.cz/item/CS_URS_2025_01/184813511" TargetMode="External" /><Relationship Id="rId14" Type="http://schemas.openxmlformats.org/officeDocument/2006/relationships/hyperlink" Target="https://podminky.urs.cz/item/CS_URS_2025_01/184911421" TargetMode="External" /><Relationship Id="rId15" Type="http://schemas.openxmlformats.org/officeDocument/2006/relationships/hyperlink" Target="https://podminky.urs.cz/item/CS_URS_2025_01/185851121" TargetMode="External" /><Relationship Id="rId16" Type="http://schemas.openxmlformats.org/officeDocument/2006/relationships/hyperlink" Target="https://podminky.urs.cz/item/CS_URS_2025_01/998231311" TargetMode="External" /><Relationship Id="rId17"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hyperlink" Target="https://podminky.urs.cz/item/CS_URS_2025_01/113106123" TargetMode="External" /><Relationship Id="rId2" Type="http://schemas.openxmlformats.org/officeDocument/2006/relationships/hyperlink" Target="https://podminky.urs.cz/item/CS_URS_2025_01/113107322" TargetMode="External" /><Relationship Id="rId3" Type="http://schemas.openxmlformats.org/officeDocument/2006/relationships/hyperlink" Target="https://podminky.urs.cz/item/CS_URS_2025_01/113202111" TargetMode="External" /><Relationship Id="rId4" Type="http://schemas.openxmlformats.org/officeDocument/2006/relationships/hyperlink" Target="https://podminky.urs.cz/item/CS_URS_2025_01/113204111" TargetMode="External" /><Relationship Id="rId5" Type="http://schemas.openxmlformats.org/officeDocument/2006/relationships/hyperlink" Target="https://podminky.urs.cz/item/CS_URS_2025_01/131251104" TargetMode="External" /><Relationship Id="rId6" Type="http://schemas.openxmlformats.org/officeDocument/2006/relationships/hyperlink" Target="https://podminky.urs.cz/item/CS_URS_2025_01/162751115" TargetMode="External" /><Relationship Id="rId7" Type="http://schemas.openxmlformats.org/officeDocument/2006/relationships/hyperlink" Target="https://podminky.urs.cz/item/CS_URS_2025_01/171201231" TargetMode="External" /><Relationship Id="rId8" Type="http://schemas.openxmlformats.org/officeDocument/2006/relationships/hyperlink" Target="https://podminky.urs.cz/item/CS_URS_2025_01/181951112" TargetMode="External" /><Relationship Id="rId9" Type="http://schemas.openxmlformats.org/officeDocument/2006/relationships/hyperlink" Target="https://podminky.urs.cz/item/CS_URS_2025_01/043154000" TargetMode="External" /><Relationship Id="rId10" Type="http://schemas.openxmlformats.org/officeDocument/2006/relationships/hyperlink" Target="https://podminky.urs.cz/item/CS_URS_2025_01/561041111" TargetMode="External" /><Relationship Id="rId11" Type="http://schemas.openxmlformats.org/officeDocument/2006/relationships/hyperlink" Target="https://podminky.urs.cz/item/CS_URS_2025_01/564851111" TargetMode="External" /><Relationship Id="rId12" Type="http://schemas.openxmlformats.org/officeDocument/2006/relationships/hyperlink" Target="https://podminky.urs.cz/item/CS_URS_2025_01/564851111" TargetMode="External" /><Relationship Id="rId13" Type="http://schemas.openxmlformats.org/officeDocument/2006/relationships/hyperlink" Target="https://podminky.urs.cz/item/CS_URS_2025_01/573111111" TargetMode="External" /><Relationship Id="rId14" Type="http://schemas.openxmlformats.org/officeDocument/2006/relationships/hyperlink" Target="https://podminky.urs.cz/item/CS_URS_2025_01/565155121" TargetMode="External" /><Relationship Id="rId15" Type="http://schemas.openxmlformats.org/officeDocument/2006/relationships/hyperlink" Target="https://podminky.urs.cz/item/CS_URS_2025_01/573211107" TargetMode="External" /><Relationship Id="rId16" Type="http://schemas.openxmlformats.org/officeDocument/2006/relationships/hyperlink" Target="https://podminky.urs.cz/item/CS_URS_2025_01/577134121" TargetMode="External" /><Relationship Id="rId17" Type="http://schemas.openxmlformats.org/officeDocument/2006/relationships/hyperlink" Target="https://podminky.urs.cz/item/CS_URS_2025_01/564851011" TargetMode="External" /><Relationship Id="rId18" Type="http://schemas.openxmlformats.org/officeDocument/2006/relationships/hyperlink" Target="https://podminky.urs.cz/item/CS_URS_2025_01/564821011" TargetMode="External" /><Relationship Id="rId19" Type="http://schemas.openxmlformats.org/officeDocument/2006/relationships/hyperlink" Target="https://podminky.urs.cz/item/CS_URS_2025_01/915491211" TargetMode="External" /><Relationship Id="rId20" Type="http://schemas.openxmlformats.org/officeDocument/2006/relationships/hyperlink" Target="https://podminky.urs.cz/item/CS_URS_2025_01/564851011" TargetMode="External" /><Relationship Id="rId21" Type="http://schemas.openxmlformats.org/officeDocument/2006/relationships/hyperlink" Target="https://podminky.urs.cz/item/CS_URS_2025_01/596811220" TargetMode="External" /><Relationship Id="rId22" Type="http://schemas.openxmlformats.org/officeDocument/2006/relationships/hyperlink" Target="https://podminky.urs.cz/item/CS_URS_2025_01/564851011" TargetMode="External" /><Relationship Id="rId23" Type="http://schemas.openxmlformats.org/officeDocument/2006/relationships/hyperlink" Target="https://podminky.urs.cz/item/CS_URS_2025_01/596211111" TargetMode="External" /><Relationship Id="rId24" Type="http://schemas.openxmlformats.org/officeDocument/2006/relationships/hyperlink" Target="https://podminky.urs.cz/item/CS_URS_2025_01/564861111" TargetMode="External" /><Relationship Id="rId25" Type="http://schemas.openxmlformats.org/officeDocument/2006/relationships/hyperlink" Target="https://podminky.urs.cz/item/CS_URS_2025_01/564851111" TargetMode="External" /><Relationship Id="rId26" Type="http://schemas.openxmlformats.org/officeDocument/2006/relationships/hyperlink" Target="https://podminky.urs.cz/item/CS_URS_2025_01/596412114" TargetMode="External" /><Relationship Id="rId27" Type="http://schemas.openxmlformats.org/officeDocument/2006/relationships/hyperlink" Target="https://podminky.urs.cz/item/CS_URS_2025_01/564861011" TargetMode="External" /><Relationship Id="rId28" Type="http://schemas.openxmlformats.org/officeDocument/2006/relationships/hyperlink" Target="https://podminky.urs.cz/item/CS_URS_2025_01/564851011" TargetMode="External" /><Relationship Id="rId29" Type="http://schemas.openxmlformats.org/officeDocument/2006/relationships/hyperlink" Target="https://podminky.urs.cz/item/CS_URS_2025_01/596211111" TargetMode="External" /><Relationship Id="rId30" Type="http://schemas.openxmlformats.org/officeDocument/2006/relationships/hyperlink" Target="https://podminky.urs.cz/item/CS_URS_2025_01/564851011" TargetMode="External" /><Relationship Id="rId31" Type="http://schemas.openxmlformats.org/officeDocument/2006/relationships/hyperlink" Target="https://podminky.urs.cz/item/CS_URS_2025_01/596211110" TargetMode="External" /><Relationship Id="rId32" Type="http://schemas.openxmlformats.org/officeDocument/2006/relationships/hyperlink" Target="https://podminky.urs.cz/item/CS_URS_2025_01/914111111" TargetMode="External" /><Relationship Id="rId33" Type="http://schemas.openxmlformats.org/officeDocument/2006/relationships/hyperlink" Target="https://podminky.urs.cz/item/CS_URS_2025_01/914511112" TargetMode="External" /><Relationship Id="rId34" Type="http://schemas.openxmlformats.org/officeDocument/2006/relationships/hyperlink" Target="https://podminky.urs.cz/item/CS_URS_2025_01/916231213" TargetMode="External" /><Relationship Id="rId35" Type="http://schemas.openxmlformats.org/officeDocument/2006/relationships/hyperlink" Target="https://podminky.urs.cz/item/CS_URS_2025_01/916231213" TargetMode="External" /><Relationship Id="rId36" Type="http://schemas.openxmlformats.org/officeDocument/2006/relationships/hyperlink" Target="https://podminky.urs.cz/item/CS_URS_2025_01/916131213" TargetMode="External" /><Relationship Id="rId37" Type="http://schemas.openxmlformats.org/officeDocument/2006/relationships/hyperlink" Target="https://podminky.urs.cz/item/CS_URS_2025_01/916991121" TargetMode="External" /><Relationship Id="rId38" Type="http://schemas.openxmlformats.org/officeDocument/2006/relationships/hyperlink" Target="https://podminky.urs.cz/item/CS_URS_2025_01/919121122" TargetMode="External" /><Relationship Id="rId39" Type="http://schemas.openxmlformats.org/officeDocument/2006/relationships/hyperlink" Target="https://podminky.urs.cz/item/CS_URS_2025_01/919735123" TargetMode="External" /><Relationship Id="rId40" Type="http://schemas.openxmlformats.org/officeDocument/2006/relationships/hyperlink" Target="https://podminky.urs.cz/item/CS_URS_2025_01/979051121" TargetMode="External" /><Relationship Id="rId41" Type="http://schemas.openxmlformats.org/officeDocument/2006/relationships/hyperlink" Target="https://podminky.urs.cz/item/CS_URS_2025_01/997221551" TargetMode="External" /><Relationship Id="rId42" Type="http://schemas.openxmlformats.org/officeDocument/2006/relationships/hyperlink" Target="https://podminky.urs.cz/item/CS_URS_2025_01/997221559" TargetMode="External" /><Relationship Id="rId43" Type="http://schemas.openxmlformats.org/officeDocument/2006/relationships/hyperlink" Target="https://podminky.urs.cz/item/CS_URS_2025_01/997221615" TargetMode="External" /><Relationship Id="rId44" Type="http://schemas.openxmlformats.org/officeDocument/2006/relationships/hyperlink" Target="https://podminky.urs.cz/item/CS_URS_2025_01/997221873" TargetMode="External" /><Relationship Id="rId45" Type="http://schemas.openxmlformats.org/officeDocument/2006/relationships/hyperlink" Target="https://podminky.urs.cz/item/CS_URS_2025_01/998223011" TargetMode="External" /><Relationship Id="rId46" Type="http://schemas.openxmlformats.org/officeDocument/2006/relationships/hyperlink" Target="https://podminky.urs.cz/item/CS_URS_2025_01/998225111" TargetMode="External" /><Relationship Id="rId47"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hyperlink" Target="https://podminky.urs.cz/item/CS_URS_2025_01/131111333" TargetMode="External" /><Relationship Id="rId2" Type="http://schemas.openxmlformats.org/officeDocument/2006/relationships/hyperlink" Target="https://podminky.urs.cz/item/CS_URS_2025_01/132251101" TargetMode="External" /><Relationship Id="rId3" Type="http://schemas.openxmlformats.org/officeDocument/2006/relationships/hyperlink" Target="https://podminky.urs.cz/item/CS_URS_2025_01/162751115" TargetMode="External" /><Relationship Id="rId4" Type="http://schemas.openxmlformats.org/officeDocument/2006/relationships/hyperlink" Target="https://podminky.urs.cz/item/CS_URS_2025_01/171201231" TargetMode="External" /><Relationship Id="rId5" Type="http://schemas.openxmlformats.org/officeDocument/2006/relationships/hyperlink" Target="https://podminky.urs.cz/item/CS_URS_2025_01/275313711" TargetMode="External" /><Relationship Id="rId6" Type="http://schemas.openxmlformats.org/officeDocument/2006/relationships/hyperlink" Target="https://podminky.urs.cz/item/CS_URS_2025_01/275351121" TargetMode="External" /><Relationship Id="rId7" Type="http://schemas.openxmlformats.org/officeDocument/2006/relationships/hyperlink" Target="https://podminky.urs.cz/item/CS_URS_2025_01/275351122" TargetMode="External" /><Relationship Id="rId8" Type="http://schemas.openxmlformats.org/officeDocument/2006/relationships/hyperlink" Target="https://podminky.urs.cz/item/CS_URS_2025_01/338171123" TargetMode="External" /><Relationship Id="rId9" Type="http://schemas.openxmlformats.org/officeDocument/2006/relationships/hyperlink" Target="https://podminky.urs.cz/item/CS_URS_2025_01/348121221" TargetMode="External" /><Relationship Id="rId10" Type="http://schemas.openxmlformats.org/officeDocument/2006/relationships/hyperlink" Target="https://podminky.urs.cz/item/CS_URS_2025_01/348401130" TargetMode="External" /><Relationship Id="rId11" Type="http://schemas.openxmlformats.org/officeDocument/2006/relationships/hyperlink" Target="https://podminky.urs.cz/item/CS_URS_2025_01/998232110" TargetMode="External" /><Relationship Id="rId12" Type="http://schemas.openxmlformats.org/officeDocument/2006/relationships/hyperlink" Target="https://podminky.urs.cz/item/CS_URS_2025_01/998767101" TargetMode="External" /><Relationship Id="rId13"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hyperlink" Target="https://podminky.urs.cz/item/CS_URS_2025_01/131251203" TargetMode="External" /><Relationship Id="rId2" Type="http://schemas.openxmlformats.org/officeDocument/2006/relationships/hyperlink" Target="https://podminky.urs.cz/item/CS_URS_2025_01/131351203" TargetMode="External" /><Relationship Id="rId3" Type="http://schemas.openxmlformats.org/officeDocument/2006/relationships/hyperlink" Target="https://podminky.urs.cz/item/CS_URS_2025_01/132254103" TargetMode="External" /><Relationship Id="rId4" Type="http://schemas.openxmlformats.org/officeDocument/2006/relationships/hyperlink" Target="https://podminky.urs.cz/item/CS_URS_2025_01/132354103" TargetMode="External" /><Relationship Id="rId5" Type="http://schemas.openxmlformats.org/officeDocument/2006/relationships/hyperlink" Target="https://podminky.urs.cz/item/CS_URS_2025_01/151101101" TargetMode="External" /><Relationship Id="rId6" Type="http://schemas.openxmlformats.org/officeDocument/2006/relationships/hyperlink" Target="https://podminky.urs.cz/item/CS_URS_2025_01/151101111" TargetMode="External" /><Relationship Id="rId7" Type="http://schemas.openxmlformats.org/officeDocument/2006/relationships/hyperlink" Target="https://podminky.urs.cz/item/CS_URS_2025_01/151101201" TargetMode="External" /><Relationship Id="rId8" Type="http://schemas.openxmlformats.org/officeDocument/2006/relationships/hyperlink" Target="https://podminky.urs.cz/item/CS_URS_2025_01/151101211" TargetMode="External" /><Relationship Id="rId9" Type="http://schemas.openxmlformats.org/officeDocument/2006/relationships/hyperlink" Target="https://podminky.urs.cz/item/CS_URS_2025_01/151101301" TargetMode="External" /><Relationship Id="rId10" Type="http://schemas.openxmlformats.org/officeDocument/2006/relationships/hyperlink" Target="https://podminky.urs.cz/item/CS_URS_2025_01/151101311" TargetMode="External" /><Relationship Id="rId11" Type="http://schemas.openxmlformats.org/officeDocument/2006/relationships/hyperlink" Target="https://podminky.urs.cz/item/CS_URS_2025_01/151101401" TargetMode="External" /><Relationship Id="rId12" Type="http://schemas.openxmlformats.org/officeDocument/2006/relationships/hyperlink" Target="https://podminky.urs.cz/item/CS_URS_2025_01/151101411" TargetMode="External" /><Relationship Id="rId13" Type="http://schemas.openxmlformats.org/officeDocument/2006/relationships/hyperlink" Target="https://podminky.urs.cz/item/CS_URS_2025_01/162751115" TargetMode="External" /><Relationship Id="rId14" Type="http://schemas.openxmlformats.org/officeDocument/2006/relationships/hyperlink" Target="https://podminky.urs.cz/item/CS_URS_2025_01/162751135" TargetMode="External" /><Relationship Id="rId15" Type="http://schemas.openxmlformats.org/officeDocument/2006/relationships/hyperlink" Target="https://podminky.urs.cz/item/CS_URS_2025_01/167151101" TargetMode="External" /><Relationship Id="rId16" Type="http://schemas.openxmlformats.org/officeDocument/2006/relationships/hyperlink" Target="https://podminky.urs.cz/item/CS_URS_2025_01/167151102" TargetMode="External" /><Relationship Id="rId17" Type="http://schemas.openxmlformats.org/officeDocument/2006/relationships/hyperlink" Target="https://podminky.urs.cz/item/CS_URS_2025_01/171201231" TargetMode="External" /><Relationship Id="rId18" Type="http://schemas.openxmlformats.org/officeDocument/2006/relationships/hyperlink" Target="https://podminky.urs.cz/item/CS_URS_2025_01/174151101" TargetMode="External" /><Relationship Id="rId19" Type="http://schemas.openxmlformats.org/officeDocument/2006/relationships/hyperlink" Target="https://podminky.urs.cz/item/CS_URS_2025_01/175151101" TargetMode="External" /><Relationship Id="rId20" Type="http://schemas.openxmlformats.org/officeDocument/2006/relationships/hyperlink" Target="https://podminky.urs.cz/item/CS_URS_2025_01/359901211" TargetMode="External" /><Relationship Id="rId21" Type="http://schemas.openxmlformats.org/officeDocument/2006/relationships/hyperlink" Target="https://podminky.urs.cz/item/CS_URS_2025_01/451572111" TargetMode="External" /><Relationship Id="rId22" Type="http://schemas.openxmlformats.org/officeDocument/2006/relationships/hyperlink" Target="https://podminky.urs.cz/item/CS_URS_2025_01/452311162" TargetMode="External" /><Relationship Id="rId23" Type="http://schemas.openxmlformats.org/officeDocument/2006/relationships/hyperlink" Target="https://podminky.urs.cz/item/CS_URS_2025_01/452351111" TargetMode="External" /><Relationship Id="rId24" Type="http://schemas.openxmlformats.org/officeDocument/2006/relationships/hyperlink" Target="https://podminky.urs.cz/item/CS_URS_2025_01/452351112" TargetMode="External" /><Relationship Id="rId25" Type="http://schemas.openxmlformats.org/officeDocument/2006/relationships/hyperlink" Target="https://podminky.urs.cz/item/CS_URS_2025_01/452368211" TargetMode="External" /><Relationship Id="rId26" Type="http://schemas.openxmlformats.org/officeDocument/2006/relationships/hyperlink" Target="https://podminky.urs.cz/item/CS_URS_2025_01/871313121" TargetMode="External" /><Relationship Id="rId27" Type="http://schemas.openxmlformats.org/officeDocument/2006/relationships/hyperlink" Target="https://podminky.urs.cz/item/CS_URS_2025_01/877310310" TargetMode="External" /><Relationship Id="rId28" Type="http://schemas.openxmlformats.org/officeDocument/2006/relationships/hyperlink" Target="https://podminky.urs.cz/item/CS_URS_2025_01/877310330" TargetMode="External" /><Relationship Id="rId29" Type="http://schemas.openxmlformats.org/officeDocument/2006/relationships/hyperlink" Target="https://podminky.urs.cz/item/CS_URS_2025_01/894812041" TargetMode="External" /><Relationship Id="rId30" Type="http://schemas.openxmlformats.org/officeDocument/2006/relationships/hyperlink" Target="https://podminky.urs.cz/item/CS_URS_2025_01/894812202" TargetMode="External" /><Relationship Id="rId31" Type="http://schemas.openxmlformats.org/officeDocument/2006/relationships/hyperlink" Target="https://podminky.urs.cz/item/CS_URS_2025_01/894812204" TargetMode="External" /><Relationship Id="rId32" Type="http://schemas.openxmlformats.org/officeDocument/2006/relationships/hyperlink" Target="https://podminky.urs.cz/item/CS_URS_2025_01/894812231" TargetMode="External" /><Relationship Id="rId33" Type="http://schemas.openxmlformats.org/officeDocument/2006/relationships/hyperlink" Target="https://podminky.urs.cz/item/CS_URS_2025_01/894812232" TargetMode="External" /><Relationship Id="rId34" Type="http://schemas.openxmlformats.org/officeDocument/2006/relationships/hyperlink" Target="https://podminky.urs.cz/item/CS_URS_2025_01/894812242" TargetMode="External" /><Relationship Id="rId35" Type="http://schemas.openxmlformats.org/officeDocument/2006/relationships/hyperlink" Target="https://podminky.urs.cz/item/CS_URS_2025_01/894812262" TargetMode="External" /><Relationship Id="rId36" Type="http://schemas.openxmlformats.org/officeDocument/2006/relationships/hyperlink" Target="https://podminky.urs.cz/item/CS_URS_2025_01/892351111" TargetMode="External" /><Relationship Id="rId37" Type="http://schemas.openxmlformats.org/officeDocument/2006/relationships/hyperlink" Target="https://podminky.urs.cz/item/CS_URS_2025_01/998276101" TargetMode="External" /><Relationship Id="rId38"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hyperlink" Target="https://podminky.urs.cz/item/CS_URS_2025_01/131251203" TargetMode="External" /><Relationship Id="rId2" Type="http://schemas.openxmlformats.org/officeDocument/2006/relationships/hyperlink" Target="https://podminky.urs.cz/item/CS_URS_2025_01/131351203" TargetMode="External" /><Relationship Id="rId3" Type="http://schemas.openxmlformats.org/officeDocument/2006/relationships/hyperlink" Target="https://podminky.urs.cz/item/CS_URS_2025_01/132254204" TargetMode="External" /><Relationship Id="rId4" Type="http://schemas.openxmlformats.org/officeDocument/2006/relationships/hyperlink" Target="https://podminky.urs.cz/item/CS_URS_2025_01/151101101" TargetMode="External" /><Relationship Id="rId5" Type="http://schemas.openxmlformats.org/officeDocument/2006/relationships/hyperlink" Target="https://podminky.urs.cz/item/CS_URS_2025_01/151101102" TargetMode="External" /><Relationship Id="rId6" Type="http://schemas.openxmlformats.org/officeDocument/2006/relationships/hyperlink" Target="https://podminky.urs.cz/item/CS_URS_2025_01/151101111" TargetMode="External" /><Relationship Id="rId7" Type="http://schemas.openxmlformats.org/officeDocument/2006/relationships/hyperlink" Target="https://podminky.urs.cz/item/CS_URS_2025_01/151101112" TargetMode="External" /><Relationship Id="rId8" Type="http://schemas.openxmlformats.org/officeDocument/2006/relationships/hyperlink" Target="https://podminky.urs.cz/item/CS_URS_2025_01/151101201" TargetMode="External" /><Relationship Id="rId9" Type="http://schemas.openxmlformats.org/officeDocument/2006/relationships/hyperlink" Target="https://podminky.urs.cz/item/CS_URS_2025_01/151101211" TargetMode="External" /><Relationship Id="rId10" Type="http://schemas.openxmlformats.org/officeDocument/2006/relationships/hyperlink" Target="https://podminky.urs.cz/item/CS_URS_2025_01/151101301" TargetMode="External" /><Relationship Id="rId11" Type="http://schemas.openxmlformats.org/officeDocument/2006/relationships/hyperlink" Target="https://podminky.urs.cz/item/CS_URS_2025_01/151101311" TargetMode="External" /><Relationship Id="rId12" Type="http://schemas.openxmlformats.org/officeDocument/2006/relationships/hyperlink" Target="https://podminky.urs.cz/item/CS_URS_2025_01/151101401" TargetMode="External" /><Relationship Id="rId13" Type="http://schemas.openxmlformats.org/officeDocument/2006/relationships/hyperlink" Target="https://podminky.urs.cz/item/CS_URS_2025_01/151101411" TargetMode="External" /><Relationship Id="rId14" Type="http://schemas.openxmlformats.org/officeDocument/2006/relationships/hyperlink" Target="https://podminky.urs.cz/item/CS_URS_2025_01/162751115" TargetMode="External" /><Relationship Id="rId15" Type="http://schemas.openxmlformats.org/officeDocument/2006/relationships/hyperlink" Target="https://podminky.urs.cz/item/CS_URS_2025_01/162751135" TargetMode="External" /><Relationship Id="rId16" Type="http://schemas.openxmlformats.org/officeDocument/2006/relationships/hyperlink" Target="https://podminky.urs.cz/item/CS_URS_2025_01/167151101" TargetMode="External" /><Relationship Id="rId17" Type="http://schemas.openxmlformats.org/officeDocument/2006/relationships/hyperlink" Target="https://podminky.urs.cz/item/CS_URS_2025_01/167151102" TargetMode="External" /><Relationship Id="rId18" Type="http://schemas.openxmlformats.org/officeDocument/2006/relationships/hyperlink" Target="https://podminky.urs.cz/item/CS_URS_2025_01/171151103" TargetMode="External" /><Relationship Id="rId19" Type="http://schemas.openxmlformats.org/officeDocument/2006/relationships/hyperlink" Target="https://podminky.urs.cz/item/CS_URS_2025_01/171201231" TargetMode="External" /><Relationship Id="rId20" Type="http://schemas.openxmlformats.org/officeDocument/2006/relationships/hyperlink" Target="https://podminky.urs.cz/item/CS_URS_2025_01/174151101" TargetMode="External" /><Relationship Id="rId21" Type="http://schemas.openxmlformats.org/officeDocument/2006/relationships/hyperlink" Target="https://podminky.urs.cz/item/CS_URS_2025_01/175151101" TargetMode="External" /><Relationship Id="rId22" Type="http://schemas.openxmlformats.org/officeDocument/2006/relationships/hyperlink" Target="https://podminky.urs.cz/item/CS_URS_2025_01/181951112" TargetMode="External" /><Relationship Id="rId23" Type="http://schemas.openxmlformats.org/officeDocument/2006/relationships/hyperlink" Target="https://podminky.urs.cz/item/CS_URS_2025_01/359901211.1" TargetMode="External" /><Relationship Id="rId24" Type="http://schemas.openxmlformats.org/officeDocument/2006/relationships/hyperlink" Target="https://podminky.urs.cz/item/CS_URS_2025_01/451572111" TargetMode="External" /><Relationship Id="rId25" Type="http://schemas.openxmlformats.org/officeDocument/2006/relationships/hyperlink" Target="https://podminky.urs.cz/item/CS_URS_2025_01/452311162" TargetMode="External" /><Relationship Id="rId26" Type="http://schemas.openxmlformats.org/officeDocument/2006/relationships/hyperlink" Target="https://podminky.urs.cz/item/CS_URS_2025_01/452351111" TargetMode="External" /><Relationship Id="rId27" Type="http://schemas.openxmlformats.org/officeDocument/2006/relationships/hyperlink" Target="https://podminky.urs.cz/item/CS_URS_2025_01/452351112" TargetMode="External" /><Relationship Id="rId28" Type="http://schemas.openxmlformats.org/officeDocument/2006/relationships/hyperlink" Target="https://podminky.urs.cz/item/CS_URS_2025_01/452368211" TargetMode="External" /><Relationship Id="rId29" Type="http://schemas.openxmlformats.org/officeDocument/2006/relationships/hyperlink" Target="https://podminky.urs.cz/item/CS_URS_2025_01/871263120" TargetMode="External" /><Relationship Id="rId30" Type="http://schemas.openxmlformats.org/officeDocument/2006/relationships/hyperlink" Target="https://podminky.urs.cz/item/CS_URS_2025_01/871273120" TargetMode="External" /><Relationship Id="rId31" Type="http://schemas.openxmlformats.org/officeDocument/2006/relationships/hyperlink" Target="https://podminky.urs.cz/item/CS_URS_2025_01/871313121" TargetMode="External" /><Relationship Id="rId32" Type="http://schemas.openxmlformats.org/officeDocument/2006/relationships/hyperlink" Target="https://podminky.urs.cz/item/CS_URS_2025_01/871353121" TargetMode="External" /><Relationship Id="rId33" Type="http://schemas.openxmlformats.org/officeDocument/2006/relationships/hyperlink" Target="https://podminky.urs.cz/item/CS_URS_2025_01/877260310" TargetMode="External" /><Relationship Id="rId34" Type="http://schemas.openxmlformats.org/officeDocument/2006/relationships/hyperlink" Target="https://podminky.urs.cz/item/CS_URS_2025_01/877270310" TargetMode="External" /><Relationship Id="rId35" Type="http://schemas.openxmlformats.org/officeDocument/2006/relationships/hyperlink" Target="https://podminky.urs.cz/item/CS_URS_2025_01/877270330" TargetMode="External" /><Relationship Id="rId36" Type="http://schemas.openxmlformats.org/officeDocument/2006/relationships/hyperlink" Target="https://podminky.urs.cz/item/CS_URS_2025_01/877310310" TargetMode="External" /><Relationship Id="rId37" Type="http://schemas.openxmlformats.org/officeDocument/2006/relationships/hyperlink" Target="https://podminky.urs.cz/item/CS_URS_2025_01/877310320" TargetMode="External" /><Relationship Id="rId38" Type="http://schemas.openxmlformats.org/officeDocument/2006/relationships/hyperlink" Target="https://podminky.urs.cz/item/CS_URS_2025_01/877310330" TargetMode="External" /><Relationship Id="rId39" Type="http://schemas.openxmlformats.org/officeDocument/2006/relationships/hyperlink" Target="https://podminky.urs.cz/item/CS_URS_2025_01/877350320" TargetMode="External" /><Relationship Id="rId40" Type="http://schemas.openxmlformats.org/officeDocument/2006/relationships/hyperlink" Target="https://podminky.urs.cz/item/CS_URS_2025_01/877350330" TargetMode="External" /><Relationship Id="rId41" Type="http://schemas.openxmlformats.org/officeDocument/2006/relationships/hyperlink" Target="https://podminky.urs.cz/item/CS_URS_2025_01/894411111" TargetMode="External" /><Relationship Id="rId42" Type="http://schemas.openxmlformats.org/officeDocument/2006/relationships/hyperlink" Target="https://podminky.urs.cz/item/CS_URS_2025_01/894812041" TargetMode="External" /><Relationship Id="rId43" Type="http://schemas.openxmlformats.org/officeDocument/2006/relationships/hyperlink" Target="https://podminky.urs.cz/item/CS_URS_2025_01/894812202" TargetMode="External" /><Relationship Id="rId44" Type="http://schemas.openxmlformats.org/officeDocument/2006/relationships/hyperlink" Target="https://podminky.urs.cz/item/CS_URS_2025_01/894812208" TargetMode="External" /><Relationship Id="rId45" Type="http://schemas.openxmlformats.org/officeDocument/2006/relationships/hyperlink" Target="https://podminky.urs.cz/item/CS_URS_2025_01/894812231" TargetMode="External" /><Relationship Id="rId46" Type="http://schemas.openxmlformats.org/officeDocument/2006/relationships/hyperlink" Target="https://podminky.urs.cz/item/CS_URS_2025_01/894812232" TargetMode="External" /><Relationship Id="rId47" Type="http://schemas.openxmlformats.org/officeDocument/2006/relationships/hyperlink" Target="https://podminky.urs.cz/item/CS_URS_2025_01/894812242" TargetMode="External" /><Relationship Id="rId48" Type="http://schemas.openxmlformats.org/officeDocument/2006/relationships/hyperlink" Target="https://podminky.urs.cz/item/CS_URS_2025_01/894812262" TargetMode="External" /><Relationship Id="rId49" Type="http://schemas.openxmlformats.org/officeDocument/2006/relationships/hyperlink" Target="https://podminky.urs.cz/item/CS_URS_2025_01/895941302" TargetMode="External" /><Relationship Id="rId50" Type="http://schemas.openxmlformats.org/officeDocument/2006/relationships/hyperlink" Target="https://podminky.urs.cz/item/CS_URS_2025_01/895941313" TargetMode="External" /><Relationship Id="rId51" Type="http://schemas.openxmlformats.org/officeDocument/2006/relationships/hyperlink" Target="https://podminky.urs.cz/item/CS_URS_2025_01/895941323" TargetMode="External" /><Relationship Id="rId52" Type="http://schemas.openxmlformats.org/officeDocument/2006/relationships/hyperlink" Target="https://podminky.urs.cz/item/CS_URS_2025_01/895941331" TargetMode="External" /><Relationship Id="rId53" Type="http://schemas.openxmlformats.org/officeDocument/2006/relationships/hyperlink" Target="https://podminky.urs.cz/item/CS_URS_2025_01/897171112" TargetMode="External" /><Relationship Id="rId54" Type="http://schemas.openxmlformats.org/officeDocument/2006/relationships/hyperlink" Target="https://podminky.urs.cz/item/CS_URS_2025_01/897173114" TargetMode="External" /><Relationship Id="rId55" Type="http://schemas.openxmlformats.org/officeDocument/2006/relationships/hyperlink" Target="https://podminky.urs.cz/item/CS_URS_2025_01/897173115" TargetMode="External" /><Relationship Id="rId56" Type="http://schemas.openxmlformats.org/officeDocument/2006/relationships/hyperlink" Target="https://podminky.urs.cz/item/CS_URS_2025_01/899211112" TargetMode="External" /><Relationship Id="rId57" Type="http://schemas.openxmlformats.org/officeDocument/2006/relationships/hyperlink" Target="https://podminky.urs.cz/item/CS_URS_2025_01/899311112" TargetMode="External" /><Relationship Id="rId58" Type="http://schemas.openxmlformats.org/officeDocument/2006/relationships/hyperlink" Target="https://podminky.urs.cz/item/CS_URS_2025_01/892271111" TargetMode="External" /><Relationship Id="rId59" Type="http://schemas.openxmlformats.org/officeDocument/2006/relationships/hyperlink" Target="https://podminky.urs.cz/item/CS_URS_2025_01/892351111" TargetMode="External" /><Relationship Id="rId60" Type="http://schemas.openxmlformats.org/officeDocument/2006/relationships/hyperlink" Target="https://podminky.urs.cz/item/CS_URS_2025_01/935114211" TargetMode="External" /><Relationship Id="rId61" Type="http://schemas.openxmlformats.org/officeDocument/2006/relationships/hyperlink" Target="https://podminky.urs.cz/item/CS_URS_2025_01/998276101" TargetMode="External" /><Relationship Id="rId62" Type="http://schemas.openxmlformats.org/officeDocument/2006/relationships/hyperlink" Target="https://podminky.urs.cz/item/CS_URS_2025_01/721219621" TargetMode="External" /><Relationship Id="rId63" Type="http://schemas.openxmlformats.org/officeDocument/2006/relationships/hyperlink" Target="https://podminky.urs.cz/item/CS_URS_2025_01/721242116" TargetMode="External" /><Relationship Id="rId64" Type="http://schemas.openxmlformats.org/officeDocument/2006/relationships/hyperlink" Target="https://podminky.urs.cz/item/CS_URS_2025_01/998721101" TargetMode="External" /><Relationship Id="rId65"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hyperlink" Target="https://podminky.urs.cz/item/CS_URS_2025_01/119001401" TargetMode="External" /><Relationship Id="rId2" Type="http://schemas.openxmlformats.org/officeDocument/2006/relationships/hyperlink" Target="https://podminky.urs.cz/item/CS_URS_2025_01/131251201" TargetMode="External" /><Relationship Id="rId3" Type="http://schemas.openxmlformats.org/officeDocument/2006/relationships/hyperlink" Target="https://podminky.urs.cz/item/CS_URS_2025_01/132212121" TargetMode="External" /><Relationship Id="rId4" Type="http://schemas.openxmlformats.org/officeDocument/2006/relationships/hyperlink" Target="https://podminky.urs.cz/item/CS_URS_2025_01/132254102" TargetMode="External" /><Relationship Id="rId5" Type="http://schemas.openxmlformats.org/officeDocument/2006/relationships/hyperlink" Target="https://podminky.urs.cz/item/CS_URS_2025_01/151101101" TargetMode="External" /><Relationship Id="rId6" Type="http://schemas.openxmlformats.org/officeDocument/2006/relationships/hyperlink" Target="https://podminky.urs.cz/item/CS_URS_2025_01/151101102" TargetMode="External" /><Relationship Id="rId7" Type="http://schemas.openxmlformats.org/officeDocument/2006/relationships/hyperlink" Target="https://podminky.urs.cz/item/CS_URS_2025_01/151101111" TargetMode="External" /><Relationship Id="rId8" Type="http://schemas.openxmlformats.org/officeDocument/2006/relationships/hyperlink" Target="https://podminky.urs.cz/item/CS_URS_2025_01/151101112" TargetMode="External" /><Relationship Id="rId9" Type="http://schemas.openxmlformats.org/officeDocument/2006/relationships/hyperlink" Target="https://podminky.urs.cz/item/CS_URS_2025_01/162751115" TargetMode="External" /><Relationship Id="rId10" Type="http://schemas.openxmlformats.org/officeDocument/2006/relationships/hyperlink" Target="https://podminky.urs.cz/item/CS_URS_2025_01/167151101" TargetMode="External" /><Relationship Id="rId11" Type="http://schemas.openxmlformats.org/officeDocument/2006/relationships/hyperlink" Target="https://podminky.urs.cz/item/CS_URS_2025_01/171201231" TargetMode="External" /><Relationship Id="rId12" Type="http://schemas.openxmlformats.org/officeDocument/2006/relationships/hyperlink" Target="https://podminky.urs.cz/item/CS_URS_2025_01/174151101" TargetMode="External" /><Relationship Id="rId13" Type="http://schemas.openxmlformats.org/officeDocument/2006/relationships/hyperlink" Target="https://podminky.urs.cz/item/CS_URS_2025_01/175151101" TargetMode="External" /><Relationship Id="rId14" Type="http://schemas.openxmlformats.org/officeDocument/2006/relationships/hyperlink" Target="https://podminky.urs.cz/item/CS_URS_2025_01/451572111" TargetMode="External" /><Relationship Id="rId15" Type="http://schemas.openxmlformats.org/officeDocument/2006/relationships/hyperlink" Target="https://podminky.urs.cz/item/CS_URS_2025_01/452311162" TargetMode="External" /><Relationship Id="rId16" Type="http://schemas.openxmlformats.org/officeDocument/2006/relationships/hyperlink" Target="https://podminky.urs.cz/item/CS_URS_2025_01/452351111" TargetMode="External" /><Relationship Id="rId17" Type="http://schemas.openxmlformats.org/officeDocument/2006/relationships/hyperlink" Target="https://podminky.urs.cz/item/CS_URS_2025_01/452351112" TargetMode="External" /><Relationship Id="rId18" Type="http://schemas.openxmlformats.org/officeDocument/2006/relationships/hyperlink" Target="https://podminky.urs.cz/item/CS_URS_2025_01/452368211" TargetMode="External" /><Relationship Id="rId19" Type="http://schemas.openxmlformats.org/officeDocument/2006/relationships/hyperlink" Target="https://podminky.urs.cz/item/CS_URS_2025_01/871171211" TargetMode="External" /><Relationship Id="rId20" Type="http://schemas.openxmlformats.org/officeDocument/2006/relationships/hyperlink" Target="https://podminky.urs.cz/item/CS_URS_2025_01/230202032" TargetMode="External" /><Relationship Id="rId21" Type="http://schemas.openxmlformats.org/officeDocument/2006/relationships/hyperlink" Target="https://podminky.urs.cz/item/CS_URS_2025_01/230202225" TargetMode="External" /><Relationship Id="rId22" Type="http://schemas.openxmlformats.org/officeDocument/2006/relationships/hyperlink" Target="https://podminky.urs.cz/item/CS_URS_2025_01/877171101" TargetMode="External" /><Relationship Id="rId23" Type="http://schemas.openxmlformats.org/officeDocument/2006/relationships/hyperlink" Target="https://podminky.urs.cz/item/CS_URS_2025_01/891181112" TargetMode="External" /><Relationship Id="rId24" Type="http://schemas.openxmlformats.org/officeDocument/2006/relationships/hyperlink" Target="https://podminky.urs.cz/item/CS_URS_2025_01/891359111" TargetMode="External" /><Relationship Id="rId25" Type="http://schemas.openxmlformats.org/officeDocument/2006/relationships/hyperlink" Target="https://podminky.urs.cz/item/CS_URS_2025_01/899401112" TargetMode="External" /><Relationship Id="rId26" Type="http://schemas.openxmlformats.org/officeDocument/2006/relationships/hyperlink" Target="https://podminky.urs.cz/item/CS_URS_2025_01/899721111" TargetMode="External" /><Relationship Id="rId27" Type="http://schemas.openxmlformats.org/officeDocument/2006/relationships/hyperlink" Target="https://podminky.urs.cz/item/CS_URS_2025_01/899722113" TargetMode="External" /><Relationship Id="rId28" Type="http://schemas.openxmlformats.org/officeDocument/2006/relationships/hyperlink" Target="https://podminky.urs.cz/item/CS_URS_2025_01/892233122" TargetMode="External" /><Relationship Id="rId29" Type="http://schemas.openxmlformats.org/officeDocument/2006/relationships/hyperlink" Target="https://podminky.urs.cz/item/CS_URS_2025_01/892241111" TargetMode="External" /><Relationship Id="rId30" Type="http://schemas.openxmlformats.org/officeDocument/2006/relationships/hyperlink" Target="https://podminky.urs.cz/item/CS_URS_2025_01/998276101.1" TargetMode="External" /><Relationship Id="rId31" Type="http://schemas.openxmlformats.org/officeDocument/2006/relationships/hyperlink" Target="https://podminky.urs.cz/item/CS_URS_2025_01/722130234" TargetMode="External" /><Relationship Id="rId32" Type="http://schemas.openxmlformats.org/officeDocument/2006/relationships/hyperlink" Target="https://podminky.urs.cz/item/CS_URS_2025_01/722232046" TargetMode="External" /><Relationship Id="rId33" Type="http://schemas.openxmlformats.org/officeDocument/2006/relationships/hyperlink" Target="https://podminky.urs.cz/item/CS_URS_2025_01/998722101" TargetMode="External" /><Relationship Id="rId34"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hyperlink" Target="https://podminky.urs.cz/item/CS_URS_2025_01/741122134" TargetMode="External" /><Relationship Id="rId2" Type="http://schemas.openxmlformats.org/officeDocument/2006/relationships/hyperlink" Target="https://podminky.urs.cz/item/CS_URS_2025_01/741122137" TargetMode="External" /><Relationship Id="rId3" Type="http://schemas.openxmlformats.org/officeDocument/2006/relationships/hyperlink" Target="https://podminky.urs.cz/item/CS_URS_2025_01/741132133" TargetMode="External" /><Relationship Id="rId4" Type="http://schemas.openxmlformats.org/officeDocument/2006/relationships/hyperlink" Target="https://podminky.urs.cz/item/CS_URS_2025_01/741132134" TargetMode="External" /><Relationship Id="rId5" Type="http://schemas.openxmlformats.org/officeDocument/2006/relationships/hyperlink" Target="https://podminky.urs.cz/item/CS_URS_2025_01/741132137" TargetMode="External" /><Relationship Id="rId6" Type="http://schemas.openxmlformats.org/officeDocument/2006/relationships/hyperlink" Target="https://podminky.urs.cz/item/CS_URS_2025_01/741132138" TargetMode="External" /><Relationship Id="rId7" Type="http://schemas.openxmlformats.org/officeDocument/2006/relationships/hyperlink" Target="https://podminky.urs.cz/item/CS_URS_2025_01/741320175" TargetMode="External" /><Relationship Id="rId8" Type="http://schemas.openxmlformats.org/officeDocument/2006/relationships/hyperlink" Target="https://podminky.urs.cz/item/CS_URS_2025_01/741921012" TargetMode="External" /><Relationship Id="rId9" Type="http://schemas.openxmlformats.org/officeDocument/2006/relationships/hyperlink" Target="https://podminky.urs.cz/item/CS_URS_2025_01/741810003" TargetMode="External" /><Relationship Id="rId10" Type="http://schemas.openxmlformats.org/officeDocument/2006/relationships/hyperlink" Target="https://podminky.urs.cz/item/CS_URS_2025_01/460171172" TargetMode="External" /><Relationship Id="rId11" Type="http://schemas.openxmlformats.org/officeDocument/2006/relationships/hyperlink" Target="https://podminky.urs.cz/item/CS_URS_2025_01/460171322" TargetMode="External" /><Relationship Id="rId12" Type="http://schemas.openxmlformats.org/officeDocument/2006/relationships/hyperlink" Target="https://podminky.urs.cz/item/CS_URS_2025_01/460341113" TargetMode="External" /><Relationship Id="rId13" Type="http://schemas.openxmlformats.org/officeDocument/2006/relationships/hyperlink" Target="https://podminky.urs.cz/item/CS_URS_2025_01/460341121" TargetMode="External" /><Relationship Id="rId14" Type="http://schemas.openxmlformats.org/officeDocument/2006/relationships/hyperlink" Target="https://podminky.urs.cz/item/CS_URS_2025_01/460361121" TargetMode="External" /><Relationship Id="rId15" Type="http://schemas.openxmlformats.org/officeDocument/2006/relationships/hyperlink" Target="https://podminky.urs.cz/item/CS_URS_2025_01/460371121" TargetMode="External" /><Relationship Id="rId16" Type="http://schemas.openxmlformats.org/officeDocument/2006/relationships/hyperlink" Target="https://podminky.urs.cz/item/CS_URS_2025_01/460451162" TargetMode="External" /><Relationship Id="rId17" Type="http://schemas.openxmlformats.org/officeDocument/2006/relationships/hyperlink" Target="https://podminky.urs.cz/item/CS_URS_2025_01/460451312" TargetMode="External" /><Relationship Id="rId18" Type="http://schemas.openxmlformats.org/officeDocument/2006/relationships/hyperlink" Target="https://podminky.urs.cz/item/CS_URS_2025_01/460661112" TargetMode="External" /><Relationship Id="rId19" Type="http://schemas.openxmlformats.org/officeDocument/2006/relationships/hyperlink" Target="https://podminky.urs.cz/item/CS_URS_2025_01/460671112" TargetMode="External" /><Relationship Id="rId20" Type="http://schemas.openxmlformats.org/officeDocument/2006/relationships/hyperlink" Target="https://podminky.urs.cz/item/CS_URS_2025_01/460791213" TargetMode="External" /><Relationship Id="rId21" Type="http://schemas.openxmlformats.org/officeDocument/2006/relationships/hyperlink" Target="https://podminky.urs.cz/item/CS_URS_2025_01/460905141" TargetMode="External" /><Relationship Id="rId22"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hyperlink" Target="https://podminky.urs.cz/item/CS_URS_2025_01/741810001" TargetMode="External" /><Relationship Id="rId2" Type="http://schemas.openxmlformats.org/officeDocument/2006/relationships/hyperlink" Target="https://podminky.urs.cz/item/CS_URS_2025_01/741921012" TargetMode="External" /><Relationship Id="rId3" Type="http://schemas.openxmlformats.org/officeDocument/2006/relationships/hyperlink" Target="https://podminky.urs.cz/item/CS_URS_2025_01/460791112" TargetMode="External" /><Relationship Id="rId4" Type="http://schemas.openxmlformats.org/officeDocument/2006/relationships/hyperlink" Target="https://podminky.urs.cz/item/CS_URS_2025_01/742124016" TargetMode="External" /><Relationship Id="rId5" Type="http://schemas.openxmlformats.org/officeDocument/2006/relationships/hyperlink" Target="https://podminky.urs.cz/item/CS_URS_2025_01/742124014" TargetMode="External" /><Relationship Id="rId6" Type="http://schemas.openxmlformats.org/officeDocument/2006/relationships/hyperlink" Target="https://podminky.urs.cz/item/CS_URS_2025_01/742330003" TargetMode="External" /><Relationship Id="rId7" Type="http://schemas.openxmlformats.org/officeDocument/2006/relationships/hyperlink" Target="https://podminky.urs.cz/item/CS_URS_2025_01/460905111" TargetMode="External" /><Relationship Id="rId8" Type="http://schemas.openxmlformats.org/officeDocument/2006/relationships/hyperlink" Target="https://podminky.urs.cz/item/CS_URS_2025_01/460171172" TargetMode="External" /><Relationship Id="rId9" Type="http://schemas.openxmlformats.org/officeDocument/2006/relationships/hyperlink" Target="https://podminky.urs.cz/item/CS_URS_2025_01/460341113" TargetMode="External" /><Relationship Id="rId10" Type="http://schemas.openxmlformats.org/officeDocument/2006/relationships/hyperlink" Target="https://podminky.urs.cz/item/CS_URS_2025_01/460341121" TargetMode="External" /><Relationship Id="rId11" Type="http://schemas.openxmlformats.org/officeDocument/2006/relationships/hyperlink" Target="https://podminky.urs.cz/item/CS_URS_2025_01/460361121" TargetMode="External" /><Relationship Id="rId12" Type="http://schemas.openxmlformats.org/officeDocument/2006/relationships/hyperlink" Target="https://podminky.urs.cz/item/CS_URS_2025_01/460371121" TargetMode="External" /><Relationship Id="rId13" Type="http://schemas.openxmlformats.org/officeDocument/2006/relationships/hyperlink" Target="https://podminky.urs.cz/item/CS_URS_2025_01/460451162" TargetMode="External" /><Relationship Id="rId14" Type="http://schemas.openxmlformats.org/officeDocument/2006/relationships/hyperlink" Target="https://podminky.urs.cz/item/CS_URS_2025_01/460661112" TargetMode="External" /><Relationship Id="rId15" Type="http://schemas.openxmlformats.org/officeDocument/2006/relationships/hyperlink" Target="https://podminky.urs.cz/item/CS_URS_2025_01/460671112" TargetMode="External" /><Relationship Id="rId16"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hyperlink" Target="https://podminky.urs.cz/item/CS_URS_2025_01/460791112" TargetMode="External" /><Relationship Id="rId2" Type="http://schemas.openxmlformats.org/officeDocument/2006/relationships/hyperlink" Target="https://podminky.urs.cz/item/CS_URS_2025_01/741122122" TargetMode="External" /><Relationship Id="rId3" Type="http://schemas.openxmlformats.org/officeDocument/2006/relationships/hyperlink" Target="https://podminky.urs.cz/item/CS_URS_2025_01/741132103" TargetMode="External" /><Relationship Id="rId4" Type="http://schemas.openxmlformats.org/officeDocument/2006/relationships/hyperlink" Target="https://podminky.urs.cz/item/CS_URS_2025_01/741410002" TargetMode="External" /><Relationship Id="rId5" Type="http://schemas.openxmlformats.org/officeDocument/2006/relationships/hyperlink" Target="https://podminky.urs.cz/item/CS_URS_2025_01/741410003" TargetMode="External" /><Relationship Id="rId6" Type="http://schemas.openxmlformats.org/officeDocument/2006/relationships/hyperlink" Target="https://podminky.urs.cz/item/CS_URS_2025_01/741420022" TargetMode="External" /><Relationship Id="rId7" Type="http://schemas.openxmlformats.org/officeDocument/2006/relationships/hyperlink" Target="https://podminky.urs.cz/item/CS_URS_2025_01/741420024" TargetMode="External" /><Relationship Id="rId8" Type="http://schemas.openxmlformats.org/officeDocument/2006/relationships/hyperlink" Target="https://podminky.urs.cz/item/CS_URS_2025_01/210202013" TargetMode="External" /><Relationship Id="rId9" Type="http://schemas.openxmlformats.org/officeDocument/2006/relationships/hyperlink" Target="https://podminky.urs.cz/item/CS_URS_2025_01/210204011" TargetMode="External" /><Relationship Id="rId10" Type="http://schemas.openxmlformats.org/officeDocument/2006/relationships/hyperlink" Target="https://podminky.urs.cz/item/CS_URS_2025_01/210204122" TargetMode="External" /><Relationship Id="rId11" Type="http://schemas.openxmlformats.org/officeDocument/2006/relationships/hyperlink" Target="https://podminky.urs.cz/item/CS_URS_2025_01/741921012" TargetMode="External" /><Relationship Id="rId12" Type="http://schemas.openxmlformats.org/officeDocument/2006/relationships/hyperlink" Target="https://podminky.urs.cz/item/CS_URS_2025_01/460791112" TargetMode="External" /><Relationship Id="rId13" Type="http://schemas.openxmlformats.org/officeDocument/2006/relationships/hyperlink" Target="https://podminky.urs.cz/item/CS_URS_2025_01/741122143" TargetMode="External" /><Relationship Id="rId14" Type="http://schemas.openxmlformats.org/officeDocument/2006/relationships/hyperlink" Target="https://podminky.urs.cz/item/CS_URS_2025_01/741120101" TargetMode="External" /><Relationship Id="rId15" Type="http://schemas.openxmlformats.org/officeDocument/2006/relationships/hyperlink" Target="https://podminky.urs.cz/item/CS_URS_2025_01/741132146" TargetMode="External" /><Relationship Id="rId16" Type="http://schemas.openxmlformats.org/officeDocument/2006/relationships/hyperlink" Target="https://podminky.urs.cz/item/CS_URS_2025_01/210250801" TargetMode="External" /><Relationship Id="rId17" Type="http://schemas.openxmlformats.org/officeDocument/2006/relationships/hyperlink" Target="https://podminky.urs.cz/item/CS_URS_2025_01/210250802" TargetMode="External" /><Relationship Id="rId18" Type="http://schemas.openxmlformats.org/officeDocument/2006/relationships/hyperlink" Target="https://podminky.urs.cz/item/CS_URS_2025_01/210250803" TargetMode="External" /><Relationship Id="rId19" Type="http://schemas.openxmlformats.org/officeDocument/2006/relationships/hyperlink" Target="https://podminky.urs.cz/item/CS_URS_2025_01/741210001" TargetMode="External" /><Relationship Id="rId20" Type="http://schemas.openxmlformats.org/officeDocument/2006/relationships/hyperlink" Target="https://podminky.urs.cz/item/CS_URS_2025_01/741322021" TargetMode="External" /><Relationship Id="rId21" Type="http://schemas.openxmlformats.org/officeDocument/2006/relationships/hyperlink" Target="https://podminky.urs.cz/item/CS_URS_2025_01/741420022" TargetMode="External" /><Relationship Id="rId22" Type="http://schemas.openxmlformats.org/officeDocument/2006/relationships/hyperlink" Target="https://podminky.urs.cz/item/CS_URS_2025_01/742123001" TargetMode="External" /><Relationship Id="rId23" Type="http://schemas.openxmlformats.org/officeDocument/2006/relationships/hyperlink" Target="https://podminky.urs.cz/item/CS_URS_2025_01/742124002" TargetMode="External" /><Relationship Id="rId24" Type="http://schemas.openxmlformats.org/officeDocument/2006/relationships/hyperlink" Target="https://podminky.urs.cz/item/CS_URS_2025_01/742124005" TargetMode="External" /><Relationship Id="rId25" Type="http://schemas.openxmlformats.org/officeDocument/2006/relationships/hyperlink" Target="https://podminky.urs.cz/item/CS_URS_2025_01/460791115" TargetMode="External" /><Relationship Id="rId26" Type="http://schemas.openxmlformats.org/officeDocument/2006/relationships/hyperlink" Target="https://podminky.urs.cz/item/CS_URS_2025_01/741120001" TargetMode="External" /><Relationship Id="rId27" Type="http://schemas.openxmlformats.org/officeDocument/2006/relationships/hyperlink" Target="https://podminky.urs.cz/item/CS_URS_2025_01/741921012" TargetMode="External" /><Relationship Id="rId28" Type="http://schemas.openxmlformats.org/officeDocument/2006/relationships/hyperlink" Target="https://podminky.urs.cz/item/CS_URS_2025_01/741122122" TargetMode="External" /><Relationship Id="rId29" Type="http://schemas.openxmlformats.org/officeDocument/2006/relationships/hyperlink" Target="https://podminky.urs.cz/item/CS_URS_2025_01/741322001" TargetMode="External" /><Relationship Id="rId30" Type="http://schemas.openxmlformats.org/officeDocument/2006/relationships/hyperlink" Target="https://podminky.urs.cz/item/CS_URS_2025_01/460791112" TargetMode="External" /><Relationship Id="rId31" Type="http://schemas.openxmlformats.org/officeDocument/2006/relationships/hyperlink" Target="https://podminky.urs.cz/item/CS_URS_2025_01/742123001" TargetMode="External" /><Relationship Id="rId32" Type="http://schemas.openxmlformats.org/officeDocument/2006/relationships/hyperlink" Target="https://podminky.urs.cz/item/CS_URS_2025_01/742124002" TargetMode="External" /><Relationship Id="rId33" Type="http://schemas.openxmlformats.org/officeDocument/2006/relationships/hyperlink" Target="https://podminky.urs.cz/item/CS_URS_2025_01/742124005" TargetMode="External" /><Relationship Id="rId34" Type="http://schemas.openxmlformats.org/officeDocument/2006/relationships/hyperlink" Target="https://podminky.urs.cz/item/CS_URS_2025_01/741921012" TargetMode="External" /><Relationship Id="rId35" Type="http://schemas.openxmlformats.org/officeDocument/2006/relationships/hyperlink" Target="https://podminky.urs.cz/item/CS_URS_2025_01/742320051" TargetMode="External" /><Relationship Id="rId36" Type="http://schemas.openxmlformats.org/officeDocument/2006/relationships/hyperlink" Target="https://podminky.urs.cz/item/CS_URS_2025_01/741810001" TargetMode="External" /><Relationship Id="rId37" Type="http://schemas.openxmlformats.org/officeDocument/2006/relationships/hyperlink" Target="https://podminky.urs.cz/item/CS_URS_2025_01/460141112" TargetMode="External" /><Relationship Id="rId38" Type="http://schemas.openxmlformats.org/officeDocument/2006/relationships/hyperlink" Target="https://podminky.urs.cz/item/CS_URS_2025_01/460171172" TargetMode="External" /><Relationship Id="rId39" Type="http://schemas.openxmlformats.org/officeDocument/2006/relationships/hyperlink" Target="https://podminky.urs.cz/item/CS_URS_2025_01/460171272" TargetMode="External" /><Relationship Id="rId40" Type="http://schemas.openxmlformats.org/officeDocument/2006/relationships/hyperlink" Target="https://podminky.urs.cz/item/CS_URS_2025_01/460171322" TargetMode="External" /><Relationship Id="rId41" Type="http://schemas.openxmlformats.org/officeDocument/2006/relationships/hyperlink" Target="https://podminky.urs.cz/item/CS_URS_2025_01/460341113" TargetMode="External" /><Relationship Id="rId42" Type="http://schemas.openxmlformats.org/officeDocument/2006/relationships/hyperlink" Target="https://podminky.urs.cz/item/CS_URS_2025_01/460341121" TargetMode="External" /><Relationship Id="rId43" Type="http://schemas.openxmlformats.org/officeDocument/2006/relationships/hyperlink" Target="https://podminky.urs.cz/item/CS_URS_2025_01/460361121" TargetMode="External" /><Relationship Id="rId44" Type="http://schemas.openxmlformats.org/officeDocument/2006/relationships/hyperlink" Target="https://podminky.urs.cz/item/CS_URS_2025_01/460371121" TargetMode="External" /><Relationship Id="rId45" Type="http://schemas.openxmlformats.org/officeDocument/2006/relationships/hyperlink" Target="https://podminky.urs.cz/item/CS_URS_2025_01/460411122" TargetMode="External" /><Relationship Id="rId46" Type="http://schemas.openxmlformats.org/officeDocument/2006/relationships/hyperlink" Target="https://podminky.urs.cz/item/CS_URS_2025_01/460451162" TargetMode="External" /><Relationship Id="rId47" Type="http://schemas.openxmlformats.org/officeDocument/2006/relationships/hyperlink" Target="https://podminky.urs.cz/item/CS_URS_2025_01/460451262" TargetMode="External" /><Relationship Id="rId48" Type="http://schemas.openxmlformats.org/officeDocument/2006/relationships/hyperlink" Target="https://podminky.urs.cz/item/CS_URS_2025_01/460451312" TargetMode="External" /><Relationship Id="rId49" Type="http://schemas.openxmlformats.org/officeDocument/2006/relationships/hyperlink" Target="https://podminky.urs.cz/item/CS_URS_2025_01/460661112" TargetMode="External" /><Relationship Id="rId50" Type="http://schemas.openxmlformats.org/officeDocument/2006/relationships/hyperlink" Target="https://podminky.urs.cz/item/CS_URS_2025_01/460671112" TargetMode="External" /><Relationship Id="rId5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hyperlink" Target="https://podminky.urs.cz/item/CS_URS_2025_01/210100252" TargetMode="External" /><Relationship Id="rId2" Type="http://schemas.openxmlformats.org/officeDocument/2006/relationships/hyperlink" Target="https://podminky.urs.cz/item/CS_URS_2025_01/210101234" TargetMode="External" /><Relationship Id="rId3" Type="http://schemas.openxmlformats.org/officeDocument/2006/relationships/hyperlink" Target="https://podminky.urs.cz/item/CS_URS_2025_01/741123225" TargetMode="External" /><Relationship Id="rId4" Type="http://schemas.openxmlformats.org/officeDocument/2006/relationships/hyperlink" Target="https://podminky.urs.cz/item/CS_URS_2025_01/741410022" TargetMode="External" /><Relationship Id="rId5" Type="http://schemas.openxmlformats.org/officeDocument/2006/relationships/hyperlink" Target="https://podminky.urs.cz/item/CS_URS_2025_01/741420022" TargetMode="External" /><Relationship Id="rId6" Type="http://schemas.openxmlformats.org/officeDocument/2006/relationships/hyperlink" Target="https://podminky.urs.cz/item/CS_URS_2025_01/741125831" TargetMode="External" /><Relationship Id="rId7" Type="http://schemas.openxmlformats.org/officeDocument/2006/relationships/hyperlink" Target="https://podminky.urs.cz/item/CS_URS_2025_01/460161272" TargetMode="External" /><Relationship Id="rId8" Type="http://schemas.openxmlformats.org/officeDocument/2006/relationships/hyperlink" Target="https://podminky.urs.cz/item/CS_URS_2025_01/460171272" TargetMode="External" /><Relationship Id="rId9" Type="http://schemas.openxmlformats.org/officeDocument/2006/relationships/hyperlink" Target="https://podminky.urs.cz/item/CS_URS_2025_01/460171232" TargetMode="External" /><Relationship Id="rId10" Type="http://schemas.openxmlformats.org/officeDocument/2006/relationships/hyperlink" Target="https://podminky.urs.cz/item/CS_URS_2025_01/460341113" TargetMode="External" /><Relationship Id="rId11" Type="http://schemas.openxmlformats.org/officeDocument/2006/relationships/hyperlink" Target="https://podminky.urs.cz/item/CS_URS_2025_01/460341121" TargetMode="External" /><Relationship Id="rId12" Type="http://schemas.openxmlformats.org/officeDocument/2006/relationships/hyperlink" Target="https://podminky.urs.cz/item/CS_URS_2025_01/460361121" TargetMode="External" /><Relationship Id="rId13" Type="http://schemas.openxmlformats.org/officeDocument/2006/relationships/hyperlink" Target="https://podminky.urs.cz/item/CS_URS_2025_01/460371121" TargetMode="External" /><Relationship Id="rId14" Type="http://schemas.openxmlformats.org/officeDocument/2006/relationships/hyperlink" Target="https://podminky.urs.cz/item/CS_URS_2025_01/460451312" TargetMode="External" /><Relationship Id="rId15" Type="http://schemas.openxmlformats.org/officeDocument/2006/relationships/hyperlink" Target="https://podminky.urs.cz/item/CS_URS_2025_01/460661112" TargetMode="External" /><Relationship Id="rId16" Type="http://schemas.openxmlformats.org/officeDocument/2006/relationships/hyperlink" Target="https://podminky.urs.cz/item/CS_URS_2025_01/460671112" TargetMode="External" /><Relationship Id="rId17" Type="http://schemas.openxmlformats.org/officeDocument/2006/relationships/hyperlink" Target="https://podminky.urs.cz/item/CS_URS_2025_01/460791213" TargetMode="External" /><Relationship Id="rId18"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hyperlink" Target="https://podminky.urs.cz/item/CS_URS_2025_01/181411121" TargetMode="External" /><Relationship Id="rId2" Type="http://schemas.openxmlformats.org/officeDocument/2006/relationships/hyperlink" Target="https://podminky.urs.cz/item/CS_URS_2025_01/460010025" TargetMode="External" /><Relationship Id="rId3" Type="http://schemas.openxmlformats.org/officeDocument/2006/relationships/hyperlink" Target="https://podminky.urs.cz/item/CS_URS_2025_01/460171292" TargetMode="External" /><Relationship Id="rId4" Type="http://schemas.openxmlformats.org/officeDocument/2006/relationships/hyperlink" Target="https://podminky.urs.cz/item/CS_URS_2025_01/460171322" TargetMode="External" /><Relationship Id="rId5" Type="http://schemas.openxmlformats.org/officeDocument/2006/relationships/hyperlink" Target="https://podminky.urs.cz/item/CS_URS_2025_01/460341113" TargetMode="External" /><Relationship Id="rId6" Type="http://schemas.openxmlformats.org/officeDocument/2006/relationships/hyperlink" Target="https://podminky.urs.cz/item/CS_URS_2025_01/460341121" TargetMode="External" /><Relationship Id="rId7" Type="http://schemas.openxmlformats.org/officeDocument/2006/relationships/hyperlink" Target="https://podminky.urs.cz/item/CS_URS_2025_01/460361121" TargetMode="External" /><Relationship Id="rId8" Type="http://schemas.openxmlformats.org/officeDocument/2006/relationships/hyperlink" Target="https://podminky.urs.cz/item/CS_URS_2025_01/997221875" TargetMode="External" /><Relationship Id="rId9" Type="http://schemas.openxmlformats.org/officeDocument/2006/relationships/hyperlink" Target="https://podminky.urs.cz/item/CS_URS_2025_01/460371121" TargetMode="External" /><Relationship Id="rId10" Type="http://schemas.openxmlformats.org/officeDocument/2006/relationships/hyperlink" Target="https://podminky.urs.cz/item/CS_URS_2025_01/460451272" TargetMode="External" /><Relationship Id="rId11" Type="http://schemas.openxmlformats.org/officeDocument/2006/relationships/hyperlink" Target="https://podminky.urs.cz/item/CS_URS_2025_01/460451292" TargetMode="External" /><Relationship Id="rId12" Type="http://schemas.openxmlformats.org/officeDocument/2006/relationships/hyperlink" Target="https://podminky.urs.cz/item/CS_URS_2025_01/460661112" TargetMode="External" /><Relationship Id="rId13" Type="http://schemas.openxmlformats.org/officeDocument/2006/relationships/hyperlink" Target="https://podminky.urs.cz/item/CS_URS_2025_01/460671112" TargetMode="External" /><Relationship Id="rId14" Type="http://schemas.openxmlformats.org/officeDocument/2006/relationships/hyperlink" Target="https://podminky.urs.cz/item/CS_URS_2025_01/460791212" TargetMode="External" /><Relationship Id="rId15" Type="http://schemas.openxmlformats.org/officeDocument/2006/relationships/hyperlink" Target="https://podminky.urs.cz/item/CS_URS_2025_01/460841113" TargetMode="External" /><Relationship Id="rId16" Type="http://schemas.openxmlformats.org/officeDocument/2006/relationships/hyperlink" Target="https://podminky.urs.cz/item/CS_URS_2025_01/460841141" TargetMode="External" /><Relationship Id="rId17" Type="http://schemas.openxmlformats.org/officeDocument/2006/relationships/hyperlink" Target="https://podminky.urs.cz/item/CS_URS_2025_01/460871152" TargetMode="External" /><Relationship Id="rId18" Type="http://schemas.openxmlformats.org/officeDocument/2006/relationships/hyperlink" Target="https://podminky.urs.cz/item/CS_URS_2025_01/460871162" TargetMode="External" /><Relationship Id="rId19" Type="http://schemas.openxmlformats.org/officeDocument/2006/relationships/hyperlink" Target="https://podminky.urs.cz/item/CS_URS_2025_01/468011122" TargetMode="External" /><Relationship Id="rId20" Type="http://schemas.openxmlformats.org/officeDocument/2006/relationships/hyperlink" Target="https://podminky.urs.cz/item/CS_URS_2025_01/468011142" TargetMode="External" /><Relationship Id="rId21" Type="http://schemas.openxmlformats.org/officeDocument/2006/relationships/hyperlink" Target="https://podminky.urs.cz/item/CS_URS_2025_01/468041122" TargetMode="External" /><Relationship Id="rId22" Type="http://schemas.openxmlformats.org/officeDocument/2006/relationships/hyperlink" Target="https://podminky.urs.cz/item/CS_URS_2025_01/469981111" TargetMode="External" /><Relationship Id="rId23" Type="http://schemas.openxmlformats.org/officeDocument/2006/relationships/hyperlink" Target="https://podminky.urs.cz/item/CS_URS_2025_01/469981211" TargetMode="External" /><Relationship Id="rId24" Type="http://schemas.openxmlformats.org/officeDocument/2006/relationships/drawing" Target="../drawings/drawing23.xml" /></Relationships>
</file>

<file path=xl/worksheets/_rels/sheet3.xml.rels>&#65279;<?xml version="1.0" encoding="utf-8"?><Relationships xmlns="http://schemas.openxmlformats.org/package/2006/relationships"><Relationship Id="rId1" Type="http://schemas.openxmlformats.org/officeDocument/2006/relationships/hyperlink" Target="https://podminky.urs.cz/item/CS_URS_2025_01/131251105" TargetMode="External" /><Relationship Id="rId2" Type="http://schemas.openxmlformats.org/officeDocument/2006/relationships/hyperlink" Target="https://podminky.urs.cz/item/CS_URS_2025_01/131351105" TargetMode="External" /><Relationship Id="rId3" Type="http://schemas.openxmlformats.org/officeDocument/2006/relationships/hyperlink" Target="https://podminky.urs.cz/item/CS_URS_2025_01/131451105" TargetMode="External" /><Relationship Id="rId4" Type="http://schemas.openxmlformats.org/officeDocument/2006/relationships/hyperlink" Target="https://podminky.urs.cz/item/CS_URS_2025_01/132251104" TargetMode="External" /><Relationship Id="rId5" Type="http://schemas.openxmlformats.org/officeDocument/2006/relationships/hyperlink" Target="https://podminky.urs.cz/item/CS_URS_2025_01/132351104" TargetMode="External" /><Relationship Id="rId6" Type="http://schemas.openxmlformats.org/officeDocument/2006/relationships/hyperlink" Target="https://podminky.urs.cz/item/CS_URS_2025_01/132451104" TargetMode="External" /><Relationship Id="rId7" Type="http://schemas.openxmlformats.org/officeDocument/2006/relationships/hyperlink" Target="https://podminky.urs.cz/item/CS_URS_2025_01/132251254" TargetMode="External" /><Relationship Id="rId8" Type="http://schemas.openxmlformats.org/officeDocument/2006/relationships/hyperlink" Target="https://podminky.urs.cz/item/CS_URS_2025_01/132351254" TargetMode="External" /><Relationship Id="rId9" Type="http://schemas.openxmlformats.org/officeDocument/2006/relationships/hyperlink" Target="https://podminky.urs.cz/item/CS_URS_2025_01/132451254" TargetMode="External" /><Relationship Id="rId10" Type="http://schemas.openxmlformats.org/officeDocument/2006/relationships/hyperlink" Target="https://podminky.urs.cz/item/CS_URS_2025_01/162351103" TargetMode="External" /><Relationship Id="rId11" Type="http://schemas.openxmlformats.org/officeDocument/2006/relationships/hyperlink" Target="https://podminky.urs.cz/item/CS_URS_2025_01/162351123" TargetMode="External" /><Relationship Id="rId12" Type="http://schemas.openxmlformats.org/officeDocument/2006/relationships/hyperlink" Target="https://podminky.urs.cz/item/CS_URS_2025_01/171251201" TargetMode="External" /><Relationship Id="rId13" Type="http://schemas.openxmlformats.org/officeDocument/2006/relationships/hyperlink" Target="https://podminky.urs.cz/item/CS_URS_2025_01/167151111" TargetMode="External" /><Relationship Id="rId14" Type="http://schemas.openxmlformats.org/officeDocument/2006/relationships/hyperlink" Target="https://podminky.urs.cz/item/CS_URS_2025_01/167151112" TargetMode="External" /><Relationship Id="rId15" Type="http://schemas.openxmlformats.org/officeDocument/2006/relationships/hyperlink" Target="https://podminky.urs.cz/item/CS_URS_2025_01/162751137" TargetMode="External" /><Relationship Id="rId16" Type="http://schemas.openxmlformats.org/officeDocument/2006/relationships/hyperlink" Target="https://podminky.urs.cz/item/CS_URS_2025_01/167151102" TargetMode="External" /><Relationship Id="rId17" Type="http://schemas.openxmlformats.org/officeDocument/2006/relationships/hyperlink" Target="https://podminky.urs.cz/item/CS_URS_2025_01/171151103" TargetMode="External" /><Relationship Id="rId18" Type="http://schemas.openxmlformats.org/officeDocument/2006/relationships/hyperlink" Target="https://podminky.urs.cz/item/CS_URS_2025_01/162751135" TargetMode="External" /><Relationship Id="rId19" Type="http://schemas.openxmlformats.org/officeDocument/2006/relationships/hyperlink" Target="https://podminky.urs.cz/item/CS_URS_2025_01/174151101" TargetMode="External" /><Relationship Id="rId20" Type="http://schemas.openxmlformats.org/officeDocument/2006/relationships/hyperlink" Target="https://podminky.urs.cz/item/CS_URS_2025_01/181951114" TargetMode="External" /><Relationship Id="rId21" Type="http://schemas.openxmlformats.org/officeDocument/2006/relationships/hyperlink" Target="https://podminky.urs.cz/item/CS_URS_2025_01/213141111" TargetMode="External" /><Relationship Id="rId22" Type="http://schemas.openxmlformats.org/officeDocument/2006/relationships/hyperlink" Target="https://podminky.urs.cz/item/CS_URS_2025_01/271532212" TargetMode="External" /><Relationship Id="rId23" Type="http://schemas.openxmlformats.org/officeDocument/2006/relationships/hyperlink" Target="https://podminky.urs.cz/item/CS_URS_2025_01/273321411" TargetMode="External" /><Relationship Id="rId24" Type="http://schemas.openxmlformats.org/officeDocument/2006/relationships/hyperlink" Target="https://podminky.urs.cz/item/CS_URS_2025_01/273351121" TargetMode="External" /><Relationship Id="rId25" Type="http://schemas.openxmlformats.org/officeDocument/2006/relationships/hyperlink" Target="https://podminky.urs.cz/item/CS_URS_2025_01/273351122" TargetMode="External" /><Relationship Id="rId26" Type="http://schemas.openxmlformats.org/officeDocument/2006/relationships/hyperlink" Target="https://podminky.urs.cz/item/CS_URS_2025_01/273362021" TargetMode="External" /><Relationship Id="rId27" Type="http://schemas.openxmlformats.org/officeDocument/2006/relationships/hyperlink" Target="https://podminky.urs.cz/item/CS_URS_2025_01/274313611" TargetMode="External" /><Relationship Id="rId28" Type="http://schemas.openxmlformats.org/officeDocument/2006/relationships/hyperlink" Target="https://podminky.urs.cz/item/CS_URS_2025_01/274351121" TargetMode="External" /><Relationship Id="rId29" Type="http://schemas.openxmlformats.org/officeDocument/2006/relationships/hyperlink" Target="https://podminky.urs.cz/item/CS_URS_2025_01/274351122" TargetMode="External" /><Relationship Id="rId30" Type="http://schemas.openxmlformats.org/officeDocument/2006/relationships/hyperlink" Target="https://podminky.urs.cz/item/CS_URS_2025_01/274321411" TargetMode="External" /><Relationship Id="rId31" Type="http://schemas.openxmlformats.org/officeDocument/2006/relationships/hyperlink" Target="https://podminky.urs.cz/item/CS_URS_2025_01/274351121" TargetMode="External" /><Relationship Id="rId32" Type="http://schemas.openxmlformats.org/officeDocument/2006/relationships/hyperlink" Target="https://podminky.urs.cz/item/CS_URS_2025_01/274351122" TargetMode="External" /><Relationship Id="rId33" Type="http://schemas.openxmlformats.org/officeDocument/2006/relationships/hyperlink" Target="https://podminky.urs.cz/item/CS_URS_2025_01/274353131" TargetMode="External" /><Relationship Id="rId34" Type="http://schemas.openxmlformats.org/officeDocument/2006/relationships/hyperlink" Target="https://podminky.urs.cz/item/CS_URS_2025_01/274361821" TargetMode="External" /><Relationship Id="rId35" Type="http://schemas.openxmlformats.org/officeDocument/2006/relationships/hyperlink" Target="https://podminky.urs.cz/item/CS_URS_2025_01/279321346" TargetMode="External" /><Relationship Id="rId36" Type="http://schemas.openxmlformats.org/officeDocument/2006/relationships/hyperlink" Target="https://podminky.urs.cz/item/CS_URS_2025_01/279351121" TargetMode="External" /><Relationship Id="rId37" Type="http://schemas.openxmlformats.org/officeDocument/2006/relationships/hyperlink" Target="https://podminky.urs.cz/item/CS_URS_2025_01/279351122" TargetMode="External" /><Relationship Id="rId38" Type="http://schemas.openxmlformats.org/officeDocument/2006/relationships/hyperlink" Target="https://podminky.urs.cz/item/CS_URS_2025_01/279361821" TargetMode="External" /><Relationship Id="rId39" Type="http://schemas.openxmlformats.org/officeDocument/2006/relationships/hyperlink" Target="https://podminky.urs.cz/item/CS_URS_2025_01/279113144" TargetMode="External" /><Relationship Id="rId40" Type="http://schemas.openxmlformats.org/officeDocument/2006/relationships/hyperlink" Target="https://podminky.urs.cz/item/CS_URS_2025_01/218111113" TargetMode="External" /><Relationship Id="rId41" Type="http://schemas.openxmlformats.org/officeDocument/2006/relationships/hyperlink" Target="https://podminky.urs.cz/item/CS_URS_2025_01/218111122" TargetMode="External" /><Relationship Id="rId42" Type="http://schemas.openxmlformats.org/officeDocument/2006/relationships/hyperlink" Target="https://podminky.urs.cz/item/CS_URS_2025_01/218121113" TargetMode="External" /><Relationship Id="rId43" Type="http://schemas.openxmlformats.org/officeDocument/2006/relationships/hyperlink" Target="https://podminky.urs.cz/item/CS_URS_2025_01/311235161" TargetMode="External" /><Relationship Id="rId44" Type="http://schemas.openxmlformats.org/officeDocument/2006/relationships/hyperlink" Target="https://podminky.urs.cz/item/CS_URS_2025_01/311238937" TargetMode="External" /><Relationship Id="rId45" Type="http://schemas.openxmlformats.org/officeDocument/2006/relationships/hyperlink" Target="https://podminky.urs.cz/item/CS_URS_2025_01/311236301" TargetMode="External" /><Relationship Id="rId46" Type="http://schemas.openxmlformats.org/officeDocument/2006/relationships/hyperlink" Target="https://podminky.urs.cz/item/CS_URS_2025_01/311236331" TargetMode="External" /><Relationship Id="rId47" Type="http://schemas.openxmlformats.org/officeDocument/2006/relationships/hyperlink" Target="https://podminky.urs.cz/item/CS_URS_2025_01/317121103" TargetMode="External" /><Relationship Id="rId48" Type="http://schemas.openxmlformats.org/officeDocument/2006/relationships/hyperlink" Target="https://podminky.urs.cz/item/CS_URS_2025_01/317168022" TargetMode="External" /><Relationship Id="rId49" Type="http://schemas.openxmlformats.org/officeDocument/2006/relationships/hyperlink" Target="https://podminky.urs.cz/item/CS_URS_2025_01/317168026" TargetMode="External" /><Relationship Id="rId50" Type="http://schemas.openxmlformats.org/officeDocument/2006/relationships/hyperlink" Target="https://podminky.urs.cz/item/CS_URS_2025_01/317168051" TargetMode="External" /><Relationship Id="rId51" Type="http://schemas.openxmlformats.org/officeDocument/2006/relationships/hyperlink" Target="https://podminky.urs.cz/item/CS_URS_2025_01/317168052" TargetMode="External" /><Relationship Id="rId52" Type="http://schemas.openxmlformats.org/officeDocument/2006/relationships/hyperlink" Target="https://podminky.urs.cz/item/CS_URS_2025_01/317168053" TargetMode="External" /><Relationship Id="rId53" Type="http://schemas.openxmlformats.org/officeDocument/2006/relationships/hyperlink" Target="https://podminky.urs.cz/item/CS_URS_2025_01/317168059" TargetMode="External" /><Relationship Id="rId54" Type="http://schemas.openxmlformats.org/officeDocument/2006/relationships/hyperlink" Target="https://podminky.urs.cz/item/CS_URS_2025_01/317998112" TargetMode="External" /><Relationship Id="rId55" Type="http://schemas.openxmlformats.org/officeDocument/2006/relationships/hyperlink" Target="https://podminky.urs.cz/item/CS_URS_2025_01/317998113" TargetMode="External" /><Relationship Id="rId56" Type="http://schemas.openxmlformats.org/officeDocument/2006/relationships/hyperlink" Target="https://podminky.urs.cz/item/CS_URS_2025_01/331273011" TargetMode="External" /><Relationship Id="rId57" Type="http://schemas.openxmlformats.org/officeDocument/2006/relationships/hyperlink" Target="https://podminky.urs.cz/item/CS_URS_2025_01/330321410" TargetMode="External" /><Relationship Id="rId58" Type="http://schemas.openxmlformats.org/officeDocument/2006/relationships/hyperlink" Target="https://podminky.urs.cz/item/CS_URS_2025_01/331351125" TargetMode="External" /><Relationship Id="rId59" Type="http://schemas.openxmlformats.org/officeDocument/2006/relationships/hyperlink" Target="https://podminky.urs.cz/item/CS_URS_2025_01/331351126" TargetMode="External" /><Relationship Id="rId60" Type="http://schemas.openxmlformats.org/officeDocument/2006/relationships/hyperlink" Target="https://podminky.urs.cz/item/CS_URS_2025_01/331361821" TargetMode="External" /><Relationship Id="rId61" Type="http://schemas.openxmlformats.org/officeDocument/2006/relationships/hyperlink" Target="https://podminky.urs.cz/item/CS_URS_2025_01/341321410" TargetMode="External" /><Relationship Id="rId62" Type="http://schemas.openxmlformats.org/officeDocument/2006/relationships/hyperlink" Target="https://podminky.urs.cz/item/CS_URS_2025_01/341351111" TargetMode="External" /><Relationship Id="rId63" Type="http://schemas.openxmlformats.org/officeDocument/2006/relationships/hyperlink" Target="https://podminky.urs.cz/item/CS_URS_2025_01/341351112" TargetMode="External" /><Relationship Id="rId64" Type="http://schemas.openxmlformats.org/officeDocument/2006/relationships/hyperlink" Target="https://podminky.urs.cz/item/CS_URS_2025_01/341361821" TargetMode="External" /><Relationship Id="rId65" Type="http://schemas.openxmlformats.org/officeDocument/2006/relationships/hyperlink" Target="https://podminky.urs.cz/item/CS_URS_2025_01/341941011" TargetMode="External" /><Relationship Id="rId66" Type="http://schemas.openxmlformats.org/officeDocument/2006/relationships/hyperlink" Target="https://podminky.urs.cz/item/CS_URS_2025_01/342244221" TargetMode="External" /><Relationship Id="rId67" Type="http://schemas.openxmlformats.org/officeDocument/2006/relationships/hyperlink" Target="https://podminky.urs.cz/item/CS_URS_2025_01/342291112" TargetMode="External" /><Relationship Id="rId68" Type="http://schemas.openxmlformats.org/officeDocument/2006/relationships/hyperlink" Target="https://podminky.urs.cz/item/CS_URS_2025_01/342291121" TargetMode="External" /><Relationship Id="rId69" Type="http://schemas.openxmlformats.org/officeDocument/2006/relationships/hyperlink" Target="https://podminky.urs.cz/item/CS_URS_2025_01/346272256" TargetMode="External" /><Relationship Id="rId70" Type="http://schemas.openxmlformats.org/officeDocument/2006/relationships/hyperlink" Target="https://podminky.urs.cz/item/CS_URS_2025_01/389941021" TargetMode="External" /><Relationship Id="rId71" Type="http://schemas.openxmlformats.org/officeDocument/2006/relationships/hyperlink" Target="https://podminky.urs.cz/item/CS_URS_2025_01/389381001" TargetMode="External" /><Relationship Id="rId72" Type="http://schemas.openxmlformats.org/officeDocument/2006/relationships/hyperlink" Target="https://podminky.urs.cz/item/CS_URS_2025_01/417321515" TargetMode="External" /><Relationship Id="rId73" Type="http://schemas.openxmlformats.org/officeDocument/2006/relationships/hyperlink" Target="https://podminky.urs.cz/item/CS_URS_2025_01/417351115" TargetMode="External" /><Relationship Id="rId74" Type="http://schemas.openxmlformats.org/officeDocument/2006/relationships/hyperlink" Target="https://podminky.urs.cz/item/CS_URS_2025_01/417351116" TargetMode="External" /><Relationship Id="rId75" Type="http://schemas.openxmlformats.org/officeDocument/2006/relationships/hyperlink" Target="https://podminky.urs.cz/item/CS_URS_2025_01/417361821" TargetMode="External" /><Relationship Id="rId76" Type="http://schemas.openxmlformats.org/officeDocument/2006/relationships/hyperlink" Target="https://podminky.urs.cz/item/CS_URS_2025_01/417362021" TargetMode="External" /><Relationship Id="rId77" Type="http://schemas.openxmlformats.org/officeDocument/2006/relationships/hyperlink" Target="https://podminky.urs.cz/item/CS_URS_2025_01/611131121" TargetMode="External" /><Relationship Id="rId78" Type="http://schemas.openxmlformats.org/officeDocument/2006/relationships/hyperlink" Target="https://podminky.urs.cz/item/CS_URS_2025_01/611321342" TargetMode="External" /><Relationship Id="rId79" Type="http://schemas.openxmlformats.org/officeDocument/2006/relationships/hyperlink" Target="https://podminky.urs.cz/item/CS_URS_2025_01/611321391" TargetMode="External" /><Relationship Id="rId80" Type="http://schemas.openxmlformats.org/officeDocument/2006/relationships/hyperlink" Target="https://podminky.urs.cz/item/CS_URS_2025_01/611131121" TargetMode="External" /><Relationship Id="rId81" Type="http://schemas.openxmlformats.org/officeDocument/2006/relationships/hyperlink" Target="https://podminky.urs.cz/item/CS_URS_2025_01/611381016" TargetMode="External" /><Relationship Id="rId82" Type="http://schemas.openxmlformats.org/officeDocument/2006/relationships/hyperlink" Target="https://podminky.urs.cz/item/CS_URS_2025_01/611131125" TargetMode="External" /><Relationship Id="rId83" Type="http://schemas.openxmlformats.org/officeDocument/2006/relationships/hyperlink" Target="https://podminky.urs.cz/item/CS_URS_2025_01/611321345" TargetMode="External" /><Relationship Id="rId84" Type="http://schemas.openxmlformats.org/officeDocument/2006/relationships/hyperlink" Target="https://podminky.urs.cz/item/CS_URS_2025_01/611321395" TargetMode="External" /><Relationship Id="rId85" Type="http://schemas.openxmlformats.org/officeDocument/2006/relationships/hyperlink" Target="https://podminky.urs.cz/item/CS_URS_2025_01/612131101" TargetMode="External" /><Relationship Id="rId86" Type="http://schemas.openxmlformats.org/officeDocument/2006/relationships/hyperlink" Target="https://podminky.urs.cz/item/CS_URS_2025_01/612321341" TargetMode="External" /><Relationship Id="rId87" Type="http://schemas.openxmlformats.org/officeDocument/2006/relationships/hyperlink" Target="https://podminky.urs.cz/item/CS_URS_2025_01/612321391" TargetMode="External" /><Relationship Id="rId88" Type="http://schemas.openxmlformats.org/officeDocument/2006/relationships/hyperlink" Target="https://podminky.urs.cz/item/CS_URS_2025_01/612142001" TargetMode="External" /><Relationship Id="rId89" Type="http://schemas.openxmlformats.org/officeDocument/2006/relationships/hyperlink" Target="https://podminky.urs.cz/item/CS_URS_2025_01/619991005" TargetMode="External" /><Relationship Id="rId90" Type="http://schemas.openxmlformats.org/officeDocument/2006/relationships/hyperlink" Target="https://podminky.urs.cz/item/CS_URS_2025_01/622131101" TargetMode="External" /><Relationship Id="rId91" Type="http://schemas.openxmlformats.org/officeDocument/2006/relationships/hyperlink" Target="https://podminky.urs.cz/item/CS_URS_2025_01/622811001" TargetMode="External" /><Relationship Id="rId92" Type="http://schemas.openxmlformats.org/officeDocument/2006/relationships/hyperlink" Target="https://podminky.urs.cz/item/CS_URS_2025_01/621131121" TargetMode="External" /><Relationship Id="rId93" Type="http://schemas.openxmlformats.org/officeDocument/2006/relationships/hyperlink" Target="https://podminky.urs.cz/item/CS_URS_2025_01/621221021" TargetMode="External" /><Relationship Id="rId94" Type="http://schemas.openxmlformats.org/officeDocument/2006/relationships/hyperlink" Target="https://podminky.urs.cz/item/CS_URS_2025_01/621251105" TargetMode="External" /><Relationship Id="rId95" Type="http://schemas.openxmlformats.org/officeDocument/2006/relationships/hyperlink" Target="https://podminky.urs.cz/item/CS_URS_2025_01/621151031" TargetMode="External" /><Relationship Id="rId96" Type="http://schemas.openxmlformats.org/officeDocument/2006/relationships/hyperlink" Target="https://podminky.urs.cz/item/CS_URS_2025_01/621531012" TargetMode="External" /><Relationship Id="rId97" Type="http://schemas.openxmlformats.org/officeDocument/2006/relationships/hyperlink" Target="https://podminky.urs.cz/item/CS_URS_2025_01/622131121" TargetMode="External" /><Relationship Id="rId98" Type="http://schemas.openxmlformats.org/officeDocument/2006/relationships/hyperlink" Target="https://podminky.urs.cz/item/CS_URS_2025_01/622221041" TargetMode="External" /><Relationship Id="rId99" Type="http://schemas.openxmlformats.org/officeDocument/2006/relationships/hyperlink" Target="https://podminky.urs.cz/item/CS_URS_2025_01/622251105" TargetMode="External" /><Relationship Id="rId100" Type="http://schemas.openxmlformats.org/officeDocument/2006/relationships/hyperlink" Target="https://podminky.urs.cz/item/CS_URS_2025_01/622151031" TargetMode="External" /><Relationship Id="rId101" Type="http://schemas.openxmlformats.org/officeDocument/2006/relationships/hyperlink" Target="https://podminky.urs.cz/item/CS_URS_2025_01/622531012" TargetMode="External" /><Relationship Id="rId102" Type="http://schemas.openxmlformats.org/officeDocument/2006/relationships/hyperlink" Target="https://podminky.urs.cz/item/CS_URS_2025_01/622212061" TargetMode="External" /><Relationship Id="rId103" Type="http://schemas.openxmlformats.org/officeDocument/2006/relationships/hyperlink" Target="https://podminky.urs.cz/item/CS_URS_2025_01/622151031" TargetMode="External" /><Relationship Id="rId104" Type="http://schemas.openxmlformats.org/officeDocument/2006/relationships/hyperlink" Target="https://podminky.urs.cz/item/CS_URS_2025_01/622531012" TargetMode="External" /><Relationship Id="rId105" Type="http://schemas.openxmlformats.org/officeDocument/2006/relationships/hyperlink" Target="https://podminky.urs.cz/item/CS_URS_2025_01/622142001" TargetMode="External" /><Relationship Id="rId106" Type="http://schemas.openxmlformats.org/officeDocument/2006/relationships/hyperlink" Target="https://podminky.urs.cz/item/CS_URS_2025_01/622151031" TargetMode="External" /><Relationship Id="rId107" Type="http://schemas.openxmlformats.org/officeDocument/2006/relationships/hyperlink" Target="https://podminky.urs.cz/item/CS_URS_2025_01/622531012" TargetMode="External" /><Relationship Id="rId108" Type="http://schemas.openxmlformats.org/officeDocument/2006/relationships/hyperlink" Target="https://podminky.urs.cz/item/CS_URS_2023_01/622143003" TargetMode="External" /><Relationship Id="rId109" Type="http://schemas.openxmlformats.org/officeDocument/2006/relationships/hyperlink" Target="https://podminky.urs.cz/item/CS_URS_2025_01/622143004" TargetMode="External" /><Relationship Id="rId110" Type="http://schemas.openxmlformats.org/officeDocument/2006/relationships/hyperlink" Target="https://podminky.urs.cz/item/CS_URS_2025_01/629991011" TargetMode="External" /><Relationship Id="rId111" Type="http://schemas.openxmlformats.org/officeDocument/2006/relationships/hyperlink" Target="https://podminky.urs.cz/item/CS_URS_2025_01/631311125" TargetMode="External" /><Relationship Id="rId112" Type="http://schemas.openxmlformats.org/officeDocument/2006/relationships/hyperlink" Target="https://podminky.urs.cz/item/CS_URS_2025_01/631319173" TargetMode="External" /><Relationship Id="rId113" Type="http://schemas.openxmlformats.org/officeDocument/2006/relationships/hyperlink" Target="https://podminky.urs.cz/item/CS_URS_2025_01/631351101" TargetMode="External" /><Relationship Id="rId114" Type="http://schemas.openxmlformats.org/officeDocument/2006/relationships/hyperlink" Target="https://podminky.urs.cz/item/CS_URS_2025_01/631351102" TargetMode="External" /><Relationship Id="rId115" Type="http://schemas.openxmlformats.org/officeDocument/2006/relationships/hyperlink" Target="https://podminky.urs.cz/item/CS_URS_2025_01/631362021" TargetMode="External" /><Relationship Id="rId116" Type="http://schemas.openxmlformats.org/officeDocument/2006/relationships/hyperlink" Target="https://podminky.urs.cz/item/CS_URS_2025_01/631311135" TargetMode="External" /><Relationship Id="rId117" Type="http://schemas.openxmlformats.org/officeDocument/2006/relationships/hyperlink" Target="https://podminky.urs.cz/item/CS_URS_2025_01/631319175" TargetMode="External" /><Relationship Id="rId118" Type="http://schemas.openxmlformats.org/officeDocument/2006/relationships/hyperlink" Target="https://podminky.urs.cz/item/CS_URS_2025_01/631351101" TargetMode="External" /><Relationship Id="rId119" Type="http://schemas.openxmlformats.org/officeDocument/2006/relationships/hyperlink" Target="https://podminky.urs.cz/item/CS_URS_2025_01/631351102" TargetMode="External" /><Relationship Id="rId120" Type="http://schemas.openxmlformats.org/officeDocument/2006/relationships/hyperlink" Target="https://podminky.urs.cz/item/CS_URS_2025_01/631362021" TargetMode="External" /><Relationship Id="rId121" Type="http://schemas.openxmlformats.org/officeDocument/2006/relationships/hyperlink" Target="https://podminky.urs.cz/item/CS_URS_2025_01/632451494" TargetMode="External" /><Relationship Id="rId122" Type="http://schemas.openxmlformats.org/officeDocument/2006/relationships/hyperlink" Target="https://podminky.urs.cz/item/CS_URS_2025_01/632451254" TargetMode="External" /><Relationship Id="rId123" Type="http://schemas.openxmlformats.org/officeDocument/2006/relationships/hyperlink" Target="https://podminky.urs.cz/item/CS_URS_2025_01/632451293" TargetMode="External" /><Relationship Id="rId124" Type="http://schemas.openxmlformats.org/officeDocument/2006/relationships/hyperlink" Target="https://podminky.urs.cz/item/CS_URS_2025_01/632481213" TargetMode="External" /><Relationship Id="rId125" Type="http://schemas.openxmlformats.org/officeDocument/2006/relationships/hyperlink" Target="https://podminky.urs.cz/item/CS_URS_2025_01/632481215" TargetMode="External" /><Relationship Id="rId126" Type="http://schemas.openxmlformats.org/officeDocument/2006/relationships/hyperlink" Target="https://podminky.urs.cz/item/CS_URS_2025_01/633811111" TargetMode="External" /><Relationship Id="rId127" Type="http://schemas.openxmlformats.org/officeDocument/2006/relationships/hyperlink" Target="https://podminky.urs.cz/item/CS_URS_2025_01/634112112" TargetMode="External" /><Relationship Id="rId128" Type="http://schemas.openxmlformats.org/officeDocument/2006/relationships/hyperlink" Target="https://podminky.urs.cz/item/CS_URS_2025_01/634112117" TargetMode="External" /><Relationship Id="rId129" Type="http://schemas.openxmlformats.org/officeDocument/2006/relationships/hyperlink" Target="https://podminky.urs.cz/item/CS_URS_2025_01/636311122" TargetMode="External" /><Relationship Id="rId130" Type="http://schemas.openxmlformats.org/officeDocument/2006/relationships/hyperlink" Target="https://podminky.urs.cz/item/CS_URS_2025_01/642944121" TargetMode="External" /><Relationship Id="rId131" Type="http://schemas.openxmlformats.org/officeDocument/2006/relationships/hyperlink" Target="https://podminky.urs.cz/item/CS_URS_2025_01/877260310" TargetMode="External" /><Relationship Id="rId132" Type="http://schemas.openxmlformats.org/officeDocument/2006/relationships/hyperlink" Target="https://podminky.urs.cz/item/CS_URS_2025_01/877310310" TargetMode="External" /><Relationship Id="rId133" Type="http://schemas.openxmlformats.org/officeDocument/2006/relationships/hyperlink" Target="https://podminky.urs.cz/item/CS_URS_2025_01/877310320" TargetMode="External" /><Relationship Id="rId134" Type="http://schemas.openxmlformats.org/officeDocument/2006/relationships/hyperlink" Target="https://podminky.urs.cz/item/CS_URS_2025_01/941211111" TargetMode="External" /><Relationship Id="rId135" Type="http://schemas.openxmlformats.org/officeDocument/2006/relationships/hyperlink" Target="https://podminky.urs.cz/item/CS_URS_2025_01/941211211" TargetMode="External" /><Relationship Id="rId136" Type="http://schemas.openxmlformats.org/officeDocument/2006/relationships/hyperlink" Target="https://podminky.urs.cz/item/CS_URS_2025_01/941211811" TargetMode="External" /><Relationship Id="rId137" Type="http://schemas.openxmlformats.org/officeDocument/2006/relationships/hyperlink" Target="https://podminky.urs.cz/item/CS_URS_2025_01/944511111" TargetMode="External" /><Relationship Id="rId138" Type="http://schemas.openxmlformats.org/officeDocument/2006/relationships/hyperlink" Target="https://podminky.urs.cz/item/CS_URS_2025_01/944511211" TargetMode="External" /><Relationship Id="rId139" Type="http://schemas.openxmlformats.org/officeDocument/2006/relationships/hyperlink" Target="https://podminky.urs.cz/item/CS_URS_2025_01/944511811" TargetMode="External" /><Relationship Id="rId140" Type="http://schemas.openxmlformats.org/officeDocument/2006/relationships/hyperlink" Target="https://podminky.urs.cz/item/CS_URS_2025_01/949101111" TargetMode="External" /><Relationship Id="rId141" Type="http://schemas.openxmlformats.org/officeDocument/2006/relationships/hyperlink" Target="https://podminky.urs.cz/item/CS_URS_2025_01/952901111" TargetMode="External" /><Relationship Id="rId142" Type="http://schemas.openxmlformats.org/officeDocument/2006/relationships/hyperlink" Target="https://podminky.urs.cz/item/CS_URS_2025_01/953334118" TargetMode="External" /><Relationship Id="rId143" Type="http://schemas.openxmlformats.org/officeDocument/2006/relationships/hyperlink" Target="https://podminky.urs.cz/item/CS_URS_2025_01/953611141" TargetMode="External" /><Relationship Id="rId144" Type="http://schemas.openxmlformats.org/officeDocument/2006/relationships/hyperlink" Target="https://podminky.urs.cz/item/CS_URS_2025_01/953611151" TargetMode="External" /><Relationship Id="rId145" Type="http://schemas.openxmlformats.org/officeDocument/2006/relationships/hyperlink" Target="https://podminky.urs.cz/item/CS_URS_2025_01/953943112" TargetMode="External" /><Relationship Id="rId146" Type="http://schemas.openxmlformats.org/officeDocument/2006/relationships/hyperlink" Target="https://podminky.urs.cz/item/CS_URS_2025_01/953943125" TargetMode="External" /><Relationship Id="rId147" Type="http://schemas.openxmlformats.org/officeDocument/2006/relationships/hyperlink" Target="https://podminky.urs.cz/item/CS_URS_2025_01/953943211" TargetMode="External" /><Relationship Id="rId148" Type="http://schemas.openxmlformats.org/officeDocument/2006/relationships/hyperlink" Target="https://podminky.urs.cz/item/CS_URS_2025_01/953993311" TargetMode="External" /><Relationship Id="rId149" Type="http://schemas.openxmlformats.org/officeDocument/2006/relationships/hyperlink" Target="https://podminky.urs.cz/item/CS_URS_2025_01/977151121" TargetMode="External" /><Relationship Id="rId150" Type="http://schemas.openxmlformats.org/officeDocument/2006/relationships/hyperlink" Target="https://podminky.urs.cz/item/CS_URS_2025_01/998011002" TargetMode="External" /><Relationship Id="rId151" Type="http://schemas.openxmlformats.org/officeDocument/2006/relationships/hyperlink" Target="https://podminky.urs.cz/item/CS_URS_2025_01/711111001" TargetMode="External" /><Relationship Id="rId152" Type="http://schemas.openxmlformats.org/officeDocument/2006/relationships/hyperlink" Target="https://podminky.urs.cz/item/CS_URS_2025_01/711112001" TargetMode="External" /><Relationship Id="rId153" Type="http://schemas.openxmlformats.org/officeDocument/2006/relationships/hyperlink" Target="https://podminky.urs.cz/item/CS_URS_2025_01/711141559" TargetMode="External" /><Relationship Id="rId154" Type="http://schemas.openxmlformats.org/officeDocument/2006/relationships/hyperlink" Target="https://podminky.urs.cz/item/CS_URS_2025_01/711142559" TargetMode="External" /><Relationship Id="rId155" Type="http://schemas.openxmlformats.org/officeDocument/2006/relationships/hyperlink" Target="https://podminky.urs.cz/item/CS_URS_2025_01/711161212" TargetMode="External" /><Relationship Id="rId156" Type="http://schemas.openxmlformats.org/officeDocument/2006/relationships/hyperlink" Target="https://podminky.urs.cz/item/CS_URS_2025_01/711161384" TargetMode="External" /><Relationship Id="rId157" Type="http://schemas.openxmlformats.org/officeDocument/2006/relationships/hyperlink" Target="https://podminky.urs.cz/item/CS_URS_2025_01/711747067" TargetMode="External" /><Relationship Id="rId158" Type="http://schemas.openxmlformats.org/officeDocument/2006/relationships/hyperlink" Target="https://podminky.urs.cz/item/CS_URS_2025_01/998711102" TargetMode="External" /><Relationship Id="rId159" Type="http://schemas.openxmlformats.org/officeDocument/2006/relationships/hyperlink" Target="https://podminky.urs.cz/item/CS_URS_2025_01/712311101" TargetMode="External" /><Relationship Id="rId160" Type="http://schemas.openxmlformats.org/officeDocument/2006/relationships/hyperlink" Target="https://podminky.urs.cz/item/CS_URS_2025_01/712811101" TargetMode="External" /><Relationship Id="rId161" Type="http://schemas.openxmlformats.org/officeDocument/2006/relationships/hyperlink" Target="https://podminky.urs.cz/item/CS_URS_2025_01/712341559" TargetMode="External" /><Relationship Id="rId162" Type="http://schemas.openxmlformats.org/officeDocument/2006/relationships/hyperlink" Target="https://podminky.urs.cz/item/CS_URS_2025_01/712841559" TargetMode="External" /><Relationship Id="rId163" Type="http://schemas.openxmlformats.org/officeDocument/2006/relationships/hyperlink" Target="https://podminky.urs.cz/item/CS_URS_2025_01/712363605" TargetMode="External" /><Relationship Id="rId164" Type="http://schemas.openxmlformats.org/officeDocument/2006/relationships/hyperlink" Target="https://podminky.urs.cz/item/CS_URS_2025_01/712861703" TargetMode="External" /><Relationship Id="rId165" Type="http://schemas.openxmlformats.org/officeDocument/2006/relationships/hyperlink" Target="https://podminky.urs.cz/item/CS_URS_2025_01/712391171" TargetMode="External" /><Relationship Id="rId166" Type="http://schemas.openxmlformats.org/officeDocument/2006/relationships/hyperlink" Target="https://podminky.urs.cz/item/CS_URS_2025_01/712831101" TargetMode="External" /><Relationship Id="rId167" Type="http://schemas.openxmlformats.org/officeDocument/2006/relationships/hyperlink" Target="https://podminky.urs.cz/item/CS_URS_2025_01/712363352" TargetMode="External" /><Relationship Id="rId168" Type="http://schemas.openxmlformats.org/officeDocument/2006/relationships/hyperlink" Target="https://podminky.urs.cz/item/CS_URS_2025_01/712363353" TargetMode="External" /><Relationship Id="rId169" Type="http://schemas.openxmlformats.org/officeDocument/2006/relationships/hyperlink" Target="https://podminky.urs.cz/item/CS_URS_2025_01/712363358" TargetMode="External" /><Relationship Id="rId170" Type="http://schemas.openxmlformats.org/officeDocument/2006/relationships/hyperlink" Target="https://podminky.urs.cz/item/CS_URS_2025_01/712363369" TargetMode="External" /><Relationship Id="rId171" Type="http://schemas.openxmlformats.org/officeDocument/2006/relationships/hyperlink" Target="https://podminky.urs.cz/item/CS_URS_2025_01/712363384" TargetMode="External" /><Relationship Id="rId172" Type="http://schemas.openxmlformats.org/officeDocument/2006/relationships/hyperlink" Target="https://podminky.urs.cz/item/CS_URS_2025_01/712363115" TargetMode="External" /><Relationship Id="rId173" Type="http://schemas.openxmlformats.org/officeDocument/2006/relationships/hyperlink" Target="https://podminky.urs.cz/item/CS_URS_2025_01/712363119" TargetMode="External" /><Relationship Id="rId174" Type="http://schemas.openxmlformats.org/officeDocument/2006/relationships/hyperlink" Target="https://podminky.urs.cz/item/CS_URS_2025_01/998712102" TargetMode="External" /><Relationship Id="rId175" Type="http://schemas.openxmlformats.org/officeDocument/2006/relationships/hyperlink" Target="https://podminky.urs.cz/item/CS_URS_2025_01/713121111" TargetMode="External" /><Relationship Id="rId176" Type="http://schemas.openxmlformats.org/officeDocument/2006/relationships/hyperlink" Target="https://podminky.urs.cz/item/CS_URS_2025_01/713121121" TargetMode="External" /><Relationship Id="rId177" Type="http://schemas.openxmlformats.org/officeDocument/2006/relationships/hyperlink" Target="https://podminky.urs.cz/item/CS_URS_2025_01/713121121" TargetMode="External" /><Relationship Id="rId178" Type="http://schemas.openxmlformats.org/officeDocument/2006/relationships/hyperlink" Target="https://podminky.urs.cz/item/CS_URS_2025_01/713131121" TargetMode="External" /><Relationship Id="rId179" Type="http://schemas.openxmlformats.org/officeDocument/2006/relationships/hyperlink" Target="https://podminky.urs.cz/item/CS_URS_2025_01/713131161" TargetMode="External" /><Relationship Id="rId180" Type="http://schemas.openxmlformats.org/officeDocument/2006/relationships/hyperlink" Target="https://podminky.urs.cz/item/CS_URS_2025_01/713132322" TargetMode="External" /><Relationship Id="rId181" Type="http://schemas.openxmlformats.org/officeDocument/2006/relationships/hyperlink" Target="https://podminky.urs.cz/item/CS_URS_2025_01/713131241" TargetMode="External" /><Relationship Id="rId182" Type="http://schemas.openxmlformats.org/officeDocument/2006/relationships/hyperlink" Target="https://podminky.urs.cz/item/CS_URS_2025_01/713141138" TargetMode="External" /><Relationship Id="rId183" Type="http://schemas.openxmlformats.org/officeDocument/2006/relationships/hyperlink" Target="https://podminky.urs.cz/item/CS_URS_2025_01/713141212" TargetMode="External" /><Relationship Id="rId184" Type="http://schemas.openxmlformats.org/officeDocument/2006/relationships/hyperlink" Target="https://podminky.urs.cz/item/CS_URS_2025_01/713141336" TargetMode="External" /><Relationship Id="rId185" Type="http://schemas.openxmlformats.org/officeDocument/2006/relationships/hyperlink" Target="https://podminky.urs.cz/item/CS_URS_2023_01/713141351" TargetMode="External" /><Relationship Id="rId186" Type="http://schemas.openxmlformats.org/officeDocument/2006/relationships/hyperlink" Target="https://podminky.urs.cz/item/CS_URS_2025_01/713191521" TargetMode="External" /><Relationship Id="rId187" Type="http://schemas.openxmlformats.org/officeDocument/2006/relationships/hyperlink" Target="https://podminky.urs.cz/item/CS_URS_2025_01/713191523" TargetMode="External" /><Relationship Id="rId188" Type="http://schemas.openxmlformats.org/officeDocument/2006/relationships/hyperlink" Target="https://podminky.urs.cz/item/CS_URS_2025_01/998713102" TargetMode="External" /><Relationship Id="rId189" Type="http://schemas.openxmlformats.org/officeDocument/2006/relationships/hyperlink" Target="https://podminky.urs.cz/item/CS_URS_2025_01/714121011" TargetMode="External" /><Relationship Id="rId190" Type="http://schemas.openxmlformats.org/officeDocument/2006/relationships/hyperlink" Target="https://podminky.urs.cz/item/CS_URS_2025_01/714121011" TargetMode="External" /><Relationship Id="rId191" Type="http://schemas.openxmlformats.org/officeDocument/2006/relationships/hyperlink" Target="https://podminky.urs.cz/item/CS_URS_2025_01/998714102" TargetMode="External" /><Relationship Id="rId192" Type="http://schemas.openxmlformats.org/officeDocument/2006/relationships/hyperlink" Target="https://podminky.urs.cz/item/CS_URS_2025_01/762361332" TargetMode="External" /><Relationship Id="rId193" Type="http://schemas.openxmlformats.org/officeDocument/2006/relationships/hyperlink" Target="https://podminky.urs.cz/item/CS_URS_2025_01/762395000" TargetMode="External" /><Relationship Id="rId194" Type="http://schemas.openxmlformats.org/officeDocument/2006/relationships/hyperlink" Target="https://podminky.urs.cz/item/CS_URS_2025_01/998762102" TargetMode="External" /><Relationship Id="rId195" Type="http://schemas.openxmlformats.org/officeDocument/2006/relationships/hyperlink" Target="https://podminky.urs.cz/item/CS_URS_2025_01/763121421" TargetMode="External" /><Relationship Id="rId196" Type="http://schemas.openxmlformats.org/officeDocument/2006/relationships/hyperlink" Target="https://podminky.urs.cz/item/CS_URS_2025_01/763121458" TargetMode="External" /><Relationship Id="rId197" Type="http://schemas.openxmlformats.org/officeDocument/2006/relationships/hyperlink" Target="https://podminky.urs.cz/item/CS_URS_2025_01/763131451" TargetMode="External" /><Relationship Id="rId198" Type="http://schemas.openxmlformats.org/officeDocument/2006/relationships/hyperlink" Target="https://podminky.urs.cz/item/CS_URS_2025_01/763164521" TargetMode="External" /><Relationship Id="rId199" Type="http://schemas.openxmlformats.org/officeDocument/2006/relationships/hyperlink" Target="https://podminky.urs.cz/item/CS_URS_2025_01/763164541" TargetMode="External" /><Relationship Id="rId200" Type="http://schemas.openxmlformats.org/officeDocument/2006/relationships/hyperlink" Target="https://podminky.urs.cz/item/CS_URS_2025_01/763164561" TargetMode="External" /><Relationship Id="rId201" Type="http://schemas.openxmlformats.org/officeDocument/2006/relationships/hyperlink" Target="https://podminky.urs.cz/item/CS_URS_2025_01/763164635" TargetMode="External" /><Relationship Id="rId202" Type="http://schemas.openxmlformats.org/officeDocument/2006/relationships/hyperlink" Target="https://podminky.urs.cz/item/CS_URS_2025_01/763164715" TargetMode="External" /><Relationship Id="rId203" Type="http://schemas.openxmlformats.org/officeDocument/2006/relationships/hyperlink" Target="https://podminky.urs.cz/item/CS_URS_2025_01/763172322" TargetMode="External" /><Relationship Id="rId204" Type="http://schemas.openxmlformats.org/officeDocument/2006/relationships/hyperlink" Target="https://podminky.urs.cz/item/CS_URS_2025_01/763172328" TargetMode="External" /><Relationship Id="rId205" Type="http://schemas.openxmlformats.org/officeDocument/2006/relationships/hyperlink" Target="https://podminky.urs.cz/item/CS_URS_2025_01/763411116" TargetMode="External" /><Relationship Id="rId206" Type="http://schemas.openxmlformats.org/officeDocument/2006/relationships/hyperlink" Target="https://podminky.urs.cz/item/CS_URS_2025_01/763411126" TargetMode="External" /><Relationship Id="rId207" Type="http://schemas.openxmlformats.org/officeDocument/2006/relationships/hyperlink" Target="https://podminky.urs.cz/item/CS_URS_2025_01/998763302" TargetMode="External" /><Relationship Id="rId208" Type="http://schemas.openxmlformats.org/officeDocument/2006/relationships/hyperlink" Target="https://podminky.urs.cz/item/CS_URS_2025_01/764216644" TargetMode="External" /><Relationship Id="rId209" Type="http://schemas.openxmlformats.org/officeDocument/2006/relationships/hyperlink" Target="https://podminky.urs.cz/item/CS_URS_2025_01/764216645" TargetMode="External" /><Relationship Id="rId210" Type="http://schemas.openxmlformats.org/officeDocument/2006/relationships/hyperlink" Target="https://podminky.urs.cz/item/CS_URS_2025_01/998764102" TargetMode="External" /><Relationship Id="rId211" Type="http://schemas.openxmlformats.org/officeDocument/2006/relationships/hyperlink" Target="https://podminky.urs.cz/item/CS_URS_2025_01/766622131" TargetMode="External" /><Relationship Id="rId212" Type="http://schemas.openxmlformats.org/officeDocument/2006/relationships/hyperlink" Target="https://podminky.urs.cz/item/CS_URS_2025_01/766622132" TargetMode="External" /><Relationship Id="rId213" Type="http://schemas.openxmlformats.org/officeDocument/2006/relationships/hyperlink" Target="https://podminky.urs.cz/item/CS_URS_2025_01/766622216" TargetMode="External" /><Relationship Id="rId214" Type="http://schemas.openxmlformats.org/officeDocument/2006/relationships/hyperlink" Target="https://podminky.urs.cz/item/CS_URS_2025_01/766629215" TargetMode="External" /><Relationship Id="rId215" Type="http://schemas.openxmlformats.org/officeDocument/2006/relationships/hyperlink" Target="https://podminky.urs.cz/item/CS_URS_2025_01/766660001" TargetMode="External" /><Relationship Id="rId216" Type="http://schemas.openxmlformats.org/officeDocument/2006/relationships/hyperlink" Target="https://podminky.urs.cz/item/CS_URS_2025_01/766660002" TargetMode="External" /><Relationship Id="rId217" Type="http://schemas.openxmlformats.org/officeDocument/2006/relationships/hyperlink" Target="https://podminky.urs.cz/item/CS_URS_2025_01/766660021" TargetMode="External" /><Relationship Id="rId218" Type="http://schemas.openxmlformats.org/officeDocument/2006/relationships/hyperlink" Target="https://podminky.urs.cz/item/CS_URS_2025_01/766660022" TargetMode="External" /><Relationship Id="rId219" Type="http://schemas.openxmlformats.org/officeDocument/2006/relationships/hyperlink" Target="https://podminky.urs.cz/item/CS_URS_2025_01/766660717" TargetMode="External" /><Relationship Id="rId220" Type="http://schemas.openxmlformats.org/officeDocument/2006/relationships/hyperlink" Target="https://podminky.urs.cz/item/CS_URS_2025_01/766660718" TargetMode="External" /><Relationship Id="rId221" Type="http://schemas.openxmlformats.org/officeDocument/2006/relationships/hyperlink" Target="https://podminky.urs.cz/item/CS_URS_2025_01/766660720" TargetMode="External" /><Relationship Id="rId222" Type="http://schemas.openxmlformats.org/officeDocument/2006/relationships/hyperlink" Target="https://podminky.urs.cz/item/CS_URS_2025_01/766660729" TargetMode="External" /><Relationship Id="rId223" Type="http://schemas.openxmlformats.org/officeDocument/2006/relationships/hyperlink" Target="https://podminky.urs.cz/item/CS_URS_2025_01/766660730" TargetMode="External" /><Relationship Id="rId224" Type="http://schemas.openxmlformats.org/officeDocument/2006/relationships/hyperlink" Target="https://podminky.urs.cz/item/CS_URS_2025_01/766660751" TargetMode="External" /><Relationship Id="rId225" Type="http://schemas.openxmlformats.org/officeDocument/2006/relationships/hyperlink" Target="https://podminky.urs.cz/item/CS_URS_2025_01/766694116" TargetMode="External" /><Relationship Id="rId226" Type="http://schemas.openxmlformats.org/officeDocument/2006/relationships/hyperlink" Target="https://podminky.urs.cz/item/CS_URS_2025_01/998766102" TargetMode="External" /><Relationship Id="rId227" Type="http://schemas.openxmlformats.org/officeDocument/2006/relationships/hyperlink" Target="https://podminky.urs.cz/item/CS_URS_2025_01/767137501" TargetMode="External" /><Relationship Id="rId228" Type="http://schemas.openxmlformats.org/officeDocument/2006/relationships/hyperlink" Target="https://podminky.urs.cz/item/CS_URS_2025_01/767137502" TargetMode="External" /><Relationship Id="rId229" Type="http://schemas.openxmlformats.org/officeDocument/2006/relationships/hyperlink" Target="https://podminky.urs.cz/item/CS_URS_2025_01/767490101" TargetMode="External" /><Relationship Id="rId230" Type="http://schemas.openxmlformats.org/officeDocument/2006/relationships/hyperlink" Target="https://podminky.urs.cz/item/CS_URS_2025_01/767531121" TargetMode="External" /><Relationship Id="rId231" Type="http://schemas.openxmlformats.org/officeDocument/2006/relationships/hyperlink" Target="https://podminky.urs.cz/item/CS_URS_2025_01/767531212" TargetMode="External" /><Relationship Id="rId232" Type="http://schemas.openxmlformats.org/officeDocument/2006/relationships/hyperlink" Target="https://podminky.urs.cz/item/CS_URS_2025_01/767531214" TargetMode="External" /><Relationship Id="rId233" Type="http://schemas.openxmlformats.org/officeDocument/2006/relationships/hyperlink" Target="https://podminky.urs.cz/item/CS_URS_2025_01/767531214" TargetMode="External" /><Relationship Id="rId234" Type="http://schemas.openxmlformats.org/officeDocument/2006/relationships/hyperlink" Target="https://podminky.urs.cz/item/CS_URS_2025_01/767627306" TargetMode="External" /><Relationship Id="rId235" Type="http://schemas.openxmlformats.org/officeDocument/2006/relationships/hyperlink" Target="https://podminky.urs.cz/item/CS_URS_2025_01/767627307" TargetMode="External" /><Relationship Id="rId236" Type="http://schemas.openxmlformats.org/officeDocument/2006/relationships/hyperlink" Target="https://podminky.urs.cz/item/CS_URS_2025_01/767640111" TargetMode="External" /><Relationship Id="rId237" Type="http://schemas.openxmlformats.org/officeDocument/2006/relationships/hyperlink" Target="https://podminky.urs.cz/item/CS_URS_2025_01/767640113" TargetMode="External" /><Relationship Id="rId238" Type="http://schemas.openxmlformats.org/officeDocument/2006/relationships/hyperlink" Target="https://podminky.urs.cz/item/CS_URS_2025_01/767821112" TargetMode="External" /><Relationship Id="rId239" Type="http://schemas.openxmlformats.org/officeDocument/2006/relationships/hyperlink" Target="https://podminky.urs.cz/item/CS_URS_2025_01/767881115" TargetMode="External" /><Relationship Id="rId240" Type="http://schemas.openxmlformats.org/officeDocument/2006/relationships/hyperlink" Target="https://podminky.urs.cz/item/CS_URS_2025_01/767881161" TargetMode="External" /><Relationship Id="rId241" Type="http://schemas.openxmlformats.org/officeDocument/2006/relationships/hyperlink" Target="https://podminky.urs.cz/item/CS_URS_2025_01/998767102" TargetMode="External" /><Relationship Id="rId242" Type="http://schemas.openxmlformats.org/officeDocument/2006/relationships/hyperlink" Target="https://podminky.urs.cz/item/CS_URS_2025_01/771111011" TargetMode="External" /><Relationship Id="rId243" Type="http://schemas.openxmlformats.org/officeDocument/2006/relationships/hyperlink" Target="https://podminky.urs.cz/item/CS_URS_2025_01/771121011" TargetMode="External" /><Relationship Id="rId244" Type="http://schemas.openxmlformats.org/officeDocument/2006/relationships/hyperlink" Target="https://podminky.urs.cz/item/CS_URS_2025_01/771574413" TargetMode="External" /><Relationship Id="rId245" Type="http://schemas.openxmlformats.org/officeDocument/2006/relationships/hyperlink" Target="https://podminky.urs.cz/item/CS_URS_2025_01/771577211" TargetMode="External" /><Relationship Id="rId246" Type="http://schemas.openxmlformats.org/officeDocument/2006/relationships/hyperlink" Target="https://podminky.urs.cz/item/CS_URS_2025_01/771591112" TargetMode="External" /><Relationship Id="rId247" Type="http://schemas.openxmlformats.org/officeDocument/2006/relationships/hyperlink" Target="https://podminky.urs.cz/item/CS_URS_2025_01/771591264" TargetMode="External" /><Relationship Id="rId248" Type="http://schemas.openxmlformats.org/officeDocument/2006/relationships/hyperlink" Target="https://podminky.urs.cz/item/CS_URS_2025_01/771591241" TargetMode="External" /><Relationship Id="rId249" Type="http://schemas.openxmlformats.org/officeDocument/2006/relationships/hyperlink" Target="https://podminky.urs.cz/item/CS_URS_2025_01/771591242" TargetMode="External" /><Relationship Id="rId250" Type="http://schemas.openxmlformats.org/officeDocument/2006/relationships/hyperlink" Target="https://podminky.urs.cz/item/CS_URS_2025_01/771592011" TargetMode="External" /><Relationship Id="rId251" Type="http://schemas.openxmlformats.org/officeDocument/2006/relationships/hyperlink" Target="https://podminky.urs.cz/item/CS_URS_2025_01/998771102" TargetMode="External" /><Relationship Id="rId252" Type="http://schemas.openxmlformats.org/officeDocument/2006/relationships/hyperlink" Target="https://podminky.urs.cz/item/CS_URS_2025_01/776111311" TargetMode="External" /><Relationship Id="rId253" Type="http://schemas.openxmlformats.org/officeDocument/2006/relationships/hyperlink" Target="https://podminky.urs.cz/item/CS_URS_2025_01/776121112" TargetMode="External" /><Relationship Id="rId254" Type="http://schemas.openxmlformats.org/officeDocument/2006/relationships/hyperlink" Target="https://podminky.urs.cz/item/CS_URS_2025_01/776141122" TargetMode="External" /><Relationship Id="rId255" Type="http://schemas.openxmlformats.org/officeDocument/2006/relationships/hyperlink" Target="https://podminky.urs.cz/item/CS_URS_2025_01/776221111" TargetMode="External" /><Relationship Id="rId256" Type="http://schemas.openxmlformats.org/officeDocument/2006/relationships/hyperlink" Target="https://podminky.urs.cz/item/CS_URS_2025_01/776221111" TargetMode="External" /><Relationship Id="rId257" Type="http://schemas.openxmlformats.org/officeDocument/2006/relationships/hyperlink" Target="https://podminky.urs.cz/item/CS_URS_2025_01/776221121" TargetMode="External" /><Relationship Id="rId258" Type="http://schemas.openxmlformats.org/officeDocument/2006/relationships/hyperlink" Target="https://podminky.urs.cz/item/CS_URS_2025_01/776251411" TargetMode="External" /><Relationship Id="rId259" Type="http://schemas.openxmlformats.org/officeDocument/2006/relationships/hyperlink" Target="https://podminky.urs.cz/item/CS_URS_2025_01/776411211" TargetMode="External" /><Relationship Id="rId260" Type="http://schemas.openxmlformats.org/officeDocument/2006/relationships/hyperlink" Target="https://podminky.urs.cz/item/CS_URS_2024_02/776421312" TargetMode="External" /><Relationship Id="rId261" Type="http://schemas.openxmlformats.org/officeDocument/2006/relationships/hyperlink" Target="https://podminky.urs.cz/item/CS_URS_2025_01/776991121" TargetMode="External" /><Relationship Id="rId262" Type="http://schemas.openxmlformats.org/officeDocument/2006/relationships/hyperlink" Target="https://podminky.urs.cz/item/CS_URS_2024_02/776992111" TargetMode="External" /><Relationship Id="rId263" Type="http://schemas.openxmlformats.org/officeDocument/2006/relationships/hyperlink" Target="https://podminky.urs.cz/item/CS_URS_2025_01/998776102" TargetMode="External" /><Relationship Id="rId264" Type="http://schemas.openxmlformats.org/officeDocument/2006/relationships/hyperlink" Target="https://podminky.urs.cz/item/CS_URS_2025_01/777111111" TargetMode="External" /><Relationship Id="rId265" Type="http://schemas.openxmlformats.org/officeDocument/2006/relationships/hyperlink" Target="https://podminky.urs.cz/item/CS_URS_2025_01/777111121" TargetMode="External" /><Relationship Id="rId266" Type="http://schemas.openxmlformats.org/officeDocument/2006/relationships/hyperlink" Target="https://podminky.urs.cz/item/CS_URS_2025_01/777111141" TargetMode="External" /><Relationship Id="rId267" Type="http://schemas.openxmlformats.org/officeDocument/2006/relationships/hyperlink" Target="https://podminky.urs.cz/item/CS_URS_2025_01/777131105" TargetMode="External" /><Relationship Id="rId268" Type="http://schemas.openxmlformats.org/officeDocument/2006/relationships/hyperlink" Target="https://podminky.urs.cz/item/CS_URS_2025_01/777611161" TargetMode="External" /><Relationship Id="rId269" Type="http://schemas.openxmlformats.org/officeDocument/2006/relationships/hyperlink" Target="https://podminky.urs.cz/item/CS_URS_2025_01/777511181" TargetMode="External" /><Relationship Id="rId270" Type="http://schemas.openxmlformats.org/officeDocument/2006/relationships/hyperlink" Target="https://podminky.urs.cz/item/CS_URS_2025_01/777911113" TargetMode="External" /><Relationship Id="rId271" Type="http://schemas.openxmlformats.org/officeDocument/2006/relationships/hyperlink" Target="https://podminky.urs.cz/item/CS_URS_2025_01/998777102" TargetMode="External" /><Relationship Id="rId272" Type="http://schemas.openxmlformats.org/officeDocument/2006/relationships/hyperlink" Target="https://podminky.urs.cz/item/CS_URS_2025_01/781121011" TargetMode="External" /><Relationship Id="rId273" Type="http://schemas.openxmlformats.org/officeDocument/2006/relationships/hyperlink" Target="https://podminky.urs.cz/item/CS_URS_2025_01/781131112" TargetMode="External" /><Relationship Id="rId274" Type="http://schemas.openxmlformats.org/officeDocument/2006/relationships/hyperlink" Target="https://podminky.urs.cz/item/CS_URS_2025_01/781131232" TargetMode="External" /><Relationship Id="rId275" Type="http://schemas.openxmlformats.org/officeDocument/2006/relationships/hyperlink" Target="https://podminky.urs.cz/item/CS_URS_2025_01/781472213" TargetMode="External" /><Relationship Id="rId276" Type="http://schemas.openxmlformats.org/officeDocument/2006/relationships/hyperlink" Target="https://podminky.urs.cz/item/CS_URS_2025_01/781472291" TargetMode="External" /><Relationship Id="rId277" Type="http://schemas.openxmlformats.org/officeDocument/2006/relationships/hyperlink" Target="https://podminky.urs.cz/item/CS_URS_2025_01/781492251" TargetMode="External" /><Relationship Id="rId278" Type="http://schemas.openxmlformats.org/officeDocument/2006/relationships/hyperlink" Target="https://podminky.urs.cz/item/CS_URS_2025_01/781495115" TargetMode="External" /><Relationship Id="rId279" Type="http://schemas.openxmlformats.org/officeDocument/2006/relationships/hyperlink" Target="https://podminky.urs.cz/item/CS_URS_2025_01/781495141" TargetMode="External" /><Relationship Id="rId280" Type="http://schemas.openxmlformats.org/officeDocument/2006/relationships/hyperlink" Target="https://podminky.urs.cz/item/CS_URS_2025_01/781495142" TargetMode="External" /><Relationship Id="rId281" Type="http://schemas.openxmlformats.org/officeDocument/2006/relationships/hyperlink" Target="https://podminky.urs.cz/item/CS_URS_2025_01/781495143" TargetMode="External" /><Relationship Id="rId282" Type="http://schemas.openxmlformats.org/officeDocument/2006/relationships/hyperlink" Target="https://podminky.urs.cz/item/CS_URS_2025_01/781495211" TargetMode="External" /><Relationship Id="rId283" Type="http://schemas.openxmlformats.org/officeDocument/2006/relationships/hyperlink" Target="https://podminky.urs.cz/item/CS_URS_2025_01/998781102" TargetMode="External" /><Relationship Id="rId284" Type="http://schemas.openxmlformats.org/officeDocument/2006/relationships/hyperlink" Target="https://podminky.urs.cz/item/CS_URS_2025_01/783009421" TargetMode="External" /><Relationship Id="rId285" Type="http://schemas.openxmlformats.org/officeDocument/2006/relationships/hyperlink" Target="https://podminky.urs.cz/item/CS_URS_2025_01/783314201" TargetMode="External" /><Relationship Id="rId286" Type="http://schemas.openxmlformats.org/officeDocument/2006/relationships/hyperlink" Target="https://podminky.urs.cz/item/CS_URS_2025_01/783317101" TargetMode="External" /><Relationship Id="rId287" Type="http://schemas.openxmlformats.org/officeDocument/2006/relationships/hyperlink" Target="https://podminky.urs.cz/item/CS_URS_2025_01/783801201" TargetMode="External" /><Relationship Id="rId288" Type="http://schemas.openxmlformats.org/officeDocument/2006/relationships/hyperlink" Target="https://podminky.urs.cz/item/CS_URS_2023_01/783823135" TargetMode="External" /><Relationship Id="rId289" Type="http://schemas.openxmlformats.org/officeDocument/2006/relationships/hyperlink" Target="https://podminky.urs.cz/item/CS_URS_2023_01/783827425" TargetMode="External" /><Relationship Id="rId290" Type="http://schemas.openxmlformats.org/officeDocument/2006/relationships/hyperlink" Target="https://podminky.urs.cz/item/CS_URS_2023_01/783826615" TargetMode="External" /><Relationship Id="rId291" Type="http://schemas.openxmlformats.org/officeDocument/2006/relationships/hyperlink" Target="https://podminky.urs.cz/item/CS_URS_2023_01/784181101" TargetMode="External" /><Relationship Id="rId292" Type="http://schemas.openxmlformats.org/officeDocument/2006/relationships/hyperlink" Target="https://podminky.urs.cz/item/CS_URS_2025_01/786624111" TargetMode="External" /><Relationship Id="rId293" Type="http://schemas.openxmlformats.org/officeDocument/2006/relationships/hyperlink" Target="https://podminky.urs.cz/item/CS_URS_2025_01/998786102" TargetMode="External" /><Relationship Id="rId294"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hyperlink" Target="https://podminky.urs.cz/item/CS_URS_2025_01/713463211" TargetMode="External" /><Relationship Id="rId2" Type="http://schemas.openxmlformats.org/officeDocument/2006/relationships/hyperlink" Target="https://podminky.urs.cz/item/CS_URS_2025_01/713463411" TargetMode="External" /><Relationship Id="rId3" Type="http://schemas.openxmlformats.org/officeDocument/2006/relationships/hyperlink" Target="https://podminky.urs.cz/item/CS_URS_2025_01/998713101" TargetMode="External" /><Relationship Id="rId4" Type="http://schemas.openxmlformats.org/officeDocument/2006/relationships/hyperlink" Target="https://podminky.urs.cz/item/CS_URS_2025_01/732294312" TargetMode="External" /><Relationship Id="rId5" Type="http://schemas.openxmlformats.org/officeDocument/2006/relationships/hyperlink" Target="https://podminky.urs.cz/item/CS_URS_2025_01/732294315" TargetMode="External" /><Relationship Id="rId6" Type="http://schemas.openxmlformats.org/officeDocument/2006/relationships/hyperlink" Target="https://podminky.urs.cz/item/CS_URS_2025_01/732199100" TargetMode="External" /><Relationship Id="rId7" Type="http://schemas.openxmlformats.org/officeDocument/2006/relationships/hyperlink" Target="https://podminky.urs.cz/item/CS_URS_2025_01/732331616" TargetMode="External" /><Relationship Id="rId8" Type="http://schemas.openxmlformats.org/officeDocument/2006/relationships/hyperlink" Target="https://podminky.urs.cz/item/CS_URS_2025_01/732331777" TargetMode="External" /><Relationship Id="rId9" Type="http://schemas.openxmlformats.org/officeDocument/2006/relationships/hyperlink" Target="https://podminky.urs.cz/item/CS_URS_2025_01/732421412" TargetMode="External" /><Relationship Id="rId10" Type="http://schemas.openxmlformats.org/officeDocument/2006/relationships/hyperlink" Target="https://podminky.urs.cz/item/CS_URS_2025_01/732421419" TargetMode="External" /><Relationship Id="rId11" Type="http://schemas.openxmlformats.org/officeDocument/2006/relationships/hyperlink" Target="https://podminky.urs.cz/item/CS_URS_2025_01/998732101" TargetMode="External" /><Relationship Id="rId12" Type="http://schemas.openxmlformats.org/officeDocument/2006/relationships/hyperlink" Target="https://podminky.urs.cz/item/CS_URS_2025_01/733222302" TargetMode="External" /><Relationship Id="rId13" Type="http://schemas.openxmlformats.org/officeDocument/2006/relationships/hyperlink" Target="https://podminky.urs.cz/item/CS_URS_2025_01/733222303" TargetMode="External" /><Relationship Id="rId14" Type="http://schemas.openxmlformats.org/officeDocument/2006/relationships/hyperlink" Target="https://podminky.urs.cz/item/CS_URS_2025_01/733222304" TargetMode="External" /><Relationship Id="rId15" Type="http://schemas.openxmlformats.org/officeDocument/2006/relationships/hyperlink" Target="https://podminky.urs.cz/item/CS_URS_2025_01/733223304" TargetMode="External" /><Relationship Id="rId16" Type="http://schemas.openxmlformats.org/officeDocument/2006/relationships/hyperlink" Target="https://podminky.urs.cz/item/CS_URS_2025_01/733223305" TargetMode="External" /><Relationship Id="rId17" Type="http://schemas.openxmlformats.org/officeDocument/2006/relationships/hyperlink" Target="https://podminky.urs.cz/item/CS_URS_2025_01/733223306" TargetMode="External" /><Relationship Id="rId18" Type="http://schemas.openxmlformats.org/officeDocument/2006/relationships/hyperlink" Target="https://podminky.urs.cz/item/CS_URS_2025_01/733223307" TargetMode="External" /><Relationship Id="rId19" Type="http://schemas.openxmlformats.org/officeDocument/2006/relationships/hyperlink" Target="https://podminky.urs.cz/item/CS_URS_2025_01/733291101" TargetMode="External" /><Relationship Id="rId20" Type="http://schemas.openxmlformats.org/officeDocument/2006/relationships/hyperlink" Target="https://podminky.urs.cz/item/CS_URS_2025_01/733291102" TargetMode="External" /><Relationship Id="rId21" Type="http://schemas.openxmlformats.org/officeDocument/2006/relationships/hyperlink" Target="https://podminky.urs.cz/item/CS_URS_2022_01/733390404" TargetMode="External" /><Relationship Id="rId22" Type="http://schemas.openxmlformats.org/officeDocument/2006/relationships/hyperlink" Target="https://podminky.urs.cz/item/CS_URS_2025_01/998733101" TargetMode="External" /><Relationship Id="rId23" Type="http://schemas.openxmlformats.org/officeDocument/2006/relationships/hyperlink" Target="https://podminky.urs.cz/item/CS_URS_2025_01/734221682" TargetMode="External" /><Relationship Id="rId24" Type="http://schemas.openxmlformats.org/officeDocument/2006/relationships/hyperlink" Target="https://podminky.urs.cz/item/CS_URS_2025_01/734261402" TargetMode="External" /><Relationship Id="rId25" Type="http://schemas.openxmlformats.org/officeDocument/2006/relationships/hyperlink" Target="https://podminky.urs.cz/item/CS_URS_2025_01/734211120" TargetMode="External" /><Relationship Id="rId26" Type="http://schemas.openxmlformats.org/officeDocument/2006/relationships/hyperlink" Target="https://podminky.urs.cz/item/CS_URS_2025_01/734211119" TargetMode="External" /><Relationship Id="rId27" Type="http://schemas.openxmlformats.org/officeDocument/2006/relationships/hyperlink" Target="https://podminky.urs.cz/item/CS_URS_2025_01/734242413" TargetMode="External" /><Relationship Id="rId28" Type="http://schemas.openxmlformats.org/officeDocument/2006/relationships/hyperlink" Target="https://podminky.urs.cz/item/CS_URS_2025_01/734242414" TargetMode="External" /><Relationship Id="rId29" Type="http://schemas.openxmlformats.org/officeDocument/2006/relationships/hyperlink" Target="https://podminky.urs.cz/item/CS_URS_2025_01/734242416" TargetMode="External" /><Relationship Id="rId30" Type="http://schemas.openxmlformats.org/officeDocument/2006/relationships/hyperlink" Target="https://podminky.urs.cz/item/CS_URS_2025_01/734242417" TargetMode="External" /><Relationship Id="rId31" Type="http://schemas.openxmlformats.org/officeDocument/2006/relationships/hyperlink" Target="https://podminky.urs.cz/item/CS_URS_2025_01/734251212" TargetMode="External" /><Relationship Id="rId32" Type="http://schemas.openxmlformats.org/officeDocument/2006/relationships/hyperlink" Target="https://podminky.urs.cz/item/CS_URS_2025_01/734291123" TargetMode="External" /><Relationship Id="rId33" Type="http://schemas.openxmlformats.org/officeDocument/2006/relationships/hyperlink" Target="https://podminky.urs.cz/item/CS_URS_2025_01/734291124" TargetMode="External" /><Relationship Id="rId34" Type="http://schemas.openxmlformats.org/officeDocument/2006/relationships/hyperlink" Target="https://podminky.urs.cz/item/CS_URS_2025_01/734291264" TargetMode="External" /><Relationship Id="rId35" Type="http://schemas.openxmlformats.org/officeDocument/2006/relationships/hyperlink" Target="https://podminky.urs.cz/item/CS_URS_2025_01/734291266" TargetMode="External" /><Relationship Id="rId36" Type="http://schemas.openxmlformats.org/officeDocument/2006/relationships/hyperlink" Target="https://podminky.urs.cz/item/CS_URS_2025_01/734291277" TargetMode="External" /><Relationship Id="rId37" Type="http://schemas.openxmlformats.org/officeDocument/2006/relationships/hyperlink" Target="https://podminky.urs.cz/item/CS_URS_2025_01/734292714" TargetMode="External" /><Relationship Id="rId38" Type="http://schemas.openxmlformats.org/officeDocument/2006/relationships/hyperlink" Target="https://podminky.urs.cz/item/CS_URS_2025_01/734292715" TargetMode="External" /><Relationship Id="rId39" Type="http://schemas.openxmlformats.org/officeDocument/2006/relationships/hyperlink" Target="https://podminky.urs.cz/item/CS_URS_2025_01/734292717" TargetMode="External" /><Relationship Id="rId40" Type="http://schemas.openxmlformats.org/officeDocument/2006/relationships/hyperlink" Target="https://podminky.urs.cz/item/CS_URS_2025_01/734292718" TargetMode="External" /><Relationship Id="rId41" Type="http://schemas.openxmlformats.org/officeDocument/2006/relationships/hyperlink" Target="https://podminky.urs.cz/item/CS_URS_2025_01/734411102" TargetMode="External" /><Relationship Id="rId42" Type="http://schemas.openxmlformats.org/officeDocument/2006/relationships/hyperlink" Target="https://podminky.urs.cz/item/CS_URS_2025_01/734421111" TargetMode="External" /><Relationship Id="rId43" Type="http://schemas.openxmlformats.org/officeDocument/2006/relationships/hyperlink" Target="https://podminky.urs.cz/item/CS_URS_2025_01/734494212" TargetMode="External" /><Relationship Id="rId44" Type="http://schemas.openxmlformats.org/officeDocument/2006/relationships/hyperlink" Target="https://podminky.urs.cz/item/CS_URS_2025_01/734494213" TargetMode="External" /><Relationship Id="rId45" Type="http://schemas.openxmlformats.org/officeDocument/2006/relationships/hyperlink" Target="https://podminky.urs.cz/item/CS_URS_2025_01/734494214" TargetMode="External" /><Relationship Id="rId46" Type="http://schemas.openxmlformats.org/officeDocument/2006/relationships/hyperlink" Target="https://podminky.urs.cz/item/CS_URS_2025_01/998734101" TargetMode="External" /><Relationship Id="rId47" Type="http://schemas.openxmlformats.org/officeDocument/2006/relationships/hyperlink" Target="https://podminky.urs.cz/item/CS_URS_2025_01/735152279" TargetMode="External" /><Relationship Id="rId48" Type="http://schemas.openxmlformats.org/officeDocument/2006/relationships/hyperlink" Target="https://podminky.urs.cz/item/CS_URS_2025_01/735152474" TargetMode="External" /><Relationship Id="rId49" Type="http://schemas.openxmlformats.org/officeDocument/2006/relationships/hyperlink" Target="https://podminky.urs.cz/item/CS_URS_2025_01/735152482" TargetMode="External" /><Relationship Id="rId50" Type="http://schemas.openxmlformats.org/officeDocument/2006/relationships/hyperlink" Target="https://podminky.urs.cz/item/CS_URS_2025_01/735191910" TargetMode="External" /><Relationship Id="rId51" Type="http://schemas.openxmlformats.org/officeDocument/2006/relationships/hyperlink" Target="https://podminky.urs.cz/item/CS_URS_2025_01/998735101" TargetMode="External" /><Relationship Id="rId52" Type="http://schemas.openxmlformats.org/officeDocument/2006/relationships/hyperlink" Target="https://podminky.urs.cz/item/CS_URS_2025_01/736110223" TargetMode="External" /><Relationship Id="rId53" Type="http://schemas.openxmlformats.org/officeDocument/2006/relationships/hyperlink" Target="https://podminky.urs.cz/item/CS_URS_2025_01/736110261" TargetMode="External" /><Relationship Id="rId54" Type="http://schemas.openxmlformats.org/officeDocument/2006/relationships/hyperlink" Target="https://podminky.urs.cz/item/CS_URS_2025_01/736110652" TargetMode="External" /><Relationship Id="rId55" Type="http://schemas.openxmlformats.org/officeDocument/2006/relationships/hyperlink" Target="https://podminky.urs.cz/item/CS_URS_2025_01/736110653" TargetMode="External" /><Relationship Id="rId56" Type="http://schemas.openxmlformats.org/officeDocument/2006/relationships/hyperlink" Target="https://podminky.urs.cz/item/CS_URS_2025_01/736110654" TargetMode="External" /><Relationship Id="rId57" Type="http://schemas.openxmlformats.org/officeDocument/2006/relationships/hyperlink" Target="https://podminky.urs.cz/item/CS_URS_2025_01/736111024" TargetMode="External" /><Relationship Id="rId58" Type="http://schemas.openxmlformats.org/officeDocument/2006/relationships/hyperlink" Target="https://podminky.urs.cz/item/CS_URS_2025_01/736111026" TargetMode="External" /><Relationship Id="rId59" Type="http://schemas.openxmlformats.org/officeDocument/2006/relationships/hyperlink" Target="https://podminky.urs.cz/item/CS_URS_2025_01/736111035" TargetMode="External" /><Relationship Id="rId60" Type="http://schemas.openxmlformats.org/officeDocument/2006/relationships/hyperlink" Target="https://podminky.urs.cz/item/CS_URS_2025_01/736111103" TargetMode="External" /><Relationship Id="rId61" Type="http://schemas.openxmlformats.org/officeDocument/2006/relationships/hyperlink" Target="https://podminky.urs.cz/item/CS_URS_2025_01/736111133" TargetMode="External" /><Relationship Id="rId62" Type="http://schemas.openxmlformats.org/officeDocument/2006/relationships/hyperlink" Target="https://podminky.urs.cz/item/CS_URS_2025_01/736111134" TargetMode="External" /><Relationship Id="rId63" Type="http://schemas.openxmlformats.org/officeDocument/2006/relationships/hyperlink" Target="https://podminky.urs.cz/item/CS_URS_2025_01/998736101" TargetMode="External" /><Relationship Id="rId64" Type="http://schemas.openxmlformats.org/officeDocument/2006/relationships/hyperlink" Target="https://podminky.urs.cz/item/CS_URS_2025_01/741110511" TargetMode="External" /><Relationship Id="rId65" Type="http://schemas.openxmlformats.org/officeDocument/2006/relationships/hyperlink" Target="https://podminky.urs.cz/item/CS_URS_2025_01/741122122" TargetMode="External" /><Relationship Id="rId66" Type="http://schemas.openxmlformats.org/officeDocument/2006/relationships/hyperlink" Target="https://podminky.urs.cz/item/CS_URS_2025_01/741122131" TargetMode="External" /><Relationship Id="rId67" Type="http://schemas.openxmlformats.org/officeDocument/2006/relationships/hyperlink" Target="https://podminky.urs.cz/item/CS_URS_2025_01/741124703" TargetMode="External" /><Relationship Id="rId68" Type="http://schemas.openxmlformats.org/officeDocument/2006/relationships/hyperlink" Target="https://podminky.urs.cz/item/CS_URS_2025_01/741130111" TargetMode="External" /><Relationship Id="rId69" Type="http://schemas.openxmlformats.org/officeDocument/2006/relationships/hyperlink" Target="https://podminky.urs.cz/item/CS_URS_2025_01/741132103" TargetMode="External" /><Relationship Id="rId70" Type="http://schemas.openxmlformats.org/officeDocument/2006/relationships/hyperlink" Target="https://podminky.urs.cz/item/CS_URS_2025_01/741132128" TargetMode="External" /><Relationship Id="rId71" Type="http://schemas.openxmlformats.org/officeDocument/2006/relationships/hyperlink" Target="https://podminky.urs.cz/item/CS_URS_2025_01/998741101" TargetMode="External" /><Relationship Id="rId72" Type="http://schemas.openxmlformats.org/officeDocument/2006/relationships/hyperlink" Target="https://podminky.urs.cz/item/CS_URS_2025_01/783614551" TargetMode="External" /><Relationship Id="rId73" Type="http://schemas.openxmlformats.org/officeDocument/2006/relationships/hyperlink" Target="https://podminky.urs.cz/item/CS_URS_2025_01/230071104" TargetMode="External" /><Relationship Id="rId74" Type="http://schemas.openxmlformats.org/officeDocument/2006/relationships/hyperlink" Target="https://podminky.urs.cz/item/CS_URS_2025_01/230120041" TargetMode="External" /><Relationship Id="rId75" Type="http://schemas.openxmlformats.org/officeDocument/2006/relationships/hyperlink" Target="https://podminky.urs.cz/item/CS_URS_2025_01/230120042" TargetMode="External" /><Relationship Id="rId76" Type="http://schemas.openxmlformats.org/officeDocument/2006/relationships/hyperlink" Target="https://podminky.urs.cz/item/CS_URS_2025_01/230120043" TargetMode="External" /><Relationship Id="rId77" Type="http://schemas.openxmlformats.org/officeDocument/2006/relationships/hyperlink" Target="https://podminky.urs.cz/item/CS_URS_2025_01/580204001" TargetMode="External" /><Relationship Id="rId78"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hyperlink" Target="https://podminky.urs.cz/item/CS_URS_2025_01/751611122" TargetMode="External" /><Relationship Id="rId2" Type="http://schemas.openxmlformats.org/officeDocument/2006/relationships/hyperlink" Target="https://podminky.urs.cz/item/CS_URS_2024_02/751613141" TargetMode="External" /><Relationship Id="rId3" Type="http://schemas.openxmlformats.org/officeDocument/2006/relationships/hyperlink" Target="https://podminky.urs.cz/item/CS_URS_2025_01/751344122" TargetMode="External" /><Relationship Id="rId4" Type="http://schemas.openxmlformats.org/officeDocument/2006/relationships/hyperlink" Target="https://podminky.urs.cz/item/CS_URS_2025_01/751514717" TargetMode="External" /><Relationship Id="rId5" Type="http://schemas.openxmlformats.org/officeDocument/2006/relationships/hyperlink" Target="https://podminky.urs.cz/item/CS_URS_2025_01/751514678" TargetMode="External" /><Relationship Id="rId6" Type="http://schemas.openxmlformats.org/officeDocument/2006/relationships/hyperlink" Target="https://podminky.urs.cz/item/CS_URS_2025_01/751514679" TargetMode="External" /><Relationship Id="rId7" Type="http://schemas.openxmlformats.org/officeDocument/2006/relationships/hyperlink" Target="https://podminky.urs.cz/item/CS_URS_2025_01/751322011" TargetMode="External" /><Relationship Id="rId8" Type="http://schemas.openxmlformats.org/officeDocument/2006/relationships/hyperlink" Target="https://podminky.urs.cz/item/CS_URS_2025_01/751322012" TargetMode="External" /><Relationship Id="rId9" Type="http://schemas.openxmlformats.org/officeDocument/2006/relationships/hyperlink" Target="https://podminky.urs.cz/item/CS_URS_2025_01/751322134" TargetMode="External" /><Relationship Id="rId10" Type="http://schemas.openxmlformats.org/officeDocument/2006/relationships/hyperlink" Target="https://podminky.urs.cz/item/CS_URS_2025_01/751398023" TargetMode="External" /><Relationship Id="rId11" Type="http://schemas.openxmlformats.org/officeDocument/2006/relationships/hyperlink" Target="https://podminky.urs.cz/item/CS_URS_2025_01/751537146.1" TargetMode="External" /><Relationship Id="rId12" Type="http://schemas.openxmlformats.org/officeDocument/2006/relationships/hyperlink" Target="https://podminky.urs.cz/item/CS_URS_2025_01/751691111" TargetMode="External" /><Relationship Id="rId13" Type="http://schemas.openxmlformats.org/officeDocument/2006/relationships/hyperlink" Target="https://podminky.urs.cz/item/CS_URS_2025_01/751510012" TargetMode="External" /><Relationship Id="rId14" Type="http://schemas.openxmlformats.org/officeDocument/2006/relationships/hyperlink" Target="https://podminky.urs.cz/item/CS_URS_2025_01/751510013" TargetMode="External" /><Relationship Id="rId15" Type="http://schemas.openxmlformats.org/officeDocument/2006/relationships/hyperlink" Target="https://podminky.urs.cz/item/CS_URS_2025_01/751510014" TargetMode="External" /><Relationship Id="rId16" Type="http://schemas.openxmlformats.org/officeDocument/2006/relationships/hyperlink" Target="https://podminky.urs.cz/item/CS_URS_2025_01/751510041" TargetMode="External" /><Relationship Id="rId17" Type="http://schemas.openxmlformats.org/officeDocument/2006/relationships/hyperlink" Target="https://podminky.urs.cz/item/CS_URS_2025_01/751510042" TargetMode="External" /><Relationship Id="rId18" Type="http://schemas.openxmlformats.org/officeDocument/2006/relationships/hyperlink" Target="https://podminky.urs.cz/item/CS_URS_2025_01/751510043" TargetMode="External" /><Relationship Id="rId19" Type="http://schemas.openxmlformats.org/officeDocument/2006/relationships/hyperlink" Target="https://podminky.urs.cz/item/CS_URS_2025_01/713411141" TargetMode="External" /><Relationship Id="rId20" Type="http://schemas.openxmlformats.org/officeDocument/2006/relationships/hyperlink" Target="https://podminky.urs.cz/item/CS_URS_2025_01/713391144" TargetMode="External" /><Relationship Id="rId21" Type="http://schemas.openxmlformats.org/officeDocument/2006/relationships/hyperlink" Target="https://podminky.urs.cz/item/CS_URS_2025_01/751581334" TargetMode="External" /><Relationship Id="rId22" Type="http://schemas.openxmlformats.org/officeDocument/2006/relationships/hyperlink" Target="https://podminky.urs.cz/item/CS_URS_2024_01/998751101.2" TargetMode="External" /><Relationship Id="rId23" Type="http://schemas.openxmlformats.org/officeDocument/2006/relationships/hyperlink" Target="https://podminky.urs.cz/item/CS_URS_2025_01/751111131" TargetMode="External" /><Relationship Id="rId24" Type="http://schemas.openxmlformats.org/officeDocument/2006/relationships/hyperlink" Target="https://podminky.urs.cz/item/CS_URS_2025_01/751514679" TargetMode="External" /><Relationship Id="rId25" Type="http://schemas.openxmlformats.org/officeDocument/2006/relationships/hyperlink" Target="https://podminky.urs.cz/item/CS_URS_2021_01/751322012.1" TargetMode="External" /><Relationship Id="rId26" Type="http://schemas.openxmlformats.org/officeDocument/2006/relationships/hyperlink" Target="https://podminky.urs.cz/item/CS_URS_2025_01/751311113" TargetMode="External" /><Relationship Id="rId27" Type="http://schemas.openxmlformats.org/officeDocument/2006/relationships/hyperlink" Target="https://podminky.urs.cz/item/CS_URS_2025_01/751398051" TargetMode="External" /><Relationship Id="rId28" Type="http://schemas.openxmlformats.org/officeDocument/2006/relationships/hyperlink" Target="https://podminky.urs.cz/item/CS_URS_2025_01/751514679" TargetMode="External" /><Relationship Id="rId29" Type="http://schemas.openxmlformats.org/officeDocument/2006/relationships/hyperlink" Target="https://podminky.urs.cz/item/CS_URS_2025_01/751510012" TargetMode="External" /><Relationship Id="rId30" Type="http://schemas.openxmlformats.org/officeDocument/2006/relationships/hyperlink" Target="https://podminky.urs.cz/item/CS_URS_2025_01/751510042" TargetMode="External" /><Relationship Id="rId31" Type="http://schemas.openxmlformats.org/officeDocument/2006/relationships/hyperlink" Target="https://podminky.urs.cz/item/CS_URS_2025_01/751581352" TargetMode="External" /><Relationship Id="rId32" Type="http://schemas.openxmlformats.org/officeDocument/2006/relationships/hyperlink" Target="https://podminky.urs.cz/item/CS_URS_2025_01/713411141" TargetMode="External" /><Relationship Id="rId33" Type="http://schemas.openxmlformats.org/officeDocument/2006/relationships/hyperlink" Target="https://podminky.urs.cz/item/CS_URS_2025_01/998751101.1" TargetMode="External" /><Relationship Id="rId34" Type="http://schemas.openxmlformats.org/officeDocument/2006/relationships/hyperlink" Target="https://podminky.urs.cz/item/CS_URS_2025_01/751111131.2" TargetMode="External" /><Relationship Id="rId35" Type="http://schemas.openxmlformats.org/officeDocument/2006/relationships/hyperlink" Target="https://podminky.urs.cz/item/CS_URS_2025_01/751514679.2" TargetMode="External" /><Relationship Id="rId36" Type="http://schemas.openxmlformats.org/officeDocument/2006/relationships/hyperlink" Target="https://podminky.urs.cz/item/CS_URS_2024_02/751398051.2" TargetMode="External" /><Relationship Id="rId37" Type="http://schemas.openxmlformats.org/officeDocument/2006/relationships/hyperlink" Target="https://podminky.urs.cz/item/CS_URS_2025_01/751398051" TargetMode="External" /><Relationship Id="rId38" Type="http://schemas.openxmlformats.org/officeDocument/2006/relationships/hyperlink" Target="https://podminky.urs.cz/item/CS_URS_2025_01/751311113" TargetMode="External" /><Relationship Id="rId39" Type="http://schemas.openxmlformats.org/officeDocument/2006/relationships/hyperlink" Target="https://podminky.urs.cz/item/CS_URS_2025_01/751514679" TargetMode="External" /><Relationship Id="rId40" Type="http://schemas.openxmlformats.org/officeDocument/2006/relationships/hyperlink" Target="https://podminky.urs.cz/item/CS_URS_2025_01/751510013.1" TargetMode="External" /><Relationship Id="rId41" Type="http://schemas.openxmlformats.org/officeDocument/2006/relationships/hyperlink" Target="https://podminky.urs.cz/item/CS_URS_2025_01/751510042.2.1" TargetMode="External" /><Relationship Id="rId42" Type="http://schemas.openxmlformats.org/officeDocument/2006/relationships/hyperlink" Target="https://podminky.urs.cz/item/CS_URS_2025_01/713411141" TargetMode="External" /><Relationship Id="rId43" Type="http://schemas.openxmlformats.org/officeDocument/2006/relationships/hyperlink" Target="https://podminky.urs.cz/item/CS_URS_2025_01/998751101.1" TargetMode="External" /><Relationship Id="rId44" Type="http://schemas.openxmlformats.org/officeDocument/2006/relationships/hyperlink" Target="https://podminky.urs.cz/item/CS_URS_2025_01/751122113" TargetMode="External" /><Relationship Id="rId45" Type="http://schemas.openxmlformats.org/officeDocument/2006/relationships/hyperlink" Target="https://podminky.urs.cz/item/CS_URS_2023_02/751344122.1" TargetMode="External" /><Relationship Id="rId46" Type="http://schemas.openxmlformats.org/officeDocument/2006/relationships/hyperlink" Target="https://podminky.urs.cz/item/CS_URS_2025_01/751311092.1" TargetMode="External" /><Relationship Id="rId47" Type="http://schemas.openxmlformats.org/officeDocument/2006/relationships/hyperlink" Target="https://podminky.urs.cz/item/CS_URS_2025_01/751311093" TargetMode="External" /><Relationship Id="rId48" Type="http://schemas.openxmlformats.org/officeDocument/2006/relationships/hyperlink" Target="https://podminky.urs.cz/item/CS_URS_2025_01/751398052" TargetMode="External" /><Relationship Id="rId49" Type="http://schemas.openxmlformats.org/officeDocument/2006/relationships/hyperlink" Target="https://podminky.urs.cz/item/CS_URS_2025_01/751311113" TargetMode="External" /><Relationship Id="rId50" Type="http://schemas.openxmlformats.org/officeDocument/2006/relationships/hyperlink" Target="https://podminky.urs.cz/item/CS_URS_2025_01/751510014.1" TargetMode="External" /><Relationship Id="rId51" Type="http://schemas.openxmlformats.org/officeDocument/2006/relationships/hyperlink" Target="https://podminky.urs.cz/item/CS_URS_2025_01/751510042" TargetMode="External" /><Relationship Id="rId52" Type="http://schemas.openxmlformats.org/officeDocument/2006/relationships/hyperlink" Target="https://podminky.urs.cz/item/CS_URS_2025_01/713411141" TargetMode="External" /><Relationship Id="rId53" Type="http://schemas.openxmlformats.org/officeDocument/2006/relationships/hyperlink" Target="https://podminky.urs.cz/item/CS_URS_2025_01/751581315" TargetMode="External" /><Relationship Id="rId54" Type="http://schemas.openxmlformats.org/officeDocument/2006/relationships/hyperlink" Target="https://podminky.urs.cz/item/CS_URS_2025_01/998751101.1" TargetMode="External" /><Relationship Id="rId55" Type="http://schemas.openxmlformats.org/officeDocument/2006/relationships/hyperlink" Target="https://podminky.urs.cz/item/CS_URS_2025_01/751377012" TargetMode="External" /><Relationship Id="rId56" Type="http://schemas.openxmlformats.org/officeDocument/2006/relationships/hyperlink" Target="https://podminky.urs.cz/item/CS_URS_2025_01/751514679" TargetMode="External" /><Relationship Id="rId57" Type="http://schemas.openxmlformats.org/officeDocument/2006/relationships/hyperlink" Target="https://podminky.urs.cz/item/CS_URS_2021_02/751510042.2" TargetMode="External" /><Relationship Id="rId58" Type="http://schemas.openxmlformats.org/officeDocument/2006/relationships/hyperlink" Target="https://podminky.urs.cz/item/CS_URS_2025_01/751510012" TargetMode="External" /><Relationship Id="rId59" Type="http://schemas.openxmlformats.org/officeDocument/2006/relationships/hyperlink" Target="https://podminky.urs.cz/item/CS_URS_2025_01/751537012" TargetMode="External" /><Relationship Id="rId60" Type="http://schemas.openxmlformats.org/officeDocument/2006/relationships/hyperlink" Target="https://podminky.urs.cz/item/CS_URS_2021_02/751398051.1" TargetMode="External" /><Relationship Id="rId61" Type="http://schemas.openxmlformats.org/officeDocument/2006/relationships/hyperlink" Target="https://podminky.urs.cz/item/CS_URS_2025_01/998751101.1" TargetMode="External" /><Relationship Id="rId62" Type="http://schemas.openxmlformats.org/officeDocument/2006/relationships/hyperlink" Target="https://podminky.urs.cz/item/CS_URS_2021_02/751111131.3" TargetMode="External" /><Relationship Id="rId63" Type="http://schemas.openxmlformats.org/officeDocument/2006/relationships/hyperlink" Target="https://podminky.urs.cz/item/CS_URS_2024_02/751514679.3" TargetMode="External" /><Relationship Id="rId64" Type="http://schemas.openxmlformats.org/officeDocument/2006/relationships/hyperlink" Target="https://podminky.urs.cz/item/CS_URS_2025_01/751398051.3" TargetMode="External" /><Relationship Id="rId65" Type="http://schemas.openxmlformats.org/officeDocument/2006/relationships/hyperlink" Target="https://podminky.urs.cz/item/CS_URS_2025_01/751398012" TargetMode="External" /><Relationship Id="rId66" Type="http://schemas.openxmlformats.org/officeDocument/2006/relationships/hyperlink" Target="https://podminky.urs.cz/item/CS_URS_2025_01/751322011" TargetMode="External" /><Relationship Id="rId67" Type="http://schemas.openxmlformats.org/officeDocument/2006/relationships/hyperlink" Target="https://podminky.urs.cz/item/CS_URS_2025_01/751510041" TargetMode="External" /><Relationship Id="rId68" Type="http://schemas.openxmlformats.org/officeDocument/2006/relationships/hyperlink" Target="https://podminky.urs.cz/item/CS_URS_2025_01/751510012" TargetMode="External" /><Relationship Id="rId69" Type="http://schemas.openxmlformats.org/officeDocument/2006/relationships/hyperlink" Target="https://podminky.urs.cz/item/CS_URS_2025_01/751581352" TargetMode="External" /><Relationship Id="rId70" Type="http://schemas.openxmlformats.org/officeDocument/2006/relationships/hyperlink" Target="https://podminky.urs.cz/item/CS_URS_2025_01/998751101" TargetMode="External" /><Relationship Id="rId71" Type="http://schemas.openxmlformats.org/officeDocument/2006/relationships/hyperlink" Target="https://podminky.urs.cz/item/CS_URS_2025_01/751741111" TargetMode="External" /><Relationship Id="rId72" Type="http://schemas.openxmlformats.org/officeDocument/2006/relationships/hyperlink" Target="https://podminky.urs.cz/item/CS_URS_2025_01/751791123" TargetMode="External" /><Relationship Id="rId73" Type="http://schemas.openxmlformats.org/officeDocument/2006/relationships/hyperlink" Target="https://podminky.urs.cz/item/CS_URS_2025_01/998751101.1" TargetMode="External" /><Relationship Id="rId74" Type="http://schemas.openxmlformats.org/officeDocument/2006/relationships/hyperlink" Target="https://podminky.urs.cz/item/CS_URS_2025_01/751721111" TargetMode="External" /><Relationship Id="rId75" Type="http://schemas.openxmlformats.org/officeDocument/2006/relationships/hyperlink" Target="https://podminky.urs.cz/item/CS_URS_2025_01/751711114" TargetMode="External" /><Relationship Id="rId76" Type="http://schemas.openxmlformats.org/officeDocument/2006/relationships/hyperlink" Target="https://podminky.urs.cz/item/CS_URS_2025_01/998751101.1" TargetMode="External" /><Relationship Id="rId77"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hyperlink" Target="https://podminky.urs.cz/item/CS_URS_2025_01/132251104" TargetMode="External" /><Relationship Id="rId2" Type="http://schemas.openxmlformats.org/officeDocument/2006/relationships/hyperlink" Target="https://podminky.urs.cz/item/CS_URS_2025_01/151101101" TargetMode="External" /><Relationship Id="rId3" Type="http://schemas.openxmlformats.org/officeDocument/2006/relationships/hyperlink" Target="https://podminky.urs.cz/item/CS_URS_2025_01/151101111" TargetMode="External" /><Relationship Id="rId4" Type="http://schemas.openxmlformats.org/officeDocument/2006/relationships/hyperlink" Target="https://podminky.urs.cz/item/CS_URS_2025_01/162751115" TargetMode="External" /><Relationship Id="rId5" Type="http://schemas.openxmlformats.org/officeDocument/2006/relationships/hyperlink" Target="https://podminky.urs.cz/item/CS_URS_2025_01/167151101" TargetMode="External" /><Relationship Id="rId6" Type="http://schemas.openxmlformats.org/officeDocument/2006/relationships/hyperlink" Target="https://podminky.urs.cz/item/CS_URS_2025_01/171201231" TargetMode="External" /><Relationship Id="rId7" Type="http://schemas.openxmlformats.org/officeDocument/2006/relationships/hyperlink" Target="https://podminky.urs.cz/item/CS_URS_2025_01/174151101" TargetMode="External" /><Relationship Id="rId8" Type="http://schemas.openxmlformats.org/officeDocument/2006/relationships/hyperlink" Target="https://podminky.urs.cz/item/CS_URS_2025_01/175151101" TargetMode="External" /><Relationship Id="rId9" Type="http://schemas.openxmlformats.org/officeDocument/2006/relationships/hyperlink" Target="https://podminky.urs.cz/item/CS_URS_2025_01/451572111" TargetMode="External" /><Relationship Id="rId10" Type="http://schemas.openxmlformats.org/officeDocument/2006/relationships/hyperlink" Target="https://podminky.urs.cz/item/CS_URS_2025_01/713463311" TargetMode="External" /><Relationship Id="rId11" Type="http://schemas.openxmlformats.org/officeDocument/2006/relationships/hyperlink" Target="https://podminky.urs.cz/item/CS_URS_2025_01/713463313" TargetMode="External" /><Relationship Id="rId12" Type="http://schemas.openxmlformats.org/officeDocument/2006/relationships/hyperlink" Target="https://podminky.urs.cz/item/CS_URS_2025_01/998713101" TargetMode="External" /><Relationship Id="rId13" Type="http://schemas.openxmlformats.org/officeDocument/2006/relationships/hyperlink" Target="https://podminky.urs.cz/item/CS_URS_2025_01/721173401" TargetMode="External" /><Relationship Id="rId14" Type="http://schemas.openxmlformats.org/officeDocument/2006/relationships/hyperlink" Target="https://podminky.urs.cz/item/CS_URS_2025_01/721173402" TargetMode="External" /><Relationship Id="rId15" Type="http://schemas.openxmlformats.org/officeDocument/2006/relationships/hyperlink" Target="https://podminky.urs.cz/item/CS_URS_2025_01/721173403" TargetMode="External" /><Relationship Id="rId16" Type="http://schemas.openxmlformats.org/officeDocument/2006/relationships/hyperlink" Target="https://podminky.urs.cz/item/CS_URS_2025_01/721174004" TargetMode="External" /><Relationship Id="rId17" Type="http://schemas.openxmlformats.org/officeDocument/2006/relationships/hyperlink" Target="https://podminky.urs.cz/item/CS_URS_2025_01/721174005" TargetMode="External" /><Relationship Id="rId18" Type="http://schemas.openxmlformats.org/officeDocument/2006/relationships/hyperlink" Target="https://podminky.urs.cz/item/CS_URS_2025_01/721174024" TargetMode="External" /><Relationship Id="rId19" Type="http://schemas.openxmlformats.org/officeDocument/2006/relationships/hyperlink" Target="https://podminky.urs.cz/item/CS_URS_2025_01/721174025" TargetMode="External" /><Relationship Id="rId20" Type="http://schemas.openxmlformats.org/officeDocument/2006/relationships/hyperlink" Target="https://podminky.urs.cz/item/CS_URS_2025_01/721174041" TargetMode="External" /><Relationship Id="rId21" Type="http://schemas.openxmlformats.org/officeDocument/2006/relationships/hyperlink" Target="https://podminky.urs.cz/item/CS_URS_2025_01/721174042" TargetMode="External" /><Relationship Id="rId22" Type="http://schemas.openxmlformats.org/officeDocument/2006/relationships/hyperlink" Target="https://podminky.urs.cz/item/CS_URS_2025_01/721174043" TargetMode="External" /><Relationship Id="rId23" Type="http://schemas.openxmlformats.org/officeDocument/2006/relationships/hyperlink" Target="https://podminky.urs.cz/item/CS_URS_2025_01/721174045" TargetMode="External" /><Relationship Id="rId24" Type="http://schemas.openxmlformats.org/officeDocument/2006/relationships/hyperlink" Target="https://podminky.urs.cz/item/CS_URS_2025_01/721174055" TargetMode="External" /><Relationship Id="rId25" Type="http://schemas.openxmlformats.org/officeDocument/2006/relationships/hyperlink" Target="https://podminky.urs.cz/item/CS_URS_2025_01/721175232" TargetMode="External" /><Relationship Id="rId26" Type="http://schemas.openxmlformats.org/officeDocument/2006/relationships/hyperlink" Target="https://podminky.urs.cz/item/CS_URS_2025_01/721194103" TargetMode="External" /><Relationship Id="rId27" Type="http://schemas.openxmlformats.org/officeDocument/2006/relationships/hyperlink" Target="https://podminky.urs.cz/item/CS_URS_2025_01/721194104" TargetMode="External" /><Relationship Id="rId28" Type="http://schemas.openxmlformats.org/officeDocument/2006/relationships/hyperlink" Target="https://podminky.urs.cz/item/CS_URS_2025_01/721194105" TargetMode="External" /><Relationship Id="rId29" Type="http://schemas.openxmlformats.org/officeDocument/2006/relationships/hyperlink" Target="https://podminky.urs.cz/item/CS_URS_2025_01/721194109" TargetMode="External" /><Relationship Id="rId30" Type="http://schemas.openxmlformats.org/officeDocument/2006/relationships/hyperlink" Target="https://podminky.urs.cz/item/CS_URS_2025_01/721211913" TargetMode="External" /><Relationship Id="rId31" Type="http://schemas.openxmlformats.org/officeDocument/2006/relationships/hyperlink" Target="https://podminky.urs.cz/item/CS_URS_2025_01/721219128" TargetMode="External" /><Relationship Id="rId32" Type="http://schemas.openxmlformats.org/officeDocument/2006/relationships/hyperlink" Target="https://podminky.urs.cz/item/CS_URS_2025_01/721229111" TargetMode="External" /><Relationship Id="rId33" Type="http://schemas.openxmlformats.org/officeDocument/2006/relationships/hyperlink" Target="https://podminky.urs.cz/item/CS_URS_2025_01/721239114" TargetMode="External" /><Relationship Id="rId34" Type="http://schemas.openxmlformats.org/officeDocument/2006/relationships/hyperlink" Target="https://podminky.urs.cz/item/CS_URS_2025_01/721239221" TargetMode="External" /><Relationship Id="rId35" Type="http://schemas.openxmlformats.org/officeDocument/2006/relationships/hyperlink" Target="https://podminky.urs.cz/item/CS_URS_2025_01/721279153" TargetMode="External" /><Relationship Id="rId36" Type="http://schemas.openxmlformats.org/officeDocument/2006/relationships/hyperlink" Target="https://podminky.urs.cz/item/CS_URS_2025_01/721290111" TargetMode="External" /><Relationship Id="rId37" Type="http://schemas.openxmlformats.org/officeDocument/2006/relationships/hyperlink" Target="https://podminky.urs.cz/item/CS_URS_2025_01/721290112" TargetMode="External" /><Relationship Id="rId38" Type="http://schemas.openxmlformats.org/officeDocument/2006/relationships/hyperlink" Target="https://podminky.urs.cz/item/CS_URS_2025_01/998721101" TargetMode="External" /><Relationship Id="rId39" Type="http://schemas.openxmlformats.org/officeDocument/2006/relationships/hyperlink" Target="https://podminky.urs.cz/item/CS_URS_2025_01/722130233" TargetMode="External" /><Relationship Id="rId40" Type="http://schemas.openxmlformats.org/officeDocument/2006/relationships/hyperlink" Target="https://podminky.urs.cz/item/CS_URS_2025_01/722130234" TargetMode="External" /><Relationship Id="rId41" Type="http://schemas.openxmlformats.org/officeDocument/2006/relationships/hyperlink" Target="https://podminky.urs.cz/item/CS_URS_2025_01/722175002" TargetMode="External" /><Relationship Id="rId42" Type="http://schemas.openxmlformats.org/officeDocument/2006/relationships/hyperlink" Target="https://podminky.urs.cz/item/CS_URS_2025_01/722175003" TargetMode="External" /><Relationship Id="rId43" Type="http://schemas.openxmlformats.org/officeDocument/2006/relationships/hyperlink" Target="https://podminky.urs.cz/item/CS_URS_2025_01/722175004" TargetMode="External" /><Relationship Id="rId44" Type="http://schemas.openxmlformats.org/officeDocument/2006/relationships/hyperlink" Target="https://podminky.urs.cz/item/CS_URS_2025_01/722175005" TargetMode="External" /><Relationship Id="rId45" Type="http://schemas.openxmlformats.org/officeDocument/2006/relationships/hyperlink" Target="https://podminky.urs.cz/item/CS_URS_2025_01/722181221" TargetMode="External" /><Relationship Id="rId46" Type="http://schemas.openxmlformats.org/officeDocument/2006/relationships/hyperlink" Target="https://podminky.urs.cz/item/CS_URS_2025_01/722181222" TargetMode="External" /><Relationship Id="rId47" Type="http://schemas.openxmlformats.org/officeDocument/2006/relationships/hyperlink" Target="https://podminky.urs.cz/item/CS_URS_2025_01/722182011" TargetMode="External" /><Relationship Id="rId48" Type="http://schemas.openxmlformats.org/officeDocument/2006/relationships/hyperlink" Target="https://podminky.urs.cz/item/CS_URS_2025_01/722182012" TargetMode="External" /><Relationship Id="rId49" Type="http://schemas.openxmlformats.org/officeDocument/2006/relationships/hyperlink" Target="https://podminky.urs.cz/item/CS_URS_2025_01/722182013" TargetMode="External" /><Relationship Id="rId50" Type="http://schemas.openxmlformats.org/officeDocument/2006/relationships/hyperlink" Target="https://podminky.urs.cz/item/CS_URS_2025_01/722182014" TargetMode="External" /><Relationship Id="rId51" Type="http://schemas.openxmlformats.org/officeDocument/2006/relationships/hyperlink" Target="https://podminky.urs.cz/item/CS_URS_2025_01/722220111" TargetMode="External" /><Relationship Id="rId52" Type="http://schemas.openxmlformats.org/officeDocument/2006/relationships/hyperlink" Target="https://podminky.urs.cz/item/CS_URS_2025_01/722220121" TargetMode="External" /><Relationship Id="rId53" Type="http://schemas.openxmlformats.org/officeDocument/2006/relationships/hyperlink" Target="https://podminky.urs.cz/item/CS_URS_2025_01/722221134" TargetMode="External" /><Relationship Id="rId54" Type="http://schemas.openxmlformats.org/officeDocument/2006/relationships/hyperlink" Target="https://podminky.urs.cz/item/CS_URS_2025_01/722221135" TargetMode="External" /><Relationship Id="rId55" Type="http://schemas.openxmlformats.org/officeDocument/2006/relationships/hyperlink" Target="https://podminky.urs.cz/item/CS_URS_2025_01/722224115" TargetMode="External" /><Relationship Id="rId56" Type="http://schemas.openxmlformats.org/officeDocument/2006/relationships/hyperlink" Target="https://podminky.urs.cz/item/CS_URS_2025_01/722224116" TargetMode="External" /><Relationship Id="rId57" Type="http://schemas.openxmlformats.org/officeDocument/2006/relationships/hyperlink" Target="https://podminky.urs.cz/item/CS_URS_2025_01/722229101" TargetMode="External" /><Relationship Id="rId58" Type="http://schemas.openxmlformats.org/officeDocument/2006/relationships/hyperlink" Target="https://podminky.urs.cz/item/CS_URS_2025_01/722231074" TargetMode="External" /><Relationship Id="rId59" Type="http://schemas.openxmlformats.org/officeDocument/2006/relationships/hyperlink" Target="https://podminky.urs.cz/item/CS_URS_2025_01/722231075" TargetMode="External" /><Relationship Id="rId60" Type="http://schemas.openxmlformats.org/officeDocument/2006/relationships/hyperlink" Target="https://podminky.urs.cz/item/CS_URS_2025_01/722231085" TargetMode="External" /><Relationship Id="rId61" Type="http://schemas.openxmlformats.org/officeDocument/2006/relationships/hyperlink" Target="https://podminky.urs.cz/item/CS_URS_2025_01/722231141" TargetMode="External" /><Relationship Id="rId62" Type="http://schemas.openxmlformats.org/officeDocument/2006/relationships/hyperlink" Target="https://podminky.urs.cz/item/CS_URS_2025_01/722232043" TargetMode="External" /><Relationship Id="rId63" Type="http://schemas.openxmlformats.org/officeDocument/2006/relationships/hyperlink" Target="https://podminky.urs.cz/item/CS_URS_2025_01/722232045" TargetMode="External" /><Relationship Id="rId64" Type="http://schemas.openxmlformats.org/officeDocument/2006/relationships/hyperlink" Target="https://podminky.urs.cz/item/CS_URS_2025_01/722232046" TargetMode="External" /><Relationship Id="rId65" Type="http://schemas.openxmlformats.org/officeDocument/2006/relationships/hyperlink" Target="https://podminky.urs.cz/item/CS_URS_2025_01/722232061" TargetMode="External" /><Relationship Id="rId66" Type="http://schemas.openxmlformats.org/officeDocument/2006/relationships/hyperlink" Target="https://podminky.urs.cz/item/CS_URS_2025_01/722232063" TargetMode="External" /><Relationship Id="rId67" Type="http://schemas.openxmlformats.org/officeDocument/2006/relationships/hyperlink" Target="https://podminky.urs.cz/item/CS_URS_2025_01/722232064" TargetMode="External" /><Relationship Id="rId68" Type="http://schemas.openxmlformats.org/officeDocument/2006/relationships/hyperlink" Target="https://podminky.urs.cz/item/CS_URS_2025_01/722239101" TargetMode="External" /><Relationship Id="rId69" Type="http://schemas.openxmlformats.org/officeDocument/2006/relationships/hyperlink" Target="https://podminky.urs.cz/item/CS_URS_2025_01/722239104" TargetMode="External" /><Relationship Id="rId70" Type="http://schemas.openxmlformats.org/officeDocument/2006/relationships/hyperlink" Target="https://podminky.urs.cz/item/CS_URS_2025_01/722250133" TargetMode="External" /><Relationship Id="rId71" Type="http://schemas.openxmlformats.org/officeDocument/2006/relationships/hyperlink" Target="https://podminky.urs.cz/item/CS_URS_2025_01/722290226" TargetMode="External" /><Relationship Id="rId72" Type="http://schemas.openxmlformats.org/officeDocument/2006/relationships/hyperlink" Target="https://podminky.urs.cz/item/CS_URS_2025_01/722290234" TargetMode="External" /><Relationship Id="rId73" Type="http://schemas.openxmlformats.org/officeDocument/2006/relationships/hyperlink" Target="https://podminky.urs.cz/item/CS_URS_2025_01/998722101" TargetMode="External" /><Relationship Id="rId74" Type="http://schemas.openxmlformats.org/officeDocument/2006/relationships/hyperlink" Target="https://podminky.urs.cz/item/CS_URS_2025_01/724231128" TargetMode="External" /><Relationship Id="rId75" Type="http://schemas.openxmlformats.org/officeDocument/2006/relationships/hyperlink" Target="https://podminky.urs.cz/item/CS_URS_2025_01/724233011" TargetMode="External" /><Relationship Id="rId76" Type="http://schemas.openxmlformats.org/officeDocument/2006/relationships/hyperlink" Target="https://podminky.urs.cz/item/CS_URS_2025_01/732429212" TargetMode="External" /><Relationship Id="rId77" Type="http://schemas.openxmlformats.org/officeDocument/2006/relationships/hyperlink" Target="https://podminky.urs.cz/item/CS_URS_2025_01/734419111" TargetMode="External" /><Relationship Id="rId78" Type="http://schemas.openxmlformats.org/officeDocument/2006/relationships/hyperlink" Target="https://podminky.urs.cz/item/CS_URS_2025_01/998724101" TargetMode="External" /><Relationship Id="rId79" Type="http://schemas.openxmlformats.org/officeDocument/2006/relationships/hyperlink" Target="https://podminky.urs.cz/item/CS_URS_2025_01/725119125" TargetMode="External" /><Relationship Id="rId80" Type="http://schemas.openxmlformats.org/officeDocument/2006/relationships/hyperlink" Target="https://podminky.urs.cz/item/CS_URS_2025_01/725119131" TargetMode="External" /><Relationship Id="rId81" Type="http://schemas.openxmlformats.org/officeDocument/2006/relationships/hyperlink" Target="https://podminky.urs.cz/item/CS_URS_2025_01/725129101" TargetMode="External" /><Relationship Id="rId82" Type="http://schemas.openxmlformats.org/officeDocument/2006/relationships/hyperlink" Target="https://podminky.urs.cz/item/CS_URS_2025_01/725219101" TargetMode="External" /><Relationship Id="rId83" Type="http://schemas.openxmlformats.org/officeDocument/2006/relationships/hyperlink" Target="https://podminky.urs.cz/item/CS_URS_2025_01/725239101" TargetMode="External" /><Relationship Id="rId84" Type="http://schemas.openxmlformats.org/officeDocument/2006/relationships/hyperlink" Target="https://podminky.urs.cz/item/CS_URS_2025_01/725244904" TargetMode="External" /><Relationship Id="rId85" Type="http://schemas.openxmlformats.org/officeDocument/2006/relationships/hyperlink" Target="https://podminky.urs.cz/item/CS_URS_2025_01/725319111" TargetMode="External" /><Relationship Id="rId86" Type="http://schemas.openxmlformats.org/officeDocument/2006/relationships/hyperlink" Target="https://podminky.urs.cz/item/CS_URS_2025_01/725339111" TargetMode="External" /><Relationship Id="rId87" Type="http://schemas.openxmlformats.org/officeDocument/2006/relationships/hyperlink" Target="https://podminky.urs.cz/item/CS_URS_2025_01/725813111" TargetMode="External" /><Relationship Id="rId88" Type="http://schemas.openxmlformats.org/officeDocument/2006/relationships/hyperlink" Target="https://podminky.urs.cz/item/CS_URS_2025_01/725829101" TargetMode="External" /><Relationship Id="rId89" Type="http://schemas.openxmlformats.org/officeDocument/2006/relationships/hyperlink" Target="https://podminky.urs.cz/item/CS_URS_2025_01/725829111" TargetMode="External" /><Relationship Id="rId90" Type="http://schemas.openxmlformats.org/officeDocument/2006/relationships/hyperlink" Target="https://podminky.urs.cz/item/CS_URS_2025_01/725829131" TargetMode="External" /><Relationship Id="rId91" Type="http://schemas.openxmlformats.org/officeDocument/2006/relationships/hyperlink" Target="https://podminky.urs.cz/item/CS_URS_2025_01/725829141" TargetMode="External" /><Relationship Id="rId92" Type="http://schemas.openxmlformats.org/officeDocument/2006/relationships/hyperlink" Target="https://podminky.urs.cz/item/CS_URS_2025_01/725849411" TargetMode="External" /><Relationship Id="rId93" Type="http://schemas.openxmlformats.org/officeDocument/2006/relationships/hyperlink" Target="https://podminky.urs.cz/item/CS_URS_2025_01/725869101" TargetMode="External" /><Relationship Id="rId94" Type="http://schemas.openxmlformats.org/officeDocument/2006/relationships/hyperlink" Target="https://podminky.urs.cz/item/CS_URS_2025_01/725869204" TargetMode="External" /><Relationship Id="rId95" Type="http://schemas.openxmlformats.org/officeDocument/2006/relationships/hyperlink" Target="https://podminky.urs.cz/item/CS_URS_2025_01/998725101" TargetMode="External" /><Relationship Id="rId96" Type="http://schemas.openxmlformats.org/officeDocument/2006/relationships/hyperlink" Target="https://podminky.urs.cz/item/CS_URS_2025_01/726111202" TargetMode="External" /><Relationship Id="rId97" Type="http://schemas.openxmlformats.org/officeDocument/2006/relationships/hyperlink" Target="https://podminky.urs.cz/item/CS_URS_2025_01/726111203" TargetMode="External" /><Relationship Id="rId98" Type="http://schemas.openxmlformats.org/officeDocument/2006/relationships/hyperlink" Target="https://podminky.urs.cz/item/CS_URS_2025_01/726111204" TargetMode="External" /><Relationship Id="rId99" Type="http://schemas.openxmlformats.org/officeDocument/2006/relationships/hyperlink" Target="https://podminky.urs.cz/item/CS_URS_2025_01/726131041" TargetMode="External" /><Relationship Id="rId100" Type="http://schemas.openxmlformats.org/officeDocument/2006/relationships/hyperlink" Target="https://podminky.urs.cz/item/CS_URS_2025_01/998726111" TargetMode="External" /><Relationship Id="rId101" Type="http://schemas.openxmlformats.org/officeDocument/2006/relationships/hyperlink" Target="https://podminky.urs.cz/item/CS_URS_2024_02/727223125" TargetMode="External" /><Relationship Id="rId102" Type="http://schemas.openxmlformats.org/officeDocument/2006/relationships/hyperlink" Target="https://podminky.urs.cz/item/CS_URS_2024_02/727223127" TargetMode="External" /><Relationship Id="rId103" Type="http://schemas.openxmlformats.org/officeDocument/2006/relationships/hyperlink" Target="https://podminky.urs.cz/item/CS_URS_2025_01/998727101" TargetMode="External" /><Relationship Id="rId104"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3</v>
      </c>
      <c r="BT1" s="17" t="s">
        <v>4</v>
      </c>
      <c r="BU1" s="17" t="s">
        <v>4</v>
      </c>
      <c r="BV1" s="17" t="s">
        <v>5</v>
      </c>
    </row>
    <row r="2" s="1" customFormat="1" ht="36.96" customHeight="1">
      <c r="AR2" s="1"/>
      <c r="AS2" s="1"/>
      <c r="AT2" s="1"/>
      <c r="AU2" s="1"/>
      <c r="AV2" s="1"/>
      <c r="AW2" s="1"/>
      <c r="AX2" s="1"/>
      <c r="AY2" s="1"/>
      <c r="AZ2" s="1"/>
      <c r="BA2" s="1"/>
      <c r="BB2" s="1"/>
      <c r="BC2" s="1"/>
      <c r="BD2" s="1"/>
      <c r="BE2" s="1"/>
      <c r="BS2" s="18" t="s">
        <v>6</v>
      </c>
      <c r="BT2" s="18" t="s">
        <v>7</v>
      </c>
    </row>
    <row r="3" s="1" customFormat="1" ht="6.96"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1" customFormat="1" ht="24.96"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1" customFormat="1" ht="12" customHeight="1">
      <c r="B5" s="22"/>
      <c r="C5" s="23"/>
      <c r="D5" s="27" t="s">
        <v>13</v>
      </c>
      <c r="E5" s="23"/>
      <c r="F5" s="23"/>
      <c r="G5" s="23"/>
      <c r="H5" s="23"/>
      <c r="I5" s="23"/>
      <c r="J5" s="23"/>
      <c r="K5" s="28" t="s">
        <v>14</v>
      </c>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1"/>
      <c r="BE5" s="29" t="s">
        <v>15</v>
      </c>
      <c r="BS5" s="18" t="s">
        <v>6</v>
      </c>
    </row>
    <row r="6" s="1" customFormat="1" ht="36.96" customHeight="1">
      <c r="B6" s="22"/>
      <c r="C6" s="23"/>
      <c r="D6" s="30" t="s">
        <v>16</v>
      </c>
      <c r="E6" s="23"/>
      <c r="F6" s="23"/>
      <c r="G6" s="23"/>
      <c r="H6" s="23"/>
      <c r="I6" s="23"/>
      <c r="J6" s="23"/>
      <c r="K6" s="31" t="s">
        <v>17</v>
      </c>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1"/>
      <c r="BE6" s="32"/>
      <c r="BS6" s="18" t="s">
        <v>6</v>
      </c>
    </row>
    <row r="7" s="1" customFormat="1" ht="12" customHeight="1">
      <c r="B7" s="22"/>
      <c r="C7" s="23"/>
      <c r="D7" s="33" t="s">
        <v>18</v>
      </c>
      <c r="E7" s="23"/>
      <c r="F7" s="23"/>
      <c r="G7" s="23"/>
      <c r="H7" s="23"/>
      <c r="I7" s="23"/>
      <c r="J7" s="23"/>
      <c r="K7" s="28" t="s">
        <v>1</v>
      </c>
      <c r="L7" s="23"/>
      <c r="M7" s="23"/>
      <c r="N7" s="23"/>
      <c r="O7" s="23"/>
      <c r="P7" s="23"/>
      <c r="Q7" s="23"/>
      <c r="R7" s="23"/>
      <c r="S7" s="23"/>
      <c r="T7" s="23"/>
      <c r="U7" s="23"/>
      <c r="V7" s="23"/>
      <c r="W7" s="23"/>
      <c r="X7" s="23"/>
      <c r="Y7" s="23"/>
      <c r="Z7" s="23"/>
      <c r="AA7" s="23"/>
      <c r="AB7" s="23"/>
      <c r="AC7" s="23"/>
      <c r="AD7" s="23"/>
      <c r="AE7" s="23"/>
      <c r="AF7" s="23"/>
      <c r="AG7" s="23"/>
      <c r="AH7" s="23"/>
      <c r="AI7" s="23"/>
      <c r="AJ7" s="23"/>
      <c r="AK7" s="33" t="s">
        <v>19</v>
      </c>
      <c r="AL7" s="23"/>
      <c r="AM7" s="23"/>
      <c r="AN7" s="28" t="s">
        <v>1</v>
      </c>
      <c r="AO7" s="23"/>
      <c r="AP7" s="23"/>
      <c r="AQ7" s="23"/>
      <c r="AR7" s="21"/>
      <c r="BE7" s="32"/>
      <c r="BS7" s="18" t="s">
        <v>6</v>
      </c>
    </row>
    <row r="8" s="1" customFormat="1" ht="12" customHeight="1">
      <c r="B8" s="22"/>
      <c r="C8" s="23"/>
      <c r="D8" s="33" t="s">
        <v>20</v>
      </c>
      <c r="E8" s="23"/>
      <c r="F8" s="23"/>
      <c r="G8" s="23"/>
      <c r="H8" s="23"/>
      <c r="I8" s="23"/>
      <c r="J8" s="23"/>
      <c r="K8" s="28" t="s">
        <v>21</v>
      </c>
      <c r="L8" s="23"/>
      <c r="M8" s="23"/>
      <c r="N8" s="23"/>
      <c r="O8" s="23"/>
      <c r="P8" s="23"/>
      <c r="Q8" s="23"/>
      <c r="R8" s="23"/>
      <c r="S8" s="23"/>
      <c r="T8" s="23"/>
      <c r="U8" s="23"/>
      <c r="V8" s="23"/>
      <c r="W8" s="23"/>
      <c r="X8" s="23"/>
      <c r="Y8" s="23"/>
      <c r="Z8" s="23"/>
      <c r="AA8" s="23"/>
      <c r="AB8" s="23"/>
      <c r="AC8" s="23"/>
      <c r="AD8" s="23"/>
      <c r="AE8" s="23"/>
      <c r="AF8" s="23"/>
      <c r="AG8" s="23"/>
      <c r="AH8" s="23"/>
      <c r="AI8" s="23"/>
      <c r="AJ8" s="23"/>
      <c r="AK8" s="33" t="s">
        <v>22</v>
      </c>
      <c r="AL8" s="23"/>
      <c r="AM8" s="23"/>
      <c r="AN8" s="34" t="s">
        <v>23</v>
      </c>
      <c r="AO8" s="23"/>
      <c r="AP8" s="23"/>
      <c r="AQ8" s="23"/>
      <c r="AR8" s="21"/>
      <c r="BE8" s="32"/>
      <c r="BS8" s="18" t="s">
        <v>6</v>
      </c>
    </row>
    <row r="9" s="1" customFormat="1" ht="14.4"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32"/>
      <c r="BS9" s="18" t="s">
        <v>6</v>
      </c>
    </row>
    <row r="10" s="1" customFormat="1" ht="12" customHeight="1">
      <c r="B10" s="22"/>
      <c r="C10" s="23"/>
      <c r="D10" s="33" t="s">
        <v>24</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3" t="s">
        <v>25</v>
      </c>
      <c r="AL10" s="23"/>
      <c r="AM10" s="23"/>
      <c r="AN10" s="28" t="s">
        <v>26</v>
      </c>
      <c r="AO10" s="23"/>
      <c r="AP10" s="23"/>
      <c r="AQ10" s="23"/>
      <c r="AR10" s="21"/>
      <c r="BE10" s="32"/>
      <c r="BS10" s="18" t="s">
        <v>6</v>
      </c>
    </row>
    <row r="11" s="1" customFormat="1" ht="18.48" customHeight="1">
      <c r="B11" s="22"/>
      <c r="C11" s="23"/>
      <c r="D11" s="23"/>
      <c r="E11" s="28" t="s">
        <v>27</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3" t="s">
        <v>28</v>
      </c>
      <c r="AL11" s="23"/>
      <c r="AM11" s="23"/>
      <c r="AN11" s="28" t="s">
        <v>29</v>
      </c>
      <c r="AO11" s="23"/>
      <c r="AP11" s="23"/>
      <c r="AQ11" s="23"/>
      <c r="AR11" s="21"/>
      <c r="BE11" s="32"/>
      <c r="BS11" s="18" t="s">
        <v>6</v>
      </c>
    </row>
    <row r="12" s="1" customFormat="1" ht="6.96"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2"/>
      <c r="BS12" s="18" t="s">
        <v>6</v>
      </c>
    </row>
    <row r="13" s="1" customFormat="1" ht="12" customHeight="1">
      <c r="B13" s="22"/>
      <c r="C13" s="23"/>
      <c r="D13" s="33" t="s">
        <v>30</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3" t="s">
        <v>25</v>
      </c>
      <c r="AL13" s="23"/>
      <c r="AM13" s="23"/>
      <c r="AN13" s="35" t="s">
        <v>31</v>
      </c>
      <c r="AO13" s="23"/>
      <c r="AP13" s="23"/>
      <c r="AQ13" s="23"/>
      <c r="AR13" s="21"/>
      <c r="BE13" s="32"/>
      <c r="BS13" s="18" t="s">
        <v>6</v>
      </c>
    </row>
    <row r="14">
      <c r="B14" s="22"/>
      <c r="C14" s="23"/>
      <c r="D14" s="23"/>
      <c r="E14" s="35" t="s">
        <v>31</v>
      </c>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3" t="s">
        <v>28</v>
      </c>
      <c r="AL14" s="23"/>
      <c r="AM14" s="23"/>
      <c r="AN14" s="35" t="s">
        <v>31</v>
      </c>
      <c r="AO14" s="23"/>
      <c r="AP14" s="23"/>
      <c r="AQ14" s="23"/>
      <c r="AR14" s="21"/>
      <c r="BE14" s="32"/>
      <c r="BS14" s="18" t="s">
        <v>6</v>
      </c>
    </row>
    <row r="15" s="1" customFormat="1" ht="6.96"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2"/>
      <c r="BS15" s="18" t="s">
        <v>4</v>
      </c>
    </row>
    <row r="16" s="1" customFormat="1" ht="12" customHeight="1">
      <c r="B16" s="22"/>
      <c r="C16" s="23"/>
      <c r="D16" s="33" t="s">
        <v>32</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3" t="s">
        <v>25</v>
      </c>
      <c r="AL16" s="23"/>
      <c r="AM16" s="23"/>
      <c r="AN16" s="28" t="s">
        <v>33</v>
      </c>
      <c r="AO16" s="23"/>
      <c r="AP16" s="23"/>
      <c r="AQ16" s="23"/>
      <c r="AR16" s="21"/>
      <c r="BE16" s="32"/>
      <c r="BS16" s="18" t="s">
        <v>4</v>
      </c>
    </row>
    <row r="17" s="1" customFormat="1" ht="18.48" customHeight="1">
      <c r="B17" s="22"/>
      <c r="C17" s="23"/>
      <c r="D17" s="23"/>
      <c r="E17" s="28" t="s">
        <v>34</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3" t="s">
        <v>28</v>
      </c>
      <c r="AL17" s="23"/>
      <c r="AM17" s="23"/>
      <c r="AN17" s="28" t="s">
        <v>35</v>
      </c>
      <c r="AO17" s="23"/>
      <c r="AP17" s="23"/>
      <c r="AQ17" s="23"/>
      <c r="AR17" s="21"/>
      <c r="BE17" s="32"/>
      <c r="BS17" s="18" t="s">
        <v>36</v>
      </c>
    </row>
    <row r="18" s="1" customFormat="1" ht="6.96"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2"/>
      <c r="BS18" s="18" t="s">
        <v>6</v>
      </c>
    </row>
    <row r="19" s="1" customFormat="1" ht="12" customHeight="1">
      <c r="B19" s="22"/>
      <c r="C19" s="23"/>
      <c r="D19" s="33" t="s">
        <v>37</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3" t="s">
        <v>25</v>
      </c>
      <c r="AL19" s="23"/>
      <c r="AM19" s="23"/>
      <c r="AN19" s="28" t="s">
        <v>1</v>
      </c>
      <c r="AO19" s="23"/>
      <c r="AP19" s="23"/>
      <c r="AQ19" s="23"/>
      <c r="AR19" s="21"/>
      <c r="BE19" s="32"/>
      <c r="BS19" s="18" t="s">
        <v>6</v>
      </c>
    </row>
    <row r="20" s="1" customFormat="1" ht="18.48" customHeight="1">
      <c r="B20" s="22"/>
      <c r="C20" s="23"/>
      <c r="D20" s="23"/>
      <c r="E20" s="28" t="s">
        <v>38</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3" t="s">
        <v>28</v>
      </c>
      <c r="AL20" s="23"/>
      <c r="AM20" s="23"/>
      <c r="AN20" s="28" t="s">
        <v>1</v>
      </c>
      <c r="AO20" s="23"/>
      <c r="AP20" s="23"/>
      <c r="AQ20" s="23"/>
      <c r="AR20" s="21"/>
      <c r="BE20" s="32"/>
      <c r="BS20" s="18" t="s">
        <v>36</v>
      </c>
    </row>
    <row r="21" s="1" customFormat="1" ht="6.96"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2"/>
    </row>
    <row r="22" s="1" customFormat="1" ht="12" customHeight="1">
      <c r="B22" s="22"/>
      <c r="C22" s="23"/>
      <c r="D22" s="33" t="s">
        <v>39</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2"/>
    </row>
    <row r="23" s="1" customFormat="1" ht="155.25" customHeight="1">
      <c r="B23" s="22"/>
      <c r="C23" s="23"/>
      <c r="D23" s="23"/>
      <c r="E23" s="37" t="s">
        <v>40</v>
      </c>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23"/>
      <c r="AP23" s="23"/>
      <c r="AQ23" s="23"/>
      <c r="AR23" s="21"/>
      <c r="BE23" s="32"/>
    </row>
    <row r="24" s="1" customFormat="1" ht="6.96"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2"/>
    </row>
    <row r="25" s="1" customFormat="1" ht="6.96" customHeight="1">
      <c r="B25" s="22"/>
      <c r="C25" s="23"/>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23"/>
      <c r="AQ25" s="23"/>
      <c r="AR25" s="21"/>
      <c r="BE25" s="32"/>
    </row>
    <row r="26" s="2" customFormat="1" ht="25.92" customHeight="1">
      <c r="A26" s="39"/>
      <c r="B26" s="40"/>
      <c r="C26" s="41"/>
      <c r="D26" s="42" t="s">
        <v>41</v>
      </c>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4">
        <f>ROUND(AG94,2)</f>
        <v>0</v>
      </c>
      <c r="AL26" s="43"/>
      <c r="AM26" s="43"/>
      <c r="AN26" s="43"/>
      <c r="AO26" s="43"/>
      <c r="AP26" s="41"/>
      <c r="AQ26" s="41"/>
      <c r="AR26" s="45"/>
      <c r="BE26" s="32"/>
    </row>
    <row r="27" s="2" customFormat="1" ht="6.96" customHeight="1">
      <c r="A27" s="39"/>
      <c r="B27" s="40"/>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5"/>
      <c r="BE27" s="32"/>
    </row>
    <row r="28" s="2" customFormat="1">
      <c r="A28" s="39"/>
      <c r="B28" s="40"/>
      <c r="C28" s="41"/>
      <c r="D28" s="41"/>
      <c r="E28" s="41"/>
      <c r="F28" s="41"/>
      <c r="G28" s="41"/>
      <c r="H28" s="41"/>
      <c r="I28" s="41"/>
      <c r="J28" s="41"/>
      <c r="K28" s="41"/>
      <c r="L28" s="46" t="s">
        <v>42</v>
      </c>
      <c r="M28" s="46"/>
      <c r="N28" s="46"/>
      <c r="O28" s="46"/>
      <c r="P28" s="46"/>
      <c r="Q28" s="41"/>
      <c r="R28" s="41"/>
      <c r="S28" s="41"/>
      <c r="T28" s="41"/>
      <c r="U28" s="41"/>
      <c r="V28" s="41"/>
      <c r="W28" s="46" t="s">
        <v>43</v>
      </c>
      <c r="X28" s="46"/>
      <c r="Y28" s="46"/>
      <c r="Z28" s="46"/>
      <c r="AA28" s="46"/>
      <c r="AB28" s="46"/>
      <c r="AC28" s="46"/>
      <c r="AD28" s="46"/>
      <c r="AE28" s="46"/>
      <c r="AF28" s="41"/>
      <c r="AG28" s="41"/>
      <c r="AH28" s="41"/>
      <c r="AI28" s="41"/>
      <c r="AJ28" s="41"/>
      <c r="AK28" s="46" t="s">
        <v>44</v>
      </c>
      <c r="AL28" s="46"/>
      <c r="AM28" s="46"/>
      <c r="AN28" s="46"/>
      <c r="AO28" s="46"/>
      <c r="AP28" s="41"/>
      <c r="AQ28" s="41"/>
      <c r="AR28" s="45"/>
      <c r="BE28" s="32"/>
    </row>
    <row r="29" s="3" customFormat="1" ht="14.4" customHeight="1">
      <c r="A29" s="3"/>
      <c r="B29" s="47"/>
      <c r="C29" s="48"/>
      <c r="D29" s="33" t="s">
        <v>45</v>
      </c>
      <c r="E29" s="48"/>
      <c r="F29" s="33" t="s">
        <v>46</v>
      </c>
      <c r="G29" s="48"/>
      <c r="H29" s="48"/>
      <c r="I29" s="48"/>
      <c r="J29" s="48"/>
      <c r="K29" s="48"/>
      <c r="L29" s="49">
        <v>0.20999999999999999</v>
      </c>
      <c r="M29" s="48"/>
      <c r="N29" s="48"/>
      <c r="O29" s="48"/>
      <c r="P29" s="48"/>
      <c r="Q29" s="48"/>
      <c r="R29" s="48"/>
      <c r="S29" s="48"/>
      <c r="T29" s="48"/>
      <c r="U29" s="48"/>
      <c r="V29" s="48"/>
      <c r="W29" s="50">
        <f>ROUND(AZ94, 2)</f>
        <v>0</v>
      </c>
      <c r="X29" s="48"/>
      <c r="Y29" s="48"/>
      <c r="Z29" s="48"/>
      <c r="AA29" s="48"/>
      <c r="AB29" s="48"/>
      <c r="AC29" s="48"/>
      <c r="AD29" s="48"/>
      <c r="AE29" s="48"/>
      <c r="AF29" s="48"/>
      <c r="AG29" s="48"/>
      <c r="AH29" s="48"/>
      <c r="AI29" s="48"/>
      <c r="AJ29" s="48"/>
      <c r="AK29" s="50">
        <f>ROUND(AV94, 2)</f>
        <v>0</v>
      </c>
      <c r="AL29" s="48"/>
      <c r="AM29" s="48"/>
      <c r="AN29" s="48"/>
      <c r="AO29" s="48"/>
      <c r="AP29" s="48"/>
      <c r="AQ29" s="48"/>
      <c r="AR29" s="51"/>
      <c r="BE29" s="52"/>
    </row>
    <row r="30" s="3" customFormat="1" ht="14.4" customHeight="1">
      <c r="A30" s="3"/>
      <c r="B30" s="47"/>
      <c r="C30" s="48"/>
      <c r="D30" s="48"/>
      <c r="E30" s="48"/>
      <c r="F30" s="33" t="s">
        <v>47</v>
      </c>
      <c r="G30" s="48"/>
      <c r="H30" s="48"/>
      <c r="I30" s="48"/>
      <c r="J30" s="48"/>
      <c r="K30" s="48"/>
      <c r="L30" s="49">
        <v>0.12</v>
      </c>
      <c r="M30" s="48"/>
      <c r="N30" s="48"/>
      <c r="O30" s="48"/>
      <c r="P30" s="48"/>
      <c r="Q30" s="48"/>
      <c r="R30" s="48"/>
      <c r="S30" s="48"/>
      <c r="T30" s="48"/>
      <c r="U30" s="48"/>
      <c r="V30" s="48"/>
      <c r="W30" s="50">
        <f>ROUND(BA94, 2)</f>
        <v>0</v>
      </c>
      <c r="X30" s="48"/>
      <c r="Y30" s="48"/>
      <c r="Z30" s="48"/>
      <c r="AA30" s="48"/>
      <c r="AB30" s="48"/>
      <c r="AC30" s="48"/>
      <c r="AD30" s="48"/>
      <c r="AE30" s="48"/>
      <c r="AF30" s="48"/>
      <c r="AG30" s="48"/>
      <c r="AH30" s="48"/>
      <c r="AI30" s="48"/>
      <c r="AJ30" s="48"/>
      <c r="AK30" s="50">
        <f>ROUND(AW94, 2)</f>
        <v>0</v>
      </c>
      <c r="AL30" s="48"/>
      <c r="AM30" s="48"/>
      <c r="AN30" s="48"/>
      <c r="AO30" s="48"/>
      <c r="AP30" s="48"/>
      <c r="AQ30" s="48"/>
      <c r="AR30" s="51"/>
      <c r="BE30" s="52"/>
    </row>
    <row r="31" hidden="1" s="3" customFormat="1" ht="14.4" customHeight="1">
      <c r="A31" s="3"/>
      <c r="B31" s="47"/>
      <c r="C31" s="48"/>
      <c r="D31" s="48"/>
      <c r="E31" s="48"/>
      <c r="F31" s="33" t="s">
        <v>48</v>
      </c>
      <c r="G31" s="48"/>
      <c r="H31" s="48"/>
      <c r="I31" s="48"/>
      <c r="J31" s="48"/>
      <c r="K31" s="48"/>
      <c r="L31" s="49">
        <v>0.20999999999999999</v>
      </c>
      <c r="M31" s="48"/>
      <c r="N31" s="48"/>
      <c r="O31" s="48"/>
      <c r="P31" s="48"/>
      <c r="Q31" s="48"/>
      <c r="R31" s="48"/>
      <c r="S31" s="48"/>
      <c r="T31" s="48"/>
      <c r="U31" s="48"/>
      <c r="V31" s="48"/>
      <c r="W31" s="50">
        <f>ROUND(BB94, 2)</f>
        <v>0</v>
      </c>
      <c r="X31" s="48"/>
      <c r="Y31" s="48"/>
      <c r="Z31" s="48"/>
      <c r="AA31" s="48"/>
      <c r="AB31" s="48"/>
      <c r="AC31" s="48"/>
      <c r="AD31" s="48"/>
      <c r="AE31" s="48"/>
      <c r="AF31" s="48"/>
      <c r="AG31" s="48"/>
      <c r="AH31" s="48"/>
      <c r="AI31" s="48"/>
      <c r="AJ31" s="48"/>
      <c r="AK31" s="50">
        <v>0</v>
      </c>
      <c r="AL31" s="48"/>
      <c r="AM31" s="48"/>
      <c r="AN31" s="48"/>
      <c r="AO31" s="48"/>
      <c r="AP31" s="48"/>
      <c r="AQ31" s="48"/>
      <c r="AR31" s="51"/>
      <c r="BE31" s="52"/>
    </row>
    <row r="32" hidden="1" s="3" customFormat="1" ht="14.4" customHeight="1">
      <c r="A32" s="3"/>
      <c r="B32" s="47"/>
      <c r="C32" s="48"/>
      <c r="D32" s="48"/>
      <c r="E32" s="48"/>
      <c r="F32" s="33" t="s">
        <v>49</v>
      </c>
      <c r="G32" s="48"/>
      <c r="H32" s="48"/>
      <c r="I32" s="48"/>
      <c r="J32" s="48"/>
      <c r="K32" s="48"/>
      <c r="L32" s="49">
        <v>0.12</v>
      </c>
      <c r="M32" s="48"/>
      <c r="N32" s="48"/>
      <c r="O32" s="48"/>
      <c r="P32" s="48"/>
      <c r="Q32" s="48"/>
      <c r="R32" s="48"/>
      <c r="S32" s="48"/>
      <c r="T32" s="48"/>
      <c r="U32" s="48"/>
      <c r="V32" s="48"/>
      <c r="W32" s="50">
        <f>ROUND(BC94, 2)</f>
        <v>0</v>
      </c>
      <c r="X32" s="48"/>
      <c r="Y32" s="48"/>
      <c r="Z32" s="48"/>
      <c r="AA32" s="48"/>
      <c r="AB32" s="48"/>
      <c r="AC32" s="48"/>
      <c r="AD32" s="48"/>
      <c r="AE32" s="48"/>
      <c r="AF32" s="48"/>
      <c r="AG32" s="48"/>
      <c r="AH32" s="48"/>
      <c r="AI32" s="48"/>
      <c r="AJ32" s="48"/>
      <c r="AK32" s="50">
        <v>0</v>
      </c>
      <c r="AL32" s="48"/>
      <c r="AM32" s="48"/>
      <c r="AN32" s="48"/>
      <c r="AO32" s="48"/>
      <c r="AP32" s="48"/>
      <c r="AQ32" s="48"/>
      <c r="AR32" s="51"/>
      <c r="BE32" s="52"/>
    </row>
    <row r="33" hidden="1" s="3" customFormat="1" ht="14.4" customHeight="1">
      <c r="A33" s="3"/>
      <c r="B33" s="47"/>
      <c r="C33" s="48"/>
      <c r="D33" s="48"/>
      <c r="E33" s="48"/>
      <c r="F33" s="33" t="s">
        <v>50</v>
      </c>
      <c r="G33" s="48"/>
      <c r="H33" s="48"/>
      <c r="I33" s="48"/>
      <c r="J33" s="48"/>
      <c r="K33" s="48"/>
      <c r="L33" s="49">
        <v>0</v>
      </c>
      <c r="M33" s="48"/>
      <c r="N33" s="48"/>
      <c r="O33" s="48"/>
      <c r="P33" s="48"/>
      <c r="Q33" s="48"/>
      <c r="R33" s="48"/>
      <c r="S33" s="48"/>
      <c r="T33" s="48"/>
      <c r="U33" s="48"/>
      <c r="V33" s="48"/>
      <c r="W33" s="50">
        <f>ROUND(BD94, 2)</f>
        <v>0</v>
      </c>
      <c r="X33" s="48"/>
      <c r="Y33" s="48"/>
      <c r="Z33" s="48"/>
      <c r="AA33" s="48"/>
      <c r="AB33" s="48"/>
      <c r="AC33" s="48"/>
      <c r="AD33" s="48"/>
      <c r="AE33" s="48"/>
      <c r="AF33" s="48"/>
      <c r="AG33" s="48"/>
      <c r="AH33" s="48"/>
      <c r="AI33" s="48"/>
      <c r="AJ33" s="48"/>
      <c r="AK33" s="50">
        <v>0</v>
      </c>
      <c r="AL33" s="48"/>
      <c r="AM33" s="48"/>
      <c r="AN33" s="48"/>
      <c r="AO33" s="48"/>
      <c r="AP33" s="48"/>
      <c r="AQ33" s="48"/>
      <c r="AR33" s="51"/>
      <c r="BE33" s="52"/>
    </row>
    <row r="34" s="2" customFormat="1" ht="6.96" customHeight="1">
      <c r="A34" s="39"/>
      <c r="B34" s="40"/>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5"/>
      <c r="BE34" s="32"/>
    </row>
    <row r="35" s="2" customFormat="1" ht="25.92" customHeight="1">
      <c r="A35" s="39"/>
      <c r="B35" s="40"/>
      <c r="C35" s="53"/>
      <c r="D35" s="54" t="s">
        <v>51</v>
      </c>
      <c r="E35" s="55"/>
      <c r="F35" s="55"/>
      <c r="G35" s="55"/>
      <c r="H35" s="55"/>
      <c r="I35" s="55"/>
      <c r="J35" s="55"/>
      <c r="K35" s="55"/>
      <c r="L35" s="55"/>
      <c r="M35" s="55"/>
      <c r="N35" s="55"/>
      <c r="O35" s="55"/>
      <c r="P35" s="55"/>
      <c r="Q35" s="55"/>
      <c r="R35" s="55"/>
      <c r="S35" s="55"/>
      <c r="T35" s="56" t="s">
        <v>52</v>
      </c>
      <c r="U35" s="55"/>
      <c r="V35" s="55"/>
      <c r="W35" s="55"/>
      <c r="X35" s="57" t="s">
        <v>53</v>
      </c>
      <c r="Y35" s="55"/>
      <c r="Z35" s="55"/>
      <c r="AA35" s="55"/>
      <c r="AB35" s="55"/>
      <c r="AC35" s="55"/>
      <c r="AD35" s="55"/>
      <c r="AE35" s="55"/>
      <c r="AF35" s="55"/>
      <c r="AG35" s="55"/>
      <c r="AH35" s="55"/>
      <c r="AI35" s="55"/>
      <c r="AJ35" s="55"/>
      <c r="AK35" s="58">
        <f>SUM(AK26:AK33)</f>
        <v>0</v>
      </c>
      <c r="AL35" s="55"/>
      <c r="AM35" s="55"/>
      <c r="AN35" s="55"/>
      <c r="AO35" s="59"/>
      <c r="AP35" s="53"/>
      <c r="AQ35" s="53"/>
      <c r="AR35" s="45"/>
      <c r="BE35" s="39"/>
    </row>
    <row r="36" s="2" customFormat="1" ht="6.96" customHeight="1">
      <c r="A36" s="39"/>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5"/>
      <c r="BE36" s="39"/>
    </row>
    <row r="37" s="2" customFormat="1" ht="14.4" customHeight="1">
      <c r="A37" s="39"/>
      <c r="B37" s="40"/>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5"/>
      <c r="BE37" s="39"/>
    </row>
    <row r="38" s="1" customFormat="1" ht="14.4" customHeight="1">
      <c r="B38" s="22"/>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1"/>
    </row>
    <row r="39" s="1" customFormat="1" ht="14.4" customHeight="1">
      <c r="B39" s="22"/>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1"/>
    </row>
    <row r="40" s="1" customFormat="1" ht="14.4" customHeight="1">
      <c r="B40" s="22"/>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1"/>
    </row>
    <row r="41" s="1" customFormat="1" ht="14.4" customHeight="1">
      <c r="B41" s="22"/>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1"/>
    </row>
    <row r="42" s="1" customFormat="1" ht="14.4" customHeight="1">
      <c r="B42" s="22"/>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1"/>
    </row>
    <row r="43" s="1" customFormat="1" ht="14.4" customHeight="1">
      <c r="B43" s="22"/>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1"/>
    </row>
    <row r="44" s="1" customFormat="1" ht="14.4" customHeight="1">
      <c r="B44" s="22"/>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1"/>
    </row>
    <row r="45" s="1" customFormat="1" ht="14.4" customHeight="1">
      <c r="B45" s="22"/>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1"/>
    </row>
    <row r="46" s="1" customFormat="1" ht="14.4" customHeight="1">
      <c r="B46" s="22"/>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1"/>
    </row>
    <row r="47" s="1" customFormat="1" ht="14.4" customHeight="1">
      <c r="B47" s="22"/>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1"/>
    </row>
    <row r="48" s="1" customFormat="1" ht="14.4" customHeight="1">
      <c r="B48" s="22"/>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1"/>
    </row>
    <row r="49" s="2" customFormat="1" ht="14.4" customHeight="1">
      <c r="B49" s="60"/>
      <c r="C49" s="61"/>
      <c r="D49" s="62" t="s">
        <v>54</v>
      </c>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2" t="s">
        <v>55</v>
      </c>
      <c r="AI49" s="63"/>
      <c r="AJ49" s="63"/>
      <c r="AK49" s="63"/>
      <c r="AL49" s="63"/>
      <c r="AM49" s="63"/>
      <c r="AN49" s="63"/>
      <c r="AO49" s="63"/>
      <c r="AP49" s="61"/>
      <c r="AQ49" s="61"/>
      <c r="AR49" s="64"/>
    </row>
    <row r="50">
      <c r="B50" s="22"/>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1"/>
    </row>
    <row r="51">
      <c r="B51" s="22"/>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1"/>
    </row>
    <row r="52">
      <c r="B52" s="22"/>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1"/>
    </row>
    <row r="53">
      <c r="B53" s="22"/>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1"/>
    </row>
    <row r="54">
      <c r="B54" s="22"/>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1"/>
    </row>
    <row r="55">
      <c r="B55" s="22"/>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1"/>
    </row>
    <row r="56">
      <c r="B56" s="22"/>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1"/>
    </row>
    <row r="57">
      <c r="B57" s="22"/>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1"/>
    </row>
    <row r="58">
      <c r="B58" s="22"/>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1"/>
    </row>
    <row r="59">
      <c r="B59" s="22"/>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1"/>
    </row>
    <row r="60" s="2" customFormat="1">
      <c r="A60" s="39"/>
      <c r="B60" s="40"/>
      <c r="C60" s="41"/>
      <c r="D60" s="65" t="s">
        <v>56</v>
      </c>
      <c r="E60" s="43"/>
      <c r="F60" s="43"/>
      <c r="G60" s="43"/>
      <c r="H60" s="43"/>
      <c r="I60" s="43"/>
      <c r="J60" s="43"/>
      <c r="K60" s="43"/>
      <c r="L60" s="43"/>
      <c r="M60" s="43"/>
      <c r="N60" s="43"/>
      <c r="O60" s="43"/>
      <c r="P60" s="43"/>
      <c r="Q60" s="43"/>
      <c r="R60" s="43"/>
      <c r="S60" s="43"/>
      <c r="T60" s="43"/>
      <c r="U60" s="43"/>
      <c r="V60" s="65" t="s">
        <v>57</v>
      </c>
      <c r="W60" s="43"/>
      <c r="X60" s="43"/>
      <c r="Y60" s="43"/>
      <c r="Z60" s="43"/>
      <c r="AA60" s="43"/>
      <c r="AB60" s="43"/>
      <c r="AC60" s="43"/>
      <c r="AD60" s="43"/>
      <c r="AE60" s="43"/>
      <c r="AF60" s="43"/>
      <c r="AG60" s="43"/>
      <c r="AH60" s="65" t="s">
        <v>56</v>
      </c>
      <c r="AI60" s="43"/>
      <c r="AJ60" s="43"/>
      <c r="AK60" s="43"/>
      <c r="AL60" s="43"/>
      <c r="AM60" s="65" t="s">
        <v>57</v>
      </c>
      <c r="AN60" s="43"/>
      <c r="AO60" s="43"/>
      <c r="AP60" s="41"/>
      <c r="AQ60" s="41"/>
      <c r="AR60" s="45"/>
      <c r="BE60" s="39"/>
    </row>
    <row r="61">
      <c r="B61" s="22"/>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1"/>
    </row>
    <row r="62">
      <c r="B62" s="22"/>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1"/>
    </row>
    <row r="63">
      <c r="B63" s="22"/>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1"/>
    </row>
    <row r="64" s="2" customFormat="1">
      <c r="A64" s="39"/>
      <c r="B64" s="40"/>
      <c r="C64" s="41"/>
      <c r="D64" s="62" t="s">
        <v>58</v>
      </c>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6"/>
      <c r="AH64" s="62" t="s">
        <v>59</v>
      </c>
      <c r="AI64" s="66"/>
      <c r="AJ64" s="66"/>
      <c r="AK64" s="66"/>
      <c r="AL64" s="66"/>
      <c r="AM64" s="66"/>
      <c r="AN64" s="66"/>
      <c r="AO64" s="66"/>
      <c r="AP64" s="41"/>
      <c r="AQ64" s="41"/>
      <c r="AR64" s="45"/>
      <c r="BE64" s="39"/>
    </row>
    <row r="65">
      <c r="B65" s="22"/>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1"/>
    </row>
    <row r="66">
      <c r="B66" s="22"/>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1"/>
    </row>
    <row r="67">
      <c r="B67" s="22"/>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1"/>
    </row>
    <row r="68">
      <c r="B68" s="22"/>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1"/>
    </row>
    <row r="69">
      <c r="B69" s="22"/>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1"/>
    </row>
    <row r="70">
      <c r="B70" s="22"/>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1"/>
    </row>
    <row r="71">
      <c r="B71" s="22"/>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1"/>
    </row>
    <row r="72">
      <c r="B72" s="22"/>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1"/>
    </row>
    <row r="73">
      <c r="B73" s="22"/>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1"/>
    </row>
    <row r="74">
      <c r="B74" s="22"/>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1"/>
    </row>
    <row r="75" s="2" customFormat="1">
      <c r="A75" s="39"/>
      <c r="B75" s="40"/>
      <c r="C75" s="41"/>
      <c r="D75" s="65" t="s">
        <v>56</v>
      </c>
      <c r="E75" s="43"/>
      <c r="F75" s="43"/>
      <c r="G75" s="43"/>
      <c r="H75" s="43"/>
      <c r="I75" s="43"/>
      <c r="J75" s="43"/>
      <c r="K75" s="43"/>
      <c r="L75" s="43"/>
      <c r="M75" s="43"/>
      <c r="N75" s="43"/>
      <c r="O75" s="43"/>
      <c r="P75" s="43"/>
      <c r="Q75" s="43"/>
      <c r="R75" s="43"/>
      <c r="S75" s="43"/>
      <c r="T75" s="43"/>
      <c r="U75" s="43"/>
      <c r="V75" s="65" t="s">
        <v>57</v>
      </c>
      <c r="W75" s="43"/>
      <c r="X75" s="43"/>
      <c r="Y75" s="43"/>
      <c r="Z75" s="43"/>
      <c r="AA75" s="43"/>
      <c r="AB75" s="43"/>
      <c r="AC75" s="43"/>
      <c r="AD75" s="43"/>
      <c r="AE75" s="43"/>
      <c r="AF75" s="43"/>
      <c r="AG75" s="43"/>
      <c r="AH75" s="65" t="s">
        <v>56</v>
      </c>
      <c r="AI75" s="43"/>
      <c r="AJ75" s="43"/>
      <c r="AK75" s="43"/>
      <c r="AL75" s="43"/>
      <c r="AM75" s="65" t="s">
        <v>57</v>
      </c>
      <c r="AN75" s="43"/>
      <c r="AO75" s="43"/>
      <c r="AP75" s="41"/>
      <c r="AQ75" s="41"/>
      <c r="AR75" s="45"/>
      <c r="BE75" s="39"/>
    </row>
    <row r="76" s="2" customFormat="1">
      <c r="A76" s="39"/>
      <c r="B76" s="40"/>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5"/>
      <c r="BE76" s="39"/>
    </row>
    <row r="77" s="2" customFormat="1" ht="6.96" customHeight="1">
      <c r="A77" s="39"/>
      <c r="B77" s="67"/>
      <c r="C77" s="68"/>
      <c r="D77" s="68"/>
      <c r="E77" s="68"/>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45"/>
      <c r="BE77" s="39"/>
    </row>
    <row r="81" s="2" customFormat="1" ht="6.96" customHeight="1">
      <c r="A81" s="39"/>
      <c r="B81" s="69"/>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45"/>
      <c r="BE81" s="39"/>
    </row>
    <row r="82" s="2" customFormat="1" ht="24.96" customHeight="1">
      <c r="A82" s="39"/>
      <c r="B82" s="40"/>
      <c r="C82" s="24" t="s">
        <v>60</v>
      </c>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5"/>
      <c r="BE82" s="39"/>
    </row>
    <row r="83" s="2" customFormat="1" ht="6.96" customHeight="1">
      <c r="A83" s="39"/>
      <c r="B83" s="40"/>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5"/>
      <c r="BE83" s="39"/>
    </row>
    <row r="84" s="4" customFormat="1" ht="12" customHeight="1">
      <c r="A84" s="4"/>
      <c r="B84" s="71"/>
      <c r="C84" s="33" t="s">
        <v>13</v>
      </c>
      <c r="D84" s="72"/>
      <c r="E84" s="72"/>
      <c r="F84" s="72"/>
      <c r="G84" s="72"/>
      <c r="H84" s="72"/>
      <c r="I84" s="72"/>
      <c r="J84" s="72"/>
      <c r="K84" s="72"/>
      <c r="L84" s="72" t="str">
        <f>K5</f>
        <v>24-017</v>
      </c>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3"/>
      <c r="BE84" s="4"/>
    </row>
    <row r="85" s="5" customFormat="1" ht="36.96" customHeight="1">
      <c r="A85" s="5"/>
      <c r="B85" s="74"/>
      <c r="C85" s="75" t="s">
        <v>16</v>
      </c>
      <c r="D85" s="76"/>
      <c r="E85" s="76"/>
      <c r="F85" s="76"/>
      <c r="G85" s="76"/>
      <c r="H85" s="76"/>
      <c r="I85" s="76"/>
      <c r="J85" s="76"/>
      <c r="K85" s="76"/>
      <c r="L85" s="77" t="str">
        <f>K6</f>
        <v>Výstavba výjezdové základny ZZS KV – Velké Meziříčí</v>
      </c>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8"/>
      <c r="BE85" s="5"/>
    </row>
    <row r="86" s="2" customFormat="1" ht="6.96" customHeight="1">
      <c r="A86" s="39"/>
      <c r="B86" s="40"/>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5"/>
      <c r="BE86" s="39"/>
    </row>
    <row r="87" s="2" customFormat="1" ht="12" customHeight="1">
      <c r="A87" s="39"/>
      <c r="B87" s="40"/>
      <c r="C87" s="33" t="s">
        <v>20</v>
      </c>
      <c r="D87" s="41"/>
      <c r="E87" s="41"/>
      <c r="F87" s="41"/>
      <c r="G87" s="41"/>
      <c r="H87" s="41"/>
      <c r="I87" s="41"/>
      <c r="J87" s="41"/>
      <c r="K87" s="41"/>
      <c r="L87" s="79" t="str">
        <f>IF(K8="","",K8)</f>
        <v>Velké Meziříčí</v>
      </c>
      <c r="M87" s="41"/>
      <c r="N87" s="41"/>
      <c r="O87" s="41"/>
      <c r="P87" s="41"/>
      <c r="Q87" s="41"/>
      <c r="R87" s="41"/>
      <c r="S87" s="41"/>
      <c r="T87" s="41"/>
      <c r="U87" s="41"/>
      <c r="V87" s="41"/>
      <c r="W87" s="41"/>
      <c r="X87" s="41"/>
      <c r="Y87" s="41"/>
      <c r="Z87" s="41"/>
      <c r="AA87" s="41"/>
      <c r="AB87" s="41"/>
      <c r="AC87" s="41"/>
      <c r="AD87" s="41"/>
      <c r="AE87" s="41"/>
      <c r="AF87" s="41"/>
      <c r="AG87" s="41"/>
      <c r="AH87" s="41"/>
      <c r="AI87" s="33" t="s">
        <v>22</v>
      </c>
      <c r="AJ87" s="41"/>
      <c r="AK87" s="41"/>
      <c r="AL87" s="41"/>
      <c r="AM87" s="80" t="str">
        <f>IF(AN8= "","",AN8)</f>
        <v>27. 3. 2025</v>
      </c>
      <c r="AN87" s="80"/>
      <c r="AO87" s="41"/>
      <c r="AP87" s="41"/>
      <c r="AQ87" s="41"/>
      <c r="AR87" s="45"/>
      <c r="BE87" s="39"/>
    </row>
    <row r="88" s="2" customFormat="1" ht="6.96" customHeight="1">
      <c r="A88" s="39"/>
      <c r="B88" s="40"/>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5"/>
      <c r="BE88" s="39"/>
    </row>
    <row r="89" s="2" customFormat="1" ht="25.65" customHeight="1">
      <c r="A89" s="39"/>
      <c r="B89" s="40"/>
      <c r="C89" s="33" t="s">
        <v>24</v>
      </c>
      <c r="D89" s="41"/>
      <c r="E89" s="41"/>
      <c r="F89" s="41"/>
      <c r="G89" s="41"/>
      <c r="H89" s="41"/>
      <c r="I89" s="41"/>
      <c r="J89" s="41"/>
      <c r="K89" s="41"/>
      <c r="L89" s="72" t="str">
        <f>IF(E11= "","",E11)</f>
        <v>Kraj Vysočina</v>
      </c>
      <c r="M89" s="41"/>
      <c r="N89" s="41"/>
      <c r="O89" s="41"/>
      <c r="P89" s="41"/>
      <c r="Q89" s="41"/>
      <c r="R89" s="41"/>
      <c r="S89" s="41"/>
      <c r="T89" s="41"/>
      <c r="U89" s="41"/>
      <c r="V89" s="41"/>
      <c r="W89" s="41"/>
      <c r="X89" s="41"/>
      <c r="Y89" s="41"/>
      <c r="Z89" s="41"/>
      <c r="AA89" s="41"/>
      <c r="AB89" s="41"/>
      <c r="AC89" s="41"/>
      <c r="AD89" s="41"/>
      <c r="AE89" s="41"/>
      <c r="AF89" s="41"/>
      <c r="AG89" s="41"/>
      <c r="AH89" s="41"/>
      <c r="AI89" s="33" t="s">
        <v>32</v>
      </c>
      <c r="AJ89" s="41"/>
      <c r="AK89" s="41"/>
      <c r="AL89" s="41"/>
      <c r="AM89" s="81" t="str">
        <f>IF(E17="","",E17)</f>
        <v>PROJEKT CENTRUM NOVA s.r.o.</v>
      </c>
      <c r="AN89" s="72"/>
      <c r="AO89" s="72"/>
      <c r="AP89" s="72"/>
      <c r="AQ89" s="41"/>
      <c r="AR89" s="45"/>
      <c r="AS89" s="82" t="s">
        <v>61</v>
      </c>
      <c r="AT89" s="83"/>
      <c r="AU89" s="84"/>
      <c r="AV89" s="84"/>
      <c r="AW89" s="84"/>
      <c r="AX89" s="84"/>
      <c r="AY89" s="84"/>
      <c r="AZ89" s="84"/>
      <c r="BA89" s="84"/>
      <c r="BB89" s="84"/>
      <c r="BC89" s="84"/>
      <c r="BD89" s="85"/>
      <c r="BE89" s="39"/>
    </row>
    <row r="90" s="2" customFormat="1" ht="15.15" customHeight="1">
      <c r="A90" s="39"/>
      <c r="B90" s="40"/>
      <c r="C90" s="33" t="s">
        <v>30</v>
      </c>
      <c r="D90" s="41"/>
      <c r="E90" s="41"/>
      <c r="F90" s="41"/>
      <c r="G90" s="41"/>
      <c r="H90" s="41"/>
      <c r="I90" s="41"/>
      <c r="J90" s="41"/>
      <c r="K90" s="41"/>
      <c r="L90" s="72" t="str">
        <f>IF(E14= "Vyplň údaj","",E14)</f>
        <v/>
      </c>
      <c r="M90" s="41"/>
      <c r="N90" s="41"/>
      <c r="O90" s="41"/>
      <c r="P90" s="41"/>
      <c r="Q90" s="41"/>
      <c r="R90" s="41"/>
      <c r="S90" s="41"/>
      <c r="T90" s="41"/>
      <c r="U90" s="41"/>
      <c r="V90" s="41"/>
      <c r="W90" s="41"/>
      <c r="X90" s="41"/>
      <c r="Y90" s="41"/>
      <c r="Z90" s="41"/>
      <c r="AA90" s="41"/>
      <c r="AB90" s="41"/>
      <c r="AC90" s="41"/>
      <c r="AD90" s="41"/>
      <c r="AE90" s="41"/>
      <c r="AF90" s="41"/>
      <c r="AG90" s="41"/>
      <c r="AH90" s="41"/>
      <c r="AI90" s="33" t="s">
        <v>37</v>
      </c>
      <c r="AJ90" s="41"/>
      <c r="AK90" s="41"/>
      <c r="AL90" s="41"/>
      <c r="AM90" s="81" t="str">
        <f>IF(E20="","",E20)</f>
        <v xml:space="preserve"> </v>
      </c>
      <c r="AN90" s="72"/>
      <c r="AO90" s="72"/>
      <c r="AP90" s="72"/>
      <c r="AQ90" s="41"/>
      <c r="AR90" s="45"/>
      <c r="AS90" s="86"/>
      <c r="AT90" s="87"/>
      <c r="AU90" s="88"/>
      <c r="AV90" s="88"/>
      <c r="AW90" s="88"/>
      <c r="AX90" s="88"/>
      <c r="AY90" s="88"/>
      <c r="AZ90" s="88"/>
      <c r="BA90" s="88"/>
      <c r="BB90" s="88"/>
      <c r="BC90" s="88"/>
      <c r="BD90" s="89"/>
      <c r="BE90" s="39"/>
    </row>
    <row r="91" s="2" customFormat="1" ht="10.8" customHeight="1">
      <c r="A91" s="39"/>
      <c r="B91" s="40"/>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5"/>
      <c r="AS91" s="90"/>
      <c r="AT91" s="91"/>
      <c r="AU91" s="92"/>
      <c r="AV91" s="92"/>
      <c r="AW91" s="92"/>
      <c r="AX91" s="92"/>
      <c r="AY91" s="92"/>
      <c r="AZ91" s="92"/>
      <c r="BA91" s="92"/>
      <c r="BB91" s="92"/>
      <c r="BC91" s="92"/>
      <c r="BD91" s="93"/>
      <c r="BE91" s="39"/>
    </row>
    <row r="92" s="2" customFormat="1" ht="29.28" customHeight="1">
      <c r="A92" s="39"/>
      <c r="B92" s="40"/>
      <c r="C92" s="94" t="s">
        <v>62</v>
      </c>
      <c r="D92" s="95"/>
      <c r="E92" s="95"/>
      <c r="F92" s="95"/>
      <c r="G92" s="95"/>
      <c r="H92" s="96"/>
      <c r="I92" s="97" t="s">
        <v>63</v>
      </c>
      <c r="J92" s="95"/>
      <c r="K92" s="95"/>
      <c r="L92" s="95"/>
      <c r="M92" s="95"/>
      <c r="N92" s="95"/>
      <c r="O92" s="95"/>
      <c r="P92" s="95"/>
      <c r="Q92" s="95"/>
      <c r="R92" s="95"/>
      <c r="S92" s="95"/>
      <c r="T92" s="95"/>
      <c r="U92" s="95"/>
      <c r="V92" s="95"/>
      <c r="W92" s="95"/>
      <c r="X92" s="95"/>
      <c r="Y92" s="95"/>
      <c r="Z92" s="95"/>
      <c r="AA92" s="95"/>
      <c r="AB92" s="95"/>
      <c r="AC92" s="95"/>
      <c r="AD92" s="95"/>
      <c r="AE92" s="95"/>
      <c r="AF92" s="95"/>
      <c r="AG92" s="98" t="s">
        <v>64</v>
      </c>
      <c r="AH92" s="95"/>
      <c r="AI92" s="95"/>
      <c r="AJ92" s="95"/>
      <c r="AK92" s="95"/>
      <c r="AL92" s="95"/>
      <c r="AM92" s="95"/>
      <c r="AN92" s="97" t="s">
        <v>65</v>
      </c>
      <c r="AO92" s="95"/>
      <c r="AP92" s="99"/>
      <c r="AQ92" s="100" t="s">
        <v>66</v>
      </c>
      <c r="AR92" s="45"/>
      <c r="AS92" s="101" t="s">
        <v>67</v>
      </c>
      <c r="AT92" s="102" t="s">
        <v>68</v>
      </c>
      <c r="AU92" s="102" t="s">
        <v>69</v>
      </c>
      <c r="AV92" s="102" t="s">
        <v>70</v>
      </c>
      <c r="AW92" s="102" t="s">
        <v>71</v>
      </c>
      <c r="AX92" s="102" t="s">
        <v>72</v>
      </c>
      <c r="AY92" s="102" t="s">
        <v>73</v>
      </c>
      <c r="AZ92" s="102" t="s">
        <v>74</v>
      </c>
      <c r="BA92" s="102" t="s">
        <v>75</v>
      </c>
      <c r="BB92" s="102" t="s">
        <v>76</v>
      </c>
      <c r="BC92" s="102" t="s">
        <v>77</v>
      </c>
      <c r="BD92" s="103" t="s">
        <v>78</v>
      </c>
      <c r="BE92" s="39"/>
    </row>
    <row r="93" s="2" customFormat="1" ht="10.8" customHeight="1">
      <c r="A93" s="39"/>
      <c r="B93" s="40"/>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5"/>
      <c r="AS93" s="104"/>
      <c r="AT93" s="105"/>
      <c r="AU93" s="105"/>
      <c r="AV93" s="105"/>
      <c r="AW93" s="105"/>
      <c r="AX93" s="105"/>
      <c r="AY93" s="105"/>
      <c r="AZ93" s="105"/>
      <c r="BA93" s="105"/>
      <c r="BB93" s="105"/>
      <c r="BC93" s="105"/>
      <c r="BD93" s="106"/>
      <c r="BE93" s="39"/>
    </row>
    <row r="94" s="6" customFormat="1" ht="32.4" customHeight="1">
      <c r="A94" s="6"/>
      <c r="B94" s="107"/>
      <c r="C94" s="108" t="s">
        <v>79</v>
      </c>
      <c r="D94" s="109"/>
      <c r="E94" s="109"/>
      <c r="F94" s="109"/>
      <c r="G94" s="109"/>
      <c r="H94" s="109"/>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10">
        <f>ROUND(AG95+AG97+AG106+AG110+AG113+AG117+AG122,2)</f>
        <v>0</v>
      </c>
      <c r="AH94" s="110"/>
      <c r="AI94" s="110"/>
      <c r="AJ94" s="110"/>
      <c r="AK94" s="110"/>
      <c r="AL94" s="110"/>
      <c r="AM94" s="110"/>
      <c r="AN94" s="111">
        <f>SUM(AG94,AT94)</f>
        <v>0</v>
      </c>
      <c r="AO94" s="111"/>
      <c r="AP94" s="111"/>
      <c r="AQ94" s="112" t="s">
        <v>1</v>
      </c>
      <c r="AR94" s="113"/>
      <c r="AS94" s="114">
        <f>ROUND(AS95+AS97+AS106+AS110+AS113+AS117+AS122,2)</f>
        <v>0</v>
      </c>
      <c r="AT94" s="115">
        <f>ROUND(SUM(AV94:AW94),2)</f>
        <v>0</v>
      </c>
      <c r="AU94" s="116">
        <f>ROUND(AU95+AU97+AU106+AU110+AU113+AU117+AU122,5)</f>
        <v>0</v>
      </c>
      <c r="AV94" s="115">
        <f>ROUND(AZ94*L29,2)</f>
        <v>0</v>
      </c>
      <c r="AW94" s="115">
        <f>ROUND(BA94*L30,2)</f>
        <v>0</v>
      </c>
      <c r="AX94" s="115">
        <f>ROUND(BB94*L29,2)</f>
        <v>0</v>
      </c>
      <c r="AY94" s="115">
        <f>ROUND(BC94*L30,2)</f>
        <v>0</v>
      </c>
      <c r="AZ94" s="115">
        <f>ROUND(AZ95+AZ97+AZ106+AZ110+AZ113+AZ117+AZ122,2)</f>
        <v>0</v>
      </c>
      <c r="BA94" s="115">
        <f>ROUND(BA95+BA97+BA106+BA110+BA113+BA117+BA122,2)</f>
        <v>0</v>
      </c>
      <c r="BB94" s="115">
        <f>ROUND(BB95+BB97+BB106+BB110+BB113+BB117+BB122,2)</f>
        <v>0</v>
      </c>
      <c r="BC94" s="115">
        <f>ROUND(BC95+BC97+BC106+BC110+BC113+BC117+BC122,2)</f>
        <v>0</v>
      </c>
      <c r="BD94" s="117">
        <f>ROUND(BD95+BD97+BD106+BD110+BD113+BD117+BD122,2)</f>
        <v>0</v>
      </c>
      <c r="BE94" s="6"/>
      <c r="BS94" s="118" t="s">
        <v>80</v>
      </c>
      <c r="BT94" s="118" t="s">
        <v>81</v>
      </c>
      <c r="BU94" s="119" t="s">
        <v>82</v>
      </c>
      <c r="BV94" s="118" t="s">
        <v>83</v>
      </c>
      <c r="BW94" s="118" t="s">
        <v>5</v>
      </c>
      <c r="BX94" s="118" t="s">
        <v>84</v>
      </c>
      <c r="CL94" s="118" t="s">
        <v>1</v>
      </c>
    </row>
    <row r="95" s="7" customFormat="1" ht="16.5" customHeight="1">
      <c r="A95" s="7"/>
      <c r="B95" s="120"/>
      <c r="C95" s="121"/>
      <c r="D95" s="122" t="s">
        <v>85</v>
      </c>
      <c r="E95" s="122"/>
      <c r="F95" s="122"/>
      <c r="G95" s="122"/>
      <c r="H95" s="122"/>
      <c r="I95" s="123"/>
      <c r="J95" s="122" t="s">
        <v>86</v>
      </c>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4">
        <f>ROUND(AG96,2)</f>
        <v>0</v>
      </c>
      <c r="AH95" s="123"/>
      <c r="AI95" s="123"/>
      <c r="AJ95" s="123"/>
      <c r="AK95" s="123"/>
      <c r="AL95" s="123"/>
      <c r="AM95" s="123"/>
      <c r="AN95" s="125">
        <f>SUM(AG95,AT95)</f>
        <v>0</v>
      </c>
      <c r="AO95" s="123"/>
      <c r="AP95" s="123"/>
      <c r="AQ95" s="126" t="s">
        <v>87</v>
      </c>
      <c r="AR95" s="127"/>
      <c r="AS95" s="128">
        <f>ROUND(AS96,2)</f>
        <v>0</v>
      </c>
      <c r="AT95" s="129">
        <f>ROUND(SUM(AV95:AW95),2)</f>
        <v>0</v>
      </c>
      <c r="AU95" s="130">
        <f>ROUND(AU96,5)</f>
        <v>0</v>
      </c>
      <c r="AV95" s="129">
        <f>ROUND(AZ95*L29,2)</f>
        <v>0</v>
      </c>
      <c r="AW95" s="129">
        <f>ROUND(BA95*L30,2)</f>
        <v>0</v>
      </c>
      <c r="AX95" s="129">
        <f>ROUND(BB95*L29,2)</f>
        <v>0</v>
      </c>
      <c r="AY95" s="129">
        <f>ROUND(BC95*L30,2)</f>
        <v>0</v>
      </c>
      <c r="AZ95" s="129">
        <f>ROUND(AZ96,2)</f>
        <v>0</v>
      </c>
      <c r="BA95" s="129">
        <f>ROUND(BA96,2)</f>
        <v>0</v>
      </c>
      <c r="BB95" s="129">
        <f>ROUND(BB96,2)</f>
        <v>0</v>
      </c>
      <c r="BC95" s="129">
        <f>ROUND(BC96,2)</f>
        <v>0</v>
      </c>
      <c r="BD95" s="131">
        <f>ROUND(BD96,2)</f>
        <v>0</v>
      </c>
      <c r="BE95" s="7"/>
      <c r="BS95" s="132" t="s">
        <v>80</v>
      </c>
      <c r="BT95" s="132" t="s">
        <v>88</v>
      </c>
      <c r="BU95" s="132" t="s">
        <v>82</v>
      </c>
      <c r="BV95" s="132" t="s">
        <v>83</v>
      </c>
      <c r="BW95" s="132" t="s">
        <v>89</v>
      </c>
      <c r="BX95" s="132" t="s">
        <v>5</v>
      </c>
      <c r="CL95" s="132" t="s">
        <v>1</v>
      </c>
      <c r="CM95" s="132" t="s">
        <v>90</v>
      </c>
    </row>
    <row r="96" s="4" customFormat="1" ht="16.5" customHeight="1">
      <c r="A96" s="133" t="s">
        <v>91</v>
      </c>
      <c r="B96" s="71"/>
      <c r="C96" s="134"/>
      <c r="D96" s="134"/>
      <c r="E96" s="135" t="s">
        <v>85</v>
      </c>
      <c r="F96" s="135"/>
      <c r="G96" s="135"/>
      <c r="H96" s="135"/>
      <c r="I96" s="135"/>
      <c r="J96" s="134"/>
      <c r="K96" s="135" t="s">
        <v>92</v>
      </c>
      <c r="L96" s="135"/>
      <c r="M96" s="135"/>
      <c r="N96" s="135"/>
      <c r="O96" s="135"/>
      <c r="P96" s="135"/>
      <c r="Q96" s="135"/>
      <c r="R96" s="135"/>
      <c r="S96" s="135"/>
      <c r="T96" s="135"/>
      <c r="U96" s="135"/>
      <c r="V96" s="135"/>
      <c r="W96" s="135"/>
      <c r="X96" s="135"/>
      <c r="Y96" s="135"/>
      <c r="Z96" s="135"/>
      <c r="AA96" s="135"/>
      <c r="AB96" s="135"/>
      <c r="AC96" s="135"/>
      <c r="AD96" s="135"/>
      <c r="AE96" s="135"/>
      <c r="AF96" s="135"/>
      <c r="AG96" s="136">
        <f>'VRN - Vedlejší a ostatní ...'!J32</f>
        <v>0</v>
      </c>
      <c r="AH96" s="134"/>
      <c r="AI96" s="134"/>
      <c r="AJ96" s="134"/>
      <c r="AK96" s="134"/>
      <c r="AL96" s="134"/>
      <c r="AM96" s="134"/>
      <c r="AN96" s="136">
        <f>SUM(AG96,AT96)</f>
        <v>0</v>
      </c>
      <c r="AO96" s="134"/>
      <c r="AP96" s="134"/>
      <c r="AQ96" s="137" t="s">
        <v>93</v>
      </c>
      <c r="AR96" s="73"/>
      <c r="AS96" s="138">
        <v>0</v>
      </c>
      <c r="AT96" s="139">
        <f>ROUND(SUM(AV96:AW96),2)</f>
        <v>0</v>
      </c>
      <c r="AU96" s="140">
        <f>'VRN - Vedlejší a ostatní ...'!P121</f>
        <v>0</v>
      </c>
      <c r="AV96" s="139">
        <f>'VRN - Vedlejší a ostatní ...'!J35</f>
        <v>0</v>
      </c>
      <c r="AW96" s="139">
        <f>'VRN - Vedlejší a ostatní ...'!J36</f>
        <v>0</v>
      </c>
      <c r="AX96" s="139">
        <f>'VRN - Vedlejší a ostatní ...'!J37</f>
        <v>0</v>
      </c>
      <c r="AY96" s="139">
        <f>'VRN - Vedlejší a ostatní ...'!J38</f>
        <v>0</v>
      </c>
      <c r="AZ96" s="139">
        <f>'VRN - Vedlejší a ostatní ...'!F35</f>
        <v>0</v>
      </c>
      <c r="BA96" s="139">
        <f>'VRN - Vedlejší a ostatní ...'!F36</f>
        <v>0</v>
      </c>
      <c r="BB96" s="139">
        <f>'VRN - Vedlejší a ostatní ...'!F37</f>
        <v>0</v>
      </c>
      <c r="BC96" s="139">
        <f>'VRN - Vedlejší a ostatní ...'!F38</f>
        <v>0</v>
      </c>
      <c r="BD96" s="141">
        <f>'VRN - Vedlejší a ostatní ...'!F39</f>
        <v>0</v>
      </c>
      <c r="BE96" s="4"/>
      <c r="BT96" s="142" t="s">
        <v>90</v>
      </c>
      <c r="BV96" s="142" t="s">
        <v>83</v>
      </c>
      <c r="BW96" s="142" t="s">
        <v>94</v>
      </c>
      <c r="BX96" s="142" t="s">
        <v>89</v>
      </c>
      <c r="CL96" s="142" t="s">
        <v>1</v>
      </c>
    </row>
    <row r="97" s="7" customFormat="1" ht="24.75" customHeight="1">
      <c r="A97" s="7"/>
      <c r="B97" s="120"/>
      <c r="C97" s="121"/>
      <c r="D97" s="122" t="s">
        <v>95</v>
      </c>
      <c r="E97" s="122"/>
      <c r="F97" s="122"/>
      <c r="G97" s="122"/>
      <c r="H97" s="122"/>
      <c r="I97" s="123"/>
      <c r="J97" s="122" t="s">
        <v>96</v>
      </c>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4">
        <f>ROUND(SUM(AG98:AG105),2)</f>
        <v>0</v>
      </c>
      <c r="AH97" s="123"/>
      <c r="AI97" s="123"/>
      <c r="AJ97" s="123"/>
      <c r="AK97" s="123"/>
      <c r="AL97" s="123"/>
      <c r="AM97" s="123"/>
      <c r="AN97" s="125">
        <f>SUM(AG97,AT97)</f>
        <v>0</v>
      </c>
      <c r="AO97" s="123"/>
      <c r="AP97" s="123"/>
      <c r="AQ97" s="126" t="s">
        <v>97</v>
      </c>
      <c r="AR97" s="127"/>
      <c r="AS97" s="128">
        <f>ROUND(SUM(AS98:AS105),2)</f>
        <v>0</v>
      </c>
      <c r="AT97" s="129">
        <f>ROUND(SUM(AV97:AW97),2)</f>
        <v>0</v>
      </c>
      <c r="AU97" s="130">
        <f>ROUND(SUM(AU98:AU105),5)</f>
        <v>0</v>
      </c>
      <c r="AV97" s="129">
        <f>ROUND(AZ97*L29,2)</f>
        <v>0</v>
      </c>
      <c r="AW97" s="129">
        <f>ROUND(BA97*L30,2)</f>
        <v>0</v>
      </c>
      <c r="AX97" s="129">
        <f>ROUND(BB97*L29,2)</f>
        <v>0</v>
      </c>
      <c r="AY97" s="129">
        <f>ROUND(BC97*L30,2)</f>
        <v>0</v>
      </c>
      <c r="AZ97" s="129">
        <f>ROUND(SUM(AZ98:AZ105),2)</f>
        <v>0</v>
      </c>
      <c r="BA97" s="129">
        <f>ROUND(SUM(BA98:BA105),2)</f>
        <v>0</v>
      </c>
      <c r="BB97" s="129">
        <f>ROUND(SUM(BB98:BB105),2)</f>
        <v>0</v>
      </c>
      <c r="BC97" s="129">
        <f>ROUND(SUM(BC98:BC105),2)</f>
        <v>0</v>
      </c>
      <c r="BD97" s="131">
        <f>ROUND(SUM(BD98:BD105),2)</f>
        <v>0</v>
      </c>
      <c r="BE97" s="7"/>
      <c r="BS97" s="132" t="s">
        <v>80</v>
      </c>
      <c r="BT97" s="132" t="s">
        <v>88</v>
      </c>
      <c r="BU97" s="132" t="s">
        <v>82</v>
      </c>
      <c r="BV97" s="132" t="s">
        <v>83</v>
      </c>
      <c r="BW97" s="132" t="s">
        <v>98</v>
      </c>
      <c r="BX97" s="132" t="s">
        <v>5</v>
      </c>
      <c r="CL97" s="132" t="s">
        <v>1</v>
      </c>
      <c r="CM97" s="132" t="s">
        <v>90</v>
      </c>
    </row>
    <row r="98" s="4" customFormat="1" ht="16.5" customHeight="1">
      <c r="A98" s="133" t="s">
        <v>91</v>
      </c>
      <c r="B98" s="71"/>
      <c r="C98" s="134"/>
      <c r="D98" s="134"/>
      <c r="E98" s="135" t="s">
        <v>99</v>
      </c>
      <c r="F98" s="135"/>
      <c r="G98" s="135"/>
      <c r="H98" s="135"/>
      <c r="I98" s="135"/>
      <c r="J98" s="134"/>
      <c r="K98" s="135" t="s">
        <v>100</v>
      </c>
      <c r="L98" s="135"/>
      <c r="M98" s="135"/>
      <c r="N98" s="135"/>
      <c r="O98" s="135"/>
      <c r="P98" s="135"/>
      <c r="Q98" s="135"/>
      <c r="R98" s="135"/>
      <c r="S98" s="135"/>
      <c r="T98" s="135"/>
      <c r="U98" s="135"/>
      <c r="V98" s="135"/>
      <c r="W98" s="135"/>
      <c r="X98" s="135"/>
      <c r="Y98" s="135"/>
      <c r="Z98" s="135"/>
      <c r="AA98" s="135"/>
      <c r="AB98" s="135"/>
      <c r="AC98" s="135"/>
      <c r="AD98" s="135"/>
      <c r="AE98" s="135"/>
      <c r="AF98" s="135"/>
      <c r="AG98" s="136">
        <f>'01-01 - Architektonicko -...'!J32</f>
        <v>0</v>
      </c>
      <c r="AH98" s="134"/>
      <c r="AI98" s="134"/>
      <c r="AJ98" s="134"/>
      <c r="AK98" s="134"/>
      <c r="AL98" s="134"/>
      <c r="AM98" s="134"/>
      <c r="AN98" s="136">
        <f>SUM(AG98,AT98)</f>
        <v>0</v>
      </c>
      <c r="AO98" s="134"/>
      <c r="AP98" s="134"/>
      <c r="AQ98" s="137" t="s">
        <v>93</v>
      </c>
      <c r="AR98" s="73"/>
      <c r="AS98" s="138">
        <v>0</v>
      </c>
      <c r="AT98" s="139">
        <f>ROUND(SUM(AV98:AW98),2)</f>
        <v>0</v>
      </c>
      <c r="AU98" s="140">
        <f>'01-01 - Architektonicko -...'!P153</f>
        <v>0</v>
      </c>
      <c r="AV98" s="139">
        <f>'01-01 - Architektonicko -...'!J35</f>
        <v>0</v>
      </c>
      <c r="AW98" s="139">
        <f>'01-01 - Architektonicko -...'!J36</f>
        <v>0</v>
      </c>
      <c r="AX98" s="139">
        <f>'01-01 - Architektonicko -...'!J37</f>
        <v>0</v>
      </c>
      <c r="AY98" s="139">
        <f>'01-01 - Architektonicko -...'!J38</f>
        <v>0</v>
      </c>
      <c r="AZ98" s="139">
        <f>'01-01 - Architektonicko -...'!F35</f>
        <v>0</v>
      </c>
      <c r="BA98" s="139">
        <f>'01-01 - Architektonicko -...'!F36</f>
        <v>0</v>
      </c>
      <c r="BB98" s="139">
        <f>'01-01 - Architektonicko -...'!F37</f>
        <v>0</v>
      </c>
      <c r="BC98" s="139">
        <f>'01-01 - Architektonicko -...'!F38</f>
        <v>0</v>
      </c>
      <c r="BD98" s="141">
        <f>'01-01 - Architektonicko -...'!F39</f>
        <v>0</v>
      </c>
      <c r="BE98" s="4"/>
      <c r="BT98" s="142" t="s">
        <v>90</v>
      </c>
      <c r="BV98" s="142" t="s">
        <v>83</v>
      </c>
      <c r="BW98" s="142" t="s">
        <v>101</v>
      </c>
      <c r="BX98" s="142" t="s">
        <v>98</v>
      </c>
      <c r="CL98" s="142" t="s">
        <v>102</v>
      </c>
    </row>
    <row r="99" s="4" customFormat="1" ht="16.5" customHeight="1">
      <c r="A99" s="133" t="s">
        <v>91</v>
      </c>
      <c r="B99" s="71"/>
      <c r="C99" s="134"/>
      <c r="D99" s="134"/>
      <c r="E99" s="135" t="s">
        <v>103</v>
      </c>
      <c r="F99" s="135"/>
      <c r="G99" s="135"/>
      <c r="H99" s="135"/>
      <c r="I99" s="135"/>
      <c r="J99" s="134"/>
      <c r="K99" s="135" t="s">
        <v>104</v>
      </c>
      <c r="L99" s="135"/>
      <c r="M99" s="135"/>
      <c r="N99" s="135"/>
      <c r="O99" s="135"/>
      <c r="P99" s="135"/>
      <c r="Q99" s="135"/>
      <c r="R99" s="135"/>
      <c r="S99" s="135"/>
      <c r="T99" s="135"/>
      <c r="U99" s="135"/>
      <c r="V99" s="135"/>
      <c r="W99" s="135"/>
      <c r="X99" s="135"/>
      <c r="Y99" s="135"/>
      <c r="Z99" s="135"/>
      <c r="AA99" s="135"/>
      <c r="AB99" s="135"/>
      <c r="AC99" s="135"/>
      <c r="AD99" s="135"/>
      <c r="AE99" s="135"/>
      <c r="AF99" s="135"/>
      <c r="AG99" s="136">
        <f>'14-A - Zařízení pro vytáp...'!J32</f>
        <v>0</v>
      </c>
      <c r="AH99" s="134"/>
      <c r="AI99" s="134"/>
      <c r="AJ99" s="134"/>
      <c r="AK99" s="134"/>
      <c r="AL99" s="134"/>
      <c r="AM99" s="134"/>
      <c r="AN99" s="136">
        <f>SUM(AG99,AT99)</f>
        <v>0</v>
      </c>
      <c r="AO99" s="134"/>
      <c r="AP99" s="134"/>
      <c r="AQ99" s="137" t="s">
        <v>93</v>
      </c>
      <c r="AR99" s="73"/>
      <c r="AS99" s="138">
        <v>0</v>
      </c>
      <c r="AT99" s="139">
        <f>ROUND(SUM(AV99:AW99),2)</f>
        <v>0</v>
      </c>
      <c r="AU99" s="140">
        <f>'14-A - Zařízení pro vytáp...'!P133</f>
        <v>0</v>
      </c>
      <c r="AV99" s="139">
        <f>'14-A - Zařízení pro vytáp...'!J35</f>
        <v>0</v>
      </c>
      <c r="AW99" s="139">
        <f>'14-A - Zařízení pro vytáp...'!J36</f>
        <v>0</v>
      </c>
      <c r="AX99" s="139">
        <f>'14-A - Zařízení pro vytáp...'!J37</f>
        <v>0</v>
      </c>
      <c r="AY99" s="139">
        <f>'14-A - Zařízení pro vytáp...'!J38</f>
        <v>0</v>
      </c>
      <c r="AZ99" s="139">
        <f>'14-A - Zařízení pro vytáp...'!F35</f>
        <v>0</v>
      </c>
      <c r="BA99" s="139">
        <f>'14-A - Zařízení pro vytáp...'!F36</f>
        <v>0</v>
      </c>
      <c r="BB99" s="139">
        <f>'14-A - Zařízení pro vytáp...'!F37</f>
        <v>0</v>
      </c>
      <c r="BC99" s="139">
        <f>'14-A - Zařízení pro vytáp...'!F38</f>
        <v>0</v>
      </c>
      <c r="BD99" s="141">
        <f>'14-A - Zařízení pro vytáp...'!F39</f>
        <v>0</v>
      </c>
      <c r="BE99" s="4"/>
      <c r="BT99" s="142" t="s">
        <v>90</v>
      </c>
      <c r="BV99" s="142" t="s">
        <v>83</v>
      </c>
      <c r="BW99" s="142" t="s">
        <v>105</v>
      </c>
      <c r="BX99" s="142" t="s">
        <v>98</v>
      </c>
      <c r="CL99" s="142" t="s">
        <v>102</v>
      </c>
    </row>
    <row r="100" s="4" customFormat="1" ht="16.5" customHeight="1">
      <c r="A100" s="133" t="s">
        <v>91</v>
      </c>
      <c r="B100" s="71"/>
      <c r="C100" s="134"/>
      <c r="D100" s="134"/>
      <c r="E100" s="135" t="s">
        <v>106</v>
      </c>
      <c r="F100" s="135"/>
      <c r="G100" s="135"/>
      <c r="H100" s="135"/>
      <c r="I100" s="135"/>
      <c r="J100" s="134"/>
      <c r="K100" s="135" t="s">
        <v>107</v>
      </c>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6">
        <f>'14-B - Zařízení vzduchote...'!J32</f>
        <v>0</v>
      </c>
      <c r="AH100" s="134"/>
      <c r="AI100" s="134"/>
      <c r="AJ100" s="134"/>
      <c r="AK100" s="134"/>
      <c r="AL100" s="134"/>
      <c r="AM100" s="134"/>
      <c r="AN100" s="136">
        <f>SUM(AG100,AT100)</f>
        <v>0</v>
      </c>
      <c r="AO100" s="134"/>
      <c r="AP100" s="134"/>
      <c r="AQ100" s="137" t="s">
        <v>93</v>
      </c>
      <c r="AR100" s="73"/>
      <c r="AS100" s="138">
        <v>0</v>
      </c>
      <c r="AT100" s="139">
        <f>ROUND(SUM(AV100:AW100),2)</f>
        <v>0</v>
      </c>
      <c r="AU100" s="140">
        <f>'14-B - Zařízení vzduchote...'!P131</f>
        <v>0</v>
      </c>
      <c r="AV100" s="139">
        <f>'14-B - Zařízení vzduchote...'!J35</f>
        <v>0</v>
      </c>
      <c r="AW100" s="139">
        <f>'14-B - Zařízení vzduchote...'!J36</f>
        <v>0</v>
      </c>
      <c r="AX100" s="139">
        <f>'14-B - Zařízení vzduchote...'!J37</f>
        <v>0</v>
      </c>
      <c r="AY100" s="139">
        <f>'14-B - Zařízení vzduchote...'!J38</f>
        <v>0</v>
      </c>
      <c r="AZ100" s="139">
        <f>'14-B - Zařízení vzduchote...'!F35</f>
        <v>0</v>
      </c>
      <c r="BA100" s="139">
        <f>'14-B - Zařízení vzduchote...'!F36</f>
        <v>0</v>
      </c>
      <c r="BB100" s="139">
        <f>'14-B - Zařízení vzduchote...'!F37</f>
        <v>0</v>
      </c>
      <c r="BC100" s="139">
        <f>'14-B - Zařízení vzduchote...'!F38</f>
        <v>0</v>
      </c>
      <c r="BD100" s="141">
        <f>'14-B - Zařízení vzduchote...'!F39</f>
        <v>0</v>
      </c>
      <c r="BE100" s="4"/>
      <c r="BT100" s="142" t="s">
        <v>90</v>
      </c>
      <c r="BV100" s="142" t="s">
        <v>83</v>
      </c>
      <c r="BW100" s="142" t="s">
        <v>108</v>
      </c>
      <c r="BX100" s="142" t="s">
        <v>98</v>
      </c>
      <c r="CL100" s="142" t="s">
        <v>102</v>
      </c>
    </row>
    <row r="101" s="4" customFormat="1" ht="16.5" customHeight="1">
      <c r="A101" s="133" t="s">
        <v>91</v>
      </c>
      <c r="B101" s="71"/>
      <c r="C101" s="134"/>
      <c r="D101" s="134"/>
      <c r="E101" s="135" t="s">
        <v>109</v>
      </c>
      <c r="F101" s="135"/>
      <c r="G101" s="135"/>
      <c r="H101" s="135"/>
      <c r="I101" s="135"/>
      <c r="J101" s="134"/>
      <c r="K101" s="135" t="s">
        <v>110</v>
      </c>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6">
        <f>'14-C - Zařízení zdravotně...'!J32</f>
        <v>0</v>
      </c>
      <c r="AH101" s="134"/>
      <c r="AI101" s="134"/>
      <c r="AJ101" s="134"/>
      <c r="AK101" s="134"/>
      <c r="AL101" s="134"/>
      <c r="AM101" s="134"/>
      <c r="AN101" s="136">
        <f>SUM(AG101,AT101)</f>
        <v>0</v>
      </c>
      <c r="AO101" s="134"/>
      <c r="AP101" s="134"/>
      <c r="AQ101" s="137" t="s">
        <v>93</v>
      </c>
      <c r="AR101" s="73"/>
      <c r="AS101" s="138">
        <v>0</v>
      </c>
      <c r="AT101" s="139">
        <f>ROUND(SUM(AV101:AW101),2)</f>
        <v>0</v>
      </c>
      <c r="AU101" s="140">
        <f>'14-C - Zařízení zdravotně...'!P131</f>
        <v>0</v>
      </c>
      <c r="AV101" s="139">
        <f>'14-C - Zařízení zdravotně...'!J35</f>
        <v>0</v>
      </c>
      <c r="AW101" s="139">
        <f>'14-C - Zařízení zdravotně...'!J36</f>
        <v>0</v>
      </c>
      <c r="AX101" s="139">
        <f>'14-C - Zařízení zdravotně...'!J37</f>
        <v>0</v>
      </c>
      <c r="AY101" s="139">
        <f>'14-C - Zařízení zdravotně...'!J38</f>
        <v>0</v>
      </c>
      <c r="AZ101" s="139">
        <f>'14-C - Zařízení zdravotně...'!F35</f>
        <v>0</v>
      </c>
      <c r="BA101" s="139">
        <f>'14-C - Zařízení zdravotně...'!F36</f>
        <v>0</v>
      </c>
      <c r="BB101" s="139">
        <f>'14-C - Zařízení zdravotně...'!F37</f>
        <v>0</v>
      </c>
      <c r="BC101" s="139">
        <f>'14-C - Zařízení zdravotně...'!F38</f>
        <v>0</v>
      </c>
      <c r="BD101" s="141">
        <f>'14-C - Zařízení zdravotně...'!F39</f>
        <v>0</v>
      </c>
      <c r="BE101" s="4"/>
      <c r="BT101" s="142" t="s">
        <v>90</v>
      </c>
      <c r="BV101" s="142" t="s">
        <v>83</v>
      </c>
      <c r="BW101" s="142" t="s">
        <v>111</v>
      </c>
      <c r="BX101" s="142" t="s">
        <v>98</v>
      </c>
      <c r="CL101" s="142" t="s">
        <v>102</v>
      </c>
    </row>
    <row r="102" s="4" customFormat="1" ht="23.25" customHeight="1">
      <c r="A102" s="133" t="s">
        <v>91</v>
      </c>
      <c r="B102" s="71"/>
      <c r="C102" s="134"/>
      <c r="D102" s="134"/>
      <c r="E102" s="135" t="s">
        <v>112</v>
      </c>
      <c r="F102" s="135"/>
      <c r="G102" s="135"/>
      <c r="H102" s="135"/>
      <c r="I102" s="135"/>
      <c r="J102" s="134"/>
      <c r="K102" s="135" t="s">
        <v>113</v>
      </c>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6">
        <f>'14-D - Zařízení silnoprou...'!J32</f>
        <v>0</v>
      </c>
      <c r="AH102" s="134"/>
      <c r="AI102" s="134"/>
      <c r="AJ102" s="134"/>
      <c r="AK102" s="134"/>
      <c r="AL102" s="134"/>
      <c r="AM102" s="134"/>
      <c r="AN102" s="136">
        <f>SUM(AG102,AT102)</f>
        <v>0</v>
      </c>
      <c r="AO102" s="134"/>
      <c r="AP102" s="134"/>
      <c r="AQ102" s="137" t="s">
        <v>93</v>
      </c>
      <c r="AR102" s="73"/>
      <c r="AS102" s="138">
        <v>0</v>
      </c>
      <c r="AT102" s="139">
        <f>ROUND(SUM(AV102:AW102),2)</f>
        <v>0</v>
      </c>
      <c r="AU102" s="140">
        <f>'14-D - Zařízení silnoprou...'!P130</f>
        <v>0</v>
      </c>
      <c r="AV102" s="139">
        <f>'14-D - Zařízení silnoprou...'!J35</f>
        <v>0</v>
      </c>
      <c r="AW102" s="139">
        <f>'14-D - Zařízení silnoprou...'!J36</f>
        <v>0</v>
      </c>
      <c r="AX102" s="139">
        <f>'14-D - Zařízení silnoprou...'!J37</f>
        <v>0</v>
      </c>
      <c r="AY102" s="139">
        <f>'14-D - Zařízení silnoprou...'!J38</f>
        <v>0</v>
      </c>
      <c r="AZ102" s="139">
        <f>'14-D - Zařízení silnoprou...'!F35</f>
        <v>0</v>
      </c>
      <c r="BA102" s="139">
        <f>'14-D - Zařízení silnoprou...'!F36</f>
        <v>0</v>
      </c>
      <c r="BB102" s="139">
        <f>'14-D - Zařízení silnoprou...'!F37</f>
        <v>0</v>
      </c>
      <c r="BC102" s="139">
        <f>'14-D - Zařízení silnoprou...'!F38</f>
        <v>0</v>
      </c>
      <c r="BD102" s="141">
        <f>'14-D - Zařízení silnoprou...'!F39</f>
        <v>0</v>
      </c>
      <c r="BE102" s="4"/>
      <c r="BT102" s="142" t="s">
        <v>90</v>
      </c>
      <c r="BV102" s="142" t="s">
        <v>83</v>
      </c>
      <c r="BW102" s="142" t="s">
        <v>114</v>
      </c>
      <c r="BX102" s="142" t="s">
        <v>98</v>
      </c>
      <c r="CL102" s="142" t="s">
        <v>102</v>
      </c>
    </row>
    <row r="103" s="4" customFormat="1" ht="16.5" customHeight="1">
      <c r="A103" s="133" t="s">
        <v>91</v>
      </c>
      <c r="B103" s="71"/>
      <c r="C103" s="134"/>
      <c r="D103" s="134"/>
      <c r="E103" s="135" t="s">
        <v>115</v>
      </c>
      <c r="F103" s="135"/>
      <c r="G103" s="135"/>
      <c r="H103" s="135"/>
      <c r="I103" s="135"/>
      <c r="J103" s="134"/>
      <c r="K103" s="135" t="s">
        <v>116</v>
      </c>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6">
        <f>'14-E - Zařízení slaboprou...'!J32</f>
        <v>0</v>
      </c>
      <c r="AH103" s="134"/>
      <c r="AI103" s="134"/>
      <c r="AJ103" s="134"/>
      <c r="AK103" s="134"/>
      <c r="AL103" s="134"/>
      <c r="AM103" s="134"/>
      <c r="AN103" s="136">
        <f>SUM(AG103,AT103)</f>
        <v>0</v>
      </c>
      <c r="AO103" s="134"/>
      <c r="AP103" s="134"/>
      <c r="AQ103" s="137" t="s">
        <v>93</v>
      </c>
      <c r="AR103" s="73"/>
      <c r="AS103" s="138">
        <v>0</v>
      </c>
      <c r="AT103" s="139">
        <f>ROUND(SUM(AV103:AW103),2)</f>
        <v>0</v>
      </c>
      <c r="AU103" s="140">
        <f>'14-E - Zařízení slaboprou...'!P126</f>
        <v>0</v>
      </c>
      <c r="AV103" s="139">
        <f>'14-E - Zařízení slaboprou...'!J35</f>
        <v>0</v>
      </c>
      <c r="AW103" s="139">
        <f>'14-E - Zařízení slaboprou...'!J36</f>
        <v>0</v>
      </c>
      <c r="AX103" s="139">
        <f>'14-E - Zařízení slaboprou...'!J37</f>
        <v>0</v>
      </c>
      <c r="AY103" s="139">
        <f>'14-E - Zařízení slaboprou...'!J38</f>
        <v>0</v>
      </c>
      <c r="AZ103" s="139">
        <f>'14-E - Zařízení slaboprou...'!F35</f>
        <v>0</v>
      </c>
      <c r="BA103" s="139">
        <f>'14-E - Zařízení slaboprou...'!F36</f>
        <v>0</v>
      </c>
      <c r="BB103" s="139">
        <f>'14-E - Zařízení slaboprou...'!F37</f>
        <v>0</v>
      </c>
      <c r="BC103" s="139">
        <f>'14-E - Zařízení slaboprou...'!F38</f>
        <v>0</v>
      </c>
      <c r="BD103" s="141">
        <f>'14-E - Zařízení slaboprou...'!F39</f>
        <v>0</v>
      </c>
      <c r="BE103" s="4"/>
      <c r="BT103" s="142" t="s">
        <v>90</v>
      </c>
      <c r="BV103" s="142" t="s">
        <v>83</v>
      </c>
      <c r="BW103" s="142" t="s">
        <v>117</v>
      </c>
      <c r="BX103" s="142" t="s">
        <v>98</v>
      </c>
      <c r="CL103" s="142" t="s">
        <v>102</v>
      </c>
    </row>
    <row r="104" s="4" customFormat="1" ht="16.5" customHeight="1">
      <c r="A104" s="133" t="s">
        <v>91</v>
      </c>
      <c r="B104" s="71"/>
      <c r="C104" s="134"/>
      <c r="D104" s="134"/>
      <c r="E104" s="135" t="s">
        <v>118</v>
      </c>
      <c r="F104" s="135"/>
      <c r="G104" s="135"/>
      <c r="H104" s="135"/>
      <c r="I104" s="135"/>
      <c r="J104" s="134"/>
      <c r="K104" s="135" t="s">
        <v>119</v>
      </c>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6">
        <f>'14-F - Měření a regulace ...'!J32</f>
        <v>0</v>
      </c>
      <c r="AH104" s="134"/>
      <c r="AI104" s="134"/>
      <c r="AJ104" s="134"/>
      <c r="AK104" s="134"/>
      <c r="AL104" s="134"/>
      <c r="AM104" s="134"/>
      <c r="AN104" s="136">
        <f>SUM(AG104,AT104)</f>
        <v>0</v>
      </c>
      <c r="AO104" s="134"/>
      <c r="AP104" s="134"/>
      <c r="AQ104" s="137" t="s">
        <v>93</v>
      </c>
      <c r="AR104" s="73"/>
      <c r="AS104" s="138">
        <v>0</v>
      </c>
      <c r="AT104" s="139">
        <f>ROUND(SUM(AV104:AW104),2)</f>
        <v>0</v>
      </c>
      <c r="AU104" s="140">
        <f>'14-F - Měření a regulace ...'!P158</f>
        <v>0</v>
      </c>
      <c r="AV104" s="139">
        <f>'14-F - Měření a regulace ...'!J35</f>
        <v>0</v>
      </c>
      <c r="AW104" s="139">
        <f>'14-F - Měření a regulace ...'!J36</f>
        <v>0</v>
      </c>
      <c r="AX104" s="139">
        <f>'14-F - Měření a regulace ...'!J37</f>
        <v>0</v>
      </c>
      <c r="AY104" s="139">
        <f>'14-F - Měření a regulace ...'!J38</f>
        <v>0</v>
      </c>
      <c r="AZ104" s="139">
        <f>'14-F - Měření a regulace ...'!F35</f>
        <v>0</v>
      </c>
      <c r="BA104" s="139">
        <f>'14-F - Měření a regulace ...'!F36</f>
        <v>0</v>
      </c>
      <c r="BB104" s="139">
        <f>'14-F - Měření a regulace ...'!F37</f>
        <v>0</v>
      </c>
      <c r="BC104" s="139">
        <f>'14-F - Měření a regulace ...'!F38</f>
        <v>0</v>
      </c>
      <c r="BD104" s="141">
        <f>'14-F - Měření a regulace ...'!F39</f>
        <v>0</v>
      </c>
      <c r="BE104" s="4"/>
      <c r="BT104" s="142" t="s">
        <v>90</v>
      </c>
      <c r="BV104" s="142" t="s">
        <v>83</v>
      </c>
      <c r="BW104" s="142" t="s">
        <v>120</v>
      </c>
      <c r="BX104" s="142" t="s">
        <v>98</v>
      </c>
      <c r="CL104" s="142" t="s">
        <v>102</v>
      </c>
    </row>
    <row r="105" s="4" customFormat="1" ht="16.5" customHeight="1">
      <c r="A105" s="133" t="s">
        <v>91</v>
      </c>
      <c r="B105" s="71"/>
      <c r="C105" s="134"/>
      <c r="D105" s="134"/>
      <c r="E105" s="135" t="s">
        <v>121</v>
      </c>
      <c r="F105" s="135"/>
      <c r="G105" s="135"/>
      <c r="H105" s="135"/>
      <c r="I105" s="135"/>
      <c r="J105" s="134"/>
      <c r="K105" s="135" t="s">
        <v>122</v>
      </c>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6">
        <f>'14-G - PV systém (FVE)'!J32</f>
        <v>0</v>
      </c>
      <c r="AH105" s="134"/>
      <c r="AI105" s="134"/>
      <c r="AJ105" s="134"/>
      <c r="AK105" s="134"/>
      <c r="AL105" s="134"/>
      <c r="AM105" s="134"/>
      <c r="AN105" s="136">
        <f>SUM(AG105,AT105)</f>
        <v>0</v>
      </c>
      <c r="AO105" s="134"/>
      <c r="AP105" s="134"/>
      <c r="AQ105" s="137" t="s">
        <v>93</v>
      </c>
      <c r="AR105" s="73"/>
      <c r="AS105" s="138">
        <v>0</v>
      </c>
      <c r="AT105" s="139">
        <f>ROUND(SUM(AV105:AW105),2)</f>
        <v>0</v>
      </c>
      <c r="AU105" s="140">
        <f>'14-G - PV systém (FVE)'!P123</f>
        <v>0</v>
      </c>
      <c r="AV105" s="139">
        <f>'14-G - PV systém (FVE)'!J35</f>
        <v>0</v>
      </c>
      <c r="AW105" s="139">
        <f>'14-G - PV systém (FVE)'!J36</f>
        <v>0</v>
      </c>
      <c r="AX105" s="139">
        <f>'14-G - PV systém (FVE)'!J37</f>
        <v>0</v>
      </c>
      <c r="AY105" s="139">
        <f>'14-G - PV systém (FVE)'!J38</f>
        <v>0</v>
      </c>
      <c r="AZ105" s="139">
        <f>'14-G - PV systém (FVE)'!F35</f>
        <v>0</v>
      </c>
      <c r="BA105" s="139">
        <f>'14-G - PV systém (FVE)'!F36</f>
        <v>0</v>
      </c>
      <c r="BB105" s="139">
        <f>'14-G - PV systém (FVE)'!F37</f>
        <v>0</v>
      </c>
      <c r="BC105" s="139">
        <f>'14-G - PV systém (FVE)'!F38</f>
        <v>0</v>
      </c>
      <c r="BD105" s="141">
        <f>'14-G - PV systém (FVE)'!F39</f>
        <v>0</v>
      </c>
      <c r="BE105" s="4"/>
      <c r="BT105" s="142" t="s">
        <v>90</v>
      </c>
      <c r="BV105" s="142" t="s">
        <v>83</v>
      </c>
      <c r="BW105" s="142" t="s">
        <v>123</v>
      </c>
      <c r="BX105" s="142" t="s">
        <v>98</v>
      </c>
      <c r="CL105" s="142" t="s">
        <v>102</v>
      </c>
    </row>
    <row r="106" s="7" customFormat="1" ht="16.5" customHeight="1">
      <c r="A106" s="7"/>
      <c r="B106" s="120"/>
      <c r="C106" s="121"/>
      <c r="D106" s="122" t="s">
        <v>124</v>
      </c>
      <c r="E106" s="122"/>
      <c r="F106" s="122"/>
      <c r="G106" s="122"/>
      <c r="H106" s="122"/>
      <c r="I106" s="123"/>
      <c r="J106" s="122" t="s">
        <v>125</v>
      </c>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4">
        <f>ROUND(SUM(AG107:AG109),2)</f>
        <v>0</v>
      </c>
      <c r="AH106" s="123"/>
      <c r="AI106" s="123"/>
      <c r="AJ106" s="123"/>
      <c r="AK106" s="123"/>
      <c r="AL106" s="123"/>
      <c r="AM106" s="123"/>
      <c r="AN106" s="125">
        <f>SUM(AG106,AT106)</f>
        <v>0</v>
      </c>
      <c r="AO106" s="123"/>
      <c r="AP106" s="123"/>
      <c r="AQ106" s="126" t="s">
        <v>97</v>
      </c>
      <c r="AR106" s="127"/>
      <c r="AS106" s="128">
        <f>ROUND(SUM(AS107:AS109),2)</f>
        <v>0</v>
      </c>
      <c r="AT106" s="129">
        <f>ROUND(SUM(AV106:AW106),2)</f>
        <v>0</v>
      </c>
      <c r="AU106" s="130">
        <f>ROUND(SUM(AU107:AU109),5)</f>
        <v>0</v>
      </c>
      <c r="AV106" s="129">
        <f>ROUND(AZ106*L29,2)</f>
        <v>0</v>
      </c>
      <c r="AW106" s="129">
        <f>ROUND(BA106*L30,2)</f>
        <v>0</v>
      </c>
      <c r="AX106" s="129">
        <f>ROUND(BB106*L29,2)</f>
        <v>0</v>
      </c>
      <c r="AY106" s="129">
        <f>ROUND(BC106*L30,2)</f>
        <v>0</v>
      </c>
      <c r="AZ106" s="129">
        <f>ROUND(SUM(AZ107:AZ109),2)</f>
        <v>0</v>
      </c>
      <c r="BA106" s="129">
        <f>ROUND(SUM(BA107:BA109),2)</f>
        <v>0</v>
      </c>
      <c r="BB106" s="129">
        <f>ROUND(SUM(BB107:BB109),2)</f>
        <v>0</v>
      </c>
      <c r="BC106" s="129">
        <f>ROUND(SUM(BC107:BC109),2)</f>
        <v>0</v>
      </c>
      <c r="BD106" s="131">
        <f>ROUND(SUM(BD107:BD109),2)</f>
        <v>0</v>
      </c>
      <c r="BE106" s="7"/>
      <c r="BS106" s="132" t="s">
        <v>80</v>
      </c>
      <c r="BT106" s="132" t="s">
        <v>88</v>
      </c>
      <c r="BU106" s="132" t="s">
        <v>82</v>
      </c>
      <c r="BV106" s="132" t="s">
        <v>83</v>
      </c>
      <c r="BW106" s="132" t="s">
        <v>126</v>
      </c>
      <c r="BX106" s="132" t="s">
        <v>5</v>
      </c>
      <c r="CL106" s="132" t="s">
        <v>1</v>
      </c>
      <c r="CM106" s="132" t="s">
        <v>90</v>
      </c>
    </row>
    <row r="107" s="4" customFormat="1" ht="16.5" customHeight="1">
      <c r="A107" s="133" t="s">
        <v>91</v>
      </c>
      <c r="B107" s="71"/>
      <c r="C107" s="134"/>
      <c r="D107" s="134"/>
      <c r="E107" s="135" t="s">
        <v>127</v>
      </c>
      <c r="F107" s="135"/>
      <c r="G107" s="135"/>
      <c r="H107" s="135"/>
      <c r="I107" s="135"/>
      <c r="J107" s="134"/>
      <c r="K107" s="135" t="s">
        <v>128</v>
      </c>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6">
        <f>'03-01 - Sadové úpravy'!J32</f>
        <v>0</v>
      </c>
      <c r="AH107" s="134"/>
      <c r="AI107" s="134"/>
      <c r="AJ107" s="134"/>
      <c r="AK107" s="134"/>
      <c r="AL107" s="134"/>
      <c r="AM107" s="134"/>
      <c r="AN107" s="136">
        <f>SUM(AG107,AT107)</f>
        <v>0</v>
      </c>
      <c r="AO107" s="134"/>
      <c r="AP107" s="134"/>
      <c r="AQ107" s="137" t="s">
        <v>93</v>
      </c>
      <c r="AR107" s="73"/>
      <c r="AS107" s="138">
        <v>0</v>
      </c>
      <c r="AT107" s="139">
        <f>ROUND(SUM(AV107:AW107),2)</f>
        <v>0</v>
      </c>
      <c r="AU107" s="140">
        <f>'03-01 - Sadové úpravy'!P123</f>
        <v>0</v>
      </c>
      <c r="AV107" s="139">
        <f>'03-01 - Sadové úpravy'!J35</f>
        <v>0</v>
      </c>
      <c r="AW107" s="139">
        <f>'03-01 - Sadové úpravy'!J36</f>
        <v>0</v>
      </c>
      <c r="AX107" s="139">
        <f>'03-01 - Sadové úpravy'!J37</f>
        <v>0</v>
      </c>
      <c r="AY107" s="139">
        <f>'03-01 - Sadové úpravy'!J38</f>
        <v>0</v>
      </c>
      <c r="AZ107" s="139">
        <f>'03-01 - Sadové úpravy'!F35</f>
        <v>0</v>
      </c>
      <c r="BA107" s="139">
        <f>'03-01 - Sadové úpravy'!F36</f>
        <v>0</v>
      </c>
      <c r="BB107" s="139">
        <f>'03-01 - Sadové úpravy'!F37</f>
        <v>0</v>
      </c>
      <c r="BC107" s="139">
        <f>'03-01 - Sadové úpravy'!F38</f>
        <v>0</v>
      </c>
      <c r="BD107" s="141">
        <f>'03-01 - Sadové úpravy'!F39</f>
        <v>0</v>
      </c>
      <c r="BE107" s="4"/>
      <c r="BT107" s="142" t="s">
        <v>90</v>
      </c>
      <c r="BV107" s="142" t="s">
        <v>83</v>
      </c>
      <c r="BW107" s="142" t="s">
        <v>129</v>
      </c>
      <c r="BX107" s="142" t="s">
        <v>126</v>
      </c>
      <c r="CL107" s="142" t="s">
        <v>130</v>
      </c>
    </row>
    <row r="108" s="4" customFormat="1" ht="16.5" customHeight="1">
      <c r="A108" s="133" t="s">
        <v>91</v>
      </c>
      <c r="B108" s="71"/>
      <c r="C108" s="134"/>
      <c r="D108" s="134"/>
      <c r="E108" s="135" t="s">
        <v>131</v>
      </c>
      <c r="F108" s="135"/>
      <c r="G108" s="135"/>
      <c r="H108" s="135"/>
      <c r="I108" s="135"/>
      <c r="J108" s="134"/>
      <c r="K108" s="135" t="s">
        <v>132</v>
      </c>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6">
        <f>'03-02 - Výsadba stromů'!J32</f>
        <v>0</v>
      </c>
      <c r="AH108" s="134"/>
      <c r="AI108" s="134"/>
      <c r="AJ108" s="134"/>
      <c r="AK108" s="134"/>
      <c r="AL108" s="134"/>
      <c r="AM108" s="134"/>
      <c r="AN108" s="136">
        <f>SUM(AG108,AT108)</f>
        <v>0</v>
      </c>
      <c r="AO108" s="134"/>
      <c r="AP108" s="134"/>
      <c r="AQ108" s="137" t="s">
        <v>93</v>
      </c>
      <c r="AR108" s="73"/>
      <c r="AS108" s="138">
        <v>0</v>
      </c>
      <c r="AT108" s="139">
        <f>ROUND(SUM(AV108:AW108),2)</f>
        <v>0</v>
      </c>
      <c r="AU108" s="140">
        <f>'03-02 - Výsadba stromů'!P124</f>
        <v>0</v>
      </c>
      <c r="AV108" s="139">
        <f>'03-02 - Výsadba stromů'!J35</f>
        <v>0</v>
      </c>
      <c r="AW108" s="139">
        <f>'03-02 - Výsadba stromů'!J36</f>
        <v>0</v>
      </c>
      <c r="AX108" s="139">
        <f>'03-02 - Výsadba stromů'!J37</f>
        <v>0</v>
      </c>
      <c r="AY108" s="139">
        <f>'03-02 - Výsadba stromů'!J38</f>
        <v>0</v>
      </c>
      <c r="AZ108" s="139">
        <f>'03-02 - Výsadba stromů'!F35</f>
        <v>0</v>
      </c>
      <c r="BA108" s="139">
        <f>'03-02 - Výsadba stromů'!F36</f>
        <v>0</v>
      </c>
      <c r="BB108" s="139">
        <f>'03-02 - Výsadba stromů'!F37</f>
        <v>0</v>
      </c>
      <c r="BC108" s="139">
        <f>'03-02 - Výsadba stromů'!F38</f>
        <v>0</v>
      </c>
      <c r="BD108" s="141">
        <f>'03-02 - Výsadba stromů'!F39</f>
        <v>0</v>
      </c>
      <c r="BE108" s="4"/>
      <c r="BT108" s="142" t="s">
        <v>90</v>
      </c>
      <c r="BV108" s="142" t="s">
        <v>83</v>
      </c>
      <c r="BW108" s="142" t="s">
        <v>133</v>
      </c>
      <c r="BX108" s="142" t="s">
        <v>126</v>
      </c>
      <c r="CL108" s="142" t="s">
        <v>130</v>
      </c>
    </row>
    <row r="109" s="4" customFormat="1" ht="16.5" customHeight="1">
      <c r="A109" s="133" t="s">
        <v>91</v>
      </c>
      <c r="B109" s="71"/>
      <c r="C109" s="134"/>
      <c r="D109" s="134"/>
      <c r="E109" s="135" t="s">
        <v>134</v>
      </c>
      <c r="F109" s="135"/>
      <c r="G109" s="135"/>
      <c r="H109" s="135"/>
      <c r="I109" s="135"/>
      <c r="J109" s="134"/>
      <c r="K109" s="135" t="s">
        <v>135</v>
      </c>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6">
        <f>'03-03 - Výsadba keřů'!J32</f>
        <v>0</v>
      </c>
      <c r="AH109" s="134"/>
      <c r="AI109" s="134"/>
      <c r="AJ109" s="134"/>
      <c r="AK109" s="134"/>
      <c r="AL109" s="134"/>
      <c r="AM109" s="134"/>
      <c r="AN109" s="136">
        <f>SUM(AG109,AT109)</f>
        <v>0</v>
      </c>
      <c r="AO109" s="134"/>
      <c r="AP109" s="134"/>
      <c r="AQ109" s="137" t="s">
        <v>93</v>
      </c>
      <c r="AR109" s="73"/>
      <c r="AS109" s="138">
        <v>0</v>
      </c>
      <c r="AT109" s="139">
        <f>ROUND(SUM(AV109:AW109),2)</f>
        <v>0</v>
      </c>
      <c r="AU109" s="140">
        <f>'03-03 - Výsadba keřů'!P123</f>
        <v>0</v>
      </c>
      <c r="AV109" s="139">
        <f>'03-03 - Výsadba keřů'!J35</f>
        <v>0</v>
      </c>
      <c r="AW109" s="139">
        <f>'03-03 - Výsadba keřů'!J36</f>
        <v>0</v>
      </c>
      <c r="AX109" s="139">
        <f>'03-03 - Výsadba keřů'!J37</f>
        <v>0</v>
      </c>
      <c r="AY109" s="139">
        <f>'03-03 - Výsadba keřů'!J38</f>
        <v>0</v>
      </c>
      <c r="AZ109" s="139">
        <f>'03-03 - Výsadba keřů'!F35</f>
        <v>0</v>
      </c>
      <c r="BA109" s="139">
        <f>'03-03 - Výsadba keřů'!F36</f>
        <v>0</v>
      </c>
      <c r="BB109" s="139">
        <f>'03-03 - Výsadba keřů'!F37</f>
        <v>0</v>
      </c>
      <c r="BC109" s="139">
        <f>'03-03 - Výsadba keřů'!F38</f>
        <v>0</v>
      </c>
      <c r="BD109" s="141">
        <f>'03-03 - Výsadba keřů'!F39</f>
        <v>0</v>
      </c>
      <c r="BE109" s="4"/>
      <c r="BT109" s="142" t="s">
        <v>90</v>
      </c>
      <c r="BV109" s="142" t="s">
        <v>83</v>
      </c>
      <c r="BW109" s="142" t="s">
        <v>136</v>
      </c>
      <c r="BX109" s="142" t="s">
        <v>126</v>
      </c>
      <c r="CL109" s="142" t="s">
        <v>137</v>
      </c>
    </row>
    <row r="110" s="7" customFormat="1" ht="16.5" customHeight="1">
      <c r="A110" s="7"/>
      <c r="B110" s="120"/>
      <c r="C110" s="121"/>
      <c r="D110" s="122" t="s">
        <v>138</v>
      </c>
      <c r="E110" s="122"/>
      <c r="F110" s="122"/>
      <c r="G110" s="122"/>
      <c r="H110" s="122"/>
      <c r="I110" s="123"/>
      <c r="J110" s="122" t="s">
        <v>139</v>
      </c>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4">
        <f>ROUND(SUM(AG111:AG112),2)</f>
        <v>0</v>
      </c>
      <c r="AH110" s="123"/>
      <c r="AI110" s="123"/>
      <c r="AJ110" s="123"/>
      <c r="AK110" s="123"/>
      <c r="AL110" s="123"/>
      <c r="AM110" s="123"/>
      <c r="AN110" s="125">
        <f>SUM(AG110,AT110)</f>
        <v>0</v>
      </c>
      <c r="AO110" s="123"/>
      <c r="AP110" s="123"/>
      <c r="AQ110" s="126" t="s">
        <v>140</v>
      </c>
      <c r="AR110" s="127"/>
      <c r="AS110" s="128">
        <f>ROUND(SUM(AS111:AS112),2)</f>
        <v>0</v>
      </c>
      <c r="AT110" s="129">
        <f>ROUND(SUM(AV110:AW110),2)</f>
        <v>0</v>
      </c>
      <c r="AU110" s="130">
        <f>ROUND(SUM(AU111:AU112),5)</f>
        <v>0</v>
      </c>
      <c r="AV110" s="129">
        <f>ROUND(AZ110*L29,2)</f>
        <v>0</v>
      </c>
      <c r="AW110" s="129">
        <f>ROUND(BA110*L30,2)</f>
        <v>0</v>
      </c>
      <c r="AX110" s="129">
        <f>ROUND(BB110*L29,2)</f>
        <v>0</v>
      </c>
      <c r="AY110" s="129">
        <f>ROUND(BC110*L30,2)</f>
        <v>0</v>
      </c>
      <c r="AZ110" s="129">
        <f>ROUND(SUM(AZ111:AZ112),2)</f>
        <v>0</v>
      </c>
      <c r="BA110" s="129">
        <f>ROUND(SUM(BA111:BA112),2)</f>
        <v>0</v>
      </c>
      <c r="BB110" s="129">
        <f>ROUND(SUM(BB111:BB112),2)</f>
        <v>0</v>
      </c>
      <c r="BC110" s="129">
        <f>ROUND(SUM(BC111:BC112),2)</f>
        <v>0</v>
      </c>
      <c r="BD110" s="131">
        <f>ROUND(SUM(BD111:BD112),2)</f>
        <v>0</v>
      </c>
      <c r="BE110" s="7"/>
      <c r="BS110" s="132" t="s">
        <v>80</v>
      </c>
      <c r="BT110" s="132" t="s">
        <v>88</v>
      </c>
      <c r="BU110" s="132" t="s">
        <v>82</v>
      </c>
      <c r="BV110" s="132" t="s">
        <v>83</v>
      </c>
      <c r="BW110" s="132" t="s">
        <v>141</v>
      </c>
      <c r="BX110" s="132" t="s">
        <v>5</v>
      </c>
      <c r="CL110" s="132" t="s">
        <v>1</v>
      </c>
      <c r="CM110" s="132" t="s">
        <v>90</v>
      </c>
    </row>
    <row r="111" s="4" customFormat="1" ht="16.5" customHeight="1">
      <c r="A111" s="133" t="s">
        <v>91</v>
      </c>
      <c r="B111" s="71"/>
      <c r="C111" s="134"/>
      <c r="D111" s="134"/>
      <c r="E111" s="135" t="s">
        <v>142</v>
      </c>
      <c r="F111" s="135"/>
      <c r="G111" s="135"/>
      <c r="H111" s="135"/>
      <c r="I111" s="135"/>
      <c r="J111" s="134"/>
      <c r="K111" s="135" t="s">
        <v>143</v>
      </c>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6">
        <f>'IO-01-1 - Zpevněné plochy'!J32</f>
        <v>0</v>
      </c>
      <c r="AH111" s="134"/>
      <c r="AI111" s="134"/>
      <c r="AJ111" s="134"/>
      <c r="AK111" s="134"/>
      <c r="AL111" s="134"/>
      <c r="AM111" s="134"/>
      <c r="AN111" s="136">
        <f>SUM(AG111,AT111)</f>
        <v>0</v>
      </c>
      <c r="AO111" s="134"/>
      <c r="AP111" s="134"/>
      <c r="AQ111" s="137" t="s">
        <v>93</v>
      </c>
      <c r="AR111" s="73"/>
      <c r="AS111" s="138">
        <v>0</v>
      </c>
      <c r="AT111" s="139">
        <f>ROUND(SUM(AV111:AW111),2)</f>
        <v>0</v>
      </c>
      <c r="AU111" s="140">
        <f>'IO-01-1 - Zpevněné plochy'!P136</f>
        <v>0</v>
      </c>
      <c r="AV111" s="139">
        <f>'IO-01-1 - Zpevněné plochy'!J35</f>
        <v>0</v>
      </c>
      <c r="AW111" s="139">
        <f>'IO-01-1 - Zpevněné plochy'!J36</f>
        <v>0</v>
      </c>
      <c r="AX111" s="139">
        <f>'IO-01-1 - Zpevněné plochy'!J37</f>
        <v>0</v>
      </c>
      <c r="AY111" s="139">
        <f>'IO-01-1 - Zpevněné plochy'!J38</f>
        <v>0</v>
      </c>
      <c r="AZ111" s="139">
        <f>'IO-01-1 - Zpevněné plochy'!F35</f>
        <v>0</v>
      </c>
      <c r="BA111" s="139">
        <f>'IO-01-1 - Zpevněné plochy'!F36</f>
        <v>0</v>
      </c>
      <c r="BB111" s="139">
        <f>'IO-01-1 - Zpevněné plochy'!F37</f>
        <v>0</v>
      </c>
      <c r="BC111" s="139">
        <f>'IO-01-1 - Zpevněné plochy'!F38</f>
        <v>0</v>
      </c>
      <c r="BD111" s="141">
        <f>'IO-01-1 - Zpevněné plochy'!F39</f>
        <v>0</v>
      </c>
      <c r="BE111" s="4"/>
      <c r="BT111" s="142" t="s">
        <v>90</v>
      </c>
      <c r="BV111" s="142" t="s">
        <v>83</v>
      </c>
      <c r="BW111" s="142" t="s">
        <v>144</v>
      </c>
      <c r="BX111" s="142" t="s">
        <v>141</v>
      </c>
      <c r="CL111" s="142" t="s">
        <v>145</v>
      </c>
    </row>
    <row r="112" s="4" customFormat="1" ht="16.5" customHeight="1">
      <c r="A112" s="133" t="s">
        <v>91</v>
      </c>
      <c r="B112" s="71"/>
      <c r="C112" s="134"/>
      <c r="D112" s="134"/>
      <c r="E112" s="135" t="s">
        <v>146</v>
      </c>
      <c r="F112" s="135"/>
      <c r="G112" s="135"/>
      <c r="H112" s="135"/>
      <c r="I112" s="135"/>
      <c r="J112" s="134"/>
      <c r="K112" s="135" t="s">
        <v>147</v>
      </c>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6">
        <f>'IO-01-2 - Oplocení'!J32</f>
        <v>0</v>
      </c>
      <c r="AH112" s="134"/>
      <c r="AI112" s="134"/>
      <c r="AJ112" s="134"/>
      <c r="AK112" s="134"/>
      <c r="AL112" s="134"/>
      <c r="AM112" s="134"/>
      <c r="AN112" s="136">
        <f>SUM(AG112,AT112)</f>
        <v>0</v>
      </c>
      <c r="AO112" s="134"/>
      <c r="AP112" s="134"/>
      <c r="AQ112" s="137" t="s">
        <v>93</v>
      </c>
      <c r="AR112" s="73"/>
      <c r="AS112" s="138">
        <v>0</v>
      </c>
      <c r="AT112" s="139">
        <f>ROUND(SUM(AV112:AW112),2)</f>
        <v>0</v>
      </c>
      <c r="AU112" s="140">
        <f>'IO-01-2 - Oplocení'!P127</f>
        <v>0</v>
      </c>
      <c r="AV112" s="139">
        <f>'IO-01-2 - Oplocení'!J35</f>
        <v>0</v>
      </c>
      <c r="AW112" s="139">
        <f>'IO-01-2 - Oplocení'!J36</f>
        <v>0</v>
      </c>
      <c r="AX112" s="139">
        <f>'IO-01-2 - Oplocení'!J37</f>
        <v>0</v>
      </c>
      <c r="AY112" s="139">
        <f>'IO-01-2 - Oplocení'!J38</f>
        <v>0</v>
      </c>
      <c r="AZ112" s="139">
        <f>'IO-01-2 - Oplocení'!F35</f>
        <v>0</v>
      </c>
      <c r="BA112" s="139">
        <f>'IO-01-2 - Oplocení'!F36</f>
        <v>0</v>
      </c>
      <c r="BB112" s="139">
        <f>'IO-01-2 - Oplocení'!F37</f>
        <v>0</v>
      </c>
      <c r="BC112" s="139">
        <f>'IO-01-2 - Oplocení'!F38</f>
        <v>0</v>
      </c>
      <c r="BD112" s="141">
        <f>'IO-01-2 - Oplocení'!F39</f>
        <v>0</v>
      </c>
      <c r="BE112" s="4"/>
      <c r="BT112" s="142" t="s">
        <v>90</v>
      </c>
      <c r="BV112" s="142" t="s">
        <v>83</v>
      </c>
      <c r="BW112" s="142" t="s">
        <v>148</v>
      </c>
      <c r="BX112" s="142" t="s">
        <v>141</v>
      </c>
      <c r="CL112" s="142" t="s">
        <v>149</v>
      </c>
    </row>
    <row r="113" s="7" customFormat="1" ht="16.5" customHeight="1">
      <c r="A113" s="7"/>
      <c r="B113" s="120"/>
      <c r="C113" s="121"/>
      <c r="D113" s="122" t="s">
        <v>150</v>
      </c>
      <c r="E113" s="122"/>
      <c r="F113" s="122"/>
      <c r="G113" s="122"/>
      <c r="H113" s="122"/>
      <c r="I113" s="123"/>
      <c r="J113" s="122" t="s">
        <v>151</v>
      </c>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4">
        <f>ROUND(SUM(AG114:AG116),2)</f>
        <v>0</v>
      </c>
      <c r="AH113" s="123"/>
      <c r="AI113" s="123"/>
      <c r="AJ113" s="123"/>
      <c r="AK113" s="123"/>
      <c r="AL113" s="123"/>
      <c r="AM113" s="123"/>
      <c r="AN113" s="125">
        <f>SUM(AG113,AT113)</f>
        <v>0</v>
      </c>
      <c r="AO113" s="123"/>
      <c r="AP113" s="123"/>
      <c r="AQ113" s="126" t="s">
        <v>140</v>
      </c>
      <c r="AR113" s="127"/>
      <c r="AS113" s="128">
        <f>ROUND(SUM(AS114:AS116),2)</f>
        <v>0</v>
      </c>
      <c r="AT113" s="129">
        <f>ROUND(SUM(AV113:AW113),2)</f>
        <v>0</v>
      </c>
      <c r="AU113" s="130">
        <f>ROUND(SUM(AU114:AU116),5)</f>
        <v>0</v>
      </c>
      <c r="AV113" s="129">
        <f>ROUND(AZ113*L29,2)</f>
        <v>0</v>
      </c>
      <c r="AW113" s="129">
        <f>ROUND(BA113*L30,2)</f>
        <v>0</v>
      </c>
      <c r="AX113" s="129">
        <f>ROUND(BB113*L29,2)</f>
        <v>0</v>
      </c>
      <c r="AY113" s="129">
        <f>ROUND(BC113*L30,2)</f>
        <v>0</v>
      </c>
      <c r="AZ113" s="129">
        <f>ROUND(SUM(AZ114:AZ116),2)</f>
        <v>0</v>
      </c>
      <c r="BA113" s="129">
        <f>ROUND(SUM(BA114:BA116),2)</f>
        <v>0</v>
      </c>
      <c r="BB113" s="129">
        <f>ROUND(SUM(BB114:BB116),2)</f>
        <v>0</v>
      </c>
      <c r="BC113" s="129">
        <f>ROUND(SUM(BC114:BC116),2)</f>
        <v>0</v>
      </c>
      <c r="BD113" s="131">
        <f>ROUND(SUM(BD114:BD116),2)</f>
        <v>0</v>
      </c>
      <c r="BE113" s="7"/>
      <c r="BS113" s="132" t="s">
        <v>80</v>
      </c>
      <c r="BT113" s="132" t="s">
        <v>88</v>
      </c>
      <c r="BU113" s="132" t="s">
        <v>82</v>
      </c>
      <c r="BV113" s="132" t="s">
        <v>83</v>
      </c>
      <c r="BW113" s="132" t="s">
        <v>152</v>
      </c>
      <c r="BX113" s="132" t="s">
        <v>5</v>
      </c>
      <c r="CL113" s="132" t="s">
        <v>1</v>
      </c>
      <c r="CM113" s="132" t="s">
        <v>90</v>
      </c>
    </row>
    <row r="114" s="4" customFormat="1" ht="23.25" customHeight="1">
      <c r="A114" s="133" t="s">
        <v>91</v>
      </c>
      <c r="B114" s="71"/>
      <c r="C114" s="134"/>
      <c r="D114" s="134"/>
      <c r="E114" s="135" t="s">
        <v>153</v>
      </c>
      <c r="F114" s="135"/>
      <c r="G114" s="135"/>
      <c r="H114" s="135"/>
      <c r="I114" s="135"/>
      <c r="J114" s="134"/>
      <c r="K114" s="135" t="s">
        <v>154</v>
      </c>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6">
        <f>'IO-02a - Areálová splaško...'!J32</f>
        <v>0</v>
      </c>
      <c r="AH114" s="134"/>
      <c r="AI114" s="134"/>
      <c r="AJ114" s="134"/>
      <c r="AK114" s="134"/>
      <c r="AL114" s="134"/>
      <c r="AM114" s="134"/>
      <c r="AN114" s="136">
        <f>SUM(AG114,AT114)</f>
        <v>0</v>
      </c>
      <c r="AO114" s="134"/>
      <c r="AP114" s="134"/>
      <c r="AQ114" s="137" t="s">
        <v>93</v>
      </c>
      <c r="AR114" s="73"/>
      <c r="AS114" s="138">
        <v>0</v>
      </c>
      <c r="AT114" s="139">
        <f>ROUND(SUM(AV114:AW114),2)</f>
        <v>0</v>
      </c>
      <c r="AU114" s="140">
        <f>'IO-02a - Areálová splaško...'!P126</f>
        <v>0</v>
      </c>
      <c r="AV114" s="139">
        <f>'IO-02a - Areálová splaško...'!J35</f>
        <v>0</v>
      </c>
      <c r="AW114" s="139">
        <f>'IO-02a - Areálová splaško...'!J36</f>
        <v>0</v>
      </c>
      <c r="AX114" s="139">
        <f>'IO-02a - Areálová splaško...'!J37</f>
        <v>0</v>
      </c>
      <c r="AY114" s="139">
        <f>'IO-02a - Areálová splaško...'!J38</f>
        <v>0</v>
      </c>
      <c r="AZ114" s="139">
        <f>'IO-02a - Areálová splaško...'!F35</f>
        <v>0</v>
      </c>
      <c r="BA114" s="139">
        <f>'IO-02a - Areálová splaško...'!F36</f>
        <v>0</v>
      </c>
      <c r="BB114" s="139">
        <f>'IO-02a - Areálová splaško...'!F37</f>
        <v>0</v>
      </c>
      <c r="BC114" s="139">
        <f>'IO-02a - Areálová splaško...'!F38</f>
        <v>0</v>
      </c>
      <c r="BD114" s="141">
        <f>'IO-02a - Areálová splaško...'!F39</f>
        <v>0</v>
      </c>
      <c r="BE114" s="4"/>
      <c r="BT114" s="142" t="s">
        <v>90</v>
      </c>
      <c r="BV114" s="142" t="s">
        <v>83</v>
      </c>
      <c r="BW114" s="142" t="s">
        <v>155</v>
      </c>
      <c r="BX114" s="142" t="s">
        <v>152</v>
      </c>
      <c r="CL114" s="142" t="s">
        <v>156</v>
      </c>
    </row>
    <row r="115" s="4" customFormat="1" ht="23.25" customHeight="1">
      <c r="A115" s="133" t="s">
        <v>91</v>
      </c>
      <c r="B115" s="71"/>
      <c r="C115" s="134"/>
      <c r="D115" s="134"/>
      <c r="E115" s="135" t="s">
        <v>157</v>
      </c>
      <c r="F115" s="135"/>
      <c r="G115" s="135"/>
      <c r="H115" s="135"/>
      <c r="I115" s="135"/>
      <c r="J115" s="134"/>
      <c r="K115" s="135" t="s">
        <v>158</v>
      </c>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6">
        <f>'IO-02b - Areálová dešťová...'!J32</f>
        <v>0</v>
      </c>
      <c r="AH115" s="134"/>
      <c r="AI115" s="134"/>
      <c r="AJ115" s="134"/>
      <c r="AK115" s="134"/>
      <c r="AL115" s="134"/>
      <c r="AM115" s="134"/>
      <c r="AN115" s="136">
        <f>SUM(AG115,AT115)</f>
        <v>0</v>
      </c>
      <c r="AO115" s="134"/>
      <c r="AP115" s="134"/>
      <c r="AQ115" s="137" t="s">
        <v>93</v>
      </c>
      <c r="AR115" s="73"/>
      <c r="AS115" s="138">
        <v>0</v>
      </c>
      <c r="AT115" s="139">
        <f>ROUND(SUM(AV115:AW115),2)</f>
        <v>0</v>
      </c>
      <c r="AU115" s="140">
        <f>'IO-02b - Areálová dešťová...'!P129</f>
        <v>0</v>
      </c>
      <c r="AV115" s="139">
        <f>'IO-02b - Areálová dešťová...'!J35</f>
        <v>0</v>
      </c>
      <c r="AW115" s="139">
        <f>'IO-02b - Areálová dešťová...'!J36</f>
        <v>0</v>
      </c>
      <c r="AX115" s="139">
        <f>'IO-02b - Areálová dešťová...'!J37</f>
        <v>0</v>
      </c>
      <c r="AY115" s="139">
        <f>'IO-02b - Areálová dešťová...'!J38</f>
        <v>0</v>
      </c>
      <c r="AZ115" s="139">
        <f>'IO-02b - Areálová dešťová...'!F35</f>
        <v>0</v>
      </c>
      <c r="BA115" s="139">
        <f>'IO-02b - Areálová dešťová...'!F36</f>
        <v>0</v>
      </c>
      <c r="BB115" s="139">
        <f>'IO-02b - Areálová dešťová...'!F37</f>
        <v>0</v>
      </c>
      <c r="BC115" s="139">
        <f>'IO-02b - Areálová dešťová...'!F38</f>
        <v>0</v>
      </c>
      <c r="BD115" s="141">
        <f>'IO-02b - Areálová dešťová...'!F39</f>
        <v>0</v>
      </c>
      <c r="BE115" s="4"/>
      <c r="BT115" s="142" t="s">
        <v>90</v>
      </c>
      <c r="BV115" s="142" t="s">
        <v>83</v>
      </c>
      <c r="BW115" s="142" t="s">
        <v>159</v>
      </c>
      <c r="BX115" s="142" t="s">
        <v>152</v>
      </c>
      <c r="CL115" s="142" t="s">
        <v>160</v>
      </c>
    </row>
    <row r="116" s="4" customFormat="1" ht="16.5" customHeight="1">
      <c r="A116" s="133" t="s">
        <v>91</v>
      </c>
      <c r="B116" s="71"/>
      <c r="C116" s="134"/>
      <c r="D116" s="134"/>
      <c r="E116" s="135" t="s">
        <v>161</v>
      </c>
      <c r="F116" s="135"/>
      <c r="G116" s="135"/>
      <c r="H116" s="135"/>
      <c r="I116" s="135"/>
      <c r="J116" s="134"/>
      <c r="K116" s="135" t="s">
        <v>162</v>
      </c>
      <c r="L116" s="135"/>
      <c r="M116" s="135"/>
      <c r="N116" s="135"/>
      <c r="O116" s="135"/>
      <c r="P116" s="135"/>
      <c r="Q116" s="135"/>
      <c r="R116" s="135"/>
      <c r="S116" s="135"/>
      <c r="T116" s="135"/>
      <c r="U116" s="135"/>
      <c r="V116" s="135"/>
      <c r="W116" s="135"/>
      <c r="X116" s="135"/>
      <c r="Y116" s="135"/>
      <c r="Z116" s="135"/>
      <c r="AA116" s="135"/>
      <c r="AB116" s="135"/>
      <c r="AC116" s="135"/>
      <c r="AD116" s="135"/>
      <c r="AE116" s="135"/>
      <c r="AF116" s="135"/>
      <c r="AG116" s="136">
        <f>'IO-02c - Vodovodní přípoj...'!J32</f>
        <v>0</v>
      </c>
      <c r="AH116" s="134"/>
      <c r="AI116" s="134"/>
      <c r="AJ116" s="134"/>
      <c r="AK116" s="134"/>
      <c r="AL116" s="134"/>
      <c r="AM116" s="134"/>
      <c r="AN116" s="136">
        <f>SUM(AG116,AT116)</f>
        <v>0</v>
      </c>
      <c r="AO116" s="134"/>
      <c r="AP116" s="134"/>
      <c r="AQ116" s="137" t="s">
        <v>93</v>
      </c>
      <c r="AR116" s="73"/>
      <c r="AS116" s="138">
        <v>0</v>
      </c>
      <c r="AT116" s="139">
        <f>ROUND(SUM(AV116:AW116),2)</f>
        <v>0</v>
      </c>
      <c r="AU116" s="140">
        <f>'IO-02c - Vodovodní přípoj...'!P127</f>
        <v>0</v>
      </c>
      <c r="AV116" s="139">
        <f>'IO-02c - Vodovodní přípoj...'!J35</f>
        <v>0</v>
      </c>
      <c r="AW116" s="139">
        <f>'IO-02c - Vodovodní přípoj...'!J36</f>
        <v>0</v>
      </c>
      <c r="AX116" s="139">
        <f>'IO-02c - Vodovodní přípoj...'!J37</f>
        <v>0</v>
      </c>
      <c r="AY116" s="139">
        <f>'IO-02c - Vodovodní přípoj...'!J38</f>
        <v>0</v>
      </c>
      <c r="AZ116" s="139">
        <f>'IO-02c - Vodovodní přípoj...'!F35</f>
        <v>0</v>
      </c>
      <c r="BA116" s="139">
        <f>'IO-02c - Vodovodní přípoj...'!F36</f>
        <v>0</v>
      </c>
      <c r="BB116" s="139">
        <f>'IO-02c - Vodovodní přípoj...'!F37</f>
        <v>0</v>
      </c>
      <c r="BC116" s="139">
        <f>'IO-02c - Vodovodní přípoj...'!F38</f>
        <v>0</v>
      </c>
      <c r="BD116" s="141">
        <f>'IO-02c - Vodovodní přípoj...'!F39</f>
        <v>0</v>
      </c>
      <c r="BE116" s="4"/>
      <c r="BT116" s="142" t="s">
        <v>90</v>
      </c>
      <c r="BV116" s="142" t="s">
        <v>83</v>
      </c>
      <c r="BW116" s="142" t="s">
        <v>163</v>
      </c>
      <c r="BX116" s="142" t="s">
        <v>152</v>
      </c>
      <c r="CL116" s="142" t="s">
        <v>164</v>
      </c>
    </row>
    <row r="117" s="7" customFormat="1" ht="16.5" customHeight="1">
      <c r="A117" s="7"/>
      <c r="B117" s="120"/>
      <c r="C117" s="121"/>
      <c r="D117" s="122" t="s">
        <v>165</v>
      </c>
      <c r="E117" s="122"/>
      <c r="F117" s="122"/>
      <c r="G117" s="122"/>
      <c r="H117" s="122"/>
      <c r="I117" s="123"/>
      <c r="J117" s="122" t="s">
        <v>166</v>
      </c>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4">
        <f>ROUND(SUM(AG118:AG121),2)</f>
        <v>0</v>
      </c>
      <c r="AH117" s="123"/>
      <c r="AI117" s="123"/>
      <c r="AJ117" s="123"/>
      <c r="AK117" s="123"/>
      <c r="AL117" s="123"/>
      <c r="AM117" s="123"/>
      <c r="AN117" s="125">
        <f>SUM(AG117,AT117)</f>
        <v>0</v>
      </c>
      <c r="AO117" s="123"/>
      <c r="AP117" s="123"/>
      <c r="AQ117" s="126" t="s">
        <v>97</v>
      </c>
      <c r="AR117" s="127"/>
      <c r="AS117" s="128">
        <f>ROUND(SUM(AS118:AS121),2)</f>
        <v>0</v>
      </c>
      <c r="AT117" s="129">
        <f>ROUND(SUM(AV117:AW117),2)</f>
        <v>0</v>
      </c>
      <c r="AU117" s="130">
        <f>ROUND(SUM(AU118:AU121),5)</f>
        <v>0</v>
      </c>
      <c r="AV117" s="129">
        <f>ROUND(AZ117*L29,2)</f>
        <v>0</v>
      </c>
      <c r="AW117" s="129">
        <f>ROUND(BA117*L30,2)</f>
        <v>0</v>
      </c>
      <c r="AX117" s="129">
        <f>ROUND(BB117*L29,2)</f>
        <v>0</v>
      </c>
      <c r="AY117" s="129">
        <f>ROUND(BC117*L30,2)</f>
        <v>0</v>
      </c>
      <c r="AZ117" s="129">
        <f>ROUND(SUM(AZ118:AZ121),2)</f>
        <v>0</v>
      </c>
      <c r="BA117" s="129">
        <f>ROUND(SUM(BA118:BA121),2)</f>
        <v>0</v>
      </c>
      <c r="BB117" s="129">
        <f>ROUND(SUM(BB118:BB121),2)</f>
        <v>0</v>
      </c>
      <c r="BC117" s="129">
        <f>ROUND(SUM(BC118:BC121),2)</f>
        <v>0</v>
      </c>
      <c r="BD117" s="131">
        <f>ROUND(SUM(BD118:BD121),2)</f>
        <v>0</v>
      </c>
      <c r="BE117" s="7"/>
      <c r="BS117" s="132" t="s">
        <v>80</v>
      </c>
      <c r="BT117" s="132" t="s">
        <v>88</v>
      </c>
      <c r="BU117" s="132" t="s">
        <v>82</v>
      </c>
      <c r="BV117" s="132" t="s">
        <v>83</v>
      </c>
      <c r="BW117" s="132" t="s">
        <v>167</v>
      </c>
      <c r="BX117" s="132" t="s">
        <v>5</v>
      </c>
      <c r="CL117" s="132" t="s">
        <v>1</v>
      </c>
      <c r="CM117" s="132" t="s">
        <v>90</v>
      </c>
    </row>
    <row r="118" s="4" customFormat="1" ht="16.5" customHeight="1">
      <c r="A118" s="133" t="s">
        <v>91</v>
      </c>
      <c r="B118" s="71"/>
      <c r="C118" s="134"/>
      <c r="D118" s="134"/>
      <c r="E118" s="135" t="s">
        <v>168</v>
      </c>
      <c r="F118" s="135"/>
      <c r="G118" s="135"/>
      <c r="H118" s="135"/>
      <c r="I118" s="135"/>
      <c r="J118" s="134"/>
      <c r="K118" s="135" t="s">
        <v>169</v>
      </c>
      <c r="L118" s="135"/>
      <c r="M118" s="135"/>
      <c r="N118" s="135"/>
      <c r="O118" s="135"/>
      <c r="P118" s="135"/>
      <c r="Q118" s="135"/>
      <c r="R118" s="135"/>
      <c r="S118" s="135"/>
      <c r="T118" s="135"/>
      <c r="U118" s="135"/>
      <c r="V118" s="135"/>
      <c r="W118" s="135"/>
      <c r="X118" s="135"/>
      <c r="Y118" s="135"/>
      <c r="Z118" s="135"/>
      <c r="AA118" s="135"/>
      <c r="AB118" s="135"/>
      <c r="AC118" s="135"/>
      <c r="AD118" s="135"/>
      <c r="AE118" s="135"/>
      <c r="AF118" s="135"/>
      <c r="AG118" s="136">
        <f>'IO-03a - Přípojaka NN'!J32</f>
        <v>0</v>
      </c>
      <c r="AH118" s="134"/>
      <c r="AI118" s="134"/>
      <c r="AJ118" s="134"/>
      <c r="AK118" s="134"/>
      <c r="AL118" s="134"/>
      <c r="AM118" s="134"/>
      <c r="AN118" s="136">
        <f>SUM(AG118,AT118)</f>
        <v>0</v>
      </c>
      <c r="AO118" s="134"/>
      <c r="AP118" s="134"/>
      <c r="AQ118" s="137" t="s">
        <v>93</v>
      </c>
      <c r="AR118" s="73"/>
      <c r="AS118" s="138">
        <v>0</v>
      </c>
      <c r="AT118" s="139">
        <f>ROUND(SUM(AV118:AW118),2)</f>
        <v>0</v>
      </c>
      <c r="AU118" s="140">
        <f>'IO-03a - Přípojaka NN'!P123</f>
        <v>0</v>
      </c>
      <c r="AV118" s="139">
        <f>'IO-03a - Přípojaka NN'!J35</f>
        <v>0</v>
      </c>
      <c r="AW118" s="139">
        <f>'IO-03a - Přípojaka NN'!J36</f>
        <v>0</v>
      </c>
      <c r="AX118" s="139">
        <f>'IO-03a - Přípojaka NN'!J37</f>
        <v>0</v>
      </c>
      <c r="AY118" s="139">
        <f>'IO-03a - Přípojaka NN'!J38</f>
        <v>0</v>
      </c>
      <c r="AZ118" s="139">
        <f>'IO-03a - Přípojaka NN'!F35</f>
        <v>0</v>
      </c>
      <c r="BA118" s="139">
        <f>'IO-03a - Přípojaka NN'!F36</f>
        <v>0</v>
      </c>
      <c r="BB118" s="139">
        <f>'IO-03a - Přípojaka NN'!F37</f>
        <v>0</v>
      </c>
      <c r="BC118" s="139">
        <f>'IO-03a - Přípojaka NN'!F38</f>
        <v>0</v>
      </c>
      <c r="BD118" s="141">
        <f>'IO-03a - Přípojaka NN'!F39</f>
        <v>0</v>
      </c>
      <c r="BE118" s="4"/>
      <c r="BT118" s="142" t="s">
        <v>90</v>
      </c>
      <c r="BV118" s="142" t="s">
        <v>83</v>
      </c>
      <c r="BW118" s="142" t="s">
        <v>170</v>
      </c>
      <c r="BX118" s="142" t="s">
        <v>167</v>
      </c>
      <c r="CL118" s="142" t="s">
        <v>171</v>
      </c>
    </row>
    <row r="119" s="4" customFormat="1" ht="16.5" customHeight="1">
      <c r="A119" s="133" t="s">
        <v>91</v>
      </c>
      <c r="B119" s="71"/>
      <c r="C119" s="134"/>
      <c r="D119" s="134"/>
      <c r="E119" s="135" t="s">
        <v>172</v>
      </c>
      <c r="F119" s="135"/>
      <c r="G119" s="135"/>
      <c r="H119" s="135"/>
      <c r="I119" s="135"/>
      <c r="J119" s="134"/>
      <c r="K119" s="135" t="s">
        <v>173</v>
      </c>
      <c r="L119" s="135"/>
      <c r="M119" s="135"/>
      <c r="N119" s="135"/>
      <c r="O119" s="135"/>
      <c r="P119" s="135"/>
      <c r="Q119" s="135"/>
      <c r="R119" s="135"/>
      <c r="S119" s="135"/>
      <c r="T119" s="135"/>
      <c r="U119" s="135"/>
      <c r="V119" s="135"/>
      <c r="W119" s="135"/>
      <c r="X119" s="135"/>
      <c r="Y119" s="135"/>
      <c r="Z119" s="135"/>
      <c r="AA119" s="135"/>
      <c r="AB119" s="135"/>
      <c r="AC119" s="135"/>
      <c r="AD119" s="135"/>
      <c r="AE119" s="135"/>
      <c r="AF119" s="135"/>
      <c r="AG119" s="136">
        <f>'IO-03b - Přípojka SLP - R...'!J32</f>
        <v>0</v>
      </c>
      <c r="AH119" s="134"/>
      <c r="AI119" s="134"/>
      <c r="AJ119" s="134"/>
      <c r="AK119" s="134"/>
      <c r="AL119" s="134"/>
      <c r="AM119" s="134"/>
      <c r="AN119" s="136">
        <f>SUM(AG119,AT119)</f>
        <v>0</v>
      </c>
      <c r="AO119" s="134"/>
      <c r="AP119" s="134"/>
      <c r="AQ119" s="137" t="s">
        <v>93</v>
      </c>
      <c r="AR119" s="73"/>
      <c r="AS119" s="138">
        <v>0</v>
      </c>
      <c r="AT119" s="139">
        <f>ROUND(SUM(AV119:AW119),2)</f>
        <v>0</v>
      </c>
      <c r="AU119" s="140">
        <f>'IO-03b - Přípojka SLP - R...'!P123</f>
        <v>0</v>
      </c>
      <c r="AV119" s="139">
        <f>'IO-03b - Přípojka SLP - R...'!J35</f>
        <v>0</v>
      </c>
      <c r="AW119" s="139">
        <f>'IO-03b - Přípojka SLP - R...'!J36</f>
        <v>0</v>
      </c>
      <c r="AX119" s="139">
        <f>'IO-03b - Přípojka SLP - R...'!J37</f>
        <v>0</v>
      </c>
      <c r="AY119" s="139">
        <f>'IO-03b - Přípojka SLP - R...'!J38</f>
        <v>0</v>
      </c>
      <c r="AZ119" s="139">
        <f>'IO-03b - Přípojka SLP - R...'!F35</f>
        <v>0</v>
      </c>
      <c r="BA119" s="139">
        <f>'IO-03b - Přípojka SLP - R...'!F36</f>
        <v>0</v>
      </c>
      <c r="BB119" s="139">
        <f>'IO-03b - Přípojka SLP - R...'!F37</f>
        <v>0</v>
      </c>
      <c r="BC119" s="139">
        <f>'IO-03b - Přípojka SLP - R...'!F38</f>
        <v>0</v>
      </c>
      <c r="BD119" s="141">
        <f>'IO-03b - Přípojka SLP - R...'!F39</f>
        <v>0</v>
      </c>
      <c r="BE119" s="4"/>
      <c r="BT119" s="142" t="s">
        <v>90</v>
      </c>
      <c r="BV119" s="142" t="s">
        <v>83</v>
      </c>
      <c r="BW119" s="142" t="s">
        <v>174</v>
      </c>
      <c r="BX119" s="142" t="s">
        <v>167</v>
      </c>
      <c r="CL119" s="142" t="s">
        <v>175</v>
      </c>
    </row>
    <row r="120" s="4" customFormat="1" ht="16.5" customHeight="1">
      <c r="A120" s="133" t="s">
        <v>91</v>
      </c>
      <c r="B120" s="71"/>
      <c r="C120" s="134"/>
      <c r="D120" s="134"/>
      <c r="E120" s="135" t="s">
        <v>176</v>
      </c>
      <c r="F120" s="135"/>
      <c r="G120" s="135"/>
      <c r="H120" s="135"/>
      <c r="I120" s="135"/>
      <c r="J120" s="134"/>
      <c r="K120" s="135" t="s">
        <v>177</v>
      </c>
      <c r="L120" s="135"/>
      <c r="M120" s="135"/>
      <c r="N120" s="135"/>
      <c r="O120" s="135"/>
      <c r="P120" s="135"/>
      <c r="Q120" s="135"/>
      <c r="R120" s="135"/>
      <c r="S120" s="135"/>
      <c r="T120" s="135"/>
      <c r="U120" s="135"/>
      <c r="V120" s="135"/>
      <c r="W120" s="135"/>
      <c r="X120" s="135"/>
      <c r="Y120" s="135"/>
      <c r="Z120" s="135"/>
      <c r="AA120" s="135"/>
      <c r="AB120" s="135"/>
      <c r="AC120" s="135"/>
      <c r="AD120" s="135"/>
      <c r="AE120" s="135"/>
      <c r="AF120" s="135"/>
      <c r="AG120" s="136">
        <f>'IO-03c - Areálové vedení ...'!J32</f>
        <v>0</v>
      </c>
      <c r="AH120" s="134"/>
      <c r="AI120" s="134"/>
      <c r="AJ120" s="134"/>
      <c r="AK120" s="134"/>
      <c r="AL120" s="134"/>
      <c r="AM120" s="134"/>
      <c r="AN120" s="136">
        <f>SUM(AG120,AT120)</f>
        <v>0</v>
      </c>
      <c r="AO120" s="134"/>
      <c r="AP120" s="134"/>
      <c r="AQ120" s="137" t="s">
        <v>93</v>
      </c>
      <c r="AR120" s="73"/>
      <c r="AS120" s="138">
        <v>0</v>
      </c>
      <c r="AT120" s="139">
        <f>ROUND(SUM(AV120:AW120),2)</f>
        <v>0</v>
      </c>
      <c r="AU120" s="140">
        <f>'IO-03c - Areálové vedení ...'!P125</f>
        <v>0</v>
      </c>
      <c r="AV120" s="139">
        <f>'IO-03c - Areálové vedení ...'!J35</f>
        <v>0</v>
      </c>
      <c r="AW120" s="139">
        <f>'IO-03c - Areálové vedení ...'!J36</f>
        <v>0</v>
      </c>
      <c r="AX120" s="139">
        <f>'IO-03c - Areálové vedení ...'!J37</f>
        <v>0</v>
      </c>
      <c r="AY120" s="139">
        <f>'IO-03c - Areálové vedení ...'!J38</f>
        <v>0</v>
      </c>
      <c r="AZ120" s="139">
        <f>'IO-03c - Areálové vedení ...'!F35</f>
        <v>0</v>
      </c>
      <c r="BA120" s="139">
        <f>'IO-03c - Areálové vedení ...'!F36</f>
        <v>0</v>
      </c>
      <c r="BB120" s="139">
        <f>'IO-03c - Areálové vedení ...'!F37</f>
        <v>0</v>
      </c>
      <c r="BC120" s="139">
        <f>'IO-03c - Areálové vedení ...'!F38</f>
        <v>0</v>
      </c>
      <c r="BD120" s="141">
        <f>'IO-03c - Areálové vedení ...'!F39</f>
        <v>0</v>
      </c>
      <c r="BE120" s="4"/>
      <c r="BT120" s="142" t="s">
        <v>90</v>
      </c>
      <c r="BV120" s="142" t="s">
        <v>83</v>
      </c>
      <c r="BW120" s="142" t="s">
        <v>178</v>
      </c>
      <c r="BX120" s="142" t="s">
        <v>167</v>
      </c>
      <c r="CL120" s="142" t="s">
        <v>171</v>
      </c>
    </row>
    <row r="121" s="4" customFormat="1" ht="16.5" customHeight="1">
      <c r="A121" s="133" t="s">
        <v>91</v>
      </c>
      <c r="B121" s="71"/>
      <c r="C121" s="134"/>
      <c r="D121" s="134"/>
      <c r="E121" s="135" t="s">
        <v>179</v>
      </c>
      <c r="F121" s="135"/>
      <c r="G121" s="135"/>
      <c r="H121" s="135"/>
      <c r="I121" s="135"/>
      <c r="J121" s="134"/>
      <c r="K121" s="135" t="s">
        <v>180</v>
      </c>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c r="AG121" s="136">
        <f>'IO-03d - Úprava sítě veře...'!J32</f>
        <v>0</v>
      </c>
      <c r="AH121" s="134"/>
      <c r="AI121" s="134"/>
      <c r="AJ121" s="134"/>
      <c r="AK121" s="134"/>
      <c r="AL121" s="134"/>
      <c r="AM121" s="134"/>
      <c r="AN121" s="136">
        <f>SUM(AG121,AT121)</f>
        <v>0</v>
      </c>
      <c r="AO121" s="134"/>
      <c r="AP121" s="134"/>
      <c r="AQ121" s="137" t="s">
        <v>93</v>
      </c>
      <c r="AR121" s="73"/>
      <c r="AS121" s="138">
        <v>0</v>
      </c>
      <c r="AT121" s="139">
        <f>ROUND(SUM(AV121:AW121),2)</f>
        <v>0</v>
      </c>
      <c r="AU121" s="140">
        <f>'IO-03d - Úprava sítě veře...'!P123</f>
        <v>0</v>
      </c>
      <c r="AV121" s="139">
        <f>'IO-03d - Úprava sítě veře...'!J35</f>
        <v>0</v>
      </c>
      <c r="AW121" s="139">
        <f>'IO-03d - Úprava sítě veře...'!J36</f>
        <v>0</v>
      </c>
      <c r="AX121" s="139">
        <f>'IO-03d - Úprava sítě veře...'!J37</f>
        <v>0</v>
      </c>
      <c r="AY121" s="139">
        <f>'IO-03d - Úprava sítě veře...'!J38</f>
        <v>0</v>
      </c>
      <c r="AZ121" s="139">
        <f>'IO-03d - Úprava sítě veře...'!F35</f>
        <v>0</v>
      </c>
      <c r="BA121" s="139">
        <f>'IO-03d - Úprava sítě veře...'!F36</f>
        <v>0</v>
      </c>
      <c r="BB121" s="139">
        <f>'IO-03d - Úprava sítě veře...'!F37</f>
        <v>0</v>
      </c>
      <c r="BC121" s="139">
        <f>'IO-03d - Úprava sítě veře...'!F38</f>
        <v>0</v>
      </c>
      <c r="BD121" s="141">
        <f>'IO-03d - Úprava sítě veře...'!F39</f>
        <v>0</v>
      </c>
      <c r="BE121" s="4"/>
      <c r="BT121" s="142" t="s">
        <v>90</v>
      </c>
      <c r="BV121" s="142" t="s">
        <v>83</v>
      </c>
      <c r="BW121" s="142" t="s">
        <v>181</v>
      </c>
      <c r="BX121" s="142" t="s">
        <v>167</v>
      </c>
      <c r="CL121" s="142" t="s">
        <v>182</v>
      </c>
    </row>
    <row r="122" s="7" customFormat="1" ht="16.5" customHeight="1">
      <c r="A122" s="7"/>
      <c r="B122" s="120"/>
      <c r="C122" s="121"/>
      <c r="D122" s="122" t="s">
        <v>183</v>
      </c>
      <c r="E122" s="122"/>
      <c r="F122" s="122"/>
      <c r="G122" s="122"/>
      <c r="H122" s="122"/>
      <c r="I122" s="123"/>
      <c r="J122" s="122" t="s">
        <v>184</v>
      </c>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4">
        <f>ROUND(AG123,2)</f>
        <v>0</v>
      </c>
      <c r="AH122" s="123"/>
      <c r="AI122" s="123"/>
      <c r="AJ122" s="123"/>
      <c r="AK122" s="123"/>
      <c r="AL122" s="123"/>
      <c r="AM122" s="123"/>
      <c r="AN122" s="125">
        <f>SUM(AG122,AT122)</f>
        <v>0</v>
      </c>
      <c r="AO122" s="123"/>
      <c r="AP122" s="123"/>
      <c r="AQ122" s="126" t="s">
        <v>140</v>
      </c>
      <c r="AR122" s="127"/>
      <c r="AS122" s="128">
        <f>ROUND(AS123,2)</f>
        <v>0</v>
      </c>
      <c r="AT122" s="129">
        <f>ROUND(SUM(AV122:AW122),2)</f>
        <v>0</v>
      </c>
      <c r="AU122" s="130">
        <f>ROUND(AU123,5)</f>
        <v>0</v>
      </c>
      <c r="AV122" s="129">
        <f>ROUND(AZ122*L29,2)</f>
        <v>0</v>
      </c>
      <c r="AW122" s="129">
        <f>ROUND(BA122*L30,2)</f>
        <v>0</v>
      </c>
      <c r="AX122" s="129">
        <f>ROUND(BB122*L29,2)</f>
        <v>0</v>
      </c>
      <c r="AY122" s="129">
        <f>ROUND(BC122*L30,2)</f>
        <v>0</v>
      </c>
      <c r="AZ122" s="129">
        <f>ROUND(AZ123,2)</f>
        <v>0</v>
      </c>
      <c r="BA122" s="129">
        <f>ROUND(BA123,2)</f>
        <v>0</v>
      </c>
      <c r="BB122" s="129">
        <f>ROUND(BB123,2)</f>
        <v>0</v>
      </c>
      <c r="BC122" s="129">
        <f>ROUND(BC123,2)</f>
        <v>0</v>
      </c>
      <c r="BD122" s="131">
        <f>ROUND(BD123,2)</f>
        <v>0</v>
      </c>
      <c r="BE122" s="7"/>
      <c r="BS122" s="132" t="s">
        <v>80</v>
      </c>
      <c r="BT122" s="132" t="s">
        <v>88</v>
      </c>
      <c r="BU122" s="132" t="s">
        <v>82</v>
      </c>
      <c r="BV122" s="132" t="s">
        <v>83</v>
      </c>
      <c r="BW122" s="132" t="s">
        <v>185</v>
      </c>
      <c r="BX122" s="132" t="s">
        <v>5</v>
      </c>
      <c r="CL122" s="132" t="s">
        <v>1</v>
      </c>
      <c r="CM122" s="132" t="s">
        <v>90</v>
      </c>
    </row>
    <row r="123" s="4" customFormat="1" ht="16.5" customHeight="1">
      <c r="A123" s="133" t="s">
        <v>91</v>
      </c>
      <c r="B123" s="71"/>
      <c r="C123" s="134"/>
      <c r="D123" s="134"/>
      <c r="E123" s="135" t="s">
        <v>186</v>
      </c>
      <c r="F123" s="135"/>
      <c r="G123" s="135"/>
      <c r="H123" s="135"/>
      <c r="I123" s="135"/>
      <c r="J123" s="134"/>
      <c r="K123" s="135" t="s">
        <v>184</v>
      </c>
      <c r="L123" s="135"/>
      <c r="M123" s="135"/>
      <c r="N123" s="135"/>
      <c r="O123" s="135"/>
      <c r="P123" s="135"/>
      <c r="Q123" s="135"/>
      <c r="R123" s="135"/>
      <c r="S123" s="135"/>
      <c r="T123" s="135"/>
      <c r="U123" s="135"/>
      <c r="V123" s="135"/>
      <c r="W123" s="135"/>
      <c r="X123" s="135"/>
      <c r="Y123" s="135"/>
      <c r="Z123" s="135"/>
      <c r="AA123" s="135"/>
      <c r="AB123" s="135"/>
      <c r="AC123" s="135"/>
      <c r="AD123" s="135"/>
      <c r="AE123" s="135"/>
      <c r="AF123" s="135"/>
      <c r="AG123" s="136">
        <f>'IO 18 - Prodloužení SEK'!J32</f>
        <v>0</v>
      </c>
      <c r="AH123" s="134"/>
      <c r="AI123" s="134"/>
      <c r="AJ123" s="134"/>
      <c r="AK123" s="134"/>
      <c r="AL123" s="134"/>
      <c r="AM123" s="134"/>
      <c r="AN123" s="136">
        <f>SUM(AG123,AT123)</f>
        <v>0</v>
      </c>
      <c r="AO123" s="134"/>
      <c r="AP123" s="134"/>
      <c r="AQ123" s="137" t="s">
        <v>93</v>
      </c>
      <c r="AR123" s="73"/>
      <c r="AS123" s="143">
        <v>0</v>
      </c>
      <c r="AT123" s="144">
        <f>ROUND(SUM(AV123:AW123),2)</f>
        <v>0</v>
      </c>
      <c r="AU123" s="145">
        <f>'IO 18 - Prodloužení SEK'!P124</f>
        <v>0</v>
      </c>
      <c r="AV123" s="144">
        <f>'IO 18 - Prodloužení SEK'!J35</f>
        <v>0</v>
      </c>
      <c r="AW123" s="144">
        <f>'IO 18 - Prodloužení SEK'!J36</f>
        <v>0</v>
      </c>
      <c r="AX123" s="144">
        <f>'IO 18 - Prodloužení SEK'!J37</f>
        <v>0</v>
      </c>
      <c r="AY123" s="144">
        <f>'IO 18 - Prodloužení SEK'!J38</f>
        <v>0</v>
      </c>
      <c r="AZ123" s="144">
        <f>'IO 18 - Prodloužení SEK'!F35</f>
        <v>0</v>
      </c>
      <c r="BA123" s="144">
        <f>'IO 18 - Prodloužení SEK'!F36</f>
        <v>0</v>
      </c>
      <c r="BB123" s="144">
        <f>'IO 18 - Prodloužení SEK'!F37</f>
        <v>0</v>
      </c>
      <c r="BC123" s="144">
        <f>'IO 18 - Prodloužení SEK'!F38</f>
        <v>0</v>
      </c>
      <c r="BD123" s="146">
        <f>'IO 18 - Prodloužení SEK'!F39</f>
        <v>0</v>
      </c>
      <c r="BE123" s="4"/>
      <c r="BT123" s="142" t="s">
        <v>90</v>
      </c>
      <c r="BV123" s="142" t="s">
        <v>83</v>
      </c>
      <c r="BW123" s="142" t="s">
        <v>187</v>
      </c>
      <c r="BX123" s="142" t="s">
        <v>185</v>
      </c>
      <c r="CL123" s="142" t="s">
        <v>175</v>
      </c>
    </row>
    <row r="124" s="2" customFormat="1" ht="30" customHeight="1">
      <c r="A124" s="39"/>
      <c r="B124" s="40"/>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c r="AQ124" s="41"/>
      <c r="AR124" s="45"/>
      <c r="AS124" s="39"/>
      <c r="AT124" s="39"/>
      <c r="AU124" s="39"/>
      <c r="AV124" s="39"/>
      <c r="AW124" s="39"/>
      <c r="AX124" s="39"/>
      <c r="AY124" s="39"/>
      <c r="AZ124" s="39"/>
      <c r="BA124" s="39"/>
      <c r="BB124" s="39"/>
      <c r="BC124" s="39"/>
      <c r="BD124" s="39"/>
      <c r="BE124" s="39"/>
    </row>
    <row r="125" s="2" customFormat="1" ht="6.96" customHeight="1">
      <c r="A125" s="39"/>
      <c r="B125" s="67"/>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c r="AH125" s="68"/>
      <c r="AI125" s="68"/>
      <c r="AJ125" s="68"/>
      <c r="AK125" s="68"/>
      <c r="AL125" s="68"/>
      <c r="AM125" s="68"/>
      <c r="AN125" s="68"/>
      <c r="AO125" s="68"/>
      <c r="AP125" s="68"/>
      <c r="AQ125" s="68"/>
      <c r="AR125" s="45"/>
      <c r="AS125" s="39"/>
      <c r="AT125" s="39"/>
      <c r="AU125" s="39"/>
      <c r="AV125" s="39"/>
      <c r="AW125" s="39"/>
      <c r="AX125" s="39"/>
      <c r="AY125" s="39"/>
      <c r="AZ125" s="39"/>
      <c r="BA125" s="39"/>
      <c r="BB125" s="39"/>
      <c r="BC125" s="39"/>
      <c r="BD125" s="39"/>
      <c r="BE125" s="39"/>
    </row>
  </sheetData>
  <sheetProtection sheet="1" formatColumns="0" formatRows="0" objects="1" scenarios="1" spinCount="100000" saltValue="/yWeslV57AHLDTF8bhcIJrz4yQJ+fyOSJKXcwQib4xdNE8+IhGcmaCSCo7mHBdZuyzKMlV/sU3o0HkzpDbwzpA==" hashValue="zcmYNraZV+bBwbk3JgBUjB6h7884H9CLmX85NUzztItKN4U1HpLVPIyj4RT+zM4rVc2PIWL6pxUnqKSIbUsA6A==" algorithmName="SHA-512" password="CC35"/>
  <mergeCells count="154">
    <mergeCell ref="K104:AF104"/>
    <mergeCell ref="E104:I104"/>
    <mergeCell ref="E105:I105"/>
    <mergeCell ref="K105:AF105"/>
    <mergeCell ref="J106:AF106"/>
    <mergeCell ref="D106:H106"/>
    <mergeCell ref="E107:I107"/>
    <mergeCell ref="K107:AF107"/>
    <mergeCell ref="E108:I108"/>
    <mergeCell ref="K108:AF108"/>
    <mergeCell ref="K109:AF109"/>
    <mergeCell ref="E109:I109"/>
    <mergeCell ref="D110:H110"/>
    <mergeCell ref="J110:AF110"/>
    <mergeCell ref="E111:I111"/>
    <mergeCell ref="K111:AF111"/>
    <mergeCell ref="K112:AF112"/>
    <mergeCell ref="E112:I112"/>
    <mergeCell ref="J113:AF113"/>
    <mergeCell ref="D113:H113"/>
    <mergeCell ref="E114:I114"/>
    <mergeCell ref="K114:AF114"/>
    <mergeCell ref="K115:AF115"/>
    <mergeCell ref="E115:I115"/>
    <mergeCell ref="K116:AF116"/>
    <mergeCell ref="E116:I116"/>
    <mergeCell ref="J117:AF117"/>
    <mergeCell ref="D117:H117"/>
    <mergeCell ref="K118:AF118"/>
    <mergeCell ref="E118:I118"/>
    <mergeCell ref="E119:I119"/>
    <mergeCell ref="K119:AF119"/>
    <mergeCell ref="E120:I120"/>
    <mergeCell ref="K120:AF120"/>
    <mergeCell ref="E121:I121"/>
    <mergeCell ref="K121:AF121"/>
    <mergeCell ref="D122:H122"/>
    <mergeCell ref="J122:AF122"/>
    <mergeCell ref="E123:I123"/>
    <mergeCell ref="K123:AF123"/>
    <mergeCell ref="AN101:AP101"/>
    <mergeCell ref="AG101:AM101"/>
    <mergeCell ref="AG102:AM102"/>
    <mergeCell ref="AN102:AP102"/>
    <mergeCell ref="AN103:AP103"/>
    <mergeCell ref="AG103:AM103"/>
    <mergeCell ref="AG104:AM104"/>
    <mergeCell ref="AN104:AP104"/>
    <mergeCell ref="AN105:AP105"/>
    <mergeCell ref="AG105:AM105"/>
    <mergeCell ref="AN106:AP106"/>
    <mergeCell ref="AG106:AM106"/>
    <mergeCell ref="AG107:AM107"/>
    <mergeCell ref="AN107:AP107"/>
    <mergeCell ref="AN108:AP108"/>
    <mergeCell ref="AG108:AM108"/>
    <mergeCell ref="AN109:AP109"/>
    <mergeCell ref="AG109:AM109"/>
    <mergeCell ref="AG110:AM110"/>
    <mergeCell ref="AN110:AP110"/>
    <mergeCell ref="AG111:AM111"/>
    <mergeCell ref="AN111:AP111"/>
    <mergeCell ref="AG112:AM112"/>
    <mergeCell ref="AN112:AP112"/>
    <mergeCell ref="AG113:AM113"/>
    <mergeCell ref="AN113:AP113"/>
    <mergeCell ref="AN114:AP114"/>
    <mergeCell ref="AG114:AM114"/>
    <mergeCell ref="AG115:AM115"/>
    <mergeCell ref="AN115:AP115"/>
    <mergeCell ref="AN116:AP116"/>
    <mergeCell ref="AG116:AM116"/>
    <mergeCell ref="AN117:AP117"/>
    <mergeCell ref="AG117:AM117"/>
    <mergeCell ref="AN118:AP118"/>
    <mergeCell ref="AG118:AM118"/>
    <mergeCell ref="AN119:AP119"/>
    <mergeCell ref="AG119:AM119"/>
    <mergeCell ref="AN120:AP120"/>
    <mergeCell ref="AG120:AM120"/>
    <mergeCell ref="AN121:AP121"/>
    <mergeCell ref="AG121:AM121"/>
    <mergeCell ref="AN122:AP122"/>
    <mergeCell ref="AG122:AM122"/>
    <mergeCell ref="AN123:AP123"/>
    <mergeCell ref="AG123:AM123"/>
    <mergeCell ref="L85:AJ85"/>
    <mergeCell ref="I92:AF92"/>
    <mergeCell ref="C92:G92"/>
    <mergeCell ref="J95:AF95"/>
    <mergeCell ref="D95:H95"/>
    <mergeCell ref="K96:AF96"/>
    <mergeCell ref="E96:I96"/>
    <mergeCell ref="J97:AF97"/>
    <mergeCell ref="D97:H97"/>
    <mergeCell ref="K98:AF98"/>
    <mergeCell ref="E98:I98"/>
    <mergeCell ref="E99:I99"/>
    <mergeCell ref="K99:AF99"/>
    <mergeCell ref="K100:AF100"/>
    <mergeCell ref="E100:I100"/>
    <mergeCell ref="K101:AF101"/>
    <mergeCell ref="E101:I101"/>
    <mergeCell ref="K102:AF102"/>
    <mergeCell ref="E102:I102"/>
    <mergeCell ref="K103:AF103"/>
    <mergeCell ref="E103:I103"/>
    <mergeCell ref="AM87:AN87"/>
    <mergeCell ref="AM89:AP89"/>
    <mergeCell ref="AS89:AT91"/>
    <mergeCell ref="AM90:AP90"/>
    <mergeCell ref="AG92:AM92"/>
    <mergeCell ref="AN92:AP92"/>
    <mergeCell ref="AG95:AM95"/>
    <mergeCell ref="AN95:AP95"/>
    <mergeCell ref="AG96:AM96"/>
    <mergeCell ref="AN96:AP96"/>
    <mergeCell ref="AN97:AP97"/>
    <mergeCell ref="AG97:AM97"/>
    <mergeCell ref="AG98:AM98"/>
    <mergeCell ref="AN98:AP98"/>
    <mergeCell ref="AG99:AM99"/>
    <mergeCell ref="AN99:AP99"/>
    <mergeCell ref="AG100:AM100"/>
    <mergeCell ref="AN100:AP100"/>
    <mergeCell ref="AG94:AM94"/>
    <mergeCell ref="AN94:AP94"/>
    <mergeCell ref="BE5:BE34"/>
    <mergeCell ref="K5:AJ5"/>
    <mergeCell ref="K6:AJ6"/>
    <mergeCell ref="E14:AJ14"/>
    <mergeCell ref="E23:AN23"/>
    <mergeCell ref="AK26:AO26"/>
    <mergeCell ref="L28:P28"/>
    <mergeCell ref="W28:AE28"/>
    <mergeCell ref="AK28:AO28"/>
    <mergeCell ref="AK29:AO29"/>
    <mergeCell ref="W29:AE29"/>
    <mergeCell ref="L29:P29"/>
    <mergeCell ref="AK30:AO30"/>
    <mergeCell ref="W30:AE30"/>
    <mergeCell ref="L30:P30"/>
    <mergeCell ref="W31:AE31"/>
    <mergeCell ref="L31:P31"/>
    <mergeCell ref="AK31:AO31"/>
    <mergeCell ref="L32:P32"/>
    <mergeCell ref="W32:AE32"/>
    <mergeCell ref="AK32:AO32"/>
    <mergeCell ref="L33:P33"/>
    <mergeCell ref="W33:AE33"/>
    <mergeCell ref="AK33:AO33"/>
    <mergeCell ref="AK35:AO35"/>
    <mergeCell ref="X35:AB35"/>
    <mergeCell ref="AR2:BE2"/>
  </mergeCells>
  <hyperlinks>
    <hyperlink ref="A96" location="'VRN - Vedlejší a ostatní ...'!C2" display="/"/>
    <hyperlink ref="A98" location="'01-01 - Architektonicko -...'!C2" display="/"/>
    <hyperlink ref="A99" location="'14-A - Zařízení pro vytáp...'!C2" display="/"/>
    <hyperlink ref="A100" location="'14-B - Zařízení vzduchote...'!C2" display="/"/>
    <hyperlink ref="A101" location="'14-C - Zařízení zdravotně...'!C2" display="/"/>
    <hyperlink ref="A102" location="'14-D - Zařízení silnoprou...'!C2" display="/"/>
    <hyperlink ref="A103" location="'14-E - Zařízení slaboprou...'!C2" display="/"/>
    <hyperlink ref="A104" location="'14-F - Měření a regulace ...'!C2" display="/"/>
    <hyperlink ref="A105" location="'14-G - PV systém (FVE)'!C2" display="/"/>
    <hyperlink ref="A107" location="'03-01 - Sadové úpravy'!C2" display="/"/>
    <hyperlink ref="A108" location="'03-02 - Výsadba stromů'!C2" display="/"/>
    <hyperlink ref="A109" location="'03-03 - Výsadba keřů'!C2" display="/"/>
    <hyperlink ref="A111" location="'IO-01-1 - Zpevněné plochy'!C2" display="/"/>
    <hyperlink ref="A112" location="'IO-01-2 - Oplocení'!C2" display="/"/>
    <hyperlink ref="A114" location="'IO-02a - Areálová splaško...'!C2" display="/"/>
    <hyperlink ref="A115" location="'IO-02b - Areálová dešťová...'!C2" display="/"/>
    <hyperlink ref="A116" location="'IO-02c - Vodovodní přípoj...'!C2" display="/"/>
    <hyperlink ref="A118" location="'IO-03a - Přípojaka NN'!C2" display="/"/>
    <hyperlink ref="A119" location="'IO-03b - Přípojka SLP - R...'!C2" display="/"/>
    <hyperlink ref="A120" location="'IO-03c - Areálové vedení ...'!C2" display="/"/>
    <hyperlink ref="A121" location="'IO-03d - Úprava sítě veře...'!C2" display="/"/>
    <hyperlink ref="A123" location="'IO 18 - Prodloužení SEK'!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123</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317</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6789</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102</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74.5" customHeight="1">
      <c r="A29" s="155"/>
      <c r="B29" s="156"/>
      <c r="C29" s="155"/>
      <c r="D29" s="155"/>
      <c r="E29" s="157" t="s">
        <v>6790</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ROUND(J123,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ROUND((SUM(BE123:BE190)),  2)</f>
        <v>0</v>
      </c>
      <c r="G35" s="39"/>
      <c r="H35" s="39"/>
      <c r="I35" s="165">
        <v>0.20999999999999999</v>
      </c>
      <c r="J35" s="164">
        <f>ROUND(((SUM(BE123:BE190))*I35),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ROUND((SUM(BF123:BF190)),  2)</f>
        <v>0</v>
      </c>
      <c r="G36" s="39"/>
      <c r="H36" s="39"/>
      <c r="I36" s="165">
        <v>0.12</v>
      </c>
      <c r="J36" s="164">
        <f>ROUND(((SUM(BF123:BF190))*I36),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ROUND((SUM(BG123:BG190)),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ROUND((SUM(BH123:BH190)),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ROUND((SUM(BI123:BI190)),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317</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14-G - PV systém (FVE)</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J123</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6791</v>
      </c>
      <c r="E99" s="192"/>
      <c r="F99" s="192"/>
      <c r="G99" s="192"/>
      <c r="H99" s="192"/>
      <c r="I99" s="192"/>
      <c r="J99" s="193">
        <f>J124</f>
        <v>0</v>
      </c>
      <c r="K99" s="190"/>
      <c r="L99" s="194"/>
      <c r="S99" s="9"/>
      <c r="T99" s="9"/>
      <c r="U99" s="9"/>
      <c r="V99" s="9"/>
      <c r="W99" s="9"/>
      <c r="X99" s="9"/>
      <c r="Y99" s="9"/>
      <c r="Z99" s="9"/>
      <c r="AA99" s="9"/>
      <c r="AB99" s="9"/>
      <c r="AC99" s="9"/>
      <c r="AD99" s="9"/>
      <c r="AE99" s="9"/>
    </row>
    <row r="100" s="9" customFormat="1" ht="24.96" customHeight="1">
      <c r="A100" s="9"/>
      <c r="B100" s="189"/>
      <c r="C100" s="190"/>
      <c r="D100" s="191" t="s">
        <v>6792</v>
      </c>
      <c r="E100" s="192"/>
      <c r="F100" s="192"/>
      <c r="G100" s="192"/>
      <c r="H100" s="192"/>
      <c r="I100" s="192"/>
      <c r="J100" s="193">
        <f>J129</f>
        <v>0</v>
      </c>
      <c r="K100" s="190"/>
      <c r="L100" s="194"/>
      <c r="S100" s="9"/>
      <c r="T100" s="9"/>
      <c r="U100" s="9"/>
      <c r="V100" s="9"/>
      <c r="W100" s="9"/>
      <c r="X100" s="9"/>
      <c r="Y100" s="9"/>
      <c r="Z100" s="9"/>
      <c r="AA100" s="9"/>
      <c r="AB100" s="9"/>
      <c r="AC100" s="9"/>
      <c r="AD100" s="9"/>
      <c r="AE100" s="9"/>
    </row>
    <row r="101" s="9" customFormat="1" ht="24.96" customHeight="1">
      <c r="A101" s="9"/>
      <c r="B101" s="189"/>
      <c r="C101" s="190"/>
      <c r="D101" s="191" t="s">
        <v>6793</v>
      </c>
      <c r="E101" s="192"/>
      <c r="F101" s="192"/>
      <c r="G101" s="192"/>
      <c r="H101" s="192"/>
      <c r="I101" s="192"/>
      <c r="J101" s="193">
        <f>J184</f>
        <v>0</v>
      </c>
      <c r="K101" s="190"/>
      <c r="L101" s="194"/>
      <c r="S101" s="9"/>
      <c r="T101" s="9"/>
      <c r="U101" s="9"/>
      <c r="V101" s="9"/>
      <c r="W101" s="9"/>
      <c r="X101" s="9"/>
      <c r="Y101" s="9"/>
      <c r="Z101" s="9"/>
      <c r="AA101" s="9"/>
      <c r="AB101" s="9"/>
      <c r="AC101" s="9"/>
      <c r="AD101" s="9"/>
      <c r="AE101" s="9"/>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200</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4" t="str">
        <f>E7</f>
        <v>Výstavba výjezdové základny ZZS KV – Velké Meziříčí</v>
      </c>
      <c r="F111" s="33"/>
      <c r="G111" s="33"/>
      <c r="H111" s="33"/>
      <c r="I111" s="41"/>
      <c r="J111" s="41"/>
      <c r="K111" s="41"/>
      <c r="L111" s="64"/>
      <c r="S111" s="39"/>
      <c r="T111" s="39"/>
      <c r="U111" s="39"/>
      <c r="V111" s="39"/>
      <c r="W111" s="39"/>
      <c r="X111" s="39"/>
      <c r="Y111" s="39"/>
      <c r="Z111" s="39"/>
      <c r="AA111" s="39"/>
      <c r="AB111" s="39"/>
      <c r="AC111" s="39"/>
      <c r="AD111" s="39"/>
      <c r="AE111" s="39"/>
    </row>
    <row r="112" s="1" customFormat="1" ht="12" customHeight="1">
      <c r="B112" s="22"/>
      <c r="C112" s="33" t="s">
        <v>189</v>
      </c>
      <c r="D112" s="23"/>
      <c r="E112" s="23"/>
      <c r="F112" s="23"/>
      <c r="G112" s="23"/>
      <c r="H112" s="23"/>
      <c r="I112" s="23"/>
      <c r="J112" s="23"/>
      <c r="K112" s="23"/>
      <c r="L112" s="21"/>
    </row>
    <row r="113" s="2" customFormat="1" ht="16.5" customHeight="1">
      <c r="A113" s="39"/>
      <c r="B113" s="40"/>
      <c r="C113" s="41"/>
      <c r="D113" s="41"/>
      <c r="E113" s="184" t="s">
        <v>317</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191</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77" t="str">
        <f>E11</f>
        <v>14-G - PV systém (FVE)</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20</v>
      </c>
      <c r="D117" s="41"/>
      <c r="E117" s="41"/>
      <c r="F117" s="28" t="str">
        <f>F14</f>
        <v>Velké Meziříčí</v>
      </c>
      <c r="G117" s="41"/>
      <c r="H117" s="41"/>
      <c r="I117" s="33" t="s">
        <v>22</v>
      </c>
      <c r="J117" s="80" t="str">
        <f>IF(J14="","",J14)</f>
        <v>27. 3. 2025</v>
      </c>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25.65" customHeight="1">
      <c r="A119" s="39"/>
      <c r="B119" s="40"/>
      <c r="C119" s="33" t="s">
        <v>24</v>
      </c>
      <c r="D119" s="41"/>
      <c r="E119" s="41"/>
      <c r="F119" s="28" t="str">
        <f>E17</f>
        <v>Kraj Vysočina</v>
      </c>
      <c r="G119" s="41"/>
      <c r="H119" s="41"/>
      <c r="I119" s="33" t="s">
        <v>32</v>
      </c>
      <c r="J119" s="37" t="str">
        <f>E23</f>
        <v>PROJEKT CENTRUM NOVA s.r.o.</v>
      </c>
      <c r="K119" s="41"/>
      <c r="L119" s="64"/>
      <c r="S119" s="39"/>
      <c r="T119" s="39"/>
      <c r="U119" s="39"/>
      <c r="V119" s="39"/>
      <c r="W119" s="39"/>
      <c r="X119" s="39"/>
      <c r="Y119" s="39"/>
      <c r="Z119" s="39"/>
      <c r="AA119" s="39"/>
      <c r="AB119" s="39"/>
      <c r="AC119" s="39"/>
      <c r="AD119" s="39"/>
      <c r="AE119" s="39"/>
    </row>
    <row r="120" s="2" customFormat="1" ht="15.15" customHeight="1">
      <c r="A120" s="39"/>
      <c r="B120" s="40"/>
      <c r="C120" s="33" t="s">
        <v>30</v>
      </c>
      <c r="D120" s="41"/>
      <c r="E120" s="41"/>
      <c r="F120" s="28" t="str">
        <f>IF(E20="","",E20)</f>
        <v>Vyplň údaj</v>
      </c>
      <c r="G120" s="41"/>
      <c r="H120" s="41"/>
      <c r="I120" s="33" t="s">
        <v>37</v>
      </c>
      <c r="J120" s="37" t="str">
        <f>E26</f>
        <v xml:space="preserve"> </v>
      </c>
      <c r="K120" s="41"/>
      <c r="L120" s="64"/>
      <c r="S120" s="39"/>
      <c r="T120" s="39"/>
      <c r="U120" s="39"/>
      <c r="V120" s="39"/>
      <c r="W120" s="39"/>
      <c r="X120" s="39"/>
      <c r="Y120" s="39"/>
      <c r="Z120" s="39"/>
      <c r="AA120" s="39"/>
      <c r="AB120" s="39"/>
      <c r="AC120" s="39"/>
      <c r="AD120" s="39"/>
      <c r="AE120" s="39"/>
    </row>
    <row r="121" s="2" customFormat="1" ht="10.32"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10" customFormat="1" ht="29.28" customHeight="1">
      <c r="A122" s="195"/>
      <c r="B122" s="196"/>
      <c r="C122" s="197" t="s">
        <v>201</v>
      </c>
      <c r="D122" s="198" t="s">
        <v>66</v>
      </c>
      <c r="E122" s="198" t="s">
        <v>62</v>
      </c>
      <c r="F122" s="198" t="s">
        <v>63</v>
      </c>
      <c r="G122" s="198" t="s">
        <v>202</v>
      </c>
      <c r="H122" s="198" t="s">
        <v>203</v>
      </c>
      <c r="I122" s="198" t="s">
        <v>204</v>
      </c>
      <c r="J122" s="198" t="s">
        <v>196</v>
      </c>
      <c r="K122" s="199" t="s">
        <v>205</v>
      </c>
      <c r="L122" s="200"/>
      <c r="M122" s="101" t="s">
        <v>1</v>
      </c>
      <c r="N122" s="102" t="s">
        <v>45</v>
      </c>
      <c r="O122" s="102" t="s">
        <v>206</v>
      </c>
      <c r="P122" s="102" t="s">
        <v>207</v>
      </c>
      <c r="Q122" s="102" t="s">
        <v>208</v>
      </c>
      <c r="R122" s="102" t="s">
        <v>209</v>
      </c>
      <c r="S122" s="102" t="s">
        <v>210</v>
      </c>
      <c r="T122" s="103" t="s">
        <v>211</v>
      </c>
      <c r="U122" s="195"/>
      <c r="V122" s="195"/>
      <c r="W122" s="195"/>
      <c r="X122" s="195"/>
      <c r="Y122" s="195"/>
      <c r="Z122" s="195"/>
      <c r="AA122" s="195"/>
      <c r="AB122" s="195"/>
      <c r="AC122" s="195"/>
      <c r="AD122" s="195"/>
      <c r="AE122" s="195"/>
    </row>
    <row r="123" s="2" customFormat="1" ht="22.8" customHeight="1">
      <c r="A123" s="39"/>
      <c r="B123" s="40"/>
      <c r="C123" s="108" t="s">
        <v>212</v>
      </c>
      <c r="D123" s="41"/>
      <c r="E123" s="41"/>
      <c r="F123" s="41"/>
      <c r="G123" s="41"/>
      <c r="H123" s="41"/>
      <c r="I123" s="41"/>
      <c r="J123" s="201">
        <f>BK123</f>
        <v>0</v>
      </c>
      <c r="K123" s="41"/>
      <c r="L123" s="45"/>
      <c r="M123" s="104"/>
      <c r="N123" s="202"/>
      <c r="O123" s="105"/>
      <c r="P123" s="203">
        <f>P124+P129+P184</f>
        <v>0</v>
      </c>
      <c r="Q123" s="105"/>
      <c r="R123" s="203">
        <f>R124+R129+R184</f>
        <v>0</v>
      </c>
      <c r="S123" s="105"/>
      <c r="T123" s="204">
        <f>T124+T129+T184</f>
        <v>0</v>
      </c>
      <c r="U123" s="39"/>
      <c r="V123" s="39"/>
      <c r="W123" s="39"/>
      <c r="X123" s="39"/>
      <c r="Y123" s="39"/>
      <c r="Z123" s="39"/>
      <c r="AA123" s="39"/>
      <c r="AB123" s="39"/>
      <c r="AC123" s="39"/>
      <c r="AD123" s="39"/>
      <c r="AE123" s="39"/>
      <c r="AT123" s="18" t="s">
        <v>80</v>
      </c>
      <c r="AU123" s="18" t="s">
        <v>198</v>
      </c>
      <c r="BK123" s="205">
        <f>BK124+BK129+BK184</f>
        <v>0</v>
      </c>
    </row>
    <row r="124" s="11" customFormat="1" ht="25.92" customHeight="1">
      <c r="A124" s="11"/>
      <c r="B124" s="206"/>
      <c r="C124" s="207"/>
      <c r="D124" s="208" t="s">
        <v>80</v>
      </c>
      <c r="E124" s="209" t="s">
        <v>6081</v>
      </c>
      <c r="F124" s="209" t="s">
        <v>6794</v>
      </c>
      <c r="G124" s="207"/>
      <c r="H124" s="207"/>
      <c r="I124" s="210"/>
      <c r="J124" s="211">
        <f>BK124</f>
        <v>0</v>
      </c>
      <c r="K124" s="207"/>
      <c r="L124" s="212"/>
      <c r="M124" s="213"/>
      <c r="N124" s="214"/>
      <c r="O124" s="214"/>
      <c r="P124" s="215">
        <f>SUM(P125:P128)</f>
        <v>0</v>
      </c>
      <c r="Q124" s="214"/>
      <c r="R124" s="215">
        <f>SUM(R125:R128)</f>
        <v>0</v>
      </c>
      <c r="S124" s="214"/>
      <c r="T124" s="216">
        <f>SUM(T125:T128)</f>
        <v>0</v>
      </c>
      <c r="U124" s="11"/>
      <c r="V124" s="11"/>
      <c r="W124" s="11"/>
      <c r="X124" s="11"/>
      <c r="Y124" s="11"/>
      <c r="Z124" s="11"/>
      <c r="AA124" s="11"/>
      <c r="AB124" s="11"/>
      <c r="AC124" s="11"/>
      <c r="AD124" s="11"/>
      <c r="AE124" s="11"/>
      <c r="AR124" s="217" t="s">
        <v>88</v>
      </c>
      <c r="AT124" s="218" t="s">
        <v>80</v>
      </c>
      <c r="AU124" s="218" t="s">
        <v>81</v>
      </c>
      <c r="AY124" s="217" t="s">
        <v>215</v>
      </c>
      <c r="BK124" s="219">
        <f>SUM(BK125:BK128)</f>
        <v>0</v>
      </c>
    </row>
    <row r="125" s="2" customFormat="1" ht="24.15" customHeight="1">
      <c r="A125" s="39"/>
      <c r="B125" s="40"/>
      <c r="C125" s="220" t="s">
        <v>88</v>
      </c>
      <c r="D125" s="220" t="s">
        <v>216</v>
      </c>
      <c r="E125" s="221" t="s">
        <v>6795</v>
      </c>
      <c r="F125" s="222" t="s">
        <v>6796</v>
      </c>
      <c r="G125" s="223" t="s">
        <v>6085</v>
      </c>
      <c r="H125" s="224">
        <v>17</v>
      </c>
      <c r="I125" s="225"/>
      <c r="J125" s="226">
        <f>ROUND(I125*H125,2)</f>
        <v>0</v>
      </c>
      <c r="K125" s="222" t="s">
        <v>1</v>
      </c>
      <c r="L125" s="45"/>
      <c r="M125" s="227" t="s">
        <v>1</v>
      </c>
      <c r="N125" s="228" t="s">
        <v>46</v>
      </c>
      <c r="O125" s="92"/>
      <c r="P125" s="229">
        <f>O125*H125</f>
        <v>0</v>
      </c>
      <c r="Q125" s="229">
        <v>0</v>
      </c>
      <c r="R125" s="229">
        <f>Q125*H125</f>
        <v>0</v>
      </c>
      <c r="S125" s="229">
        <v>0</v>
      </c>
      <c r="T125" s="230">
        <f>S125*H125</f>
        <v>0</v>
      </c>
      <c r="U125" s="39"/>
      <c r="V125" s="39"/>
      <c r="W125" s="39"/>
      <c r="X125" s="39"/>
      <c r="Y125" s="39"/>
      <c r="Z125" s="39"/>
      <c r="AA125" s="39"/>
      <c r="AB125" s="39"/>
      <c r="AC125" s="39"/>
      <c r="AD125" s="39"/>
      <c r="AE125" s="39"/>
      <c r="AR125" s="231" t="s">
        <v>214</v>
      </c>
      <c r="AT125" s="231" t="s">
        <v>216</v>
      </c>
      <c r="AU125" s="231" t="s">
        <v>88</v>
      </c>
      <c r="AY125" s="18" t="s">
        <v>215</v>
      </c>
      <c r="BE125" s="232">
        <f>IF(N125="základní",J125,0)</f>
        <v>0</v>
      </c>
      <c r="BF125" s="232">
        <f>IF(N125="snížená",J125,0)</f>
        <v>0</v>
      </c>
      <c r="BG125" s="232">
        <f>IF(N125="zákl. přenesená",J125,0)</f>
        <v>0</v>
      </c>
      <c r="BH125" s="232">
        <f>IF(N125="sníž. přenesená",J125,0)</f>
        <v>0</v>
      </c>
      <c r="BI125" s="232">
        <f>IF(N125="nulová",J125,0)</f>
        <v>0</v>
      </c>
      <c r="BJ125" s="18" t="s">
        <v>88</v>
      </c>
      <c r="BK125" s="232">
        <f>ROUND(I125*H125,2)</f>
        <v>0</v>
      </c>
      <c r="BL125" s="18" t="s">
        <v>214</v>
      </c>
      <c r="BM125" s="231" t="s">
        <v>90</v>
      </c>
    </row>
    <row r="126" s="2" customFormat="1">
      <c r="A126" s="39"/>
      <c r="B126" s="40"/>
      <c r="C126" s="41"/>
      <c r="D126" s="233" t="s">
        <v>221</v>
      </c>
      <c r="E126" s="41"/>
      <c r="F126" s="234" t="s">
        <v>6796</v>
      </c>
      <c r="G126" s="41"/>
      <c r="H126" s="41"/>
      <c r="I126" s="235"/>
      <c r="J126" s="41"/>
      <c r="K126" s="41"/>
      <c r="L126" s="45"/>
      <c r="M126" s="236"/>
      <c r="N126" s="237"/>
      <c r="O126" s="92"/>
      <c r="P126" s="92"/>
      <c r="Q126" s="92"/>
      <c r="R126" s="92"/>
      <c r="S126" s="92"/>
      <c r="T126" s="93"/>
      <c r="U126" s="39"/>
      <c r="V126" s="39"/>
      <c r="W126" s="39"/>
      <c r="X126" s="39"/>
      <c r="Y126" s="39"/>
      <c r="Z126" s="39"/>
      <c r="AA126" s="39"/>
      <c r="AB126" s="39"/>
      <c r="AC126" s="39"/>
      <c r="AD126" s="39"/>
      <c r="AE126" s="39"/>
      <c r="AT126" s="18" t="s">
        <v>221</v>
      </c>
      <c r="AU126" s="18" t="s">
        <v>88</v>
      </c>
    </row>
    <row r="127" s="2" customFormat="1" ht="33" customHeight="1">
      <c r="A127" s="39"/>
      <c r="B127" s="40"/>
      <c r="C127" s="220" t="s">
        <v>90</v>
      </c>
      <c r="D127" s="220" t="s">
        <v>216</v>
      </c>
      <c r="E127" s="221" t="s">
        <v>6797</v>
      </c>
      <c r="F127" s="222" t="s">
        <v>6798</v>
      </c>
      <c r="G127" s="223" t="s">
        <v>6085</v>
      </c>
      <c r="H127" s="224">
        <v>17</v>
      </c>
      <c r="I127" s="225"/>
      <c r="J127" s="226">
        <f>ROUND(I127*H127,2)</f>
        <v>0</v>
      </c>
      <c r="K127" s="222" t="s">
        <v>1</v>
      </c>
      <c r="L127" s="45"/>
      <c r="M127" s="227" t="s">
        <v>1</v>
      </c>
      <c r="N127" s="228" t="s">
        <v>46</v>
      </c>
      <c r="O127" s="92"/>
      <c r="P127" s="229">
        <f>O127*H127</f>
        <v>0</v>
      </c>
      <c r="Q127" s="229">
        <v>0</v>
      </c>
      <c r="R127" s="229">
        <f>Q127*H127</f>
        <v>0</v>
      </c>
      <c r="S127" s="229">
        <v>0</v>
      </c>
      <c r="T127" s="230">
        <f>S127*H127</f>
        <v>0</v>
      </c>
      <c r="U127" s="39"/>
      <c r="V127" s="39"/>
      <c r="W127" s="39"/>
      <c r="X127" s="39"/>
      <c r="Y127" s="39"/>
      <c r="Z127" s="39"/>
      <c r="AA127" s="39"/>
      <c r="AB127" s="39"/>
      <c r="AC127" s="39"/>
      <c r="AD127" s="39"/>
      <c r="AE127" s="39"/>
      <c r="AR127" s="231" t="s">
        <v>214</v>
      </c>
      <c r="AT127" s="231" t="s">
        <v>216</v>
      </c>
      <c r="AU127" s="231" t="s">
        <v>88</v>
      </c>
      <c r="AY127" s="18" t="s">
        <v>215</v>
      </c>
      <c r="BE127" s="232">
        <f>IF(N127="základní",J127,0)</f>
        <v>0</v>
      </c>
      <c r="BF127" s="232">
        <f>IF(N127="snížená",J127,0)</f>
        <v>0</v>
      </c>
      <c r="BG127" s="232">
        <f>IF(N127="zákl. přenesená",J127,0)</f>
        <v>0</v>
      </c>
      <c r="BH127" s="232">
        <f>IF(N127="sníž. přenesená",J127,0)</f>
        <v>0</v>
      </c>
      <c r="BI127" s="232">
        <f>IF(N127="nulová",J127,0)</f>
        <v>0</v>
      </c>
      <c r="BJ127" s="18" t="s">
        <v>88</v>
      </c>
      <c r="BK127" s="232">
        <f>ROUND(I127*H127,2)</f>
        <v>0</v>
      </c>
      <c r="BL127" s="18" t="s">
        <v>214</v>
      </c>
      <c r="BM127" s="231" t="s">
        <v>214</v>
      </c>
    </row>
    <row r="128" s="2" customFormat="1">
      <c r="A128" s="39"/>
      <c r="B128" s="40"/>
      <c r="C128" s="41"/>
      <c r="D128" s="233" t="s">
        <v>221</v>
      </c>
      <c r="E128" s="41"/>
      <c r="F128" s="234" t="s">
        <v>6798</v>
      </c>
      <c r="G128" s="41"/>
      <c r="H128" s="41"/>
      <c r="I128" s="235"/>
      <c r="J128" s="41"/>
      <c r="K128" s="41"/>
      <c r="L128" s="45"/>
      <c r="M128" s="236"/>
      <c r="N128" s="237"/>
      <c r="O128" s="92"/>
      <c r="P128" s="92"/>
      <c r="Q128" s="92"/>
      <c r="R128" s="92"/>
      <c r="S128" s="92"/>
      <c r="T128" s="93"/>
      <c r="U128" s="39"/>
      <c r="V128" s="39"/>
      <c r="W128" s="39"/>
      <c r="X128" s="39"/>
      <c r="Y128" s="39"/>
      <c r="Z128" s="39"/>
      <c r="AA128" s="39"/>
      <c r="AB128" s="39"/>
      <c r="AC128" s="39"/>
      <c r="AD128" s="39"/>
      <c r="AE128" s="39"/>
      <c r="AT128" s="18" t="s">
        <v>221</v>
      </c>
      <c r="AU128" s="18" t="s">
        <v>88</v>
      </c>
    </row>
    <row r="129" s="11" customFormat="1" ht="25.92" customHeight="1">
      <c r="A129" s="11"/>
      <c r="B129" s="206"/>
      <c r="C129" s="207"/>
      <c r="D129" s="208" t="s">
        <v>80</v>
      </c>
      <c r="E129" s="209" t="s">
        <v>6134</v>
      </c>
      <c r="F129" s="209" t="s">
        <v>6799</v>
      </c>
      <c r="G129" s="207"/>
      <c r="H129" s="207"/>
      <c r="I129" s="210"/>
      <c r="J129" s="211">
        <f>BK129</f>
        <v>0</v>
      </c>
      <c r="K129" s="207"/>
      <c r="L129" s="212"/>
      <c r="M129" s="213"/>
      <c r="N129" s="214"/>
      <c r="O129" s="214"/>
      <c r="P129" s="215">
        <f>SUM(P130:P183)</f>
        <v>0</v>
      </c>
      <c r="Q129" s="214"/>
      <c r="R129" s="215">
        <f>SUM(R130:R183)</f>
        <v>0</v>
      </c>
      <c r="S129" s="214"/>
      <c r="T129" s="216">
        <f>SUM(T130:T183)</f>
        <v>0</v>
      </c>
      <c r="U129" s="11"/>
      <c r="V129" s="11"/>
      <c r="W129" s="11"/>
      <c r="X129" s="11"/>
      <c r="Y129" s="11"/>
      <c r="Z129" s="11"/>
      <c r="AA129" s="11"/>
      <c r="AB129" s="11"/>
      <c r="AC129" s="11"/>
      <c r="AD129" s="11"/>
      <c r="AE129" s="11"/>
      <c r="AR129" s="217" t="s">
        <v>88</v>
      </c>
      <c r="AT129" s="218" t="s">
        <v>80</v>
      </c>
      <c r="AU129" s="218" t="s">
        <v>81</v>
      </c>
      <c r="AY129" s="217" t="s">
        <v>215</v>
      </c>
      <c r="BK129" s="219">
        <f>SUM(BK130:BK183)</f>
        <v>0</v>
      </c>
    </row>
    <row r="130" s="2" customFormat="1" ht="33" customHeight="1">
      <c r="A130" s="39"/>
      <c r="B130" s="40"/>
      <c r="C130" s="220" t="s">
        <v>227</v>
      </c>
      <c r="D130" s="220" t="s">
        <v>216</v>
      </c>
      <c r="E130" s="221" t="s">
        <v>6800</v>
      </c>
      <c r="F130" s="222" t="s">
        <v>6801</v>
      </c>
      <c r="G130" s="223" t="s">
        <v>797</v>
      </c>
      <c r="H130" s="224">
        <v>30</v>
      </c>
      <c r="I130" s="225"/>
      <c r="J130" s="226">
        <f>ROUND(I130*H130,2)</f>
        <v>0</v>
      </c>
      <c r="K130" s="222" t="s">
        <v>1</v>
      </c>
      <c r="L130" s="45"/>
      <c r="M130" s="227" t="s">
        <v>1</v>
      </c>
      <c r="N130" s="228" t="s">
        <v>46</v>
      </c>
      <c r="O130" s="92"/>
      <c r="P130" s="229">
        <f>O130*H130</f>
        <v>0</v>
      </c>
      <c r="Q130" s="229">
        <v>0</v>
      </c>
      <c r="R130" s="229">
        <f>Q130*H130</f>
        <v>0</v>
      </c>
      <c r="S130" s="229">
        <v>0</v>
      </c>
      <c r="T130" s="230">
        <f>S130*H130</f>
        <v>0</v>
      </c>
      <c r="U130" s="39"/>
      <c r="V130" s="39"/>
      <c r="W130" s="39"/>
      <c r="X130" s="39"/>
      <c r="Y130" s="39"/>
      <c r="Z130" s="39"/>
      <c r="AA130" s="39"/>
      <c r="AB130" s="39"/>
      <c r="AC130" s="39"/>
      <c r="AD130" s="39"/>
      <c r="AE130" s="39"/>
      <c r="AR130" s="231" t="s">
        <v>214</v>
      </c>
      <c r="AT130" s="231" t="s">
        <v>216</v>
      </c>
      <c r="AU130" s="231" t="s">
        <v>88</v>
      </c>
      <c r="AY130" s="18" t="s">
        <v>215</v>
      </c>
      <c r="BE130" s="232">
        <f>IF(N130="základní",J130,0)</f>
        <v>0</v>
      </c>
      <c r="BF130" s="232">
        <f>IF(N130="snížená",J130,0)</f>
        <v>0</v>
      </c>
      <c r="BG130" s="232">
        <f>IF(N130="zákl. přenesená",J130,0)</f>
        <v>0</v>
      </c>
      <c r="BH130" s="232">
        <f>IF(N130="sníž. přenesená",J130,0)</f>
        <v>0</v>
      </c>
      <c r="BI130" s="232">
        <f>IF(N130="nulová",J130,0)</f>
        <v>0</v>
      </c>
      <c r="BJ130" s="18" t="s">
        <v>88</v>
      </c>
      <c r="BK130" s="232">
        <f>ROUND(I130*H130,2)</f>
        <v>0</v>
      </c>
      <c r="BL130" s="18" t="s">
        <v>214</v>
      </c>
      <c r="BM130" s="231" t="s">
        <v>241</v>
      </c>
    </row>
    <row r="131" s="2" customFormat="1">
      <c r="A131" s="39"/>
      <c r="B131" s="40"/>
      <c r="C131" s="41"/>
      <c r="D131" s="233" t="s">
        <v>221</v>
      </c>
      <c r="E131" s="41"/>
      <c r="F131" s="234" t="s">
        <v>6801</v>
      </c>
      <c r="G131" s="41"/>
      <c r="H131" s="41"/>
      <c r="I131" s="235"/>
      <c r="J131" s="41"/>
      <c r="K131" s="41"/>
      <c r="L131" s="45"/>
      <c r="M131" s="236"/>
      <c r="N131" s="237"/>
      <c r="O131" s="92"/>
      <c r="P131" s="92"/>
      <c r="Q131" s="92"/>
      <c r="R131" s="92"/>
      <c r="S131" s="92"/>
      <c r="T131" s="93"/>
      <c r="U131" s="39"/>
      <c r="V131" s="39"/>
      <c r="W131" s="39"/>
      <c r="X131" s="39"/>
      <c r="Y131" s="39"/>
      <c r="Z131" s="39"/>
      <c r="AA131" s="39"/>
      <c r="AB131" s="39"/>
      <c r="AC131" s="39"/>
      <c r="AD131" s="39"/>
      <c r="AE131" s="39"/>
      <c r="AT131" s="18" t="s">
        <v>221</v>
      </c>
      <c r="AU131" s="18" t="s">
        <v>88</v>
      </c>
    </row>
    <row r="132" s="2" customFormat="1" ht="24.15" customHeight="1">
      <c r="A132" s="39"/>
      <c r="B132" s="40"/>
      <c r="C132" s="220" t="s">
        <v>214</v>
      </c>
      <c r="D132" s="220" t="s">
        <v>216</v>
      </c>
      <c r="E132" s="221" t="s">
        <v>6802</v>
      </c>
      <c r="F132" s="222" t="s">
        <v>6803</v>
      </c>
      <c r="G132" s="223" t="s">
        <v>797</v>
      </c>
      <c r="H132" s="224">
        <v>20</v>
      </c>
      <c r="I132" s="225"/>
      <c r="J132" s="226">
        <f>ROUND(I132*H132,2)</f>
        <v>0</v>
      </c>
      <c r="K132" s="222" t="s">
        <v>1</v>
      </c>
      <c r="L132" s="45"/>
      <c r="M132" s="227" t="s">
        <v>1</v>
      </c>
      <c r="N132" s="228" t="s">
        <v>46</v>
      </c>
      <c r="O132" s="92"/>
      <c r="P132" s="229">
        <f>O132*H132</f>
        <v>0</v>
      </c>
      <c r="Q132" s="229">
        <v>0</v>
      </c>
      <c r="R132" s="229">
        <f>Q132*H132</f>
        <v>0</v>
      </c>
      <c r="S132" s="229">
        <v>0</v>
      </c>
      <c r="T132" s="230">
        <f>S132*H132</f>
        <v>0</v>
      </c>
      <c r="U132" s="39"/>
      <c r="V132" s="39"/>
      <c r="W132" s="39"/>
      <c r="X132" s="39"/>
      <c r="Y132" s="39"/>
      <c r="Z132" s="39"/>
      <c r="AA132" s="39"/>
      <c r="AB132" s="39"/>
      <c r="AC132" s="39"/>
      <c r="AD132" s="39"/>
      <c r="AE132" s="39"/>
      <c r="AR132" s="231" t="s">
        <v>214</v>
      </c>
      <c r="AT132" s="231" t="s">
        <v>216</v>
      </c>
      <c r="AU132" s="231" t="s">
        <v>88</v>
      </c>
      <c r="AY132" s="18" t="s">
        <v>215</v>
      </c>
      <c r="BE132" s="232">
        <f>IF(N132="základní",J132,0)</f>
        <v>0</v>
      </c>
      <c r="BF132" s="232">
        <f>IF(N132="snížená",J132,0)</f>
        <v>0</v>
      </c>
      <c r="BG132" s="232">
        <f>IF(N132="zákl. přenesená",J132,0)</f>
        <v>0</v>
      </c>
      <c r="BH132" s="232">
        <f>IF(N132="sníž. přenesená",J132,0)</f>
        <v>0</v>
      </c>
      <c r="BI132" s="232">
        <f>IF(N132="nulová",J132,0)</f>
        <v>0</v>
      </c>
      <c r="BJ132" s="18" t="s">
        <v>88</v>
      </c>
      <c r="BK132" s="232">
        <f>ROUND(I132*H132,2)</f>
        <v>0</v>
      </c>
      <c r="BL132" s="18" t="s">
        <v>214</v>
      </c>
      <c r="BM132" s="231" t="s">
        <v>251</v>
      </c>
    </row>
    <row r="133" s="2" customFormat="1">
      <c r="A133" s="39"/>
      <c r="B133" s="40"/>
      <c r="C133" s="41"/>
      <c r="D133" s="233" t="s">
        <v>221</v>
      </c>
      <c r="E133" s="41"/>
      <c r="F133" s="234" t="s">
        <v>6803</v>
      </c>
      <c r="G133" s="41"/>
      <c r="H133" s="41"/>
      <c r="I133" s="235"/>
      <c r="J133" s="41"/>
      <c r="K133" s="41"/>
      <c r="L133" s="45"/>
      <c r="M133" s="236"/>
      <c r="N133" s="237"/>
      <c r="O133" s="92"/>
      <c r="P133" s="92"/>
      <c r="Q133" s="92"/>
      <c r="R133" s="92"/>
      <c r="S133" s="92"/>
      <c r="T133" s="93"/>
      <c r="U133" s="39"/>
      <c r="V133" s="39"/>
      <c r="W133" s="39"/>
      <c r="X133" s="39"/>
      <c r="Y133" s="39"/>
      <c r="Z133" s="39"/>
      <c r="AA133" s="39"/>
      <c r="AB133" s="39"/>
      <c r="AC133" s="39"/>
      <c r="AD133" s="39"/>
      <c r="AE133" s="39"/>
      <c r="AT133" s="18" t="s">
        <v>221</v>
      </c>
      <c r="AU133" s="18" t="s">
        <v>88</v>
      </c>
    </row>
    <row r="134" s="2" customFormat="1" ht="24.15" customHeight="1">
      <c r="A134" s="39"/>
      <c r="B134" s="40"/>
      <c r="C134" s="220" t="s">
        <v>236</v>
      </c>
      <c r="D134" s="220" t="s">
        <v>216</v>
      </c>
      <c r="E134" s="221" t="s">
        <v>6804</v>
      </c>
      <c r="F134" s="222" t="s">
        <v>6805</v>
      </c>
      <c r="G134" s="223" t="s">
        <v>797</v>
      </c>
      <c r="H134" s="224">
        <v>180</v>
      </c>
      <c r="I134" s="225"/>
      <c r="J134" s="226">
        <f>ROUND(I134*H134,2)</f>
        <v>0</v>
      </c>
      <c r="K134" s="222" t="s">
        <v>1</v>
      </c>
      <c r="L134" s="45"/>
      <c r="M134" s="227" t="s">
        <v>1</v>
      </c>
      <c r="N134" s="228" t="s">
        <v>46</v>
      </c>
      <c r="O134" s="92"/>
      <c r="P134" s="229">
        <f>O134*H134</f>
        <v>0</v>
      </c>
      <c r="Q134" s="229">
        <v>0</v>
      </c>
      <c r="R134" s="229">
        <f>Q134*H134</f>
        <v>0</v>
      </c>
      <c r="S134" s="229">
        <v>0</v>
      </c>
      <c r="T134" s="230">
        <f>S134*H134</f>
        <v>0</v>
      </c>
      <c r="U134" s="39"/>
      <c r="V134" s="39"/>
      <c r="W134" s="39"/>
      <c r="X134" s="39"/>
      <c r="Y134" s="39"/>
      <c r="Z134" s="39"/>
      <c r="AA134" s="39"/>
      <c r="AB134" s="39"/>
      <c r="AC134" s="39"/>
      <c r="AD134" s="39"/>
      <c r="AE134" s="39"/>
      <c r="AR134" s="231" t="s">
        <v>214</v>
      </c>
      <c r="AT134" s="231" t="s">
        <v>216</v>
      </c>
      <c r="AU134" s="231" t="s">
        <v>88</v>
      </c>
      <c r="AY134" s="18" t="s">
        <v>215</v>
      </c>
      <c r="BE134" s="232">
        <f>IF(N134="základní",J134,0)</f>
        <v>0</v>
      </c>
      <c r="BF134" s="232">
        <f>IF(N134="snížená",J134,0)</f>
        <v>0</v>
      </c>
      <c r="BG134" s="232">
        <f>IF(N134="zákl. přenesená",J134,0)</f>
        <v>0</v>
      </c>
      <c r="BH134" s="232">
        <f>IF(N134="sníž. přenesená",J134,0)</f>
        <v>0</v>
      </c>
      <c r="BI134" s="232">
        <f>IF(N134="nulová",J134,0)</f>
        <v>0</v>
      </c>
      <c r="BJ134" s="18" t="s">
        <v>88</v>
      </c>
      <c r="BK134" s="232">
        <f>ROUND(I134*H134,2)</f>
        <v>0</v>
      </c>
      <c r="BL134" s="18" t="s">
        <v>214</v>
      </c>
      <c r="BM134" s="231" t="s">
        <v>261</v>
      </c>
    </row>
    <row r="135" s="2" customFormat="1">
      <c r="A135" s="39"/>
      <c r="B135" s="40"/>
      <c r="C135" s="41"/>
      <c r="D135" s="233" t="s">
        <v>221</v>
      </c>
      <c r="E135" s="41"/>
      <c r="F135" s="234" t="s">
        <v>6805</v>
      </c>
      <c r="G135" s="41"/>
      <c r="H135" s="41"/>
      <c r="I135" s="235"/>
      <c r="J135" s="41"/>
      <c r="K135" s="41"/>
      <c r="L135" s="45"/>
      <c r="M135" s="236"/>
      <c r="N135" s="237"/>
      <c r="O135" s="92"/>
      <c r="P135" s="92"/>
      <c r="Q135" s="92"/>
      <c r="R135" s="92"/>
      <c r="S135" s="92"/>
      <c r="T135" s="93"/>
      <c r="U135" s="39"/>
      <c r="V135" s="39"/>
      <c r="W135" s="39"/>
      <c r="X135" s="39"/>
      <c r="Y135" s="39"/>
      <c r="Z135" s="39"/>
      <c r="AA135" s="39"/>
      <c r="AB135" s="39"/>
      <c r="AC135" s="39"/>
      <c r="AD135" s="39"/>
      <c r="AE135" s="39"/>
      <c r="AT135" s="18" t="s">
        <v>221</v>
      </c>
      <c r="AU135" s="18" t="s">
        <v>88</v>
      </c>
    </row>
    <row r="136" s="2" customFormat="1" ht="16.5" customHeight="1">
      <c r="A136" s="39"/>
      <c r="B136" s="40"/>
      <c r="C136" s="220" t="s">
        <v>241</v>
      </c>
      <c r="D136" s="220" t="s">
        <v>216</v>
      </c>
      <c r="E136" s="221" t="s">
        <v>6806</v>
      </c>
      <c r="F136" s="222" t="s">
        <v>6807</v>
      </c>
      <c r="G136" s="223" t="s">
        <v>219</v>
      </c>
      <c r="H136" s="224">
        <v>1</v>
      </c>
      <c r="I136" s="225"/>
      <c r="J136" s="226">
        <f>ROUND(I136*H136,2)</f>
        <v>0</v>
      </c>
      <c r="K136" s="222" t="s">
        <v>1</v>
      </c>
      <c r="L136" s="45"/>
      <c r="M136" s="227" t="s">
        <v>1</v>
      </c>
      <c r="N136" s="228" t="s">
        <v>46</v>
      </c>
      <c r="O136" s="92"/>
      <c r="P136" s="229">
        <f>O136*H136</f>
        <v>0</v>
      </c>
      <c r="Q136" s="229">
        <v>0</v>
      </c>
      <c r="R136" s="229">
        <f>Q136*H136</f>
        <v>0</v>
      </c>
      <c r="S136" s="229">
        <v>0</v>
      </c>
      <c r="T136" s="230">
        <f>S136*H136</f>
        <v>0</v>
      </c>
      <c r="U136" s="39"/>
      <c r="V136" s="39"/>
      <c r="W136" s="39"/>
      <c r="X136" s="39"/>
      <c r="Y136" s="39"/>
      <c r="Z136" s="39"/>
      <c r="AA136" s="39"/>
      <c r="AB136" s="39"/>
      <c r="AC136" s="39"/>
      <c r="AD136" s="39"/>
      <c r="AE136" s="39"/>
      <c r="AR136" s="231" t="s">
        <v>214</v>
      </c>
      <c r="AT136" s="231" t="s">
        <v>216</v>
      </c>
      <c r="AU136" s="231" t="s">
        <v>88</v>
      </c>
      <c r="AY136" s="18" t="s">
        <v>215</v>
      </c>
      <c r="BE136" s="232">
        <f>IF(N136="základní",J136,0)</f>
        <v>0</v>
      </c>
      <c r="BF136" s="232">
        <f>IF(N136="snížená",J136,0)</f>
        <v>0</v>
      </c>
      <c r="BG136" s="232">
        <f>IF(N136="zákl. přenesená",J136,0)</f>
        <v>0</v>
      </c>
      <c r="BH136" s="232">
        <f>IF(N136="sníž. přenesená",J136,0)</f>
        <v>0</v>
      </c>
      <c r="BI136" s="232">
        <f>IF(N136="nulová",J136,0)</f>
        <v>0</v>
      </c>
      <c r="BJ136" s="18" t="s">
        <v>88</v>
      </c>
      <c r="BK136" s="232">
        <f>ROUND(I136*H136,2)</f>
        <v>0</v>
      </c>
      <c r="BL136" s="18" t="s">
        <v>214</v>
      </c>
      <c r="BM136" s="231" t="s">
        <v>8</v>
      </c>
    </row>
    <row r="137" s="2" customFormat="1">
      <c r="A137" s="39"/>
      <c r="B137" s="40"/>
      <c r="C137" s="41"/>
      <c r="D137" s="233" t="s">
        <v>221</v>
      </c>
      <c r="E137" s="41"/>
      <c r="F137" s="234" t="s">
        <v>6807</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221</v>
      </c>
      <c r="AU137" s="18" t="s">
        <v>88</v>
      </c>
    </row>
    <row r="138" s="2" customFormat="1" ht="24.15" customHeight="1">
      <c r="A138" s="39"/>
      <c r="B138" s="40"/>
      <c r="C138" s="220" t="s">
        <v>246</v>
      </c>
      <c r="D138" s="220" t="s">
        <v>216</v>
      </c>
      <c r="E138" s="221" t="s">
        <v>6808</v>
      </c>
      <c r="F138" s="222" t="s">
        <v>6809</v>
      </c>
      <c r="G138" s="223" t="s">
        <v>797</v>
      </c>
      <c r="H138" s="224">
        <v>80</v>
      </c>
      <c r="I138" s="225"/>
      <c r="J138" s="226">
        <f>ROUND(I138*H138,2)</f>
        <v>0</v>
      </c>
      <c r="K138" s="222" t="s">
        <v>1</v>
      </c>
      <c r="L138" s="45"/>
      <c r="M138" s="227" t="s">
        <v>1</v>
      </c>
      <c r="N138" s="228" t="s">
        <v>46</v>
      </c>
      <c r="O138" s="92"/>
      <c r="P138" s="229">
        <f>O138*H138</f>
        <v>0</v>
      </c>
      <c r="Q138" s="229">
        <v>0</v>
      </c>
      <c r="R138" s="229">
        <f>Q138*H138</f>
        <v>0</v>
      </c>
      <c r="S138" s="229">
        <v>0</v>
      </c>
      <c r="T138" s="230">
        <f>S138*H138</f>
        <v>0</v>
      </c>
      <c r="U138" s="39"/>
      <c r="V138" s="39"/>
      <c r="W138" s="39"/>
      <c r="X138" s="39"/>
      <c r="Y138" s="39"/>
      <c r="Z138" s="39"/>
      <c r="AA138" s="39"/>
      <c r="AB138" s="39"/>
      <c r="AC138" s="39"/>
      <c r="AD138" s="39"/>
      <c r="AE138" s="39"/>
      <c r="AR138" s="231" t="s">
        <v>214</v>
      </c>
      <c r="AT138" s="231" t="s">
        <v>216</v>
      </c>
      <c r="AU138" s="231" t="s">
        <v>88</v>
      </c>
      <c r="AY138" s="18" t="s">
        <v>215</v>
      </c>
      <c r="BE138" s="232">
        <f>IF(N138="základní",J138,0)</f>
        <v>0</v>
      </c>
      <c r="BF138" s="232">
        <f>IF(N138="snížená",J138,0)</f>
        <v>0</v>
      </c>
      <c r="BG138" s="232">
        <f>IF(N138="zákl. přenesená",J138,0)</f>
        <v>0</v>
      </c>
      <c r="BH138" s="232">
        <f>IF(N138="sníž. přenesená",J138,0)</f>
        <v>0</v>
      </c>
      <c r="BI138" s="232">
        <f>IF(N138="nulová",J138,0)</f>
        <v>0</v>
      </c>
      <c r="BJ138" s="18" t="s">
        <v>88</v>
      </c>
      <c r="BK138" s="232">
        <f>ROUND(I138*H138,2)</f>
        <v>0</v>
      </c>
      <c r="BL138" s="18" t="s">
        <v>214</v>
      </c>
      <c r="BM138" s="231" t="s">
        <v>280</v>
      </c>
    </row>
    <row r="139" s="2" customFormat="1">
      <c r="A139" s="39"/>
      <c r="B139" s="40"/>
      <c r="C139" s="41"/>
      <c r="D139" s="233" t="s">
        <v>221</v>
      </c>
      <c r="E139" s="41"/>
      <c r="F139" s="234" t="s">
        <v>6809</v>
      </c>
      <c r="G139" s="41"/>
      <c r="H139" s="41"/>
      <c r="I139" s="235"/>
      <c r="J139" s="41"/>
      <c r="K139" s="41"/>
      <c r="L139" s="45"/>
      <c r="M139" s="236"/>
      <c r="N139" s="237"/>
      <c r="O139" s="92"/>
      <c r="P139" s="92"/>
      <c r="Q139" s="92"/>
      <c r="R139" s="92"/>
      <c r="S139" s="92"/>
      <c r="T139" s="93"/>
      <c r="U139" s="39"/>
      <c r="V139" s="39"/>
      <c r="W139" s="39"/>
      <c r="X139" s="39"/>
      <c r="Y139" s="39"/>
      <c r="Z139" s="39"/>
      <c r="AA139" s="39"/>
      <c r="AB139" s="39"/>
      <c r="AC139" s="39"/>
      <c r="AD139" s="39"/>
      <c r="AE139" s="39"/>
      <c r="AT139" s="18" t="s">
        <v>221</v>
      </c>
      <c r="AU139" s="18" t="s">
        <v>88</v>
      </c>
    </row>
    <row r="140" s="2" customFormat="1" ht="24.15" customHeight="1">
      <c r="A140" s="39"/>
      <c r="B140" s="40"/>
      <c r="C140" s="220" t="s">
        <v>251</v>
      </c>
      <c r="D140" s="220" t="s">
        <v>216</v>
      </c>
      <c r="E140" s="221" t="s">
        <v>6810</v>
      </c>
      <c r="F140" s="222" t="s">
        <v>6811</v>
      </c>
      <c r="G140" s="223" t="s">
        <v>797</v>
      </c>
      <c r="H140" s="224">
        <v>10</v>
      </c>
      <c r="I140" s="225"/>
      <c r="J140" s="226">
        <f>ROUND(I140*H140,2)</f>
        <v>0</v>
      </c>
      <c r="K140" s="222" t="s">
        <v>1</v>
      </c>
      <c r="L140" s="45"/>
      <c r="M140" s="227" t="s">
        <v>1</v>
      </c>
      <c r="N140" s="228" t="s">
        <v>46</v>
      </c>
      <c r="O140" s="92"/>
      <c r="P140" s="229">
        <f>O140*H140</f>
        <v>0</v>
      </c>
      <c r="Q140" s="229">
        <v>0</v>
      </c>
      <c r="R140" s="229">
        <f>Q140*H140</f>
        <v>0</v>
      </c>
      <c r="S140" s="229">
        <v>0</v>
      </c>
      <c r="T140" s="230">
        <f>S140*H140</f>
        <v>0</v>
      </c>
      <c r="U140" s="39"/>
      <c r="V140" s="39"/>
      <c r="W140" s="39"/>
      <c r="X140" s="39"/>
      <c r="Y140" s="39"/>
      <c r="Z140" s="39"/>
      <c r="AA140" s="39"/>
      <c r="AB140" s="39"/>
      <c r="AC140" s="39"/>
      <c r="AD140" s="39"/>
      <c r="AE140" s="39"/>
      <c r="AR140" s="231" t="s">
        <v>214</v>
      </c>
      <c r="AT140" s="231" t="s">
        <v>216</v>
      </c>
      <c r="AU140" s="231" t="s">
        <v>88</v>
      </c>
      <c r="AY140" s="18" t="s">
        <v>215</v>
      </c>
      <c r="BE140" s="232">
        <f>IF(N140="základní",J140,0)</f>
        <v>0</v>
      </c>
      <c r="BF140" s="232">
        <f>IF(N140="snížená",J140,0)</f>
        <v>0</v>
      </c>
      <c r="BG140" s="232">
        <f>IF(N140="zákl. přenesená",J140,0)</f>
        <v>0</v>
      </c>
      <c r="BH140" s="232">
        <f>IF(N140="sníž. přenesená",J140,0)</f>
        <v>0</v>
      </c>
      <c r="BI140" s="232">
        <f>IF(N140="nulová",J140,0)</f>
        <v>0</v>
      </c>
      <c r="BJ140" s="18" t="s">
        <v>88</v>
      </c>
      <c r="BK140" s="232">
        <f>ROUND(I140*H140,2)</f>
        <v>0</v>
      </c>
      <c r="BL140" s="18" t="s">
        <v>214</v>
      </c>
      <c r="BM140" s="231" t="s">
        <v>291</v>
      </c>
    </row>
    <row r="141" s="2" customFormat="1">
      <c r="A141" s="39"/>
      <c r="B141" s="40"/>
      <c r="C141" s="41"/>
      <c r="D141" s="233" t="s">
        <v>221</v>
      </c>
      <c r="E141" s="41"/>
      <c r="F141" s="234" t="s">
        <v>6811</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221</v>
      </c>
      <c r="AU141" s="18" t="s">
        <v>88</v>
      </c>
    </row>
    <row r="142" s="2" customFormat="1" ht="24.15" customHeight="1">
      <c r="A142" s="39"/>
      <c r="B142" s="40"/>
      <c r="C142" s="220" t="s">
        <v>256</v>
      </c>
      <c r="D142" s="220" t="s">
        <v>216</v>
      </c>
      <c r="E142" s="221" t="s">
        <v>6812</v>
      </c>
      <c r="F142" s="222" t="s">
        <v>6813</v>
      </c>
      <c r="G142" s="223" t="s">
        <v>797</v>
      </c>
      <c r="H142" s="224">
        <v>40</v>
      </c>
      <c r="I142" s="225"/>
      <c r="J142" s="226">
        <f>ROUND(I142*H142,2)</f>
        <v>0</v>
      </c>
      <c r="K142" s="222" t="s">
        <v>1</v>
      </c>
      <c r="L142" s="45"/>
      <c r="M142" s="227" t="s">
        <v>1</v>
      </c>
      <c r="N142" s="228" t="s">
        <v>46</v>
      </c>
      <c r="O142" s="92"/>
      <c r="P142" s="229">
        <f>O142*H142</f>
        <v>0</v>
      </c>
      <c r="Q142" s="229">
        <v>0</v>
      </c>
      <c r="R142" s="229">
        <f>Q142*H142</f>
        <v>0</v>
      </c>
      <c r="S142" s="229">
        <v>0</v>
      </c>
      <c r="T142" s="230">
        <f>S142*H142</f>
        <v>0</v>
      </c>
      <c r="U142" s="39"/>
      <c r="V142" s="39"/>
      <c r="W142" s="39"/>
      <c r="X142" s="39"/>
      <c r="Y142" s="39"/>
      <c r="Z142" s="39"/>
      <c r="AA142" s="39"/>
      <c r="AB142" s="39"/>
      <c r="AC142" s="39"/>
      <c r="AD142" s="39"/>
      <c r="AE142" s="39"/>
      <c r="AR142" s="231" t="s">
        <v>214</v>
      </c>
      <c r="AT142" s="231" t="s">
        <v>216</v>
      </c>
      <c r="AU142" s="231" t="s">
        <v>88</v>
      </c>
      <c r="AY142" s="18" t="s">
        <v>215</v>
      </c>
      <c r="BE142" s="232">
        <f>IF(N142="základní",J142,0)</f>
        <v>0</v>
      </c>
      <c r="BF142" s="232">
        <f>IF(N142="snížená",J142,0)</f>
        <v>0</v>
      </c>
      <c r="BG142" s="232">
        <f>IF(N142="zákl. přenesená",J142,0)</f>
        <v>0</v>
      </c>
      <c r="BH142" s="232">
        <f>IF(N142="sníž. přenesená",J142,0)</f>
        <v>0</v>
      </c>
      <c r="BI142" s="232">
        <f>IF(N142="nulová",J142,0)</f>
        <v>0</v>
      </c>
      <c r="BJ142" s="18" t="s">
        <v>88</v>
      </c>
      <c r="BK142" s="232">
        <f>ROUND(I142*H142,2)</f>
        <v>0</v>
      </c>
      <c r="BL142" s="18" t="s">
        <v>214</v>
      </c>
      <c r="BM142" s="231" t="s">
        <v>300</v>
      </c>
    </row>
    <row r="143" s="2" customFormat="1">
      <c r="A143" s="39"/>
      <c r="B143" s="40"/>
      <c r="C143" s="41"/>
      <c r="D143" s="233" t="s">
        <v>221</v>
      </c>
      <c r="E143" s="41"/>
      <c r="F143" s="234" t="s">
        <v>6813</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221</v>
      </c>
      <c r="AU143" s="18" t="s">
        <v>88</v>
      </c>
    </row>
    <row r="144" s="2" customFormat="1" ht="24.15" customHeight="1">
      <c r="A144" s="39"/>
      <c r="B144" s="40"/>
      <c r="C144" s="220" t="s">
        <v>261</v>
      </c>
      <c r="D144" s="220" t="s">
        <v>216</v>
      </c>
      <c r="E144" s="221" t="s">
        <v>6814</v>
      </c>
      <c r="F144" s="222" t="s">
        <v>6815</v>
      </c>
      <c r="G144" s="223" t="s">
        <v>797</v>
      </c>
      <c r="H144" s="224">
        <v>60</v>
      </c>
      <c r="I144" s="225"/>
      <c r="J144" s="226">
        <f>ROUND(I144*H144,2)</f>
        <v>0</v>
      </c>
      <c r="K144" s="222" t="s">
        <v>1</v>
      </c>
      <c r="L144" s="45"/>
      <c r="M144" s="227" t="s">
        <v>1</v>
      </c>
      <c r="N144" s="228" t="s">
        <v>46</v>
      </c>
      <c r="O144" s="92"/>
      <c r="P144" s="229">
        <f>O144*H144</f>
        <v>0</v>
      </c>
      <c r="Q144" s="229">
        <v>0</v>
      </c>
      <c r="R144" s="229">
        <f>Q144*H144</f>
        <v>0</v>
      </c>
      <c r="S144" s="229">
        <v>0</v>
      </c>
      <c r="T144" s="230">
        <f>S144*H144</f>
        <v>0</v>
      </c>
      <c r="U144" s="39"/>
      <c r="V144" s="39"/>
      <c r="W144" s="39"/>
      <c r="X144" s="39"/>
      <c r="Y144" s="39"/>
      <c r="Z144" s="39"/>
      <c r="AA144" s="39"/>
      <c r="AB144" s="39"/>
      <c r="AC144" s="39"/>
      <c r="AD144" s="39"/>
      <c r="AE144" s="39"/>
      <c r="AR144" s="231" t="s">
        <v>214</v>
      </c>
      <c r="AT144" s="231" t="s">
        <v>216</v>
      </c>
      <c r="AU144" s="231" t="s">
        <v>88</v>
      </c>
      <c r="AY144" s="18" t="s">
        <v>215</v>
      </c>
      <c r="BE144" s="232">
        <f>IF(N144="základní",J144,0)</f>
        <v>0</v>
      </c>
      <c r="BF144" s="232">
        <f>IF(N144="snížená",J144,0)</f>
        <v>0</v>
      </c>
      <c r="BG144" s="232">
        <f>IF(N144="zákl. přenesená",J144,0)</f>
        <v>0</v>
      </c>
      <c r="BH144" s="232">
        <f>IF(N144="sníž. přenesená",J144,0)</f>
        <v>0</v>
      </c>
      <c r="BI144" s="232">
        <f>IF(N144="nulová",J144,0)</f>
        <v>0</v>
      </c>
      <c r="BJ144" s="18" t="s">
        <v>88</v>
      </c>
      <c r="BK144" s="232">
        <f>ROUND(I144*H144,2)</f>
        <v>0</v>
      </c>
      <c r="BL144" s="18" t="s">
        <v>214</v>
      </c>
      <c r="BM144" s="231" t="s">
        <v>309</v>
      </c>
    </row>
    <row r="145" s="2" customFormat="1">
      <c r="A145" s="39"/>
      <c r="B145" s="40"/>
      <c r="C145" s="41"/>
      <c r="D145" s="233" t="s">
        <v>221</v>
      </c>
      <c r="E145" s="41"/>
      <c r="F145" s="234" t="s">
        <v>6815</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221</v>
      </c>
      <c r="AU145" s="18" t="s">
        <v>88</v>
      </c>
    </row>
    <row r="146" s="2" customFormat="1" ht="16.5" customHeight="1">
      <c r="A146" s="39"/>
      <c r="B146" s="40"/>
      <c r="C146" s="220" t="s">
        <v>266</v>
      </c>
      <c r="D146" s="220" t="s">
        <v>216</v>
      </c>
      <c r="E146" s="221" t="s">
        <v>6816</v>
      </c>
      <c r="F146" s="222" t="s">
        <v>6817</v>
      </c>
      <c r="G146" s="223" t="s">
        <v>797</v>
      </c>
      <c r="H146" s="224">
        <v>30</v>
      </c>
      <c r="I146" s="225"/>
      <c r="J146" s="226">
        <f>ROUND(I146*H146,2)</f>
        <v>0</v>
      </c>
      <c r="K146" s="222" t="s">
        <v>1</v>
      </c>
      <c r="L146" s="45"/>
      <c r="M146" s="227" t="s">
        <v>1</v>
      </c>
      <c r="N146" s="228" t="s">
        <v>46</v>
      </c>
      <c r="O146" s="92"/>
      <c r="P146" s="229">
        <f>O146*H146</f>
        <v>0</v>
      </c>
      <c r="Q146" s="229">
        <v>0</v>
      </c>
      <c r="R146" s="229">
        <f>Q146*H146</f>
        <v>0</v>
      </c>
      <c r="S146" s="229">
        <v>0</v>
      </c>
      <c r="T146" s="230">
        <f>S146*H146</f>
        <v>0</v>
      </c>
      <c r="U146" s="39"/>
      <c r="V146" s="39"/>
      <c r="W146" s="39"/>
      <c r="X146" s="39"/>
      <c r="Y146" s="39"/>
      <c r="Z146" s="39"/>
      <c r="AA146" s="39"/>
      <c r="AB146" s="39"/>
      <c r="AC146" s="39"/>
      <c r="AD146" s="39"/>
      <c r="AE146" s="39"/>
      <c r="AR146" s="231" t="s">
        <v>214</v>
      </c>
      <c r="AT146" s="231" t="s">
        <v>216</v>
      </c>
      <c r="AU146" s="231" t="s">
        <v>88</v>
      </c>
      <c r="AY146" s="18" t="s">
        <v>215</v>
      </c>
      <c r="BE146" s="232">
        <f>IF(N146="základní",J146,0)</f>
        <v>0</v>
      </c>
      <c r="BF146" s="232">
        <f>IF(N146="snížená",J146,0)</f>
        <v>0</v>
      </c>
      <c r="BG146" s="232">
        <f>IF(N146="zákl. přenesená",J146,0)</f>
        <v>0</v>
      </c>
      <c r="BH146" s="232">
        <f>IF(N146="sníž. přenesená",J146,0)</f>
        <v>0</v>
      </c>
      <c r="BI146" s="232">
        <f>IF(N146="nulová",J146,0)</f>
        <v>0</v>
      </c>
      <c r="BJ146" s="18" t="s">
        <v>88</v>
      </c>
      <c r="BK146" s="232">
        <f>ROUND(I146*H146,2)</f>
        <v>0</v>
      </c>
      <c r="BL146" s="18" t="s">
        <v>214</v>
      </c>
      <c r="BM146" s="231" t="s">
        <v>538</v>
      </c>
    </row>
    <row r="147" s="2" customFormat="1">
      <c r="A147" s="39"/>
      <c r="B147" s="40"/>
      <c r="C147" s="41"/>
      <c r="D147" s="233" t="s">
        <v>221</v>
      </c>
      <c r="E147" s="41"/>
      <c r="F147" s="234" t="s">
        <v>6817</v>
      </c>
      <c r="G147" s="41"/>
      <c r="H147" s="41"/>
      <c r="I147" s="235"/>
      <c r="J147" s="41"/>
      <c r="K147" s="41"/>
      <c r="L147" s="45"/>
      <c r="M147" s="236"/>
      <c r="N147" s="237"/>
      <c r="O147" s="92"/>
      <c r="P147" s="92"/>
      <c r="Q147" s="92"/>
      <c r="R147" s="92"/>
      <c r="S147" s="92"/>
      <c r="T147" s="93"/>
      <c r="U147" s="39"/>
      <c r="V147" s="39"/>
      <c r="W147" s="39"/>
      <c r="X147" s="39"/>
      <c r="Y147" s="39"/>
      <c r="Z147" s="39"/>
      <c r="AA147" s="39"/>
      <c r="AB147" s="39"/>
      <c r="AC147" s="39"/>
      <c r="AD147" s="39"/>
      <c r="AE147" s="39"/>
      <c r="AT147" s="18" t="s">
        <v>221</v>
      </c>
      <c r="AU147" s="18" t="s">
        <v>88</v>
      </c>
    </row>
    <row r="148" s="2" customFormat="1" ht="16.5" customHeight="1">
      <c r="A148" s="39"/>
      <c r="B148" s="40"/>
      <c r="C148" s="220" t="s">
        <v>8</v>
      </c>
      <c r="D148" s="220" t="s">
        <v>216</v>
      </c>
      <c r="E148" s="221" t="s">
        <v>6818</v>
      </c>
      <c r="F148" s="222" t="s">
        <v>6819</v>
      </c>
      <c r="G148" s="223" t="s">
        <v>797</v>
      </c>
      <c r="H148" s="224">
        <v>20</v>
      </c>
      <c r="I148" s="225"/>
      <c r="J148" s="226">
        <f>ROUND(I148*H148,2)</f>
        <v>0</v>
      </c>
      <c r="K148" s="222" t="s">
        <v>1</v>
      </c>
      <c r="L148" s="45"/>
      <c r="M148" s="227" t="s">
        <v>1</v>
      </c>
      <c r="N148" s="228" t="s">
        <v>46</v>
      </c>
      <c r="O148" s="92"/>
      <c r="P148" s="229">
        <f>O148*H148</f>
        <v>0</v>
      </c>
      <c r="Q148" s="229">
        <v>0</v>
      </c>
      <c r="R148" s="229">
        <f>Q148*H148</f>
        <v>0</v>
      </c>
      <c r="S148" s="229">
        <v>0</v>
      </c>
      <c r="T148" s="230">
        <f>S148*H148</f>
        <v>0</v>
      </c>
      <c r="U148" s="39"/>
      <c r="V148" s="39"/>
      <c r="W148" s="39"/>
      <c r="X148" s="39"/>
      <c r="Y148" s="39"/>
      <c r="Z148" s="39"/>
      <c r="AA148" s="39"/>
      <c r="AB148" s="39"/>
      <c r="AC148" s="39"/>
      <c r="AD148" s="39"/>
      <c r="AE148" s="39"/>
      <c r="AR148" s="231" t="s">
        <v>214</v>
      </c>
      <c r="AT148" s="231" t="s">
        <v>216</v>
      </c>
      <c r="AU148" s="231" t="s">
        <v>88</v>
      </c>
      <c r="AY148" s="18" t="s">
        <v>215</v>
      </c>
      <c r="BE148" s="232">
        <f>IF(N148="základní",J148,0)</f>
        <v>0</v>
      </c>
      <c r="BF148" s="232">
        <f>IF(N148="snížená",J148,0)</f>
        <v>0</v>
      </c>
      <c r="BG148" s="232">
        <f>IF(N148="zákl. přenesená",J148,0)</f>
        <v>0</v>
      </c>
      <c r="BH148" s="232">
        <f>IF(N148="sníž. přenesená",J148,0)</f>
        <v>0</v>
      </c>
      <c r="BI148" s="232">
        <f>IF(N148="nulová",J148,0)</f>
        <v>0</v>
      </c>
      <c r="BJ148" s="18" t="s">
        <v>88</v>
      </c>
      <c r="BK148" s="232">
        <f>ROUND(I148*H148,2)</f>
        <v>0</v>
      </c>
      <c r="BL148" s="18" t="s">
        <v>214</v>
      </c>
      <c r="BM148" s="231" t="s">
        <v>553</v>
      </c>
    </row>
    <row r="149" s="2" customFormat="1">
      <c r="A149" s="39"/>
      <c r="B149" s="40"/>
      <c r="C149" s="41"/>
      <c r="D149" s="233" t="s">
        <v>221</v>
      </c>
      <c r="E149" s="41"/>
      <c r="F149" s="234" t="s">
        <v>6819</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221</v>
      </c>
      <c r="AU149" s="18" t="s">
        <v>88</v>
      </c>
    </row>
    <row r="150" s="2" customFormat="1" ht="16.5" customHeight="1">
      <c r="A150" s="39"/>
      <c r="B150" s="40"/>
      <c r="C150" s="220" t="s">
        <v>275</v>
      </c>
      <c r="D150" s="220" t="s">
        <v>216</v>
      </c>
      <c r="E150" s="221" t="s">
        <v>6820</v>
      </c>
      <c r="F150" s="222" t="s">
        <v>6821</v>
      </c>
      <c r="G150" s="223" t="s">
        <v>797</v>
      </c>
      <c r="H150" s="224">
        <v>5</v>
      </c>
      <c r="I150" s="225"/>
      <c r="J150" s="226">
        <f>ROUND(I150*H150,2)</f>
        <v>0</v>
      </c>
      <c r="K150" s="222" t="s">
        <v>1</v>
      </c>
      <c r="L150" s="45"/>
      <c r="M150" s="227" t="s">
        <v>1</v>
      </c>
      <c r="N150" s="228" t="s">
        <v>46</v>
      </c>
      <c r="O150" s="92"/>
      <c r="P150" s="229">
        <f>O150*H150</f>
        <v>0</v>
      </c>
      <c r="Q150" s="229">
        <v>0</v>
      </c>
      <c r="R150" s="229">
        <f>Q150*H150</f>
        <v>0</v>
      </c>
      <c r="S150" s="229">
        <v>0</v>
      </c>
      <c r="T150" s="230">
        <f>S150*H150</f>
        <v>0</v>
      </c>
      <c r="U150" s="39"/>
      <c r="V150" s="39"/>
      <c r="W150" s="39"/>
      <c r="X150" s="39"/>
      <c r="Y150" s="39"/>
      <c r="Z150" s="39"/>
      <c r="AA150" s="39"/>
      <c r="AB150" s="39"/>
      <c r="AC150" s="39"/>
      <c r="AD150" s="39"/>
      <c r="AE150" s="39"/>
      <c r="AR150" s="231" t="s">
        <v>214</v>
      </c>
      <c r="AT150" s="231" t="s">
        <v>216</v>
      </c>
      <c r="AU150" s="231" t="s">
        <v>88</v>
      </c>
      <c r="AY150" s="18" t="s">
        <v>215</v>
      </c>
      <c r="BE150" s="232">
        <f>IF(N150="základní",J150,0)</f>
        <v>0</v>
      </c>
      <c r="BF150" s="232">
        <f>IF(N150="snížená",J150,0)</f>
        <v>0</v>
      </c>
      <c r="BG150" s="232">
        <f>IF(N150="zákl. přenesená",J150,0)</f>
        <v>0</v>
      </c>
      <c r="BH150" s="232">
        <f>IF(N150="sníž. přenesená",J150,0)</f>
        <v>0</v>
      </c>
      <c r="BI150" s="232">
        <f>IF(N150="nulová",J150,0)</f>
        <v>0</v>
      </c>
      <c r="BJ150" s="18" t="s">
        <v>88</v>
      </c>
      <c r="BK150" s="232">
        <f>ROUND(I150*H150,2)</f>
        <v>0</v>
      </c>
      <c r="BL150" s="18" t="s">
        <v>214</v>
      </c>
      <c r="BM150" s="231" t="s">
        <v>574</v>
      </c>
    </row>
    <row r="151" s="2" customFormat="1">
      <c r="A151" s="39"/>
      <c r="B151" s="40"/>
      <c r="C151" s="41"/>
      <c r="D151" s="233" t="s">
        <v>221</v>
      </c>
      <c r="E151" s="41"/>
      <c r="F151" s="234" t="s">
        <v>6821</v>
      </c>
      <c r="G151" s="41"/>
      <c r="H151" s="41"/>
      <c r="I151" s="235"/>
      <c r="J151" s="41"/>
      <c r="K151" s="41"/>
      <c r="L151" s="45"/>
      <c r="M151" s="236"/>
      <c r="N151" s="237"/>
      <c r="O151" s="92"/>
      <c r="P151" s="92"/>
      <c r="Q151" s="92"/>
      <c r="R151" s="92"/>
      <c r="S151" s="92"/>
      <c r="T151" s="93"/>
      <c r="U151" s="39"/>
      <c r="V151" s="39"/>
      <c r="W151" s="39"/>
      <c r="X151" s="39"/>
      <c r="Y151" s="39"/>
      <c r="Z151" s="39"/>
      <c r="AA151" s="39"/>
      <c r="AB151" s="39"/>
      <c r="AC151" s="39"/>
      <c r="AD151" s="39"/>
      <c r="AE151" s="39"/>
      <c r="AT151" s="18" t="s">
        <v>221</v>
      </c>
      <c r="AU151" s="18" t="s">
        <v>88</v>
      </c>
    </row>
    <row r="152" s="2" customFormat="1" ht="16.5" customHeight="1">
      <c r="A152" s="39"/>
      <c r="B152" s="40"/>
      <c r="C152" s="220" t="s">
        <v>280</v>
      </c>
      <c r="D152" s="220" t="s">
        <v>216</v>
      </c>
      <c r="E152" s="221" t="s">
        <v>6822</v>
      </c>
      <c r="F152" s="222" t="s">
        <v>6823</v>
      </c>
      <c r="G152" s="223" t="s">
        <v>6085</v>
      </c>
      <c r="H152" s="224">
        <v>2</v>
      </c>
      <c r="I152" s="225"/>
      <c r="J152" s="226">
        <f>ROUND(I152*H152,2)</f>
        <v>0</v>
      </c>
      <c r="K152" s="222" t="s">
        <v>1</v>
      </c>
      <c r="L152" s="45"/>
      <c r="M152" s="227" t="s">
        <v>1</v>
      </c>
      <c r="N152" s="228" t="s">
        <v>46</v>
      </c>
      <c r="O152" s="92"/>
      <c r="P152" s="229">
        <f>O152*H152</f>
        <v>0</v>
      </c>
      <c r="Q152" s="229">
        <v>0</v>
      </c>
      <c r="R152" s="229">
        <f>Q152*H152</f>
        <v>0</v>
      </c>
      <c r="S152" s="229">
        <v>0</v>
      </c>
      <c r="T152" s="230">
        <f>S152*H152</f>
        <v>0</v>
      </c>
      <c r="U152" s="39"/>
      <c r="V152" s="39"/>
      <c r="W152" s="39"/>
      <c r="X152" s="39"/>
      <c r="Y152" s="39"/>
      <c r="Z152" s="39"/>
      <c r="AA152" s="39"/>
      <c r="AB152" s="39"/>
      <c r="AC152" s="39"/>
      <c r="AD152" s="39"/>
      <c r="AE152" s="39"/>
      <c r="AR152" s="231" t="s">
        <v>214</v>
      </c>
      <c r="AT152" s="231" t="s">
        <v>216</v>
      </c>
      <c r="AU152" s="231" t="s">
        <v>88</v>
      </c>
      <c r="AY152" s="18" t="s">
        <v>215</v>
      </c>
      <c r="BE152" s="232">
        <f>IF(N152="základní",J152,0)</f>
        <v>0</v>
      </c>
      <c r="BF152" s="232">
        <f>IF(N152="snížená",J152,0)</f>
        <v>0</v>
      </c>
      <c r="BG152" s="232">
        <f>IF(N152="zákl. přenesená",J152,0)</f>
        <v>0</v>
      </c>
      <c r="BH152" s="232">
        <f>IF(N152="sníž. přenesená",J152,0)</f>
        <v>0</v>
      </c>
      <c r="BI152" s="232">
        <f>IF(N152="nulová",J152,0)</f>
        <v>0</v>
      </c>
      <c r="BJ152" s="18" t="s">
        <v>88</v>
      </c>
      <c r="BK152" s="232">
        <f>ROUND(I152*H152,2)</f>
        <v>0</v>
      </c>
      <c r="BL152" s="18" t="s">
        <v>214</v>
      </c>
      <c r="BM152" s="231" t="s">
        <v>589</v>
      </c>
    </row>
    <row r="153" s="2" customFormat="1">
      <c r="A153" s="39"/>
      <c r="B153" s="40"/>
      <c r="C153" s="41"/>
      <c r="D153" s="233" t="s">
        <v>221</v>
      </c>
      <c r="E153" s="41"/>
      <c r="F153" s="234" t="s">
        <v>6823</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221</v>
      </c>
      <c r="AU153" s="18" t="s">
        <v>88</v>
      </c>
    </row>
    <row r="154" s="2" customFormat="1" ht="44.25" customHeight="1">
      <c r="A154" s="39"/>
      <c r="B154" s="40"/>
      <c r="C154" s="220" t="s">
        <v>285</v>
      </c>
      <c r="D154" s="220" t="s">
        <v>216</v>
      </c>
      <c r="E154" s="221" t="s">
        <v>6824</v>
      </c>
      <c r="F154" s="222" t="s">
        <v>6825</v>
      </c>
      <c r="G154" s="223" t="s">
        <v>219</v>
      </c>
      <c r="H154" s="224">
        <v>1</v>
      </c>
      <c r="I154" s="225"/>
      <c r="J154" s="226">
        <f>ROUND(I154*H154,2)</f>
        <v>0</v>
      </c>
      <c r="K154" s="222" t="s">
        <v>1</v>
      </c>
      <c r="L154" s="45"/>
      <c r="M154" s="227" t="s">
        <v>1</v>
      </c>
      <c r="N154" s="228" t="s">
        <v>46</v>
      </c>
      <c r="O154" s="92"/>
      <c r="P154" s="229">
        <f>O154*H154</f>
        <v>0</v>
      </c>
      <c r="Q154" s="229">
        <v>0</v>
      </c>
      <c r="R154" s="229">
        <f>Q154*H154</f>
        <v>0</v>
      </c>
      <c r="S154" s="229">
        <v>0</v>
      </c>
      <c r="T154" s="230">
        <f>S154*H154</f>
        <v>0</v>
      </c>
      <c r="U154" s="39"/>
      <c r="V154" s="39"/>
      <c r="W154" s="39"/>
      <c r="X154" s="39"/>
      <c r="Y154" s="39"/>
      <c r="Z154" s="39"/>
      <c r="AA154" s="39"/>
      <c r="AB154" s="39"/>
      <c r="AC154" s="39"/>
      <c r="AD154" s="39"/>
      <c r="AE154" s="39"/>
      <c r="AR154" s="231" t="s">
        <v>214</v>
      </c>
      <c r="AT154" s="231" t="s">
        <v>216</v>
      </c>
      <c r="AU154" s="231" t="s">
        <v>88</v>
      </c>
      <c r="AY154" s="18" t="s">
        <v>215</v>
      </c>
      <c r="BE154" s="232">
        <f>IF(N154="základní",J154,0)</f>
        <v>0</v>
      </c>
      <c r="BF154" s="232">
        <f>IF(N154="snížená",J154,0)</f>
        <v>0</v>
      </c>
      <c r="BG154" s="232">
        <f>IF(N154="zákl. přenesená",J154,0)</f>
        <v>0</v>
      </c>
      <c r="BH154" s="232">
        <f>IF(N154="sníž. přenesená",J154,0)</f>
        <v>0</v>
      </c>
      <c r="BI154" s="232">
        <f>IF(N154="nulová",J154,0)</f>
        <v>0</v>
      </c>
      <c r="BJ154" s="18" t="s">
        <v>88</v>
      </c>
      <c r="BK154" s="232">
        <f>ROUND(I154*H154,2)</f>
        <v>0</v>
      </c>
      <c r="BL154" s="18" t="s">
        <v>214</v>
      </c>
      <c r="BM154" s="231" t="s">
        <v>625</v>
      </c>
    </row>
    <row r="155" s="2" customFormat="1">
      <c r="A155" s="39"/>
      <c r="B155" s="40"/>
      <c r="C155" s="41"/>
      <c r="D155" s="233" t="s">
        <v>221</v>
      </c>
      <c r="E155" s="41"/>
      <c r="F155" s="234" t="s">
        <v>6825</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221</v>
      </c>
      <c r="AU155" s="18" t="s">
        <v>88</v>
      </c>
    </row>
    <row r="156" s="2" customFormat="1" ht="24.15" customHeight="1">
      <c r="A156" s="39"/>
      <c r="B156" s="40"/>
      <c r="C156" s="220" t="s">
        <v>291</v>
      </c>
      <c r="D156" s="220" t="s">
        <v>216</v>
      </c>
      <c r="E156" s="221" t="s">
        <v>6826</v>
      </c>
      <c r="F156" s="222" t="s">
        <v>6827</v>
      </c>
      <c r="G156" s="223" t="s">
        <v>219</v>
      </c>
      <c r="H156" s="224">
        <v>1</v>
      </c>
      <c r="I156" s="225"/>
      <c r="J156" s="226">
        <f>ROUND(I156*H156,2)</f>
        <v>0</v>
      </c>
      <c r="K156" s="222" t="s">
        <v>1</v>
      </c>
      <c r="L156" s="45"/>
      <c r="M156" s="227" t="s">
        <v>1</v>
      </c>
      <c r="N156" s="228" t="s">
        <v>46</v>
      </c>
      <c r="O156" s="92"/>
      <c r="P156" s="229">
        <f>O156*H156</f>
        <v>0</v>
      </c>
      <c r="Q156" s="229">
        <v>0</v>
      </c>
      <c r="R156" s="229">
        <f>Q156*H156</f>
        <v>0</v>
      </c>
      <c r="S156" s="229">
        <v>0</v>
      </c>
      <c r="T156" s="230">
        <f>S156*H156</f>
        <v>0</v>
      </c>
      <c r="U156" s="39"/>
      <c r="V156" s="39"/>
      <c r="W156" s="39"/>
      <c r="X156" s="39"/>
      <c r="Y156" s="39"/>
      <c r="Z156" s="39"/>
      <c r="AA156" s="39"/>
      <c r="AB156" s="39"/>
      <c r="AC156" s="39"/>
      <c r="AD156" s="39"/>
      <c r="AE156" s="39"/>
      <c r="AR156" s="231" t="s">
        <v>214</v>
      </c>
      <c r="AT156" s="231" t="s">
        <v>216</v>
      </c>
      <c r="AU156" s="231" t="s">
        <v>88</v>
      </c>
      <c r="AY156" s="18" t="s">
        <v>215</v>
      </c>
      <c r="BE156" s="232">
        <f>IF(N156="základní",J156,0)</f>
        <v>0</v>
      </c>
      <c r="BF156" s="232">
        <f>IF(N156="snížená",J156,0)</f>
        <v>0</v>
      </c>
      <c r="BG156" s="232">
        <f>IF(N156="zákl. přenesená",J156,0)</f>
        <v>0</v>
      </c>
      <c r="BH156" s="232">
        <f>IF(N156="sníž. přenesená",J156,0)</f>
        <v>0</v>
      </c>
      <c r="BI156" s="232">
        <f>IF(N156="nulová",J156,0)</f>
        <v>0</v>
      </c>
      <c r="BJ156" s="18" t="s">
        <v>88</v>
      </c>
      <c r="BK156" s="232">
        <f>ROUND(I156*H156,2)</f>
        <v>0</v>
      </c>
      <c r="BL156" s="18" t="s">
        <v>214</v>
      </c>
      <c r="BM156" s="231" t="s">
        <v>676</v>
      </c>
    </row>
    <row r="157" s="2" customFormat="1">
      <c r="A157" s="39"/>
      <c r="B157" s="40"/>
      <c r="C157" s="41"/>
      <c r="D157" s="233" t="s">
        <v>221</v>
      </c>
      <c r="E157" s="41"/>
      <c r="F157" s="234" t="s">
        <v>6827</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221</v>
      </c>
      <c r="AU157" s="18" t="s">
        <v>88</v>
      </c>
    </row>
    <row r="158" s="2" customFormat="1" ht="24.15" customHeight="1">
      <c r="A158" s="39"/>
      <c r="B158" s="40"/>
      <c r="C158" s="220" t="s">
        <v>296</v>
      </c>
      <c r="D158" s="220" t="s">
        <v>216</v>
      </c>
      <c r="E158" s="221" t="s">
        <v>6828</v>
      </c>
      <c r="F158" s="222" t="s">
        <v>6829</v>
      </c>
      <c r="G158" s="223" t="s">
        <v>219</v>
      </c>
      <c r="H158" s="224">
        <v>1</v>
      </c>
      <c r="I158" s="225"/>
      <c r="J158" s="226">
        <f>ROUND(I158*H158,2)</f>
        <v>0</v>
      </c>
      <c r="K158" s="222" t="s">
        <v>1</v>
      </c>
      <c r="L158" s="45"/>
      <c r="M158" s="227" t="s">
        <v>1</v>
      </c>
      <c r="N158" s="228" t="s">
        <v>46</v>
      </c>
      <c r="O158" s="92"/>
      <c r="P158" s="229">
        <f>O158*H158</f>
        <v>0</v>
      </c>
      <c r="Q158" s="229">
        <v>0</v>
      </c>
      <c r="R158" s="229">
        <f>Q158*H158</f>
        <v>0</v>
      </c>
      <c r="S158" s="229">
        <v>0</v>
      </c>
      <c r="T158" s="230">
        <f>S158*H158</f>
        <v>0</v>
      </c>
      <c r="U158" s="39"/>
      <c r="V158" s="39"/>
      <c r="W158" s="39"/>
      <c r="X158" s="39"/>
      <c r="Y158" s="39"/>
      <c r="Z158" s="39"/>
      <c r="AA158" s="39"/>
      <c r="AB158" s="39"/>
      <c r="AC158" s="39"/>
      <c r="AD158" s="39"/>
      <c r="AE158" s="39"/>
      <c r="AR158" s="231" t="s">
        <v>214</v>
      </c>
      <c r="AT158" s="231" t="s">
        <v>216</v>
      </c>
      <c r="AU158" s="231" t="s">
        <v>88</v>
      </c>
      <c r="AY158" s="18" t="s">
        <v>215</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214</v>
      </c>
      <c r="BM158" s="231" t="s">
        <v>713</v>
      </c>
    </row>
    <row r="159" s="2" customFormat="1">
      <c r="A159" s="39"/>
      <c r="B159" s="40"/>
      <c r="C159" s="41"/>
      <c r="D159" s="233" t="s">
        <v>221</v>
      </c>
      <c r="E159" s="41"/>
      <c r="F159" s="234" t="s">
        <v>6829</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221</v>
      </c>
      <c r="AU159" s="18" t="s">
        <v>88</v>
      </c>
    </row>
    <row r="160" s="2" customFormat="1" ht="24.15" customHeight="1">
      <c r="A160" s="39"/>
      <c r="B160" s="40"/>
      <c r="C160" s="220" t="s">
        <v>300</v>
      </c>
      <c r="D160" s="220" t="s">
        <v>216</v>
      </c>
      <c r="E160" s="221" t="s">
        <v>6830</v>
      </c>
      <c r="F160" s="222" t="s">
        <v>6831</v>
      </c>
      <c r="G160" s="223" t="s">
        <v>6085</v>
      </c>
      <c r="H160" s="224">
        <v>17</v>
      </c>
      <c r="I160" s="225"/>
      <c r="J160" s="226">
        <f>ROUND(I160*H160,2)</f>
        <v>0</v>
      </c>
      <c r="K160" s="222" t="s">
        <v>1</v>
      </c>
      <c r="L160" s="45"/>
      <c r="M160" s="227" t="s">
        <v>1</v>
      </c>
      <c r="N160" s="228" t="s">
        <v>46</v>
      </c>
      <c r="O160" s="92"/>
      <c r="P160" s="229">
        <f>O160*H160</f>
        <v>0</v>
      </c>
      <c r="Q160" s="229">
        <v>0</v>
      </c>
      <c r="R160" s="229">
        <f>Q160*H160</f>
        <v>0</v>
      </c>
      <c r="S160" s="229">
        <v>0</v>
      </c>
      <c r="T160" s="230">
        <f>S160*H160</f>
        <v>0</v>
      </c>
      <c r="U160" s="39"/>
      <c r="V160" s="39"/>
      <c r="W160" s="39"/>
      <c r="X160" s="39"/>
      <c r="Y160" s="39"/>
      <c r="Z160" s="39"/>
      <c r="AA160" s="39"/>
      <c r="AB160" s="39"/>
      <c r="AC160" s="39"/>
      <c r="AD160" s="39"/>
      <c r="AE160" s="39"/>
      <c r="AR160" s="231" t="s">
        <v>214</v>
      </c>
      <c r="AT160" s="231" t="s">
        <v>216</v>
      </c>
      <c r="AU160" s="231" t="s">
        <v>88</v>
      </c>
      <c r="AY160" s="18" t="s">
        <v>215</v>
      </c>
      <c r="BE160" s="232">
        <f>IF(N160="základní",J160,0)</f>
        <v>0</v>
      </c>
      <c r="BF160" s="232">
        <f>IF(N160="snížená",J160,0)</f>
        <v>0</v>
      </c>
      <c r="BG160" s="232">
        <f>IF(N160="zákl. přenesená",J160,0)</f>
        <v>0</v>
      </c>
      <c r="BH160" s="232">
        <f>IF(N160="sníž. přenesená",J160,0)</f>
        <v>0</v>
      </c>
      <c r="BI160" s="232">
        <f>IF(N160="nulová",J160,0)</f>
        <v>0</v>
      </c>
      <c r="BJ160" s="18" t="s">
        <v>88</v>
      </c>
      <c r="BK160" s="232">
        <f>ROUND(I160*H160,2)</f>
        <v>0</v>
      </c>
      <c r="BL160" s="18" t="s">
        <v>214</v>
      </c>
      <c r="BM160" s="231" t="s">
        <v>727</v>
      </c>
    </row>
    <row r="161" s="2" customFormat="1">
      <c r="A161" s="39"/>
      <c r="B161" s="40"/>
      <c r="C161" s="41"/>
      <c r="D161" s="233" t="s">
        <v>221</v>
      </c>
      <c r="E161" s="41"/>
      <c r="F161" s="234" t="s">
        <v>6831</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221</v>
      </c>
      <c r="AU161" s="18" t="s">
        <v>88</v>
      </c>
    </row>
    <row r="162" s="2" customFormat="1" ht="24.15" customHeight="1">
      <c r="A162" s="39"/>
      <c r="B162" s="40"/>
      <c r="C162" s="220" t="s">
        <v>305</v>
      </c>
      <c r="D162" s="220" t="s">
        <v>216</v>
      </c>
      <c r="E162" s="221" t="s">
        <v>6832</v>
      </c>
      <c r="F162" s="222" t="s">
        <v>6833</v>
      </c>
      <c r="G162" s="223" t="s">
        <v>6085</v>
      </c>
      <c r="H162" s="224">
        <v>1</v>
      </c>
      <c r="I162" s="225"/>
      <c r="J162" s="226">
        <f>ROUND(I162*H162,2)</f>
        <v>0</v>
      </c>
      <c r="K162" s="222" t="s">
        <v>1</v>
      </c>
      <c r="L162" s="45"/>
      <c r="M162" s="227" t="s">
        <v>1</v>
      </c>
      <c r="N162" s="228" t="s">
        <v>46</v>
      </c>
      <c r="O162" s="92"/>
      <c r="P162" s="229">
        <f>O162*H162</f>
        <v>0</v>
      </c>
      <c r="Q162" s="229">
        <v>0</v>
      </c>
      <c r="R162" s="229">
        <f>Q162*H162</f>
        <v>0</v>
      </c>
      <c r="S162" s="229">
        <v>0</v>
      </c>
      <c r="T162" s="230">
        <f>S162*H162</f>
        <v>0</v>
      </c>
      <c r="U162" s="39"/>
      <c r="V162" s="39"/>
      <c r="W162" s="39"/>
      <c r="X162" s="39"/>
      <c r="Y162" s="39"/>
      <c r="Z162" s="39"/>
      <c r="AA162" s="39"/>
      <c r="AB162" s="39"/>
      <c r="AC162" s="39"/>
      <c r="AD162" s="39"/>
      <c r="AE162" s="39"/>
      <c r="AR162" s="231" t="s">
        <v>214</v>
      </c>
      <c r="AT162" s="231" t="s">
        <v>216</v>
      </c>
      <c r="AU162" s="231" t="s">
        <v>88</v>
      </c>
      <c r="AY162" s="18" t="s">
        <v>215</v>
      </c>
      <c r="BE162" s="232">
        <f>IF(N162="základní",J162,0)</f>
        <v>0</v>
      </c>
      <c r="BF162" s="232">
        <f>IF(N162="snížená",J162,0)</f>
        <v>0</v>
      </c>
      <c r="BG162" s="232">
        <f>IF(N162="zákl. přenesená",J162,0)</f>
        <v>0</v>
      </c>
      <c r="BH162" s="232">
        <f>IF(N162="sníž. přenesená",J162,0)</f>
        <v>0</v>
      </c>
      <c r="BI162" s="232">
        <f>IF(N162="nulová",J162,0)</f>
        <v>0</v>
      </c>
      <c r="BJ162" s="18" t="s">
        <v>88</v>
      </c>
      <c r="BK162" s="232">
        <f>ROUND(I162*H162,2)</f>
        <v>0</v>
      </c>
      <c r="BL162" s="18" t="s">
        <v>214</v>
      </c>
      <c r="BM162" s="231" t="s">
        <v>745</v>
      </c>
    </row>
    <row r="163" s="2" customFormat="1">
      <c r="A163" s="39"/>
      <c r="B163" s="40"/>
      <c r="C163" s="41"/>
      <c r="D163" s="233" t="s">
        <v>221</v>
      </c>
      <c r="E163" s="41"/>
      <c r="F163" s="234" t="s">
        <v>6833</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221</v>
      </c>
      <c r="AU163" s="18" t="s">
        <v>88</v>
      </c>
    </row>
    <row r="164" s="2" customFormat="1" ht="16.5" customHeight="1">
      <c r="A164" s="39"/>
      <c r="B164" s="40"/>
      <c r="C164" s="220" t="s">
        <v>309</v>
      </c>
      <c r="D164" s="220" t="s">
        <v>216</v>
      </c>
      <c r="E164" s="221" t="s">
        <v>6834</v>
      </c>
      <c r="F164" s="222" t="s">
        <v>6835</v>
      </c>
      <c r="G164" s="223" t="s">
        <v>6085</v>
      </c>
      <c r="H164" s="224">
        <v>17</v>
      </c>
      <c r="I164" s="225"/>
      <c r="J164" s="226">
        <f>ROUND(I164*H164,2)</f>
        <v>0</v>
      </c>
      <c r="K164" s="222" t="s">
        <v>1</v>
      </c>
      <c r="L164" s="45"/>
      <c r="M164" s="227" t="s">
        <v>1</v>
      </c>
      <c r="N164" s="228" t="s">
        <v>46</v>
      </c>
      <c r="O164" s="92"/>
      <c r="P164" s="229">
        <f>O164*H164</f>
        <v>0</v>
      </c>
      <c r="Q164" s="229">
        <v>0</v>
      </c>
      <c r="R164" s="229">
        <f>Q164*H164</f>
        <v>0</v>
      </c>
      <c r="S164" s="229">
        <v>0</v>
      </c>
      <c r="T164" s="230">
        <f>S164*H164</f>
        <v>0</v>
      </c>
      <c r="U164" s="39"/>
      <c r="V164" s="39"/>
      <c r="W164" s="39"/>
      <c r="X164" s="39"/>
      <c r="Y164" s="39"/>
      <c r="Z164" s="39"/>
      <c r="AA164" s="39"/>
      <c r="AB164" s="39"/>
      <c r="AC164" s="39"/>
      <c r="AD164" s="39"/>
      <c r="AE164" s="39"/>
      <c r="AR164" s="231" t="s">
        <v>214</v>
      </c>
      <c r="AT164" s="231" t="s">
        <v>216</v>
      </c>
      <c r="AU164" s="231" t="s">
        <v>88</v>
      </c>
      <c r="AY164" s="18" t="s">
        <v>215</v>
      </c>
      <c r="BE164" s="232">
        <f>IF(N164="základní",J164,0)</f>
        <v>0</v>
      </c>
      <c r="BF164" s="232">
        <f>IF(N164="snížená",J164,0)</f>
        <v>0</v>
      </c>
      <c r="BG164" s="232">
        <f>IF(N164="zákl. přenesená",J164,0)</f>
        <v>0</v>
      </c>
      <c r="BH164" s="232">
        <f>IF(N164="sníž. přenesená",J164,0)</f>
        <v>0</v>
      </c>
      <c r="BI164" s="232">
        <f>IF(N164="nulová",J164,0)</f>
        <v>0</v>
      </c>
      <c r="BJ164" s="18" t="s">
        <v>88</v>
      </c>
      <c r="BK164" s="232">
        <f>ROUND(I164*H164,2)</f>
        <v>0</v>
      </c>
      <c r="BL164" s="18" t="s">
        <v>214</v>
      </c>
      <c r="BM164" s="231" t="s">
        <v>758</v>
      </c>
    </row>
    <row r="165" s="2" customFormat="1">
      <c r="A165" s="39"/>
      <c r="B165" s="40"/>
      <c r="C165" s="41"/>
      <c r="D165" s="233" t="s">
        <v>221</v>
      </c>
      <c r="E165" s="41"/>
      <c r="F165" s="234" t="s">
        <v>6835</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221</v>
      </c>
      <c r="AU165" s="18" t="s">
        <v>88</v>
      </c>
    </row>
    <row r="166" s="2" customFormat="1" ht="16.5" customHeight="1">
      <c r="A166" s="39"/>
      <c r="B166" s="40"/>
      <c r="C166" s="220" t="s">
        <v>7</v>
      </c>
      <c r="D166" s="220" t="s">
        <v>216</v>
      </c>
      <c r="E166" s="221" t="s">
        <v>6836</v>
      </c>
      <c r="F166" s="222" t="s">
        <v>6837</v>
      </c>
      <c r="G166" s="223" t="s">
        <v>6085</v>
      </c>
      <c r="H166" s="224">
        <v>1</v>
      </c>
      <c r="I166" s="225"/>
      <c r="J166" s="226">
        <f>ROUND(I166*H166,2)</f>
        <v>0</v>
      </c>
      <c r="K166" s="222" t="s">
        <v>1</v>
      </c>
      <c r="L166" s="45"/>
      <c r="M166" s="227" t="s">
        <v>1</v>
      </c>
      <c r="N166" s="228" t="s">
        <v>46</v>
      </c>
      <c r="O166" s="92"/>
      <c r="P166" s="229">
        <f>O166*H166</f>
        <v>0</v>
      </c>
      <c r="Q166" s="229">
        <v>0</v>
      </c>
      <c r="R166" s="229">
        <f>Q166*H166</f>
        <v>0</v>
      </c>
      <c r="S166" s="229">
        <v>0</v>
      </c>
      <c r="T166" s="230">
        <f>S166*H166</f>
        <v>0</v>
      </c>
      <c r="U166" s="39"/>
      <c r="V166" s="39"/>
      <c r="W166" s="39"/>
      <c r="X166" s="39"/>
      <c r="Y166" s="39"/>
      <c r="Z166" s="39"/>
      <c r="AA166" s="39"/>
      <c r="AB166" s="39"/>
      <c r="AC166" s="39"/>
      <c r="AD166" s="39"/>
      <c r="AE166" s="39"/>
      <c r="AR166" s="231" t="s">
        <v>214</v>
      </c>
      <c r="AT166" s="231" t="s">
        <v>216</v>
      </c>
      <c r="AU166" s="231" t="s">
        <v>88</v>
      </c>
      <c r="AY166" s="18" t="s">
        <v>215</v>
      </c>
      <c r="BE166" s="232">
        <f>IF(N166="základní",J166,0)</f>
        <v>0</v>
      </c>
      <c r="BF166" s="232">
        <f>IF(N166="snížená",J166,0)</f>
        <v>0</v>
      </c>
      <c r="BG166" s="232">
        <f>IF(N166="zákl. přenesená",J166,0)</f>
        <v>0</v>
      </c>
      <c r="BH166" s="232">
        <f>IF(N166="sníž. přenesená",J166,0)</f>
        <v>0</v>
      </c>
      <c r="BI166" s="232">
        <f>IF(N166="nulová",J166,0)</f>
        <v>0</v>
      </c>
      <c r="BJ166" s="18" t="s">
        <v>88</v>
      </c>
      <c r="BK166" s="232">
        <f>ROUND(I166*H166,2)</f>
        <v>0</v>
      </c>
      <c r="BL166" s="18" t="s">
        <v>214</v>
      </c>
      <c r="BM166" s="231" t="s">
        <v>802</v>
      </c>
    </row>
    <row r="167" s="2" customFormat="1">
      <c r="A167" s="39"/>
      <c r="B167" s="40"/>
      <c r="C167" s="41"/>
      <c r="D167" s="233" t="s">
        <v>221</v>
      </c>
      <c r="E167" s="41"/>
      <c r="F167" s="234" t="s">
        <v>6837</v>
      </c>
      <c r="G167" s="41"/>
      <c r="H167" s="41"/>
      <c r="I167" s="235"/>
      <c r="J167" s="41"/>
      <c r="K167" s="41"/>
      <c r="L167" s="45"/>
      <c r="M167" s="236"/>
      <c r="N167" s="237"/>
      <c r="O167" s="92"/>
      <c r="P167" s="92"/>
      <c r="Q167" s="92"/>
      <c r="R167" s="92"/>
      <c r="S167" s="92"/>
      <c r="T167" s="93"/>
      <c r="U167" s="39"/>
      <c r="V167" s="39"/>
      <c r="W167" s="39"/>
      <c r="X167" s="39"/>
      <c r="Y167" s="39"/>
      <c r="Z167" s="39"/>
      <c r="AA167" s="39"/>
      <c r="AB167" s="39"/>
      <c r="AC167" s="39"/>
      <c r="AD167" s="39"/>
      <c r="AE167" s="39"/>
      <c r="AT167" s="18" t="s">
        <v>221</v>
      </c>
      <c r="AU167" s="18" t="s">
        <v>88</v>
      </c>
    </row>
    <row r="168" s="2" customFormat="1" ht="16.5" customHeight="1">
      <c r="A168" s="39"/>
      <c r="B168" s="40"/>
      <c r="C168" s="220" t="s">
        <v>538</v>
      </c>
      <c r="D168" s="220" t="s">
        <v>216</v>
      </c>
      <c r="E168" s="221" t="s">
        <v>6838</v>
      </c>
      <c r="F168" s="222" t="s">
        <v>6839</v>
      </c>
      <c r="G168" s="223" t="s">
        <v>6085</v>
      </c>
      <c r="H168" s="224">
        <v>17</v>
      </c>
      <c r="I168" s="225"/>
      <c r="J168" s="226">
        <f>ROUND(I168*H168,2)</f>
        <v>0</v>
      </c>
      <c r="K168" s="222" t="s">
        <v>1</v>
      </c>
      <c r="L168" s="45"/>
      <c r="M168" s="227" t="s">
        <v>1</v>
      </c>
      <c r="N168" s="228" t="s">
        <v>46</v>
      </c>
      <c r="O168" s="92"/>
      <c r="P168" s="229">
        <f>O168*H168</f>
        <v>0</v>
      </c>
      <c r="Q168" s="229">
        <v>0</v>
      </c>
      <c r="R168" s="229">
        <f>Q168*H168</f>
        <v>0</v>
      </c>
      <c r="S168" s="229">
        <v>0</v>
      </c>
      <c r="T168" s="230">
        <f>S168*H168</f>
        <v>0</v>
      </c>
      <c r="U168" s="39"/>
      <c r="V168" s="39"/>
      <c r="W168" s="39"/>
      <c r="X168" s="39"/>
      <c r="Y168" s="39"/>
      <c r="Z168" s="39"/>
      <c r="AA168" s="39"/>
      <c r="AB168" s="39"/>
      <c r="AC168" s="39"/>
      <c r="AD168" s="39"/>
      <c r="AE168" s="39"/>
      <c r="AR168" s="231" t="s">
        <v>214</v>
      </c>
      <c r="AT168" s="231" t="s">
        <v>216</v>
      </c>
      <c r="AU168" s="231" t="s">
        <v>88</v>
      </c>
      <c r="AY168" s="18" t="s">
        <v>215</v>
      </c>
      <c r="BE168" s="232">
        <f>IF(N168="základní",J168,0)</f>
        <v>0</v>
      </c>
      <c r="BF168" s="232">
        <f>IF(N168="snížená",J168,0)</f>
        <v>0</v>
      </c>
      <c r="BG168" s="232">
        <f>IF(N168="zákl. přenesená",J168,0)</f>
        <v>0</v>
      </c>
      <c r="BH168" s="232">
        <f>IF(N168="sníž. přenesená",J168,0)</f>
        <v>0</v>
      </c>
      <c r="BI168" s="232">
        <f>IF(N168="nulová",J168,0)</f>
        <v>0</v>
      </c>
      <c r="BJ168" s="18" t="s">
        <v>88</v>
      </c>
      <c r="BK168" s="232">
        <f>ROUND(I168*H168,2)</f>
        <v>0</v>
      </c>
      <c r="BL168" s="18" t="s">
        <v>214</v>
      </c>
      <c r="BM168" s="231" t="s">
        <v>816</v>
      </c>
    </row>
    <row r="169" s="2" customFormat="1">
      <c r="A169" s="39"/>
      <c r="B169" s="40"/>
      <c r="C169" s="41"/>
      <c r="D169" s="233" t="s">
        <v>221</v>
      </c>
      <c r="E169" s="41"/>
      <c r="F169" s="234" t="s">
        <v>6839</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221</v>
      </c>
      <c r="AU169" s="18" t="s">
        <v>88</v>
      </c>
    </row>
    <row r="170" s="2" customFormat="1" ht="16.5" customHeight="1">
      <c r="A170" s="39"/>
      <c r="B170" s="40"/>
      <c r="C170" s="220" t="s">
        <v>544</v>
      </c>
      <c r="D170" s="220" t="s">
        <v>216</v>
      </c>
      <c r="E170" s="221" t="s">
        <v>6840</v>
      </c>
      <c r="F170" s="222" t="s">
        <v>6841</v>
      </c>
      <c r="G170" s="223" t="s">
        <v>6085</v>
      </c>
      <c r="H170" s="224">
        <v>1</v>
      </c>
      <c r="I170" s="225"/>
      <c r="J170" s="226">
        <f>ROUND(I170*H170,2)</f>
        <v>0</v>
      </c>
      <c r="K170" s="222" t="s">
        <v>1</v>
      </c>
      <c r="L170" s="45"/>
      <c r="M170" s="227" t="s">
        <v>1</v>
      </c>
      <c r="N170" s="228" t="s">
        <v>46</v>
      </c>
      <c r="O170" s="92"/>
      <c r="P170" s="229">
        <f>O170*H170</f>
        <v>0</v>
      </c>
      <c r="Q170" s="229">
        <v>0</v>
      </c>
      <c r="R170" s="229">
        <f>Q170*H170</f>
        <v>0</v>
      </c>
      <c r="S170" s="229">
        <v>0</v>
      </c>
      <c r="T170" s="230">
        <f>S170*H170</f>
        <v>0</v>
      </c>
      <c r="U170" s="39"/>
      <c r="V170" s="39"/>
      <c r="W170" s="39"/>
      <c r="X170" s="39"/>
      <c r="Y170" s="39"/>
      <c r="Z170" s="39"/>
      <c r="AA170" s="39"/>
      <c r="AB170" s="39"/>
      <c r="AC170" s="39"/>
      <c r="AD170" s="39"/>
      <c r="AE170" s="39"/>
      <c r="AR170" s="231" t="s">
        <v>214</v>
      </c>
      <c r="AT170" s="231" t="s">
        <v>216</v>
      </c>
      <c r="AU170" s="231" t="s">
        <v>88</v>
      </c>
      <c r="AY170" s="18" t="s">
        <v>215</v>
      </c>
      <c r="BE170" s="232">
        <f>IF(N170="základní",J170,0)</f>
        <v>0</v>
      </c>
      <c r="BF170" s="232">
        <f>IF(N170="snížená",J170,0)</f>
        <v>0</v>
      </c>
      <c r="BG170" s="232">
        <f>IF(N170="zákl. přenesená",J170,0)</f>
        <v>0</v>
      </c>
      <c r="BH170" s="232">
        <f>IF(N170="sníž. přenesená",J170,0)</f>
        <v>0</v>
      </c>
      <c r="BI170" s="232">
        <f>IF(N170="nulová",J170,0)</f>
        <v>0</v>
      </c>
      <c r="BJ170" s="18" t="s">
        <v>88</v>
      </c>
      <c r="BK170" s="232">
        <f>ROUND(I170*H170,2)</f>
        <v>0</v>
      </c>
      <c r="BL170" s="18" t="s">
        <v>214</v>
      </c>
      <c r="BM170" s="231" t="s">
        <v>901</v>
      </c>
    </row>
    <row r="171" s="2" customFormat="1">
      <c r="A171" s="39"/>
      <c r="B171" s="40"/>
      <c r="C171" s="41"/>
      <c r="D171" s="233" t="s">
        <v>221</v>
      </c>
      <c r="E171" s="41"/>
      <c r="F171" s="234" t="s">
        <v>6841</v>
      </c>
      <c r="G171" s="41"/>
      <c r="H171" s="41"/>
      <c r="I171" s="235"/>
      <c r="J171" s="41"/>
      <c r="K171" s="41"/>
      <c r="L171" s="45"/>
      <c r="M171" s="236"/>
      <c r="N171" s="237"/>
      <c r="O171" s="92"/>
      <c r="P171" s="92"/>
      <c r="Q171" s="92"/>
      <c r="R171" s="92"/>
      <c r="S171" s="92"/>
      <c r="T171" s="93"/>
      <c r="U171" s="39"/>
      <c r="V171" s="39"/>
      <c r="W171" s="39"/>
      <c r="X171" s="39"/>
      <c r="Y171" s="39"/>
      <c r="Z171" s="39"/>
      <c r="AA171" s="39"/>
      <c r="AB171" s="39"/>
      <c r="AC171" s="39"/>
      <c r="AD171" s="39"/>
      <c r="AE171" s="39"/>
      <c r="AT171" s="18" t="s">
        <v>221</v>
      </c>
      <c r="AU171" s="18" t="s">
        <v>88</v>
      </c>
    </row>
    <row r="172" s="2" customFormat="1" ht="16.5" customHeight="1">
      <c r="A172" s="39"/>
      <c r="B172" s="40"/>
      <c r="C172" s="220" t="s">
        <v>553</v>
      </c>
      <c r="D172" s="220" t="s">
        <v>216</v>
      </c>
      <c r="E172" s="221" t="s">
        <v>6842</v>
      </c>
      <c r="F172" s="222" t="s">
        <v>6843</v>
      </c>
      <c r="G172" s="223" t="s">
        <v>219</v>
      </c>
      <c r="H172" s="224">
        <v>1</v>
      </c>
      <c r="I172" s="225"/>
      <c r="J172" s="226">
        <f>ROUND(I172*H172,2)</f>
        <v>0</v>
      </c>
      <c r="K172" s="222" t="s">
        <v>1</v>
      </c>
      <c r="L172" s="45"/>
      <c r="M172" s="227" t="s">
        <v>1</v>
      </c>
      <c r="N172" s="228" t="s">
        <v>46</v>
      </c>
      <c r="O172" s="92"/>
      <c r="P172" s="229">
        <f>O172*H172</f>
        <v>0</v>
      </c>
      <c r="Q172" s="229">
        <v>0</v>
      </c>
      <c r="R172" s="229">
        <f>Q172*H172</f>
        <v>0</v>
      </c>
      <c r="S172" s="229">
        <v>0</v>
      </c>
      <c r="T172" s="230">
        <f>S172*H172</f>
        <v>0</v>
      </c>
      <c r="U172" s="39"/>
      <c r="V172" s="39"/>
      <c r="W172" s="39"/>
      <c r="X172" s="39"/>
      <c r="Y172" s="39"/>
      <c r="Z172" s="39"/>
      <c r="AA172" s="39"/>
      <c r="AB172" s="39"/>
      <c r="AC172" s="39"/>
      <c r="AD172" s="39"/>
      <c r="AE172" s="39"/>
      <c r="AR172" s="231" t="s">
        <v>214</v>
      </c>
      <c r="AT172" s="231" t="s">
        <v>216</v>
      </c>
      <c r="AU172" s="231" t="s">
        <v>88</v>
      </c>
      <c r="AY172" s="18" t="s">
        <v>215</v>
      </c>
      <c r="BE172" s="232">
        <f>IF(N172="základní",J172,0)</f>
        <v>0</v>
      </c>
      <c r="BF172" s="232">
        <f>IF(N172="snížená",J172,0)</f>
        <v>0</v>
      </c>
      <c r="BG172" s="232">
        <f>IF(N172="zákl. přenesená",J172,0)</f>
        <v>0</v>
      </c>
      <c r="BH172" s="232">
        <f>IF(N172="sníž. přenesená",J172,0)</f>
        <v>0</v>
      </c>
      <c r="BI172" s="232">
        <f>IF(N172="nulová",J172,0)</f>
        <v>0</v>
      </c>
      <c r="BJ172" s="18" t="s">
        <v>88</v>
      </c>
      <c r="BK172" s="232">
        <f>ROUND(I172*H172,2)</f>
        <v>0</v>
      </c>
      <c r="BL172" s="18" t="s">
        <v>214</v>
      </c>
      <c r="BM172" s="231" t="s">
        <v>920</v>
      </c>
    </row>
    <row r="173" s="2" customFormat="1">
      <c r="A173" s="39"/>
      <c r="B173" s="40"/>
      <c r="C173" s="41"/>
      <c r="D173" s="233" t="s">
        <v>221</v>
      </c>
      <c r="E173" s="41"/>
      <c r="F173" s="234" t="s">
        <v>6843</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221</v>
      </c>
      <c r="AU173" s="18" t="s">
        <v>88</v>
      </c>
    </row>
    <row r="174" s="2" customFormat="1" ht="16.5" customHeight="1">
      <c r="A174" s="39"/>
      <c r="B174" s="40"/>
      <c r="C174" s="220" t="s">
        <v>564</v>
      </c>
      <c r="D174" s="220" t="s">
        <v>216</v>
      </c>
      <c r="E174" s="221" t="s">
        <v>6844</v>
      </c>
      <c r="F174" s="222" t="s">
        <v>6845</v>
      </c>
      <c r="G174" s="223" t="s">
        <v>219</v>
      </c>
      <c r="H174" s="224">
        <v>1</v>
      </c>
      <c r="I174" s="225"/>
      <c r="J174" s="226">
        <f>ROUND(I174*H174,2)</f>
        <v>0</v>
      </c>
      <c r="K174" s="222" t="s">
        <v>1</v>
      </c>
      <c r="L174" s="45"/>
      <c r="M174" s="227" t="s">
        <v>1</v>
      </c>
      <c r="N174" s="228" t="s">
        <v>46</v>
      </c>
      <c r="O174" s="92"/>
      <c r="P174" s="229">
        <f>O174*H174</f>
        <v>0</v>
      </c>
      <c r="Q174" s="229">
        <v>0</v>
      </c>
      <c r="R174" s="229">
        <f>Q174*H174</f>
        <v>0</v>
      </c>
      <c r="S174" s="229">
        <v>0</v>
      </c>
      <c r="T174" s="230">
        <f>S174*H174</f>
        <v>0</v>
      </c>
      <c r="U174" s="39"/>
      <c r="V174" s="39"/>
      <c r="W174" s="39"/>
      <c r="X174" s="39"/>
      <c r="Y174" s="39"/>
      <c r="Z174" s="39"/>
      <c r="AA174" s="39"/>
      <c r="AB174" s="39"/>
      <c r="AC174" s="39"/>
      <c r="AD174" s="39"/>
      <c r="AE174" s="39"/>
      <c r="AR174" s="231" t="s">
        <v>214</v>
      </c>
      <c r="AT174" s="231" t="s">
        <v>216</v>
      </c>
      <c r="AU174" s="231" t="s">
        <v>88</v>
      </c>
      <c r="AY174" s="18" t="s">
        <v>215</v>
      </c>
      <c r="BE174" s="232">
        <f>IF(N174="základní",J174,0)</f>
        <v>0</v>
      </c>
      <c r="BF174" s="232">
        <f>IF(N174="snížená",J174,0)</f>
        <v>0</v>
      </c>
      <c r="BG174" s="232">
        <f>IF(N174="zákl. přenesená",J174,0)</f>
        <v>0</v>
      </c>
      <c r="BH174" s="232">
        <f>IF(N174="sníž. přenesená",J174,0)</f>
        <v>0</v>
      </c>
      <c r="BI174" s="232">
        <f>IF(N174="nulová",J174,0)</f>
        <v>0</v>
      </c>
      <c r="BJ174" s="18" t="s">
        <v>88</v>
      </c>
      <c r="BK174" s="232">
        <f>ROUND(I174*H174,2)</f>
        <v>0</v>
      </c>
      <c r="BL174" s="18" t="s">
        <v>214</v>
      </c>
      <c r="BM174" s="231" t="s">
        <v>934</v>
      </c>
    </row>
    <row r="175" s="2" customFormat="1">
      <c r="A175" s="39"/>
      <c r="B175" s="40"/>
      <c r="C175" s="41"/>
      <c r="D175" s="233" t="s">
        <v>221</v>
      </c>
      <c r="E175" s="41"/>
      <c r="F175" s="234" t="s">
        <v>6845</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221</v>
      </c>
      <c r="AU175" s="18" t="s">
        <v>88</v>
      </c>
    </row>
    <row r="176" s="2" customFormat="1" ht="16.5" customHeight="1">
      <c r="A176" s="39"/>
      <c r="B176" s="40"/>
      <c r="C176" s="220" t="s">
        <v>574</v>
      </c>
      <c r="D176" s="220" t="s">
        <v>216</v>
      </c>
      <c r="E176" s="221" t="s">
        <v>6846</v>
      </c>
      <c r="F176" s="222" t="s">
        <v>6847</v>
      </c>
      <c r="G176" s="223" t="s">
        <v>219</v>
      </c>
      <c r="H176" s="224">
        <v>1</v>
      </c>
      <c r="I176" s="225"/>
      <c r="J176" s="226">
        <f>ROUND(I176*H176,2)</f>
        <v>0</v>
      </c>
      <c r="K176" s="222" t="s">
        <v>1</v>
      </c>
      <c r="L176" s="45"/>
      <c r="M176" s="227" t="s">
        <v>1</v>
      </c>
      <c r="N176" s="228" t="s">
        <v>46</v>
      </c>
      <c r="O176" s="92"/>
      <c r="P176" s="229">
        <f>O176*H176</f>
        <v>0</v>
      </c>
      <c r="Q176" s="229">
        <v>0</v>
      </c>
      <c r="R176" s="229">
        <f>Q176*H176</f>
        <v>0</v>
      </c>
      <c r="S176" s="229">
        <v>0</v>
      </c>
      <c r="T176" s="230">
        <f>S176*H176</f>
        <v>0</v>
      </c>
      <c r="U176" s="39"/>
      <c r="V176" s="39"/>
      <c r="W176" s="39"/>
      <c r="X176" s="39"/>
      <c r="Y176" s="39"/>
      <c r="Z176" s="39"/>
      <c r="AA176" s="39"/>
      <c r="AB176" s="39"/>
      <c r="AC176" s="39"/>
      <c r="AD176" s="39"/>
      <c r="AE176" s="39"/>
      <c r="AR176" s="231" t="s">
        <v>214</v>
      </c>
      <c r="AT176" s="231" t="s">
        <v>216</v>
      </c>
      <c r="AU176" s="231" t="s">
        <v>88</v>
      </c>
      <c r="AY176" s="18" t="s">
        <v>215</v>
      </c>
      <c r="BE176" s="232">
        <f>IF(N176="základní",J176,0)</f>
        <v>0</v>
      </c>
      <c r="BF176" s="232">
        <f>IF(N176="snížená",J176,0)</f>
        <v>0</v>
      </c>
      <c r="BG176" s="232">
        <f>IF(N176="zákl. přenesená",J176,0)</f>
        <v>0</v>
      </c>
      <c r="BH176" s="232">
        <f>IF(N176="sníž. přenesená",J176,0)</f>
        <v>0</v>
      </c>
      <c r="BI176" s="232">
        <f>IF(N176="nulová",J176,0)</f>
        <v>0</v>
      </c>
      <c r="BJ176" s="18" t="s">
        <v>88</v>
      </c>
      <c r="BK176" s="232">
        <f>ROUND(I176*H176,2)</f>
        <v>0</v>
      </c>
      <c r="BL176" s="18" t="s">
        <v>214</v>
      </c>
      <c r="BM176" s="231" t="s">
        <v>944</v>
      </c>
    </row>
    <row r="177" s="2" customFormat="1">
      <c r="A177" s="39"/>
      <c r="B177" s="40"/>
      <c r="C177" s="41"/>
      <c r="D177" s="233" t="s">
        <v>221</v>
      </c>
      <c r="E177" s="41"/>
      <c r="F177" s="234" t="s">
        <v>6847</v>
      </c>
      <c r="G177" s="41"/>
      <c r="H177" s="41"/>
      <c r="I177" s="235"/>
      <c r="J177" s="41"/>
      <c r="K177" s="41"/>
      <c r="L177" s="45"/>
      <c r="M177" s="236"/>
      <c r="N177" s="237"/>
      <c r="O177" s="92"/>
      <c r="P177" s="92"/>
      <c r="Q177" s="92"/>
      <c r="R177" s="92"/>
      <c r="S177" s="92"/>
      <c r="T177" s="93"/>
      <c r="U177" s="39"/>
      <c r="V177" s="39"/>
      <c r="W177" s="39"/>
      <c r="X177" s="39"/>
      <c r="Y177" s="39"/>
      <c r="Z177" s="39"/>
      <c r="AA177" s="39"/>
      <c r="AB177" s="39"/>
      <c r="AC177" s="39"/>
      <c r="AD177" s="39"/>
      <c r="AE177" s="39"/>
      <c r="AT177" s="18" t="s">
        <v>221</v>
      </c>
      <c r="AU177" s="18" t="s">
        <v>88</v>
      </c>
    </row>
    <row r="178" s="2" customFormat="1" ht="16.5" customHeight="1">
      <c r="A178" s="39"/>
      <c r="B178" s="40"/>
      <c r="C178" s="220" t="s">
        <v>580</v>
      </c>
      <c r="D178" s="220" t="s">
        <v>216</v>
      </c>
      <c r="E178" s="221" t="s">
        <v>6848</v>
      </c>
      <c r="F178" s="222" t="s">
        <v>6849</v>
      </c>
      <c r="G178" s="223" t="s">
        <v>219</v>
      </c>
      <c r="H178" s="224">
        <v>1</v>
      </c>
      <c r="I178" s="225"/>
      <c r="J178" s="226">
        <f>ROUND(I178*H178,2)</f>
        <v>0</v>
      </c>
      <c r="K178" s="222" t="s">
        <v>1</v>
      </c>
      <c r="L178" s="45"/>
      <c r="M178" s="227" t="s">
        <v>1</v>
      </c>
      <c r="N178" s="228" t="s">
        <v>46</v>
      </c>
      <c r="O178" s="92"/>
      <c r="P178" s="229">
        <f>O178*H178</f>
        <v>0</v>
      </c>
      <c r="Q178" s="229">
        <v>0</v>
      </c>
      <c r="R178" s="229">
        <f>Q178*H178</f>
        <v>0</v>
      </c>
      <c r="S178" s="229">
        <v>0</v>
      </c>
      <c r="T178" s="230">
        <f>S178*H178</f>
        <v>0</v>
      </c>
      <c r="U178" s="39"/>
      <c r="V178" s="39"/>
      <c r="W178" s="39"/>
      <c r="X178" s="39"/>
      <c r="Y178" s="39"/>
      <c r="Z178" s="39"/>
      <c r="AA178" s="39"/>
      <c r="AB178" s="39"/>
      <c r="AC178" s="39"/>
      <c r="AD178" s="39"/>
      <c r="AE178" s="39"/>
      <c r="AR178" s="231" t="s">
        <v>214</v>
      </c>
      <c r="AT178" s="231" t="s">
        <v>216</v>
      </c>
      <c r="AU178" s="231" t="s">
        <v>88</v>
      </c>
      <c r="AY178" s="18" t="s">
        <v>215</v>
      </c>
      <c r="BE178" s="232">
        <f>IF(N178="základní",J178,0)</f>
        <v>0</v>
      </c>
      <c r="BF178" s="232">
        <f>IF(N178="snížená",J178,0)</f>
        <v>0</v>
      </c>
      <c r="BG178" s="232">
        <f>IF(N178="zákl. přenesená",J178,0)</f>
        <v>0</v>
      </c>
      <c r="BH178" s="232">
        <f>IF(N178="sníž. přenesená",J178,0)</f>
        <v>0</v>
      </c>
      <c r="BI178" s="232">
        <f>IF(N178="nulová",J178,0)</f>
        <v>0</v>
      </c>
      <c r="BJ178" s="18" t="s">
        <v>88</v>
      </c>
      <c r="BK178" s="232">
        <f>ROUND(I178*H178,2)</f>
        <v>0</v>
      </c>
      <c r="BL178" s="18" t="s">
        <v>214</v>
      </c>
      <c r="BM178" s="231" t="s">
        <v>959</v>
      </c>
    </row>
    <row r="179" s="2" customFormat="1">
      <c r="A179" s="39"/>
      <c r="B179" s="40"/>
      <c r="C179" s="41"/>
      <c r="D179" s="233" t="s">
        <v>221</v>
      </c>
      <c r="E179" s="41"/>
      <c r="F179" s="234" t="s">
        <v>6849</v>
      </c>
      <c r="G179" s="41"/>
      <c r="H179" s="41"/>
      <c r="I179" s="235"/>
      <c r="J179" s="41"/>
      <c r="K179" s="41"/>
      <c r="L179" s="45"/>
      <c r="M179" s="236"/>
      <c r="N179" s="237"/>
      <c r="O179" s="92"/>
      <c r="P179" s="92"/>
      <c r="Q179" s="92"/>
      <c r="R179" s="92"/>
      <c r="S179" s="92"/>
      <c r="T179" s="93"/>
      <c r="U179" s="39"/>
      <c r="V179" s="39"/>
      <c r="W179" s="39"/>
      <c r="X179" s="39"/>
      <c r="Y179" s="39"/>
      <c r="Z179" s="39"/>
      <c r="AA179" s="39"/>
      <c r="AB179" s="39"/>
      <c r="AC179" s="39"/>
      <c r="AD179" s="39"/>
      <c r="AE179" s="39"/>
      <c r="AT179" s="18" t="s">
        <v>221</v>
      </c>
      <c r="AU179" s="18" t="s">
        <v>88</v>
      </c>
    </row>
    <row r="180" s="2" customFormat="1" ht="33" customHeight="1">
      <c r="A180" s="39"/>
      <c r="B180" s="40"/>
      <c r="C180" s="220" t="s">
        <v>589</v>
      </c>
      <c r="D180" s="220" t="s">
        <v>216</v>
      </c>
      <c r="E180" s="221" t="s">
        <v>6850</v>
      </c>
      <c r="F180" s="222" t="s">
        <v>6418</v>
      </c>
      <c r="G180" s="223" t="s">
        <v>219</v>
      </c>
      <c r="H180" s="224">
        <v>1</v>
      </c>
      <c r="I180" s="225"/>
      <c r="J180" s="226">
        <f>ROUND(I180*H180,2)</f>
        <v>0</v>
      </c>
      <c r="K180" s="222" t="s">
        <v>1</v>
      </c>
      <c r="L180" s="45"/>
      <c r="M180" s="227" t="s">
        <v>1</v>
      </c>
      <c r="N180" s="228" t="s">
        <v>46</v>
      </c>
      <c r="O180" s="92"/>
      <c r="P180" s="229">
        <f>O180*H180</f>
        <v>0</v>
      </c>
      <c r="Q180" s="229">
        <v>0</v>
      </c>
      <c r="R180" s="229">
        <f>Q180*H180</f>
        <v>0</v>
      </c>
      <c r="S180" s="229">
        <v>0</v>
      </c>
      <c r="T180" s="230">
        <f>S180*H180</f>
        <v>0</v>
      </c>
      <c r="U180" s="39"/>
      <c r="V180" s="39"/>
      <c r="W180" s="39"/>
      <c r="X180" s="39"/>
      <c r="Y180" s="39"/>
      <c r="Z180" s="39"/>
      <c r="AA180" s="39"/>
      <c r="AB180" s="39"/>
      <c r="AC180" s="39"/>
      <c r="AD180" s="39"/>
      <c r="AE180" s="39"/>
      <c r="AR180" s="231" t="s">
        <v>214</v>
      </c>
      <c r="AT180" s="231" t="s">
        <v>216</v>
      </c>
      <c r="AU180" s="231" t="s">
        <v>88</v>
      </c>
      <c r="AY180" s="18" t="s">
        <v>215</v>
      </c>
      <c r="BE180" s="232">
        <f>IF(N180="základní",J180,0)</f>
        <v>0</v>
      </c>
      <c r="BF180" s="232">
        <f>IF(N180="snížená",J180,0)</f>
        <v>0</v>
      </c>
      <c r="BG180" s="232">
        <f>IF(N180="zákl. přenesená",J180,0)</f>
        <v>0</v>
      </c>
      <c r="BH180" s="232">
        <f>IF(N180="sníž. přenesená",J180,0)</f>
        <v>0</v>
      </c>
      <c r="BI180" s="232">
        <f>IF(N180="nulová",J180,0)</f>
        <v>0</v>
      </c>
      <c r="BJ180" s="18" t="s">
        <v>88</v>
      </c>
      <c r="BK180" s="232">
        <f>ROUND(I180*H180,2)</f>
        <v>0</v>
      </c>
      <c r="BL180" s="18" t="s">
        <v>214</v>
      </c>
      <c r="BM180" s="231" t="s">
        <v>977</v>
      </c>
    </row>
    <row r="181" s="2" customFormat="1">
      <c r="A181" s="39"/>
      <c r="B181" s="40"/>
      <c r="C181" s="41"/>
      <c r="D181" s="233" t="s">
        <v>221</v>
      </c>
      <c r="E181" s="41"/>
      <c r="F181" s="234" t="s">
        <v>6418</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221</v>
      </c>
      <c r="AU181" s="18" t="s">
        <v>88</v>
      </c>
    </row>
    <row r="182" s="2" customFormat="1" ht="24.15" customHeight="1">
      <c r="A182" s="39"/>
      <c r="B182" s="40"/>
      <c r="C182" s="220" t="s">
        <v>609</v>
      </c>
      <c r="D182" s="220" t="s">
        <v>216</v>
      </c>
      <c r="E182" s="221" t="s">
        <v>6851</v>
      </c>
      <c r="F182" s="222" t="s">
        <v>6420</v>
      </c>
      <c r="G182" s="223" t="s">
        <v>219</v>
      </c>
      <c r="H182" s="224">
        <v>1</v>
      </c>
      <c r="I182" s="225"/>
      <c r="J182" s="226">
        <f>ROUND(I182*H182,2)</f>
        <v>0</v>
      </c>
      <c r="K182" s="222" t="s">
        <v>1</v>
      </c>
      <c r="L182" s="45"/>
      <c r="M182" s="227" t="s">
        <v>1</v>
      </c>
      <c r="N182" s="228" t="s">
        <v>46</v>
      </c>
      <c r="O182" s="92"/>
      <c r="P182" s="229">
        <f>O182*H182</f>
        <v>0</v>
      </c>
      <c r="Q182" s="229">
        <v>0</v>
      </c>
      <c r="R182" s="229">
        <f>Q182*H182</f>
        <v>0</v>
      </c>
      <c r="S182" s="229">
        <v>0</v>
      </c>
      <c r="T182" s="230">
        <f>S182*H182</f>
        <v>0</v>
      </c>
      <c r="U182" s="39"/>
      <c r="V182" s="39"/>
      <c r="W182" s="39"/>
      <c r="X182" s="39"/>
      <c r="Y182" s="39"/>
      <c r="Z182" s="39"/>
      <c r="AA182" s="39"/>
      <c r="AB182" s="39"/>
      <c r="AC182" s="39"/>
      <c r="AD182" s="39"/>
      <c r="AE182" s="39"/>
      <c r="AR182" s="231" t="s">
        <v>214</v>
      </c>
      <c r="AT182" s="231" t="s">
        <v>216</v>
      </c>
      <c r="AU182" s="231" t="s">
        <v>88</v>
      </c>
      <c r="AY182" s="18" t="s">
        <v>215</v>
      </c>
      <c r="BE182" s="232">
        <f>IF(N182="základní",J182,0)</f>
        <v>0</v>
      </c>
      <c r="BF182" s="232">
        <f>IF(N182="snížená",J182,0)</f>
        <v>0</v>
      </c>
      <c r="BG182" s="232">
        <f>IF(N182="zákl. přenesená",J182,0)</f>
        <v>0</v>
      </c>
      <c r="BH182" s="232">
        <f>IF(N182="sníž. přenesená",J182,0)</f>
        <v>0</v>
      </c>
      <c r="BI182" s="232">
        <f>IF(N182="nulová",J182,0)</f>
        <v>0</v>
      </c>
      <c r="BJ182" s="18" t="s">
        <v>88</v>
      </c>
      <c r="BK182" s="232">
        <f>ROUND(I182*H182,2)</f>
        <v>0</v>
      </c>
      <c r="BL182" s="18" t="s">
        <v>214</v>
      </c>
      <c r="BM182" s="231" t="s">
        <v>999</v>
      </c>
    </row>
    <row r="183" s="2" customFormat="1">
      <c r="A183" s="39"/>
      <c r="B183" s="40"/>
      <c r="C183" s="41"/>
      <c r="D183" s="233" t="s">
        <v>221</v>
      </c>
      <c r="E183" s="41"/>
      <c r="F183" s="234" t="s">
        <v>6420</v>
      </c>
      <c r="G183" s="41"/>
      <c r="H183" s="41"/>
      <c r="I183" s="235"/>
      <c r="J183" s="41"/>
      <c r="K183" s="41"/>
      <c r="L183" s="45"/>
      <c r="M183" s="236"/>
      <c r="N183" s="237"/>
      <c r="O183" s="92"/>
      <c r="P183" s="92"/>
      <c r="Q183" s="92"/>
      <c r="R183" s="92"/>
      <c r="S183" s="92"/>
      <c r="T183" s="93"/>
      <c r="U183" s="39"/>
      <c r="V183" s="39"/>
      <c r="W183" s="39"/>
      <c r="X183" s="39"/>
      <c r="Y183" s="39"/>
      <c r="Z183" s="39"/>
      <c r="AA183" s="39"/>
      <c r="AB183" s="39"/>
      <c r="AC183" s="39"/>
      <c r="AD183" s="39"/>
      <c r="AE183" s="39"/>
      <c r="AT183" s="18" t="s">
        <v>221</v>
      </c>
      <c r="AU183" s="18" t="s">
        <v>88</v>
      </c>
    </row>
    <row r="184" s="11" customFormat="1" ht="25.92" customHeight="1">
      <c r="A184" s="11"/>
      <c r="B184" s="206"/>
      <c r="C184" s="207"/>
      <c r="D184" s="208" t="s">
        <v>80</v>
      </c>
      <c r="E184" s="209" t="s">
        <v>6204</v>
      </c>
      <c r="F184" s="209" t="s">
        <v>6433</v>
      </c>
      <c r="G184" s="207"/>
      <c r="H184" s="207"/>
      <c r="I184" s="210"/>
      <c r="J184" s="211">
        <f>BK184</f>
        <v>0</v>
      </c>
      <c r="K184" s="207"/>
      <c r="L184" s="212"/>
      <c r="M184" s="213"/>
      <c r="N184" s="214"/>
      <c r="O184" s="214"/>
      <c r="P184" s="215">
        <f>SUM(P185:P190)</f>
        <v>0</v>
      </c>
      <c r="Q184" s="214"/>
      <c r="R184" s="215">
        <f>SUM(R185:R190)</f>
        <v>0</v>
      </c>
      <c r="S184" s="214"/>
      <c r="T184" s="216">
        <f>SUM(T185:T190)</f>
        <v>0</v>
      </c>
      <c r="U184" s="11"/>
      <c r="V184" s="11"/>
      <c r="W184" s="11"/>
      <c r="X184" s="11"/>
      <c r="Y184" s="11"/>
      <c r="Z184" s="11"/>
      <c r="AA184" s="11"/>
      <c r="AB184" s="11"/>
      <c r="AC184" s="11"/>
      <c r="AD184" s="11"/>
      <c r="AE184" s="11"/>
      <c r="AR184" s="217" t="s">
        <v>88</v>
      </c>
      <c r="AT184" s="218" t="s">
        <v>80</v>
      </c>
      <c r="AU184" s="218" t="s">
        <v>81</v>
      </c>
      <c r="AY184" s="217" t="s">
        <v>215</v>
      </c>
      <c r="BK184" s="219">
        <f>SUM(BK185:BK190)</f>
        <v>0</v>
      </c>
    </row>
    <row r="185" s="2" customFormat="1" ht="24.15" customHeight="1">
      <c r="A185" s="39"/>
      <c r="B185" s="40"/>
      <c r="C185" s="220" t="s">
        <v>625</v>
      </c>
      <c r="D185" s="220" t="s">
        <v>216</v>
      </c>
      <c r="E185" s="221" t="s">
        <v>6852</v>
      </c>
      <c r="F185" s="222" t="s">
        <v>6437</v>
      </c>
      <c r="G185" s="223" t="s">
        <v>6425</v>
      </c>
      <c r="H185" s="224">
        <v>1</v>
      </c>
      <c r="I185" s="225"/>
      <c r="J185" s="226">
        <f>ROUND(I185*H185,2)</f>
        <v>0</v>
      </c>
      <c r="K185" s="222" t="s">
        <v>1</v>
      </c>
      <c r="L185" s="45"/>
      <c r="M185" s="227" t="s">
        <v>1</v>
      </c>
      <c r="N185" s="228" t="s">
        <v>46</v>
      </c>
      <c r="O185" s="92"/>
      <c r="P185" s="229">
        <f>O185*H185</f>
        <v>0</v>
      </c>
      <c r="Q185" s="229">
        <v>0</v>
      </c>
      <c r="R185" s="229">
        <f>Q185*H185</f>
        <v>0</v>
      </c>
      <c r="S185" s="229">
        <v>0</v>
      </c>
      <c r="T185" s="230">
        <f>S185*H185</f>
        <v>0</v>
      </c>
      <c r="U185" s="39"/>
      <c r="V185" s="39"/>
      <c r="W185" s="39"/>
      <c r="X185" s="39"/>
      <c r="Y185" s="39"/>
      <c r="Z185" s="39"/>
      <c r="AA185" s="39"/>
      <c r="AB185" s="39"/>
      <c r="AC185" s="39"/>
      <c r="AD185" s="39"/>
      <c r="AE185" s="39"/>
      <c r="AR185" s="231" t="s">
        <v>214</v>
      </c>
      <c r="AT185" s="231" t="s">
        <v>216</v>
      </c>
      <c r="AU185" s="231" t="s">
        <v>88</v>
      </c>
      <c r="AY185" s="18" t="s">
        <v>215</v>
      </c>
      <c r="BE185" s="232">
        <f>IF(N185="základní",J185,0)</f>
        <v>0</v>
      </c>
      <c r="BF185" s="232">
        <f>IF(N185="snížená",J185,0)</f>
        <v>0</v>
      </c>
      <c r="BG185" s="232">
        <f>IF(N185="zákl. přenesená",J185,0)</f>
        <v>0</v>
      </c>
      <c r="BH185" s="232">
        <f>IF(N185="sníž. přenesená",J185,0)</f>
        <v>0</v>
      </c>
      <c r="BI185" s="232">
        <f>IF(N185="nulová",J185,0)</f>
        <v>0</v>
      </c>
      <c r="BJ185" s="18" t="s">
        <v>88</v>
      </c>
      <c r="BK185" s="232">
        <f>ROUND(I185*H185,2)</f>
        <v>0</v>
      </c>
      <c r="BL185" s="18" t="s">
        <v>214</v>
      </c>
      <c r="BM185" s="231" t="s">
        <v>1014</v>
      </c>
    </row>
    <row r="186" s="2" customFormat="1">
      <c r="A186" s="39"/>
      <c r="B186" s="40"/>
      <c r="C186" s="41"/>
      <c r="D186" s="233" t="s">
        <v>221</v>
      </c>
      <c r="E186" s="41"/>
      <c r="F186" s="234" t="s">
        <v>6437</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221</v>
      </c>
      <c r="AU186" s="18" t="s">
        <v>88</v>
      </c>
    </row>
    <row r="187" s="2" customFormat="1" ht="24.15" customHeight="1">
      <c r="A187" s="39"/>
      <c r="B187" s="40"/>
      <c r="C187" s="220" t="s">
        <v>631</v>
      </c>
      <c r="D187" s="220" t="s">
        <v>216</v>
      </c>
      <c r="E187" s="221" t="s">
        <v>6853</v>
      </c>
      <c r="F187" s="222" t="s">
        <v>6439</v>
      </c>
      <c r="G187" s="223" t="s">
        <v>6425</v>
      </c>
      <c r="H187" s="224">
        <v>1</v>
      </c>
      <c r="I187" s="225"/>
      <c r="J187" s="226">
        <f>ROUND(I187*H187,2)</f>
        <v>0</v>
      </c>
      <c r="K187" s="222" t="s">
        <v>1</v>
      </c>
      <c r="L187" s="45"/>
      <c r="M187" s="227" t="s">
        <v>1</v>
      </c>
      <c r="N187" s="228" t="s">
        <v>46</v>
      </c>
      <c r="O187" s="92"/>
      <c r="P187" s="229">
        <f>O187*H187</f>
        <v>0</v>
      </c>
      <c r="Q187" s="229">
        <v>0</v>
      </c>
      <c r="R187" s="229">
        <f>Q187*H187</f>
        <v>0</v>
      </c>
      <c r="S187" s="229">
        <v>0</v>
      </c>
      <c r="T187" s="230">
        <f>S187*H187</f>
        <v>0</v>
      </c>
      <c r="U187" s="39"/>
      <c r="V187" s="39"/>
      <c r="W187" s="39"/>
      <c r="X187" s="39"/>
      <c r="Y187" s="39"/>
      <c r="Z187" s="39"/>
      <c r="AA187" s="39"/>
      <c r="AB187" s="39"/>
      <c r="AC187" s="39"/>
      <c r="AD187" s="39"/>
      <c r="AE187" s="39"/>
      <c r="AR187" s="231" t="s">
        <v>214</v>
      </c>
      <c r="AT187" s="231" t="s">
        <v>216</v>
      </c>
      <c r="AU187" s="231" t="s">
        <v>88</v>
      </c>
      <c r="AY187" s="18" t="s">
        <v>215</v>
      </c>
      <c r="BE187" s="232">
        <f>IF(N187="základní",J187,0)</f>
        <v>0</v>
      </c>
      <c r="BF187" s="232">
        <f>IF(N187="snížená",J187,0)</f>
        <v>0</v>
      </c>
      <c r="BG187" s="232">
        <f>IF(N187="zákl. přenesená",J187,0)</f>
        <v>0</v>
      </c>
      <c r="BH187" s="232">
        <f>IF(N187="sníž. přenesená",J187,0)</f>
        <v>0</v>
      </c>
      <c r="BI187" s="232">
        <f>IF(N187="nulová",J187,0)</f>
        <v>0</v>
      </c>
      <c r="BJ187" s="18" t="s">
        <v>88</v>
      </c>
      <c r="BK187" s="232">
        <f>ROUND(I187*H187,2)</f>
        <v>0</v>
      </c>
      <c r="BL187" s="18" t="s">
        <v>214</v>
      </c>
      <c r="BM187" s="231" t="s">
        <v>1030</v>
      </c>
    </row>
    <row r="188" s="2" customFormat="1">
      <c r="A188" s="39"/>
      <c r="B188" s="40"/>
      <c r="C188" s="41"/>
      <c r="D188" s="233" t="s">
        <v>221</v>
      </c>
      <c r="E188" s="41"/>
      <c r="F188" s="234" t="s">
        <v>6439</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221</v>
      </c>
      <c r="AU188" s="18" t="s">
        <v>88</v>
      </c>
    </row>
    <row r="189" s="2" customFormat="1" ht="24.15" customHeight="1">
      <c r="A189" s="39"/>
      <c r="B189" s="40"/>
      <c r="C189" s="220" t="s">
        <v>676</v>
      </c>
      <c r="D189" s="220" t="s">
        <v>216</v>
      </c>
      <c r="E189" s="221" t="s">
        <v>6854</v>
      </c>
      <c r="F189" s="222" t="s">
        <v>6441</v>
      </c>
      <c r="G189" s="223" t="s">
        <v>6425</v>
      </c>
      <c r="H189" s="224">
        <v>1</v>
      </c>
      <c r="I189" s="225"/>
      <c r="J189" s="226">
        <f>ROUND(I189*H189,2)</f>
        <v>0</v>
      </c>
      <c r="K189" s="222" t="s">
        <v>1</v>
      </c>
      <c r="L189" s="45"/>
      <c r="M189" s="227" t="s">
        <v>1</v>
      </c>
      <c r="N189" s="228" t="s">
        <v>46</v>
      </c>
      <c r="O189" s="92"/>
      <c r="P189" s="229">
        <f>O189*H189</f>
        <v>0</v>
      </c>
      <c r="Q189" s="229">
        <v>0</v>
      </c>
      <c r="R189" s="229">
        <f>Q189*H189</f>
        <v>0</v>
      </c>
      <c r="S189" s="229">
        <v>0</v>
      </c>
      <c r="T189" s="230">
        <f>S189*H189</f>
        <v>0</v>
      </c>
      <c r="U189" s="39"/>
      <c r="V189" s="39"/>
      <c r="W189" s="39"/>
      <c r="X189" s="39"/>
      <c r="Y189" s="39"/>
      <c r="Z189" s="39"/>
      <c r="AA189" s="39"/>
      <c r="AB189" s="39"/>
      <c r="AC189" s="39"/>
      <c r="AD189" s="39"/>
      <c r="AE189" s="39"/>
      <c r="AR189" s="231" t="s">
        <v>214</v>
      </c>
      <c r="AT189" s="231" t="s">
        <v>216</v>
      </c>
      <c r="AU189" s="231" t="s">
        <v>88</v>
      </c>
      <c r="AY189" s="18" t="s">
        <v>215</v>
      </c>
      <c r="BE189" s="232">
        <f>IF(N189="základní",J189,0)</f>
        <v>0</v>
      </c>
      <c r="BF189" s="232">
        <f>IF(N189="snížená",J189,0)</f>
        <v>0</v>
      </c>
      <c r="BG189" s="232">
        <f>IF(N189="zákl. přenesená",J189,0)</f>
        <v>0</v>
      </c>
      <c r="BH189" s="232">
        <f>IF(N189="sníž. přenesená",J189,0)</f>
        <v>0</v>
      </c>
      <c r="BI189" s="232">
        <f>IF(N189="nulová",J189,0)</f>
        <v>0</v>
      </c>
      <c r="BJ189" s="18" t="s">
        <v>88</v>
      </c>
      <c r="BK189" s="232">
        <f>ROUND(I189*H189,2)</f>
        <v>0</v>
      </c>
      <c r="BL189" s="18" t="s">
        <v>214</v>
      </c>
      <c r="BM189" s="231" t="s">
        <v>1043</v>
      </c>
    </row>
    <row r="190" s="2" customFormat="1">
      <c r="A190" s="39"/>
      <c r="B190" s="40"/>
      <c r="C190" s="41"/>
      <c r="D190" s="233" t="s">
        <v>221</v>
      </c>
      <c r="E190" s="41"/>
      <c r="F190" s="234" t="s">
        <v>6441</v>
      </c>
      <c r="G190" s="41"/>
      <c r="H190" s="41"/>
      <c r="I190" s="235"/>
      <c r="J190" s="41"/>
      <c r="K190" s="41"/>
      <c r="L190" s="45"/>
      <c r="M190" s="305"/>
      <c r="N190" s="306"/>
      <c r="O190" s="240"/>
      <c r="P190" s="240"/>
      <c r="Q190" s="240"/>
      <c r="R190" s="240"/>
      <c r="S190" s="240"/>
      <c r="T190" s="307"/>
      <c r="U190" s="39"/>
      <c r="V190" s="39"/>
      <c r="W190" s="39"/>
      <c r="X190" s="39"/>
      <c r="Y190" s="39"/>
      <c r="Z190" s="39"/>
      <c r="AA190" s="39"/>
      <c r="AB190" s="39"/>
      <c r="AC190" s="39"/>
      <c r="AD190" s="39"/>
      <c r="AE190" s="39"/>
      <c r="AT190" s="18" t="s">
        <v>221</v>
      </c>
      <c r="AU190" s="18" t="s">
        <v>88</v>
      </c>
    </row>
    <row r="191" s="2" customFormat="1" ht="6.96" customHeight="1">
      <c r="A191" s="39"/>
      <c r="B191" s="67"/>
      <c r="C191" s="68"/>
      <c r="D191" s="68"/>
      <c r="E191" s="68"/>
      <c r="F191" s="68"/>
      <c r="G191" s="68"/>
      <c r="H191" s="68"/>
      <c r="I191" s="68"/>
      <c r="J191" s="68"/>
      <c r="K191" s="68"/>
      <c r="L191" s="45"/>
      <c r="M191" s="39"/>
      <c r="O191" s="39"/>
      <c r="P191" s="39"/>
      <c r="Q191" s="39"/>
      <c r="R191" s="39"/>
      <c r="S191" s="39"/>
      <c r="T191" s="39"/>
      <c r="U191" s="39"/>
      <c r="V191" s="39"/>
      <c r="W191" s="39"/>
      <c r="X191" s="39"/>
      <c r="Y191" s="39"/>
      <c r="Z191" s="39"/>
      <c r="AA191" s="39"/>
      <c r="AB191" s="39"/>
      <c r="AC191" s="39"/>
      <c r="AD191" s="39"/>
      <c r="AE191" s="39"/>
    </row>
  </sheetData>
  <sheetProtection sheet="1" autoFilter="0" formatColumns="0" formatRows="0" objects="1" scenarios="1" spinCount="100000" saltValue="0DddUT0omGBG5asdbemiFWte4qB1YhfYFWKXNTxT4xntfj2IlkgTLi31FtstgAI4MgZehtJ3IA4WF+zE0Bhl6w==" hashValue="NeeHel9bg+T2lJL/mk6fHZVyJILng6guuz3I53X2/2R2ioA0FO/6Uiebw2VYYa2UTmleYP7BIUGZwidKZ0apAA==" algorithmName="SHA-512" password="CC35"/>
  <autoFilter ref="C122:K190"/>
  <mergeCells count="12">
    <mergeCell ref="E7:H7"/>
    <mergeCell ref="E9:H9"/>
    <mergeCell ref="E11:H11"/>
    <mergeCell ref="E20:H20"/>
    <mergeCell ref="E29:H29"/>
    <mergeCell ref="E85:H85"/>
    <mergeCell ref="E87:H87"/>
    <mergeCell ref="E89:H89"/>
    <mergeCell ref="E111:H111"/>
    <mergeCell ref="E113:H113"/>
    <mergeCell ref="E115:H11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129</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6855</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6856</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130</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50.5" customHeight="1">
      <c r="A29" s="155"/>
      <c r="B29" s="156"/>
      <c r="C29" s="155"/>
      <c r="D29" s="155"/>
      <c r="E29" s="157" t="s">
        <v>6857</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ROUND(J123,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ROUND((SUM(BE123:BE220)),  2)</f>
        <v>0</v>
      </c>
      <c r="G35" s="39"/>
      <c r="H35" s="39"/>
      <c r="I35" s="165">
        <v>0.20999999999999999</v>
      </c>
      <c r="J35" s="164">
        <f>ROUND(((SUM(BE123:BE220))*I35),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ROUND((SUM(BF123:BF220)),  2)</f>
        <v>0</v>
      </c>
      <c r="G36" s="39"/>
      <c r="H36" s="39"/>
      <c r="I36" s="165">
        <v>0.12</v>
      </c>
      <c r="J36" s="164">
        <f>ROUND(((SUM(BF123:BF220))*I36),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ROUND((SUM(BG123:BG220)),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ROUND((SUM(BH123:BH220)),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ROUND((SUM(BI123:BI220)),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6855</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03-01 - Sadové úpravy</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J123</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320</v>
      </c>
      <c r="E99" s="192"/>
      <c r="F99" s="192"/>
      <c r="G99" s="192"/>
      <c r="H99" s="192"/>
      <c r="I99" s="192"/>
      <c r="J99" s="193">
        <f>J124</f>
        <v>0</v>
      </c>
      <c r="K99" s="190"/>
      <c r="L99" s="194"/>
      <c r="S99" s="9"/>
      <c r="T99" s="9"/>
      <c r="U99" s="9"/>
      <c r="V99" s="9"/>
      <c r="W99" s="9"/>
      <c r="X99" s="9"/>
      <c r="Y99" s="9"/>
      <c r="Z99" s="9"/>
      <c r="AA99" s="9"/>
      <c r="AB99" s="9"/>
      <c r="AC99" s="9"/>
      <c r="AD99" s="9"/>
      <c r="AE99" s="9"/>
    </row>
    <row r="100" s="12" customFormat="1" ht="19.92" customHeight="1">
      <c r="A100" s="12"/>
      <c r="B100" s="243"/>
      <c r="C100" s="134"/>
      <c r="D100" s="244" t="s">
        <v>321</v>
      </c>
      <c r="E100" s="245"/>
      <c r="F100" s="245"/>
      <c r="G100" s="245"/>
      <c r="H100" s="245"/>
      <c r="I100" s="245"/>
      <c r="J100" s="246">
        <f>J125</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334</v>
      </c>
      <c r="E101" s="245"/>
      <c r="F101" s="245"/>
      <c r="G101" s="245"/>
      <c r="H101" s="245"/>
      <c r="I101" s="245"/>
      <c r="J101" s="246">
        <f>J217</f>
        <v>0</v>
      </c>
      <c r="K101" s="134"/>
      <c r="L101" s="247"/>
      <c r="S101" s="12"/>
      <c r="T101" s="12"/>
      <c r="U101" s="12"/>
      <c r="V101" s="12"/>
      <c r="W101" s="12"/>
      <c r="X101" s="12"/>
      <c r="Y101" s="12"/>
      <c r="Z101" s="12"/>
      <c r="AA101" s="12"/>
      <c r="AB101" s="12"/>
      <c r="AC101" s="12"/>
      <c r="AD101" s="12"/>
      <c r="AE101" s="12"/>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200</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4" t="str">
        <f>E7</f>
        <v>Výstavba výjezdové základny ZZS KV – Velké Meziříčí</v>
      </c>
      <c r="F111" s="33"/>
      <c r="G111" s="33"/>
      <c r="H111" s="33"/>
      <c r="I111" s="41"/>
      <c r="J111" s="41"/>
      <c r="K111" s="41"/>
      <c r="L111" s="64"/>
      <c r="S111" s="39"/>
      <c r="T111" s="39"/>
      <c r="U111" s="39"/>
      <c r="V111" s="39"/>
      <c r="W111" s="39"/>
      <c r="X111" s="39"/>
      <c r="Y111" s="39"/>
      <c r="Z111" s="39"/>
      <c r="AA111" s="39"/>
      <c r="AB111" s="39"/>
      <c r="AC111" s="39"/>
      <c r="AD111" s="39"/>
      <c r="AE111" s="39"/>
    </row>
    <row r="112" s="1" customFormat="1" ht="12" customHeight="1">
      <c r="B112" s="22"/>
      <c r="C112" s="33" t="s">
        <v>189</v>
      </c>
      <c r="D112" s="23"/>
      <c r="E112" s="23"/>
      <c r="F112" s="23"/>
      <c r="G112" s="23"/>
      <c r="H112" s="23"/>
      <c r="I112" s="23"/>
      <c r="J112" s="23"/>
      <c r="K112" s="23"/>
      <c r="L112" s="21"/>
    </row>
    <row r="113" s="2" customFormat="1" ht="16.5" customHeight="1">
      <c r="A113" s="39"/>
      <c r="B113" s="40"/>
      <c r="C113" s="41"/>
      <c r="D113" s="41"/>
      <c r="E113" s="184" t="s">
        <v>6855</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191</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77" t="str">
        <f>E11</f>
        <v>03-01 - Sadové úpravy</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20</v>
      </c>
      <c r="D117" s="41"/>
      <c r="E117" s="41"/>
      <c r="F117" s="28" t="str">
        <f>F14</f>
        <v>Velké Meziříčí</v>
      </c>
      <c r="G117" s="41"/>
      <c r="H117" s="41"/>
      <c r="I117" s="33" t="s">
        <v>22</v>
      </c>
      <c r="J117" s="80" t="str">
        <f>IF(J14="","",J14)</f>
        <v>27. 3. 2025</v>
      </c>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25.65" customHeight="1">
      <c r="A119" s="39"/>
      <c r="B119" s="40"/>
      <c r="C119" s="33" t="s">
        <v>24</v>
      </c>
      <c r="D119" s="41"/>
      <c r="E119" s="41"/>
      <c r="F119" s="28" t="str">
        <f>E17</f>
        <v>Kraj Vysočina</v>
      </c>
      <c r="G119" s="41"/>
      <c r="H119" s="41"/>
      <c r="I119" s="33" t="s">
        <v>32</v>
      </c>
      <c r="J119" s="37" t="str">
        <f>E23</f>
        <v>PROJEKT CENTRUM NOVA s.r.o.</v>
      </c>
      <c r="K119" s="41"/>
      <c r="L119" s="64"/>
      <c r="S119" s="39"/>
      <c r="T119" s="39"/>
      <c r="U119" s="39"/>
      <c r="V119" s="39"/>
      <c r="W119" s="39"/>
      <c r="X119" s="39"/>
      <c r="Y119" s="39"/>
      <c r="Z119" s="39"/>
      <c r="AA119" s="39"/>
      <c r="AB119" s="39"/>
      <c r="AC119" s="39"/>
      <c r="AD119" s="39"/>
      <c r="AE119" s="39"/>
    </row>
    <row r="120" s="2" customFormat="1" ht="15.15" customHeight="1">
      <c r="A120" s="39"/>
      <c r="B120" s="40"/>
      <c r="C120" s="33" t="s">
        <v>30</v>
      </c>
      <c r="D120" s="41"/>
      <c r="E120" s="41"/>
      <c r="F120" s="28" t="str">
        <f>IF(E20="","",E20)</f>
        <v>Vyplň údaj</v>
      </c>
      <c r="G120" s="41"/>
      <c r="H120" s="41"/>
      <c r="I120" s="33" t="s">
        <v>37</v>
      </c>
      <c r="J120" s="37" t="str">
        <f>E26</f>
        <v xml:space="preserve"> </v>
      </c>
      <c r="K120" s="41"/>
      <c r="L120" s="64"/>
      <c r="S120" s="39"/>
      <c r="T120" s="39"/>
      <c r="U120" s="39"/>
      <c r="V120" s="39"/>
      <c r="W120" s="39"/>
      <c r="X120" s="39"/>
      <c r="Y120" s="39"/>
      <c r="Z120" s="39"/>
      <c r="AA120" s="39"/>
      <c r="AB120" s="39"/>
      <c r="AC120" s="39"/>
      <c r="AD120" s="39"/>
      <c r="AE120" s="39"/>
    </row>
    <row r="121" s="2" customFormat="1" ht="10.32"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10" customFormat="1" ht="29.28" customHeight="1">
      <c r="A122" s="195"/>
      <c r="B122" s="196"/>
      <c r="C122" s="197" t="s">
        <v>201</v>
      </c>
      <c r="D122" s="198" t="s">
        <v>66</v>
      </c>
      <c r="E122" s="198" t="s">
        <v>62</v>
      </c>
      <c r="F122" s="198" t="s">
        <v>63</v>
      </c>
      <c r="G122" s="198" t="s">
        <v>202</v>
      </c>
      <c r="H122" s="198" t="s">
        <v>203</v>
      </c>
      <c r="I122" s="198" t="s">
        <v>204</v>
      </c>
      <c r="J122" s="198" t="s">
        <v>196</v>
      </c>
      <c r="K122" s="199" t="s">
        <v>205</v>
      </c>
      <c r="L122" s="200"/>
      <c r="M122" s="101" t="s">
        <v>1</v>
      </c>
      <c r="N122" s="102" t="s">
        <v>45</v>
      </c>
      <c r="O122" s="102" t="s">
        <v>206</v>
      </c>
      <c r="P122" s="102" t="s">
        <v>207</v>
      </c>
      <c r="Q122" s="102" t="s">
        <v>208</v>
      </c>
      <c r="R122" s="102" t="s">
        <v>209</v>
      </c>
      <c r="S122" s="102" t="s">
        <v>210</v>
      </c>
      <c r="T122" s="103" t="s">
        <v>211</v>
      </c>
      <c r="U122" s="195"/>
      <c r="V122" s="195"/>
      <c r="W122" s="195"/>
      <c r="X122" s="195"/>
      <c r="Y122" s="195"/>
      <c r="Z122" s="195"/>
      <c r="AA122" s="195"/>
      <c r="AB122" s="195"/>
      <c r="AC122" s="195"/>
      <c r="AD122" s="195"/>
      <c r="AE122" s="195"/>
    </row>
    <row r="123" s="2" customFormat="1" ht="22.8" customHeight="1">
      <c r="A123" s="39"/>
      <c r="B123" s="40"/>
      <c r="C123" s="108" t="s">
        <v>212</v>
      </c>
      <c r="D123" s="41"/>
      <c r="E123" s="41"/>
      <c r="F123" s="41"/>
      <c r="G123" s="41"/>
      <c r="H123" s="41"/>
      <c r="I123" s="41"/>
      <c r="J123" s="201">
        <f>BK123</f>
        <v>0</v>
      </c>
      <c r="K123" s="41"/>
      <c r="L123" s="45"/>
      <c r="M123" s="104"/>
      <c r="N123" s="202"/>
      <c r="O123" s="105"/>
      <c r="P123" s="203">
        <f>P124</f>
        <v>0</v>
      </c>
      <c r="Q123" s="105"/>
      <c r="R123" s="203">
        <f>R124</f>
        <v>14.004778</v>
      </c>
      <c r="S123" s="105"/>
      <c r="T123" s="204">
        <f>T124</f>
        <v>0</v>
      </c>
      <c r="U123" s="39"/>
      <c r="V123" s="39"/>
      <c r="W123" s="39"/>
      <c r="X123" s="39"/>
      <c r="Y123" s="39"/>
      <c r="Z123" s="39"/>
      <c r="AA123" s="39"/>
      <c r="AB123" s="39"/>
      <c r="AC123" s="39"/>
      <c r="AD123" s="39"/>
      <c r="AE123" s="39"/>
      <c r="AT123" s="18" t="s">
        <v>80</v>
      </c>
      <c r="AU123" s="18" t="s">
        <v>198</v>
      </c>
      <c r="BK123" s="205">
        <f>BK124</f>
        <v>0</v>
      </c>
    </row>
    <row r="124" s="11" customFormat="1" ht="25.92" customHeight="1">
      <c r="A124" s="11"/>
      <c r="B124" s="206"/>
      <c r="C124" s="207"/>
      <c r="D124" s="208" t="s">
        <v>80</v>
      </c>
      <c r="E124" s="209" t="s">
        <v>353</v>
      </c>
      <c r="F124" s="209" t="s">
        <v>354</v>
      </c>
      <c r="G124" s="207"/>
      <c r="H124" s="207"/>
      <c r="I124" s="210"/>
      <c r="J124" s="211">
        <f>BK124</f>
        <v>0</v>
      </c>
      <c r="K124" s="207"/>
      <c r="L124" s="212"/>
      <c r="M124" s="213"/>
      <c r="N124" s="214"/>
      <c r="O124" s="214"/>
      <c r="P124" s="215">
        <f>P125+P217</f>
        <v>0</v>
      </c>
      <c r="Q124" s="214"/>
      <c r="R124" s="215">
        <f>R125+R217</f>
        <v>14.004778</v>
      </c>
      <c r="S124" s="214"/>
      <c r="T124" s="216">
        <f>T125+T217</f>
        <v>0</v>
      </c>
      <c r="U124" s="11"/>
      <c r="V124" s="11"/>
      <c r="W124" s="11"/>
      <c r="X124" s="11"/>
      <c r="Y124" s="11"/>
      <c r="Z124" s="11"/>
      <c r="AA124" s="11"/>
      <c r="AB124" s="11"/>
      <c r="AC124" s="11"/>
      <c r="AD124" s="11"/>
      <c r="AE124" s="11"/>
      <c r="AR124" s="217" t="s">
        <v>88</v>
      </c>
      <c r="AT124" s="218" t="s">
        <v>80</v>
      </c>
      <c r="AU124" s="218" t="s">
        <v>81</v>
      </c>
      <c r="AY124" s="217" t="s">
        <v>215</v>
      </c>
      <c r="BK124" s="219">
        <f>BK125+BK217</f>
        <v>0</v>
      </c>
    </row>
    <row r="125" s="11" customFormat="1" ht="22.8" customHeight="1">
      <c r="A125" s="11"/>
      <c r="B125" s="206"/>
      <c r="C125" s="207"/>
      <c r="D125" s="208" t="s">
        <v>80</v>
      </c>
      <c r="E125" s="248" t="s">
        <v>88</v>
      </c>
      <c r="F125" s="248" t="s">
        <v>355</v>
      </c>
      <c r="G125" s="207"/>
      <c r="H125" s="207"/>
      <c r="I125" s="210"/>
      <c r="J125" s="249">
        <f>BK125</f>
        <v>0</v>
      </c>
      <c r="K125" s="207"/>
      <c r="L125" s="212"/>
      <c r="M125" s="213"/>
      <c r="N125" s="214"/>
      <c r="O125" s="214"/>
      <c r="P125" s="215">
        <f>SUM(P126:P216)</f>
        <v>0</v>
      </c>
      <c r="Q125" s="214"/>
      <c r="R125" s="215">
        <f>SUM(R126:R216)</f>
        <v>14.004778</v>
      </c>
      <c r="S125" s="214"/>
      <c r="T125" s="216">
        <f>SUM(T126:T216)</f>
        <v>0</v>
      </c>
      <c r="U125" s="11"/>
      <c r="V125" s="11"/>
      <c r="W125" s="11"/>
      <c r="X125" s="11"/>
      <c r="Y125" s="11"/>
      <c r="Z125" s="11"/>
      <c r="AA125" s="11"/>
      <c r="AB125" s="11"/>
      <c r="AC125" s="11"/>
      <c r="AD125" s="11"/>
      <c r="AE125" s="11"/>
      <c r="AR125" s="217" t="s">
        <v>88</v>
      </c>
      <c r="AT125" s="218" t="s">
        <v>80</v>
      </c>
      <c r="AU125" s="218" t="s">
        <v>88</v>
      </c>
      <c r="AY125" s="217" t="s">
        <v>215</v>
      </c>
      <c r="BK125" s="219">
        <f>SUM(BK126:BK216)</f>
        <v>0</v>
      </c>
    </row>
    <row r="126" s="2" customFormat="1" ht="24.15" customHeight="1">
      <c r="A126" s="39"/>
      <c r="B126" s="40"/>
      <c r="C126" s="220" t="s">
        <v>88</v>
      </c>
      <c r="D126" s="220" t="s">
        <v>216</v>
      </c>
      <c r="E126" s="221" t="s">
        <v>6858</v>
      </c>
      <c r="F126" s="222" t="s">
        <v>6859</v>
      </c>
      <c r="G126" s="223" t="s">
        <v>523</v>
      </c>
      <c r="H126" s="224">
        <v>1500</v>
      </c>
      <c r="I126" s="225"/>
      <c r="J126" s="226">
        <f>ROUND(I126*H126,2)</f>
        <v>0</v>
      </c>
      <c r="K126" s="222" t="s">
        <v>359</v>
      </c>
      <c r="L126" s="45"/>
      <c r="M126" s="227" t="s">
        <v>1</v>
      </c>
      <c r="N126" s="228" t="s">
        <v>46</v>
      </c>
      <c r="O126" s="92"/>
      <c r="P126" s="229">
        <f>O126*H126</f>
        <v>0</v>
      </c>
      <c r="Q126" s="229">
        <v>0</v>
      </c>
      <c r="R126" s="229">
        <f>Q126*H126</f>
        <v>0</v>
      </c>
      <c r="S126" s="229">
        <v>0</v>
      </c>
      <c r="T126" s="230">
        <f>S126*H126</f>
        <v>0</v>
      </c>
      <c r="U126" s="39"/>
      <c r="V126" s="39"/>
      <c r="W126" s="39"/>
      <c r="X126" s="39"/>
      <c r="Y126" s="39"/>
      <c r="Z126" s="39"/>
      <c r="AA126" s="39"/>
      <c r="AB126" s="39"/>
      <c r="AC126" s="39"/>
      <c r="AD126" s="39"/>
      <c r="AE126" s="39"/>
      <c r="AR126" s="231" t="s">
        <v>214</v>
      </c>
      <c r="AT126" s="231" t="s">
        <v>216</v>
      </c>
      <c r="AU126" s="231" t="s">
        <v>90</v>
      </c>
      <c r="AY126" s="18" t="s">
        <v>215</v>
      </c>
      <c r="BE126" s="232">
        <f>IF(N126="základní",J126,0)</f>
        <v>0</v>
      </c>
      <c r="BF126" s="232">
        <f>IF(N126="snížená",J126,0)</f>
        <v>0</v>
      </c>
      <c r="BG126" s="232">
        <f>IF(N126="zákl. přenesená",J126,0)</f>
        <v>0</v>
      </c>
      <c r="BH126" s="232">
        <f>IF(N126="sníž. přenesená",J126,0)</f>
        <v>0</v>
      </c>
      <c r="BI126" s="232">
        <f>IF(N126="nulová",J126,0)</f>
        <v>0</v>
      </c>
      <c r="BJ126" s="18" t="s">
        <v>88</v>
      </c>
      <c r="BK126" s="232">
        <f>ROUND(I126*H126,2)</f>
        <v>0</v>
      </c>
      <c r="BL126" s="18" t="s">
        <v>214</v>
      </c>
      <c r="BM126" s="231" t="s">
        <v>6860</v>
      </c>
    </row>
    <row r="127" s="2" customFormat="1">
      <c r="A127" s="39"/>
      <c r="B127" s="40"/>
      <c r="C127" s="41"/>
      <c r="D127" s="233" t="s">
        <v>221</v>
      </c>
      <c r="E127" s="41"/>
      <c r="F127" s="234" t="s">
        <v>6861</v>
      </c>
      <c r="G127" s="41"/>
      <c r="H127" s="41"/>
      <c r="I127" s="235"/>
      <c r="J127" s="41"/>
      <c r="K127" s="41"/>
      <c r="L127" s="45"/>
      <c r="M127" s="236"/>
      <c r="N127" s="237"/>
      <c r="O127" s="92"/>
      <c r="P127" s="92"/>
      <c r="Q127" s="92"/>
      <c r="R127" s="92"/>
      <c r="S127" s="92"/>
      <c r="T127" s="93"/>
      <c r="U127" s="39"/>
      <c r="V127" s="39"/>
      <c r="W127" s="39"/>
      <c r="X127" s="39"/>
      <c r="Y127" s="39"/>
      <c r="Z127" s="39"/>
      <c r="AA127" s="39"/>
      <c r="AB127" s="39"/>
      <c r="AC127" s="39"/>
      <c r="AD127" s="39"/>
      <c r="AE127" s="39"/>
      <c r="AT127" s="18" t="s">
        <v>221</v>
      </c>
      <c r="AU127" s="18" t="s">
        <v>90</v>
      </c>
    </row>
    <row r="128" s="2" customFormat="1">
      <c r="A128" s="39"/>
      <c r="B128" s="40"/>
      <c r="C128" s="41"/>
      <c r="D128" s="250" t="s">
        <v>362</v>
      </c>
      <c r="E128" s="41"/>
      <c r="F128" s="251" t="s">
        <v>6862</v>
      </c>
      <c r="G128" s="41"/>
      <c r="H128" s="41"/>
      <c r="I128" s="235"/>
      <c r="J128" s="41"/>
      <c r="K128" s="41"/>
      <c r="L128" s="45"/>
      <c r="M128" s="236"/>
      <c r="N128" s="237"/>
      <c r="O128" s="92"/>
      <c r="P128" s="92"/>
      <c r="Q128" s="92"/>
      <c r="R128" s="92"/>
      <c r="S128" s="92"/>
      <c r="T128" s="93"/>
      <c r="U128" s="39"/>
      <c r="V128" s="39"/>
      <c r="W128" s="39"/>
      <c r="X128" s="39"/>
      <c r="Y128" s="39"/>
      <c r="Z128" s="39"/>
      <c r="AA128" s="39"/>
      <c r="AB128" s="39"/>
      <c r="AC128" s="39"/>
      <c r="AD128" s="39"/>
      <c r="AE128" s="39"/>
      <c r="AT128" s="18" t="s">
        <v>362</v>
      </c>
      <c r="AU128" s="18" t="s">
        <v>90</v>
      </c>
    </row>
    <row r="129" s="14" customFormat="1">
      <c r="A129" s="14"/>
      <c r="B129" s="262"/>
      <c r="C129" s="263"/>
      <c r="D129" s="233" t="s">
        <v>364</v>
      </c>
      <c r="E129" s="264" t="s">
        <v>1</v>
      </c>
      <c r="F129" s="265" t="s">
        <v>6863</v>
      </c>
      <c r="G129" s="263"/>
      <c r="H129" s="266">
        <v>1500</v>
      </c>
      <c r="I129" s="267"/>
      <c r="J129" s="263"/>
      <c r="K129" s="263"/>
      <c r="L129" s="268"/>
      <c r="M129" s="269"/>
      <c r="N129" s="270"/>
      <c r="O129" s="270"/>
      <c r="P129" s="270"/>
      <c r="Q129" s="270"/>
      <c r="R129" s="270"/>
      <c r="S129" s="270"/>
      <c r="T129" s="271"/>
      <c r="U129" s="14"/>
      <c r="V129" s="14"/>
      <c r="W129" s="14"/>
      <c r="X129" s="14"/>
      <c r="Y129" s="14"/>
      <c r="Z129" s="14"/>
      <c r="AA129" s="14"/>
      <c r="AB129" s="14"/>
      <c r="AC129" s="14"/>
      <c r="AD129" s="14"/>
      <c r="AE129" s="14"/>
      <c r="AT129" s="272" t="s">
        <v>364</v>
      </c>
      <c r="AU129" s="272" t="s">
        <v>90</v>
      </c>
      <c r="AV129" s="14" t="s">
        <v>90</v>
      </c>
      <c r="AW129" s="14" t="s">
        <v>36</v>
      </c>
      <c r="AX129" s="14" t="s">
        <v>81</v>
      </c>
      <c r="AY129" s="272" t="s">
        <v>215</v>
      </c>
    </row>
    <row r="130" s="15" customFormat="1">
      <c r="A130" s="15"/>
      <c r="B130" s="273"/>
      <c r="C130" s="274"/>
      <c r="D130" s="233" t="s">
        <v>364</v>
      </c>
      <c r="E130" s="275" t="s">
        <v>1</v>
      </c>
      <c r="F130" s="276" t="s">
        <v>368</v>
      </c>
      <c r="G130" s="274"/>
      <c r="H130" s="277">
        <v>1500</v>
      </c>
      <c r="I130" s="278"/>
      <c r="J130" s="274"/>
      <c r="K130" s="274"/>
      <c r="L130" s="279"/>
      <c r="M130" s="280"/>
      <c r="N130" s="281"/>
      <c r="O130" s="281"/>
      <c r="P130" s="281"/>
      <c r="Q130" s="281"/>
      <c r="R130" s="281"/>
      <c r="S130" s="281"/>
      <c r="T130" s="282"/>
      <c r="U130" s="15"/>
      <c r="V130" s="15"/>
      <c r="W130" s="15"/>
      <c r="X130" s="15"/>
      <c r="Y130" s="15"/>
      <c r="Z130" s="15"/>
      <c r="AA130" s="15"/>
      <c r="AB130" s="15"/>
      <c r="AC130" s="15"/>
      <c r="AD130" s="15"/>
      <c r="AE130" s="15"/>
      <c r="AT130" s="283" t="s">
        <v>364</v>
      </c>
      <c r="AU130" s="283" t="s">
        <v>90</v>
      </c>
      <c r="AV130" s="15" t="s">
        <v>214</v>
      </c>
      <c r="AW130" s="15" t="s">
        <v>36</v>
      </c>
      <c r="AX130" s="15" t="s">
        <v>88</v>
      </c>
      <c r="AY130" s="283" t="s">
        <v>215</v>
      </c>
    </row>
    <row r="131" s="2" customFormat="1" ht="16.5" customHeight="1">
      <c r="A131" s="39"/>
      <c r="B131" s="40"/>
      <c r="C131" s="220" t="s">
        <v>90</v>
      </c>
      <c r="D131" s="220" t="s">
        <v>216</v>
      </c>
      <c r="E131" s="221" t="s">
        <v>460</v>
      </c>
      <c r="F131" s="222" t="s">
        <v>461</v>
      </c>
      <c r="G131" s="223" t="s">
        <v>358</v>
      </c>
      <c r="H131" s="224">
        <v>300</v>
      </c>
      <c r="I131" s="225"/>
      <c r="J131" s="226">
        <f>ROUND(I131*H131,2)</f>
        <v>0</v>
      </c>
      <c r="K131" s="222" t="s">
        <v>359</v>
      </c>
      <c r="L131" s="45"/>
      <c r="M131" s="227" t="s">
        <v>1</v>
      </c>
      <c r="N131" s="228" t="s">
        <v>46</v>
      </c>
      <c r="O131" s="92"/>
      <c r="P131" s="229">
        <f>O131*H131</f>
        <v>0</v>
      </c>
      <c r="Q131" s="229">
        <v>0</v>
      </c>
      <c r="R131" s="229">
        <f>Q131*H131</f>
        <v>0</v>
      </c>
      <c r="S131" s="229">
        <v>0</v>
      </c>
      <c r="T131" s="230">
        <f>S131*H131</f>
        <v>0</v>
      </c>
      <c r="U131" s="39"/>
      <c r="V131" s="39"/>
      <c r="W131" s="39"/>
      <c r="X131" s="39"/>
      <c r="Y131" s="39"/>
      <c r="Z131" s="39"/>
      <c r="AA131" s="39"/>
      <c r="AB131" s="39"/>
      <c r="AC131" s="39"/>
      <c r="AD131" s="39"/>
      <c r="AE131" s="39"/>
      <c r="AR131" s="231" t="s">
        <v>214</v>
      </c>
      <c r="AT131" s="231" t="s">
        <v>216</v>
      </c>
      <c r="AU131" s="231" t="s">
        <v>90</v>
      </c>
      <c r="AY131" s="18" t="s">
        <v>215</v>
      </c>
      <c r="BE131" s="232">
        <f>IF(N131="základní",J131,0)</f>
        <v>0</v>
      </c>
      <c r="BF131" s="232">
        <f>IF(N131="snížená",J131,0)</f>
        <v>0</v>
      </c>
      <c r="BG131" s="232">
        <f>IF(N131="zákl. přenesená",J131,0)</f>
        <v>0</v>
      </c>
      <c r="BH131" s="232">
        <f>IF(N131="sníž. přenesená",J131,0)</f>
        <v>0</v>
      </c>
      <c r="BI131" s="232">
        <f>IF(N131="nulová",J131,0)</f>
        <v>0</v>
      </c>
      <c r="BJ131" s="18" t="s">
        <v>88</v>
      </c>
      <c r="BK131" s="232">
        <f>ROUND(I131*H131,2)</f>
        <v>0</v>
      </c>
      <c r="BL131" s="18" t="s">
        <v>214</v>
      </c>
      <c r="BM131" s="231" t="s">
        <v>6864</v>
      </c>
    </row>
    <row r="132" s="2" customFormat="1">
      <c r="A132" s="39"/>
      <c r="B132" s="40"/>
      <c r="C132" s="41"/>
      <c r="D132" s="233" t="s">
        <v>221</v>
      </c>
      <c r="E132" s="41"/>
      <c r="F132" s="234" t="s">
        <v>463</v>
      </c>
      <c r="G132" s="41"/>
      <c r="H132" s="41"/>
      <c r="I132" s="235"/>
      <c r="J132" s="41"/>
      <c r="K132" s="41"/>
      <c r="L132" s="45"/>
      <c r="M132" s="236"/>
      <c r="N132" s="237"/>
      <c r="O132" s="92"/>
      <c r="P132" s="92"/>
      <c r="Q132" s="92"/>
      <c r="R132" s="92"/>
      <c r="S132" s="92"/>
      <c r="T132" s="93"/>
      <c r="U132" s="39"/>
      <c r="V132" s="39"/>
      <c r="W132" s="39"/>
      <c r="X132" s="39"/>
      <c r="Y132" s="39"/>
      <c r="Z132" s="39"/>
      <c r="AA132" s="39"/>
      <c r="AB132" s="39"/>
      <c r="AC132" s="39"/>
      <c r="AD132" s="39"/>
      <c r="AE132" s="39"/>
      <c r="AT132" s="18" t="s">
        <v>221</v>
      </c>
      <c r="AU132" s="18" t="s">
        <v>90</v>
      </c>
    </row>
    <row r="133" s="2" customFormat="1">
      <c r="A133" s="39"/>
      <c r="B133" s="40"/>
      <c r="C133" s="41"/>
      <c r="D133" s="250" t="s">
        <v>362</v>
      </c>
      <c r="E133" s="41"/>
      <c r="F133" s="251" t="s">
        <v>464</v>
      </c>
      <c r="G133" s="41"/>
      <c r="H133" s="41"/>
      <c r="I133" s="235"/>
      <c r="J133" s="41"/>
      <c r="K133" s="41"/>
      <c r="L133" s="45"/>
      <c r="M133" s="236"/>
      <c r="N133" s="237"/>
      <c r="O133" s="92"/>
      <c r="P133" s="92"/>
      <c r="Q133" s="92"/>
      <c r="R133" s="92"/>
      <c r="S133" s="92"/>
      <c r="T133" s="93"/>
      <c r="U133" s="39"/>
      <c r="V133" s="39"/>
      <c r="W133" s="39"/>
      <c r="X133" s="39"/>
      <c r="Y133" s="39"/>
      <c r="Z133" s="39"/>
      <c r="AA133" s="39"/>
      <c r="AB133" s="39"/>
      <c r="AC133" s="39"/>
      <c r="AD133" s="39"/>
      <c r="AE133" s="39"/>
      <c r="AT133" s="18" t="s">
        <v>362</v>
      </c>
      <c r="AU133" s="18" t="s">
        <v>90</v>
      </c>
    </row>
    <row r="134" s="13" customFormat="1">
      <c r="A134" s="13"/>
      <c r="B134" s="252"/>
      <c r="C134" s="253"/>
      <c r="D134" s="233" t="s">
        <v>364</v>
      </c>
      <c r="E134" s="254" t="s">
        <v>1</v>
      </c>
      <c r="F134" s="255" t="s">
        <v>6865</v>
      </c>
      <c r="G134" s="253"/>
      <c r="H134" s="254" t="s">
        <v>1</v>
      </c>
      <c r="I134" s="256"/>
      <c r="J134" s="253"/>
      <c r="K134" s="253"/>
      <c r="L134" s="257"/>
      <c r="M134" s="258"/>
      <c r="N134" s="259"/>
      <c r="O134" s="259"/>
      <c r="P134" s="259"/>
      <c r="Q134" s="259"/>
      <c r="R134" s="259"/>
      <c r="S134" s="259"/>
      <c r="T134" s="260"/>
      <c r="U134" s="13"/>
      <c r="V134" s="13"/>
      <c r="W134" s="13"/>
      <c r="X134" s="13"/>
      <c r="Y134" s="13"/>
      <c r="Z134" s="13"/>
      <c r="AA134" s="13"/>
      <c r="AB134" s="13"/>
      <c r="AC134" s="13"/>
      <c r="AD134" s="13"/>
      <c r="AE134" s="13"/>
      <c r="AT134" s="261" t="s">
        <v>364</v>
      </c>
      <c r="AU134" s="261" t="s">
        <v>90</v>
      </c>
      <c r="AV134" s="13" t="s">
        <v>88</v>
      </c>
      <c r="AW134" s="13" t="s">
        <v>36</v>
      </c>
      <c r="AX134" s="13" t="s">
        <v>81</v>
      </c>
      <c r="AY134" s="261" t="s">
        <v>215</v>
      </c>
    </row>
    <row r="135" s="14" customFormat="1">
      <c r="A135" s="14"/>
      <c r="B135" s="262"/>
      <c r="C135" s="263"/>
      <c r="D135" s="233" t="s">
        <v>364</v>
      </c>
      <c r="E135" s="264" t="s">
        <v>1</v>
      </c>
      <c r="F135" s="265" t="s">
        <v>6866</v>
      </c>
      <c r="G135" s="263"/>
      <c r="H135" s="266">
        <v>300</v>
      </c>
      <c r="I135" s="267"/>
      <c r="J135" s="263"/>
      <c r="K135" s="263"/>
      <c r="L135" s="268"/>
      <c r="M135" s="269"/>
      <c r="N135" s="270"/>
      <c r="O135" s="270"/>
      <c r="P135" s="270"/>
      <c r="Q135" s="270"/>
      <c r="R135" s="270"/>
      <c r="S135" s="270"/>
      <c r="T135" s="271"/>
      <c r="U135" s="14"/>
      <c r="V135" s="14"/>
      <c r="W135" s="14"/>
      <c r="X135" s="14"/>
      <c r="Y135" s="14"/>
      <c r="Z135" s="14"/>
      <c r="AA135" s="14"/>
      <c r="AB135" s="14"/>
      <c r="AC135" s="14"/>
      <c r="AD135" s="14"/>
      <c r="AE135" s="14"/>
      <c r="AT135" s="272" t="s">
        <v>364</v>
      </c>
      <c r="AU135" s="272" t="s">
        <v>90</v>
      </c>
      <c r="AV135" s="14" t="s">
        <v>90</v>
      </c>
      <c r="AW135" s="14" t="s">
        <v>36</v>
      </c>
      <c r="AX135" s="14" t="s">
        <v>88</v>
      </c>
      <c r="AY135" s="272" t="s">
        <v>215</v>
      </c>
    </row>
    <row r="136" s="2" customFormat="1" ht="33" customHeight="1">
      <c r="A136" s="39"/>
      <c r="B136" s="40"/>
      <c r="C136" s="220" t="s">
        <v>227</v>
      </c>
      <c r="D136" s="220" t="s">
        <v>216</v>
      </c>
      <c r="E136" s="221" t="s">
        <v>6867</v>
      </c>
      <c r="F136" s="222" t="s">
        <v>6868</v>
      </c>
      <c r="G136" s="223" t="s">
        <v>358</v>
      </c>
      <c r="H136" s="224">
        <v>10</v>
      </c>
      <c r="I136" s="225"/>
      <c r="J136" s="226">
        <f>ROUND(I136*H136,2)</f>
        <v>0</v>
      </c>
      <c r="K136" s="222" t="s">
        <v>359</v>
      </c>
      <c r="L136" s="45"/>
      <c r="M136" s="227" t="s">
        <v>1</v>
      </c>
      <c r="N136" s="228" t="s">
        <v>46</v>
      </c>
      <c r="O136" s="92"/>
      <c r="P136" s="229">
        <f>O136*H136</f>
        <v>0</v>
      </c>
      <c r="Q136" s="229">
        <v>0</v>
      </c>
      <c r="R136" s="229">
        <f>Q136*H136</f>
        <v>0</v>
      </c>
      <c r="S136" s="229">
        <v>0</v>
      </c>
      <c r="T136" s="230">
        <f>S136*H136</f>
        <v>0</v>
      </c>
      <c r="U136" s="39"/>
      <c r="V136" s="39"/>
      <c r="W136" s="39"/>
      <c r="X136" s="39"/>
      <c r="Y136" s="39"/>
      <c r="Z136" s="39"/>
      <c r="AA136" s="39"/>
      <c r="AB136" s="39"/>
      <c r="AC136" s="39"/>
      <c r="AD136" s="39"/>
      <c r="AE136" s="39"/>
      <c r="AR136" s="231" t="s">
        <v>214</v>
      </c>
      <c r="AT136" s="231" t="s">
        <v>216</v>
      </c>
      <c r="AU136" s="231" t="s">
        <v>90</v>
      </c>
      <c r="AY136" s="18" t="s">
        <v>215</v>
      </c>
      <c r="BE136" s="232">
        <f>IF(N136="základní",J136,0)</f>
        <v>0</v>
      </c>
      <c r="BF136" s="232">
        <f>IF(N136="snížená",J136,0)</f>
        <v>0</v>
      </c>
      <c r="BG136" s="232">
        <f>IF(N136="zákl. přenesená",J136,0)</f>
        <v>0</v>
      </c>
      <c r="BH136" s="232">
        <f>IF(N136="sníž. přenesená",J136,0)</f>
        <v>0</v>
      </c>
      <c r="BI136" s="232">
        <f>IF(N136="nulová",J136,0)</f>
        <v>0</v>
      </c>
      <c r="BJ136" s="18" t="s">
        <v>88</v>
      </c>
      <c r="BK136" s="232">
        <f>ROUND(I136*H136,2)</f>
        <v>0</v>
      </c>
      <c r="BL136" s="18" t="s">
        <v>214</v>
      </c>
      <c r="BM136" s="231" t="s">
        <v>6869</v>
      </c>
    </row>
    <row r="137" s="2" customFormat="1">
      <c r="A137" s="39"/>
      <c r="B137" s="40"/>
      <c r="C137" s="41"/>
      <c r="D137" s="233" t="s">
        <v>221</v>
      </c>
      <c r="E137" s="41"/>
      <c r="F137" s="234" t="s">
        <v>6870</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221</v>
      </c>
      <c r="AU137" s="18" t="s">
        <v>90</v>
      </c>
    </row>
    <row r="138" s="2" customFormat="1">
      <c r="A138" s="39"/>
      <c r="B138" s="40"/>
      <c r="C138" s="41"/>
      <c r="D138" s="250" t="s">
        <v>362</v>
      </c>
      <c r="E138" s="41"/>
      <c r="F138" s="251" t="s">
        <v>6871</v>
      </c>
      <c r="G138" s="41"/>
      <c r="H138" s="41"/>
      <c r="I138" s="235"/>
      <c r="J138" s="41"/>
      <c r="K138" s="41"/>
      <c r="L138" s="45"/>
      <c r="M138" s="236"/>
      <c r="N138" s="237"/>
      <c r="O138" s="92"/>
      <c r="P138" s="92"/>
      <c r="Q138" s="92"/>
      <c r="R138" s="92"/>
      <c r="S138" s="92"/>
      <c r="T138" s="93"/>
      <c r="U138" s="39"/>
      <c r="V138" s="39"/>
      <c r="W138" s="39"/>
      <c r="X138" s="39"/>
      <c r="Y138" s="39"/>
      <c r="Z138" s="39"/>
      <c r="AA138" s="39"/>
      <c r="AB138" s="39"/>
      <c r="AC138" s="39"/>
      <c r="AD138" s="39"/>
      <c r="AE138" s="39"/>
      <c r="AT138" s="18" t="s">
        <v>362</v>
      </c>
      <c r="AU138" s="18" t="s">
        <v>90</v>
      </c>
    </row>
    <row r="139" s="2" customFormat="1" ht="37.8" customHeight="1">
      <c r="A139" s="39"/>
      <c r="B139" s="40"/>
      <c r="C139" s="220" t="s">
        <v>214</v>
      </c>
      <c r="D139" s="220" t="s">
        <v>216</v>
      </c>
      <c r="E139" s="221" t="s">
        <v>497</v>
      </c>
      <c r="F139" s="222" t="s">
        <v>498</v>
      </c>
      <c r="G139" s="223" t="s">
        <v>358</v>
      </c>
      <c r="H139" s="224">
        <v>10</v>
      </c>
      <c r="I139" s="225"/>
      <c r="J139" s="226">
        <f>ROUND(I139*H139,2)</f>
        <v>0</v>
      </c>
      <c r="K139" s="222" t="s">
        <v>359</v>
      </c>
      <c r="L139" s="45"/>
      <c r="M139" s="227" t="s">
        <v>1</v>
      </c>
      <c r="N139" s="228" t="s">
        <v>46</v>
      </c>
      <c r="O139" s="92"/>
      <c r="P139" s="229">
        <f>O139*H139</f>
        <v>0</v>
      </c>
      <c r="Q139" s="229">
        <v>0</v>
      </c>
      <c r="R139" s="229">
        <f>Q139*H139</f>
        <v>0</v>
      </c>
      <c r="S139" s="229">
        <v>0</v>
      </c>
      <c r="T139" s="230">
        <f>S139*H139</f>
        <v>0</v>
      </c>
      <c r="U139" s="39"/>
      <c r="V139" s="39"/>
      <c r="W139" s="39"/>
      <c r="X139" s="39"/>
      <c r="Y139" s="39"/>
      <c r="Z139" s="39"/>
      <c r="AA139" s="39"/>
      <c r="AB139" s="39"/>
      <c r="AC139" s="39"/>
      <c r="AD139" s="39"/>
      <c r="AE139" s="39"/>
      <c r="AR139" s="231" t="s">
        <v>214</v>
      </c>
      <c r="AT139" s="231" t="s">
        <v>216</v>
      </c>
      <c r="AU139" s="231" t="s">
        <v>90</v>
      </c>
      <c r="AY139" s="18" t="s">
        <v>215</v>
      </c>
      <c r="BE139" s="232">
        <f>IF(N139="základní",J139,0)</f>
        <v>0</v>
      </c>
      <c r="BF139" s="232">
        <f>IF(N139="snížená",J139,0)</f>
        <v>0</v>
      </c>
      <c r="BG139" s="232">
        <f>IF(N139="zákl. přenesená",J139,0)</f>
        <v>0</v>
      </c>
      <c r="BH139" s="232">
        <f>IF(N139="sníž. přenesená",J139,0)</f>
        <v>0</v>
      </c>
      <c r="BI139" s="232">
        <f>IF(N139="nulová",J139,0)</f>
        <v>0</v>
      </c>
      <c r="BJ139" s="18" t="s">
        <v>88</v>
      </c>
      <c r="BK139" s="232">
        <f>ROUND(I139*H139,2)</f>
        <v>0</v>
      </c>
      <c r="BL139" s="18" t="s">
        <v>214</v>
      </c>
      <c r="BM139" s="231" t="s">
        <v>6872</v>
      </c>
    </row>
    <row r="140" s="2" customFormat="1">
      <c r="A140" s="39"/>
      <c r="B140" s="40"/>
      <c r="C140" s="41"/>
      <c r="D140" s="233" t="s">
        <v>221</v>
      </c>
      <c r="E140" s="41"/>
      <c r="F140" s="234" t="s">
        <v>500</v>
      </c>
      <c r="G140" s="41"/>
      <c r="H140" s="41"/>
      <c r="I140" s="235"/>
      <c r="J140" s="41"/>
      <c r="K140" s="41"/>
      <c r="L140" s="45"/>
      <c r="M140" s="236"/>
      <c r="N140" s="237"/>
      <c r="O140" s="92"/>
      <c r="P140" s="92"/>
      <c r="Q140" s="92"/>
      <c r="R140" s="92"/>
      <c r="S140" s="92"/>
      <c r="T140" s="93"/>
      <c r="U140" s="39"/>
      <c r="V140" s="39"/>
      <c r="W140" s="39"/>
      <c r="X140" s="39"/>
      <c r="Y140" s="39"/>
      <c r="Z140" s="39"/>
      <c r="AA140" s="39"/>
      <c r="AB140" s="39"/>
      <c r="AC140" s="39"/>
      <c r="AD140" s="39"/>
      <c r="AE140" s="39"/>
      <c r="AT140" s="18" t="s">
        <v>221</v>
      </c>
      <c r="AU140" s="18" t="s">
        <v>90</v>
      </c>
    </row>
    <row r="141" s="2" customFormat="1">
      <c r="A141" s="39"/>
      <c r="B141" s="40"/>
      <c r="C141" s="41"/>
      <c r="D141" s="250" t="s">
        <v>362</v>
      </c>
      <c r="E141" s="41"/>
      <c r="F141" s="251" t="s">
        <v>501</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362</v>
      </c>
      <c r="AU141" s="18" t="s">
        <v>90</v>
      </c>
    </row>
    <row r="142" s="2" customFormat="1" ht="33" customHeight="1">
      <c r="A142" s="39"/>
      <c r="B142" s="40"/>
      <c r="C142" s="220" t="s">
        <v>236</v>
      </c>
      <c r="D142" s="220" t="s">
        <v>216</v>
      </c>
      <c r="E142" s="221" t="s">
        <v>5324</v>
      </c>
      <c r="F142" s="222" t="s">
        <v>5325</v>
      </c>
      <c r="G142" s="223" t="s">
        <v>583</v>
      </c>
      <c r="H142" s="224">
        <v>22</v>
      </c>
      <c r="I142" s="225"/>
      <c r="J142" s="226">
        <f>ROUND(I142*H142,2)</f>
        <v>0</v>
      </c>
      <c r="K142" s="222" t="s">
        <v>359</v>
      </c>
      <c r="L142" s="45"/>
      <c r="M142" s="227" t="s">
        <v>1</v>
      </c>
      <c r="N142" s="228" t="s">
        <v>46</v>
      </c>
      <c r="O142" s="92"/>
      <c r="P142" s="229">
        <f>O142*H142</f>
        <v>0</v>
      </c>
      <c r="Q142" s="229">
        <v>0</v>
      </c>
      <c r="R142" s="229">
        <f>Q142*H142</f>
        <v>0</v>
      </c>
      <c r="S142" s="229">
        <v>0</v>
      </c>
      <c r="T142" s="230">
        <f>S142*H142</f>
        <v>0</v>
      </c>
      <c r="U142" s="39"/>
      <c r="V142" s="39"/>
      <c r="W142" s="39"/>
      <c r="X142" s="39"/>
      <c r="Y142" s="39"/>
      <c r="Z142" s="39"/>
      <c r="AA142" s="39"/>
      <c r="AB142" s="39"/>
      <c r="AC142" s="39"/>
      <c r="AD142" s="39"/>
      <c r="AE142" s="39"/>
      <c r="AR142" s="231" t="s">
        <v>214</v>
      </c>
      <c r="AT142" s="231" t="s">
        <v>216</v>
      </c>
      <c r="AU142" s="231" t="s">
        <v>90</v>
      </c>
      <c r="AY142" s="18" t="s">
        <v>215</v>
      </c>
      <c r="BE142" s="232">
        <f>IF(N142="základní",J142,0)</f>
        <v>0</v>
      </c>
      <c r="BF142" s="232">
        <f>IF(N142="snížená",J142,0)</f>
        <v>0</v>
      </c>
      <c r="BG142" s="232">
        <f>IF(N142="zákl. přenesená",J142,0)</f>
        <v>0</v>
      </c>
      <c r="BH142" s="232">
        <f>IF(N142="sníž. přenesená",J142,0)</f>
        <v>0</v>
      </c>
      <c r="BI142" s="232">
        <f>IF(N142="nulová",J142,0)</f>
        <v>0</v>
      </c>
      <c r="BJ142" s="18" t="s">
        <v>88</v>
      </c>
      <c r="BK142" s="232">
        <f>ROUND(I142*H142,2)</f>
        <v>0</v>
      </c>
      <c r="BL142" s="18" t="s">
        <v>214</v>
      </c>
      <c r="BM142" s="231" t="s">
        <v>6873</v>
      </c>
    </row>
    <row r="143" s="2" customFormat="1">
      <c r="A143" s="39"/>
      <c r="B143" s="40"/>
      <c r="C143" s="41"/>
      <c r="D143" s="233" t="s">
        <v>221</v>
      </c>
      <c r="E143" s="41"/>
      <c r="F143" s="234" t="s">
        <v>5327</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221</v>
      </c>
      <c r="AU143" s="18" t="s">
        <v>90</v>
      </c>
    </row>
    <row r="144" s="2" customFormat="1">
      <c r="A144" s="39"/>
      <c r="B144" s="40"/>
      <c r="C144" s="41"/>
      <c r="D144" s="250" t="s">
        <v>362</v>
      </c>
      <c r="E144" s="41"/>
      <c r="F144" s="251" t="s">
        <v>5328</v>
      </c>
      <c r="G144" s="41"/>
      <c r="H144" s="41"/>
      <c r="I144" s="235"/>
      <c r="J144" s="41"/>
      <c r="K144" s="41"/>
      <c r="L144" s="45"/>
      <c r="M144" s="236"/>
      <c r="N144" s="237"/>
      <c r="O144" s="92"/>
      <c r="P144" s="92"/>
      <c r="Q144" s="92"/>
      <c r="R144" s="92"/>
      <c r="S144" s="92"/>
      <c r="T144" s="93"/>
      <c r="U144" s="39"/>
      <c r="V144" s="39"/>
      <c r="W144" s="39"/>
      <c r="X144" s="39"/>
      <c r="Y144" s="39"/>
      <c r="Z144" s="39"/>
      <c r="AA144" s="39"/>
      <c r="AB144" s="39"/>
      <c r="AC144" s="39"/>
      <c r="AD144" s="39"/>
      <c r="AE144" s="39"/>
      <c r="AT144" s="18" t="s">
        <v>362</v>
      </c>
      <c r="AU144" s="18" t="s">
        <v>90</v>
      </c>
    </row>
    <row r="145" s="14" customFormat="1">
      <c r="A145" s="14"/>
      <c r="B145" s="262"/>
      <c r="C145" s="263"/>
      <c r="D145" s="233" t="s">
        <v>364</v>
      </c>
      <c r="E145" s="264" t="s">
        <v>1</v>
      </c>
      <c r="F145" s="265" t="s">
        <v>6874</v>
      </c>
      <c r="G145" s="263"/>
      <c r="H145" s="266">
        <v>22</v>
      </c>
      <c r="I145" s="267"/>
      <c r="J145" s="263"/>
      <c r="K145" s="263"/>
      <c r="L145" s="268"/>
      <c r="M145" s="269"/>
      <c r="N145" s="270"/>
      <c r="O145" s="270"/>
      <c r="P145" s="270"/>
      <c r="Q145" s="270"/>
      <c r="R145" s="270"/>
      <c r="S145" s="270"/>
      <c r="T145" s="271"/>
      <c r="U145" s="14"/>
      <c r="V145" s="14"/>
      <c r="W145" s="14"/>
      <c r="X145" s="14"/>
      <c r="Y145" s="14"/>
      <c r="Z145" s="14"/>
      <c r="AA145" s="14"/>
      <c r="AB145" s="14"/>
      <c r="AC145" s="14"/>
      <c r="AD145" s="14"/>
      <c r="AE145" s="14"/>
      <c r="AT145" s="272" t="s">
        <v>364</v>
      </c>
      <c r="AU145" s="272" t="s">
        <v>90</v>
      </c>
      <c r="AV145" s="14" t="s">
        <v>90</v>
      </c>
      <c r="AW145" s="14" t="s">
        <v>36</v>
      </c>
      <c r="AX145" s="14" t="s">
        <v>88</v>
      </c>
      <c r="AY145" s="272" t="s">
        <v>215</v>
      </c>
    </row>
    <row r="146" s="2" customFormat="1" ht="24.15" customHeight="1">
      <c r="A146" s="39"/>
      <c r="B146" s="40"/>
      <c r="C146" s="220" t="s">
        <v>241</v>
      </c>
      <c r="D146" s="220" t="s">
        <v>216</v>
      </c>
      <c r="E146" s="221" t="s">
        <v>465</v>
      </c>
      <c r="F146" s="222" t="s">
        <v>466</v>
      </c>
      <c r="G146" s="223" t="s">
        <v>358</v>
      </c>
      <c r="H146" s="224">
        <v>189.40000000000001</v>
      </c>
      <c r="I146" s="225"/>
      <c r="J146" s="226">
        <f>ROUND(I146*H146,2)</f>
        <v>0</v>
      </c>
      <c r="K146" s="222" t="s">
        <v>359</v>
      </c>
      <c r="L146" s="45"/>
      <c r="M146" s="227" t="s">
        <v>1</v>
      </c>
      <c r="N146" s="228" t="s">
        <v>46</v>
      </c>
      <c r="O146" s="92"/>
      <c r="P146" s="229">
        <f>O146*H146</f>
        <v>0</v>
      </c>
      <c r="Q146" s="229">
        <v>0</v>
      </c>
      <c r="R146" s="229">
        <f>Q146*H146</f>
        <v>0</v>
      </c>
      <c r="S146" s="229">
        <v>0</v>
      </c>
      <c r="T146" s="230">
        <f>S146*H146</f>
        <v>0</v>
      </c>
      <c r="U146" s="39"/>
      <c r="V146" s="39"/>
      <c r="W146" s="39"/>
      <c r="X146" s="39"/>
      <c r="Y146" s="39"/>
      <c r="Z146" s="39"/>
      <c r="AA146" s="39"/>
      <c r="AB146" s="39"/>
      <c r="AC146" s="39"/>
      <c r="AD146" s="39"/>
      <c r="AE146" s="39"/>
      <c r="AR146" s="231" t="s">
        <v>214</v>
      </c>
      <c r="AT146" s="231" t="s">
        <v>216</v>
      </c>
      <c r="AU146" s="231" t="s">
        <v>90</v>
      </c>
      <c r="AY146" s="18" t="s">
        <v>215</v>
      </c>
      <c r="BE146" s="232">
        <f>IF(N146="základní",J146,0)</f>
        <v>0</v>
      </c>
      <c r="BF146" s="232">
        <f>IF(N146="snížená",J146,0)</f>
        <v>0</v>
      </c>
      <c r="BG146" s="232">
        <f>IF(N146="zákl. přenesená",J146,0)</f>
        <v>0</v>
      </c>
      <c r="BH146" s="232">
        <f>IF(N146="sníž. přenesená",J146,0)</f>
        <v>0</v>
      </c>
      <c r="BI146" s="232">
        <f>IF(N146="nulová",J146,0)</f>
        <v>0</v>
      </c>
      <c r="BJ146" s="18" t="s">
        <v>88</v>
      </c>
      <c r="BK146" s="232">
        <f>ROUND(I146*H146,2)</f>
        <v>0</v>
      </c>
      <c r="BL146" s="18" t="s">
        <v>214</v>
      </c>
      <c r="BM146" s="231" t="s">
        <v>6875</v>
      </c>
    </row>
    <row r="147" s="2" customFormat="1">
      <c r="A147" s="39"/>
      <c r="B147" s="40"/>
      <c r="C147" s="41"/>
      <c r="D147" s="233" t="s">
        <v>221</v>
      </c>
      <c r="E147" s="41"/>
      <c r="F147" s="234" t="s">
        <v>468</v>
      </c>
      <c r="G147" s="41"/>
      <c r="H147" s="41"/>
      <c r="I147" s="235"/>
      <c r="J147" s="41"/>
      <c r="K147" s="41"/>
      <c r="L147" s="45"/>
      <c r="M147" s="236"/>
      <c r="N147" s="237"/>
      <c r="O147" s="92"/>
      <c r="P147" s="92"/>
      <c r="Q147" s="92"/>
      <c r="R147" s="92"/>
      <c r="S147" s="92"/>
      <c r="T147" s="93"/>
      <c r="U147" s="39"/>
      <c r="V147" s="39"/>
      <c r="W147" s="39"/>
      <c r="X147" s="39"/>
      <c r="Y147" s="39"/>
      <c r="Z147" s="39"/>
      <c r="AA147" s="39"/>
      <c r="AB147" s="39"/>
      <c r="AC147" s="39"/>
      <c r="AD147" s="39"/>
      <c r="AE147" s="39"/>
      <c r="AT147" s="18" t="s">
        <v>221</v>
      </c>
      <c r="AU147" s="18" t="s">
        <v>90</v>
      </c>
    </row>
    <row r="148" s="2" customFormat="1">
      <c r="A148" s="39"/>
      <c r="B148" s="40"/>
      <c r="C148" s="41"/>
      <c r="D148" s="250" t="s">
        <v>362</v>
      </c>
      <c r="E148" s="41"/>
      <c r="F148" s="251" t="s">
        <v>469</v>
      </c>
      <c r="G148" s="41"/>
      <c r="H148" s="41"/>
      <c r="I148" s="235"/>
      <c r="J148" s="41"/>
      <c r="K148" s="41"/>
      <c r="L148" s="45"/>
      <c r="M148" s="236"/>
      <c r="N148" s="237"/>
      <c r="O148" s="92"/>
      <c r="P148" s="92"/>
      <c r="Q148" s="92"/>
      <c r="R148" s="92"/>
      <c r="S148" s="92"/>
      <c r="T148" s="93"/>
      <c r="U148" s="39"/>
      <c r="V148" s="39"/>
      <c r="W148" s="39"/>
      <c r="X148" s="39"/>
      <c r="Y148" s="39"/>
      <c r="Z148" s="39"/>
      <c r="AA148" s="39"/>
      <c r="AB148" s="39"/>
      <c r="AC148" s="39"/>
      <c r="AD148" s="39"/>
      <c r="AE148" s="39"/>
      <c r="AT148" s="18" t="s">
        <v>362</v>
      </c>
      <c r="AU148" s="18" t="s">
        <v>90</v>
      </c>
    </row>
    <row r="149" s="2" customFormat="1" ht="37.8" customHeight="1">
      <c r="A149" s="39"/>
      <c r="B149" s="40"/>
      <c r="C149" s="220" t="s">
        <v>246</v>
      </c>
      <c r="D149" s="220" t="s">
        <v>216</v>
      </c>
      <c r="E149" s="221" t="s">
        <v>440</v>
      </c>
      <c r="F149" s="222" t="s">
        <v>441</v>
      </c>
      <c r="G149" s="223" t="s">
        <v>358</v>
      </c>
      <c r="H149" s="224">
        <v>189.40000000000001</v>
      </c>
      <c r="I149" s="225"/>
      <c r="J149" s="226">
        <f>ROUND(I149*H149,2)</f>
        <v>0</v>
      </c>
      <c r="K149" s="222" t="s">
        <v>359</v>
      </c>
      <c r="L149" s="45"/>
      <c r="M149" s="227" t="s">
        <v>1</v>
      </c>
      <c r="N149" s="228" t="s">
        <v>46</v>
      </c>
      <c r="O149" s="92"/>
      <c r="P149" s="229">
        <f>O149*H149</f>
        <v>0</v>
      </c>
      <c r="Q149" s="229">
        <v>0</v>
      </c>
      <c r="R149" s="229">
        <f>Q149*H149</f>
        <v>0</v>
      </c>
      <c r="S149" s="229">
        <v>0</v>
      </c>
      <c r="T149" s="230">
        <f>S149*H149</f>
        <v>0</v>
      </c>
      <c r="U149" s="39"/>
      <c r="V149" s="39"/>
      <c r="W149" s="39"/>
      <c r="X149" s="39"/>
      <c r="Y149" s="39"/>
      <c r="Z149" s="39"/>
      <c r="AA149" s="39"/>
      <c r="AB149" s="39"/>
      <c r="AC149" s="39"/>
      <c r="AD149" s="39"/>
      <c r="AE149" s="39"/>
      <c r="AR149" s="231" t="s">
        <v>214</v>
      </c>
      <c r="AT149" s="231" t="s">
        <v>216</v>
      </c>
      <c r="AU149" s="231" t="s">
        <v>90</v>
      </c>
      <c r="AY149" s="18" t="s">
        <v>215</v>
      </c>
      <c r="BE149" s="232">
        <f>IF(N149="základní",J149,0)</f>
        <v>0</v>
      </c>
      <c r="BF149" s="232">
        <f>IF(N149="snížená",J149,0)</f>
        <v>0</v>
      </c>
      <c r="BG149" s="232">
        <f>IF(N149="zákl. přenesená",J149,0)</f>
        <v>0</v>
      </c>
      <c r="BH149" s="232">
        <f>IF(N149="sníž. přenesená",J149,0)</f>
        <v>0</v>
      </c>
      <c r="BI149" s="232">
        <f>IF(N149="nulová",J149,0)</f>
        <v>0</v>
      </c>
      <c r="BJ149" s="18" t="s">
        <v>88</v>
      </c>
      <c r="BK149" s="232">
        <f>ROUND(I149*H149,2)</f>
        <v>0</v>
      </c>
      <c r="BL149" s="18" t="s">
        <v>214</v>
      </c>
      <c r="BM149" s="231" t="s">
        <v>6876</v>
      </c>
    </row>
    <row r="150" s="2" customFormat="1">
      <c r="A150" s="39"/>
      <c r="B150" s="40"/>
      <c r="C150" s="41"/>
      <c r="D150" s="233" t="s">
        <v>221</v>
      </c>
      <c r="E150" s="41"/>
      <c r="F150" s="234" t="s">
        <v>443</v>
      </c>
      <c r="G150" s="41"/>
      <c r="H150" s="41"/>
      <c r="I150" s="235"/>
      <c r="J150" s="41"/>
      <c r="K150" s="41"/>
      <c r="L150" s="45"/>
      <c r="M150" s="236"/>
      <c r="N150" s="237"/>
      <c r="O150" s="92"/>
      <c r="P150" s="92"/>
      <c r="Q150" s="92"/>
      <c r="R150" s="92"/>
      <c r="S150" s="92"/>
      <c r="T150" s="93"/>
      <c r="U150" s="39"/>
      <c r="V150" s="39"/>
      <c r="W150" s="39"/>
      <c r="X150" s="39"/>
      <c r="Y150" s="39"/>
      <c r="Z150" s="39"/>
      <c r="AA150" s="39"/>
      <c r="AB150" s="39"/>
      <c r="AC150" s="39"/>
      <c r="AD150" s="39"/>
      <c r="AE150" s="39"/>
      <c r="AT150" s="18" t="s">
        <v>221</v>
      </c>
      <c r="AU150" s="18" t="s">
        <v>90</v>
      </c>
    </row>
    <row r="151" s="2" customFormat="1">
      <c r="A151" s="39"/>
      <c r="B151" s="40"/>
      <c r="C151" s="41"/>
      <c r="D151" s="250" t="s">
        <v>362</v>
      </c>
      <c r="E151" s="41"/>
      <c r="F151" s="251" t="s">
        <v>444</v>
      </c>
      <c r="G151" s="41"/>
      <c r="H151" s="41"/>
      <c r="I151" s="235"/>
      <c r="J151" s="41"/>
      <c r="K151" s="41"/>
      <c r="L151" s="45"/>
      <c r="M151" s="236"/>
      <c r="N151" s="237"/>
      <c r="O151" s="92"/>
      <c r="P151" s="92"/>
      <c r="Q151" s="92"/>
      <c r="R151" s="92"/>
      <c r="S151" s="92"/>
      <c r="T151" s="93"/>
      <c r="U151" s="39"/>
      <c r="V151" s="39"/>
      <c r="W151" s="39"/>
      <c r="X151" s="39"/>
      <c r="Y151" s="39"/>
      <c r="Z151" s="39"/>
      <c r="AA151" s="39"/>
      <c r="AB151" s="39"/>
      <c r="AC151" s="39"/>
      <c r="AD151" s="39"/>
      <c r="AE151" s="39"/>
      <c r="AT151" s="18" t="s">
        <v>362</v>
      </c>
      <c r="AU151" s="18" t="s">
        <v>90</v>
      </c>
    </row>
    <row r="152" s="13" customFormat="1">
      <c r="A152" s="13"/>
      <c r="B152" s="252"/>
      <c r="C152" s="253"/>
      <c r="D152" s="233" t="s">
        <v>364</v>
      </c>
      <c r="E152" s="254" t="s">
        <v>1</v>
      </c>
      <c r="F152" s="255" t="s">
        <v>6877</v>
      </c>
      <c r="G152" s="253"/>
      <c r="H152" s="254" t="s">
        <v>1</v>
      </c>
      <c r="I152" s="256"/>
      <c r="J152" s="253"/>
      <c r="K152" s="253"/>
      <c r="L152" s="257"/>
      <c r="M152" s="258"/>
      <c r="N152" s="259"/>
      <c r="O152" s="259"/>
      <c r="P152" s="259"/>
      <c r="Q152" s="259"/>
      <c r="R152" s="259"/>
      <c r="S152" s="259"/>
      <c r="T152" s="260"/>
      <c r="U152" s="13"/>
      <c r="V152" s="13"/>
      <c r="W152" s="13"/>
      <c r="X152" s="13"/>
      <c r="Y152" s="13"/>
      <c r="Z152" s="13"/>
      <c r="AA152" s="13"/>
      <c r="AB152" s="13"/>
      <c r="AC152" s="13"/>
      <c r="AD152" s="13"/>
      <c r="AE152" s="13"/>
      <c r="AT152" s="261" t="s">
        <v>364</v>
      </c>
      <c r="AU152" s="261" t="s">
        <v>90</v>
      </c>
      <c r="AV152" s="13" t="s">
        <v>88</v>
      </c>
      <c r="AW152" s="13" t="s">
        <v>36</v>
      </c>
      <c r="AX152" s="13" t="s">
        <v>81</v>
      </c>
      <c r="AY152" s="261" t="s">
        <v>215</v>
      </c>
    </row>
    <row r="153" s="14" customFormat="1">
      <c r="A153" s="14"/>
      <c r="B153" s="262"/>
      <c r="C153" s="263"/>
      <c r="D153" s="233" t="s">
        <v>364</v>
      </c>
      <c r="E153" s="264" t="s">
        <v>1</v>
      </c>
      <c r="F153" s="265" t="s">
        <v>6878</v>
      </c>
      <c r="G153" s="263"/>
      <c r="H153" s="266">
        <v>189.40000000000001</v>
      </c>
      <c r="I153" s="267"/>
      <c r="J153" s="263"/>
      <c r="K153" s="263"/>
      <c r="L153" s="268"/>
      <c r="M153" s="269"/>
      <c r="N153" s="270"/>
      <c r="O153" s="270"/>
      <c r="P153" s="270"/>
      <c r="Q153" s="270"/>
      <c r="R153" s="270"/>
      <c r="S153" s="270"/>
      <c r="T153" s="271"/>
      <c r="U153" s="14"/>
      <c r="V153" s="14"/>
      <c r="W153" s="14"/>
      <c r="X153" s="14"/>
      <c r="Y153" s="14"/>
      <c r="Z153" s="14"/>
      <c r="AA153" s="14"/>
      <c r="AB153" s="14"/>
      <c r="AC153" s="14"/>
      <c r="AD153" s="14"/>
      <c r="AE153" s="14"/>
      <c r="AT153" s="272" t="s">
        <v>364</v>
      </c>
      <c r="AU153" s="272" t="s">
        <v>90</v>
      </c>
      <c r="AV153" s="14" t="s">
        <v>90</v>
      </c>
      <c r="AW153" s="14" t="s">
        <v>36</v>
      </c>
      <c r="AX153" s="14" t="s">
        <v>81</v>
      </c>
      <c r="AY153" s="272" t="s">
        <v>215</v>
      </c>
    </row>
    <row r="154" s="15" customFormat="1">
      <c r="A154" s="15"/>
      <c r="B154" s="273"/>
      <c r="C154" s="274"/>
      <c r="D154" s="233" t="s">
        <v>364</v>
      </c>
      <c r="E154" s="275" t="s">
        <v>1</v>
      </c>
      <c r="F154" s="276" t="s">
        <v>368</v>
      </c>
      <c r="G154" s="274"/>
      <c r="H154" s="277">
        <v>189.40000000000001</v>
      </c>
      <c r="I154" s="278"/>
      <c r="J154" s="274"/>
      <c r="K154" s="274"/>
      <c r="L154" s="279"/>
      <c r="M154" s="280"/>
      <c r="N154" s="281"/>
      <c r="O154" s="281"/>
      <c r="P154" s="281"/>
      <c r="Q154" s="281"/>
      <c r="R154" s="281"/>
      <c r="S154" s="281"/>
      <c r="T154" s="282"/>
      <c r="U154" s="15"/>
      <c r="V154" s="15"/>
      <c r="W154" s="15"/>
      <c r="X154" s="15"/>
      <c r="Y154" s="15"/>
      <c r="Z154" s="15"/>
      <c r="AA154" s="15"/>
      <c r="AB154" s="15"/>
      <c r="AC154" s="15"/>
      <c r="AD154" s="15"/>
      <c r="AE154" s="15"/>
      <c r="AT154" s="283" t="s">
        <v>364</v>
      </c>
      <c r="AU154" s="283" t="s">
        <v>90</v>
      </c>
      <c r="AV154" s="15" t="s">
        <v>214</v>
      </c>
      <c r="AW154" s="15" t="s">
        <v>36</v>
      </c>
      <c r="AX154" s="15" t="s">
        <v>88</v>
      </c>
      <c r="AY154" s="283" t="s">
        <v>215</v>
      </c>
    </row>
    <row r="155" s="2" customFormat="1" ht="33" customHeight="1">
      <c r="A155" s="39"/>
      <c r="B155" s="40"/>
      <c r="C155" s="220" t="s">
        <v>251</v>
      </c>
      <c r="D155" s="220" t="s">
        <v>216</v>
      </c>
      <c r="E155" s="221" t="s">
        <v>6879</v>
      </c>
      <c r="F155" s="222" t="s">
        <v>6880</v>
      </c>
      <c r="G155" s="223" t="s">
        <v>523</v>
      </c>
      <c r="H155" s="224">
        <v>1320</v>
      </c>
      <c r="I155" s="225"/>
      <c r="J155" s="226">
        <f>ROUND(I155*H155,2)</f>
        <v>0</v>
      </c>
      <c r="K155" s="222" t="s">
        <v>359</v>
      </c>
      <c r="L155" s="45"/>
      <c r="M155" s="227" t="s">
        <v>1</v>
      </c>
      <c r="N155" s="228" t="s">
        <v>46</v>
      </c>
      <c r="O155" s="92"/>
      <c r="P155" s="229">
        <f>O155*H155</f>
        <v>0</v>
      </c>
      <c r="Q155" s="229">
        <v>0</v>
      </c>
      <c r="R155" s="229">
        <f>Q155*H155</f>
        <v>0</v>
      </c>
      <c r="S155" s="229">
        <v>0</v>
      </c>
      <c r="T155" s="230">
        <f>S155*H155</f>
        <v>0</v>
      </c>
      <c r="U155" s="39"/>
      <c r="V155" s="39"/>
      <c r="W155" s="39"/>
      <c r="X155" s="39"/>
      <c r="Y155" s="39"/>
      <c r="Z155" s="39"/>
      <c r="AA155" s="39"/>
      <c r="AB155" s="39"/>
      <c r="AC155" s="39"/>
      <c r="AD155" s="39"/>
      <c r="AE155" s="39"/>
      <c r="AR155" s="231" t="s">
        <v>214</v>
      </c>
      <c r="AT155" s="231" t="s">
        <v>216</v>
      </c>
      <c r="AU155" s="231" t="s">
        <v>90</v>
      </c>
      <c r="AY155" s="18" t="s">
        <v>215</v>
      </c>
      <c r="BE155" s="232">
        <f>IF(N155="základní",J155,0)</f>
        <v>0</v>
      </c>
      <c r="BF155" s="232">
        <f>IF(N155="snížená",J155,0)</f>
        <v>0</v>
      </c>
      <c r="BG155" s="232">
        <f>IF(N155="zákl. přenesená",J155,0)</f>
        <v>0</v>
      </c>
      <c r="BH155" s="232">
        <f>IF(N155="sníž. přenesená",J155,0)</f>
        <v>0</v>
      </c>
      <c r="BI155" s="232">
        <f>IF(N155="nulová",J155,0)</f>
        <v>0</v>
      </c>
      <c r="BJ155" s="18" t="s">
        <v>88</v>
      </c>
      <c r="BK155" s="232">
        <f>ROUND(I155*H155,2)</f>
        <v>0</v>
      </c>
      <c r="BL155" s="18" t="s">
        <v>214</v>
      </c>
      <c r="BM155" s="231" t="s">
        <v>6881</v>
      </c>
    </row>
    <row r="156" s="2" customFormat="1">
      <c r="A156" s="39"/>
      <c r="B156" s="40"/>
      <c r="C156" s="41"/>
      <c r="D156" s="233" t="s">
        <v>221</v>
      </c>
      <c r="E156" s="41"/>
      <c r="F156" s="234" t="s">
        <v>6882</v>
      </c>
      <c r="G156" s="41"/>
      <c r="H156" s="41"/>
      <c r="I156" s="235"/>
      <c r="J156" s="41"/>
      <c r="K156" s="41"/>
      <c r="L156" s="45"/>
      <c r="M156" s="236"/>
      <c r="N156" s="237"/>
      <c r="O156" s="92"/>
      <c r="P156" s="92"/>
      <c r="Q156" s="92"/>
      <c r="R156" s="92"/>
      <c r="S156" s="92"/>
      <c r="T156" s="93"/>
      <c r="U156" s="39"/>
      <c r="V156" s="39"/>
      <c r="W156" s="39"/>
      <c r="X156" s="39"/>
      <c r="Y156" s="39"/>
      <c r="Z156" s="39"/>
      <c r="AA156" s="39"/>
      <c r="AB156" s="39"/>
      <c r="AC156" s="39"/>
      <c r="AD156" s="39"/>
      <c r="AE156" s="39"/>
      <c r="AT156" s="18" t="s">
        <v>221</v>
      </c>
      <c r="AU156" s="18" t="s">
        <v>90</v>
      </c>
    </row>
    <row r="157" s="2" customFormat="1">
      <c r="A157" s="39"/>
      <c r="B157" s="40"/>
      <c r="C157" s="41"/>
      <c r="D157" s="250" t="s">
        <v>362</v>
      </c>
      <c r="E157" s="41"/>
      <c r="F157" s="251" t="s">
        <v>6883</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362</v>
      </c>
      <c r="AU157" s="18" t="s">
        <v>90</v>
      </c>
    </row>
    <row r="158" s="2" customFormat="1" ht="33" customHeight="1">
      <c r="A158" s="39"/>
      <c r="B158" s="40"/>
      <c r="C158" s="220" t="s">
        <v>256</v>
      </c>
      <c r="D158" s="220" t="s">
        <v>216</v>
      </c>
      <c r="E158" s="221" t="s">
        <v>6884</v>
      </c>
      <c r="F158" s="222" t="s">
        <v>6885</v>
      </c>
      <c r="G158" s="223" t="s">
        <v>523</v>
      </c>
      <c r="H158" s="224">
        <v>1320</v>
      </c>
      <c r="I158" s="225"/>
      <c r="J158" s="226">
        <f>ROUND(I158*H158,2)</f>
        <v>0</v>
      </c>
      <c r="K158" s="222" t="s">
        <v>359</v>
      </c>
      <c r="L158" s="45"/>
      <c r="M158" s="227" t="s">
        <v>1</v>
      </c>
      <c r="N158" s="228" t="s">
        <v>46</v>
      </c>
      <c r="O158" s="92"/>
      <c r="P158" s="229">
        <f>O158*H158</f>
        <v>0</v>
      </c>
      <c r="Q158" s="229">
        <v>0</v>
      </c>
      <c r="R158" s="229">
        <f>Q158*H158</f>
        <v>0</v>
      </c>
      <c r="S158" s="229">
        <v>0</v>
      </c>
      <c r="T158" s="230">
        <f>S158*H158</f>
        <v>0</v>
      </c>
      <c r="U158" s="39"/>
      <c r="V158" s="39"/>
      <c r="W158" s="39"/>
      <c r="X158" s="39"/>
      <c r="Y158" s="39"/>
      <c r="Z158" s="39"/>
      <c r="AA158" s="39"/>
      <c r="AB158" s="39"/>
      <c r="AC158" s="39"/>
      <c r="AD158" s="39"/>
      <c r="AE158" s="39"/>
      <c r="AR158" s="231" t="s">
        <v>214</v>
      </c>
      <c r="AT158" s="231" t="s">
        <v>216</v>
      </c>
      <c r="AU158" s="231" t="s">
        <v>90</v>
      </c>
      <c r="AY158" s="18" t="s">
        <v>215</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214</v>
      </c>
      <c r="BM158" s="231" t="s">
        <v>6886</v>
      </c>
    </row>
    <row r="159" s="2" customFormat="1">
      <c r="A159" s="39"/>
      <c r="B159" s="40"/>
      <c r="C159" s="41"/>
      <c r="D159" s="233" t="s">
        <v>221</v>
      </c>
      <c r="E159" s="41"/>
      <c r="F159" s="234" t="s">
        <v>6887</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221</v>
      </c>
      <c r="AU159" s="18" t="s">
        <v>90</v>
      </c>
    </row>
    <row r="160" s="2" customFormat="1">
      <c r="A160" s="39"/>
      <c r="B160" s="40"/>
      <c r="C160" s="41"/>
      <c r="D160" s="250" t="s">
        <v>362</v>
      </c>
      <c r="E160" s="41"/>
      <c r="F160" s="251" t="s">
        <v>6888</v>
      </c>
      <c r="G160" s="41"/>
      <c r="H160" s="41"/>
      <c r="I160" s="235"/>
      <c r="J160" s="41"/>
      <c r="K160" s="41"/>
      <c r="L160" s="45"/>
      <c r="M160" s="236"/>
      <c r="N160" s="237"/>
      <c r="O160" s="92"/>
      <c r="P160" s="92"/>
      <c r="Q160" s="92"/>
      <c r="R160" s="92"/>
      <c r="S160" s="92"/>
      <c r="T160" s="93"/>
      <c r="U160" s="39"/>
      <c r="V160" s="39"/>
      <c r="W160" s="39"/>
      <c r="X160" s="39"/>
      <c r="Y160" s="39"/>
      <c r="Z160" s="39"/>
      <c r="AA160" s="39"/>
      <c r="AB160" s="39"/>
      <c r="AC160" s="39"/>
      <c r="AD160" s="39"/>
      <c r="AE160" s="39"/>
      <c r="AT160" s="18" t="s">
        <v>362</v>
      </c>
      <c r="AU160" s="18" t="s">
        <v>90</v>
      </c>
    </row>
    <row r="161" s="2" customFormat="1" ht="33" customHeight="1">
      <c r="A161" s="39"/>
      <c r="B161" s="40"/>
      <c r="C161" s="220" t="s">
        <v>261</v>
      </c>
      <c r="D161" s="220" t="s">
        <v>216</v>
      </c>
      <c r="E161" s="221" t="s">
        <v>6889</v>
      </c>
      <c r="F161" s="222" t="s">
        <v>6890</v>
      </c>
      <c r="G161" s="223" t="s">
        <v>523</v>
      </c>
      <c r="H161" s="224">
        <v>1320</v>
      </c>
      <c r="I161" s="225"/>
      <c r="J161" s="226">
        <f>ROUND(I161*H161,2)</f>
        <v>0</v>
      </c>
      <c r="K161" s="222" t="s">
        <v>359</v>
      </c>
      <c r="L161" s="45"/>
      <c r="M161" s="227" t="s">
        <v>1</v>
      </c>
      <c r="N161" s="228" t="s">
        <v>46</v>
      </c>
      <c r="O161" s="92"/>
      <c r="P161" s="229">
        <f>O161*H161</f>
        <v>0</v>
      </c>
      <c r="Q161" s="229">
        <v>0</v>
      </c>
      <c r="R161" s="229">
        <f>Q161*H161</f>
        <v>0</v>
      </c>
      <c r="S161" s="229">
        <v>0</v>
      </c>
      <c r="T161" s="230">
        <f>S161*H161</f>
        <v>0</v>
      </c>
      <c r="U161" s="39"/>
      <c r="V161" s="39"/>
      <c r="W161" s="39"/>
      <c r="X161" s="39"/>
      <c r="Y161" s="39"/>
      <c r="Z161" s="39"/>
      <c r="AA161" s="39"/>
      <c r="AB161" s="39"/>
      <c r="AC161" s="39"/>
      <c r="AD161" s="39"/>
      <c r="AE161" s="39"/>
      <c r="AR161" s="231" t="s">
        <v>214</v>
      </c>
      <c r="AT161" s="231" t="s">
        <v>216</v>
      </c>
      <c r="AU161" s="231" t="s">
        <v>90</v>
      </c>
      <c r="AY161" s="18" t="s">
        <v>215</v>
      </c>
      <c r="BE161" s="232">
        <f>IF(N161="základní",J161,0)</f>
        <v>0</v>
      </c>
      <c r="BF161" s="232">
        <f>IF(N161="snížená",J161,0)</f>
        <v>0</v>
      </c>
      <c r="BG161" s="232">
        <f>IF(N161="zákl. přenesená",J161,0)</f>
        <v>0</v>
      </c>
      <c r="BH161" s="232">
        <f>IF(N161="sníž. přenesená",J161,0)</f>
        <v>0</v>
      </c>
      <c r="BI161" s="232">
        <f>IF(N161="nulová",J161,0)</f>
        <v>0</v>
      </c>
      <c r="BJ161" s="18" t="s">
        <v>88</v>
      </c>
      <c r="BK161" s="232">
        <f>ROUND(I161*H161,2)</f>
        <v>0</v>
      </c>
      <c r="BL161" s="18" t="s">
        <v>214</v>
      </c>
      <c r="BM161" s="231" t="s">
        <v>6891</v>
      </c>
    </row>
    <row r="162" s="2" customFormat="1">
      <c r="A162" s="39"/>
      <c r="B162" s="40"/>
      <c r="C162" s="41"/>
      <c r="D162" s="233" t="s">
        <v>221</v>
      </c>
      <c r="E162" s="41"/>
      <c r="F162" s="234" t="s">
        <v>6892</v>
      </c>
      <c r="G162" s="41"/>
      <c r="H162" s="41"/>
      <c r="I162" s="235"/>
      <c r="J162" s="41"/>
      <c r="K162" s="41"/>
      <c r="L162" s="45"/>
      <c r="M162" s="236"/>
      <c r="N162" s="237"/>
      <c r="O162" s="92"/>
      <c r="P162" s="92"/>
      <c r="Q162" s="92"/>
      <c r="R162" s="92"/>
      <c r="S162" s="92"/>
      <c r="T162" s="93"/>
      <c r="U162" s="39"/>
      <c r="V162" s="39"/>
      <c r="W162" s="39"/>
      <c r="X162" s="39"/>
      <c r="Y162" s="39"/>
      <c r="Z162" s="39"/>
      <c r="AA162" s="39"/>
      <c r="AB162" s="39"/>
      <c r="AC162" s="39"/>
      <c r="AD162" s="39"/>
      <c r="AE162" s="39"/>
      <c r="AT162" s="18" t="s">
        <v>221</v>
      </c>
      <c r="AU162" s="18" t="s">
        <v>90</v>
      </c>
    </row>
    <row r="163" s="2" customFormat="1">
      <c r="A163" s="39"/>
      <c r="B163" s="40"/>
      <c r="C163" s="41"/>
      <c r="D163" s="250" t="s">
        <v>362</v>
      </c>
      <c r="E163" s="41"/>
      <c r="F163" s="251" t="s">
        <v>6893</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362</v>
      </c>
      <c r="AU163" s="18" t="s">
        <v>90</v>
      </c>
    </row>
    <row r="164" s="2" customFormat="1" ht="16.5" customHeight="1">
      <c r="A164" s="39"/>
      <c r="B164" s="40"/>
      <c r="C164" s="295" t="s">
        <v>266</v>
      </c>
      <c r="D164" s="295" t="s">
        <v>539</v>
      </c>
      <c r="E164" s="296" t="s">
        <v>6894</v>
      </c>
      <c r="F164" s="297" t="s">
        <v>6895</v>
      </c>
      <c r="G164" s="298" t="s">
        <v>358</v>
      </c>
      <c r="H164" s="299">
        <v>66</v>
      </c>
      <c r="I164" s="300"/>
      <c r="J164" s="301">
        <f>ROUND(I164*H164,2)</f>
        <v>0</v>
      </c>
      <c r="K164" s="297" t="s">
        <v>359</v>
      </c>
      <c r="L164" s="302"/>
      <c r="M164" s="303" t="s">
        <v>1</v>
      </c>
      <c r="N164" s="304" t="s">
        <v>46</v>
      </c>
      <c r="O164" s="92"/>
      <c r="P164" s="229">
        <f>O164*H164</f>
        <v>0</v>
      </c>
      <c r="Q164" s="229">
        <v>0.20999999999999999</v>
      </c>
      <c r="R164" s="229">
        <f>Q164*H164</f>
        <v>13.859999999999999</v>
      </c>
      <c r="S164" s="229">
        <v>0</v>
      </c>
      <c r="T164" s="230">
        <f>S164*H164</f>
        <v>0</v>
      </c>
      <c r="U164" s="39"/>
      <c r="V164" s="39"/>
      <c r="W164" s="39"/>
      <c r="X164" s="39"/>
      <c r="Y164" s="39"/>
      <c r="Z164" s="39"/>
      <c r="AA164" s="39"/>
      <c r="AB164" s="39"/>
      <c r="AC164" s="39"/>
      <c r="AD164" s="39"/>
      <c r="AE164" s="39"/>
      <c r="AR164" s="231" t="s">
        <v>251</v>
      </c>
      <c r="AT164" s="231" t="s">
        <v>539</v>
      </c>
      <c r="AU164" s="231" t="s">
        <v>90</v>
      </c>
      <c r="AY164" s="18" t="s">
        <v>215</v>
      </c>
      <c r="BE164" s="232">
        <f>IF(N164="základní",J164,0)</f>
        <v>0</v>
      </c>
      <c r="BF164" s="232">
        <f>IF(N164="snížená",J164,0)</f>
        <v>0</v>
      </c>
      <c r="BG164" s="232">
        <f>IF(N164="zákl. přenesená",J164,0)</f>
        <v>0</v>
      </c>
      <c r="BH164" s="232">
        <f>IF(N164="sníž. přenesená",J164,0)</f>
        <v>0</v>
      </c>
      <c r="BI164" s="232">
        <f>IF(N164="nulová",J164,0)</f>
        <v>0</v>
      </c>
      <c r="BJ164" s="18" t="s">
        <v>88</v>
      </c>
      <c r="BK164" s="232">
        <f>ROUND(I164*H164,2)</f>
        <v>0</v>
      </c>
      <c r="BL164" s="18" t="s">
        <v>214</v>
      </c>
      <c r="BM164" s="231" t="s">
        <v>6896</v>
      </c>
    </row>
    <row r="165" s="2" customFormat="1">
      <c r="A165" s="39"/>
      <c r="B165" s="40"/>
      <c r="C165" s="41"/>
      <c r="D165" s="233" t="s">
        <v>221</v>
      </c>
      <c r="E165" s="41"/>
      <c r="F165" s="234" t="s">
        <v>6897</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221</v>
      </c>
      <c r="AU165" s="18" t="s">
        <v>90</v>
      </c>
    </row>
    <row r="166" s="14" customFormat="1">
      <c r="A166" s="14"/>
      <c r="B166" s="262"/>
      <c r="C166" s="263"/>
      <c r="D166" s="233" t="s">
        <v>364</v>
      </c>
      <c r="E166" s="264" t="s">
        <v>1</v>
      </c>
      <c r="F166" s="265" t="s">
        <v>6898</v>
      </c>
      <c r="G166" s="263"/>
      <c r="H166" s="266">
        <v>66</v>
      </c>
      <c r="I166" s="267"/>
      <c r="J166" s="263"/>
      <c r="K166" s="263"/>
      <c r="L166" s="268"/>
      <c r="M166" s="269"/>
      <c r="N166" s="270"/>
      <c r="O166" s="270"/>
      <c r="P166" s="270"/>
      <c r="Q166" s="270"/>
      <c r="R166" s="270"/>
      <c r="S166" s="270"/>
      <c r="T166" s="271"/>
      <c r="U166" s="14"/>
      <c r="V166" s="14"/>
      <c r="W166" s="14"/>
      <c r="X166" s="14"/>
      <c r="Y166" s="14"/>
      <c r="Z166" s="14"/>
      <c r="AA166" s="14"/>
      <c r="AB166" s="14"/>
      <c r="AC166" s="14"/>
      <c r="AD166" s="14"/>
      <c r="AE166" s="14"/>
      <c r="AT166" s="272" t="s">
        <v>364</v>
      </c>
      <c r="AU166" s="272" t="s">
        <v>90</v>
      </c>
      <c r="AV166" s="14" t="s">
        <v>90</v>
      </c>
      <c r="AW166" s="14" t="s">
        <v>36</v>
      </c>
      <c r="AX166" s="14" t="s">
        <v>81</v>
      </c>
      <c r="AY166" s="272" t="s">
        <v>215</v>
      </c>
    </row>
    <row r="167" s="15" customFormat="1">
      <c r="A167" s="15"/>
      <c r="B167" s="273"/>
      <c r="C167" s="274"/>
      <c r="D167" s="233" t="s">
        <v>364</v>
      </c>
      <c r="E167" s="275" t="s">
        <v>1</v>
      </c>
      <c r="F167" s="276" t="s">
        <v>368</v>
      </c>
      <c r="G167" s="274"/>
      <c r="H167" s="277">
        <v>66</v>
      </c>
      <c r="I167" s="278"/>
      <c r="J167" s="274"/>
      <c r="K167" s="274"/>
      <c r="L167" s="279"/>
      <c r="M167" s="280"/>
      <c r="N167" s="281"/>
      <c r="O167" s="281"/>
      <c r="P167" s="281"/>
      <c r="Q167" s="281"/>
      <c r="R167" s="281"/>
      <c r="S167" s="281"/>
      <c r="T167" s="282"/>
      <c r="U167" s="15"/>
      <c r="V167" s="15"/>
      <c r="W167" s="15"/>
      <c r="X167" s="15"/>
      <c r="Y167" s="15"/>
      <c r="Z167" s="15"/>
      <c r="AA167" s="15"/>
      <c r="AB167" s="15"/>
      <c r="AC167" s="15"/>
      <c r="AD167" s="15"/>
      <c r="AE167" s="15"/>
      <c r="AT167" s="283" t="s">
        <v>364</v>
      </c>
      <c r="AU167" s="283" t="s">
        <v>90</v>
      </c>
      <c r="AV167" s="15" t="s">
        <v>214</v>
      </c>
      <c r="AW167" s="15" t="s">
        <v>36</v>
      </c>
      <c r="AX167" s="15" t="s">
        <v>88</v>
      </c>
      <c r="AY167" s="283" t="s">
        <v>215</v>
      </c>
    </row>
    <row r="168" s="2" customFormat="1" ht="21.75" customHeight="1">
      <c r="A168" s="39"/>
      <c r="B168" s="40"/>
      <c r="C168" s="220" t="s">
        <v>8</v>
      </c>
      <c r="D168" s="220" t="s">
        <v>216</v>
      </c>
      <c r="E168" s="221" t="s">
        <v>6899</v>
      </c>
      <c r="F168" s="222" t="s">
        <v>6900</v>
      </c>
      <c r="G168" s="223" t="s">
        <v>523</v>
      </c>
      <c r="H168" s="224">
        <v>1320</v>
      </c>
      <c r="I168" s="225"/>
      <c r="J168" s="226">
        <f>ROUND(I168*H168,2)</f>
        <v>0</v>
      </c>
      <c r="K168" s="222" t="s">
        <v>359</v>
      </c>
      <c r="L168" s="45"/>
      <c r="M168" s="227" t="s">
        <v>1</v>
      </c>
      <c r="N168" s="228" t="s">
        <v>46</v>
      </c>
      <c r="O168" s="92"/>
      <c r="P168" s="229">
        <f>O168*H168</f>
        <v>0</v>
      </c>
      <c r="Q168" s="229">
        <v>0</v>
      </c>
      <c r="R168" s="229">
        <f>Q168*H168</f>
        <v>0</v>
      </c>
      <c r="S168" s="229">
        <v>0</v>
      </c>
      <c r="T168" s="230">
        <f>S168*H168</f>
        <v>0</v>
      </c>
      <c r="U168" s="39"/>
      <c r="V168" s="39"/>
      <c r="W168" s="39"/>
      <c r="X168" s="39"/>
      <c r="Y168" s="39"/>
      <c r="Z168" s="39"/>
      <c r="AA168" s="39"/>
      <c r="AB168" s="39"/>
      <c r="AC168" s="39"/>
      <c r="AD168" s="39"/>
      <c r="AE168" s="39"/>
      <c r="AR168" s="231" t="s">
        <v>214</v>
      </c>
      <c r="AT168" s="231" t="s">
        <v>216</v>
      </c>
      <c r="AU168" s="231" t="s">
        <v>90</v>
      </c>
      <c r="AY168" s="18" t="s">
        <v>215</v>
      </c>
      <c r="BE168" s="232">
        <f>IF(N168="základní",J168,0)</f>
        <v>0</v>
      </c>
      <c r="BF168" s="232">
        <f>IF(N168="snížená",J168,0)</f>
        <v>0</v>
      </c>
      <c r="BG168" s="232">
        <f>IF(N168="zákl. přenesená",J168,0)</f>
        <v>0</v>
      </c>
      <c r="BH168" s="232">
        <f>IF(N168="sníž. přenesená",J168,0)</f>
        <v>0</v>
      </c>
      <c r="BI168" s="232">
        <f>IF(N168="nulová",J168,0)</f>
        <v>0</v>
      </c>
      <c r="BJ168" s="18" t="s">
        <v>88</v>
      </c>
      <c r="BK168" s="232">
        <f>ROUND(I168*H168,2)</f>
        <v>0</v>
      </c>
      <c r="BL168" s="18" t="s">
        <v>214</v>
      </c>
      <c r="BM168" s="231" t="s">
        <v>6901</v>
      </c>
    </row>
    <row r="169" s="2" customFormat="1">
      <c r="A169" s="39"/>
      <c r="B169" s="40"/>
      <c r="C169" s="41"/>
      <c r="D169" s="233" t="s">
        <v>221</v>
      </c>
      <c r="E169" s="41"/>
      <c r="F169" s="234" t="s">
        <v>6902</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221</v>
      </c>
      <c r="AU169" s="18" t="s">
        <v>90</v>
      </c>
    </row>
    <row r="170" s="2" customFormat="1">
      <c r="A170" s="39"/>
      <c r="B170" s="40"/>
      <c r="C170" s="41"/>
      <c r="D170" s="250" t="s">
        <v>362</v>
      </c>
      <c r="E170" s="41"/>
      <c r="F170" s="251" t="s">
        <v>6903</v>
      </c>
      <c r="G170" s="41"/>
      <c r="H170" s="41"/>
      <c r="I170" s="235"/>
      <c r="J170" s="41"/>
      <c r="K170" s="41"/>
      <c r="L170" s="45"/>
      <c r="M170" s="236"/>
      <c r="N170" s="237"/>
      <c r="O170" s="92"/>
      <c r="P170" s="92"/>
      <c r="Q170" s="92"/>
      <c r="R170" s="92"/>
      <c r="S170" s="92"/>
      <c r="T170" s="93"/>
      <c r="U170" s="39"/>
      <c r="V170" s="39"/>
      <c r="W170" s="39"/>
      <c r="X170" s="39"/>
      <c r="Y170" s="39"/>
      <c r="Z170" s="39"/>
      <c r="AA170" s="39"/>
      <c r="AB170" s="39"/>
      <c r="AC170" s="39"/>
      <c r="AD170" s="39"/>
      <c r="AE170" s="39"/>
      <c r="AT170" s="18" t="s">
        <v>362</v>
      </c>
      <c r="AU170" s="18" t="s">
        <v>90</v>
      </c>
    </row>
    <row r="171" s="2" customFormat="1" ht="21.75" customHeight="1">
      <c r="A171" s="39"/>
      <c r="B171" s="40"/>
      <c r="C171" s="220" t="s">
        <v>275</v>
      </c>
      <c r="D171" s="220" t="s">
        <v>216</v>
      </c>
      <c r="E171" s="221" t="s">
        <v>6904</v>
      </c>
      <c r="F171" s="222" t="s">
        <v>6905</v>
      </c>
      <c r="G171" s="223" t="s">
        <v>523</v>
      </c>
      <c r="H171" s="224">
        <v>1320</v>
      </c>
      <c r="I171" s="225"/>
      <c r="J171" s="226">
        <f>ROUND(I171*H171,2)</f>
        <v>0</v>
      </c>
      <c r="K171" s="222" t="s">
        <v>359</v>
      </c>
      <c r="L171" s="45"/>
      <c r="M171" s="227" t="s">
        <v>1</v>
      </c>
      <c r="N171" s="228" t="s">
        <v>46</v>
      </c>
      <c r="O171" s="92"/>
      <c r="P171" s="229">
        <f>O171*H171</f>
        <v>0</v>
      </c>
      <c r="Q171" s="229">
        <v>0</v>
      </c>
      <c r="R171" s="229">
        <f>Q171*H171</f>
        <v>0</v>
      </c>
      <c r="S171" s="229">
        <v>0</v>
      </c>
      <c r="T171" s="230">
        <f>S171*H171</f>
        <v>0</v>
      </c>
      <c r="U171" s="39"/>
      <c r="V171" s="39"/>
      <c r="W171" s="39"/>
      <c r="X171" s="39"/>
      <c r="Y171" s="39"/>
      <c r="Z171" s="39"/>
      <c r="AA171" s="39"/>
      <c r="AB171" s="39"/>
      <c r="AC171" s="39"/>
      <c r="AD171" s="39"/>
      <c r="AE171" s="39"/>
      <c r="AR171" s="231" t="s">
        <v>214</v>
      </c>
      <c r="AT171" s="231" t="s">
        <v>216</v>
      </c>
      <c r="AU171" s="231" t="s">
        <v>90</v>
      </c>
      <c r="AY171" s="18" t="s">
        <v>215</v>
      </c>
      <c r="BE171" s="232">
        <f>IF(N171="základní",J171,0)</f>
        <v>0</v>
      </c>
      <c r="BF171" s="232">
        <f>IF(N171="snížená",J171,0)</f>
        <v>0</v>
      </c>
      <c r="BG171" s="232">
        <f>IF(N171="zákl. přenesená",J171,0)</f>
        <v>0</v>
      </c>
      <c r="BH171" s="232">
        <f>IF(N171="sníž. přenesená",J171,0)</f>
        <v>0</v>
      </c>
      <c r="BI171" s="232">
        <f>IF(N171="nulová",J171,0)</f>
        <v>0</v>
      </c>
      <c r="BJ171" s="18" t="s">
        <v>88</v>
      </c>
      <c r="BK171" s="232">
        <f>ROUND(I171*H171,2)</f>
        <v>0</v>
      </c>
      <c r="BL171" s="18" t="s">
        <v>214</v>
      </c>
      <c r="BM171" s="231" t="s">
        <v>6906</v>
      </c>
    </row>
    <row r="172" s="2" customFormat="1">
      <c r="A172" s="39"/>
      <c r="B172" s="40"/>
      <c r="C172" s="41"/>
      <c r="D172" s="233" t="s">
        <v>221</v>
      </c>
      <c r="E172" s="41"/>
      <c r="F172" s="234" t="s">
        <v>6907</v>
      </c>
      <c r="G172" s="41"/>
      <c r="H172" s="41"/>
      <c r="I172" s="235"/>
      <c r="J172" s="41"/>
      <c r="K172" s="41"/>
      <c r="L172" s="45"/>
      <c r="M172" s="236"/>
      <c r="N172" s="237"/>
      <c r="O172" s="92"/>
      <c r="P172" s="92"/>
      <c r="Q172" s="92"/>
      <c r="R172" s="92"/>
      <c r="S172" s="92"/>
      <c r="T172" s="93"/>
      <c r="U172" s="39"/>
      <c r="V172" s="39"/>
      <c r="W172" s="39"/>
      <c r="X172" s="39"/>
      <c r="Y172" s="39"/>
      <c r="Z172" s="39"/>
      <c r="AA172" s="39"/>
      <c r="AB172" s="39"/>
      <c r="AC172" s="39"/>
      <c r="AD172" s="39"/>
      <c r="AE172" s="39"/>
      <c r="AT172" s="18" t="s">
        <v>221</v>
      </c>
      <c r="AU172" s="18" t="s">
        <v>90</v>
      </c>
    </row>
    <row r="173" s="2" customFormat="1">
      <c r="A173" s="39"/>
      <c r="B173" s="40"/>
      <c r="C173" s="41"/>
      <c r="D173" s="250" t="s">
        <v>362</v>
      </c>
      <c r="E173" s="41"/>
      <c r="F173" s="251" t="s">
        <v>6908</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362</v>
      </c>
      <c r="AU173" s="18" t="s">
        <v>90</v>
      </c>
    </row>
    <row r="174" s="2" customFormat="1" ht="16.5" customHeight="1">
      <c r="A174" s="39"/>
      <c r="B174" s="40"/>
      <c r="C174" s="220" t="s">
        <v>280</v>
      </c>
      <c r="D174" s="220" t="s">
        <v>216</v>
      </c>
      <c r="E174" s="221" t="s">
        <v>6909</v>
      </c>
      <c r="F174" s="222" t="s">
        <v>6910</v>
      </c>
      <c r="G174" s="223" t="s">
        <v>523</v>
      </c>
      <c r="H174" s="224">
        <v>1320</v>
      </c>
      <c r="I174" s="225"/>
      <c r="J174" s="226">
        <f>ROUND(I174*H174,2)</f>
        <v>0</v>
      </c>
      <c r="K174" s="222" t="s">
        <v>359</v>
      </c>
      <c r="L174" s="45"/>
      <c r="M174" s="227" t="s">
        <v>1</v>
      </c>
      <c r="N174" s="228" t="s">
        <v>46</v>
      </c>
      <c r="O174" s="92"/>
      <c r="P174" s="229">
        <f>O174*H174</f>
        <v>0</v>
      </c>
      <c r="Q174" s="229">
        <v>0</v>
      </c>
      <c r="R174" s="229">
        <f>Q174*H174</f>
        <v>0</v>
      </c>
      <c r="S174" s="229">
        <v>0</v>
      </c>
      <c r="T174" s="230">
        <f>S174*H174</f>
        <v>0</v>
      </c>
      <c r="U174" s="39"/>
      <c r="V174" s="39"/>
      <c r="W174" s="39"/>
      <c r="X174" s="39"/>
      <c r="Y174" s="39"/>
      <c r="Z174" s="39"/>
      <c r="AA174" s="39"/>
      <c r="AB174" s="39"/>
      <c r="AC174" s="39"/>
      <c r="AD174" s="39"/>
      <c r="AE174" s="39"/>
      <c r="AR174" s="231" t="s">
        <v>214</v>
      </c>
      <c r="AT174" s="231" t="s">
        <v>216</v>
      </c>
      <c r="AU174" s="231" t="s">
        <v>90</v>
      </c>
      <c r="AY174" s="18" t="s">
        <v>215</v>
      </c>
      <c r="BE174" s="232">
        <f>IF(N174="základní",J174,0)</f>
        <v>0</v>
      </c>
      <c r="BF174" s="232">
        <f>IF(N174="snížená",J174,0)</f>
        <v>0</v>
      </c>
      <c r="BG174" s="232">
        <f>IF(N174="zákl. přenesená",J174,0)</f>
        <v>0</v>
      </c>
      <c r="BH174" s="232">
        <f>IF(N174="sníž. přenesená",J174,0)</f>
        <v>0</v>
      </c>
      <c r="BI174" s="232">
        <f>IF(N174="nulová",J174,0)</f>
        <v>0</v>
      </c>
      <c r="BJ174" s="18" t="s">
        <v>88</v>
      </c>
      <c r="BK174" s="232">
        <f>ROUND(I174*H174,2)</f>
        <v>0</v>
      </c>
      <c r="BL174" s="18" t="s">
        <v>214</v>
      </c>
      <c r="BM174" s="231" t="s">
        <v>6911</v>
      </c>
    </row>
    <row r="175" s="2" customFormat="1">
      <c r="A175" s="39"/>
      <c r="B175" s="40"/>
      <c r="C175" s="41"/>
      <c r="D175" s="233" t="s">
        <v>221</v>
      </c>
      <c r="E175" s="41"/>
      <c r="F175" s="234" t="s">
        <v>6912</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221</v>
      </c>
      <c r="AU175" s="18" t="s">
        <v>90</v>
      </c>
    </row>
    <row r="176" s="2" customFormat="1">
      <c r="A176" s="39"/>
      <c r="B176" s="40"/>
      <c r="C176" s="41"/>
      <c r="D176" s="250" t="s">
        <v>362</v>
      </c>
      <c r="E176" s="41"/>
      <c r="F176" s="251" t="s">
        <v>6913</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362</v>
      </c>
      <c r="AU176" s="18" t="s">
        <v>90</v>
      </c>
    </row>
    <row r="177" s="2" customFormat="1" ht="21.75" customHeight="1">
      <c r="A177" s="39"/>
      <c r="B177" s="40"/>
      <c r="C177" s="220" t="s">
        <v>285</v>
      </c>
      <c r="D177" s="220" t="s">
        <v>216</v>
      </c>
      <c r="E177" s="221" t="s">
        <v>6914</v>
      </c>
      <c r="F177" s="222" t="s">
        <v>6915</v>
      </c>
      <c r="G177" s="223" t="s">
        <v>6916</v>
      </c>
      <c r="H177" s="224">
        <v>0.26400000000000001</v>
      </c>
      <c r="I177" s="225"/>
      <c r="J177" s="226">
        <f>ROUND(I177*H177,2)</f>
        <v>0</v>
      </c>
      <c r="K177" s="222" t="s">
        <v>359</v>
      </c>
      <c r="L177" s="45"/>
      <c r="M177" s="227" t="s">
        <v>1</v>
      </c>
      <c r="N177" s="228" t="s">
        <v>46</v>
      </c>
      <c r="O177" s="92"/>
      <c r="P177" s="229">
        <f>O177*H177</f>
        <v>0</v>
      </c>
      <c r="Q177" s="229">
        <v>0</v>
      </c>
      <c r="R177" s="229">
        <f>Q177*H177</f>
        <v>0</v>
      </c>
      <c r="S177" s="229">
        <v>0</v>
      </c>
      <c r="T177" s="230">
        <f>S177*H177</f>
        <v>0</v>
      </c>
      <c r="U177" s="39"/>
      <c r="V177" s="39"/>
      <c r="W177" s="39"/>
      <c r="X177" s="39"/>
      <c r="Y177" s="39"/>
      <c r="Z177" s="39"/>
      <c r="AA177" s="39"/>
      <c r="AB177" s="39"/>
      <c r="AC177" s="39"/>
      <c r="AD177" s="39"/>
      <c r="AE177" s="39"/>
      <c r="AR177" s="231" t="s">
        <v>214</v>
      </c>
      <c r="AT177" s="231" t="s">
        <v>216</v>
      </c>
      <c r="AU177" s="231" t="s">
        <v>90</v>
      </c>
      <c r="AY177" s="18" t="s">
        <v>215</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214</v>
      </c>
      <c r="BM177" s="231" t="s">
        <v>6917</v>
      </c>
    </row>
    <row r="178" s="2" customFormat="1">
      <c r="A178" s="39"/>
      <c r="B178" s="40"/>
      <c r="C178" s="41"/>
      <c r="D178" s="233" t="s">
        <v>221</v>
      </c>
      <c r="E178" s="41"/>
      <c r="F178" s="234" t="s">
        <v>6918</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221</v>
      </c>
      <c r="AU178" s="18" t="s">
        <v>90</v>
      </c>
    </row>
    <row r="179" s="2" customFormat="1">
      <c r="A179" s="39"/>
      <c r="B179" s="40"/>
      <c r="C179" s="41"/>
      <c r="D179" s="250" t="s">
        <v>362</v>
      </c>
      <c r="E179" s="41"/>
      <c r="F179" s="251" t="s">
        <v>6919</v>
      </c>
      <c r="G179" s="41"/>
      <c r="H179" s="41"/>
      <c r="I179" s="235"/>
      <c r="J179" s="41"/>
      <c r="K179" s="41"/>
      <c r="L179" s="45"/>
      <c r="M179" s="236"/>
      <c r="N179" s="237"/>
      <c r="O179" s="92"/>
      <c r="P179" s="92"/>
      <c r="Q179" s="92"/>
      <c r="R179" s="92"/>
      <c r="S179" s="92"/>
      <c r="T179" s="93"/>
      <c r="U179" s="39"/>
      <c r="V179" s="39"/>
      <c r="W179" s="39"/>
      <c r="X179" s="39"/>
      <c r="Y179" s="39"/>
      <c r="Z179" s="39"/>
      <c r="AA179" s="39"/>
      <c r="AB179" s="39"/>
      <c r="AC179" s="39"/>
      <c r="AD179" s="39"/>
      <c r="AE179" s="39"/>
      <c r="AT179" s="18" t="s">
        <v>362</v>
      </c>
      <c r="AU179" s="18" t="s">
        <v>90</v>
      </c>
    </row>
    <row r="180" s="14" customFormat="1">
      <c r="A180" s="14"/>
      <c r="B180" s="262"/>
      <c r="C180" s="263"/>
      <c r="D180" s="233" t="s">
        <v>364</v>
      </c>
      <c r="E180" s="264" t="s">
        <v>1</v>
      </c>
      <c r="F180" s="265" t="s">
        <v>6920</v>
      </c>
      <c r="G180" s="263"/>
      <c r="H180" s="266">
        <v>0.26400000000000001</v>
      </c>
      <c r="I180" s="267"/>
      <c r="J180" s="263"/>
      <c r="K180" s="263"/>
      <c r="L180" s="268"/>
      <c r="M180" s="269"/>
      <c r="N180" s="270"/>
      <c r="O180" s="270"/>
      <c r="P180" s="270"/>
      <c r="Q180" s="270"/>
      <c r="R180" s="270"/>
      <c r="S180" s="270"/>
      <c r="T180" s="271"/>
      <c r="U180" s="14"/>
      <c r="V180" s="14"/>
      <c r="W180" s="14"/>
      <c r="X180" s="14"/>
      <c r="Y180" s="14"/>
      <c r="Z180" s="14"/>
      <c r="AA180" s="14"/>
      <c r="AB180" s="14"/>
      <c r="AC180" s="14"/>
      <c r="AD180" s="14"/>
      <c r="AE180" s="14"/>
      <c r="AT180" s="272" t="s">
        <v>364</v>
      </c>
      <c r="AU180" s="272" t="s">
        <v>90</v>
      </c>
      <c r="AV180" s="14" t="s">
        <v>90</v>
      </c>
      <c r="AW180" s="14" t="s">
        <v>36</v>
      </c>
      <c r="AX180" s="14" t="s">
        <v>81</v>
      </c>
      <c r="AY180" s="272" t="s">
        <v>215</v>
      </c>
    </row>
    <row r="181" s="15" customFormat="1">
      <c r="A181" s="15"/>
      <c r="B181" s="273"/>
      <c r="C181" s="274"/>
      <c r="D181" s="233" t="s">
        <v>364</v>
      </c>
      <c r="E181" s="275" t="s">
        <v>1</v>
      </c>
      <c r="F181" s="276" t="s">
        <v>368</v>
      </c>
      <c r="G181" s="274"/>
      <c r="H181" s="277">
        <v>0.26400000000000001</v>
      </c>
      <c r="I181" s="278"/>
      <c r="J181" s="274"/>
      <c r="K181" s="274"/>
      <c r="L181" s="279"/>
      <c r="M181" s="280"/>
      <c r="N181" s="281"/>
      <c r="O181" s="281"/>
      <c r="P181" s="281"/>
      <c r="Q181" s="281"/>
      <c r="R181" s="281"/>
      <c r="S181" s="281"/>
      <c r="T181" s="282"/>
      <c r="U181" s="15"/>
      <c r="V181" s="15"/>
      <c r="W181" s="15"/>
      <c r="X181" s="15"/>
      <c r="Y181" s="15"/>
      <c r="Z181" s="15"/>
      <c r="AA181" s="15"/>
      <c r="AB181" s="15"/>
      <c r="AC181" s="15"/>
      <c r="AD181" s="15"/>
      <c r="AE181" s="15"/>
      <c r="AT181" s="283" t="s">
        <v>364</v>
      </c>
      <c r="AU181" s="283" t="s">
        <v>90</v>
      </c>
      <c r="AV181" s="15" t="s">
        <v>214</v>
      </c>
      <c r="AW181" s="15" t="s">
        <v>36</v>
      </c>
      <c r="AX181" s="15" t="s">
        <v>88</v>
      </c>
      <c r="AY181" s="283" t="s">
        <v>215</v>
      </c>
    </row>
    <row r="182" s="2" customFormat="1" ht="16.5" customHeight="1">
      <c r="A182" s="39"/>
      <c r="B182" s="40"/>
      <c r="C182" s="295" t="s">
        <v>291</v>
      </c>
      <c r="D182" s="295" t="s">
        <v>539</v>
      </c>
      <c r="E182" s="296" t="s">
        <v>6921</v>
      </c>
      <c r="F182" s="297" t="s">
        <v>6922</v>
      </c>
      <c r="G182" s="298" t="s">
        <v>4051</v>
      </c>
      <c r="H182" s="299">
        <v>7.9199999999999999</v>
      </c>
      <c r="I182" s="300"/>
      <c r="J182" s="301">
        <f>ROUND(I182*H182,2)</f>
        <v>0</v>
      </c>
      <c r="K182" s="297" t="s">
        <v>359</v>
      </c>
      <c r="L182" s="302"/>
      <c r="M182" s="303" t="s">
        <v>1</v>
      </c>
      <c r="N182" s="304" t="s">
        <v>46</v>
      </c>
      <c r="O182" s="92"/>
      <c r="P182" s="229">
        <f>O182*H182</f>
        <v>0</v>
      </c>
      <c r="Q182" s="229">
        <v>0.001</v>
      </c>
      <c r="R182" s="229">
        <f>Q182*H182</f>
        <v>0.00792</v>
      </c>
      <c r="S182" s="229">
        <v>0</v>
      </c>
      <c r="T182" s="230">
        <f>S182*H182</f>
        <v>0</v>
      </c>
      <c r="U182" s="39"/>
      <c r="V182" s="39"/>
      <c r="W182" s="39"/>
      <c r="X182" s="39"/>
      <c r="Y182" s="39"/>
      <c r="Z182" s="39"/>
      <c r="AA182" s="39"/>
      <c r="AB182" s="39"/>
      <c r="AC182" s="39"/>
      <c r="AD182" s="39"/>
      <c r="AE182" s="39"/>
      <c r="AR182" s="231" t="s">
        <v>251</v>
      </c>
      <c r="AT182" s="231" t="s">
        <v>539</v>
      </c>
      <c r="AU182" s="231" t="s">
        <v>90</v>
      </c>
      <c r="AY182" s="18" t="s">
        <v>215</v>
      </c>
      <c r="BE182" s="232">
        <f>IF(N182="základní",J182,0)</f>
        <v>0</v>
      </c>
      <c r="BF182" s="232">
        <f>IF(N182="snížená",J182,0)</f>
        <v>0</v>
      </c>
      <c r="BG182" s="232">
        <f>IF(N182="zákl. přenesená",J182,0)</f>
        <v>0</v>
      </c>
      <c r="BH182" s="232">
        <f>IF(N182="sníž. přenesená",J182,0)</f>
        <v>0</v>
      </c>
      <c r="BI182" s="232">
        <f>IF(N182="nulová",J182,0)</f>
        <v>0</v>
      </c>
      <c r="BJ182" s="18" t="s">
        <v>88</v>
      </c>
      <c r="BK182" s="232">
        <f>ROUND(I182*H182,2)</f>
        <v>0</v>
      </c>
      <c r="BL182" s="18" t="s">
        <v>214</v>
      </c>
      <c r="BM182" s="231" t="s">
        <v>6923</v>
      </c>
    </row>
    <row r="183" s="2" customFormat="1">
      <c r="A183" s="39"/>
      <c r="B183" s="40"/>
      <c r="C183" s="41"/>
      <c r="D183" s="233" t="s">
        <v>221</v>
      </c>
      <c r="E183" s="41"/>
      <c r="F183" s="234" t="s">
        <v>6922</v>
      </c>
      <c r="G183" s="41"/>
      <c r="H183" s="41"/>
      <c r="I183" s="235"/>
      <c r="J183" s="41"/>
      <c r="K183" s="41"/>
      <c r="L183" s="45"/>
      <c r="M183" s="236"/>
      <c r="N183" s="237"/>
      <c r="O183" s="92"/>
      <c r="P183" s="92"/>
      <c r="Q183" s="92"/>
      <c r="R183" s="92"/>
      <c r="S183" s="92"/>
      <c r="T183" s="93"/>
      <c r="U183" s="39"/>
      <c r="V183" s="39"/>
      <c r="W183" s="39"/>
      <c r="X183" s="39"/>
      <c r="Y183" s="39"/>
      <c r="Z183" s="39"/>
      <c r="AA183" s="39"/>
      <c r="AB183" s="39"/>
      <c r="AC183" s="39"/>
      <c r="AD183" s="39"/>
      <c r="AE183" s="39"/>
      <c r="AT183" s="18" t="s">
        <v>221</v>
      </c>
      <c r="AU183" s="18" t="s">
        <v>90</v>
      </c>
    </row>
    <row r="184" s="14" customFormat="1">
      <c r="A184" s="14"/>
      <c r="B184" s="262"/>
      <c r="C184" s="263"/>
      <c r="D184" s="233" t="s">
        <v>364</v>
      </c>
      <c r="E184" s="263"/>
      <c r="F184" s="265" t="s">
        <v>6924</v>
      </c>
      <c r="G184" s="263"/>
      <c r="H184" s="266">
        <v>7.9199999999999999</v>
      </c>
      <c r="I184" s="267"/>
      <c r="J184" s="263"/>
      <c r="K184" s="263"/>
      <c r="L184" s="268"/>
      <c r="M184" s="269"/>
      <c r="N184" s="270"/>
      <c r="O184" s="270"/>
      <c r="P184" s="270"/>
      <c r="Q184" s="270"/>
      <c r="R184" s="270"/>
      <c r="S184" s="270"/>
      <c r="T184" s="271"/>
      <c r="U184" s="14"/>
      <c r="V184" s="14"/>
      <c r="W184" s="14"/>
      <c r="X184" s="14"/>
      <c r="Y184" s="14"/>
      <c r="Z184" s="14"/>
      <c r="AA184" s="14"/>
      <c r="AB184" s="14"/>
      <c r="AC184" s="14"/>
      <c r="AD184" s="14"/>
      <c r="AE184" s="14"/>
      <c r="AT184" s="272" t="s">
        <v>364</v>
      </c>
      <c r="AU184" s="272" t="s">
        <v>90</v>
      </c>
      <c r="AV184" s="14" t="s">
        <v>90</v>
      </c>
      <c r="AW184" s="14" t="s">
        <v>4</v>
      </c>
      <c r="AX184" s="14" t="s">
        <v>88</v>
      </c>
      <c r="AY184" s="272" t="s">
        <v>215</v>
      </c>
    </row>
    <row r="185" s="2" customFormat="1" ht="16.5" customHeight="1">
      <c r="A185" s="39"/>
      <c r="B185" s="40"/>
      <c r="C185" s="220" t="s">
        <v>296</v>
      </c>
      <c r="D185" s="220" t="s">
        <v>216</v>
      </c>
      <c r="E185" s="221" t="s">
        <v>6925</v>
      </c>
      <c r="F185" s="222" t="s">
        <v>6926</v>
      </c>
      <c r="G185" s="223" t="s">
        <v>358</v>
      </c>
      <c r="H185" s="224">
        <v>19.800000000000001</v>
      </c>
      <c r="I185" s="225"/>
      <c r="J185" s="226">
        <f>ROUND(I185*H185,2)</f>
        <v>0</v>
      </c>
      <c r="K185" s="222" t="s">
        <v>359</v>
      </c>
      <c r="L185" s="45"/>
      <c r="M185" s="227" t="s">
        <v>1</v>
      </c>
      <c r="N185" s="228" t="s">
        <v>46</v>
      </c>
      <c r="O185" s="92"/>
      <c r="P185" s="229">
        <f>O185*H185</f>
        <v>0</v>
      </c>
      <c r="Q185" s="229">
        <v>0</v>
      </c>
      <c r="R185" s="229">
        <f>Q185*H185</f>
        <v>0</v>
      </c>
      <c r="S185" s="229">
        <v>0</v>
      </c>
      <c r="T185" s="230">
        <f>S185*H185</f>
        <v>0</v>
      </c>
      <c r="U185" s="39"/>
      <c r="V185" s="39"/>
      <c r="W185" s="39"/>
      <c r="X185" s="39"/>
      <c r="Y185" s="39"/>
      <c r="Z185" s="39"/>
      <c r="AA185" s="39"/>
      <c r="AB185" s="39"/>
      <c r="AC185" s="39"/>
      <c r="AD185" s="39"/>
      <c r="AE185" s="39"/>
      <c r="AR185" s="231" t="s">
        <v>214</v>
      </c>
      <c r="AT185" s="231" t="s">
        <v>216</v>
      </c>
      <c r="AU185" s="231" t="s">
        <v>90</v>
      </c>
      <c r="AY185" s="18" t="s">
        <v>215</v>
      </c>
      <c r="BE185" s="232">
        <f>IF(N185="základní",J185,0)</f>
        <v>0</v>
      </c>
      <c r="BF185" s="232">
        <f>IF(N185="snížená",J185,0)</f>
        <v>0</v>
      </c>
      <c r="BG185" s="232">
        <f>IF(N185="zákl. přenesená",J185,0)</f>
        <v>0</v>
      </c>
      <c r="BH185" s="232">
        <f>IF(N185="sníž. přenesená",J185,0)</f>
        <v>0</v>
      </c>
      <c r="BI185" s="232">
        <f>IF(N185="nulová",J185,0)</f>
        <v>0</v>
      </c>
      <c r="BJ185" s="18" t="s">
        <v>88</v>
      </c>
      <c r="BK185" s="232">
        <f>ROUND(I185*H185,2)</f>
        <v>0</v>
      </c>
      <c r="BL185" s="18" t="s">
        <v>214</v>
      </c>
      <c r="BM185" s="231" t="s">
        <v>6927</v>
      </c>
    </row>
    <row r="186" s="2" customFormat="1">
      <c r="A186" s="39"/>
      <c r="B186" s="40"/>
      <c r="C186" s="41"/>
      <c r="D186" s="233" t="s">
        <v>221</v>
      </c>
      <c r="E186" s="41"/>
      <c r="F186" s="234" t="s">
        <v>6928</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221</v>
      </c>
      <c r="AU186" s="18" t="s">
        <v>90</v>
      </c>
    </row>
    <row r="187" s="2" customFormat="1">
      <c r="A187" s="39"/>
      <c r="B187" s="40"/>
      <c r="C187" s="41"/>
      <c r="D187" s="250" t="s">
        <v>362</v>
      </c>
      <c r="E187" s="41"/>
      <c r="F187" s="251" t="s">
        <v>6929</v>
      </c>
      <c r="G187" s="41"/>
      <c r="H187" s="41"/>
      <c r="I187" s="235"/>
      <c r="J187" s="41"/>
      <c r="K187" s="41"/>
      <c r="L187" s="45"/>
      <c r="M187" s="236"/>
      <c r="N187" s="237"/>
      <c r="O187" s="92"/>
      <c r="P187" s="92"/>
      <c r="Q187" s="92"/>
      <c r="R187" s="92"/>
      <c r="S187" s="92"/>
      <c r="T187" s="93"/>
      <c r="U187" s="39"/>
      <c r="V187" s="39"/>
      <c r="W187" s="39"/>
      <c r="X187" s="39"/>
      <c r="Y187" s="39"/>
      <c r="Z187" s="39"/>
      <c r="AA187" s="39"/>
      <c r="AB187" s="39"/>
      <c r="AC187" s="39"/>
      <c r="AD187" s="39"/>
      <c r="AE187" s="39"/>
      <c r="AT187" s="18" t="s">
        <v>362</v>
      </c>
      <c r="AU187" s="18" t="s">
        <v>90</v>
      </c>
    </row>
    <row r="188" s="13" customFormat="1">
      <c r="A188" s="13"/>
      <c r="B188" s="252"/>
      <c r="C188" s="253"/>
      <c r="D188" s="233" t="s">
        <v>364</v>
      </c>
      <c r="E188" s="254" t="s">
        <v>1</v>
      </c>
      <c r="F188" s="255" t="s">
        <v>6930</v>
      </c>
      <c r="G188" s="253"/>
      <c r="H188" s="254" t="s">
        <v>1</v>
      </c>
      <c r="I188" s="256"/>
      <c r="J188" s="253"/>
      <c r="K188" s="253"/>
      <c r="L188" s="257"/>
      <c r="M188" s="258"/>
      <c r="N188" s="259"/>
      <c r="O188" s="259"/>
      <c r="P188" s="259"/>
      <c r="Q188" s="259"/>
      <c r="R188" s="259"/>
      <c r="S188" s="259"/>
      <c r="T188" s="260"/>
      <c r="U188" s="13"/>
      <c r="V188" s="13"/>
      <c r="W188" s="13"/>
      <c r="X188" s="13"/>
      <c r="Y188" s="13"/>
      <c r="Z188" s="13"/>
      <c r="AA188" s="13"/>
      <c r="AB188" s="13"/>
      <c r="AC188" s="13"/>
      <c r="AD188" s="13"/>
      <c r="AE188" s="13"/>
      <c r="AT188" s="261" t="s">
        <v>364</v>
      </c>
      <c r="AU188" s="261" t="s">
        <v>90</v>
      </c>
      <c r="AV188" s="13" t="s">
        <v>88</v>
      </c>
      <c r="AW188" s="13" t="s">
        <v>36</v>
      </c>
      <c r="AX188" s="13" t="s">
        <v>81</v>
      </c>
      <c r="AY188" s="261" t="s">
        <v>215</v>
      </c>
    </row>
    <row r="189" s="14" customFormat="1">
      <c r="A189" s="14"/>
      <c r="B189" s="262"/>
      <c r="C189" s="263"/>
      <c r="D189" s="233" t="s">
        <v>364</v>
      </c>
      <c r="E189" s="264" t="s">
        <v>1</v>
      </c>
      <c r="F189" s="265" t="s">
        <v>6931</v>
      </c>
      <c r="G189" s="263"/>
      <c r="H189" s="266">
        <v>19.800000000000001</v>
      </c>
      <c r="I189" s="267"/>
      <c r="J189" s="263"/>
      <c r="K189" s="263"/>
      <c r="L189" s="268"/>
      <c r="M189" s="269"/>
      <c r="N189" s="270"/>
      <c r="O189" s="270"/>
      <c r="P189" s="270"/>
      <c r="Q189" s="270"/>
      <c r="R189" s="270"/>
      <c r="S189" s="270"/>
      <c r="T189" s="271"/>
      <c r="U189" s="14"/>
      <c r="V189" s="14"/>
      <c r="W189" s="14"/>
      <c r="X189" s="14"/>
      <c r="Y189" s="14"/>
      <c r="Z189" s="14"/>
      <c r="AA189" s="14"/>
      <c r="AB189" s="14"/>
      <c r="AC189" s="14"/>
      <c r="AD189" s="14"/>
      <c r="AE189" s="14"/>
      <c r="AT189" s="272" t="s">
        <v>364</v>
      </c>
      <c r="AU189" s="272" t="s">
        <v>90</v>
      </c>
      <c r="AV189" s="14" t="s">
        <v>90</v>
      </c>
      <c r="AW189" s="14" t="s">
        <v>36</v>
      </c>
      <c r="AX189" s="14" t="s">
        <v>81</v>
      </c>
      <c r="AY189" s="272" t="s">
        <v>215</v>
      </c>
    </row>
    <row r="190" s="15" customFormat="1">
      <c r="A190" s="15"/>
      <c r="B190" s="273"/>
      <c r="C190" s="274"/>
      <c r="D190" s="233" t="s">
        <v>364</v>
      </c>
      <c r="E190" s="275" t="s">
        <v>1</v>
      </c>
      <c r="F190" s="276" t="s">
        <v>368</v>
      </c>
      <c r="G190" s="274"/>
      <c r="H190" s="277">
        <v>19.800000000000001</v>
      </c>
      <c r="I190" s="278"/>
      <c r="J190" s="274"/>
      <c r="K190" s="274"/>
      <c r="L190" s="279"/>
      <c r="M190" s="280"/>
      <c r="N190" s="281"/>
      <c r="O190" s="281"/>
      <c r="P190" s="281"/>
      <c r="Q190" s="281"/>
      <c r="R190" s="281"/>
      <c r="S190" s="281"/>
      <c r="T190" s="282"/>
      <c r="U190" s="15"/>
      <c r="V190" s="15"/>
      <c r="W190" s="15"/>
      <c r="X190" s="15"/>
      <c r="Y190" s="15"/>
      <c r="Z190" s="15"/>
      <c r="AA190" s="15"/>
      <c r="AB190" s="15"/>
      <c r="AC190" s="15"/>
      <c r="AD190" s="15"/>
      <c r="AE190" s="15"/>
      <c r="AT190" s="283" t="s">
        <v>364</v>
      </c>
      <c r="AU190" s="283" t="s">
        <v>90</v>
      </c>
      <c r="AV190" s="15" t="s">
        <v>214</v>
      </c>
      <c r="AW190" s="15" t="s">
        <v>36</v>
      </c>
      <c r="AX190" s="15" t="s">
        <v>88</v>
      </c>
      <c r="AY190" s="283" t="s">
        <v>215</v>
      </c>
    </row>
    <row r="191" s="2" customFormat="1" ht="24.15" customHeight="1">
      <c r="A191" s="39"/>
      <c r="B191" s="40"/>
      <c r="C191" s="220" t="s">
        <v>300</v>
      </c>
      <c r="D191" s="220" t="s">
        <v>216</v>
      </c>
      <c r="E191" s="221" t="s">
        <v>6932</v>
      </c>
      <c r="F191" s="222" t="s">
        <v>6933</v>
      </c>
      <c r="G191" s="223" t="s">
        <v>523</v>
      </c>
      <c r="H191" s="224">
        <v>1320</v>
      </c>
      <c r="I191" s="225"/>
      <c r="J191" s="226">
        <f>ROUND(I191*H191,2)</f>
        <v>0</v>
      </c>
      <c r="K191" s="222" t="s">
        <v>359</v>
      </c>
      <c r="L191" s="45"/>
      <c r="M191" s="227" t="s">
        <v>1</v>
      </c>
      <c r="N191" s="228" t="s">
        <v>46</v>
      </c>
      <c r="O191" s="92"/>
      <c r="P191" s="229">
        <f>O191*H191</f>
        <v>0</v>
      </c>
      <c r="Q191" s="229">
        <v>0</v>
      </c>
      <c r="R191" s="229">
        <f>Q191*H191</f>
        <v>0</v>
      </c>
      <c r="S191" s="229">
        <v>0</v>
      </c>
      <c r="T191" s="230">
        <f>S191*H191</f>
        <v>0</v>
      </c>
      <c r="U191" s="39"/>
      <c r="V191" s="39"/>
      <c r="W191" s="39"/>
      <c r="X191" s="39"/>
      <c r="Y191" s="39"/>
      <c r="Z191" s="39"/>
      <c r="AA191" s="39"/>
      <c r="AB191" s="39"/>
      <c r="AC191" s="39"/>
      <c r="AD191" s="39"/>
      <c r="AE191" s="39"/>
      <c r="AR191" s="231" t="s">
        <v>214</v>
      </c>
      <c r="AT191" s="231" t="s">
        <v>216</v>
      </c>
      <c r="AU191" s="231" t="s">
        <v>90</v>
      </c>
      <c r="AY191" s="18" t="s">
        <v>215</v>
      </c>
      <c r="BE191" s="232">
        <f>IF(N191="základní",J191,0)</f>
        <v>0</v>
      </c>
      <c r="BF191" s="232">
        <f>IF(N191="snížená",J191,0)</f>
        <v>0</v>
      </c>
      <c r="BG191" s="232">
        <f>IF(N191="zákl. přenesená",J191,0)</f>
        <v>0</v>
      </c>
      <c r="BH191" s="232">
        <f>IF(N191="sníž. přenesená",J191,0)</f>
        <v>0</v>
      </c>
      <c r="BI191" s="232">
        <f>IF(N191="nulová",J191,0)</f>
        <v>0</v>
      </c>
      <c r="BJ191" s="18" t="s">
        <v>88</v>
      </c>
      <c r="BK191" s="232">
        <f>ROUND(I191*H191,2)</f>
        <v>0</v>
      </c>
      <c r="BL191" s="18" t="s">
        <v>214</v>
      </c>
      <c r="BM191" s="231" t="s">
        <v>6934</v>
      </c>
    </row>
    <row r="192" s="2" customFormat="1">
      <c r="A192" s="39"/>
      <c r="B192" s="40"/>
      <c r="C192" s="41"/>
      <c r="D192" s="233" t="s">
        <v>221</v>
      </c>
      <c r="E192" s="41"/>
      <c r="F192" s="234" t="s">
        <v>6935</v>
      </c>
      <c r="G192" s="41"/>
      <c r="H192" s="41"/>
      <c r="I192" s="235"/>
      <c r="J192" s="41"/>
      <c r="K192" s="41"/>
      <c r="L192" s="45"/>
      <c r="M192" s="236"/>
      <c r="N192" s="237"/>
      <c r="O192" s="92"/>
      <c r="P192" s="92"/>
      <c r="Q192" s="92"/>
      <c r="R192" s="92"/>
      <c r="S192" s="92"/>
      <c r="T192" s="93"/>
      <c r="U192" s="39"/>
      <c r="V192" s="39"/>
      <c r="W192" s="39"/>
      <c r="X192" s="39"/>
      <c r="Y192" s="39"/>
      <c r="Z192" s="39"/>
      <c r="AA192" s="39"/>
      <c r="AB192" s="39"/>
      <c r="AC192" s="39"/>
      <c r="AD192" s="39"/>
      <c r="AE192" s="39"/>
      <c r="AT192" s="18" t="s">
        <v>221</v>
      </c>
      <c r="AU192" s="18" t="s">
        <v>90</v>
      </c>
    </row>
    <row r="193" s="2" customFormat="1">
      <c r="A193" s="39"/>
      <c r="B193" s="40"/>
      <c r="C193" s="41"/>
      <c r="D193" s="250" t="s">
        <v>362</v>
      </c>
      <c r="E193" s="41"/>
      <c r="F193" s="251" t="s">
        <v>6936</v>
      </c>
      <c r="G193" s="41"/>
      <c r="H193" s="41"/>
      <c r="I193" s="235"/>
      <c r="J193" s="41"/>
      <c r="K193" s="41"/>
      <c r="L193" s="45"/>
      <c r="M193" s="236"/>
      <c r="N193" s="237"/>
      <c r="O193" s="92"/>
      <c r="P193" s="92"/>
      <c r="Q193" s="92"/>
      <c r="R193" s="92"/>
      <c r="S193" s="92"/>
      <c r="T193" s="93"/>
      <c r="U193" s="39"/>
      <c r="V193" s="39"/>
      <c r="W193" s="39"/>
      <c r="X193" s="39"/>
      <c r="Y193" s="39"/>
      <c r="Z193" s="39"/>
      <c r="AA193" s="39"/>
      <c r="AB193" s="39"/>
      <c r="AC193" s="39"/>
      <c r="AD193" s="39"/>
      <c r="AE193" s="39"/>
      <c r="AT193" s="18" t="s">
        <v>362</v>
      </c>
      <c r="AU193" s="18" t="s">
        <v>90</v>
      </c>
    </row>
    <row r="194" s="2" customFormat="1" ht="16.5" customHeight="1">
      <c r="A194" s="39"/>
      <c r="B194" s="40"/>
      <c r="C194" s="295" t="s">
        <v>305</v>
      </c>
      <c r="D194" s="295" t="s">
        <v>539</v>
      </c>
      <c r="E194" s="296" t="s">
        <v>6937</v>
      </c>
      <c r="F194" s="297" t="s">
        <v>6938</v>
      </c>
      <c r="G194" s="298" t="s">
        <v>1155</v>
      </c>
      <c r="H194" s="299">
        <v>19.800000000000001</v>
      </c>
      <c r="I194" s="300"/>
      <c r="J194" s="301">
        <f>ROUND(I194*H194,2)</f>
        <v>0</v>
      </c>
      <c r="K194" s="297" t="s">
        <v>359</v>
      </c>
      <c r="L194" s="302"/>
      <c r="M194" s="303" t="s">
        <v>1</v>
      </c>
      <c r="N194" s="304" t="s">
        <v>46</v>
      </c>
      <c r="O194" s="92"/>
      <c r="P194" s="229">
        <f>O194*H194</f>
        <v>0</v>
      </c>
      <c r="Q194" s="229">
        <v>0.001</v>
      </c>
      <c r="R194" s="229">
        <f>Q194*H194</f>
        <v>0.019800000000000002</v>
      </c>
      <c r="S194" s="229">
        <v>0</v>
      </c>
      <c r="T194" s="230">
        <f>S194*H194</f>
        <v>0</v>
      </c>
      <c r="U194" s="39"/>
      <c r="V194" s="39"/>
      <c r="W194" s="39"/>
      <c r="X194" s="39"/>
      <c r="Y194" s="39"/>
      <c r="Z194" s="39"/>
      <c r="AA194" s="39"/>
      <c r="AB194" s="39"/>
      <c r="AC194" s="39"/>
      <c r="AD194" s="39"/>
      <c r="AE194" s="39"/>
      <c r="AR194" s="231" t="s">
        <v>251</v>
      </c>
      <c r="AT194" s="231" t="s">
        <v>539</v>
      </c>
      <c r="AU194" s="231" t="s">
        <v>90</v>
      </c>
      <c r="AY194" s="18" t="s">
        <v>215</v>
      </c>
      <c r="BE194" s="232">
        <f>IF(N194="základní",J194,0)</f>
        <v>0</v>
      </c>
      <c r="BF194" s="232">
        <f>IF(N194="snížená",J194,0)</f>
        <v>0</v>
      </c>
      <c r="BG194" s="232">
        <f>IF(N194="zákl. přenesená",J194,0)</f>
        <v>0</v>
      </c>
      <c r="BH194" s="232">
        <f>IF(N194="sníž. přenesená",J194,0)</f>
        <v>0</v>
      </c>
      <c r="BI194" s="232">
        <f>IF(N194="nulová",J194,0)</f>
        <v>0</v>
      </c>
      <c r="BJ194" s="18" t="s">
        <v>88</v>
      </c>
      <c r="BK194" s="232">
        <f>ROUND(I194*H194,2)</f>
        <v>0</v>
      </c>
      <c r="BL194" s="18" t="s">
        <v>214</v>
      </c>
      <c r="BM194" s="231" t="s">
        <v>6939</v>
      </c>
    </row>
    <row r="195" s="2" customFormat="1">
      <c r="A195" s="39"/>
      <c r="B195" s="40"/>
      <c r="C195" s="41"/>
      <c r="D195" s="233" t="s">
        <v>221</v>
      </c>
      <c r="E195" s="41"/>
      <c r="F195" s="234" t="s">
        <v>6938</v>
      </c>
      <c r="G195" s="41"/>
      <c r="H195" s="41"/>
      <c r="I195" s="235"/>
      <c r="J195" s="41"/>
      <c r="K195" s="41"/>
      <c r="L195" s="45"/>
      <c r="M195" s="236"/>
      <c r="N195" s="237"/>
      <c r="O195" s="92"/>
      <c r="P195" s="92"/>
      <c r="Q195" s="92"/>
      <c r="R195" s="92"/>
      <c r="S195" s="92"/>
      <c r="T195" s="93"/>
      <c r="U195" s="39"/>
      <c r="V195" s="39"/>
      <c r="W195" s="39"/>
      <c r="X195" s="39"/>
      <c r="Y195" s="39"/>
      <c r="Z195" s="39"/>
      <c r="AA195" s="39"/>
      <c r="AB195" s="39"/>
      <c r="AC195" s="39"/>
      <c r="AD195" s="39"/>
      <c r="AE195" s="39"/>
      <c r="AT195" s="18" t="s">
        <v>221</v>
      </c>
      <c r="AU195" s="18" t="s">
        <v>90</v>
      </c>
    </row>
    <row r="196" s="14" customFormat="1">
      <c r="A196" s="14"/>
      <c r="B196" s="262"/>
      <c r="C196" s="263"/>
      <c r="D196" s="233" t="s">
        <v>364</v>
      </c>
      <c r="E196" s="263"/>
      <c r="F196" s="265" t="s">
        <v>6940</v>
      </c>
      <c r="G196" s="263"/>
      <c r="H196" s="266">
        <v>19.800000000000001</v>
      </c>
      <c r="I196" s="267"/>
      <c r="J196" s="263"/>
      <c r="K196" s="263"/>
      <c r="L196" s="268"/>
      <c r="M196" s="269"/>
      <c r="N196" s="270"/>
      <c r="O196" s="270"/>
      <c r="P196" s="270"/>
      <c r="Q196" s="270"/>
      <c r="R196" s="270"/>
      <c r="S196" s="270"/>
      <c r="T196" s="271"/>
      <c r="U196" s="14"/>
      <c r="V196" s="14"/>
      <c r="W196" s="14"/>
      <c r="X196" s="14"/>
      <c r="Y196" s="14"/>
      <c r="Z196" s="14"/>
      <c r="AA196" s="14"/>
      <c r="AB196" s="14"/>
      <c r="AC196" s="14"/>
      <c r="AD196" s="14"/>
      <c r="AE196" s="14"/>
      <c r="AT196" s="272" t="s">
        <v>364</v>
      </c>
      <c r="AU196" s="272" t="s">
        <v>90</v>
      </c>
      <c r="AV196" s="14" t="s">
        <v>90</v>
      </c>
      <c r="AW196" s="14" t="s">
        <v>4</v>
      </c>
      <c r="AX196" s="14" t="s">
        <v>88</v>
      </c>
      <c r="AY196" s="272" t="s">
        <v>215</v>
      </c>
    </row>
    <row r="197" s="2" customFormat="1" ht="16.5" customHeight="1">
      <c r="A197" s="39"/>
      <c r="B197" s="40"/>
      <c r="C197" s="220" t="s">
        <v>309</v>
      </c>
      <c r="D197" s="220" t="s">
        <v>216</v>
      </c>
      <c r="E197" s="221" t="s">
        <v>6941</v>
      </c>
      <c r="F197" s="222" t="s">
        <v>6942</v>
      </c>
      <c r="G197" s="223" t="s">
        <v>358</v>
      </c>
      <c r="H197" s="224">
        <v>0.105</v>
      </c>
      <c r="I197" s="225"/>
      <c r="J197" s="226">
        <f>ROUND(I197*H197,2)</f>
        <v>0</v>
      </c>
      <c r="K197" s="222" t="s">
        <v>359</v>
      </c>
      <c r="L197" s="45"/>
      <c r="M197" s="227" t="s">
        <v>1</v>
      </c>
      <c r="N197" s="228" t="s">
        <v>46</v>
      </c>
      <c r="O197" s="92"/>
      <c r="P197" s="229">
        <f>O197*H197</f>
        <v>0</v>
      </c>
      <c r="Q197" s="229">
        <v>0</v>
      </c>
      <c r="R197" s="229">
        <f>Q197*H197</f>
        <v>0</v>
      </c>
      <c r="S197" s="229">
        <v>0</v>
      </c>
      <c r="T197" s="230">
        <f>S197*H197</f>
        <v>0</v>
      </c>
      <c r="U197" s="39"/>
      <c r="V197" s="39"/>
      <c r="W197" s="39"/>
      <c r="X197" s="39"/>
      <c r="Y197" s="39"/>
      <c r="Z197" s="39"/>
      <c r="AA197" s="39"/>
      <c r="AB197" s="39"/>
      <c r="AC197" s="39"/>
      <c r="AD197" s="39"/>
      <c r="AE197" s="39"/>
      <c r="AR197" s="231" t="s">
        <v>214</v>
      </c>
      <c r="AT197" s="231" t="s">
        <v>216</v>
      </c>
      <c r="AU197" s="231" t="s">
        <v>90</v>
      </c>
      <c r="AY197" s="18" t="s">
        <v>215</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214</v>
      </c>
      <c r="BM197" s="231" t="s">
        <v>6943</v>
      </c>
    </row>
    <row r="198" s="2" customFormat="1">
      <c r="A198" s="39"/>
      <c r="B198" s="40"/>
      <c r="C198" s="41"/>
      <c r="D198" s="233" t="s">
        <v>221</v>
      </c>
      <c r="E198" s="41"/>
      <c r="F198" s="234" t="s">
        <v>6944</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221</v>
      </c>
      <c r="AU198" s="18" t="s">
        <v>90</v>
      </c>
    </row>
    <row r="199" s="2" customFormat="1">
      <c r="A199" s="39"/>
      <c r="B199" s="40"/>
      <c r="C199" s="41"/>
      <c r="D199" s="250" t="s">
        <v>362</v>
      </c>
      <c r="E199" s="41"/>
      <c r="F199" s="251" t="s">
        <v>6945</v>
      </c>
      <c r="G199" s="41"/>
      <c r="H199" s="41"/>
      <c r="I199" s="235"/>
      <c r="J199" s="41"/>
      <c r="K199" s="41"/>
      <c r="L199" s="45"/>
      <c r="M199" s="236"/>
      <c r="N199" s="237"/>
      <c r="O199" s="92"/>
      <c r="P199" s="92"/>
      <c r="Q199" s="92"/>
      <c r="R199" s="92"/>
      <c r="S199" s="92"/>
      <c r="T199" s="93"/>
      <c r="U199" s="39"/>
      <c r="V199" s="39"/>
      <c r="W199" s="39"/>
      <c r="X199" s="39"/>
      <c r="Y199" s="39"/>
      <c r="Z199" s="39"/>
      <c r="AA199" s="39"/>
      <c r="AB199" s="39"/>
      <c r="AC199" s="39"/>
      <c r="AD199" s="39"/>
      <c r="AE199" s="39"/>
      <c r="AT199" s="18" t="s">
        <v>362</v>
      </c>
      <c r="AU199" s="18" t="s">
        <v>90</v>
      </c>
    </row>
    <row r="200" s="13" customFormat="1">
      <c r="A200" s="13"/>
      <c r="B200" s="252"/>
      <c r="C200" s="253"/>
      <c r="D200" s="233" t="s">
        <v>364</v>
      </c>
      <c r="E200" s="254" t="s">
        <v>1</v>
      </c>
      <c r="F200" s="255" t="s">
        <v>6946</v>
      </c>
      <c r="G200" s="253"/>
      <c r="H200" s="254" t="s">
        <v>1</v>
      </c>
      <c r="I200" s="256"/>
      <c r="J200" s="253"/>
      <c r="K200" s="253"/>
      <c r="L200" s="257"/>
      <c r="M200" s="258"/>
      <c r="N200" s="259"/>
      <c r="O200" s="259"/>
      <c r="P200" s="259"/>
      <c r="Q200" s="259"/>
      <c r="R200" s="259"/>
      <c r="S200" s="259"/>
      <c r="T200" s="260"/>
      <c r="U200" s="13"/>
      <c r="V200" s="13"/>
      <c r="W200" s="13"/>
      <c r="X200" s="13"/>
      <c r="Y200" s="13"/>
      <c r="Z200" s="13"/>
      <c r="AA200" s="13"/>
      <c r="AB200" s="13"/>
      <c r="AC200" s="13"/>
      <c r="AD200" s="13"/>
      <c r="AE200" s="13"/>
      <c r="AT200" s="261" t="s">
        <v>364</v>
      </c>
      <c r="AU200" s="261" t="s">
        <v>90</v>
      </c>
      <c r="AV200" s="13" t="s">
        <v>88</v>
      </c>
      <c r="AW200" s="13" t="s">
        <v>36</v>
      </c>
      <c r="AX200" s="13" t="s">
        <v>81</v>
      </c>
      <c r="AY200" s="261" t="s">
        <v>215</v>
      </c>
    </row>
    <row r="201" s="14" customFormat="1">
      <c r="A201" s="14"/>
      <c r="B201" s="262"/>
      <c r="C201" s="263"/>
      <c r="D201" s="233" t="s">
        <v>364</v>
      </c>
      <c r="E201" s="264" t="s">
        <v>1</v>
      </c>
      <c r="F201" s="265" t="s">
        <v>6947</v>
      </c>
      <c r="G201" s="263"/>
      <c r="H201" s="266">
        <v>0.105</v>
      </c>
      <c r="I201" s="267"/>
      <c r="J201" s="263"/>
      <c r="K201" s="263"/>
      <c r="L201" s="268"/>
      <c r="M201" s="269"/>
      <c r="N201" s="270"/>
      <c r="O201" s="270"/>
      <c r="P201" s="270"/>
      <c r="Q201" s="270"/>
      <c r="R201" s="270"/>
      <c r="S201" s="270"/>
      <c r="T201" s="271"/>
      <c r="U201" s="14"/>
      <c r="V201" s="14"/>
      <c r="W201" s="14"/>
      <c r="X201" s="14"/>
      <c r="Y201" s="14"/>
      <c r="Z201" s="14"/>
      <c r="AA201" s="14"/>
      <c r="AB201" s="14"/>
      <c r="AC201" s="14"/>
      <c r="AD201" s="14"/>
      <c r="AE201" s="14"/>
      <c r="AT201" s="272" t="s">
        <v>364</v>
      </c>
      <c r="AU201" s="272" t="s">
        <v>90</v>
      </c>
      <c r="AV201" s="14" t="s">
        <v>90</v>
      </c>
      <c r="AW201" s="14" t="s">
        <v>36</v>
      </c>
      <c r="AX201" s="14" t="s">
        <v>81</v>
      </c>
      <c r="AY201" s="272" t="s">
        <v>215</v>
      </c>
    </row>
    <row r="202" s="15" customFormat="1">
      <c r="A202" s="15"/>
      <c r="B202" s="273"/>
      <c r="C202" s="274"/>
      <c r="D202" s="233" t="s">
        <v>364</v>
      </c>
      <c r="E202" s="275" t="s">
        <v>1</v>
      </c>
      <c r="F202" s="276" t="s">
        <v>368</v>
      </c>
      <c r="G202" s="274"/>
      <c r="H202" s="277">
        <v>0.105</v>
      </c>
      <c r="I202" s="278"/>
      <c r="J202" s="274"/>
      <c r="K202" s="274"/>
      <c r="L202" s="279"/>
      <c r="M202" s="280"/>
      <c r="N202" s="281"/>
      <c r="O202" s="281"/>
      <c r="P202" s="281"/>
      <c r="Q202" s="281"/>
      <c r="R202" s="281"/>
      <c r="S202" s="281"/>
      <c r="T202" s="282"/>
      <c r="U202" s="15"/>
      <c r="V202" s="15"/>
      <c r="W202" s="15"/>
      <c r="X202" s="15"/>
      <c r="Y202" s="15"/>
      <c r="Z202" s="15"/>
      <c r="AA202" s="15"/>
      <c r="AB202" s="15"/>
      <c r="AC202" s="15"/>
      <c r="AD202" s="15"/>
      <c r="AE202" s="15"/>
      <c r="AT202" s="283" t="s">
        <v>364</v>
      </c>
      <c r="AU202" s="283" t="s">
        <v>90</v>
      </c>
      <c r="AV202" s="15" t="s">
        <v>214</v>
      </c>
      <c r="AW202" s="15" t="s">
        <v>36</v>
      </c>
      <c r="AX202" s="15" t="s">
        <v>88</v>
      </c>
      <c r="AY202" s="283" t="s">
        <v>215</v>
      </c>
    </row>
    <row r="203" s="2" customFormat="1" ht="16.5" customHeight="1">
      <c r="A203" s="39"/>
      <c r="B203" s="40"/>
      <c r="C203" s="295" t="s">
        <v>7</v>
      </c>
      <c r="D203" s="295" t="s">
        <v>539</v>
      </c>
      <c r="E203" s="296" t="s">
        <v>6948</v>
      </c>
      <c r="F203" s="297" t="s">
        <v>6949</v>
      </c>
      <c r="G203" s="298" t="s">
        <v>1155</v>
      </c>
      <c r="H203" s="299">
        <v>117.05800000000001</v>
      </c>
      <c r="I203" s="300"/>
      <c r="J203" s="301">
        <f>ROUND(I203*H203,2)</f>
        <v>0</v>
      </c>
      <c r="K203" s="297" t="s">
        <v>6950</v>
      </c>
      <c r="L203" s="302"/>
      <c r="M203" s="303" t="s">
        <v>1</v>
      </c>
      <c r="N203" s="304" t="s">
        <v>46</v>
      </c>
      <c r="O203" s="92"/>
      <c r="P203" s="229">
        <f>O203*H203</f>
        <v>0</v>
      </c>
      <c r="Q203" s="229">
        <v>0.001</v>
      </c>
      <c r="R203" s="229">
        <f>Q203*H203</f>
        <v>0.11705800000000001</v>
      </c>
      <c r="S203" s="229">
        <v>0</v>
      </c>
      <c r="T203" s="230">
        <f>S203*H203</f>
        <v>0</v>
      </c>
      <c r="U203" s="39"/>
      <c r="V203" s="39"/>
      <c r="W203" s="39"/>
      <c r="X203" s="39"/>
      <c r="Y203" s="39"/>
      <c r="Z203" s="39"/>
      <c r="AA203" s="39"/>
      <c r="AB203" s="39"/>
      <c r="AC203" s="39"/>
      <c r="AD203" s="39"/>
      <c r="AE203" s="39"/>
      <c r="AR203" s="231" t="s">
        <v>251</v>
      </c>
      <c r="AT203" s="231" t="s">
        <v>539</v>
      </c>
      <c r="AU203" s="231" t="s">
        <v>90</v>
      </c>
      <c r="AY203" s="18" t="s">
        <v>215</v>
      </c>
      <c r="BE203" s="232">
        <f>IF(N203="základní",J203,0)</f>
        <v>0</v>
      </c>
      <c r="BF203" s="232">
        <f>IF(N203="snížená",J203,0)</f>
        <v>0</v>
      </c>
      <c r="BG203" s="232">
        <f>IF(N203="zákl. přenesená",J203,0)</f>
        <v>0</v>
      </c>
      <c r="BH203" s="232">
        <f>IF(N203="sníž. přenesená",J203,0)</f>
        <v>0</v>
      </c>
      <c r="BI203" s="232">
        <f>IF(N203="nulová",J203,0)</f>
        <v>0</v>
      </c>
      <c r="BJ203" s="18" t="s">
        <v>88</v>
      </c>
      <c r="BK203" s="232">
        <f>ROUND(I203*H203,2)</f>
        <v>0</v>
      </c>
      <c r="BL203" s="18" t="s">
        <v>214</v>
      </c>
      <c r="BM203" s="231" t="s">
        <v>6951</v>
      </c>
    </row>
    <row r="204" s="2" customFormat="1">
      <c r="A204" s="39"/>
      <c r="B204" s="40"/>
      <c r="C204" s="41"/>
      <c r="D204" s="233" t="s">
        <v>221</v>
      </c>
      <c r="E204" s="41"/>
      <c r="F204" s="234" t="s">
        <v>6949</v>
      </c>
      <c r="G204" s="41"/>
      <c r="H204" s="41"/>
      <c r="I204" s="235"/>
      <c r="J204" s="41"/>
      <c r="K204" s="41"/>
      <c r="L204" s="45"/>
      <c r="M204" s="236"/>
      <c r="N204" s="237"/>
      <c r="O204" s="92"/>
      <c r="P204" s="92"/>
      <c r="Q204" s="92"/>
      <c r="R204" s="92"/>
      <c r="S204" s="92"/>
      <c r="T204" s="93"/>
      <c r="U204" s="39"/>
      <c r="V204" s="39"/>
      <c r="W204" s="39"/>
      <c r="X204" s="39"/>
      <c r="Y204" s="39"/>
      <c r="Z204" s="39"/>
      <c r="AA204" s="39"/>
      <c r="AB204" s="39"/>
      <c r="AC204" s="39"/>
      <c r="AD204" s="39"/>
      <c r="AE204" s="39"/>
      <c r="AT204" s="18" t="s">
        <v>221</v>
      </c>
      <c r="AU204" s="18" t="s">
        <v>90</v>
      </c>
    </row>
    <row r="205" s="2" customFormat="1" ht="24.15" customHeight="1">
      <c r="A205" s="39"/>
      <c r="B205" s="40"/>
      <c r="C205" s="220" t="s">
        <v>538</v>
      </c>
      <c r="D205" s="220" t="s">
        <v>216</v>
      </c>
      <c r="E205" s="221" t="s">
        <v>465</v>
      </c>
      <c r="F205" s="222" t="s">
        <v>466</v>
      </c>
      <c r="G205" s="223" t="s">
        <v>358</v>
      </c>
      <c r="H205" s="224">
        <v>110.59999999999999</v>
      </c>
      <c r="I205" s="225"/>
      <c r="J205" s="226">
        <f>ROUND(I205*H205,2)</f>
        <v>0</v>
      </c>
      <c r="K205" s="222" t="s">
        <v>359</v>
      </c>
      <c r="L205" s="45"/>
      <c r="M205" s="227" t="s">
        <v>1</v>
      </c>
      <c r="N205" s="228" t="s">
        <v>46</v>
      </c>
      <c r="O205" s="92"/>
      <c r="P205" s="229">
        <f>O205*H205</f>
        <v>0</v>
      </c>
      <c r="Q205" s="229">
        <v>0</v>
      </c>
      <c r="R205" s="229">
        <f>Q205*H205</f>
        <v>0</v>
      </c>
      <c r="S205" s="229">
        <v>0</v>
      </c>
      <c r="T205" s="230">
        <f>S205*H205</f>
        <v>0</v>
      </c>
      <c r="U205" s="39"/>
      <c r="V205" s="39"/>
      <c r="W205" s="39"/>
      <c r="X205" s="39"/>
      <c r="Y205" s="39"/>
      <c r="Z205" s="39"/>
      <c r="AA205" s="39"/>
      <c r="AB205" s="39"/>
      <c r="AC205" s="39"/>
      <c r="AD205" s="39"/>
      <c r="AE205" s="39"/>
      <c r="AR205" s="231" t="s">
        <v>214</v>
      </c>
      <c r="AT205" s="231" t="s">
        <v>216</v>
      </c>
      <c r="AU205" s="231" t="s">
        <v>90</v>
      </c>
      <c r="AY205" s="18" t="s">
        <v>215</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214</v>
      </c>
      <c r="BM205" s="231" t="s">
        <v>6952</v>
      </c>
    </row>
    <row r="206" s="2" customFormat="1">
      <c r="A206" s="39"/>
      <c r="B206" s="40"/>
      <c r="C206" s="41"/>
      <c r="D206" s="233" t="s">
        <v>221</v>
      </c>
      <c r="E206" s="41"/>
      <c r="F206" s="234" t="s">
        <v>468</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221</v>
      </c>
      <c r="AU206" s="18" t="s">
        <v>90</v>
      </c>
    </row>
    <row r="207" s="2" customFormat="1">
      <c r="A207" s="39"/>
      <c r="B207" s="40"/>
      <c r="C207" s="41"/>
      <c r="D207" s="250" t="s">
        <v>362</v>
      </c>
      <c r="E207" s="41"/>
      <c r="F207" s="251" t="s">
        <v>469</v>
      </c>
      <c r="G207" s="41"/>
      <c r="H207" s="41"/>
      <c r="I207" s="235"/>
      <c r="J207" s="41"/>
      <c r="K207" s="41"/>
      <c r="L207" s="45"/>
      <c r="M207" s="236"/>
      <c r="N207" s="237"/>
      <c r="O207" s="92"/>
      <c r="P207" s="92"/>
      <c r="Q207" s="92"/>
      <c r="R207" s="92"/>
      <c r="S207" s="92"/>
      <c r="T207" s="93"/>
      <c r="U207" s="39"/>
      <c r="V207" s="39"/>
      <c r="W207" s="39"/>
      <c r="X207" s="39"/>
      <c r="Y207" s="39"/>
      <c r="Z207" s="39"/>
      <c r="AA207" s="39"/>
      <c r="AB207" s="39"/>
      <c r="AC207" s="39"/>
      <c r="AD207" s="39"/>
      <c r="AE207" s="39"/>
      <c r="AT207" s="18" t="s">
        <v>362</v>
      </c>
      <c r="AU207" s="18" t="s">
        <v>90</v>
      </c>
    </row>
    <row r="208" s="13" customFormat="1">
      <c r="A208" s="13"/>
      <c r="B208" s="252"/>
      <c r="C208" s="253"/>
      <c r="D208" s="233" t="s">
        <v>364</v>
      </c>
      <c r="E208" s="254" t="s">
        <v>1</v>
      </c>
      <c r="F208" s="255" t="s">
        <v>6953</v>
      </c>
      <c r="G208" s="253"/>
      <c r="H208" s="254" t="s">
        <v>1</v>
      </c>
      <c r="I208" s="256"/>
      <c r="J208" s="253"/>
      <c r="K208" s="253"/>
      <c r="L208" s="257"/>
      <c r="M208" s="258"/>
      <c r="N208" s="259"/>
      <c r="O208" s="259"/>
      <c r="P208" s="259"/>
      <c r="Q208" s="259"/>
      <c r="R208" s="259"/>
      <c r="S208" s="259"/>
      <c r="T208" s="260"/>
      <c r="U208" s="13"/>
      <c r="V208" s="13"/>
      <c r="W208" s="13"/>
      <c r="X208" s="13"/>
      <c r="Y208" s="13"/>
      <c r="Z208" s="13"/>
      <c r="AA208" s="13"/>
      <c r="AB208" s="13"/>
      <c r="AC208" s="13"/>
      <c r="AD208" s="13"/>
      <c r="AE208" s="13"/>
      <c r="AT208" s="261" t="s">
        <v>364</v>
      </c>
      <c r="AU208" s="261" t="s">
        <v>90</v>
      </c>
      <c r="AV208" s="13" t="s">
        <v>88</v>
      </c>
      <c r="AW208" s="13" t="s">
        <v>36</v>
      </c>
      <c r="AX208" s="13" t="s">
        <v>81</v>
      </c>
      <c r="AY208" s="261" t="s">
        <v>215</v>
      </c>
    </row>
    <row r="209" s="14" customFormat="1">
      <c r="A209" s="14"/>
      <c r="B209" s="262"/>
      <c r="C209" s="263"/>
      <c r="D209" s="233" t="s">
        <v>364</v>
      </c>
      <c r="E209" s="264" t="s">
        <v>1</v>
      </c>
      <c r="F209" s="265" t="s">
        <v>6954</v>
      </c>
      <c r="G209" s="263"/>
      <c r="H209" s="266">
        <v>110.59999999999999</v>
      </c>
      <c r="I209" s="267"/>
      <c r="J209" s="263"/>
      <c r="K209" s="263"/>
      <c r="L209" s="268"/>
      <c r="M209" s="269"/>
      <c r="N209" s="270"/>
      <c r="O209" s="270"/>
      <c r="P209" s="270"/>
      <c r="Q209" s="270"/>
      <c r="R209" s="270"/>
      <c r="S209" s="270"/>
      <c r="T209" s="271"/>
      <c r="U209" s="14"/>
      <c r="V209" s="14"/>
      <c r="W209" s="14"/>
      <c r="X209" s="14"/>
      <c r="Y209" s="14"/>
      <c r="Z209" s="14"/>
      <c r="AA209" s="14"/>
      <c r="AB209" s="14"/>
      <c r="AC209" s="14"/>
      <c r="AD209" s="14"/>
      <c r="AE209" s="14"/>
      <c r="AT209" s="272" t="s">
        <v>364</v>
      </c>
      <c r="AU209" s="272" t="s">
        <v>90</v>
      </c>
      <c r="AV209" s="14" t="s">
        <v>90</v>
      </c>
      <c r="AW209" s="14" t="s">
        <v>36</v>
      </c>
      <c r="AX209" s="14" t="s">
        <v>81</v>
      </c>
      <c r="AY209" s="272" t="s">
        <v>215</v>
      </c>
    </row>
    <row r="210" s="15" customFormat="1">
      <c r="A210" s="15"/>
      <c r="B210" s="273"/>
      <c r="C210" s="274"/>
      <c r="D210" s="233" t="s">
        <v>364</v>
      </c>
      <c r="E210" s="275" t="s">
        <v>1</v>
      </c>
      <c r="F210" s="276" t="s">
        <v>368</v>
      </c>
      <c r="G210" s="274"/>
      <c r="H210" s="277">
        <v>110.59999999999999</v>
      </c>
      <c r="I210" s="278"/>
      <c r="J210" s="274"/>
      <c r="K210" s="274"/>
      <c r="L210" s="279"/>
      <c r="M210" s="280"/>
      <c r="N210" s="281"/>
      <c r="O210" s="281"/>
      <c r="P210" s="281"/>
      <c r="Q210" s="281"/>
      <c r="R210" s="281"/>
      <c r="S210" s="281"/>
      <c r="T210" s="282"/>
      <c r="U210" s="15"/>
      <c r="V210" s="15"/>
      <c r="W210" s="15"/>
      <c r="X210" s="15"/>
      <c r="Y210" s="15"/>
      <c r="Z210" s="15"/>
      <c r="AA210" s="15"/>
      <c r="AB210" s="15"/>
      <c r="AC210" s="15"/>
      <c r="AD210" s="15"/>
      <c r="AE210" s="15"/>
      <c r="AT210" s="283" t="s">
        <v>364</v>
      </c>
      <c r="AU210" s="283" t="s">
        <v>90</v>
      </c>
      <c r="AV210" s="15" t="s">
        <v>214</v>
      </c>
      <c r="AW210" s="15" t="s">
        <v>36</v>
      </c>
      <c r="AX210" s="15" t="s">
        <v>88</v>
      </c>
      <c r="AY210" s="283" t="s">
        <v>215</v>
      </c>
    </row>
    <row r="211" s="2" customFormat="1" ht="37.8" customHeight="1">
      <c r="A211" s="39"/>
      <c r="B211" s="40"/>
      <c r="C211" s="220" t="s">
        <v>544</v>
      </c>
      <c r="D211" s="220" t="s">
        <v>216</v>
      </c>
      <c r="E211" s="221" t="s">
        <v>6955</v>
      </c>
      <c r="F211" s="222" t="s">
        <v>6956</v>
      </c>
      <c r="G211" s="223" t="s">
        <v>358</v>
      </c>
      <c r="H211" s="224">
        <v>110.59999999999999</v>
      </c>
      <c r="I211" s="225"/>
      <c r="J211" s="226">
        <f>ROUND(I211*H211,2)</f>
        <v>0</v>
      </c>
      <c r="K211" s="222" t="s">
        <v>359</v>
      </c>
      <c r="L211" s="45"/>
      <c r="M211" s="227" t="s">
        <v>1</v>
      </c>
      <c r="N211" s="228" t="s">
        <v>46</v>
      </c>
      <c r="O211" s="92"/>
      <c r="P211" s="229">
        <f>O211*H211</f>
        <v>0</v>
      </c>
      <c r="Q211" s="229">
        <v>0</v>
      </c>
      <c r="R211" s="229">
        <f>Q211*H211</f>
        <v>0</v>
      </c>
      <c r="S211" s="229">
        <v>0</v>
      </c>
      <c r="T211" s="230">
        <f>S211*H211</f>
        <v>0</v>
      </c>
      <c r="U211" s="39"/>
      <c r="V211" s="39"/>
      <c r="W211" s="39"/>
      <c r="X211" s="39"/>
      <c r="Y211" s="39"/>
      <c r="Z211" s="39"/>
      <c r="AA211" s="39"/>
      <c r="AB211" s="39"/>
      <c r="AC211" s="39"/>
      <c r="AD211" s="39"/>
      <c r="AE211" s="39"/>
      <c r="AR211" s="231" t="s">
        <v>214</v>
      </c>
      <c r="AT211" s="231" t="s">
        <v>216</v>
      </c>
      <c r="AU211" s="231" t="s">
        <v>90</v>
      </c>
      <c r="AY211" s="18" t="s">
        <v>215</v>
      </c>
      <c r="BE211" s="232">
        <f>IF(N211="základní",J211,0)</f>
        <v>0</v>
      </c>
      <c r="BF211" s="232">
        <f>IF(N211="snížená",J211,0)</f>
        <v>0</v>
      </c>
      <c r="BG211" s="232">
        <f>IF(N211="zákl. přenesená",J211,0)</f>
        <v>0</v>
      </c>
      <c r="BH211" s="232">
        <f>IF(N211="sníž. přenesená",J211,0)</f>
        <v>0</v>
      </c>
      <c r="BI211" s="232">
        <f>IF(N211="nulová",J211,0)</f>
        <v>0</v>
      </c>
      <c r="BJ211" s="18" t="s">
        <v>88</v>
      </c>
      <c r="BK211" s="232">
        <f>ROUND(I211*H211,2)</f>
        <v>0</v>
      </c>
      <c r="BL211" s="18" t="s">
        <v>214</v>
      </c>
      <c r="BM211" s="231" t="s">
        <v>6957</v>
      </c>
    </row>
    <row r="212" s="2" customFormat="1">
      <c r="A212" s="39"/>
      <c r="B212" s="40"/>
      <c r="C212" s="41"/>
      <c r="D212" s="233" t="s">
        <v>221</v>
      </c>
      <c r="E212" s="41"/>
      <c r="F212" s="234" t="s">
        <v>6958</v>
      </c>
      <c r="G212" s="41"/>
      <c r="H212" s="41"/>
      <c r="I212" s="235"/>
      <c r="J212" s="41"/>
      <c r="K212" s="41"/>
      <c r="L212" s="45"/>
      <c r="M212" s="236"/>
      <c r="N212" s="237"/>
      <c r="O212" s="92"/>
      <c r="P212" s="92"/>
      <c r="Q212" s="92"/>
      <c r="R212" s="92"/>
      <c r="S212" s="92"/>
      <c r="T212" s="93"/>
      <c r="U212" s="39"/>
      <c r="V212" s="39"/>
      <c r="W212" s="39"/>
      <c r="X212" s="39"/>
      <c r="Y212" s="39"/>
      <c r="Z212" s="39"/>
      <c r="AA212" s="39"/>
      <c r="AB212" s="39"/>
      <c r="AC212" s="39"/>
      <c r="AD212" s="39"/>
      <c r="AE212" s="39"/>
      <c r="AT212" s="18" t="s">
        <v>221</v>
      </c>
      <c r="AU212" s="18" t="s">
        <v>90</v>
      </c>
    </row>
    <row r="213" s="2" customFormat="1">
      <c r="A213" s="39"/>
      <c r="B213" s="40"/>
      <c r="C213" s="41"/>
      <c r="D213" s="250" t="s">
        <v>362</v>
      </c>
      <c r="E213" s="41"/>
      <c r="F213" s="251" t="s">
        <v>6959</v>
      </c>
      <c r="G213" s="41"/>
      <c r="H213" s="41"/>
      <c r="I213" s="235"/>
      <c r="J213" s="41"/>
      <c r="K213" s="41"/>
      <c r="L213" s="45"/>
      <c r="M213" s="236"/>
      <c r="N213" s="237"/>
      <c r="O213" s="92"/>
      <c r="P213" s="92"/>
      <c r="Q213" s="92"/>
      <c r="R213" s="92"/>
      <c r="S213" s="92"/>
      <c r="T213" s="93"/>
      <c r="U213" s="39"/>
      <c r="V213" s="39"/>
      <c r="W213" s="39"/>
      <c r="X213" s="39"/>
      <c r="Y213" s="39"/>
      <c r="Z213" s="39"/>
      <c r="AA213" s="39"/>
      <c r="AB213" s="39"/>
      <c r="AC213" s="39"/>
      <c r="AD213" s="39"/>
      <c r="AE213" s="39"/>
      <c r="AT213" s="18" t="s">
        <v>362</v>
      </c>
      <c r="AU213" s="18" t="s">
        <v>90</v>
      </c>
    </row>
    <row r="214" s="2" customFormat="1" ht="24.15" customHeight="1">
      <c r="A214" s="39"/>
      <c r="B214" s="40"/>
      <c r="C214" s="220" t="s">
        <v>553</v>
      </c>
      <c r="D214" s="220" t="s">
        <v>216</v>
      </c>
      <c r="E214" s="221" t="s">
        <v>6960</v>
      </c>
      <c r="F214" s="222" t="s">
        <v>6961</v>
      </c>
      <c r="G214" s="223" t="s">
        <v>358</v>
      </c>
      <c r="H214" s="224">
        <v>110.59999999999999</v>
      </c>
      <c r="I214" s="225"/>
      <c r="J214" s="226">
        <f>ROUND(I214*H214,2)</f>
        <v>0</v>
      </c>
      <c r="K214" s="222" t="s">
        <v>359</v>
      </c>
      <c r="L214" s="45"/>
      <c r="M214" s="227" t="s">
        <v>1</v>
      </c>
      <c r="N214" s="228" t="s">
        <v>46</v>
      </c>
      <c r="O214" s="92"/>
      <c r="P214" s="229">
        <f>O214*H214</f>
        <v>0</v>
      </c>
      <c r="Q214" s="229">
        <v>0</v>
      </c>
      <c r="R214" s="229">
        <f>Q214*H214</f>
        <v>0</v>
      </c>
      <c r="S214" s="229">
        <v>0</v>
      </c>
      <c r="T214" s="230">
        <f>S214*H214</f>
        <v>0</v>
      </c>
      <c r="U214" s="39"/>
      <c r="V214" s="39"/>
      <c r="W214" s="39"/>
      <c r="X214" s="39"/>
      <c r="Y214" s="39"/>
      <c r="Z214" s="39"/>
      <c r="AA214" s="39"/>
      <c r="AB214" s="39"/>
      <c r="AC214" s="39"/>
      <c r="AD214" s="39"/>
      <c r="AE214" s="39"/>
      <c r="AR214" s="231" t="s">
        <v>214</v>
      </c>
      <c r="AT214" s="231" t="s">
        <v>216</v>
      </c>
      <c r="AU214" s="231" t="s">
        <v>90</v>
      </c>
      <c r="AY214" s="18" t="s">
        <v>215</v>
      </c>
      <c r="BE214" s="232">
        <f>IF(N214="základní",J214,0)</f>
        <v>0</v>
      </c>
      <c r="BF214" s="232">
        <f>IF(N214="snížená",J214,0)</f>
        <v>0</v>
      </c>
      <c r="BG214" s="232">
        <f>IF(N214="zákl. přenesená",J214,0)</f>
        <v>0</v>
      </c>
      <c r="BH214" s="232">
        <f>IF(N214="sníž. přenesená",J214,0)</f>
        <v>0</v>
      </c>
      <c r="BI214" s="232">
        <f>IF(N214="nulová",J214,0)</f>
        <v>0</v>
      </c>
      <c r="BJ214" s="18" t="s">
        <v>88</v>
      </c>
      <c r="BK214" s="232">
        <f>ROUND(I214*H214,2)</f>
        <v>0</v>
      </c>
      <c r="BL214" s="18" t="s">
        <v>214</v>
      </c>
      <c r="BM214" s="231" t="s">
        <v>6962</v>
      </c>
    </row>
    <row r="215" s="2" customFormat="1">
      <c r="A215" s="39"/>
      <c r="B215" s="40"/>
      <c r="C215" s="41"/>
      <c r="D215" s="233" t="s">
        <v>221</v>
      </c>
      <c r="E215" s="41"/>
      <c r="F215" s="234" t="s">
        <v>6963</v>
      </c>
      <c r="G215" s="41"/>
      <c r="H215" s="41"/>
      <c r="I215" s="235"/>
      <c r="J215" s="41"/>
      <c r="K215" s="41"/>
      <c r="L215" s="45"/>
      <c r="M215" s="236"/>
      <c r="N215" s="237"/>
      <c r="O215" s="92"/>
      <c r="P215" s="92"/>
      <c r="Q215" s="92"/>
      <c r="R215" s="92"/>
      <c r="S215" s="92"/>
      <c r="T215" s="93"/>
      <c r="U215" s="39"/>
      <c r="V215" s="39"/>
      <c r="W215" s="39"/>
      <c r="X215" s="39"/>
      <c r="Y215" s="39"/>
      <c r="Z215" s="39"/>
      <c r="AA215" s="39"/>
      <c r="AB215" s="39"/>
      <c r="AC215" s="39"/>
      <c r="AD215" s="39"/>
      <c r="AE215" s="39"/>
      <c r="AT215" s="18" t="s">
        <v>221</v>
      </c>
      <c r="AU215" s="18" t="s">
        <v>90</v>
      </c>
    </row>
    <row r="216" s="2" customFormat="1">
      <c r="A216" s="39"/>
      <c r="B216" s="40"/>
      <c r="C216" s="41"/>
      <c r="D216" s="250" t="s">
        <v>362</v>
      </c>
      <c r="E216" s="41"/>
      <c r="F216" s="251" t="s">
        <v>6964</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362</v>
      </c>
      <c r="AU216" s="18" t="s">
        <v>90</v>
      </c>
    </row>
    <row r="217" s="11" customFormat="1" ht="22.8" customHeight="1">
      <c r="A217" s="11"/>
      <c r="B217" s="206"/>
      <c r="C217" s="207"/>
      <c r="D217" s="208" t="s">
        <v>80</v>
      </c>
      <c r="E217" s="248" t="s">
        <v>2225</v>
      </c>
      <c r="F217" s="248" t="s">
        <v>2226</v>
      </c>
      <c r="G217" s="207"/>
      <c r="H217" s="207"/>
      <c r="I217" s="210"/>
      <c r="J217" s="249">
        <f>BK217</f>
        <v>0</v>
      </c>
      <c r="K217" s="207"/>
      <c r="L217" s="212"/>
      <c r="M217" s="213"/>
      <c r="N217" s="214"/>
      <c r="O217" s="214"/>
      <c r="P217" s="215">
        <f>SUM(P218:P220)</f>
        <v>0</v>
      </c>
      <c r="Q217" s="214"/>
      <c r="R217" s="215">
        <f>SUM(R218:R220)</f>
        <v>0</v>
      </c>
      <c r="S217" s="214"/>
      <c r="T217" s="216">
        <f>SUM(T218:T220)</f>
        <v>0</v>
      </c>
      <c r="U217" s="11"/>
      <c r="V217" s="11"/>
      <c r="W217" s="11"/>
      <c r="X217" s="11"/>
      <c r="Y217" s="11"/>
      <c r="Z217" s="11"/>
      <c r="AA217" s="11"/>
      <c r="AB217" s="11"/>
      <c r="AC217" s="11"/>
      <c r="AD217" s="11"/>
      <c r="AE217" s="11"/>
      <c r="AR217" s="217" t="s">
        <v>88</v>
      </c>
      <c r="AT217" s="218" t="s">
        <v>80</v>
      </c>
      <c r="AU217" s="218" t="s">
        <v>88</v>
      </c>
      <c r="AY217" s="217" t="s">
        <v>215</v>
      </c>
      <c r="BK217" s="219">
        <f>SUM(BK218:BK220)</f>
        <v>0</v>
      </c>
    </row>
    <row r="218" s="2" customFormat="1" ht="24.15" customHeight="1">
      <c r="A218" s="39"/>
      <c r="B218" s="40"/>
      <c r="C218" s="220" t="s">
        <v>564</v>
      </c>
      <c r="D218" s="220" t="s">
        <v>216</v>
      </c>
      <c r="E218" s="221" t="s">
        <v>6965</v>
      </c>
      <c r="F218" s="222" t="s">
        <v>6966</v>
      </c>
      <c r="G218" s="223" t="s">
        <v>583</v>
      </c>
      <c r="H218" s="224">
        <v>14.005000000000001</v>
      </c>
      <c r="I218" s="225"/>
      <c r="J218" s="226">
        <f>ROUND(I218*H218,2)</f>
        <v>0</v>
      </c>
      <c r="K218" s="222" t="s">
        <v>359</v>
      </c>
      <c r="L218" s="45"/>
      <c r="M218" s="227" t="s">
        <v>1</v>
      </c>
      <c r="N218" s="228" t="s">
        <v>46</v>
      </c>
      <c r="O218" s="92"/>
      <c r="P218" s="229">
        <f>O218*H218</f>
        <v>0</v>
      </c>
      <c r="Q218" s="229">
        <v>0</v>
      </c>
      <c r="R218" s="229">
        <f>Q218*H218</f>
        <v>0</v>
      </c>
      <c r="S218" s="229">
        <v>0</v>
      </c>
      <c r="T218" s="230">
        <f>S218*H218</f>
        <v>0</v>
      </c>
      <c r="U218" s="39"/>
      <c r="V218" s="39"/>
      <c r="W218" s="39"/>
      <c r="X218" s="39"/>
      <c r="Y218" s="39"/>
      <c r="Z218" s="39"/>
      <c r="AA218" s="39"/>
      <c r="AB218" s="39"/>
      <c r="AC218" s="39"/>
      <c r="AD218" s="39"/>
      <c r="AE218" s="39"/>
      <c r="AR218" s="231" t="s">
        <v>214</v>
      </c>
      <c r="AT218" s="231" t="s">
        <v>216</v>
      </c>
      <c r="AU218" s="231" t="s">
        <v>90</v>
      </c>
      <c r="AY218" s="18" t="s">
        <v>215</v>
      </c>
      <c r="BE218" s="232">
        <f>IF(N218="základní",J218,0)</f>
        <v>0</v>
      </c>
      <c r="BF218" s="232">
        <f>IF(N218="snížená",J218,0)</f>
        <v>0</v>
      </c>
      <c r="BG218" s="232">
        <f>IF(N218="zákl. přenesená",J218,0)</f>
        <v>0</v>
      </c>
      <c r="BH218" s="232">
        <f>IF(N218="sníž. přenesená",J218,0)</f>
        <v>0</v>
      </c>
      <c r="BI218" s="232">
        <f>IF(N218="nulová",J218,0)</f>
        <v>0</v>
      </c>
      <c r="BJ218" s="18" t="s">
        <v>88</v>
      </c>
      <c r="BK218" s="232">
        <f>ROUND(I218*H218,2)</f>
        <v>0</v>
      </c>
      <c r="BL218" s="18" t="s">
        <v>214</v>
      </c>
      <c r="BM218" s="231" t="s">
        <v>6967</v>
      </c>
    </row>
    <row r="219" s="2" customFormat="1">
      <c r="A219" s="39"/>
      <c r="B219" s="40"/>
      <c r="C219" s="41"/>
      <c r="D219" s="233" t="s">
        <v>221</v>
      </c>
      <c r="E219" s="41"/>
      <c r="F219" s="234" t="s">
        <v>6968</v>
      </c>
      <c r="G219" s="41"/>
      <c r="H219" s="41"/>
      <c r="I219" s="235"/>
      <c r="J219" s="41"/>
      <c r="K219" s="41"/>
      <c r="L219" s="45"/>
      <c r="M219" s="236"/>
      <c r="N219" s="237"/>
      <c r="O219" s="92"/>
      <c r="P219" s="92"/>
      <c r="Q219" s="92"/>
      <c r="R219" s="92"/>
      <c r="S219" s="92"/>
      <c r="T219" s="93"/>
      <c r="U219" s="39"/>
      <c r="V219" s="39"/>
      <c r="W219" s="39"/>
      <c r="X219" s="39"/>
      <c r="Y219" s="39"/>
      <c r="Z219" s="39"/>
      <c r="AA219" s="39"/>
      <c r="AB219" s="39"/>
      <c r="AC219" s="39"/>
      <c r="AD219" s="39"/>
      <c r="AE219" s="39"/>
      <c r="AT219" s="18" t="s">
        <v>221</v>
      </c>
      <c r="AU219" s="18" t="s">
        <v>90</v>
      </c>
    </row>
    <row r="220" s="2" customFormat="1">
      <c r="A220" s="39"/>
      <c r="B220" s="40"/>
      <c r="C220" s="41"/>
      <c r="D220" s="250" t="s">
        <v>362</v>
      </c>
      <c r="E220" s="41"/>
      <c r="F220" s="251" t="s">
        <v>6969</v>
      </c>
      <c r="G220" s="41"/>
      <c r="H220" s="41"/>
      <c r="I220" s="235"/>
      <c r="J220" s="41"/>
      <c r="K220" s="41"/>
      <c r="L220" s="45"/>
      <c r="M220" s="305"/>
      <c r="N220" s="306"/>
      <c r="O220" s="240"/>
      <c r="P220" s="240"/>
      <c r="Q220" s="240"/>
      <c r="R220" s="240"/>
      <c r="S220" s="240"/>
      <c r="T220" s="307"/>
      <c r="U220" s="39"/>
      <c r="V220" s="39"/>
      <c r="W220" s="39"/>
      <c r="X220" s="39"/>
      <c r="Y220" s="39"/>
      <c r="Z220" s="39"/>
      <c r="AA220" s="39"/>
      <c r="AB220" s="39"/>
      <c r="AC220" s="39"/>
      <c r="AD220" s="39"/>
      <c r="AE220" s="39"/>
      <c r="AT220" s="18" t="s">
        <v>362</v>
      </c>
      <c r="AU220" s="18" t="s">
        <v>90</v>
      </c>
    </row>
    <row r="221" s="2" customFormat="1" ht="6.96" customHeight="1">
      <c r="A221" s="39"/>
      <c r="B221" s="67"/>
      <c r="C221" s="68"/>
      <c r="D221" s="68"/>
      <c r="E221" s="68"/>
      <c r="F221" s="68"/>
      <c r="G221" s="68"/>
      <c r="H221" s="68"/>
      <c r="I221" s="68"/>
      <c r="J221" s="68"/>
      <c r="K221" s="68"/>
      <c r="L221" s="45"/>
      <c r="M221" s="39"/>
      <c r="O221" s="39"/>
      <c r="P221" s="39"/>
      <c r="Q221" s="39"/>
      <c r="R221" s="39"/>
      <c r="S221" s="39"/>
      <c r="T221" s="39"/>
      <c r="U221" s="39"/>
      <c r="V221" s="39"/>
      <c r="W221" s="39"/>
      <c r="X221" s="39"/>
      <c r="Y221" s="39"/>
      <c r="Z221" s="39"/>
      <c r="AA221" s="39"/>
      <c r="AB221" s="39"/>
      <c r="AC221" s="39"/>
      <c r="AD221" s="39"/>
      <c r="AE221" s="39"/>
    </row>
  </sheetData>
  <sheetProtection sheet="1" autoFilter="0" formatColumns="0" formatRows="0" objects="1" scenarios="1" spinCount="100000" saltValue="ZD6dWbZqlTmXVbl1wQxrKDULoliGU+lFcxC8wUa6EreuHT9QpWrw81if3O4kfBMRGytDeQiy0ukWnw3LzaJw4g==" hashValue="vZJyDuUAP2zvZ1Ieac8T9P3596m3QcnDbmL2y7oHO1DPeEPcD3xx/AVlXCOPZJNjgm0SFphlJsgxpJUnxrSWMA==" algorithmName="SHA-512" password="CC35"/>
  <autoFilter ref="C122:K220"/>
  <mergeCells count="12">
    <mergeCell ref="E7:H7"/>
    <mergeCell ref="E9:H9"/>
    <mergeCell ref="E11:H11"/>
    <mergeCell ref="E20:H20"/>
    <mergeCell ref="E29:H29"/>
    <mergeCell ref="E85:H85"/>
    <mergeCell ref="E87:H87"/>
    <mergeCell ref="E89:H89"/>
    <mergeCell ref="E111:H111"/>
    <mergeCell ref="E113:H113"/>
    <mergeCell ref="E115:H115"/>
    <mergeCell ref="L2:V2"/>
  </mergeCells>
  <hyperlinks>
    <hyperlink ref="F128" r:id="rId1" display="https://podminky.urs.cz/item/CS_URS_2025_01/121151123"/>
    <hyperlink ref="F133" r:id="rId2" display="https://podminky.urs.cz/item/CS_URS_2025_01/171251201"/>
    <hyperlink ref="F138" r:id="rId3" display="https://podminky.urs.cz/item/CS_URS_2025_01/181114711"/>
    <hyperlink ref="F141" r:id="rId4" display="https://podminky.urs.cz/item/CS_URS_2025_01/162751135"/>
    <hyperlink ref="F144" r:id="rId5" display="https://podminky.urs.cz/item/CS_URS_2025_01/171201231"/>
    <hyperlink ref="F148" r:id="rId6" display="https://podminky.urs.cz/item/CS_URS_2025_01/167151111"/>
    <hyperlink ref="F151" r:id="rId7" display="https://podminky.urs.cz/item/CS_URS_2025_01/162351103"/>
    <hyperlink ref="F157" r:id="rId8" display="https://podminky.urs.cz/item/CS_URS_2025_01/181151311"/>
    <hyperlink ref="F160" r:id="rId9" display="https://podminky.urs.cz/item/CS_URS_2025_01/181351113"/>
    <hyperlink ref="F163" r:id="rId10" display="https://podminky.urs.cz/item/CS_URS_2025_01/182303111"/>
    <hyperlink ref="F170" r:id="rId11" display="https://podminky.urs.cz/item/CS_URS_2025_01/183403113"/>
    <hyperlink ref="F173" r:id="rId12" display="https://podminky.urs.cz/item/CS_URS_2025_01/183403153"/>
    <hyperlink ref="F176" r:id="rId13" display="https://podminky.urs.cz/item/CS_URS_2025_01/183403161"/>
    <hyperlink ref="F179" r:id="rId14" display="https://podminky.urs.cz/item/CS_URS_2025_01/183404111"/>
    <hyperlink ref="F187" r:id="rId15" display="https://podminky.urs.cz/item/CS_URS_2025_01/185804312"/>
    <hyperlink ref="F193" r:id="rId16" display="https://podminky.urs.cz/item/CS_URS_2025_01/181451131"/>
    <hyperlink ref="F199" r:id="rId17" display="https://podminky.urs.cz/item/CS_URS_2025_01/184851111"/>
    <hyperlink ref="F207" r:id="rId18" display="https://podminky.urs.cz/item/CS_URS_2025_01/167151111"/>
    <hyperlink ref="F213" r:id="rId19" display="https://podminky.urs.cz/item/CS_URS_2025_01/162551108"/>
    <hyperlink ref="F216" r:id="rId20" display="https://podminky.urs.cz/item/CS_URS_2025_01/171151111"/>
    <hyperlink ref="F220" r:id="rId21" display="https://podminky.urs.cz/item/CS_URS_2025_01/998231311"/>
  </hyperlinks>
  <pageMargins left="0.39375" right="0.39375" top="0.39375" bottom="0.39375" header="0" footer="0"/>
  <pageSetup paperSize="9" orientation="portrait" blackAndWhite="1" fitToHeight="100"/>
  <headerFooter>
    <oddFooter>&amp;CStrana &amp;P z &amp;N</oddFooter>
  </headerFooter>
  <drawing r:id="rId22"/>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133</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6855</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6970</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130</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50.5" customHeight="1">
      <c r="A29" s="155"/>
      <c r="B29" s="156"/>
      <c r="C29" s="155"/>
      <c r="D29" s="155"/>
      <c r="E29" s="157" t="s">
        <v>6857</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ROUND(J124,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ROUND((SUM(BE124:BE233)),  2)</f>
        <v>0</v>
      </c>
      <c r="G35" s="39"/>
      <c r="H35" s="39"/>
      <c r="I35" s="165">
        <v>0.20999999999999999</v>
      </c>
      <c r="J35" s="164">
        <f>ROUND(((SUM(BE124:BE233))*I35),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ROUND((SUM(BF124:BF233)),  2)</f>
        <v>0</v>
      </c>
      <c r="G36" s="39"/>
      <c r="H36" s="39"/>
      <c r="I36" s="165">
        <v>0.12</v>
      </c>
      <c r="J36" s="164">
        <f>ROUND(((SUM(BF124:BF233))*I36),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ROUND((SUM(BG124:BG233)),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ROUND((SUM(BH124:BH233)),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ROUND((SUM(BI124:BI233)),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6855</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03-02 - Výsadba stromů</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J124</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320</v>
      </c>
      <c r="E99" s="192"/>
      <c r="F99" s="192"/>
      <c r="G99" s="192"/>
      <c r="H99" s="192"/>
      <c r="I99" s="192"/>
      <c r="J99" s="193">
        <f>J125</f>
        <v>0</v>
      </c>
      <c r="K99" s="190"/>
      <c r="L99" s="194"/>
      <c r="S99" s="9"/>
      <c r="T99" s="9"/>
      <c r="U99" s="9"/>
      <c r="V99" s="9"/>
      <c r="W99" s="9"/>
      <c r="X99" s="9"/>
      <c r="Y99" s="9"/>
      <c r="Z99" s="9"/>
      <c r="AA99" s="9"/>
      <c r="AB99" s="9"/>
      <c r="AC99" s="9"/>
      <c r="AD99" s="9"/>
      <c r="AE99" s="9"/>
    </row>
    <row r="100" s="12" customFormat="1" ht="19.92" customHeight="1">
      <c r="A100" s="12"/>
      <c r="B100" s="243"/>
      <c r="C100" s="134"/>
      <c r="D100" s="244" t="s">
        <v>321</v>
      </c>
      <c r="E100" s="245"/>
      <c r="F100" s="245"/>
      <c r="G100" s="245"/>
      <c r="H100" s="245"/>
      <c r="I100" s="245"/>
      <c r="J100" s="246">
        <f>J126</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322</v>
      </c>
      <c r="E101" s="245"/>
      <c r="F101" s="245"/>
      <c r="G101" s="245"/>
      <c r="H101" s="245"/>
      <c r="I101" s="245"/>
      <c r="J101" s="246">
        <f>J214</f>
        <v>0</v>
      </c>
      <c r="K101" s="134"/>
      <c r="L101" s="247"/>
      <c r="S101" s="12"/>
      <c r="T101" s="12"/>
      <c r="U101" s="12"/>
      <c r="V101" s="12"/>
      <c r="W101" s="12"/>
      <c r="X101" s="12"/>
      <c r="Y101" s="12"/>
      <c r="Z101" s="12"/>
      <c r="AA101" s="12"/>
      <c r="AB101" s="12"/>
      <c r="AC101" s="12"/>
      <c r="AD101" s="12"/>
      <c r="AE101" s="12"/>
    </row>
    <row r="102" s="12" customFormat="1" ht="19.92" customHeight="1">
      <c r="A102" s="12"/>
      <c r="B102" s="243"/>
      <c r="C102" s="134"/>
      <c r="D102" s="244" t="s">
        <v>334</v>
      </c>
      <c r="E102" s="245"/>
      <c r="F102" s="245"/>
      <c r="G102" s="245"/>
      <c r="H102" s="245"/>
      <c r="I102" s="245"/>
      <c r="J102" s="246">
        <f>J230</f>
        <v>0</v>
      </c>
      <c r="K102" s="134"/>
      <c r="L102" s="247"/>
      <c r="S102" s="12"/>
      <c r="T102" s="12"/>
      <c r="U102" s="12"/>
      <c r="V102" s="12"/>
      <c r="W102" s="12"/>
      <c r="X102" s="12"/>
      <c r="Y102" s="12"/>
      <c r="Z102" s="12"/>
      <c r="AA102" s="12"/>
      <c r="AB102" s="12"/>
      <c r="AC102" s="12"/>
      <c r="AD102" s="12"/>
      <c r="AE102" s="12"/>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200</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4" t="str">
        <f>E7</f>
        <v>Výstavba výjezdové základny ZZS KV – Velké Meziříčí</v>
      </c>
      <c r="F112" s="33"/>
      <c r="G112" s="33"/>
      <c r="H112" s="33"/>
      <c r="I112" s="41"/>
      <c r="J112" s="41"/>
      <c r="K112" s="41"/>
      <c r="L112" s="64"/>
      <c r="S112" s="39"/>
      <c r="T112" s="39"/>
      <c r="U112" s="39"/>
      <c r="V112" s="39"/>
      <c r="W112" s="39"/>
      <c r="X112" s="39"/>
      <c r="Y112" s="39"/>
      <c r="Z112" s="39"/>
      <c r="AA112" s="39"/>
      <c r="AB112" s="39"/>
      <c r="AC112" s="39"/>
      <c r="AD112" s="39"/>
      <c r="AE112" s="39"/>
    </row>
    <row r="113" s="1" customFormat="1" ht="12" customHeight="1">
      <c r="B113" s="22"/>
      <c r="C113" s="33" t="s">
        <v>189</v>
      </c>
      <c r="D113" s="23"/>
      <c r="E113" s="23"/>
      <c r="F113" s="23"/>
      <c r="G113" s="23"/>
      <c r="H113" s="23"/>
      <c r="I113" s="23"/>
      <c r="J113" s="23"/>
      <c r="K113" s="23"/>
      <c r="L113" s="21"/>
    </row>
    <row r="114" s="2" customFormat="1" ht="16.5" customHeight="1">
      <c r="A114" s="39"/>
      <c r="B114" s="40"/>
      <c r="C114" s="41"/>
      <c r="D114" s="41"/>
      <c r="E114" s="184" t="s">
        <v>6855</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191</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77" t="str">
        <f>E11</f>
        <v>03-02 - Výsadba stromů</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20</v>
      </c>
      <c r="D118" s="41"/>
      <c r="E118" s="41"/>
      <c r="F118" s="28" t="str">
        <f>F14</f>
        <v>Velké Meziříčí</v>
      </c>
      <c r="G118" s="41"/>
      <c r="H118" s="41"/>
      <c r="I118" s="33" t="s">
        <v>22</v>
      </c>
      <c r="J118" s="80" t="str">
        <f>IF(J14="","",J14)</f>
        <v>27. 3. 2025</v>
      </c>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25.65" customHeight="1">
      <c r="A120" s="39"/>
      <c r="B120" s="40"/>
      <c r="C120" s="33" t="s">
        <v>24</v>
      </c>
      <c r="D120" s="41"/>
      <c r="E120" s="41"/>
      <c r="F120" s="28" t="str">
        <f>E17</f>
        <v>Kraj Vysočina</v>
      </c>
      <c r="G120" s="41"/>
      <c r="H120" s="41"/>
      <c r="I120" s="33" t="s">
        <v>32</v>
      </c>
      <c r="J120" s="37" t="str">
        <f>E23</f>
        <v>PROJEKT CENTRUM NOVA s.r.o.</v>
      </c>
      <c r="K120" s="41"/>
      <c r="L120" s="64"/>
      <c r="S120" s="39"/>
      <c r="T120" s="39"/>
      <c r="U120" s="39"/>
      <c r="V120" s="39"/>
      <c r="W120" s="39"/>
      <c r="X120" s="39"/>
      <c r="Y120" s="39"/>
      <c r="Z120" s="39"/>
      <c r="AA120" s="39"/>
      <c r="AB120" s="39"/>
      <c r="AC120" s="39"/>
      <c r="AD120" s="39"/>
      <c r="AE120" s="39"/>
    </row>
    <row r="121" s="2" customFormat="1" ht="15.15" customHeight="1">
      <c r="A121" s="39"/>
      <c r="B121" s="40"/>
      <c r="C121" s="33" t="s">
        <v>30</v>
      </c>
      <c r="D121" s="41"/>
      <c r="E121" s="41"/>
      <c r="F121" s="28" t="str">
        <f>IF(E20="","",E20)</f>
        <v>Vyplň údaj</v>
      </c>
      <c r="G121" s="41"/>
      <c r="H121" s="41"/>
      <c r="I121" s="33" t="s">
        <v>37</v>
      </c>
      <c r="J121" s="37" t="str">
        <f>E26</f>
        <v xml:space="preserve"> </v>
      </c>
      <c r="K121" s="41"/>
      <c r="L121" s="64"/>
      <c r="S121" s="39"/>
      <c r="T121" s="39"/>
      <c r="U121" s="39"/>
      <c r="V121" s="39"/>
      <c r="W121" s="39"/>
      <c r="X121" s="39"/>
      <c r="Y121" s="39"/>
      <c r="Z121" s="39"/>
      <c r="AA121" s="39"/>
      <c r="AB121" s="39"/>
      <c r="AC121" s="39"/>
      <c r="AD121" s="39"/>
      <c r="AE121" s="39"/>
    </row>
    <row r="122" s="2" customFormat="1" ht="10.32"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10" customFormat="1" ht="29.28" customHeight="1">
      <c r="A123" s="195"/>
      <c r="B123" s="196"/>
      <c r="C123" s="197" t="s">
        <v>201</v>
      </c>
      <c r="D123" s="198" t="s">
        <v>66</v>
      </c>
      <c r="E123" s="198" t="s">
        <v>62</v>
      </c>
      <c r="F123" s="198" t="s">
        <v>63</v>
      </c>
      <c r="G123" s="198" t="s">
        <v>202</v>
      </c>
      <c r="H123" s="198" t="s">
        <v>203</v>
      </c>
      <c r="I123" s="198" t="s">
        <v>204</v>
      </c>
      <c r="J123" s="198" t="s">
        <v>196</v>
      </c>
      <c r="K123" s="199" t="s">
        <v>205</v>
      </c>
      <c r="L123" s="200"/>
      <c r="M123" s="101" t="s">
        <v>1</v>
      </c>
      <c r="N123" s="102" t="s">
        <v>45</v>
      </c>
      <c r="O123" s="102" t="s">
        <v>206</v>
      </c>
      <c r="P123" s="102" t="s">
        <v>207</v>
      </c>
      <c r="Q123" s="102" t="s">
        <v>208</v>
      </c>
      <c r="R123" s="102" t="s">
        <v>209</v>
      </c>
      <c r="S123" s="102" t="s">
        <v>210</v>
      </c>
      <c r="T123" s="103" t="s">
        <v>211</v>
      </c>
      <c r="U123" s="195"/>
      <c r="V123" s="195"/>
      <c r="W123" s="195"/>
      <c r="X123" s="195"/>
      <c r="Y123" s="195"/>
      <c r="Z123" s="195"/>
      <c r="AA123" s="195"/>
      <c r="AB123" s="195"/>
      <c r="AC123" s="195"/>
      <c r="AD123" s="195"/>
      <c r="AE123" s="195"/>
    </row>
    <row r="124" s="2" customFormat="1" ht="22.8" customHeight="1">
      <c r="A124" s="39"/>
      <c r="B124" s="40"/>
      <c r="C124" s="108" t="s">
        <v>212</v>
      </c>
      <c r="D124" s="41"/>
      <c r="E124" s="41"/>
      <c r="F124" s="41"/>
      <c r="G124" s="41"/>
      <c r="H124" s="41"/>
      <c r="I124" s="41"/>
      <c r="J124" s="201">
        <f>BK124</f>
        <v>0</v>
      </c>
      <c r="K124" s="41"/>
      <c r="L124" s="45"/>
      <c r="M124" s="104"/>
      <c r="N124" s="202"/>
      <c r="O124" s="105"/>
      <c r="P124" s="203">
        <f>P125</f>
        <v>0</v>
      </c>
      <c r="Q124" s="105"/>
      <c r="R124" s="203">
        <f>R125</f>
        <v>5.9303200000000009</v>
      </c>
      <c r="S124" s="105"/>
      <c r="T124" s="204">
        <f>T125</f>
        <v>0</v>
      </c>
      <c r="U124" s="39"/>
      <c r="V124" s="39"/>
      <c r="W124" s="39"/>
      <c r="X124" s="39"/>
      <c r="Y124" s="39"/>
      <c r="Z124" s="39"/>
      <c r="AA124" s="39"/>
      <c r="AB124" s="39"/>
      <c r="AC124" s="39"/>
      <c r="AD124" s="39"/>
      <c r="AE124" s="39"/>
      <c r="AT124" s="18" t="s">
        <v>80</v>
      </c>
      <c r="AU124" s="18" t="s">
        <v>198</v>
      </c>
      <c r="BK124" s="205">
        <f>BK125</f>
        <v>0</v>
      </c>
    </row>
    <row r="125" s="11" customFormat="1" ht="25.92" customHeight="1">
      <c r="A125" s="11"/>
      <c r="B125" s="206"/>
      <c r="C125" s="207"/>
      <c r="D125" s="208" t="s">
        <v>80</v>
      </c>
      <c r="E125" s="209" t="s">
        <v>353</v>
      </c>
      <c r="F125" s="209" t="s">
        <v>354</v>
      </c>
      <c r="G125" s="207"/>
      <c r="H125" s="207"/>
      <c r="I125" s="210"/>
      <c r="J125" s="211">
        <f>BK125</f>
        <v>0</v>
      </c>
      <c r="K125" s="207"/>
      <c r="L125" s="212"/>
      <c r="M125" s="213"/>
      <c r="N125" s="214"/>
      <c r="O125" s="214"/>
      <c r="P125" s="215">
        <f>P126+P214+P230</f>
        <v>0</v>
      </c>
      <c r="Q125" s="214"/>
      <c r="R125" s="215">
        <f>R126+R214+R230</f>
        <v>5.9303200000000009</v>
      </c>
      <c r="S125" s="214"/>
      <c r="T125" s="216">
        <f>T126+T214+T230</f>
        <v>0</v>
      </c>
      <c r="U125" s="11"/>
      <c r="V125" s="11"/>
      <c r="W125" s="11"/>
      <c r="X125" s="11"/>
      <c r="Y125" s="11"/>
      <c r="Z125" s="11"/>
      <c r="AA125" s="11"/>
      <c r="AB125" s="11"/>
      <c r="AC125" s="11"/>
      <c r="AD125" s="11"/>
      <c r="AE125" s="11"/>
      <c r="AR125" s="217" t="s">
        <v>88</v>
      </c>
      <c r="AT125" s="218" t="s">
        <v>80</v>
      </c>
      <c r="AU125" s="218" t="s">
        <v>81</v>
      </c>
      <c r="AY125" s="217" t="s">
        <v>215</v>
      </c>
      <c r="BK125" s="219">
        <f>BK126+BK214+BK230</f>
        <v>0</v>
      </c>
    </row>
    <row r="126" s="11" customFormat="1" ht="22.8" customHeight="1">
      <c r="A126" s="11"/>
      <c r="B126" s="206"/>
      <c r="C126" s="207"/>
      <c r="D126" s="208" t="s">
        <v>80</v>
      </c>
      <c r="E126" s="248" t="s">
        <v>88</v>
      </c>
      <c r="F126" s="248" t="s">
        <v>355</v>
      </c>
      <c r="G126" s="207"/>
      <c r="H126" s="207"/>
      <c r="I126" s="210"/>
      <c r="J126" s="249">
        <f>BK126</f>
        <v>0</v>
      </c>
      <c r="K126" s="207"/>
      <c r="L126" s="212"/>
      <c r="M126" s="213"/>
      <c r="N126" s="214"/>
      <c r="O126" s="214"/>
      <c r="P126" s="215">
        <f>SUM(P127:P213)</f>
        <v>0</v>
      </c>
      <c r="Q126" s="214"/>
      <c r="R126" s="215">
        <f>SUM(R127:R213)</f>
        <v>4.9464900000000007</v>
      </c>
      <c r="S126" s="214"/>
      <c r="T126" s="216">
        <f>SUM(T127:T213)</f>
        <v>0</v>
      </c>
      <c r="U126" s="11"/>
      <c r="V126" s="11"/>
      <c r="W126" s="11"/>
      <c r="X126" s="11"/>
      <c r="Y126" s="11"/>
      <c r="Z126" s="11"/>
      <c r="AA126" s="11"/>
      <c r="AB126" s="11"/>
      <c r="AC126" s="11"/>
      <c r="AD126" s="11"/>
      <c r="AE126" s="11"/>
      <c r="AR126" s="217" t="s">
        <v>88</v>
      </c>
      <c r="AT126" s="218" t="s">
        <v>80</v>
      </c>
      <c r="AU126" s="218" t="s">
        <v>88</v>
      </c>
      <c r="AY126" s="217" t="s">
        <v>215</v>
      </c>
      <c r="BK126" s="219">
        <f>SUM(BK127:BK213)</f>
        <v>0</v>
      </c>
    </row>
    <row r="127" s="2" customFormat="1" ht="24.15" customHeight="1">
      <c r="A127" s="39"/>
      <c r="B127" s="40"/>
      <c r="C127" s="220" t="s">
        <v>88</v>
      </c>
      <c r="D127" s="220" t="s">
        <v>216</v>
      </c>
      <c r="E127" s="221" t="s">
        <v>6971</v>
      </c>
      <c r="F127" s="222" t="s">
        <v>6972</v>
      </c>
      <c r="G127" s="223" t="s">
        <v>716</v>
      </c>
      <c r="H127" s="224">
        <v>10</v>
      </c>
      <c r="I127" s="225"/>
      <c r="J127" s="226">
        <f>ROUND(I127*H127,2)</f>
        <v>0</v>
      </c>
      <c r="K127" s="222" t="s">
        <v>359</v>
      </c>
      <c r="L127" s="45"/>
      <c r="M127" s="227" t="s">
        <v>1</v>
      </c>
      <c r="N127" s="228" t="s">
        <v>46</v>
      </c>
      <c r="O127" s="92"/>
      <c r="P127" s="229">
        <f>O127*H127</f>
        <v>0</v>
      </c>
      <c r="Q127" s="229">
        <v>0</v>
      </c>
      <c r="R127" s="229">
        <f>Q127*H127</f>
        <v>0</v>
      </c>
      <c r="S127" s="229">
        <v>0</v>
      </c>
      <c r="T127" s="230">
        <f>S127*H127</f>
        <v>0</v>
      </c>
      <c r="U127" s="39"/>
      <c r="V127" s="39"/>
      <c r="W127" s="39"/>
      <c r="X127" s="39"/>
      <c r="Y127" s="39"/>
      <c r="Z127" s="39"/>
      <c r="AA127" s="39"/>
      <c r="AB127" s="39"/>
      <c r="AC127" s="39"/>
      <c r="AD127" s="39"/>
      <c r="AE127" s="39"/>
      <c r="AR127" s="231" t="s">
        <v>214</v>
      </c>
      <c r="AT127" s="231" t="s">
        <v>216</v>
      </c>
      <c r="AU127" s="231" t="s">
        <v>90</v>
      </c>
      <c r="AY127" s="18" t="s">
        <v>215</v>
      </c>
      <c r="BE127" s="232">
        <f>IF(N127="základní",J127,0)</f>
        <v>0</v>
      </c>
      <c r="BF127" s="232">
        <f>IF(N127="snížená",J127,0)</f>
        <v>0</v>
      </c>
      <c r="BG127" s="232">
        <f>IF(N127="zákl. přenesená",J127,0)</f>
        <v>0</v>
      </c>
      <c r="BH127" s="232">
        <f>IF(N127="sníž. přenesená",J127,0)</f>
        <v>0</v>
      </c>
      <c r="BI127" s="232">
        <f>IF(N127="nulová",J127,0)</f>
        <v>0</v>
      </c>
      <c r="BJ127" s="18" t="s">
        <v>88</v>
      </c>
      <c r="BK127" s="232">
        <f>ROUND(I127*H127,2)</f>
        <v>0</v>
      </c>
      <c r="BL127" s="18" t="s">
        <v>214</v>
      </c>
      <c r="BM127" s="231" t="s">
        <v>6973</v>
      </c>
    </row>
    <row r="128" s="2" customFormat="1">
      <c r="A128" s="39"/>
      <c r="B128" s="40"/>
      <c r="C128" s="41"/>
      <c r="D128" s="233" t="s">
        <v>221</v>
      </c>
      <c r="E128" s="41"/>
      <c r="F128" s="234" t="s">
        <v>6974</v>
      </c>
      <c r="G128" s="41"/>
      <c r="H128" s="41"/>
      <c r="I128" s="235"/>
      <c r="J128" s="41"/>
      <c r="K128" s="41"/>
      <c r="L128" s="45"/>
      <c r="M128" s="236"/>
      <c r="N128" s="237"/>
      <c r="O128" s="92"/>
      <c r="P128" s="92"/>
      <c r="Q128" s="92"/>
      <c r="R128" s="92"/>
      <c r="S128" s="92"/>
      <c r="T128" s="93"/>
      <c r="U128" s="39"/>
      <c r="V128" s="39"/>
      <c r="W128" s="39"/>
      <c r="X128" s="39"/>
      <c r="Y128" s="39"/>
      <c r="Z128" s="39"/>
      <c r="AA128" s="39"/>
      <c r="AB128" s="39"/>
      <c r="AC128" s="39"/>
      <c r="AD128" s="39"/>
      <c r="AE128" s="39"/>
      <c r="AT128" s="18" t="s">
        <v>221</v>
      </c>
      <c r="AU128" s="18" t="s">
        <v>90</v>
      </c>
    </row>
    <row r="129" s="2" customFormat="1">
      <c r="A129" s="39"/>
      <c r="B129" s="40"/>
      <c r="C129" s="41"/>
      <c r="D129" s="250" t="s">
        <v>362</v>
      </c>
      <c r="E129" s="41"/>
      <c r="F129" s="251" t="s">
        <v>6975</v>
      </c>
      <c r="G129" s="41"/>
      <c r="H129" s="41"/>
      <c r="I129" s="235"/>
      <c r="J129" s="41"/>
      <c r="K129" s="41"/>
      <c r="L129" s="45"/>
      <c r="M129" s="236"/>
      <c r="N129" s="237"/>
      <c r="O129" s="92"/>
      <c r="P129" s="92"/>
      <c r="Q129" s="92"/>
      <c r="R129" s="92"/>
      <c r="S129" s="92"/>
      <c r="T129" s="93"/>
      <c r="U129" s="39"/>
      <c r="V129" s="39"/>
      <c r="W129" s="39"/>
      <c r="X129" s="39"/>
      <c r="Y129" s="39"/>
      <c r="Z129" s="39"/>
      <c r="AA129" s="39"/>
      <c r="AB129" s="39"/>
      <c r="AC129" s="39"/>
      <c r="AD129" s="39"/>
      <c r="AE129" s="39"/>
      <c r="AT129" s="18" t="s">
        <v>362</v>
      </c>
      <c r="AU129" s="18" t="s">
        <v>90</v>
      </c>
    </row>
    <row r="130" s="2" customFormat="1" ht="33" customHeight="1">
      <c r="A130" s="39"/>
      <c r="B130" s="40"/>
      <c r="C130" s="220" t="s">
        <v>90</v>
      </c>
      <c r="D130" s="220" t="s">
        <v>216</v>
      </c>
      <c r="E130" s="221" t="s">
        <v>6976</v>
      </c>
      <c r="F130" s="222" t="s">
        <v>6977</v>
      </c>
      <c r="G130" s="223" t="s">
        <v>358</v>
      </c>
      <c r="H130" s="224">
        <v>4</v>
      </c>
      <c r="I130" s="225"/>
      <c r="J130" s="226">
        <f>ROUND(I130*H130,2)</f>
        <v>0</v>
      </c>
      <c r="K130" s="222" t="s">
        <v>359</v>
      </c>
      <c r="L130" s="45"/>
      <c r="M130" s="227" t="s">
        <v>1</v>
      </c>
      <c r="N130" s="228" t="s">
        <v>46</v>
      </c>
      <c r="O130" s="92"/>
      <c r="P130" s="229">
        <f>O130*H130</f>
        <v>0</v>
      </c>
      <c r="Q130" s="229">
        <v>0</v>
      </c>
      <c r="R130" s="229">
        <f>Q130*H130</f>
        <v>0</v>
      </c>
      <c r="S130" s="229">
        <v>0</v>
      </c>
      <c r="T130" s="230">
        <f>S130*H130</f>
        <v>0</v>
      </c>
      <c r="U130" s="39"/>
      <c r="V130" s="39"/>
      <c r="W130" s="39"/>
      <c r="X130" s="39"/>
      <c r="Y130" s="39"/>
      <c r="Z130" s="39"/>
      <c r="AA130" s="39"/>
      <c r="AB130" s="39"/>
      <c r="AC130" s="39"/>
      <c r="AD130" s="39"/>
      <c r="AE130" s="39"/>
      <c r="AR130" s="231" t="s">
        <v>214</v>
      </c>
      <c r="AT130" s="231" t="s">
        <v>216</v>
      </c>
      <c r="AU130" s="231" t="s">
        <v>90</v>
      </c>
      <c r="AY130" s="18" t="s">
        <v>215</v>
      </c>
      <c r="BE130" s="232">
        <f>IF(N130="základní",J130,0)</f>
        <v>0</v>
      </c>
      <c r="BF130" s="232">
        <f>IF(N130="snížená",J130,0)</f>
        <v>0</v>
      </c>
      <c r="BG130" s="232">
        <f>IF(N130="zákl. přenesená",J130,0)</f>
        <v>0</v>
      </c>
      <c r="BH130" s="232">
        <f>IF(N130="sníž. přenesená",J130,0)</f>
        <v>0</v>
      </c>
      <c r="BI130" s="232">
        <f>IF(N130="nulová",J130,0)</f>
        <v>0</v>
      </c>
      <c r="BJ130" s="18" t="s">
        <v>88</v>
      </c>
      <c r="BK130" s="232">
        <f>ROUND(I130*H130,2)</f>
        <v>0</v>
      </c>
      <c r="BL130" s="18" t="s">
        <v>214</v>
      </c>
      <c r="BM130" s="231" t="s">
        <v>6978</v>
      </c>
    </row>
    <row r="131" s="2" customFormat="1">
      <c r="A131" s="39"/>
      <c r="B131" s="40"/>
      <c r="C131" s="41"/>
      <c r="D131" s="233" t="s">
        <v>221</v>
      </c>
      <c r="E131" s="41"/>
      <c r="F131" s="234" t="s">
        <v>6979</v>
      </c>
      <c r="G131" s="41"/>
      <c r="H131" s="41"/>
      <c r="I131" s="235"/>
      <c r="J131" s="41"/>
      <c r="K131" s="41"/>
      <c r="L131" s="45"/>
      <c r="M131" s="236"/>
      <c r="N131" s="237"/>
      <c r="O131" s="92"/>
      <c r="P131" s="92"/>
      <c r="Q131" s="92"/>
      <c r="R131" s="92"/>
      <c r="S131" s="92"/>
      <c r="T131" s="93"/>
      <c r="U131" s="39"/>
      <c r="V131" s="39"/>
      <c r="W131" s="39"/>
      <c r="X131" s="39"/>
      <c r="Y131" s="39"/>
      <c r="Z131" s="39"/>
      <c r="AA131" s="39"/>
      <c r="AB131" s="39"/>
      <c r="AC131" s="39"/>
      <c r="AD131" s="39"/>
      <c r="AE131" s="39"/>
      <c r="AT131" s="18" t="s">
        <v>221</v>
      </c>
      <c r="AU131" s="18" t="s">
        <v>90</v>
      </c>
    </row>
    <row r="132" s="2" customFormat="1">
      <c r="A132" s="39"/>
      <c r="B132" s="40"/>
      <c r="C132" s="41"/>
      <c r="D132" s="250" t="s">
        <v>362</v>
      </c>
      <c r="E132" s="41"/>
      <c r="F132" s="251" t="s">
        <v>6980</v>
      </c>
      <c r="G132" s="41"/>
      <c r="H132" s="41"/>
      <c r="I132" s="235"/>
      <c r="J132" s="41"/>
      <c r="K132" s="41"/>
      <c r="L132" s="45"/>
      <c r="M132" s="236"/>
      <c r="N132" s="237"/>
      <c r="O132" s="92"/>
      <c r="P132" s="92"/>
      <c r="Q132" s="92"/>
      <c r="R132" s="92"/>
      <c r="S132" s="92"/>
      <c r="T132" s="93"/>
      <c r="U132" s="39"/>
      <c r="V132" s="39"/>
      <c r="W132" s="39"/>
      <c r="X132" s="39"/>
      <c r="Y132" s="39"/>
      <c r="Z132" s="39"/>
      <c r="AA132" s="39"/>
      <c r="AB132" s="39"/>
      <c r="AC132" s="39"/>
      <c r="AD132" s="39"/>
      <c r="AE132" s="39"/>
      <c r="AT132" s="18" t="s">
        <v>362</v>
      </c>
      <c r="AU132" s="18" t="s">
        <v>90</v>
      </c>
    </row>
    <row r="133" s="13" customFormat="1">
      <c r="A133" s="13"/>
      <c r="B133" s="252"/>
      <c r="C133" s="253"/>
      <c r="D133" s="233" t="s">
        <v>364</v>
      </c>
      <c r="E133" s="254" t="s">
        <v>1</v>
      </c>
      <c r="F133" s="255" t="s">
        <v>6981</v>
      </c>
      <c r="G133" s="253"/>
      <c r="H133" s="254" t="s">
        <v>1</v>
      </c>
      <c r="I133" s="256"/>
      <c r="J133" s="253"/>
      <c r="K133" s="253"/>
      <c r="L133" s="257"/>
      <c r="M133" s="258"/>
      <c r="N133" s="259"/>
      <c r="O133" s="259"/>
      <c r="P133" s="259"/>
      <c r="Q133" s="259"/>
      <c r="R133" s="259"/>
      <c r="S133" s="259"/>
      <c r="T133" s="260"/>
      <c r="U133" s="13"/>
      <c r="V133" s="13"/>
      <c r="W133" s="13"/>
      <c r="X133" s="13"/>
      <c r="Y133" s="13"/>
      <c r="Z133" s="13"/>
      <c r="AA133" s="13"/>
      <c r="AB133" s="13"/>
      <c r="AC133" s="13"/>
      <c r="AD133" s="13"/>
      <c r="AE133" s="13"/>
      <c r="AT133" s="261" t="s">
        <v>364</v>
      </c>
      <c r="AU133" s="261" t="s">
        <v>90</v>
      </c>
      <c r="AV133" s="13" t="s">
        <v>88</v>
      </c>
      <c r="AW133" s="13" t="s">
        <v>36</v>
      </c>
      <c r="AX133" s="13" t="s">
        <v>81</v>
      </c>
      <c r="AY133" s="261" t="s">
        <v>215</v>
      </c>
    </row>
    <row r="134" s="14" customFormat="1">
      <c r="A134" s="14"/>
      <c r="B134" s="262"/>
      <c r="C134" s="263"/>
      <c r="D134" s="233" t="s">
        <v>364</v>
      </c>
      <c r="E134" s="264" t="s">
        <v>1</v>
      </c>
      <c r="F134" s="265" t="s">
        <v>6982</v>
      </c>
      <c r="G134" s="263"/>
      <c r="H134" s="266">
        <v>4</v>
      </c>
      <c r="I134" s="267"/>
      <c r="J134" s="263"/>
      <c r="K134" s="263"/>
      <c r="L134" s="268"/>
      <c r="M134" s="269"/>
      <c r="N134" s="270"/>
      <c r="O134" s="270"/>
      <c r="P134" s="270"/>
      <c r="Q134" s="270"/>
      <c r="R134" s="270"/>
      <c r="S134" s="270"/>
      <c r="T134" s="271"/>
      <c r="U134" s="14"/>
      <c r="V134" s="14"/>
      <c r="W134" s="14"/>
      <c r="X134" s="14"/>
      <c r="Y134" s="14"/>
      <c r="Z134" s="14"/>
      <c r="AA134" s="14"/>
      <c r="AB134" s="14"/>
      <c r="AC134" s="14"/>
      <c r="AD134" s="14"/>
      <c r="AE134" s="14"/>
      <c r="AT134" s="272" t="s">
        <v>364</v>
      </c>
      <c r="AU134" s="272" t="s">
        <v>90</v>
      </c>
      <c r="AV134" s="14" t="s">
        <v>90</v>
      </c>
      <c r="AW134" s="14" t="s">
        <v>36</v>
      </c>
      <c r="AX134" s="14" t="s">
        <v>81</v>
      </c>
      <c r="AY134" s="272" t="s">
        <v>215</v>
      </c>
    </row>
    <row r="135" s="15" customFormat="1">
      <c r="A135" s="15"/>
      <c r="B135" s="273"/>
      <c r="C135" s="274"/>
      <c r="D135" s="233" t="s">
        <v>364</v>
      </c>
      <c r="E135" s="275" t="s">
        <v>1</v>
      </c>
      <c r="F135" s="276" t="s">
        <v>368</v>
      </c>
      <c r="G135" s="274"/>
      <c r="H135" s="277">
        <v>4</v>
      </c>
      <c r="I135" s="278"/>
      <c r="J135" s="274"/>
      <c r="K135" s="274"/>
      <c r="L135" s="279"/>
      <c r="M135" s="280"/>
      <c r="N135" s="281"/>
      <c r="O135" s="281"/>
      <c r="P135" s="281"/>
      <c r="Q135" s="281"/>
      <c r="R135" s="281"/>
      <c r="S135" s="281"/>
      <c r="T135" s="282"/>
      <c r="U135" s="15"/>
      <c r="V135" s="15"/>
      <c r="W135" s="15"/>
      <c r="X135" s="15"/>
      <c r="Y135" s="15"/>
      <c r="Z135" s="15"/>
      <c r="AA135" s="15"/>
      <c r="AB135" s="15"/>
      <c r="AC135" s="15"/>
      <c r="AD135" s="15"/>
      <c r="AE135" s="15"/>
      <c r="AT135" s="283" t="s">
        <v>364</v>
      </c>
      <c r="AU135" s="283" t="s">
        <v>90</v>
      </c>
      <c r="AV135" s="15" t="s">
        <v>214</v>
      </c>
      <c r="AW135" s="15" t="s">
        <v>36</v>
      </c>
      <c r="AX135" s="15" t="s">
        <v>88</v>
      </c>
      <c r="AY135" s="283" t="s">
        <v>215</v>
      </c>
    </row>
    <row r="136" s="2" customFormat="1" ht="24.15" customHeight="1">
      <c r="A136" s="39"/>
      <c r="B136" s="40"/>
      <c r="C136" s="220" t="s">
        <v>227</v>
      </c>
      <c r="D136" s="220" t="s">
        <v>216</v>
      </c>
      <c r="E136" s="221" t="s">
        <v>5318</v>
      </c>
      <c r="F136" s="222" t="s">
        <v>5319</v>
      </c>
      <c r="G136" s="223" t="s">
        <v>358</v>
      </c>
      <c r="H136" s="224">
        <v>10.6</v>
      </c>
      <c r="I136" s="225"/>
      <c r="J136" s="226">
        <f>ROUND(I136*H136,2)</f>
        <v>0</v>
      </c>
      <c r="K136" s="222" t="s">
        <v>359</v>
      </c>
      <c r="L136" s="45"/>
      <c r="M136" s="227" t="s">
        <v>1</v>
      </c>
      <c r="N136" s="228" t="s">
        <v>46</v>
      </c>
      <c r="O136" s="92"/>
      <c r="P136" s="229">
        <f>O136*H136</f>
        <v>0</v>
      </c>
      <c r="Q136" s="229">
        <v>0</v>
      </c>
      <c r="R136" s="229">
        <f>Q136*H136</f>
        <v>0</v>
      </c>
      <c r="S136" s="229">
        <v>0</v>
      </c>
      <c r="T136" s="230">
        <f>S136*H136</f>
        <v>0</v>
      </c>
      <c r="U136" s="39"/>
      <c r="V136" s="39"/>
      <c r="W136" s="39"/>
      <c r="X136" s="39"/>
      <c r="Y136" s="39"/>
      <c r="Z136" s="39"/>
      <c r="AA136" s="39"/>
      <c r="AB136" s="39"/>
      <c r="AC136" s="39"/>
      <c r="AD136" s="39"/>
      <c r="AE136" s="39"/>
      <c r="AR136" s="231" t="s">
        <v>214</v>
      </c>
      <c r="AT136" s="231" t="s">
        <v>216</v>
      </c>
      <c r="AU136" s="231" t="s">
        <v>90</v>
      </c>
      <c r="AY136" s="18" t="s">
        <v>215</v>
      </c>
      <c r="BE136" s="232">
        <f>IF(N136="základní",J136,0)</f>
        <v>0</v>
      </c>
      <c r="BF136" s="232">
        <f>IF(N136="snížená",J136,0)</f>
        <v>0</v>
      </c>
      <c r="BG136" s="232">
        <f>IF(N136="zákl. přenesená",J136,0)</f>
        <v>0</v>
      </c>
      <c r="BH136" s="232">
        <f>IF(N136="sníž. přenesená",J136,0)</f>
        <v>0</v>
      </c>
      <c r="BI136" s="232">
        <f>IF(N136="nulová",J136,0)</f>
        <v>0</v>
      </c>
      <c r="BJ136" s="18" t="s">
        <v>88</v>
      </c>
      <c r="BK136" s="232">
        <f>ROUND(I136*H136,2)</f>
        <v>0</v>
      </c>
      <c r="BL136" s="18" t="s">
        <v>214</v>
      </c>
      <c r="BM136" s="231" t="s">
        <v>6983</v>
      </c>
    </row>
    <row r="137" s="2" customFormat="1">
      <c r="A137" s="39"/>
      <c r="B137" s="40"/>
      <c r="C137" s="41"/>
      <c r="D137" s="233" t="s">
        <v>221</v>
      </c>
      <c r="E137" s="41"/>
      <c r="F137" s="234" t="s">
        <v>5321</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221</v>
      </c>
      <c r="AU137" s="18" t="s">
        <v>90</v>
      </c>
    </row>
    <row r="138" s="2" customFormat="1">
      <c r="A138" s="39"/>
      <c r="B138" s="40"/>
      <c r="C138" s="41"/>
      <c r="D138" s="250" t="s">
        <v>362</v>
      </c>
      <c r="E138" s="41"/>
      <c r="F138" s="251" t="s">
        <v>5322</v>
      </c>
      <c r="G138" s="41"/>
      <c r="H138" s="41"/>
      <c r="I138" s="235"/>
      <c r="J138" s="41"/>
      <c r="K138" s="41"/>
      <c r="L138" s="45"/>
      <c r="M138" s="236"/>
      <c r="N138" s="237"/>
      <c r="O138" s="92"/>
      <c r="P138" s="92"/>
      <c r="Q138" s="92"/>
      <c r="R138" s="92"/>
      <c r="S138" s="92"/>
      <c r="T138" s="93"/>
      <c r="U138" s="39"/>
      <c r="V138" s="39"/>
      <c r="W138" s="39"/>
      <c r="X138" s="39"/>
      <c r="Y138" s="39"/>
      <c r="Z138" s="39"/>
      <c r="AA138" s="39"/>
      <c r="AB138" s="39"/>
      <c r="AC138" s="39"/>
      <c r="AD138" s="39"/>
      <c r="AE138" s="39"/>
      <c r="AT138" s="18" t="s">
        <v>362</v>
      </c>
      <c r="AU138" s="18" t="s">
        <v>90</v>
      </c>
    </row>
    <row r="139" s="13" customFormat="1">
      <c r="A139" s="13"/>
      <c r="B139" s="252"/>
      <c r="C139" s="253"/>
      <c r="D139" s="233" t="s">
        <v>364</v>
      </c>
      <c r="E139" s="254" t="s">
        <v>1</v>
      </c>
      <c r="F139" s="255" t="s">
        <v>6984</v>
      </c>
      <c r="G139" s="253"/>
      <c r="H139" s="254" t="s">
        <v>1</v>
      </c>
      <c r="I139" s="256"/>
      <c r="J139" s="253"/>
      <c r="K139" s="253"/>
      <c r="L139" s="257"/>
      <c r="M139" s="258"/>
      <c r="N139" s="259"/>
      <c r="O139" s="259"/>
      <c r="P139" s="259"/>
      <c r="Q139" s="259"/>
      <c r="R139" s="259"/>
      <c r="S139" s="259"/>
      <c r="T139" s="260"/>
      <c r="U139" s="13"/>
      <c r="V139" s="13"/>
      <c r="W139" s="13"/>
      <c r="X139" s="13"/>
      <c r="Y139" s="13"/>
      <c r="Z139" s="13"/>
      <c r="AA139" s="13"/>
      <c r="AB139" s="13"/>
      <c r="AC139" s="13"/>
      <c r="AD139" s="13"/>
      <c r="AE139" s="13"/>
      <c r="AT139" s="261" t="s">
        <v>364</v>
      </c>
      <c r="AU139" s="261" t="s">
        <v>90</v>
      </c>
      <c r="AV139" s="13" t="s">
        <v>88</v>
      </c>
      <c r="AW139" s="13" t="s">
        <v>36</v>
      </c>
      <c r="AX139" s="13" t="s">
        <v>81</v>
      </c>
      <c r="AY139" s="261" t="s">
        <v>215</v>
      </c>
    </row>
    <row r="140" s="14" customFormat="1">
      <c r="A140" s="14"/>
      <c r="B140" s="262"/>
      <c r="C140" s="263"/>
      <c r="D140" s="233" t="s">
        <v>364</v>
      </c>
      <c r="E140" s="264" t="s">
        <v>1</v>
      </c>
      <c r="F140" s="265" t="s">
        <v>261</v>
      </c>
      <c r="G140" s="263"/>
      <c r="H140" s="266">
        <v>10</v>
      </c>
      <c r="I140" s="267"/>
      <c r="J140" s="263"/>
      <c r="K140" s="263"/>
      <c r="L140" s="268"/>
      <c r="M140" s="269"/>
      <c r="N140" s="270"/>
      <c r="O140" s="270"/>
      <c r="P140" s="270"/>
      <c r="Q140" s="270"/>
      <c r="R140" s="270"/>
      <c r="S140" s="270"/>
      <c r="T140" s="271"/>
      <c r="U140" s="14"/>
      <c r="V140" s="14"/>
      <c r="W140" s="14"/>
      <c r="X140" s="14"/>
      <c r="Y140" s="14"/>
      <c r="Z140" s="14"/>
      <c r="AA140" s="14"/>
      <c r="AB140" s="14"/>
      <c r="AC140" s="14"/>
      <c r="AD140" s="14"/>
      <c r="AE140" s="14"/>
      <c r="AT140" s="272" t="s">
        <v>364</v>
      </c>
      <c r="AU140" s="272" t="s">
        <v>90</v>
      </c>
      <c r="AV140" s="14" t="s">
        <v>90</v>
      </c>
      <c r="AW140" s="14" t="s">
        <v>36</v>
      </c>
      <c r="AX140" s="14" t="s">
        <v>81</v>
      </c>
      <c r="AY140" s="272" t="s">
        <v>215</v>
      </c>
    </row>
    <row r="141" s="13" customFormat="1">
      <c r="A141" s="13"/>
      <c r="B141" s="252"/>
      <c r="C141" s="253"/>
      <c r="D141" s="233" t="s">
        <v>364</v>
      </c>
      <c r="E141" s="254" t="s">
        <v>1</v>
      </c>
      <c r="F141" s="255" t="s">
        <v>6985</v>
      </c>
      <c r="G141" s="253"/>
      <c r="H141" s="254" t="s">
        <v>1</v>
      </c>
      <c r="I141" s="256"/>
      <c r="J141" s="253"/>
      <c r="K141" s="253"/>
      <c r="L141" s="257"/>
      <c r="M141" s="258"/>
      <c r="N141" s="259"/>
      <c r="O141" s="259"/>
      <c r="P141" s="259"/>
      <c r="Q141" s="259"/>
      <c r="R141" s="259"/>
      <c r="S141" s="259"/>
      <c r="T141" s="260"/>
      <c r="U141" s="13"/>
      <c r="V141" s="13"/>
      <c r="W141" s="13"/>
      <c r="X141" s="13"/>
      <c r="Y141" s="13"/>
      <c r="Z141" s="13"/>
      <c r="AA141" s="13"/>
      <c r="AB141" s="13"/>
      <c r="AC141" s="13"/>
      <c r="AD141" s="13"/>
      <c r="AE141" s="13"/>
      <c r="AT141" s="261" t="s">
        <v>364</v>
      </c>
      <c r="AU141" s="261" t="s">
        <v>90</v>
      </c>
      <c r="AV141" s="13" t="s">
        <v>88</v>
      </c>
      <c r="AW141" s="13" t="s">
        <v>36</v>
      </c>
      <c r="AX141" s="13" t="s">
        <v>81</v>
      </c>
      <c r="AY141" s="261" t="s">
        <v>215</v>
      </c>
    </row>
    <row r="142" s="14" customFormat="1">
      <c r="A142" s="14"/>
      <c r="B142" s="262"/>
      <c r="C142" s="263"/>
      <c r="D142" s="233" t="s">
        <v>364</v>
      </c>
      <c r="E142" s="264" t="s">
        <v>1</v>
      </c>
      <c r="F142" s="265" t="s">
        <v>6986</v>
      </c>
      <c r="G142" s="263"/>
      <c r="H142" s="266">
        <v>0.59999999999999998</v>
      </c>
      <c r="I142" s="267"/>
      <c r="J142" s="263"/>
      <c r="K142" s="263"/>
      <c r="L142" s="268"/>
      <c r="M142" s="269"/>
      <c r="N142" s="270"/>
      <c r="O142" s="270"/>
      <c r="P142" s="270"/>
      <c r="Q142" s="270"/>
      <c r="R142" s="270"/>
      <c r="S142" s="270"/>
      <c r="T142" s="271"/>
      <c r="U142" s="14"/>
      <c r="V142" s="14"/>
      <c r="W142" s="14"/>
      <c r="X142" s="14"/>
      <c r="Y142" s="14"/>
      <c r="Z142" s="14"/>
      <c r="AA142" s="14"/>
      <c r="AB142" s="14"/>
      <c r="AC142" s="14"/>
      <c r="AD142" s="14"/>
      <c r="AE142" s="14"/>
      <c r="AT142" s="272" t="s">
        <v>364</v>
      </c>
      <c r="AU142" s="272" t="s">
        <v>90</v>
      </c>
      <c r="AV142" s="14" t="s">
        <v>90</v>
      </c>
      <c r="AW142" s="14" t="s">
        <v>36</v>
      </c>
      <c r="AX142" s="14" t="s">
        <v>81</v>
      </c>
      <c r="AY142" s="272" t="s">
        <v>215</v>
      </c>
    </row>
    <row r="143" s="15" customFormat="1">
      <c r="A143" s="15"/>
      <c r="B143" s="273"/>
      <c r="C143" s="274"/>
      <c r="D143" s="233" t="s">
        <v>364</v>
      </c>
      <c r="E143" s="275" t="s">
        <v>1</v>
      </c>
      <c r="F143" s="276" t="s">
        <v>368</v>
      </c>
      <c r="G143" s="274"/>
      <c r="H143" s="277">
        <v>10.6</v>
      </c>
      <c r="I143" s="278"/>
      <c r="J143" s="274"/>
      <c r="K143" s="274"/>
      <c r="L143" s="279"/>
      <c r="M143" s="280"/>
      <c r="N143" s="281"/>
      <c r="O143" s="281"/>
      <c r="P143" s="281"/>
      <c r="Q143" s="281"/>
      <c r="R143" s="281"/>
      <c r="S143" s="281"/>
      <c r="T143" s="282"/>
      <c r="U143" s="15"/>
      <c r="V143" s="15"/>
      <c r="W143" s="15"/>
      <c r="X143" s="15"/>
      <c r="Y143" s="15"/>
      <c r="Z143" s="15"/>
      <c r="AA143" s="15"/>
      <c r="AB143" s="15"/>
      <c r="AC143" s="15"/>
      <c r="AD143" s="15"/>
      <c r="AE143" s="15"/>
      <c r="AT143" s="283" t="s">
        <v>364</v>
      </c>
      <c r="AU143" s="283" t="s">
        <v>90</v>
      </c>
      <c r="AV143" s="15" t="s">
        <v>214</v>
      </c>
      <c r="AW143" s="15" t="s">
        <v>36</v>
      </c>
      <c r="AX143" s="15" t="s">
        <v>88</v>
      </c>
      <c r="AY143" s="283" t="s">
        <v>215</v>
      </c>
    </row>
    <row r="144" s="2" customFormat="1" ht="37.8" customHeight="1">
      <c r="A144" s="39"/>
      <c r="B144" s="40"/>
      <c r="C144" s="220" t="s">
        <v>214</v>
      </c>
      <c r="D144" s="220" t="s">
        <v>216</v>
      </c>
      <c r="E144" s="221" t="s">
        <v>5313</v>
      </c>
      <c r="F144" s="222" t="s">
        <v>5314</v>
      </c>
      <c r="G144" s="223" t="s">
        <v>358</v>
      </c>
      <c r="H144" s="224">
        <v>10.6</v>
      </c>
      <c r="I144" s="225"/>
      <c r="J144" s="226">
        <f>ROUND(I144*H144,2)</f>
        <v>0</v>
      </c>
      <c r="K144" s="222" t="s">
        <v>359</v>
      </c>
      <c r="L144" s="45"/>
      <c r="M144" s="227" t="s">
        <v>1</v>
      </c>
      <c r="N144" s="228" t="s">
        <v>46</v>
      </c>
      <c r="O144" s="92"/>
      <c r="P144" s="229">
        <f>O144*H144</f>
        <v>0</v>
      </c>
      <c r="Q144" s="229">
        <v>0</v>
      </c>
      <c r="R144" s="229">
        <f>Q144*H144</f>
        <v>0</v>
      </c>
      <c r="S144" s="229">
        <v>0</v>
      </c>
      <c r="T144" s="230">
        <f>S144*H144</f>
        <v>0</v>
      </c>
      <c r="U144" s="39"/>
      <c r="V144" s="39"/>
      <c r="W144" s="39"/>
      <c r="X144" s="39"/>
      <c r="Y144" s="39"/>
      <c r="Z144" s="39"/>
      <c r="AA144" s="39"/>
      <c r="AB144" s="39"/>
      <c r="AC144" s="39"/>
      <c r="AD144" s="39"/>
      <c r="AE144" s="39"/>
      <c r="AR144" s="231" t="s">
        <v>214</v>
      </c>
      <c r="AT144" s="231" t="s">
        <v>216</v>
      </c>
      <c r="AU144" s="231" t="s">
        <v>90</v>
      </c>
      <c r="AY144" s="18" t="s">
        <v>215</v>
      </c>
      <c r="BE144" s="232">
        <f>IF(N144="základní",J144,0)</f>
        <v>0</v>
      </c>
      <c r="BF144" s="232">
        <f>IF(N144="snížená",J144,0)</f>
        <v>0</v>
      </c>
      <c r="BG144" s="232">
        <f>IF(N144="zákl. přenesená",J144,0)</f>
        <v>0</v>
      </c>
      <c r="BH144" s="232">
        <f>IF(N144="sníž. přenesená",J144,0)</f>
        <v>0</v>
      </c>
      <c r="BI144" s="232">
        <f>IF(N144="nulová",J144,0)</f>
        <v>0</v>
      </c>
      <c r="BJ144" s="18" t="s">
        <v>88</v>
      </c>
      <c r="BK144" s="232">
        <f>ROUND(I144*H144,2)</f>
        <v>0</v>
      </c>
      <c r="BL144" s="18" t="s">
        <v>214</v>
      </c>
      <c r="BM144" s="231" t="s">
        <v>6987</v>
      </c>
    </row>
    <row r="145" s="2" customFormat="1">
      <c r="A145" s="39"/>
      <c r="B145" s="40"/>
      <c r="C145" s="41"/>
      <c r="D145" s="233" t="s">
        <v>221</v>
      </c>
      <c r="E145" s="41"/>
      <c r="F145" s="234" t="s">
        <v>5316</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221</v>
      </c>
      <c r="AU145" s="18" t="s">
        <v>90</v>
      </c>
    </row>
    <row r="146" s="2" customFormat="1">
      <c r="A146" s="39"/>
      <c r="B146" s="40"/>
      <c r="C146" s="41"/>
      <c r="D146" s="250" t="s">
        <v>362</v>
      </c>
      <c r="E146" s="41"/>
      <c r="F146" s="251" t="s">
        <v>5317</v>
      </c>
      <c r="G146" s="41"/>
      <c r="H146" s="41"/>
      <c r="I146" s="235"/>
      <c r="J146" s="41"/>
      <c r="K146" s="41"/>
      <c r="L146" s="45"/>
      <c r="M146" s="236"/>
      <c r="N146" s="237"/>
      <c r="O146" s="92"/>
      <c r="P146" s="92"/>
      <c r="Q146" s="92"/>
      <c r="R146" s="92"/>
      <c r="S146" s="92"/>
      <c r="T146" s="93"/>
      <c r="U146" s="39"/>
      <c r="V146" s="39"/>
      <c r="W146" s="39"/>
      <c r="X146" s="39"/>
      <c r="Y146" s="39"/>
      <c r="Z146" s="39"/>
      <c r="AA146" s="39"/>
      <c r="AB146" s="39"/>
      <c r="AC146" s="39"/>
      <c r="AD146" s="39"/>
      <c r="AE146" s="39"/>
      <c r="AT146" s="18" t="s">
        <v>362</v>
      </c>
      <c r="AU146" s="18" t="s">
        <v>90</v>
      </c>
    </row>
    <row r="147" s="2" customFormat="1" ht="33" customHeight="1">
      <c r="A147" s="39"/>
      <c r="B147" s="40"/>
      <c r="C147" s="220" t="s">
        <v>236</v>
      </c>
      <c r="D147" s="220" t="s">
        <v>216</v>
      </c>
      <c r="E147" s="221" t="s">
        <v>5324</v>
      </c>
      <c r="F147" s="222" t="s">
        <v>5325</v>
      </c>
      <c r="G147" s="223" t="s">
        <v>583</v>
      </c>
      <c r="H147" s="224">
        <v>22.260000000000002</v>
      </c>
      <c r="I147" s="225"/>
      <c r="J147" s="226">
        <f>ROUND(I147*H147,2)</f>
        <v>0</v>
      </c>
      <c r="K147" s="222" t="s">
        <v>359</v>
      </c>
      <c r="L147" s="45"/>
      <c r="M147" s="227" t="s">
        <v>1</v>
      </c>
      <c r="N147" s="228" t="s">
        <v>46</v>
      </c>
      <c r="O147" s="92"/>
      <c r="P147" s="229">
        <f>O147*H147</f>
        <v>0</v>
      </c>
      <c r="Q147" s="229">
        <v>0</v>
      </c>
      <c r="R147" s="229">
        <f>Q147*H147</f>
        <v>0</v>
      </c>
      <c r="S147" s="229">
        <v>0</v>
      </c>
      <c r="T147" s="230">
        <f>S147*H147</f>
        <v>0</v>
      </c>
      <c r="U147" s="39"/>
      <c r="V147" s="39"/>
      <c r="W147" s="39"/>
      <c r="X147" s="39"/>
      <c r="Y147" s="39"/>
      <c r="Z147" s="39"/>
      <c r="AA147" s="39"/>
      <c r="AB147" s="39"/>
      <c r="AC147" s="39"/>
      <c r="AD147" s="39"/>
      <c r="AE147" s="39"/>
      <c r="AR147" s="231" t="s">
        <v>214</v>
      </c>
      <c r="AT147" s="231" t="s">
        <v>216</v>
      </c>
      <c r="AU147" s="231" t="s">
        <v>90</v>
      </c>
      <c r="AY147" s="18" t="s">
        <v>215</v>
      </c>
      <c r="BE147" s="232">
        <f>IF(N147="základní",J147,0)</f>
        <v>0</v>
      </c>
      <c r="BF147" s="232">
        <f>IF(N147="snížená",J147,0)</f>
        <v>0</v>
      </c>
      <c r="BG147" s="232">
        <f>IF(N147="zákl. přenesená",J147,0)</f>
        <v>0</v>
      </c>
      <c r="BH147" s="232">
        <f>IF(N147="sníž. přenesená",J147,0)</f>
        <v>0</v>
      </c>
      <c r="BI147" s="232">
        <f>IF(N147="nulová",J147,0)</f>
        <v>0</v>
      </c>
      <c r="BJ147" s="18" t="s">
        <v>88</v>
      </c>
      <c r="BK147" s="232">
        <f>ROUND(I147*H147,2)</f>
        <v>0</v>
      </c>
      <c r="BL147" s="18" t="s">
        <v>214</v>
      </c>
      <c r="BM147" s="231" t="s">
        <v>6988</v>
      </c>
    </row>
    <row r="148" s="2" customFormat="1">
      <c r="A148" s="39"/>
      <c r="B148" s="40"/>
      <c r="C148" s="41"/>
      <c r="D148" s="233" t="s">
        <v>221</v>
      </c>
      <c r="E148" s="41"/>
      <c r="F148" s="234" t="s">
        <v>5327</v>
      </c>
      <c r="G148" s="41"/>
      <c r="H148" s="41"/>
      <c r="I148" s="235"/>
      <c r="J148" s="41"/>
      <c r="K148" s="41"/>
      <c r="L148" s="45"/>
      <c r="M148" s="236"/>
      <c r="N148" s="237"/>
      <c r="O148" s="92"/>
      <c r="P148" s="92"/>
      <c r="Q148" s="92"/>
      <c r="R148" s="92"/>
      <c r="S148" s="92"/>
      <c r="T148" s="93"/>
      <c r="U148" s="39"/>
      <c r="V148" s="39"/>
      <c r="W148" s="39"/>
      <c r="X148" s="39"/>
      <c r="Y148" s="39"/>
      <c r="Z148" s="39"/>
      <c r="AA148" s="39"/>
      <c r="AB148" s="39"/>
      <c r="AC148" s="39"/>
      <c r="AD148" s="39"/>
      <c r="AE148" s="39"/>
      <c r="AT148" s="18" t="s">
        <v>221</v>
      </c>
      <c r="AU148" s="18" t="s">
        <v>90</v>
      </c>
    </row>
    <row r="149" s="2" customFormat="1">
      <c r="A149" s="39"/>
      <c r="B149" s="40"/>
      <c r="C149" s="41"/>
      <c r="D149" s="250" t="s">
        <v>362</v>
      </c>
      <c r="E149" s="41"/>
      <c r="F149" s="251" t="s">
        <v>5328</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362</v>
      </c>
      <c r="AU149" s="18" t="s">
        <v>90</v>
      </c>
    </row>
    <row r="150" s="14" customFormat="1">
      <c r="A150" s="14"/>
      <c r="B150" s="262"/>
      <c r="C150" s="263"/>
      <c r="D150" s="233" t="s">
        <v>364</v>
      </c>
      <c r="E150" s="264" t="s">
        <v>1</v>
      </c>
      <c r="F150" s="265" t="s">
        <v>6989</v>
      </c>
      <c r="G150" s="263"/>
      <c r="H150" s="266">
        <v>22.260000000000002</v>
      </c>
      <c r="I150" s="267"/>
      <c r="J150" s="263"/>
      <c r="K150" s="263"/>
      <c r="L150" s="268"/>
      <c r="M150" s="269"/>
      <c r="N150" s="270"/>
      <c r="O150" s="270"/>
      <c r="P150" s="270"/>
      <c r="Q150" s="270"/>
      <c r="R150" s="270"/>
      <c r="S150" s="270"/>
      <c r="T150" s="271"/>
      <c r="U150" s="14"/>
      <c r="V150" s="14"/>
      <c r="W150" s="14"/>
      <c r="X150" s="14"/>
      <c r="Y150" s="14"/>
      <c r="Z150" s="14"/>
      <c r="AA150" s="14"/>
      <c r="AB150" s="14"/>
      <c r="AC150" s="14"/>
      <c r="AD150" s="14"/>
      <c r="AE150" s="14"/>
      <c r="AT150" s="272" t="s">
        <v>364</v>
      </c>
      <c r="AU150" s="272" t="s">
        <v>90</v>
      </c>
      <c r="AV150" s="14" t="s">
        <v>90</v>
      </c>
      <c r="AW150" s="14" t="s">
        <v>36</v>
      </c>
      <c r="AX150" s="14" t="s">
        <v>81</v>
      </c>
      <c r="AY150" s="272" t="s">
        <v>215</v>
      </c>
    </row>
    <row r="151" s="15" customFormat="1">
      <c r="A151" s="15"/>
      <c r="B151" s="273"/>
      <c r="C151" s="274"/>
      <c r="D151" s="233" t="s">
        <v>364</v>
      </c>
      <c r="E151" s="275" t="s">
        <v>1</v>
      </c>
      <c r="F151" s="276" t="s">
        <v>368</v>
      </c>
      <c r="G151" s="274"/>
      <c r="H151" s="277">
        <v>22.260000000000002</v>
      </c>
      <c r="I151" s="278"/>
      <c r="J151" s="274"/>
      <c r="K151" s="274"/>
      <c r="L151" s="279"/>
      <c r="M151" s="280"/>
      <c r="N151" s="281"/>
      <c r="O151" s="281"/>
      <c r="P151" s="281"/>
      <c r="Q151" s="281"/>
      <c r="R151" s="281"/>
      <c r="S151" s="281"/>
      <c r="T151" s="282"/>
      <c r="U151" s="15"/>
      <c r="V151" s="15"/>
      <c r="W151" s="15"/>
      <c r="X151" s="15"/>
      <c r="Y151" s="15"/>
      <c r="Z151" s="15"/>
      <c r="AA151" s="15"/>
      <c r="AB151" s="15"/>
      <c r="AC151" s="15"/>
      <c r="AD151" s="15"/>
      <c r="AE151" s="15"/>
      <c r="AT151" s="283" t="s">
        <v>364</v>
      </c>
      <c r="AU151" s="283" t="s">
        <v>90</v>
      </c>
      <c r="AV151" s="15" t="s">
        <v>214</v>
      </c>
      <c r="AW151" s="15" t="s">
        <v>36</v>
      </c>
      <c r="AX151" s="15" t="s">
        <v>88</v>
      </c>
      <c r="AY151" s="283" t="s">
        <v>215</v>
      </c>
    </row>
    <row r="152" s="2" customFormat="1" ht="24.15" customHeight="1">
      <c r="A152" s="39"/>
      <c r="B152" s="40"/>
      <c r="C152" s="220" t="s">
        <v>241</v>
      </c>
      <c r="D152" s="220" t="s">
        <v>216</v>
      </c>
      <c r="E152" s="221" t="s">
        <v>505</v>
      </c>
      <c r="F152" s="222" t="s">
        <v>5330</v>
      </c>
      <c r="G152" s="223" t="s">
        <v>358</v>
      </c>
      <c r="H152" s="224">
        <v>3.3999999999999999</v>
      </c>
      <c r="I152" s="225"/>
      <c r="J152" s="226">
        <f>ROUND(I152*H152,2)</f>
        <v>0</v>
      </c>
      <c r="K152" s="222" t="s">
        <v>359</v>
      </c>
      <c r="L152" s="45"/>
      <c r="M152" s="227" t="s">
        <v>1</v>
      </c>
      <c r="N152" s="228" t="s">
        <v>46</v>
      </c>
      <c r="O152" s="92"/>
      <c r="P152" s="229">
        <f>O152*H152</f>
        <v>0</v>
      </c>
      <c r="Q152" s="229">
        <v>0</v>
      </c>
      <c r="R152" s="229">
        <f>Q152*H152</f>
        <v>0</v>
      </c>
      <c r="S152" s="229">
        <v>0</v>
      </c>
      <c r="T152" s="230">
        <f>S152*H152</f>
        <v>0</v>
      </c>
      <c r="U152" s="39"/>
      <c r="V152" s="39"/>
      <c r="W152" s="39"/>
      <c r="X152" s="39"/>
      <c r="Y152" s="39"/>
      <c r="Z152" s="39"/>
      <c r="AA152" s="39"/>
      <c r="AB152" s="39"/>
      <c r="AC152" s="39"/>
      <c r="AD152" s="39"/>
      <c r="AE152" s="39"/>
      <c r="AR152" s="231" t="s">
        <v>214</v>
      </c>
      <c r="AT152" s="231" t="s">
        <v>216</v>
      </c>
      <c r="AU152" s="231" t="s">
        <v>90</v>
      </c>
      <c r="AY152" s="18" t="s">
        <v>215</v>
      </c>
      <c r="BE152" s="232">
        <f>IF(N152="základní",J152,0)</f>
        <v>0</v>
      </c>
      <c r="BF152" s="232">
        <f>IF(N152="snížená",J152,0)</f>
        <v>0</v>
      </c>
      <c r="BG152" s="232">
        <f>IF(N152="zákl. přenesená",J152,0)</f>
        <v>0</v>
      </c>
      <c r="BH152" s="232">
        <f>IF(N152="sníž. přenesená",J152,0)</f>
        <v>0</v>
      </c>
      <c r="BI152" s="232">
        <f>IF(N152="nulová",J152,0)</f>
        <v>0</v>
      </c>
      <c r="BJ152" s="18" t="s">
        <v>88</v>
      </c>
      <c r="BK152" s="232">
        <f>ROUND(I152*H152,2)</f>
        <v>0</v>
      </c>
      <c r="BL152" s="18" t="s">
        <v>214</v>
      </c>
      <c r="BM152" s="231" t="s">
        <v>6990</v>
      </c>
    </row>
    <row r="153" s="2" customFormat="1">
      <c r="A153" s="39"/>
      <c r="B153" s="40"/>
      <c r="C153" s="41"/>
      <c r="D153" s="233" t="s">
        <v>221</v>
      </c>
      <c r="E153" s="41"/>
      <c r="F153" s="234" t="s">
        <v>508</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221</v>
      </c>
      <c r="AU153" s="18" t="s">
        <v>90</v>
      </c>
    </row>
    <row r="154" s="2" customFormat="1">
      <c r="A154" s="39"/>
      <c r="B154" s="40"/>
      <c r="C154" s="41"/>
      <c r="D154" s="250" t="s">
        <v>362</v>
      </c>
      <c r="E154" s="41"/>
      <c r="F154" s="251" t="s">
        <v>509</v>
      </c>
      <c r="G154" s="41"/>
      <c r="H154" s="41"/>
      <c r="I154" s="235"/>
      <c r="J154" s="41"/>
      <c r="K154" s="41"/>
      <c r="L154" s="45"/>
      <c r="M154" s="236"/>
      <c r="N154" s="237"/>
      <c r="O154" s="92"/>
      <c r="P154" s="92"/>
      <c r="Q154" s="92"/>
      <c r="R154" s="92"/>
      <c r="S154" s="92"/>
      <c r="T154" s="93"/>
      <c r="U154" s="39"/>
      <c r="V154" s="39"/>
      <c r="W154" s="39"/>
      <c r="X154" s="39"/>
      <c r="Y154" s="39"/>
      <c r="Z154" s="39"/>
      <c r="AA154" s="39"/>
      <c r="AB154" s="39"/>
      <c r="AC154" s="39"/>
      <c r="AD154" s="39"/>
      <c r="AE154" s="39"/>
      <c r="AT154" s="18" t="s">
        <v>362</v>
      </c>
      <c r="AU154" s="18" t="s">
        <v>90</v>
      </c>
    </row>
    <row r="155" s="14" customFormat="1">
      <c r="A155" s="14"/>
      <c r="B155" s="262"/>
      <c r="C155" s="263"/>
      <c r="D155" s="233" t="s">
        <v>364</v>
      </c>
      <c r="E155" s="264" t="s">
        <v>1</v>
      </c>
      <c r="F155" s="265" t="s">
        <v>214</v>
      </c>
      <c r="G155" s="263"/>
      <c r="H155" s="266">
        <v>4</v>
      </c>
      <c r="I155" s="267"/>
      <c r="J155" s="263"/>
      <c r="K155" s="263"/>
      <c r="L155" s="268"/>
      <c r="M155" s="269"/>
      <c r="N155" s="270"/>
      <c r="O155" s="270"/>
      <c r="P155" s="270"/>
      <c r="Q155" s="270"/>
      <c r="R155" s="270"/>
      <c r="S155" s="270"/>
      <c r="T155" s="271"/>
      <c r="U155" s="14"/>
      <c r="V155" s="14"/>
      <c r="W155" s="14"/>
      <c r="X155" s="14"/>
      <c r="Y155" s="14"/>
      <c r="Z155" s="14"/>
      <c r="AA155" s="14"/>
      <c r="AB155" s="14"/>
      <c r="AC155" s="14"/>
      <c r="AD155" s="14"/>
      <c r="AE155" s="14"/>
      <c r="AT155" s="272" t="s">
        <v>364</v>
      </c>
      <c r="AU155" s="272" t="s">
        <v>90</v>
      </c>
      <c r="AV155" s="14" t="s">
        <v>90</v>
      </c>
      <c r="AW155" s="14" t="s">
        <v>36</v>
      </c>
      <c r="AX155" s="14" t="s">
        <v>81</v>
      </c>
      <c r="AY155" s="272" t="s">
        <v>215</v>
      </c>
    </row>
    <row r="156" s="14" customFormat="1">
      <c r="A156" s="14"/>
      <c r="B156" s="262"/>
      <c r="C156" s="263"/>
      <c r="D156" s="233" t="s">
        <v>364</v>
      </c>
      <c r="E156" s="264" t="s">
        <v>1</v>
      </c>
      <c r="F156" s="265" t="s">
        <v>6991</v>
      </c>
      <c r="G156" s="263"/>
      <c r="H156" s="266">
        <v>-0.59999999999999998</v>
      </c>
      <c r="I156" s="267"/>
      <c r="J156" s="263"/>
      <c r="K156" s="263"/>
      <c r="L156" s="268"/>
      <c r="M156" s="269"/>
      <c r="N156" s="270"/>
      <c r="O156" s="270"/>
      <c r="P156" s="270"/>
      <c r="Q156" s="270"/>
      <c r="R156" s="270"/>
      <c r="S156" s="270"/>
      <c r="T156" s="271"/>
      <c r="U156" s="14"/>
      <c r="V156" s="14"/>
      <c r="W156" s="14"/>
      <c r="X156" s="14"/>
      <c r="Y156" s="14"/>
      <c r="Z156" s="14"/>
      <c r="AA156" s="14"/>
      <c r="AB156" s="14"/>
      <c r="AC156" s="14"/>
      <c r="AD156" s="14"/>
      <c r="AE156" s="14"/>
      <c r="AT156" s="272" t="s">
        <v>364</v>
      </c>
      <c r="AU156" s="272" t="s">
        <v>90</v>
      </c>
      <c r="AV156" s="14" t="s">
        <v>90</v>
      </c>
      <c r="AW156" s="14" t="s">
        <v>36</v>
      </c>
      <c r="AX156" s="14" t="s">
        <v>81</v>
      </c>
      <c r="AY156" s="272" t="s">
        <v>215</v>
      </c>
    </row>
    <row r="157" s="15" customFormat="1">
      <c r="A157" s="15"/>
      <c r="B157" s="273"/>
      <c r="C157" s="274"/>
      <c r="D157" s="233" t="s">
        <v>364</v>
      </c>
      <c r="E157" s="275" t="s">
        <v>1</v>
      </c>
      <c r="F157" s="276" t="s">
        <v>368</v>
      </c>
      <c r="G157" s="274"/>
      <c r="H157" s="277">
        <v>3.3999999999999999</v>
      </c>
      <c r="I157" s="278"/>
      <c r="J157" s="274"/>
      <c r="K157" s="274"/>
      <c r="L157" s="279"/>
      <c r="M157" s="280"/>
      <c r="N157" s="281"/>
      <c r="O157" s="281"/>
      <c r="P157" s="281"/>
      <c r="Q157" s="281"/>
      <c r="R157" s="281"/>
      <c r="S157" s="281"/>
      <c r="T157" s="282"/>
      <c r="U157" s="15"/>
      <c r="V157" s="15"/>
      <c r="W157" s="15"/>
      <c r="X157" s="15"/>
      <c r="Y157" s="15"/>
      <c r="Z157" s="15"/>
      <c r="AA157" s="15"/>
      <c r="AB157" s="15"/>
      <c r="AC157" s="15"/>
      <c r="AD157" s="15"/>
      <c r="AE157" s="15"/>
      <c r="AT157" s="283" t="s">
        <v>364</v>
      </c>
      <c r="AU157" s="283" t="s">
        <v>90</v>
      </c>
      <c r="AV157" s="15" t="s">
        <v>214</v>
      </c>
      <c r="AW157" s="15" t="s">
        <v>36</v>
      </c>
      <c r="AX157" s="15" t="s">
        <v>88</v>
      </c>
      <c r="AY157" s="283" t="s">
        <v>215</v>
      </c>
    </row>
    <row r="158" s="2" customFormat="1" ht="44.25" customHeight="1">
      <c r="A158" s="39"/>
      <c r="B158" s="40"/>
      <c r="C158" s="220" t="s">
        <v>246</v>
      </c>
      <c r="D158" s="220" t="s">
        <v>216</v>
      </c>
      <c r="E158" s="221" t="s">
        <v>6992</v>
      </c>
      <c r="F158" s="222" t="s">
        <v>6993</v>
      </c>
      <c r="G158" s="223" t="s">
        <v>716</v>
      </c>
      <c r="H158" s="224">
        <v>10</v>
      </c>
      <c r="I158" s="225"/>
      <c r="J158" s="226">
        <f>ROUND(I158*H158,2)</f>
        <v>0</v>
      </c>
      <c r="K158" s="222" t="s">
        <v>359</v>
      </c>
      <c r="L158" s="45"/>
      <c r="M158" s="227" t="s">
        <v>1</v>
      </c>
      <c r="N158" s="228" t="s">
        <v>46</v>
      </c>
      <c r="O158" s="92"/>
      <c r="P158" s="229">
        <f>O158*H158</f>
        <v>0</v>
      </c>
      <c r="Q158" s="229">
        <v>0</v>
      </c>
      <c r="R158" s="229">
        <f>Q158*H158</f>
        <v>0</v>
      </c>
      <c r="S158" s="229">
        <v>0</v>
      </c>
      <c r="T158" s="230">
        <f>S158*H158</f>
        <v>0</v>
      </c>
      <c r="U158" s="39"/>
      <c r="V158" s="39"/>
      <c r="W158" s="39"/>
      <c r="X158" s="39"/>
      <c r="Y158" s="39"/>
      <c r="Z158" s="39"/>
      <c r="AA158" s="39"/>
      <c r="AB158" s="39"/>
      <c r="AC158" s="39"/>
      <c r="AD158" s="39"/>
      <c r="AE158" s="39"/>
      <c r="AR158" s="231" t="s">
        <v>214</v>
      </c>
      <c r="AT158" s="231" t="s">
        <v>216</v>
      </c>
      <c r="AU158" s="231" t="s">
        <v>90</v>
      </c>
      <c r="AY158" s="18" t="s">
        <v>215</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214</v>
      </c>
      <c r="BM158" s="231" t="s">
        <v>6994</v>
      </c>
    </row>
    <row r="159" s="2" customFormat="1">
      <c r="A159" s="39"/>
      <c r="B159" s="40"/>
      <c r="C159" s="41"/>
      <c r="D159" s="233" t="s">
        <v>221</v>
      </c>
      <c r="E159" s="41"/>
      <c r="F159" s="234" t="s">
        <v>6995</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221</v>
      </c>
      <c r="AU159" s="18" t="s">
        <v>90</v>
      </c>
    </row>
    <row r="160" s="2" customFormat="1">
      <c r="A160" s="39"/>
      <c r="B160" s="40"/>
      <c r="C160" s="41"/>
      <c r="D160" s="250" t="s">
        <v>362</v>
      </c>
      <c r="E160" s="41"/>
      <c r="F160" s="251" t="s">
        <v>6996</v>
      </c>
      <c r="G160" s="41"/>
      <c r="H160" s="41"/>
      <c r="I160" s="235"/>
      <c r="J160" s="41"/>
      <c r="K160" s="41"/>
      <c r="L160" s="45"/>
      <c r="M160" s="236"/>
      <c r="N160" s="237"/>
      <c r="O160" s="92"/>
      <c r="P160" s="92"/>
      <c r="Q160" s="92"/>
      <c r="R160" s="92"/>
      <c r="S160" s="92"/>
      <c r="T160" s="93"/>
      <c r="U160" s="39"/>
      <c r="V160" s="39"/>
      <c r="W160" s="39"/>
      <c r="X160" s="39"/>
      <c r="Y160" s="39"/>
      <c r="Z160" s="39"/>
      <c r="AA160" s="39"/>
      <c r="AB160" s="39"/>
      <c r="AC160" s="39"/>
      <c r="AD160" s="39"/>
      <c r="AE160" s="39"/>
      <c r="AT160" s="18" t="s">
        <v>362</v>
      </c>
      <c r="AU160" s="18" t="s">
        <v>90</v>
      </c>
    </row>
    <row r="161" s="2" customFormat="1" ht="24.15" customHeight="1">
      <c r="A161" s="39"/>
      <c r="B161" s="40"/>
      <c r="C161" s="295" t="s">
        <v>251</v>
      </c>
      <c r="D161" s="295" t="s">
        <v>539</v>
      </c>
      <c r="E161" s="296" t="s">
        <v>6997</v>
      </c>
      <c r="F161" s="297" t="s">
        <v>6998</v>
      </c>
      <c r="G161" s="298" t="s">
        <v>358</v>
      </c>
      <c r="H161" s="299">
        <v>8.5</v>
      </c>
      <c r="I161" s="300"/>
      <c r="J161" s="301">
        <f>ROUND(I161*H161,2)</f>
        <v>0</v>
      </c>
      <c r="K161" s="297" t="s">
        <v>359</v>
      </c>
      <c r="L161" s="302"/>
      <c r="M161" s="303" t="s">
        <v>1</v>
      </c>
      <c r="N161" s="304" t="s">
        <v>46</v>
      </c>
      <c r="O161" s="92"/>
      <c r="P161" s="229">
        <f>O161*H161</f>
        <v>0</v>
      </c>
      <c r="Q161" s="229">
        <v>0.22</v>
      </c>
      <c r="R161" s="229">
        <f>Q161*H161</f>
        <v>1.8700000000000001</v>
      </c>
      <c r="S161" s="229">
        <v>0</v>
      </c>
      <c r="T161" s="230">
        <f>S161*H161</f>
        <v>0</v>
      </c>
      <c r="U161" s="39"/>
      <c r="V161" s="39"/>
      <c r="W161" s="39"/>
      <c r="X161" s="39"/>
      <c r="Y161" s="39"/>
      <c r="Z161" s="39"/>
      <c r="AA161" s="39"/>
      <c r="AB161" s="39"/>
      <c r="AC161" s="39"/>
      <c r="AD161" s="39"/>
      <c r="AE161" s="39"/>
      <c r="AR161" s="231" t="s">
        <v>251</v>
      </c>
      <c r="AT161" s="231" t="s">
        <v>539</v>
      </c>
      <c r="AU161" s="231" t="s">
        <v>90</v>
      </c>
      <c r="AY161" s="18" t="s">
        <v>215</v>
      </c>
      <c r="BE161" s="232">
        <f>IF(N161="základní",J161,0)</f>
        <v>0</v>
      </c>
      <c r="BF161" s="232">
        <f>IF(N161="snížená",J161,0)</f>
        <v>0</v>
      </c>
      <c r="BG161" s="232">
        <f>IF(N161="zákl. přenesená",J161,0)</f>
        <v>0</v>
      </c>
      <c r="BH161" s="232">
        <f>IF(N161="sníž. přenesená",J161,0)</f>
        <v>0</v>
      </c>
      <c r="BI161" s="232">
        <f>IF(N161="nulová",J161,0)</f>
        <v>0</v>
      </c>
      <c r="BJ161" s="18" t="s">
        <v>88</v>
      </c>
      <c r="BK161" s="232">
        <f>ROUND(I161*H161,2)</f>
        <v>0</v>
      </c>
      <c r="BL161" s="18" t="s">
        <v>214</v>
      </c>
      <c r="BM161" s="231" t="s">
        <v>6999</v>
      </c>
    </row>
    <row r="162" s="2" customFormat="1">
      <c r="A162" s="39"/>
      <c r="B162" s="40"/>
      <c r="C162" s="41"/>
      <c r="D162" s="233" t="s">
        <v>221</v>
      </c>
      <c r="E162" s="41"/>
      <c r="F162" s="234" t="s">
        <v>7000</v>
      </c>
      <c r="G162" s="41"/>
      <c r="H162" s="41"/>
      <c r="I162" s="235"/>
      <c r="J162" s="41"/>
      <c r="K162" s="41"/>
      <c r="L162" s="45"/>
      <c r="M162" s="236"/>
      <c r="N162" s="237"/>
      <c r="O162" s="92"/>
      <c r="P162" s="92"/>
      <c r="Q162" s="92"/>
      <c r="R162" s="92"/>
      <c r="S162" s="92"/>
      <c r="T162" s="93"/>
      <c r="U162" s="39"/>
      <c r="V162" s="39"/>
      <c r="W162" s="39"/>
      <c r="X162" s="39"/>
      <c r="Y162" s="39"/>
      <c r="Z162" s="39"/>
      <c r="AA162" s="39"/>
      <c r="AB162" s="39"/>
      <c r="AC162" s="39"/>
      <c r="AD162" s="39"/>
      <c r="AE162" s="39"/>
      <c r="AT162" s="18" t="s">
        <v>221</v>
      </c>
      <c r="AU162" s="18" t="s">
        <v>90</v>
      </c>
    </row>
    <row r="163" s="14" customFormat="1">
      <c r="A163" s="14"/>
      <c r="B163" s="262"/>
      <c r="C163" s="263"/>
      <c r="D163" s="233" t="s">
        <v>364</v>
      </c>
      <c r="E163" s="264" t="s">
        <v>1</v>
      </c>
      <c r="F163" s="265" t="s">
        <v>7001</v>
      </c>
      <c r="G163" s="263"/>
      <c r="H163" s="266">
        <v>10</v>
      </c>
      <c r="I163" s="267"/>
      <c r="J163" s="263"/>
      <c r="K163" s="263"/>
      <c r="L163" s="268"/>
      <c r="M163" s="269"/>
      <c r="N163" s="270"/>
      <c r="O163" s="270"/>
      <c r="P163" s="270"/>
      <c r="Q163" s="270"/>
      <c r="R163" s="270"/>
      <c r="S163" s="270"/>
      <c r="T163" s="271"/>
      <c r="U163" s="14"/>
      <c r="V163" s="14"/>
      <c r="W163" s="14"/>
      <c r="X163" s="14"/>
      <c r="Y163" s="14"/>
      <c r="Z163" s="14"/>
      <c r="AA163" s="14"/>
      <c r="AB163" s="14"/>
      <c r="AC163" s="14"/>
      <c r="AD163" s="14"/>
      <c r="AE163" s="14"/>
      <c r="AT163" s="272" t="s">
        <v>364</v>
      </c>
      <c r="AU163" s="272" t="s">
        <v>90</v>
      </c>
      <c r="AV163" s="14" t="s">
        <v>90</v>
      </c>
      <c r="AW163" s="14" t="s">
        <v>36</v>
      </c>
      <c r="AX163" s="14" t="s">
        <v>81</v>
      </c>
      <c r="AY163" s="272" t="s">
        <v>215</v>
      </c>
    </row>
    <row r="164" s="13" customFormat="1">
      <c r="A164" s="13"/>
      <c r="B164" s="252"/>
      <c r="C164" s="253"/>
      <c r="D164" s="233" t="s">
        <v>364</v>
      </c>
      <c r="E164" s="254" t="s">
        <v>1</v>
      </c>
      <c r="F164" s="255" t="s">
        <v>6985</v>
      </c>
      <c r="G164" s="253"/>
      <c r="H164" s="254" t="s">
        <v>1</v>
      </c>
      <c r="I164" s="256"/>
      <c r="J164" s="253"/>
      <c r="K164" s="253"/>
      <c r="L164" s="257"/>
      <c r="M164" s="258"/>
      <c r="N164" s="259"/>
      <c r="O164" s="259"/>
      <c r="P164" s="259"/>
      <c r="Q164" s="259"/>
      <c r="R164" s="259"/>
      <c r="S164" s="259"/>
      <c r="T164" s="260"/>
      <c r="U164" s="13"/>
      <c r="V164" s="13"/>
      <c r="W164" s="13"/>
      <c r="X164" s="13"/>
      <c r="Y164" s="13"/>
      <c r="Z164" s="13"/>
      <c r="AA164" s="13"/>
      <c r="AB164" s="13"/>
      <c r="AC164" s="13"/>
      <c r="AD164" s="13"/>
      <c r="AE164" s="13"/>
      <c r="AT164" s="261" t="s">
        <v>364</v>
      </c>
      <c r="AU164" s="261" t="s">
        <v>90</v>
      </c>
      <c r="AV164" s="13" t="s">
        <v>88</v>
      </c>
      <c r="AW164" s="13" t="s">
        <v>36</v>
      </c>
      <c r="AX164" s="13" t="s">
        <v>81</v>
      </c>
      <c r="AY164" s="261" t="s">
        <v>215</v>
      </c>
    </row>
    <row r="165" s="14" customFormat="1">
      <c r="A165" s="14"/>
      <c r="B165" s="262"/>
      <c r="C165" s="263"/>
      <c r="D165" s="233" t="s">
        <v>364</v>
      </c>
      <c r="E165" s="264" t="s">
        <v>1</v>
      </c>
      <c r="F165" s="265" t="s">
        <v>7002</v>
      </c>
      <c r="G165" s="263"/>
      <c r="H165" s="266">
        <v>-1.5</v>
      </c>
      <c r="I165" s="267"/>
      <c r="J165" s="263"/>
      <c r="K165" s="263"/>
      <c r="L165" s="268"/>
      <c r="M165" s="269"/>
      <c r="N165" s="270"/>
      <c r="O165" s="270"/>
      <c r="P165" s="270"/>
      <c r="Q165" s="270"/>
      <c r="R165" s="270"/>
      <c r="S165" s="270"/>
      <c r="T165" s="271"/>
      <c r="U165" s="14"/>
      <c r="V165" s="14"/>
      <c r="W165" s="14"/>
      <c r="X165" s="14"/>
      <c r="Y165" s="14"/>
      <c r="Z165" s="14"/>
      <c r="AA165" s="14"/>
      <c r="AB165" s="14"/>
      <c r="AC165" s="14"/>
      <c r="AD165" s="14"/>
      <c r="AE165" s="14"/>
      <c r="AT165" s="272" t="s">
        <v>364</v>
      </c>
      <c r="AU165" s="272" t="s">
        <v>90</v>
      </c>
      <c r="AV165" s="14" t="s">
        <v>90</v>
      </c>
      <c r="AW165" s="14" t="s">
        <v>36</v>
      </c>
      <c r="AX165" s="14" t="s">
        <v>81</v>
      </c>
      <c r="AY165" s="272" t="s">
        <v>215</v>
      </c>
    </row>
    <row r="166" s="15" customFormat="1">
      <c r="A166" s="15"/>
      <c r="B166" s="273"/>
      <c r="C166" s="274"/>
      <c r="D166" s="233" t="s">
        <v>364</v>
      </c>
      <c r="E166" s="275" t="s">
        <v>1</v>
      </c>
      <c r="F166" s="276" t="s">
        <v>368</v>
      </c>
      <c r="G166" s="274"/>
      <c r="H166" s="277">
        <v>8.5</v>
      </c>
      <c r="I166" s="278"/>
      <c r="J166" s="274"/>
      <c r="K166" s="274"/>
      <c r="L166" s="279"/>
      <c r="M166" s="280"/>
      <c r="N166" s="281"/>
      <c r="O166" s="281"/>
      <c r="P166" s="281"/>
      <c r="Q166" s="281"/>
      <c r="R166" s="281"/>
      <c r="S166" s="281"/>
      <c r="T166" s="282"/>
      <c r="U166" s="15"/>
      <c r="V166" s="15"/>
      <c r="W166" s="15"/>
      <c r="X166" s="15"/>
      <c r="Y166" s="15"/>
      <c r="Z166" s="15"/>
      <c r="AA166" s="15"/>
      <c r="AB166" s="15"/>
      <c r="AC166" s="15"/>
      <c r="AD166" s="15"/>
      <c r="AE166" s="15"/>
      <c r="AT166" s="283" t="s">
        <v>364</v>
      </c>
      <c r="AU166" s="283" t="s">
        <v>90</v>
      </c>
      <c r="AV166" s="15" t="s">
        <v>214</v>
      </c>
      <c r="AW166" s="15" t="s">
        <v>36</v>
      </c>
      <c r="AX166" s="15" t="s">
        <v>88</v>
      </c>
      <c r="AY166" s="283" t="s">
        <v>215</v>
      </c>
    </row>
    <row r="167" s="2" customFormat="1" ht="24.15" customHeight="1">
      <c r="A167" s="39"/>
      <c r="B167" s="40"/>
      <c r="C167" s="220" t="s">
        <v>256</v>
      </c>
      <c r="D167" s="220" t="s">
        <v>216</v>
      </c>
      <c r="E167" s="221" t="s">
        <v>7003</v>
      </c>
      <c r="F167" s="222" t="s">
        <v>7004</v>
      </c>
      <c r="G167" s="223" t="s">
        <v>716</v>
      </c>
      <c r="H167" s="224">
        <v>10</v>
      </c>
      <c r="I167" s="225"/>
      <c r="J167" s="226">
        <f>ROUND(I167*H167,2)</f>
        <v>0</v>
      </c>
      <c r="K167" s="222" t="s">
        <v>359</v>
      </c>
      <c r="L167" s="45"/>
      <c r="M167" s="227" t="s">
        <v>1</v>
      </c>
      <c r="N167" s="228" t="s">
        <v>46</v>
      </c>
      <c r="O167" s="92"/>
      <c r="P167" s="229">
        <f>O167*H167</f>
        <v>0</v>
      </c>
      <c r="Q167" s="229">
        <v>0</v>
      </c>
      <c r="R167" s="229">
        <f>Q167*H167</f>
        <v>0</v>
      </c>
      <c r="S167" s="229">
        <v>0</v>
      </c>
      <c r="T167" s="230">
        <f>S167*H167</f>
        <v>0</v>
      </c>
      <c r="U167" s="39"/>
      <c r="V167" s="39"/>
      <c r="W167" s="39"/>
      <c r="X167" s="39"/>
      <c r="Y167" s="39"/>
      <c r="Z167" s="39"/>
      <c r="AA167" s="39"/>
      <c r="AB167" s="39"/>
      <c r="AC167" s="39"/>
      <c r="AD167" s="39"/>
      <c r="AE167" s="39"/>
      <c r="AR167" s="231" t="s">
        <v>214</v>
      </c>
      <c r="AT167" s="231" t="s">
        <v>216</v>
      </c>
      <c r="AU167" s="231" t="s">
        <v>90</v>
      </c>
      <c r="AY167" s="18" t="s">
        <v>215</v>
      </c>
      <c r="BE167" s="232">
        <f>IF(N167="základní",J167,0)</f>
        <v>0</v>
      </c>
      <c r="BF167" s="232">
        <f>IF(N167="snížená",J167,0)</f>
        <v>0</v>
      </c>
      <c r="BG167" s="232">
        <f>IF(N167="zákl. přenesená",J167,0)</f>
        <v>0</v>
      </c>
      <c r="BH167" s="232">
        <f>IF(N167="sníž. přenesená",J167,0)</f>
        <v>0</v>
      </c>
      <c r="BI167" s="232">
        <f>IF(N167="nulová",J167,0)</f>
        <v>0</v>
      </c>
      <c r="BJ167" s="18" t="s">
        <v>88</v>
      </c>
      <c r="BK167" s="232">
        <f>ROUND(I167*H167,2)</f>
        <v>0</v>
      </c>
      <c r="BL167" s="18" t="s">
        <v>214</v>
      </c>
      <c r="BM167" s="231" t="s">
        <v>7005</v>
      </c>
    </row>
    <row r="168" s="2" customFormat="1">
      <c r="A168" s="39"/>
      <c r="B168" s="40"/>
      <c r="C168" s="41"/>
      <c r="D168" s="233" t="s">
        <v>221</v>
      </c>
      <c r="E168" s="41"/>
      <c r="F168" s="234" t="s">
        <v>7006</v>
      </c>
      <c r="G168" s="41"/>
      <c r="H168" s="41"/>
      <c r="I168" s="235"/>
      <c r="J168" s="41"/>
      <c r="K168" s="41"/>
      <c r="L168" s="45"/>
      <c r="M168" s="236"/>
      <c r="N168" s="237"/>
      <c r="O168" s="92"/>
      <c r="P168" s="92"/>
      <c r="Q168" s="92"/>
      <c r="R168" s="92"/>
      <c r="S168" s="92"/>
      <c r="T168" s="93"/>
      <c r="U168" s="39"/>
      <c r="V168" s="39"/>
      <c r="W168" s="39"/>
      <c r="X168" s="39"/>
      <c r="Y168" s="39"/>
      <c r="Z168" s="39"/>
      <c r="AA168" s="39"/>
      <c r="AB168" s="39"/>
      <c r="AC168" s="39"/>
      <c r="AD168" s="39"/>
      <c r="AE168" s="39"/>
      <c r="AT168" s="18" t="s">
        <v>221</v>
      </c>
      <c r="AU168" s="18" t="s">
        <v>90</v>
      </c>
    </row>
    <row r="169" s="2" customFormat="1">
      <c r="A169" s="39"/>
      <c r="B169" s="40"/>
      <c r="C169" s="41"/>
      <c r="D169" s="250" t="s">
        <v>362</v>
      </c>
      <c r="E169" s="41"/>
      <c r="F169" s="251" t="s">
        <v>7007</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362</v>
      </c>
      <c r="AU169" s="18" t="s">
        <v>90</v>
      </c>
    </row>
    <row r="170" s="2" customFormat="1" ht="16.5" customHeight="1">
      <c r="A170" s="39"/>
      <c r="B170" s="40"/>
      <c r="C170" s="295" t="s">
        <v>261</v>
      </c>
      <c r="D170" s="295" t="s">
        <v>539</v>
      </c>
      <c r="E170" s="296" t="s">
        <v>7008</v>
      </c>
      <c r="F170" s="297" t="s">
        <v>7009</v>
      </c>
      <c r="G170" s="298" t="s">
        <v>716</v>
      </c>
      <c r="H170" s="299">
        <v>3</v>
      </c>
      <c r="I170" s="300"/>
      <c r="J170" s="301">
        <f>ROUND(I170*H170,2)</f>
        <v>0</v>
      </c>
      <c r="K170" s="297" t="s">
        <v>1</v>
      </c>
      <c r="L170" s="302"/>
      <c r="M170" s="303" t="s">
        <v>1</v>
      </c>
      <c r="N170" s="304" t="s">
        <v>46</v>
      </c>
      <c r="O170" s="92"/>
      <c r="P170" s="229">
        <f>O170*H170</f>
        <v>0</v>
      </c>
      <c r="Q170" s="229">
        <v>3.0000000000000001E-05</v>
      </c>
      <c r="R170" s="229">
        <f>Q170*H170</f>
        <v>9.0000000000000006E-05</v>
      </c>
      <c r="S170" s="229">
        <v>0</v>
      </c>
      <c r="T170" s="230">
        <f>S170*H170</f>
        <v>0</v>
      </c>
      <c r="U170" s="39"/>
      <c r="V170" s="39"/>
      <c r="W170" s="39"/>
      <c r="X170" s="39"/>
      <c r="Y170" s="39"/>
      <c r="Z170" s="39"/>
      <c r="AA170" s="39"/>
      <c r="AB170" s="39"/>
      <c r="AC170" s="39"/>
      <c r="AD170" s="39"/>
      <c r="AE170" s="39"/>
      <c r="AR170" s="231" t="s">
        <v>251</v>
      </c>
      <c r="AT170" s="231" t="s">
        <v>539</v>
      </c>
      <c r="AU170" s="231" t="s">
        <v>90</v>
      </c>
      <c r="AY170" s="18" t="s">
        <v>215</v>
      </c>
      <c r="BE170" s="232">
        <f>IF(N170="základní",J170,0)</f>
        <v>0</v>
      </c>
      <c r="BF170" s="232">
        <f>IF(N170="snížená",J170,0)</f>
        <v>0</v>
      </c>
      <c r="BG170" s="232">
        <f>IF(N170="zákl. přenesená",J170,0)</f>
        <v>0</v>
      </c>
      <c r="BH170" s="232">
        <f>IF(N170="sníž. přenesená",J170,0)</f>
        <v>0</v>
      </c>
      <c r="BI170" s="232">
        <f>IF(N170="nulová",J170,0)</f>
        <v>0</v>
      </c>
      <c r="BJ170" s="18" t="s">
        <v>88</v>
      </c>
      <c r="BK170" s="232">
        <f>ROUND(I170*H170,2)</f>
        <v>0</v>
      </c>
      <c r="BL170" s="18" t="s">
        <v>214</v>
      </c>
      <c r="BM170" s="231" t="s">
        <v>7010</v>
      </c>
    </row>
    <row r="171" s="2" customFormat="1" ht="16.5" customHeight="1">
      <c r="A171" s="39"/>
      <c r="B171" s="40"/>
      <c r="C171" s="295" t="s">
        <v>580</v>
      </c>
      <c r="D171" s="295" t="s">
        <v>539</v>
      </c>
      <c r="E171" s="296" t="s">
        <v>7011</v>
      </c>
      <c r="F171" s="297" t="s">
        <v>7012</v>
      </c>
      <c r="G171" s="298" t="s">
        <v>716</v>
      </c>
      <c r="H171" s="299">
        <v>7</v>
      </c>
      <c r="I171" s="300"/>
      <c r="J171" s="301">
        <f>ROUND(I171*H171,2)</f>
        <v>0</v>
      </c>
      <c r="K171" s="297" t="s">
        <v>1</v>
      </c>
      <c r="L171" s="302"/>
      <c r="M171" s="303" t="s">
        <v>1</v>
      </c>
      <c r="N171" s="304" t="s">
        <v>46</v>
      </c>
      <c r="O171" s="92"/>
      <c r="P171" s="229">
        <f>O171*H171</f>
        <v>0</v>
      </c>
      <c r="Q171" s="229">
        <v>0.0023</v>
      </c>
      <c r="R171" s="229">
        <f>Q171*H171</f>
        <v>0.0161</v>
      </c>
      <c r="S171" s="229">
        <v>0</v>
      </c>
      <c r="T171" s="230">
        <f>S171*H171</f>
        <v>0</v>
      </c>
      <c r="U171" s="39"/>
      <c r="V171" s="39"/>
      <c r="W171" s="39"/>
      <c r="X171" s="39"/>
      <c r="Y171" s="39"/>
      <c r="Z171" s="39"/>
      <c r="AA171" s="39"/>
      <c r="AB171" s="39"/>
      <c r="AC171" s="39"/>
      <c r="AD171" s="39"/>
      <c r="AE171" s="39"/>
      <c r="AR171" s="231" t="s">
        <v>251</v>
      </c>
      <c r="AT171" s="231" t="s">
        <v>539</v>
      </c>
      <c r="AU171" s="231" t="s">
        <v>90</v>
      </c>
      <c r="AY171" s="18" t="s">
        <v>215</v>
      </c>
      <c r="BE171" s="232">
        <f>IF(N171="základní",J171,0)</f>
        <v>0</v>
      </c>
      <c r="BF171" s="232">
        <f>IF(N171="snížená",J171,0)</f>
        <v>0</v>
      </c>
      <c r="BG171" s="232">
        <f>IF(N171="zákl. přenesená",J171,0)</f>
        <v>0</v>
      </c>
      <c r="BH171" s="232">
        <f>IF(N171="sníž. přenesená",J171,0)</f>
        <v>0</v>
      </c>
      <c r="BI171" s="232">
        <f>IF(N171="nulová",J171,0)</f>
        <v>0</v>
      </c>
      <c r="BJ171" s="18" t="s">
        <v>88</v>
      </c>
      <c r="BK171" s="232">
        <f>ROUND(I171*H171,2)</f>
        <v>0</v>
      </c>
      <c r="BL171" s="18" t="s">
        <v>214</v>
      </c>
      <c r="BM171" s="231" t="s">
        <v>7013</v>
      </c>
    </row>
    <row r="172" s="2" customFormat="1" ht="16.5" customHeight="1">
      <c r="A172" s="39"/>
      <c r="B172" s="40"/>
      <c r="C172" s="295" t="s">
        <v>266</v>
      </c>
      <c r="D172" s="295" t="s">
        <v>539</v>
      </c>
      <c r="E172" s="296" t="s">
        <v>7014</v>
      </c>
      <c r="F172" s="297" t="s">
        <v>7015</v>
      </c>
      <c r="G172" s="298" t="s">
        <v>716</v>
      </c>
      <c r="H172" s="299">
        <v>100</v>
      </c>
      <c r="I172" s="300"/>
      <c r="J172" s="301">
        <f>ROUND(I172*H172,2)</f>
        <v>0</v>
      </c>
      <c r="K172" s="297" t="s">
        <v>1</v>
      </c>
      <c r="L172" s="302"/>
      <c r="M172" s="303" t="s">
        <v>1</v>
      </c>
      <c r="N172" s="304" t="s">
        <v>46</v>
      </c>
      <c r="O172" s="92"/>
      <c r="P172" s="229">
        <f>O172*H172</f>
        <v>0</v>
      </c>
      <c r="Q172" s="229">
        <v>0</v>
      </c>
      <c r="R172" s="229">
        <f>Q172*H172</f>
        <v>0</v>
      </c>
      <c r="S172" s="229">
        <v>0</v>
      </c>
      <c r="T172" s="230">
        <f>S172*H172</f>
        <v>0</v>
      </c>
      <c r="U172" s="39"/>
      <c r="V172" s="39"/>
      <c r="W172" s="39"/>
      <c r="X172" s="39"/>
      <c r="Y172" s="39"/>
      <c r="Z172" s="39"/>
      <c r="AA172" s="39"/>
      <c r="AB172" s="39"/>
      <c r="AC172" s="39"/>
      <c r="AD172" s="39"/>
      <c r="AE172" s="39"/>
      <c r="AR172" s="231" t="s">
        <v>251</v>
      </c>
      <c r="AT172" s="231" t="s">
        <v>539</v>
      </c>
      <c r="AU172" s="231" t="s">
        <v>90</v>
      </c>
      <c r="AY172" s="18" t="s">
        <v>215</v>
      </c>
      <c r="BE172" s="232">
        <f>IF(N172="základní",J172,0)</f>
        <v>0</v>
      </c>
      <c r="BF172" s="232">
        <f>IF(N172="snížená",J172,0)</f>
        <v>0</v>
      </c>
      <c r="BG172" s="232">
        <f>IF(N172="zákl. přenesená",J172,0)</f>
        <v>0</v>
      </c>
      <c r="BH172" s="232">
        <f>IF(N172="sníž. přenesená",J172,0)</f>
        <v>0</v>
      </c>
      <c r="BI172" s="232">
        <f>IF(N172="nulová",J172,0)</f>
        <v>0</v>
      </c>
      <c r="BJ172" s="18" t="s">
        <v>88</v>
      </c>
      <c r="BK172" s="232">
        <f>ROUND(I172*H172,2)</f>
        <v>0</v>
      </c>
      <c r="BL172" s="18" t="s">
        <v>214</v>
      </c>
      <c r="BM172" s="231" t="s">
        <v>7016</v>
      </c>
    </row>
    <row r="173" s="2" customFormat="1">
      <c r="A173" s="39"/>
      <c r="B173" s="40"/>
      <c r="C173" s="41"/>
      <c r="D173" s="233" t="s">
        <v>221</v>
      </c>
      <c r="E173" s="41"/>
      <c r="F173" s="234" t="s">
        <v>7015</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221</v>
      </c>
      <c r="AU173" s="18" t="s">
        <v>90</v>
      </c>
    </row>
    <row r="174" s="2" customFormat="1" ht="33" customHeight="1">
      <c r="A174" s="39"/>
      <c r="B174" s="40"/>
      <c r="C174" s="220" t="s">
        <v>8</v>
      </c>
      <c r="D174" s="220" t="s">
        <v>216</v>
      </c>
      <c r="E174" s="221" t="s">
        <v>7017</v>
      </c>
      <c r="F174" s="222" t="s">
        <v>7018</v>
      </c>
      <c r="G174" s="223" t="s">
        <v>716</v>
      </c>
      <c r="H174" s="224">
        <v>10</v>
      </c>
      <c r="I174" s="225"/>
      <c r="J174" s="226">
        <f>ROUND(I174*H174,2)</f>
        <v>0</v>
      </c>
      <c r="K174" s="222" t="s">
        <v>359</v>
      </c>
      <c r="L174" s="45"/>
      <c r="M174" s="227" t="s">
        <v>1</v>
      </c>
      <c r="N174" s="228" t="s">
        <v>46</v>
      </c>
      <c r="O174" s="92"/>
      <c r="P174" s="229">
        <f>O174*H174</f>
        <v>0</v>
      </c>
      <c r="Q174" s="229">
        <v>5.0000000000000002E-05</v>
      </c>
      <c r="R174" s="229">
        <f>Q174*H174</f>
        <v>0.00050000000000000001</v>
      </c>
      <c r="S174" s="229">
        <v>0</v>
      </c>
      <c r="T174" s="230">
        <f>S174*H174</f>
        <v>0</v>
      </c>
      <c r="U174" s="39"/>
      <c r="V174" s="39"/>
      <c r="W174" s="39"/>
      <c r="X174" s="39"/>
      <c r="Y174" s="39"/>
      <c r="Z174" s="39"/>
      <c r="AA174" s="39"/>
      <c r="AB174" s="39"/>
      <c r="AC174" s="39"/>
      <c r="AD174" s="39"/>
      <c r="AE174" s="39"/>
      <c r="AR174" s="231" t="s">
        <v>214</v>
      </c>
      <c r="AT174" s="231" t="s">
        <v>216</v>
      </c>
      <c r="AU174" s="231" t="s">
        <v>90</v>
      </c>
      <c r="AY174" s="18" t="s">
        <v>215</v>
      </c>
      <c r="BE174" s="232">
        <f>IF(N174="základní",J174,0)</f>
        <v>0</v>
      </c>
      <c r="BF174" s="232">
        <f>IF(N174="snížená",J174,0)</f>
        <v>0</v>
      </c>
      <c r="BG174" s="232">
        <f>IF(N174="zákl. přenesená",J174,0)</f>
        <v>0</v>
      </c>
      <c r="BH174" s="232">
        <f>IF(N174="sníž. přenesená",J174,0)</f>
        <v>0</v>
      </c>
      <c r="BI174" s="232">
        <f>IF(N174="nulová",J174,0)</f>
        <v>0</v>
      </c>
      <c r="BJ174" s="18" t="s">
        <v>88</v>
      </c>
      <c r="BK174" s="232">
        <f>ROUND(I174*H174,2)</f>
        <v>0</v>
      </c>
      <c r="BL174" s="18" t="s">
        <v>214</v>
      </c>
      <c r="BM174" s="231" t="s">
        <v>7019</v>
      </c>
    </row>
    <row r="175" s="2" customFormat="1">
      <c r="A175" s="39"/>
      <c r="B175" s="40"/>
      <c r="C175" s="41"/>
      <c r="D175" s="233" t="s">
        <v>221</v>
      </c>
      <c r="E175" s="41"/>
      <c r="F175" s="234" t="s">
        <v>7020</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221</v>
      </c>
      <c r="AU175" s="18" t="s">
        <v>90</v>
      </c>
    </row>
    <row r="176" s="2" customFormat="1">
      <c r="A176" s="39"/>
      <c r="B176" s="40"/>
      <c r="C176" s="41"/>
      <c r="D176" s="250" t="s">
        <v>362</v>
      </c>
      <c r="E176" s="41"/>
      <c r="F176" s="251" t="s">
        <v>7021</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362</v>
      </c>
      <c r="AU176" s="18" t="s">
        <v>90</v>
      </c>
    </row>
    <row r="177" s="2" customFormat="1" ht="21.75" customHeight="1">
      <c r="A177" s="39"/>
      <c r="B177" s="40"/>
      <c r="C177" s="295" t="s">
        <v>275</v>
      </c>
      <c r="D177" s="295" t="s">
        <v>539</v>
      </c>
      <c r="E177" s="296" t="s">
        <v>7022</v>
      </c>
      <c r="F177" s="297" t="s">
        <v>7023</v>
      </c>
      <c r="G177" s="298" t="s">
        <v>716</v>
      </c>
      <c r="H177" s="299">
        <v>30</v>
      </c>
      <c r="I177" s="300"/>
      <c r="J177" s="301">
        <f>ROUND(I177*H177,2)</f>
        <v>0</v>
      </c>
      <c r="K177" s="297" t="s">
        <v>359</v>
      </c>
      <c r="L177" s="302"/>
      <c r="M177" s="303" t="s">
        <v>1</v>
      </c>
      <c r="N177" s="304" t="s">
        <v>46</v>
      </c>
      <c r="O177" s="92"/>
      <c r="P177" s="229">
        <f>O177*H177</f>
        <v>0</v>
      </c>
      <c r="Q177" s="229">
        <v>0.0047200000000000002</v>
      </c>
      <c r="R177" s="229">
        <f>Q177*H177</f>
        <v>0.1416</v>
      </c>
      <c r="S177" s="229">
        <v>0</v>
      </c>
      <c r="T177" s="230">
        <f>S177*H177</f>
        <v>0</v>
      </c>
      <c r="U177" s="39"/>
      <c r="V177" s="39"/>
      <c r="W177" s="39"/>
      <c r="X177" s="39"/>
      <c r="Y177" s="39"/>
      <c r="Z177" s="39"/>
      <c r="AA177" s="39"/>
      <c r="AB177" s="39"/>
      <c r="AC177" s="39"/>
      <c r="AD177" s="39"/>
      <c r="AE177" s="39"/>
      <c r="AR177" s="231" t="s">
        <v>251</v>
      </c>
      <c r="AT177" s="231" t="s">
        <v>539</v>
      </c>
      <c r="AU177" s="231" t="s">
        <v>90</v>
      </c>
      <c r="AY177" s="18" t="s">
        <v>215</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214</v>
      </c>
      <c r="BM177" s="231" t="s">
        <v>7024</v>
      </c>
    </row>
    <row r="178" s="2" customFormat="1">
      <c r="A178" s="39"/>
      <c r="B178" s="40"/>
      <c r="C178" s="41"/>
      <c r="D178" s="233" t="s">
        <v>221</v>
      </c>
      <c r="E178" s="41"/>
      <c r="F178" s="234" t="s">
        <v>7023</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221</v>
      </c>
      <c r="AU178" s="18" t="s">
        <v>90</v>
      </c>
    </row>
    <row r="179" s="14" customFormat="1">
      <c r="A179" s="14"/>
      <c r="B179" s="262"/>
      <c r="C179" s="263"/>
      <c r="D179" s="233" t="s">
        <v>364</v>
      </c>
      <c r="E179" s="263"/>
      <c r="F179" s="265" t="s">
        <v>7025</v>
      </c>
      <c r="G179" s="263"/>
      <c r="H179" s="266">
        <v>30</v>
      </c>
      <c r="I179" s="267"/>
      <c r="J179" s="263"/>
      <c r="K179" s="263"/>
      <c r="L179" s="268"/>
      <c r="M179" s="269"/>
      <c r="N179" s="270"/>
      <c r="O179" s="270"/>
      <c r="P179" s="270"/>
      <c r="Q179" s="270"/>
      <c r="R179" s="270"/>
      <c r="S179" s="270"/>
      <c r="T179" s="271"/>
      <c r="U179" s="14"/>
      <c r="V179" s="14"/>
      <c r="W179" s="14"/>
      <c r="X179" s="14"/>
      <c r="Y179" s="14"/>
      <c r="Z179" s="14"/>
      <c r="AA179" s="14"/>
      <c r="AB179" s="14"/>
      <c r="AC179" s="14"/>
      <c r="AD179" s="14"/>
      <c r="AE179" s="14"/>
      <c r="AT179" s="272" t="s">
        <v>364</v>
      </c>
      <c r="AU179" s="272" t="s">
        <v>90</v>
      </c>
      <c r="AV179" s="14" t="s">
        <v>90</v>
      </c>
      <c r="AW179" s="14" t="s">
        <v>4</v>
      </c>
      <c r="AX179" s="14" t="s">
        <v>88</v>
      </c>
      <c r="AY179" s="272" t="s">
        <v>215</v>
      </c>
    </row>
    <row r="180" s="2" customFormat="1" ht="24.15" customHeight="1">
      <c r="A180" s="39"/>
      <c r="B180" s="40"/>
      <c r="C180" s="220" t="s">
        <v>280</v>
      </c>
      <c r="D180" s="220" t="s">
        <v>216</v>
      </c>
      <c r="E180" s="221" t="s">
        <v>7026</v>
      </c>
      <c r="F180" s="222" t="s">
        <v>7027</v>
      </c>
      <c r="G180" s="223" t="s">
        <v>523</v>
      </c>
      <c r="H180" s="224">
        <v>20</v>
      </c>
      <c r="I180" s="225"/>
      <c r="J180" s="226">
        <f>ROUND(I180*H180,2)</f>
        <v>0</v>
      </c>
      <c r="K180" s="222" t="s">
        <v>359</v>
      </c>
      <c r="L180" s="45"/>
      <c r="M180" s="227" t="s">
        <v>1</v>
      </c>
      <c r="N180" s="228" t="s">
        <v>46</v>
      </c>
      <c r="O180" s="92"/>
      <c r="P180" s="229">
        <f>O180*H180</f>
        <v>0</v>
      </c>
      <c r="Q180" s="229">
        <v>0.00036000000000000002</v>
      </c>
      <c r="R180" s="229">
        <f>Q180*H180</f>
        <v>0.0072000000000000007</v>
      </c>
      <c r="S180" s="229">
        <v>0</v>
      </c>
      <c r="T180" s="230">
        <f>S180*H180</f>
        <v>0</v>
      </c>
      <c r="U180" s="39"/>
      <c r="V180" s="39"/>
      <c r="W180" s="39"/>
      <c r="X180" s="39"/>
      <c r="Y180" s="39"/>
      <c r="Z180" s="39"/>
      <c r="AA180" s="39"/>
      <c r="AB180" s="39"/>
      <c r="AC180" s="39"/>
      <c r="AD180" s="39"/>
      <c r="AE180" s="39"/>
      <c r="AR180" s="231" t="s">
        <v>214</v>
      </c>
      <c r="AT180" s="231" t="s">
        <v>216</v>
      </c>
      <c r="AU180" s="231" t="s">
        <v>90</v>
      </c>
      <c r="AY180" s="18" t="s">
        <v>215</v>
      </c>
      <c r="BE180" s="232">
        <f>IF(N180="základní",J180,0)</f>
        <v>0</v>
      </c>
      <c r="BF180" s="232">
        <f>IF(N180="snížená",J180,0)</f>
        <v>0</v>
      </c>
      <c r="BG180" s="232">
        <f>IF(N180="zákl. přenesená",J180,0)</f>
        <v>0</v>
      </c>
      <c r="BH180" s="232">
        <f>IF(N180="sníž. přenesená",J180,0)</f>
        <v>0</v>
      </c>
      <c r="BI180" s="232">
        <f>IF(N180="nulová",J180,0)</f>
        <v>0</v>
      </c>
      <c r="BJ180" s="18" t="s">
        <v>88</v>
      </c>
      <c r="BK180" s="232">
        <f>ROUND(I180*H180,2)</f>
        <v>0</v>
      </c>
      <c r="BL180" s="18" t="s">
        <v>214</v>
      </c>
      <c r="BM180" s="231" t="s">
        <v>7028</v>
      </c>
    </row>
    <row r="181" s="2" customFormat="1">
      <c r="A181" s="39"/>
      <c r="B181" s="40"/>
      <c r="C181" s="41"/>
      <c r="D181" s="233" t="s">
        <v>221</v>
      </c>
      <c r="E181" s="41"/>
      <c r="F181" s="234" t="s">
        <v>7029</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221</v>
      </c>
      <c r="AU181" s="18" t="s">
        <v>90</v>
      </c>
    </row>
    <row r="182" s="2" customFormat="1">
      <c r="A182" s="39"/>
      <c r="B182" s="40"/>
      <c r="C182" s="41"/>
      <c r="D182" s="250" t="s">
        <v>362</v>
      </c>
      <c r="E182" s="41"/>
      <c r="F182" s="251" t="s">
        <v>7030</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362</v>
      </c>
      <c r="AU182" s="18" t="s">
        <v>90</v>
      </c>
    </row>
    <row r="183" s="14" customFormat="1">
      <c r="A183" s="14"/>
      <c r="B183" s="262"/>
      <c r="C183" s="263"/>
      <c r="D183" s="233" t="s">
        <v>364</v>
      </c>
      <c r="E183" s="264" t="s">
        <v>1</v>
      </c>
      <c r="F183" s="265" t="s">
        <v>7031</v>
      </c>
      <c r="G183" s="263"/>
      <c r="H183" s="266">
        <v>20</v>
      </c>
      <c r="I183" s="267"/>
      <c r="J183" s="263"/>
      <c r="K183" s="263"/>
      <c r="L183" s="268"/>
      <c r="M183" s="269"/>
      <c r="N183" s="270"/>
      <c r="O183" s="270"/>
      <c r="P183" s="270"/>
      <c r="Q183" s="270"/>
      <c r="R183" s="270"/>
      <c r="S183" s="270"/>
      <c r="T183" s="271"/>
      <c r="U183" s="14"/>
      <c r="V183" s="14"/>
      <c r="W183" s="14"/>
      <c r="X183" s="14"/>
      <c r="Y183" s="14"/>
      <c r="Z183" s="14"/>
      <c r="AA183" s="14"/>
      <c r="AB183" s="14"/>
      <c r="AC183" s="14"/>
      <c r="AD183" s="14"/>
      <c r="AE183" s="14"/>
      <c r="AT183" s="272" t="s">
        <v>364</v>
      </c>
      <c r="AU183" s="272" t="s">
        <v>90</v>
      </c>
      <c r="AV183" s="14" t="s">
        <v>90</v>
      </c>
      <c r="AW183" s="14" t="s">
        <v>36</v>
      </c>
      <c r="AX183" s="14" t="s">
        <v>81</v>
      </c>
      <c r="AY183" s="272" t="s">
        <v>215</v>
      </c>
    </row>
    <row r="184" s="15" customFormat="1">
      <c r="A184" s="15"/>
      <c r="B184" s="273"/>
      <c r="C184" s="274"/>
      <c r="D184" s="233" t="s">
        <v>364</v>
      </c>
      <c r="E184" s="275" t="s">
        <v>1</v>
      </c>
      <c r="F184" s="276" t="s">
        <v>368</v>
      </c>
      <c r="G184" s="274"/>
      <c r="H184" s="277">
        <v>20</v>
      </c>
      <c r="I184" s="278"/>
      <c r="J184" s="274"/>
      <c r="K184" s="274"/>
      <c r="L184" s="279"/>
      <c r="M184" s="280"/>
      <c r="N184" s="281"/>
      <c r="O184" s="281"/>
      <c r="P184" s="281"/>
      <c r="Q184" s="281"/>
      <c r="R184" s="281"/>
      <c r="S184" s="281"/>
      <c r="T184" s="282"/>
      <c r="U184" s="15"/>
      <c r="V184" s="15"/>
      <c r="W184" s="15"/>
      <c r="X184" s="15"/>
      <c r="Y184" s="15"/>
      <c r="Z184" s="15"/>
      <c r="AA184" s="15"/>
      <c r="AB184" s="15"/>
      <c r="AC184" s="15"/>
      <c r="AD184" s="15"/>
      <c r="AE184" s="15"/>
      <c r="AT184" s="283" t="s">
        <v>364</v>
      </c>
      <c r="AU184" s="283" t="s">
        <v>90</v>
      </c>
      <c r="AV184" s="15" t="s">
        <v>214</v>
      </c>
      <c r="AW184" s="15" t="s">
        <v>36</v>
      </c>
      <c r="AX184" s="15" t="s">
        <v>88</v>
      </c>
      <c r="AY184" s="283" t="s">
        <v>215</v>
      </c>
    </row>
    <row r="185" s="2" customFormat="1" ht="24.15" customHeight="1">
      <c r="A185" s="39"/>
      <c r="B185" s="40"/>
      <c r="C185" s="220" t="s">
        <v>285</v>
      </c>
      <c r="D185" s="220" t="s">
        <v>216</v>
      </c>
      <c r="E185" s="221" t="s">
        <v>7032</v>
      </c>
      <c r="F185" s="222" t="s">
        <v>7033</v>
      </c>
      <c r="G185" s="223" t="s">
        <v>716</v>
      </c>
      <c r="H185" s="224">
        <v>20</v>
      </c>
      <c r="I185" s="225"/>
      <c r="J185" s="226">
        <f>ROUND(I185*H185,2)</f>
        <v>0</v>
      </c>
      <c r="K185" s="222" t="s">
        <v>359</v>
      </c>
      <c r="L185" s="45"/>
      <c r="M185" s="227" t="s">
        <v>1</v>
      </c>
      <c r="N185" s="228" t="s">
        <v>46</v>
      </c>
      <c r="O185" s="92"/>
      <c r="P185" s="229">
        <f>O185*H185</f>
        <v>0</v>
      </c>
      <c r="Q185" s="229">
        <v>0</v>
      </c>
      <c r="R185" s="229">
        <f>Q185*H185</f>
        <v>0</v>
      </c>
      <c r="S185" s="229">
        <v>0</v>
      </c>
      <c r="T185" s="230">
        <f>S185*H185</f>
        <v>0</v>
      </c>
      <c r="U185" s="39"/>
      <c r="V185" s="39"/>
      <c r="W185" s="39"/>
      <c r="X185" s="39"/>
      <c r="Y185" s="39"/>
      <c r="Z185" s="39"/>
      <c r="AA185" s="39"/>
      <c r="AB185" s="39"/>
      <c r="AC185" s="39"/>
      <c r="AD185" s="39"/>
      <c r="AE185" s="39"/>
      <c r="AR185" s="231" t="s">
        <v>214</v>
      </c>
      <c r="AT185" s="231" t="s">
        <v>216</v>
      </c>
      <c r="AU185" s="231" t="s">
        <v>90</v>
      </c>
      <c r="AY185" s="18" t="s">
        <v>215</v>
      </c>
      <c r="BE185" s="232">
        <f>IF(N185="základní",J185,0)</f>
        <v>0</v>
      </c>
      <c r="BF185" s="232">
        <f>IF(N185="snížená",J185,0)</f>
        <v>0</v>
      </c>
      <c r="BG185" s="232">
        <f>IF(N185="zákl. přenesená",J185,0)</f>
        <v>0</v>
      </c>
      <c r="BH185" s="232">
        <f>IF(N185="sníž. přenesená",J185,0)</f>
        <v>0</v>
      </c>
      <c r="BI185" s="232">
        <f>IF(N185="nulová",J185,0)</f>
        <v>0</v>
      </c>
      <c r="BJ185" s="18" t="s">
        <v>88</v>
      </c>
      <c r="BK185" s="232">
        <f>ROUND(I185*H185,2)</f>
        <v>0</v>
      </c>
      <c r="BL185" s="18" t="s">
        <v>214</v>
      </c>
      <c r="BM185" s="231" t="s">
        <v>7034</v>
      </c>
    </row>
    <row r="186" s="2" customFormat="1">
      <c r="A186" s="39"/>
      <c r="B186" s="40"/>
      <c r="C186" s="41"/>
      <c r="D186" s="233" t="s">
        <v>221</v>
      </c>
      <c r="E186" s="41"/>
      <c r="F186" s="234" t="s">
        <v>7035</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221</v>
      </c>
      <c r="AU186" s="18" t="s">
        <v>90</v>
      </c>
    </row>
    <row r="187" s="2" customFormat="1">
      <c r="A187" s="39"/>
      <c r="B187" s="40"/>
      <c r="C187" s="41"/>
      <c r="D187" s="250" t="s">
        <v>362</v>
      </c>
      <c r="E187" s="41"/>
      <c r="F187" s="251" t="s">
        <v>7036</v>
      </c>
      <c r="G187" s="41"/>
      <c r="H187" s="41"/>
      <c r="I187" s="235"/>
      <c r="J187" s="41"/>
      <c r="K187" s="41"/>
      <c r="L187" s="45"/>
      <c r="M187" s="236"/>
      <c r="N187" s="237"/>
      <c r="O187" s="92"/>
      <c r="P187" s="92"/>
      <c r="Q187" s="92"/>
      <c r="R187" s="92"/>
      <c r="S187" s="92"/>
      <c r="T187" s="93"/>
      <c r="U187" s="39"/>
      <c r="V187" s="39"/>
      <c r="W187" s="39"/>
      <c r="X187" s="39"/>
      <c r="Y187" s="39"/>
      <c r="Z187" s="39"/>
      <c r="AA187" s="39"/>
      <c r="AB187" s="39"/>
      <c r="AC187" s="39"/>
      <c r="AD187" s="39"/>
      <c r="AE187" s="39"/>
      <c r="AT187" s="18" t="s">
        <v>362</v>
      </c>
      <c r="AU187" s="18" t="s">
        <v>90</v>
      </c>
    </row>
    <row r="188" s="14" customFormat="1">
      <c r="A188" s="14"/>
      <c r="B188" s="262"/>
      <c r="C188" s="263"/>
      <c r="D188" s="233" t="s">
        <v>364</v>
      </c>
      <c r="E188" s="264" t="s">
        <v>1</v>
      </c>
      <c r="F188" s="265" t="s">
        <v>7031</v>
      </c>
      <c r="G188" s="263"/>
      <c r="H188" s="266">
        <v>20</v>
      </c>
      <c r="I188" s="267"/>
      <c r="J188" s="263"/>
      <c r="K188" s="263"/>
      <c r="L188" s="268"/>
      <c r="M188" s="269"/>
      <c r="N188" s="270"/>
      <c r="O188" s="270"/>
      <c r="P188" s="270"/>
      <c r="Q188" s="270"/>
      <c r="R188" s="270"/>
      <c r="S188" s="270"/>
      <c r="T188" s="271"/>
      <c r="U188" s="14"/>
      <c r="V188" s="14"/>
      <c r="W188" s="14"/>
      <c r="X188" s="14"/>
      <c r="Y188" s="14"/>
      <c r="Z188" s="14"/>
      <c r="AA188" s="14"/>
      <c r="AB188" s="14"/>
      <c r="AC188" s="14"/>
      <c r="AD188" s="14"/>
      <c r="AE188" s="14"/>
      <c r="AT188" s="272" t="s">
        <v>364</v>
      </c>
      <c r="AU188" s="272" t="s">
        <v>90</v>
      </c>
      <c r="AV188" s="14" t="s">
        <v>90</v>
      </c>
      <c r="AW188" s="14" t="s">
        <v>36</v>
      </c>
      <c r="AX188" s="14" t="s">
        <v>81</v>
      </c>
      <c r="AY188" s="272" t="s">
        <v>215</v>
      </c>
    </row>
    <row r="189" s="15" customFormat="1">
      <c r="A189" s="15"/>
      <c r="B189" s="273"/>
      <c r="C189" s="274"/>
      <c r="D189" s="233" t="s">
        <v>364</v>
      </c>
      <c r="E189" s="275" t="s">
        <v>1</v>
      </c>
      <c r="F189" s="276" t="s">
        <v>368</v>
      </c>
      <c r="G189" s="274"/>
      <c r="H189" s="277">
        <v>20</v>
      </c>
      <c r="I189" s="278"/>
      <c r="J189" s="274"/>
      <c r="K189" s="274"/>
      <c r="L189" s="279"/>
      <c r="M189" s="280"/>
      <c r="N189" s="281"/>
      <c r="O189" s="281"/>
      <c r="P189" s="281"/>
      <c r="Q189" s="281"/>
      <c r="R189" s="281"/>
      <c r="S189" s="281"/>
      <c r="T189" s="282"/>
      <c r="U189" s="15"/>
      <c r="V189" s="15"/>
      <c r="W189" s="15"/>
      <c r="X189" s="15"/>
      <c r="Y189" s="15"/>
      <c r="Z189" s="15"/>
      <c r="AA189" s="15"/>
      <c r="AB189" s="15"/>
      <c r="AC189" s="15"/>
      <c r="AD189" s="15"/>
      <c r="AE189" s="15"/>
      <c r="AT189" s="283" t="s">
        <v>364</v>
      </c>
      <c r="AU189" s="283" t="s">
        <v>90</v>
      </c>
      <c r="AV189" s="15" t="s">
        <v>214</v>
      </c>
      <c r="AW189" s="15" t="s">
        <v>36</v>
      </c>
      <c r="AX189" s="15" t="s">
        <v>88</v>
      </c>
      <c r="AY189" s="283" t="s">
        <v>215</v>
      </c>
    </row>
    <row r="190" s="2" customFormat="1" ht="24.15" customHeight="1">
      <c r="A190" s="39"/>
      <c r="B190" s="40"/>
      <c r="C190" s="220" t="s">
        <v>291</v>
      </c>
      <c r="D190" s="220" t="s">
        <v>216</v>
      </c>
      <c r="E190" s="221" t="s">
        <v>7037</v>
      </c>
      <c r="F190" s="222" t="s">
        <v>7038</v>
      </c>
      <c r="G190" s="223" t="s">
        <v>523</v>
      </c>
      <c r="H190" s="224">
        <v>10</v>
      </c>
      <c r="I190" s="225"/>
      <c r="J190" s="226">
        <f>ROUND(I190*H190,2)</f>
        <v>0</v>
      </c>
      <c r="K190" s="222" t="s">
        <v>359</v>
      </c>
      <c r="L190" s="45"/>
      <c r="M190" s="227" t="s">
        <v>1</v>
      </c>
      <c r="N190" s="228" t="s">
        <v>46</v>
      </c>
      <c r="O190" s="92"/>
      <c r="P190" s="229">
        <f>O190*H190</f>
        <v>0</v>
      </c>
      <c r="Q190" s="229">
        <v>0</v>
      </c>
      <c r="R190" s="229">
        <f>Q190*H190</f>
        <v>0</v>
      </c>
      <c r="S190" s="229">
        <v>0</v>
      </c>
      <c r="T190" s="230">
        <f>S190*H190</f>
        <v>0</v>
      </c>
      <c r="U190" s="39"/>
      <c r="V190" s="39"/>
      <c r="W190" s="39"/>
      <c r="X190" s="39"/>
      <c r="Y190" s="39"/>
      <c r="Z190" s="39"/>
      <c r="AA190" s="39"/>
      <c r="AB190" s="39"/>
      <c r="AC190" s="39"/>
      <c r="AD190" s="39"/>
      <c r="AE190" s="39"/>
      <c r="AR190" s="231" t="s">
        <v>214</v>
      </c>
      <c r="AT190" s="231" t="s">
        <v>216</v>
      </c>
      <c r="AU190" s="231" t="s">
        <v>90</v>
      </c>
      <c r="AY190" s="18" t="s">
        <v>215</v>
      </c>
      <c r="BE190" s="232">
        <f>IF(N190="základní",J190,0)</f>
        <v>0</v>
      </c>
      <c r="BF190" s="232">
        <f>IF(N190="snížená",J190,0)</f>
        <v>0</v>
      </c>
      <c r="BG190" s="232">
        <f>IF(N190="zákl. přenesená",J190,0)</f>
        <v>0</v>
      </c>
      <c r="BH190" s="232">
        <f>IF(N190="sníž. přenesená",J190,0)</f>
        <v>0</v>
      </c>
      <c r="BI190" s="232">
        <f>IF(N190="nulová",J190,0)</f>
        <v>0</v>
      </c>
      <c r="BJ190" s="18" t="s">
        <v>88</v>
      </c>
      <c r="BK190" s="232">
        <f>ROUND(I190*H190,2)</f>
        <v>0</v>
      </c>
      <c r="BL190" s="18" t="s">
        <v>214</v>
      </c>
      <c r="BM190" s="231" t="s">
        <v>7039</v>
      </c>
    </row>
    <row r="191" s="2" customFormat="1">
      <c r="A191" s="39"/>
      <c r="B191" s="40"/>
      <c r="C191" s="41"/>
      <c r="D191" s="233" t="s">
        <v>221</v>
      </c>
      <c r="E191" s="41"/>
      <c r="F191" s="234" t="s">
        <v>7040</v>
      </c>
      <c r="G191" s="41"/>
      <c r="H191" s="41"/>
      <c r="I191" s="235"/>
      <c r="J191" s="41"/>
      <c r="K191" s="41"/>
      <c r="L191" s="45"/>
      <c r="M191" s="236"/>
      <c r="N191" s="237"/>
      <c r="O191" s="92"/>
      <c r="P191" s="92"/>
      <c r="Q191" s="92"/>
      <c r="R191" s="92"/>
      <c r="S191" s="92"/>
      <c r="T191" s="93"/>
      <c r="U191" s="39"/>
      <c r="V191" s="39"/>
      <c r="W191" s="39"/>
      <c r="X191" s="39"/>
      <c r="Y191" s="39"/>
      <c r="Z191" s="39"/>
      <c r="AA191" s="39"/>
      <c r="AB191" s="39"/>
      <c r="AC191" s="39"/>
      <c r="AD191" s="39"/>
      <c r="AE191" s="39"/>
      <c r="AT191" s="18" t="s">
        <v>221</v>
      </c>
      <c r="AU191" s="18" t="s">
        <v>90</v>
      </c>
    </row>
    <row r="192" s="2" customFormat="1">
      <c r="A192" s="39"/>
      <c r="B192" s="40"/>
      <c r="C192" s="41"/>
      <c r="D192" s="250" t="s">
        <v>362</v>
      </c>
      <c r="E192" s="41"/>
      <c r="F192" s="251" t="s">
        <v>7041</v>
      </c>
      <c r="G192" s="41"/>
      <c r="H192" s="41"/>
      <c r="I192" s="235"/>
      <c r="J192" s="41"/>
      <c r="K192" s="41"/>
      <c r="L192" s="45"/>
      <c r="M192" s="236"/>
      <c r="N192" s="237"/>
      <c r="O192" s="92"/>
      <c r="P192" s="92"/>
      <c r="Q192" s="92"/>
      <c r="R192" s="92"/>
      <c r="S192" s="92"/>
      <c r="T192" s="93"/>
      <c r="U192" s="39"/>
      <c r="V192" s="39"/>
      <c r="W192" s="39"/>
      <c r="X192" s="39"/>
      <c r="Y192" s="39"/>
      <c r="Z192" s="39"/>
      <c r="AA192" s="39"/>
      <c r="AB192" s="39"/>
      <c r="AC192" s="39"/>
      <c r="AD192" s="39"/>
      <c r="AE192" s="39"/>
      <c r="AT192" s="18" t="s">
        <v>362</v>
      </c>
      <c r="AU192" s="18" t="s">
        <v>90</v>
      </c>
    </row>
    <row r="193" s="2" customFormat="1" ht="16.5" customHeight="1">
      <c r="A193" s="39"/>
      <c r="B193" s="40"/>
      <c r="C193" s="295" t="s">
        <v>296</v>
      </c>
      <c r="D193" s="295" t="s">
        <v>539</v>
      </c>
      <c r="E193" s="296" t="s">
        <v>7042</v>
      </c>
      <c r="F193" s="297" t="s">
        <v>7043</v>
      </c>
      <c r="G193" s="298" t="s">
        <v>1155</v>
      </c>
      <c r="H193" s="299">
        <v>5</v>
      </c>
      <c r="I193" s="300"/>
      <c r="J193" s="301">
        <f>ROUND(I193*H193,2)</f>
        <v>0</v>
      </c>
      <c r="K193" s="297" t="s">
        <v>1</v>
      </c>
      <c r="L193" s="302"/>
      <c r="M193" s="303" t="s">
        <v>1</v>
      </c>
      <c r="N193" s="304" t="s">
        <v>46</v>
      </c>
      <c r="O193" s="92"/>
      <c r="P193" s="229">
        <f>O193*H193</f>
        <v>0</v>
      </c>
      <c r="Q193" s="229">
        <v>0.001</v>
      </c>
      <c r="R193" s="229">
        <f>Q193*H193</f>
        <v>0.0050000000000000001</v>
      </c>
      <c r="S193" s="229">
        <v>0</v>
      </c>
      <c r="T193" s="230">
        <f>S193*H193</f>
        <v>0</v>
      </c>
      <c r="U193" s="39"/>
      <c r="V193" s="39"/>
      <c r="W193" s="39"/>
      <c r="X193" s="39"/>
      <c r="Y193" s="39"/>
      <c r="Z193" s="39"/>
      <c r="AA193" s="39"/>
      <c r="AB193" s="39"/>
      <c r="AC193" s="39"/>
      <c r="AD193" s="39"/>
      <c r="AE193" s="39"/>
      <c r="AR193" s="231" t="s">
        <v>251</v>
      </c>
      <c r="AT193" s="231" t="s">
        <v>539</v>
      </c>
      <c r="AU193" s="231" t="s">
        <v>90</v>
      </c>
      <c r="AY193" s="18" t="s">
        <v>215</v>
      </c>
      <c r="BE193" s="232">
        <f>IF(N193="základní",J193,0)</f>
        <v>0</v>
      </c>
      <c r="BF193" s="232">
        <f>IF(N193="snížená",J193,0)</f>
        <v>0</v>
      </c>
      <c r="BG193" s="232">
        <f>IF(N193="zákl. přenesená",J193,0)</f>
        <v>0</v>
      </c>
      <c r="BH193" s="232">
        <f>IF(N193="sníž. přenesená",J193,0)</f>
        <v>0</v>
      </c>
      <c r="BI193" s="232">
        <f>IF(N193="nulová",J193,0)</f>
        <v>0</v>
      </c>
      <c r="BJ193" s="18" t="s">
        <v>88</v>
      </c>
      <c r="BK193" s="232">
        <f>ROUND(I193*H193,2)</f>
        <v>0</v>
      </c>
      <c r="BL193" s="18" t="s">
        <v>214</v>
      </c>
      <c r="BM193" s="231" t="s">
        <v>7044</v>
      </c>
    </row>
    <row r="194" s="14" customFormat="1">
      <c r="A194" s="14"/>
      <c r="B194" s="262"/>
      <c r="C194" s="263"/>
      <c r="D194" s="233" t="s">
        <v>364</v>
      </c>
      <c r="E194" s="264" t="s">
        <v>1</v>
      </c>
      <c r="F194" s="265" t="s">
        <v>7045</v>
      </c>
      <c r="G194" s="263"/>
      <c r="H194" s="266">
        <v>5</v>
      </c>
      <c r="I194" s="267"/>
      <c r="J194" s="263"/>
      <c r="K194" s="263"/>
      <c r="L194" s="268"/>
      <c r="M194" s="269"/>
      <c r="N194" s="270"/>
      <c r="O194" s="270"/>
      <c r="P194" s="270"/>
      <c r="Q194" s="270"/>
      <c r="R194" s="270"/>
      <c r="S194" s="270"/>
      <c r="T194" s="271"/>
      <c r="U194" s="14"/>
      <c r="V194" s="14"/>
      <c r="W194" s="14"/>
      <c r="X194" s="14"/>
      <c r="Y194" s="14"/>
      <c r="Z194" s="14"/>
      <c r="AA194" s="14"/>
      <c r="AB194" s="14"/>
      <c r="AC194" s="14"/>
      <c r="AD194" s="14"/>
      <c r="AE194" s="14"/>
      <c r="AT194" s="272" t="s">
        <v>364</v>
      </c>
      <c r="AU194" s="272" t="s">
        <v>90</v>
      </c>
      <c r="AV194" s="14" t="s">
        <v>90</v>
      </c>
      <c r="AW194" s="14" t="s">
        <v>36</v>
      </c>
      <c r="AX194" s="14" t="s">
        <v>81</v>
      </c>
      <c r="AY194" s="272" t="s">
        <v>215</v>
      </c>
    </row>
    <row r="195" s="15" customFormat="1">
      <c r="A195" s="15"/>
      <c r="B195" s="273"/>
      <c r="C195" s="274"/>
      <c r="D195" s="233" t="s">
        <v>364</v>
      </c>
      <c r="E195" s="275" t="s">
        <v>1</v>
      </c>
      <c r="F195" s="276" t="s">
        <v>368</v>
      </c>
      <c r="G195" s="274"/>
      <c r="H195" s="277">
        <v>5</v>
      </c>
      <c r="I195" s="278"/>
      <c r="J195" s="274"/>
      <c r="K195" s="274"/>
      <c r="L195" s="279"/>
      <c r="M195" s="280"/>
      <c r="N195" s="281"/>
      <c r="O195" s="281"/>
      <c r="P195" s="281"/>
      <c r="Q195" s="281"/>
      <c r="R195" s="281"/>
      <c r="S195" s="281"/>
      <c r="T195" s="282"/>
      <c r="U195" s="15"/>
      <c r="V195" s="15"/>
      <c r="W195" s="15"/>
      <c r="X195" s="15"/>
      <c r="Y195" s="15"/>
      <c r="Z195" s="15"/>
      <c r="AA195" s="15"/>
      <c r="AB195" s="15"/>
      <c r="AC195" s="15"/>
      <c r="AD195" s="15"/>
      <c r="AE195" s="15"/>
      <c r="AT195" s="283" t="s">
        <v>364</v>
      </c>
      <c r="AU195" s="283" t="s">
        <v>90</v>
      </c>
      <c r="AV195" s="15" t="s">
        <v>214</v>
      </c>
      <c r="AW195" s="15" t="s">
        <v>36</v>
      </c>
      <c r="AX195" s="15" t="s">
        <v>88</v>
      </c>
      <c r="AY195" s="283" t="s">
        <v>215</v>
      </c>
    </row>
    <row r="196" s="2" customFormat="1" ht="16.5" customHeight="1">
      <c r="A196" s="39"/>
      <c r="B196" s="40"/>
      <c r="C196" s="220" t="s">
        <v>300</v>
      </c>
      <c r="D196" s="220" t="s">
        <v>216</v>
      </c>
      <c r="E196" s="221" t="s">
        <v>7046</v>
      </c>
      <c r="F196" s="222" t="s">
        <v>7047</v>
      </c>
      <c r="G196" s="223" t="s">
        <v>716</v>
      </c>
      <c r="H196" s="224">
        <v>100</v>
      </c>
      <c r="I196" s="225"/>
      <c r="J196" s="226">
        <f>ROUND(I196*H196,2)</f>
        <v>0</v>
      </c>
      <c r="K196" s="222" t="s">
        <v>359</v>
      </c>
      <c r="L196" s="45"/>
      <c r="M196" s="227" t="s">
        <v>1</v>
      </c>
      <c r="N196" s="228" t="s">
        <v>46</v>
      </c>
      <c r="O196" s="92"/>
      <c r="P196" s="229">
        <f>O196*H196</f>
        <v>0</v>
      </c>
      <c r="Q196" s="229">
        <v>0</v>
      </c>
      <c r="R196" s="229">
        <f>Q196*H196</f>
        <v>0</v>
      </c>
      <c r="S196" s="229">
        <v>0</v>
      </c>
      <c r="T196" s="230">
        <f>S196*H196</f>
        <v>0</v>
      </c>
      <c r="U196" s="39"/>
      <c r="V196" s="39"/>
      <c r="W196" s="39"/>
      <c r="X196" s="39"/>
      <c r="Y196" s="39"/>
      <c r="Z196" s="39"/>
      <c r="AA196" s="39"/>
      <c r="AB196" s="39"/>
      <c r="AC196" s="39"/>
      <c r="AD196" s="39"/>
      <c r="AE196" s="39"/>
      <c r="AR196" s="231" t="s">
        <v>214</v>
      </c>
      <c r="AT196" s="231" t="s">
        <v>216</v>
      </c>
      <c r="AU196" s="231" t="s">
        <v>90</v>
      </c>
      <c r="AY196" s="18" t="s">
        <v>215</v>
      </c>
      <c r="BE196" s="232">
        <f>IF(N196="základní",J196,0)</f>
        <v>0</v>
      </c>
      <c r="BF196" s="232">
        <f>IF(N196="snížená",J196,0)</f>
        <v>0</v>
      </c>
      <c r="BG196" s="232">
        <f>IF(N196="zákl. přenesená",J196,0)</f>
        <v>0</v>
      </c>
      <c r="BH196" s="232">
        <f>IF(N196="sníž. přenesená",J196,0)</f>
        <v>0</v>
      </c>
      <c r="BI196" s="232">
        <f>IF(N196="nulová",J196,0)</f>
        <v>0</v>
      </c>
      <c r="BJ196" s="18" t="s">
        <v>88</v>
      </c>
      <c r="BK196" s="232">
        <f>ROUND(I196*H196,2)</f>
        <v>0</v>
      </c>
      <c r="BL196" s="18" t="s">
        <v>214</v>
      </c>
      <c r="BM196" s="231" t="s">
        <v>7048</v>
      </c>
    </row>
    <row r="197" s="2" customFormat="1">
      <c r="A197" s="39"/>
      <c r="B197" s="40"/>
      <c r="C197" s="41"/>
      <c r="D197" s="250" t="s">
        <v>362</v>
      </c>
      <c r="E197" s="41"/>
      <c r="F197" s="251" t="s">
        <v>7049</v>
      </c>
      <c r="G197" s="41"/>
      <c r="H197" s="41"/>
      <c r="I197" s="235"/>
      <c r="J197" s="41"/>
      <c r="K197" s="41"/>
      <c r="L197" s="45"/>
      <c r="M197" s="236"/>
      <c r="N197" s="237"/>
      <c r="O197" s="92"/>
      <c r="P197" s="92"/>
      <c r="Q197" s="92"/>
      <c r="R197" s="92"/>
      <c r="S197" s="92"/>
      <c r="T197" s="93"/>
      <c r="U197" s="39"/>
      <c r="V197" s="39"/>
      <c r="W197" s="39"/>
      <c r="X197" s="39"/>
      <c r="Y197" s="39"/>
      <c r="Z197" s="39"/>
      <c r="AA197" s="39"/>
      <c r="AB197" s="39"/>
      <c r="AC197" s="39"/>
      <c r="AD197" s="39"/>
      <c r="AE197" s="39"/>
      <c r="AT197" s="18" t="s">
        <v>362</v>
      </c>
      <c r="AU197" s="18" t="s">
        <v>90</v>
      </c>
    </row>
    <row r="198" s="14" customFormat="1">
      <c r="A198" s="14"/>
      <c r="B198" s="262"/>
      <c r="C198" s="263"/>
      <c r="D198" s="233" t="s">
        <v>364</v>
      </c>
      <c r="E198" s="264" t="s">
        <v>1</v>
      </c>
      <c r="F198" s="265" t="s">
        <v>7050</v>
      </c>
      <c r="G198" s="263"/>
      <c r="H198" s="266">
        <v>100</v>
      </c>
      <c r="I198" s="267"/>
      <c r="J198" s="263"/>
      <c r="K198" s="263"/>
      <c r="L198" s="268"/>
      <c r="M198" s="269"/>
      <c r="N198" s="270"/>
      <c r="O198" s="270"/>
      <c r="P198" s="270"/>
      <c r="Q198" s="270"/>
      <c r="R198" s="270"/>
      <c r="S198" s="270"/>
      <c r="T198" s="271"/>
      <c r="U198" s="14"/>
      <c r="V198" s="14"/>
      <c r="W198" s="14"/>
      <c r="X198" s="14"/>
      <c r="Y198" s="14"/>
      <c r="Z198" s="14"/>
      <c r="AA198" s="14"/>
      <c r="AB198" s="14"/>
      <c r="AC198" s="14"/>
      <c r="AD198" s="14"/>
      <c r="AE198" s="14"/>
      <c r="AT198" s="272" t="s">
        <v>364</v>
      </c>
      <c r="AU198" s="272" t="s">
        <v>90</v>
      </c>
      <c r="AV198" s="14" t="s">
        <v>90</v>
      </c>
      <c r="AW198" s="14" t="s">
        <v>36</v>
      </c>
      <c r="AX198" s="14" t="s">
        <v>81</v>
      </c>
      <c r="AY198" s="272" t="s">
        <v>215</v>
      </c>
    </row>
    <row r="199" s="15" customFormat="1">
      <c r="A199" s="15"/>
      <c r="B199" s="273"/>
      <c r="C199" s="274"/>
      <c r="D199" s="233" t="s">
        <v>364</v>
      </c>
      <c r="E199" s="275" t="s">
        <v>1</v>
      </c>
      <c r="F199" s="276" t="s">
        <v>368</v>
      </c>
      <c r="G199" s="274"/>
      <c r="H199" s="277">
        <v>100</v>
      </c>
      <c r="I199" s="278"/>
      <c r="J199" s="274"/>
      <c r="K199" s="274"/>
      <c r="L199" s="279"/>
      <c r="M199" s="280"/>
      <c r="N199" s="281"/>
      <c r="O199" s="281"/>
      <c r="P199" s="281"/>
      <c r="Q199" s="281"/>
      <c r="R199" s="281"/>
      <c r="S199" s="281"/>
      <c r="T199" s="282"/>
      <c r="U199" s="15"/>
      <c r="V199" s="15"/>
      <c r="W199" s="15"/>
      <c r="X199" s="15"/>
      <c r="Y199" s="15"/>
      <c r="Z199" s="15"/>
      <c r="AA199" s="15"/>
      <c r="AB199" s="15"/>
      <c r="AC199" s="15"/>
      <c r="AD199" s="15"/>
      <c r="AE199" s="15"/>
      <c r="AT199" s="283" t="s">
        <v>364</v>
      </c>
      <c r="AU199" s="283" t="s">
        <v>90</v>
      </c>
      <c r="AV199" s="15" t="s">
        <v>214</v>
      </c>
      <c r="AW199" s="15" t="s">
        <v>36</v>
      </c>
      <c r="AX199" s="15" t="s">
        <v>88</v>
      </c>
      <c r="AY199" s="283" t="s">
        <v>215</v>
      </c>
    </row>
    <row r="200" s="2" customFormat="1" ht="33" customHeight="1">
      <c r="A200" s="39"/>
      <c r="B200" s="40"/>
      <c r="C200" s="220" t="s">
        <v>305</v>
      </c>
      <c r="D200" s="220" t="s">
        <v>216</v>
      </c>
      <c r="E200" s="221" t="s">
        <v>7051</v>
      </c>
      <c r="F200" s="222" t="s">
        <v>7052</v>
      </c>
      <c r="G200" s="223" t="s">
        <v>523</v>
      </c>
      <c r="H200" s="224">
        <v>10</v>
      </c>
      <c r="I200" s="225"/>
      <c r="J200" s="226">
        <f>ROUND(I200*H200,2)</f>
        <v>0</v>
      </c>
      <c r="K200" s="222" t="s">
        <v>359</v>
      </c>
      <c r="L200" s="45"/>
      <c r="M200" s="227" t="s">
        <v>1</v>
      </c>
      <c r="N200" s="228" t="s">
        <v>46</v>
      </c>
      <c r="O200" s="92"/>
      <c r="P200" s="229">
        <f>O200*H200</f>
        <v>0</v>
      </c>
      <c r="Q200" s="229">
        <v>0.27000000000000002</v>
      </c>
      <c r="R200" s="229">
        <f>Q200*H200</f>
        <v>2.7000000000000002</v>
      </c>
      <c r="S200" s="229">
        <v>0</v>
      </c>
      <c r="T200" s="230">
        <f>S200*H200</f>
        <v>0</v>
      </c>
      <c r="U200" s="39"/>
      <c r="V200" s="39"/>
      <c r="W200" s="39"/>
      <c r="X200" s="39"/>
      <c r="Y200" s="39"/>
      <c r="Z200" s="39"/>
      <c r="AA200" s="39"/>
      <c r="AB200" s="39"/>
      <c r="AC200" s="39"/>
      <c r="AD200" s="39"/>
      <c r="AE200" s="39"/>
      <c r="AR200" s="231" t="s">
        <v>214</v>
      </c>
      <c r="AT200" s="231" t="s">
        <v>216</v>
      </c>
      <c r="AU200" s="231" t="s">
        <v>90</v>
      </c>
      <c r="AY200" s="18" t="s">
        <v>215</v>
      </c>
      <c r="BE200" s="232">
        <f>IF(N200="základní",J200,0)</f>
        <v>0</v>
      </c>
      <c r="BF200" s="232">
        <f>IF(N200="snížená",J200,0)</f>
        <v>0</v>
      </c>
      <c r="BG200" s="232">
        <f>IF(N200="zákl. přenesená",J200,0)</f>
        <v>0</v>
      </c>
      <c r="BH200" s="232">
        <f>IF(N200="sníž. přenesená",J200,0)</f>
        <v>0</v>
      </c>
      <c r="BI200" s="232">
        <f>IF(N200="nulová",J200,0)</f>
        <v>0</v>
      </c>
      <c r="BJ200" s="18" t="s">
        <v>88</v>
      </c>
      <c r="BK200" s="232">
        <f>ROUND(I200*H200,2)</f>
        <v>0</v>
      </c>
      <c r="BL200" s="18" t="s">
        <v>214</v>
      </c>
      <c r="BM200" s="231" t="s">
        <v>7053</v>
      </c>
    </row>
    <row r="201" s="2" customFormat="1">
      <c r="A201" s="39"/>
      <c r="B201" s="40"/>
      <c r="C201" s="41"/>
      <c r="D201" s="250" t="s">
        <v>362</v>
      </c>
      <c r="E201" s="41"/>
      <c r="F201" s="251" t="s">
        <v>7054</v>
      </c>
      <c r="G201" s="41"/>
      <c r="H201" s="41"/>
      <c r="I201" s="235"/>
      <c r="J201" s="41"/>
      <c r="K201" s="41"/>
      <c r="L201" s="45"/>
      <c r="M201" s="236"/>
      <c r="N201" s="237"/>
      <c r="O201" s="92"/>
      <c r="P201" s="92"/>
      <c r="Q201" s="92"/>
      <c r="R201" s="92"/>
      <c r="S201" s="92"/>
      <c r="T201" s="93"/>
      <c r="U201" s="39"/>
      <c r="V201" s="39"/>
      <c r="W201" s="39"/>
      <c r="X201" s="39"/>
      <c r="Y201" s="39"/>
      <c r="Z201" s="39"/>
      <c r="AA201" s="39"/>
      <c r="AB201" s="39"/>
      <c r="AC201" s="39"/>
      <c r="AD201" s="39"/>
      <c r="AE201" s="39"/>
      <c r="AT201" s="18" t="s">
        <v>362</v>
      </c>
      <c r="AU201" s="18" t="s">
        <v>90</v>
      </c>
    </row>
    <row r="202" s="2" customFormat="1" ht="24.15" customHeight="1">
      <c r="A202" s="39"/>
      <c r="B202" s="40"/>
      <c r="C202" s="220" t="s">
        <v>309</v>
      </c>
      <c r="D202" s="220" t="s">
        <v>216</v>
      </c>
      <c r="E202" s="221" t="s">
        <v>7055</v>
      </c>
      <c r="F202" s="222" t="s">
        <v>7056</v>
      </c>
      <c r="G202" s="223" t="s">
        <v>523</v>
      </c>
      <c r="H202" s="224">
        <v>10</v>
      </c>
      <c r="I202" s="225"/>
      <c r="J202" s="226">
        <f>ROUND(I202*H202,2)</f>
        <v>0</v>
      </c>
      <c r="K202" s="222" t="s">
        <v>359</v>
      </c>
      <c r="L202" s="45"/>
      <c r="M202" s="227" t="s">
        <v>1</v>
      </c>
      <c r="N202" s="228" t="s">
        <v>46</v>
      </c>
      <c r="O202" s="92"/>
      <c r="P202" s="229">
        <f>O202*H202</f>
        <v>0</v>
      </c>
      <c r="Q202" s="229">
        <v>0</v>
      </c>
      <c r="R202" s="229">
        <f>Q202*H202</f>
        <v>0</v>
      </c>
      <c r="S202" s="229">
        <v>0</v>
      </c>
      <c r="T202" s="230">
        <f>S202*H202</f>
        <v>0</v>
      </c>
      <c r="U202" s="39"/>
      <c r="V202" s="39"/>
      <c r="W202" s="39"/>
      <c r="X202" s="39"/>
      <c r="Y202" s="39"/>
      <c r="Z202" s="39"/>
      <c r="AA202" s="39"/>
      <c r="AB202" s="39"/>
      <c r="AC202" s="39"/>
      <c r="AD202" s="39"/>
      <c r="AE202" s="39"/>
      <c r="AR202" s="231" t="s">
        <v>214</v>
      </c>
      <c r="AT202" s="231" t="s">
        <v>216</v>
      </c>
      <c r="AU202" s="231" t="s">
        <v>90</v>
      </c>
      <c r="AY202" s="18" t="s">
        <v>215</v>
      </c>
      <c r="BE202" s="232">
        <f>IF(N202="základní",J202,0)</f>
        <v>0</v>
      </c>
      <c r="BF202" s="232">
        <f>IF(N202="snížená",J202,0)</f>
        <v>0</v>
      </c>
      <c r="BG202" s="232">
        <f>IF(N202="zákl. přenesená",J202,0)</f>
        <v>0</v>
      </c>
      <c r="BH202" s="232">
        <f>IF(N202="sníž. přenesená",J202,0)</f>
        <v>0</v>
      </c>
      <c r="BI202" s="232">
        <f>IF(N202="nulová",J202,0)</f>
        <v>0</v>
      </c>
      <c r="BJ202" s="18" t="s">
        <v>88</v>
      </c>
      <c r="BK202" s="232">
        <f>ROUND(I202*H202,2)</f>
        <v>0</v>
      </c>
      <c r="BL202" s="18" t="s">
        <v>214</v>
      </c>
      <c r="BM202" s="231" t="s">
        <v>7057</v>
      </c>
    </row>
    <row r="203" s="2" customFormat="1">
      <c r="A203" s="39"/>
      <c r="B203" s="40"/>
      <c r="C203" s="41"/>
      <c r="D203" s="233" t="s">
        <v>221</v>
      </c>
      <c r="E203" s="41"/>
      <c r="F203" s="234" t="s">
        <v>7058</v>
      </c>
      <c r="G203" s="41"/>
      <c r="H203" s="41"/>
      <c r="I203" s="235"/>
      <c r="J203" s="41"/>
      <c r="K203" s="41"/>
      <c r="L203" s="45"/>
      <c r="M203" s="236"/>
      <c r="N203" s="237"/>
      <c r="O203" s="92"/>
      <c r="P203" s="92"/>
      <c r="Q203" s="92"/>
      <c r="R203" s="92"/>
      <c r="S203" s="92"/>
      <c r="T203" s="93"/>
      <c r="U203" s="39"/>
      <c r="V203" s="39"/>
      <c r="W203" s="39"/>
      <c r="X203" s="39"/>
      <c r="Y203" s="39"/>
      <c r="Z203" s="39"/>
      <c r="AA203" s="39"/>
      <c r="AB203" s="39"/>
      <c r="AC203" s="39"/>
      <c r="AD203" s="39"/>
      <c r="AE203" s="39"/>
      <c r="AT203" s="18" t="s">
        <v>221</v>
      </c>
      <c r="AU203" s="18" t="s">
        <v>90</v>
      </c>
    </row>
    <row r="204" s="2" customFormat="1">
      <c r="A204" s="39"/>
      <c r="B204" s="40"/>
      <c r="C204" s="41"/>
      <c r="D204" s="250" t="s">
        <v>362</v>
      </c>
      <c r="E204" s="41"/>
      <c r="F204" s="251" t="s">
        <v>7059</v>
      </c>
      <c r="G204" s="41"/>
      <c r="H204" s="41"/>
      <c r="I204" s="235"/>
      <c r="J204" s="41"/>
      <c r="K204" s="41"/>
      <c r="L204" s="45"/>
      <c r="M204" s="236"/>
      <c r="N204" s="237"/>
      <c r="O204" s="92"/>
      <c r="P204" s="92"/>
      <c r="Q204" s="92"/>
      <c r="R204" s="92"/>
      <c r="S204" s="92"/>
      <c r="T204" s="93"/>
      <c r="U204" s="39"/>
      <c r="V204" s="39"/>
      <c r="W204" s="39"/>
      <c r="X204" s="39"/>
      <c r="Y204" s="39"/>
      <c r="Z204" s="39"/>
      <c r="AA204" s="39"/>
      <c r="AB204" s="39"/>
      <c r="AC204" s="39"/>
      <c r="AD204" s="39"/>
      <c r="AE204" s="39"/>
      <c r="AT204" s="18" t="s">
        <v>362</v>
      </c>
      <c r="AU204" s="18" t="s">
        <v>90</v>
      </c>
    </row>
    <row r="205" s="2" customFormat="1" ht="16.5" customHeight="1">
      <c r="A205" s="39"/>
      <c r="B205" s="40"/>
      <c r="C205" s="295" t="s">
        <v>7</v>
      </c>
      <c r="D205" s="295" t="s">
        <v>539</v>
      </c>
      <c r="E205" s="296" t="s">
        <v>7060</v>
      </c>
      <c r="F205" s="297" t="s">
        <v>7061</v>
      </c>
      <c r="G205" s="298" t="s">
        <v>358</v>
      </c>
      <c r="H205" s="299">
        <v>1.03</v>
      </c>
      <c r="I205" s="300"/>
      <c r="J205" s="301">
        <f>ROUND(I205*H205,2)</f>
        <v>0</v>
      </c>
      <c r="K205" s="297" t="s">
        <v>359</v>
      </c>
      <c r="L205" s="302"/>
      <c r="M205" s="303" t="s">
        <v>1</v>
      </c>
      <c r="N205" s="304" t="s">
        <v>46</v>
      </c>
      <c r="O205" s="92"/>
      <c r="P205" s="229">
        <f>O205*H205</f>
        <v>0</v>
      </c>
      <c r="Q205" s="229">
        <v>0.20000000000000001</v>
      </c>
      <c r="R205" s="229">
        <f>Q205*H205</f>
        <v>0.20600000000000002</v>
      </c>
      <c r="S205" s="229">
        <v>0</v>
      </c>
      <c r="T205" s="230">
        <f>S205*H205</f>
        <v>0</v>
      </c>
      <c r="U205" s="39"/>
      <c r="V205" s="39"/>
      <c r="W205" s="39"/>
      <c r="X205" s="39"/>
      <c r="Y205" s="39"/>
      <c r="Z205" s="39"/>
      <c r="AA205" s="39"/>
      <c r="AB205" s="39"/>
      <c r="AC205" s="39"/>
      <c r="AD205" s="39"/>
      <c r="AE205" s="39"/>
      <c r="AR205" s="231" t="s">
        <v>251</v>
      </c>
      <c r="AT205" s="231" t="s">
        <v>539</v>
      </c>
      <c r="AU205" s="231" t="s">
        <v>90</v>
      </c>
      <c r="AY205" s="18" t="s">
        <v>215</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214</v>
      </c>
      <c r="BM205" s="231" t="s">
        <v>7062</v>
      </c>
    </row>
    <row r="206" s="2" customFormat="1">
      <c r="A206" s="39"/>
      <c r="B206" s="40"/>
      <c r="C206" s="41"/>
      <c r="D206" s="233" t="s">
        <v>221</v>
      </c>
      <c r="E206" s="41"/>
      <c r="F206" s="234" t="s">
        <v>7061</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221</v>
      </c>
      <c r="AU206" s="18" t="s">
        <v>90</v>
      </c>
    </row>
    <row r="207" s="14" customFormat="1">
      <c r="A207" s="14"/>
      <c r="B207" s="262"/>
      <c r="C207" s="263"/>
      <c r="D207" s="233" t="s">
        <v>364</v>
      </c>
      <c r="E207" s="264" t="s">
        <v>1</v>
      </c>
      <c r="F207" s="265" t="s">
        <v>7063</v>
      </c>
      <c r="G207" s="263"/>
      <c r="H207" s="266">
        <v>1.03</v>
      </c>
      <c r="I207" s="267"/>
      <c r="J207" s="263"/>
      <c r="K207" s="263"/>
      <c r="L207" s="268"/>
      <c r="M207" s="269"/>
      <c r="N207" s="270"/>
      <c r="O207" s="270"/>
      <c r="P207" s="270"/>
      <c r="Q207" s="270"/>
      <c r="R207" s="270"/>
      <c r="S207" s="270"/>
      <c r="T207" s="271"/>
      <c r="U207" s="14"/>
      <c r="V207" s="14"/>
      <c r="W207" s="14"/>
      <c r="X207" s="14"/>
      <c r="Y207" s="14"/>
      <c r="Z207" s="14"/>
      <c r="AA207" s="14"/>
      <c r="AB207" s="14"/>
      <c r="AC207" s="14"/>
      <c r="AD207" s="14"/>
      <c r="AE207" s="14"/>
      <c r="AT207" s="272" t="s">
        <v>364</v>
      </c>
      <c r="AU207" s="272" t="s">
        <v>90</v>
      </c>
      <c r="AV207" s="14" t="s">
        <v>90</v>
      </c>
      <c r="AW207" s="14" t="s">
        <v>36</v>
      </c>
      <c r="AX207" s="14" t="s">
        <v>81</v>
      </c>
      <c r="AY207" s="272" t="s">
        <v>215</v>
      </c>
    </row>
    <row r="208" s="15" customFormat="1">
      <c r="A208" s="15"/>
      <c r="B208" s="273"/>
      <c r="C208" s="274"/>
      <c r="D208" s="233" t="s">
        <v>364</v>
      </c>
      <c r="E208" s="275" t="s">
        <v>1</v>
      </c>
      <c r="F208" s="276" t="s">
        <v>368</v>
      </c>
      <c r="G208" s="274"/>
      <c r="H208" s="277">
        <v>1.03</v>
      </c>
      <c r="I208" s="278"/>
      <c r="J208" s="274"/>
      <c r="K208" s="274"/>
      <c r="L208" s="279"/>
      <c r="M208" s="280"/>
      <c r="N208" s="281"/>
      <c r="O208" s="281"/>
      <c r="P208" s="281"/>
      <c r="Q208" s="281"/>
      <c r="R208" s="281"/>
      <c r="S208" s="281"/>
      <c r="T208" s="282"/>
      <c r="U208" s="15"/>
      <c r="V208" s="15"/>
      <c r="W208" s="15"/>
      <c r="X208" s="15"/>
      <c r="Y208" s="15"/>
      <c r="Z208" s="15"/>
      <c r="AA208" s="15"/>
      <c r="AB208" s="15"/>
      <c r="AC208" s="15"/>
      <c r="AD208" s="15"/>
      <c r="AE208" s="15"/>
      <c r="AT208" s="283" t="s">
        <v>364</v>
      </c>
      <c r="AU208" s="283" t="s">
        <v>90</v>
      </c>
      <c r="AV208" s="15" t="s">
        <v>214</v>
      </c>
      <c r="AW208" s="15" t="s">
        <v>36</v>
      </c>
      <c r="AX208" s="15" t="s">
        <v>88</v>
      </c>
      <c r="AY208" s="283" t="s">
        <v>215</v>
      </c>
    </row>
    <row r="209" s="2" customFormat="1" ht="16.5" customHeight="1">
      <c r="A209" s="39"/>
      <c r="B209" s="40"/>
      <c r="C209" s="220" t="s">
        <v>538</v>
      </c>
      <c r="D209" s="220" t="s">
        <v>216</v>
      </c>
      <c r="E209" s="221" t="s">
        <v>7064</v>
      </c>
      <c r="F209" s="222" t="s">
        <v>7065</v>
      </c>
      <c r="G209" s="223" t="s">
        <v>358</v>
      </c>
      <c r="H209" s="224">
        <v>3</v>
      </c>
      <c r="I209" s="225"/>
      <c r="J209" s="226">
        <f>ROUND(I209*H209,2)</f>
        <v>0</v>
      </c>
      <c r="K209" s="222" t="s">
        <v>359</v>
      </c>
      <c r="L209" s="45"/>
      <c r="M209" s="227" t="s">
        <v>1</v>
      </c>
      <c r="N209" s="228" t="s">
        <v>46</v>
      </c>
      <c r="O209" s="92"/>
      <c r="P209" s="229">
        <f>O209*H209</f>
        <v>0</v>
      </c>
      <c r="Q209" s="229">
        <v>0</v>
      </c>
      <c r="R209" s="229">
        <f>Q209*H209</f>
        <v>0</v>
      </c>
      <c r="S209" s="229">
        <v>0</v>
      </c>
      <c r="T209" s="230">
        <f>S209*H209</f>
        <v>0</v>
      </c>
      <c r="U209" s="39"/>
      <c r="V209" s="39"/>
      <c r="W209" s="39"/>
      <c r="X209" s="39"/>
      <c r="Y209" s="39"/>
      <c r="Z209" s="39"/>
      <c r="AA209" s="39"/>
      <c r="AB209" s="39"/>
      <c r="AC209" s="39"/>
      <c r="AD209" s="39"/>
      <c r="AE209" s="39"/>
      <c r="AR209" s="231" t="s">
        <v>214</v>
      </c>
      <c r="AT209" s="231" t="s">
        <v>216</v>
      </c>
      <c r="AU209" s="231" t="s">
        <v>90</v>
      </c>
      <c r="AY209" s="18" t="s">
        <v>215</v>
      </c>
      <c r="BE209" s="232">
        <f>IF(N209="základní",J209,0)</f>
        <v>0</v>
      </c>
      <c r="BF209" s="232">
        <f>IF(N209="snížená",J209,0)</f>
        <v>0</v>
      </c>
      <c r="BG209" s="232">
        <f>IF(N209="zákl. přenesená",J209,0)</f>
        <v>0</v>
      </c>
      <c r="BH209" s="232">
        <f>IF(N209="sníž. přenesená",J209,0)</f>
        <v>0</v>
      </c>
      <c r="BI209" s="232">
        <f>IF(N209="nulová",J209,0)</f>
        <v>0</v>
      </c>
      <c r="BJ209" s="18" t="s">
        <v>88</v>
      </c>
      <c r="BK209" s="232">
        <f>ROUND(I209*H209,2)</f>
        <v>0</v>
      </c>
      <c r="BL209" s="18" t="s">
        <v>214</v>
      </c>
      <c r="BM209" s="231" t="s">
        <v>7066</v>
      </c>
    </row>
    <row r="210" s="2" customFormat="1">
      <c r="A210" s="39"/>
      <c r="B210" s="40"/>
      <c r="C210" s="41"/>
      <c r="D210" s="250" t="s">
        <v>362</v>
      </c>
      <c r="E210" s="41"/>
      <c r="F210" s="251" t="s">
        <v>7067</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362</v>
      </c>
      <c r="AU210" s="18" t="s">
        <v>90</v>
      </c>
    </row>
    <row r="211" s="13" customFormat="1">
      <c r="A211" s="13"/>
      <c r="B211" s="252"/>
      <c r="C211" s="253"/>
      <c r="D211" s="233" t="s">
        <v>364</v>
      </c>
      <c r="E211" s="254" t="s">
        <v>1</v>
      </c>
      <c r="F211" s="255" t="s">
        <v>7068</v>
      </c>
      <c r="G211" s="253"/>
      <c r="H211" s="254" t="s">
        <v>1</v>
      </c>
      <c r="I211" s="256"/>
      <c r="J211" s="253"/>
      <c r="K211" s="253"/>
      <c r="L211" s="257"/>
      <c r="M211" s="258"/>
      <c r="N211" s="259"/>
      <c r="O211" s="259"/>
      <c r="P211" s="259"/>
      <c r="Q211" s="259"/>
      <c r="R211" s="259"/>
      <c r="S211" s="259"/>
      <c r="T211" s="260"/>
      <c r="U211" s="13"/>
      <c r="V211" s="13"/>
      <c r="W211" s="13"/>
      <c r="X211" s="13"/>
      <c r="Y211" s="13"/>
      <c r="Z211" s="13"/>
      <c r="AA211" s="13"/>
      <c r="AB211" s="13"/>
      <c r="AC211" s="13"/>
      <c r="AD211" s="13"/>
      <c r="AE211" s="13"/>
      <c r="AT211" s="261" t="s">
        <v>364</v>
      </c>
      <c r="AU211" s="261" t="s">
        <v>90</v>
      </c>
      <c r="AV211" s="13" t="s">
        <v>88</v>
      </c>
      <c r="AW211" s="13" t="s">
        <v>36</v>
      </c>
      <c r="AX211" s="13" t="s">
        <v>81</v>
      </c>
      <c r="AY211" s="261" t="s">
        <v>215</v>
      </c>
    </row>
    <row r="212" s="14" customFormat="1">
      <c r="A212" s="14"/>
      <c r="B212" s="262"/>
      <c r="C212" s="263"/>
      <c r="D212" s="233" t="s">
        <v>364</v>
      </c>
      <c r="E212" s="264" t="s">
        <v>1</v>
      </c>
      <c r="F212" s="265" t="s">
        <v>7069</v>
      </c>
      <c r="G212" s="263"/>
      <c r="H212" s="266">
        <v>3</v>
      </c>
      <c r="I212" s="267"/>
      <c r="J212" s="263"/>
      <c r="K212" s="263"/>
      <c r="L212" s="268"/>
      <c r="M212" s="269"/>
      <c r="N212" s="270"/>
      <c r="O212" s="270"/>
      <c r="P212" s="270"/>
      <c r="Q212" s="270"/>
      <c r="R212" s="270"/>
      <c r="S212" s="270"/>
      <c r="T212" s="271"/>
      <c r="U212" s="14"/>
      <c r="V212" s="14"/>
      <c r="W212" s="14"/>
      <c r="X212" s="14"/>
      <c r="Y212" s="14"/>
      <c r="Z212" s="14"/>
      <c r="AA212" s="14"/>
      <c r="AB212" s="14"/>
      <c r="AC212" s="14"/>
      <c r="AD212" s="14"/>
      <c r="AE212" s="14"/>
      <c r="AT212" s="272" t="s">
        <v>364</v>
      </c>
      <c r="AU212" s="272" t="s">
        <v>90</v>
      </c>
      <c r="AV212" s="14" t="s">
        <v>90</v>
      </c>
      <c r="AW212" s="14" t="s">
        <v>36</v>
      </c>
      <c r="AX212" s="14" t="s">
        <v>81</v>
      </c>
      <c r="AY212" s="272" t="s">
        <v>215</v>
      </c>
    </row>
    <row r="213" s="15" customFormat="1">
      <c r="A213" s="15"/>
      <c r="B213" s="273"/>
      <c r="C213" s="274"/>
      <c r="D213" s="233" t="s">
        <v>364</v>
      </c>
      <c r="E213" s="275" t="s">
        <v>1</v>
      </c>
      <c r="F213" s="276" t="s">
        <v>368</v>
      </c>
      <c r="G213" s="274"/>
      <c r="H213" s="277">
        <v>3</v>
      </c>
      <c r="I213" s="278"/>
      <c r="J213" s="274"/>
      <c r="K213" s="274"/>
      <c r="L213" s="279"/>
      <c r="M213" s="280"/>
      <c r="N213" s="281"/>
      <c r="O213" s="281"/>
      <c r="P213" s="281"/>
      <c r="Q213" s="281"/>
      <c r="R213" s="281"/>
      <c r="S213" s="281"/>
      <c r="T213" s="282"/>
      <c r="U213" s="15"/>
      <c r="V213" s="15"/>
      <c r="W213" s="15"/>
      <c r="X213" s="15"/>
      <c r="Y213" s="15"/>
      <c r="Z213" s="15"/>
      <c r="AA213" s="15"/>
      <c r="AB213" s="15"/>
      <c r="AC213" s="15"/>
      <c r="AD213" s="15"/>
      <c r="AE213" s="15"/>
      <c r="AT213" s="283" t="s">
        <v>364</v>
      </c>
      <c r="AU213" s="283" t="s">
        <v>90</v>
      </c>
      <c r="AV213" s="15" t="s">
        <v>214</v>
      </c>
      <c r="AW213" s="15" t="s">
        <v>36</v>
      </c>
      <c r="AX213" s="15" t="s">
        <v>88</v>
      </c>
      <c r="AY213" s="283" t="s">
        <v>215</v>
      </c>
    </row>
    <row r="214" s="11" customFormat="1" ht="22.8" customHeight="1">
      <c r="A214" s="11"/>
      <c r="B214" s="206"/>
      <c r="C214" s="207"/>
      <c r="D214" s="208" t="s">
        <v>80</v>
      </c>
      <c r="E214" s="248" t="s">
        <v>90</v>
      </c>
      <c r="F214" s="248" t="s">
        <v>529</v>
      </c>
      <c r="G214" s="207"/>
      <c r="H214" s="207"/>
      <c r="I214" s="210"/>
      <c r="J214" s="249">
        <f>BK214</f>
        <v>0</v>
      </c>
      <c r="K214" s="207"/>
      <c r="L214" s="212"/>
      <c r="M214" s="213"/>
      <c r="N214" s="214"/>
      <c r="O214" s="214"/>
      <c r="P214" s="215">
        <f>SUM(P215:P229)</f>
        <v>0</v>
      </c>
      <c r="Q214" s="214"/>
      <c r="R214" s="215">
        <f>SUM(R215:R229)</f>
        <v>0.98382999999999987</v>
      </c>
      <c r="S214" s="214"/>
      <c r="T214" s="216">
        <f>SUM(T215:T229)</f>
        <v>0</v>
      </c>
      <c r="U214" s="11"/>
      <c r="V214" s="11"/>
      <c r="W214" s="11"/>
      <c r="X214" s="11"/>
      <c r="Y214" s="11"/>
      <c r="Z214" s="11"/>
      <c r="AA214" s="11"/>
      <c r="AB214" s="11"/>
      <c r="AC214" s="11"/>
      <c r="AD214" s="11"/>
      <c r="AE214" s="11"/>
      <c r="AR214" s="217" t="s">
        <v>88</v>
      </c>
      <c r="AT214" s="218" t="s">
        <v>80</v>
      </c>
      <c r="AU214" s="218" t="s">
        <v>88</v>
      </c>
      <c r="AY214" s="217" t="s">
        <v>215</v>
      </c>
      <c r="BK214" s="219">
        <f>SUM(BK215:BK229)</f>
        <v>0</v>
      </c>
    </row>
    <row r="215" s="2" customFormat="1" ht="33" customHeight="1">
      <c r="A215" s="39"/>
      <c r="B215" s="40"/>
      <c r="C215" s="220" t="s">
        <v>544</v>
      </c>
      <c r="D215" s="220" t="s">
        <v>216</v>
      </c>
      <c r="E215" s="221" t="s">
        <v>7070</v>
      </c>
      <c r="F215" s="222" t="s">
        <v>7071</v>
      </c>
      <c r="G215" s="223" t="s">
        <v>358</v>
      </c>
      <c r="H215" s="224">
        <v>0.59999999999999998</v>
      </c>
      <c r="I215" s="225"/>
      <c r="J215" s="226">
        <f>ROUND(I215*H215,2)</f>
        <v>0</v>
      </c>
      <c r="K215" s="222" t="s">
        <v>359</v>
      </c>
      <c r="L215" s="45"/>
      <c r="M215" s="227" t="s">
        <v>1</v>
      </c>
      <c r="N215" s="228" t="s">
        <v>46</v>
      </c>
      <c r="O215" s="92"/>
      <c r="P215" s="229">
        <f>O215*H215</f>
        <v>0</v>
      </c>
      <c r="Q215" s="229">
        <v>1.6299999999999999</v>
      </c>
      <c r="R215" s="229">
        <f>Q215*H215</f>
        <v>0.97799999999999987</v>
      </c>
      <c r="S215" s="229">
        <v>0</v>
      </c>
      <c r="T215" s="230">
        <f>S215*H215</f>
        <v>0</v>
      </c>
      <c r="U215" s="39"/>
      <c r="V215" s="39"/>
      <c r="W215" s="39"/>
      <c r="X215" s="39"/>
      <c r="Y215" s="39"/>
      <c r="Z215" s="39"/>
      <c r="AA215" s="39"/>
      <c r="AB215" s="39"/>
      <c r="AC215" s="39"/>
      <c r="AD215" s="39"/>
      <c r="AE215" s="39"/>
      <c r="AR215" s="231" t="s">
        <v>214</v>
      </c>
      <c r="AT215" s="231" t="s">
        <v>216</v>
      </c>
      <c r="AU215" s="231" t="s">
        <v>90</v>
      </c>
      <c r="AY215" s="18" t="s">
        <v>215</v>
      </c>
      <c r="BE215" s="232">
        <f>IF(N215="základní",J215,0)</f>
        <v>0</v>
      </c>
      <c r="BF215" s="232">
        <f>IF(N215="snížená",J215,0)</f>
        <v>0</v>
      </c>
      <c r="BG215" s="232">
        <f>IF(N215="zákl. přenesená",J215,0)</f>
        <v>0</v>
      </c>
      <c r="BH215" s="232">
        <f>IF(N215="sníž. přenesená",J215,0)</f>
        <v>0</v>
      </c>
      <c r="BI215" s="232">
        <f>IF(N215="nulová",J215,0)</f>
        <v>0</v>
      </c>
      <c r="BJ215" s="18" t="s">
        <v>88</v>
      </c>
      <c r="BK215" s="232">
        <f>ROUND(I215*H215,2)</f>
        <v>0</v>
      </c>
      <c r="BL215" s="18" t="s">
        <v>214</v>
      </c>
      <c r="BM215" s="231" t="s">
        <v>7072</v>
      </c>
    </row>
    <row r="216" s="2" customFormat="1">
      <c r="A216" s="39"/>
      <c r="B216" s="40"/>
      <c r="C216" s="41"/>
      <c r="D216" s="233" t="s">
        <v>221</v>
      </c>
      <c r="E216" s="41"/>
      <c r="F216" s="234" t="s">
        <v>7073</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221</v>
      </c>
      <c r="AU216" s="18" t="s">
        <v>90</v>
      </c>
    </row>
    <row r="217" s="2" customFormat="1">
      <c r="A217" s="39"/>
      <c r="B217" s="40"/>
      <c r="C217" s="41"/>
      <c r="D217" s="250" t="s">
        <v>362</v>
      </c>
      <c r="E217" s="41"/>
      <c r="F217" s="251" t="s">
        <v>7074</v>
      </c>
      <c r="G217" s="41"/>
      <c r="H217" s="41"/>
      <c r="I217" s="235"/>
      <c r="J217" s="41"/>
      <c r="K217" s="41"/>
      <c r="L217" s="45"/>
      <c r="M217" s="236"/>
      <c r="N217" s="237"/>
      <c r="O217" s="92"/>
      <c r="P217" s="92"/>
      <c r="Q217" s="92"/>
      <c r="R217" s="92"/>
      <c r="S217" s="92"/>
      <c r="T217" s="93"/>
      <c r="U217" s="39"/>
      <c r="V217" s="39"/>
      <c r="W217" s="39"/>
      <c r="X217" s="39"/>
      <c r="Y217" s="39"/>
      <c r="Z217" s="39"/>
      <c r="AA217" s="39"/>
      <c r="AB217" s="39"/>
      <c r="AC217" s="39"/>
      <c r="AD217" s="39"/>
      <c r="AE217" s="39"/>
      <c r="AT217" s="18" t="s">
        <v>362</v>
      </c>
      <c r="AU217" s="18" t="s">
        <v>90</v>
      </c>
    </row>
    <row r="218" s="13" customFormat="1">
      <c r="A218" s="13"/>
      <c r="B218" s="252"/>
      <c r="C218" s="253"/>
      <c r="D218" s="233" t="s">
        <v>364</v>
      </c>
      <c r="E218" s="254" t="s">
        <v>1</v>
      </c>
      <c r="F218" s="255" t="s">
        <v>6981</v>
      </c>
      <c r="G218" s="253"/>
      <c r="H218" s="254" t="s">
        <v>1</v>
      </c>
      <c r="I218" s="256"/>
      <c r="J218" s="253"/>
      <c r="K218" s="253"/>
      <c r="L218" s="257"/>
      <c r="M218" s="258"/>
      <c r="N218" s="259"/>
      <c r="O218" s="259"/>
      <c r="P218" s="259"/>
      <c r="Q218" s="259"/>
      <c r="R218" s="259"/>
      <c r="S218" s="259"/>
      <c r="T218" s="260"/>
      <c r="U218" s="13"/>
      <c r="V218" s="13"/>
      <c r="W218" s="13"/>
      <c r="X218" s="13"/>
      <c r="Y218" s="13"/>
      <c r="Z218" s="13"/>
      <c r="AA218" s="13"/>
      <c r="AB218" s="13"/>
      <c r="AC218" s="13"/>
      <c r="AD218" s="13"/>
      <c r="AE218" s="13"/>
      <c r="AT218" s="261" t="s">
        <v>364</v>
      </c>
      <c r="AU218" s="261" t="s">
        <v>90</v>
      </c>
      <c r="AV218" s="13" t="s">
        <v>88</v>
      </c>
      <c r="AW218" s="13" t="s">
        <v>36</v>
      </c>
      <c r="AX218" s="13" t="s">
        <v>81</v>
      </c>
      <c r="AY218" s="261" t="s">
        <v>215</v>
      </c>
    </row>
    <row r="219" s="14" customFormat="1">
      <c r="A219" s="14"/>
      <c r="B219" s="262"/>
      <c r="C219" s="263"/>
      <c r="D219" s="233" t="s">
        <v>364</v>
      </c>
      <c r="E219" s="264" t="s">
        <v>1</v>
      </c>
      <c r="F219" s="265" t="s">
        <v>7075</v>
      </c>
      <c r="G219" s="263"/>
      <c r="H219" s="266">
        <v>0.59999999999999998</v>
      </c>
      <c r="I219" s="267"/>
      <c r="J219" s="263"/>
      <c r="K219" s="263"/>
      <c r="L219" s="268"/>
      <c r="M219" s="269"/>
      <c r="N219" s="270"/>
      <c r="O219" s="270"/>
      <c r="P219" s="270"/>
      <c r="Q219" s="270"/>
      <c r="R219" s="270"/>
      <c r="S219" s="270"/>
      <c r="T219" s="271"/>
      <c r="U219" s="14"/>
      <c r="V219" s="14"/>
      <c r="W219" s="14"/>
      <c r="X219" s="14"/>
      <c r="Y219" s="14"/>
      <c r="Z219" s="14"/>
      <c r="AA219" s="14"/>
      <c r="AB219" s="14"/>
      <c r="AC219" s="14"/>
      <c r="AD219" s="14"/>
      <c r="AE219" s="14"/>
      <c r="AT219" s="272" t="s">
        <v>364</v>
      </c>
      <c r="AU219" s="272" t="s">
        <v>90</v>
      </c>
      <c r="AV219" s="14" t="s">
        <v>90</v>
      </c>
      <c r="AW219" s="14" t="s">
        <v>36</v>
      </c>
      <c r="AX219" s="14" t="s">
        <v>81</v>
      </c>
      <c r="AY219" s="272" t="s">
        <v>215</v>
      </c>
    </row>
    <row r="220" s="15" customFormat="1">
      <c r="A220" s="15"/>
      <c r="B220" s="273"/>
      <c r="C220" s="274"/>
      <c r="D220" s="233" t="s">
        <v>364</v>
      </c>
      <c r="E220" s="275" t="s">
        <v>1</v>
      </c>
      <c r="F220" s="276" t="s">
        <v>368</v>
      </c>
      <c r="G220" s="274"/>
      <c r="H220" s="277">
        <v>0.59999999999999998</v>
      </c>
      <c r="I220" s="278"/>
      <c r="J220" s="274"/>
      <c r="K220" s="274"/>
      <c r="L220" s="279"/>
      <c r="M220" s="280"/>
      <c r="N220" s="281"/>
      <c r="O220" s="281"/>
      <c r="P220" s="281"/>
      <c r="Q220" s="281"/>
      <c r="R220" s="281"/>
      <c r="S220" s="281"/>
      <c r="T220" s="282"/>
      <c r="U220" s="15"/>
      <c r="V220" s="15"/>
      <c r="W220" s="15"/>
      <c r="X220" s="15"/>
      <c r="Y220" s="15"/>
      <c r="Z220" s="15"/>
      <c r="AA220" s="15"/>
      <c r="AB220" s="15"/>
      <c r="AC220" s="15"/>
      <c r="AD220" s="15"/>
      <c r="AE220" s="15"/>
      <c r="AT220" s="283" t="s">
        <v>364</v>
      </c>
      <c r="AU220" s="283" t="s">
        <v>90</v>
      </c>
      <c r="AV220" s="15" t="s">
        <v>214</v>
      </c>
      <c r="AW220" s="15" t="s">
        <v>36</v>
      </c>
      <c r="AX220" s="15" t="s">
        <v>88</v>
      </c>
      <c r="AY220" s="283" t="s">
        <v>215</v>
      </c>
    </row>
    <row r="221" s="2" customFormat="1" ht="24.15" customHeight="1">
      <c r="A221" s="39"/>
      <c r="B221" s="40"/>
      <c r="C221" s="220" t="s">
        <v>553</v>
      </c>
      <c r="D221" s="220" t="s">
        <v>216</v>
      </c>
      <c r="E221" s="221" t="s">
        <v>7076</v>
      </c>
      <c r="F221" s="222" t="s">
        <v>7077</v>
      </c>
      <c r="G221" s="223" t="s">
        <v>523</v>
      </c>
      <c r="H221" s="224">
        <v>11</v>
      </c>
      <c r="I221" s="225"/>
      <c r="J221" s="226">
        <f>ROUND(I221*H221,2)</f>
        <v>0</v>
      </c>
      <c r="K221" s="222" t="s">
        <v>359</v>
      </c>
      <c r="L221" s="45"/>
      <c r="M221" s="227" t="s">
        <v>1</v>
      </c>
      <c r="N221" s="228" t="s">
        <v>46</v>
      </c>
      <c r="O221" s="92"/>
      <c r="P221" s="229">
        <f>O221*H221</f>
        <v>0</v>
      </c>
      <c r="Q221" s="229">
        <v>0.00017000000000000001</v>
      </c>
      <c r="R221" s="229">
        <f>Q221*H221</f>
        <v>0.0018700000000000001</v>
      </c>
      <c r="S221" s="229">
        <v>0</v>
      </c>
      <c r="T221" s="230">
        <f>S221*H221</f>
        <v>0</v>
      </c>
      <c r="U221" s="39"/>
      <c r="V221" s="39"/>
      <c r="W221" s="39"/>
      <c r="X221" s="39"/>
      <c r="Y221" s="39"/>
      <c r="Z221" s="39"/>
      <c r="AA221" s="39"/>
      <c r="AB221" s="39"/>
      <c r="AC221" s="39"/>
      <c r="AD221" s="39"/>
      <c r="AE221" s="39"/>
      <c r="AR221" s="231" t="s">
        <v>214</v>
      </c>
      <c r="AT221" s="231" t="s">
        <v>216</v>
      </c>
      <c r="AU221" s="231" t="s">
        <v>90</v>
      </c>
      <c r="AY221" s="18" t="s">
        <v>215</v>
      </c>
      <c r="BE221" s="232">
        <f>IF(N221="základní",J221,0)</f>
        <v>0</v>
      </c>
      <c r="BF221" s="232">
        <f>IF(N221="snížená",J221,0)</f>
        <v>0</v>
      </c>
      <c r="BG221" s="232">
        <f>IF(N221="zákl. přenesená",J221,0)</f>
        <v>0</v>
      </c>
      <c r="BH221" s="232">
        <f>IF(N221="sníž. přenesená",J221,0)</f>
        <v>0</v>
      </c>
      <c r="BI221" s="232">
        <f>IF(N221="nulová",J221,0)</f>
        <v>0</v>
      </c>
      <c r="BJ221" s="18" t="s">
        <v>88</v>
      </c>
      <c r="BK221" s="232">
        <f>ROUND(I221*H221,2)</f>
        <v>0</v>
      </c>
      <c r="BL221" s="18" t="s">
        <v>214</v>
      </c>
      <c r="BM221" s="231" t="s">
        <v>7078</v>
      </c>
    </row>
    <row r="222" s="2" customFormat="1">
      <c r="A222" s="39"/>
      <c r="B222" s="40"/>
      <c r="C222" s="41"/>
      <c r="D222" s="233" t="s">
        <v>221</v>
      </c>
      <c r="E222" s="41"/>
      <c r="F222" s="234" t="s">
        <v>7079</v>
      </c>
      <c r="G222" s="41"/>
      <c r="H222" s="41"/>
      <c r="I222" s="235"/>
      <c r="J222" s="41"/>
      <c r="K222" s="41"/>
      <c r="L222" s="45"/>
      <c r="M222" s="236"/>
      <c r="N222" s="237"/>
      <c r="O222" s="92"/>
      <c r="P222" s="92"/>
      <c r="Q222" s="92"/>
      <c r="R222" s="92"/>
      <c r="S222" s="92"/>
      <c r="T222" s="93"/>
      <c r="U222" s="39"/>
      <c r="V222" s="39"/>
      <c r="W222" s="39"/>
      <c r="X222" s="39"/>
      <c r="Y222" s="39"/>
      <c r="Z222" s="39"/>
      <c r="AA222" s="39"/>
      <c r="AB222" s="39"/>
      <c r="AC222" s="39"/>
      <c r="AD222" s="39"/>
      <c r="AE222" s="39"/>
      <c r="AT222" s="18" t="s">
        <v>221</v>
      </c>
      <c r="AU222" s="18" t="s">
        <v>90</v>
      </c>
    </row>
    <row r="223" s="2" customFormat="1">
      <c r="A223" s="39"/>
      <c r="B223" s="40"/>
      <c r="C223" s="41"/>
      <c r="D223" s="250" t="s">
        <v>362</v>
      </c>
      <c r="E223" s="41"/>
      <c r="F223" s="251" t="s">
        <v>7080</v>
      </c>
      <c r="G223" s="41"/>
      <c r="H223" s="41"/>
      <c r="I223" s="235"/>
      <c r="J223" s="41"/>
      <c r="K223" s="41"/>
      <c r="L223" s="45"/>
      <c r="M223" s="236"/>
      <c r="N223" s="237"/>
      <c r="O223" s="92"/>
      <c r="P223" s="92"/>
      <c r="Q223" s="92"/>
      <c r="R223" s="92"/>
      <c r="S223" s="92"/>
      <c r="T223" s="93"/>
      <c r="U223" s="39"/>
      <c r="V223" s="39"/>
      <c r="W223" s="39"/>
      <c r="X223" s="39"/>
      <c r="Y223" s="39"/>
      <c r="Z223" s="39"/>
      <c r="AA223" s="39"/>
      <c r="AB223" s="39"/>
      <c r="AC223" s="39"/>
      <c r="AD223" s="39"/>
      <c r="AE223" s="39"/>
      <c r="AT223" s="18" t="s">
        <v>362</v>
      </c>
      <c r="AU223" s="18" t="s">
        <v>90</v>
      </c>
    </row>
    <row r="224" s="14" customFormat="1">
      <c r="A224" s="14"/>
      <c r="B224" s="262"/>
      <c r="C224" s="263"/>
      <c r="D224" s="233" t="s">
        <v>364</v>
      </c>
      <c r="E224" s="264" t="s">
        <v>1</v>
      </c>
      <c r="F224" s="265" t="s">
        <v>7081</v>
      </c>
      <c r="G224" s="263"/>
      <c r="H224" s="266">
        <v>11</v>
      </c>
      <c r="I224" s="267"/>
      <c r="J224" s="263"/>
      <c r="K224" s="263"/>
      <c r="L224" s="268"/>
      <c r="M224" s="269"/>
      <c r="N224" s="270"/>
      <c r="O224" s="270"/>
      <c r="P224" s="270"/>
      <c r="Q224" s="270"/>
      <c r="R224" s="270"/>
      <c r="S224" s="270"/>
      <c r="T224" s="271"/>
      <c r="U224" s="14"/>
      <c r="V224" s="14"/>
      <c r="W224" s="14"/>
      <c r="X224" s="14"/>
      <c r="Y224" s="14"/>
      <c r="Z224" s="14"/>
      <c r="AA224" s="14"/>
      <c r="AB224" s="14"/>
      <c r="AC224" s="14"/>
      <c r="AD224" s="14"/>
      <c r="AE224" s="14"/>
      <c r="AT224" s="272" t="s">
        <v>364</v>
      </c>
      <c r="AU224" s="272" t="s">
        <v>90</v>
      </c>
      <c r="AV224" s="14" t="s">
        <v>90</v>
      </c>
      <c r="AW224" s="14" t="s">
        <v>36</v>
      </c>
      <c r="AX224" s="14" t="s">
        <v>81</v>
      </c>
      <c r="AY224" s="272" t="s">
        <v>215</v>
      </c>
    </row>
    <row r="225" s="15" customFormat="1">
      <c r="A225" s="15"/>
      <c r="B225" s="273"/>
      <c r="C225" s="274"/>
      <c r="D225" s="233" t="s">
        <v>364</v>
      </c>
      <c r="E225" s="275" t="s">
        <v>1</v>
      </c>
      <c r="F225" s="276" t="s">
        <v>368</v>
      </c>
      <c r="G225" s="274"/>
      <c r="H225" s="277">
        <v>11</v>
      </c>
      <c r="I225" s="278"/>
      <c r="J225" s="274"/>
      <c r="K225" s="274"/>
      <c r="L225" s="279"/>
      <c r="M225" s="280"/>
      <c r="N225" s="281"/>
      <c r="O225" s="281"/>
      <c r="P225" s="281"/>
      <c r="Q225" s="281"/>
      <c r="R225" s="281"/>
      <c r="S225" s="281"/>
      <c r="T225" s="282"/>
      <c r="U225" s="15"/>
      <c r="V225" s="15"/>
      <c r="W225" s="15"/>
      <c r="X225" s="15"/>
      <c r="Y225" s="15"/>
      <c r="Z225" s="15"/>
      <c r="AA225" s="15"/>
      <c r="AB225" s="15"/>
      <c r="AC225" s="15"/>
      <c r="AD225" s="15"/>
      <c r="AE225" s="15"/>
      <c r="AT225" s="283" t="s">
        <v>364</v>
      </c>
      <c r="AU225" s="283" t="s">
        <v>90</v>
      </c>
      <c r="AV225" s="15" t="s">
        <v>214</v>
      </c>
      <c r="AW225" s="15" t="s">
        <v>36</v>
      </c>
      <c r="AX225" s="15" t="s">
        <v>88</v>
      </c>
      <c r="AY225" s="283" t="s">
        <v>215</v>
      </c>
    </row>
    <row r="226" s="2" customFormat="1" ht="24.15" customHeight="1">
      <c r="A226" s="39"/>
      <c r="B226" s="40"/>
      <c r="C226" s="295" t="s">
        <v>564</v>
      </c>
      <c r="D226" s="295" t="s">
        <v>539</v>
      </c>
      <c r="E226" s="296" t="s">
        <v>540</v>
      </c>
      <c r="F226" s="297" t="s">
        <v>541</v>
      </c>
      <c r="G226" s="298" t="s">
        <v>523</v>
      </c>
      <c r="H226" s="299">
        <v>13.199999999999999</v>
      </c>
      <c r="I226" s="300"/>
      <c r="J226" s="301">
        <f>ROUND(I226*H226,2)</f>
        <v>0</v>
      </c>
      <c r="K226" s="297" t="s">
        <v>359</v>
      </c>
      <c r="L226" s="302"/>
      <c r="M226" s="303" t="s">
        <v>1</v>
      </c>
      <c r="N226" s="304" t="s">
        <v>46</v>
      </c>
      <c r="O226" s="92"/>
      <c r="P226" s="229">
        <f>O226*H226</f>
        <v>0</v>
      </c>
      <c r="Q226" s="229">
        <v>0.00029999999999999997</v>
      </c>
      <c r="R226" s="229">
        <f>Q226*H226</f>
        <v>0.0039599999999999991</v>
      </c>
      <c r="S226" s="229">
        <v>0</v>
      </c>
      <c r="T226" s="230">
        <f>S226*H226</f>
        <v>0</v>
      </c>
      <c r="U226" s="39"/>
      <c r="V226" s="39"/>
      <c r="W226" s="39"/>
      <c r="X226" s="39"/>
      <c r="Y226" s="39"/>
      <c r="Z226" s="39"/>
      <c r="AA226" s="39"/>
      <c r="AB226" s="39"/>
      <c r="AC226" s="39"/>
      <c r="AD226" s="39"/>
      <c r="AE226" s="39"/>
      <c r="AR226" s="231" t="s">
        <v>251</v>
      </c>
      <c r="AT226" s="231" t="s">
        <v>539</v>
      </c>
      <c r="AU226" s="231" t="s">
        <v>90</v>
      </c>
      <c r="AY226" s="18" t="s">
        <v>215</v>
      </c>
      <c r="BE226" s="232">
        <f>IF(N226="základní",J226,0)</f>
        <v>0</v>
      </c>
      <c r="BF226" s="232">
        <f>IF(N226="snížená",J226,0)</f>
        <v>0</v>
      </c>
      <c r="BG226" s="232">
        <f>IF(N226="zákl. přenesená",J226,0)</f>
        <v>0</v>
      </c>
      <c r="BH226" s="232">
        <f>IF(N226="sníž. přenesená",J226,0)</f>
        <v>0</v>
      </c>
      <c r="BI226" s="232">
        <f>IF(N226="nulová",J226,0)</f>
        <v>0</v>
      </c>
      <c r="BJ226" s="18" t="s">
        <v>88</v>
      </c>
      <c r="BK226" s="232">
        <f>ROUND(I226*H226,2)</f>
        <v>0</v>
      </c>
      <c r="BL226" s="18" t="s">
        <v>214</v>
      </c>
      <c r="BM226" s="231" t="s">
        <v>7082</v>
      </c>
    </row>
    <row r="227" s="2" customFormat="1">
      <c r="A227" s="39"/>
      <c r="B227" s="40"/>
      <c r="C227" s="41"/>
      <c r="D227" s="233" t="s">
        <v>221</v>
      </c>
      <c r="E227" s="41"/>
      <c r="F227" s="234" t="s">
        <v>541</v>
      </c>
      <c r="G227" s="41"/>
      <c r="H227" s="41"/>
      <c r="I227" s="235"/>
      <c r="J227" s="41"/>
      <c r="K227" s="41"/>
      <c r="L227" s="45"/>
      <c r="M227" s="236"/>
      <c r="N227" s="237"/>
      <c r="O227" s="92"/>
      <c r="P227" s="92"/>
      <c r="Q227" s="92"/>
      <c r="R227" s="92"/>
      <c r="S227" s="92"/>
      <c r="T227" s="93"/>
      <c r="U227" s="39"/>
      <c r="V227" s="39"/>
      <c r="W227" s="39"/>
      <c r="X227" s="39"/>
      <c r="Y227" s="39"/>
      <c r="Z227" s="39"/>
      <c r="AA227" s="39"/>
      <c r="AB227" s="39"/>
      <c r="AC227" s="39"/>
      <c r="AD227" s="39"/>
      <c r="AE227" s="39"/>
      <c r="AT227" s="18" t="s">
        <v>221</v>
      </c>
      <c r="AU227" s="18" t="s">
        <v>90</v>
      </c>
    </row>
    <row r="228" s="14" customFormat="1">
      <c r="A228" s="14"/>
      <c r="B228" s="262"/>
      <c r="C228" s="263"/>
      <c r="D228" s="233" t="s">
        <v>364</v>
      </c>
      <c r="E228" s="264" t="s">
        <v>1</v>
      </c>
      <c r="F228" s="265" t="s">
        <v>7083</v>
      </c>
      <c r="G228" s="263"/>
      <c r="H228" s="266">
        <v>13.199999999999999</v>
      </c>
      <c r="I228" s="267"/>
      <c r="J228" s="263"/>
      <c r="K228" s="263"/>
      <c r="L228" s="268"/>
      <c r="M228" s="269"/>
      <c r="N228" s="270"/>
      <c r="O228" s="270"/>
      <c r="P228" s="270"/>
      <c r="Q228" s="270"/>
      <c r="R228" s="270"/>
      <c r="S228" s="270"/>
      <c r="T228" s="271"/>
      <c r="U228" s="14"/>
      <c r="V228" s="14"/>
      <c r="W228" s="14"/>
      <c r="X228" s="14"/>
      <c r="Y228" s="14"/>
      <c r="Z228" s="14"/>
      <c r="AA228" s="14"/>
      <c r="AB228" s="14"/>
      <c r="AC228" s="14"/>
      <c r="AD228" s="14"/>
      <c r="AE228" s="14"/>
      <c r="AT228" s="272" t="s">
        <v>364</v>
      </c>
      <c r="AU228" s="272" t="s">
        <v>90</v>
      </c>
      <c r="AV228" s="14" t="s">
        <v>90</v>
      </c>
      <c r="AW228" s="14" t="s">
        <v>36</v>
      </c>
      <c r="AX228" s="14" t="s">
        <v>81</v>
      </c>
      <c r="AY228" s="272" t="s">
        <v>215</v>
      </c>
    </row>
    <row r="229" s="15" customFormat="1">
      <c r="A229" s="15"/>
      <c r="B229" s="273"/>
      <c r="C229" s="274"/>
      <c r="D229" s="233" t="s">
        <v>364</v>
      </c>
      <c r="E229" s="275" t="s">
        <v>1</v>
      </c>
      <c r="F229" s="276" t="s">
        <v>368</v>
      </c>
      <c r="G229" s="274"/>
      <c r="H229" s="277">
        <v>13.199999999999999</v>
      </c>
      <c r="I229" s="278"/>
      <c r="J229" s="274"/>
      <c r="K229" s="274"/>
      <c r="L229" s="279"/>
      <c r="M229" s="280"/>
      <c r="N229" s="281"/>
      <c r="O229" s="281"/>
      <c r="P229" s="281"/>
      <c r="Q229" s="281"/>
      <c r="R229" s="281"/>
      <c r="S229" s="281"/>
      <c r="T229" s="282"/>
      <c r="U229" s="15"/>
      <c r="V229" s="15"/>
      <c r="W229" s="15"/>
      <c r="X229" s="15"/>
      <c r="Y229" s="15"/>
      <c r="Z229" s="15"/>
      <c r="AA229" s="15"/>
      <c r="AB229" s="15"/>
      <c r="AC229" s="15"/>
      <c r="AD229" s="15"/>
      <c r="AE229" s="15"/>
      <c r="AT229" s="283" t="s">
        <v>364</v>
      </c>
      <c r="AU229" s="283" t="s">
        <v>90</v>
      </c>
      <c r="AV229" s="15" t="s">
        <v>214</v>
      </c>
      <c r="AW229" s="15" t="s">
        <v>36</v>
      </c>
      <c r="AX229" s="15" t="s">
        <v>88</v>
      </c>
      <c r="AY229" s="283" t="s">
        <v>215</v>
      </c>
    </row>
    <row r="230" s="11" customFormat="1" ht="22.8" customHeight="1">
      <c r="A230" s="11"/>
      <c r="B230" s="206"/>
      <c r="C230" s="207"/>
      <c r="D230" s="208" t="s">
        <v>80</v>
      </c>
      <c r="E230" s="248" t="s">
        <v>2225</v>
      </c>
      <c r="F230" s="248" t="s">
        <v>2226</v>
      </c>
      <c r="G230" s="207"/>
      <c r="H230" s="207"/>
      <c r="I230" s="210"/>
      <c r="J230" s="249">
        <f>BK230</f>
        <v>0</v>
      </c>
      <c r="K230" s="207"/>
      <c r="L230" s="212"/>
      <c r="M230" s="213"/>
      <c r="N230" s="214"/>
      <c r="O230" s="214"/>
      <c r="P230" s="215">
        <f>SUM(P231:P233)</f>
        <v>0</v>
      </c>
      <c r="Q230" s="214"/>
      <c r="R230" s="215">
        <f>SUM(R231:R233)</f>
        <v>0</v>
      </c>
      <c r="S230" s="214"/>
      <c r="T230" s="216">
        <f>SUM(T231:T233)</f>
        <v>0</v>
      </c>
      <c r="U230" s="11"/>
      <c r="V230" s="11"/>
      <c r="W230" s="11"/>
      <c r="X230" s="11"/>
      <c r="Y230" s="11"/>
      <c r="Z230" s="11"/>
      <c r="AA230" s="11"/>
      <c r="AB230" s="11"/>
      <c r="AC230" s="11"/>
      <c r="AD230" s="11"/>
      <c r="AE230" s="11"/>
      <c r="AR230" s="217" t="s">
        <v>88</v>
      </c>
      <c r="AT230" s="218" t="s">
        <v>80</v>
      </c>
      <c r="AU230" s="218" t="s">
        <v>88</v>
      </c>
      <c r="AY230" s="217" t="s">
        <v>215</v>
      </c>
      <c r="BK230" s="219">
        <f>SUM(BK231:BK233)</f>
        <v>0</v>
      </c>
    </row>
    <row r="231" s="2" customFormat="1" ht="24.15" customHeight="1">
      <c r="A231" s="39"/>
      <c r="B231" s="40"/>
      <c r="C231" s="220" t="s">
        <v>574</v>
      </c>
      <c r="D231" s="220" t="s">
        <v>216</v>
      </c>
      <c r="E231" s="221" t="s">
        <v>6965</v>
      </c>
      <c r="F231" s="222" t="s">
        <v>6966</v>
      </c>
      <c r="G231" s="223" t="s">
        <v>583</v>
      </c>
      <c r="H231" s="224">
        <v>5.9299999999999997</v>
      </c>
      <c r="I231" s="225"/>
      <c r="J231" s="226">
        <f>ROUND(I231*H231,2)</f>
        <v>0</v>
      </c>
      <c r="K231" s="222" t="s">
        <v>359</v>
      </c>
      <c r="L231" s="45"/>
      <c r="M231" s="227" t="s">
        <v>1</v>
      </c>
      <c r="N231" s="228" t="s">
        <v>46</v>
      </c>
      <c r="O231" s="92"/>
      <c r="P231" s="229">
        <f>O231*H231</f>
        <v>0</v>
      </c>
      <c r="Q231" s="229">
        <v>0</v>
      </c>
      <c r="R231" s="229">
        <f>Q231*H231</f>
        <v>0</v>
      </c>
      <c r="S231" s="229">
        <v>0</v>
      </c>
      <c r="T231" s="230">
        <f>S231*H231</f>
        <v>0</v>
      </c>
      <c r="U231" s="39"/>
      <c r="V231" s="39"/>
      <c r="W231" s="39"/>
      <c r="X231" s="39"/>
      <c r="Y231" s="39"/>
      <c r="Z231" s="39"/>
      <c r="AA231" s="39"/>
      <c r="AB231" s="39"/>
      <c r="AC231" s="39"/>
      <c r="AD231" s="39"/>
      <c r="AE231" s="39"/>
      <c r="AR231" s="231" t="s">
        <v>214</v>
      </c>
      <c r="AT231" s="231" t="s">
        <v>216</v>
      </c>
      <c r="AU231" s="231" t="s">
        <v>90</v>
      </c>
      <c r="AY231" s="18" t="s">
        <v>215</v>
      </c>
      <c r="BE231" s="232">
        <f>IF(N231="základní",J231,0)</f>
        <v>0</v>
      </c>
      <c r="BF231" s="232">
        <f>IF(N231="snížená",J231,0)</f>
        <v>0</v>
      </c>
      <c r="BG231" s="232">
        <f>IF(N231="zákl. přenesená",J231,0)</f>
        <v>0</v>
      </c>
      <c r="BH231" s="232">
        <f>IF(N231="sníž. přenesená",J231,0)</f>
        <v>0</v>
      </c>
      <c r="BI231" s="232">
        <f>IF(N231="nulová",J231,0)</f>
        <v>0</v>
      </c>
      <c r="BJ231" s="18" t="s">
        <v>88</v>
      </c>
      <c r="BK231" s="232">
        <f>ROUND(I231*H231,2)</f>
        <v>0</v>
      </c>
      <c r="BL231" s="18" t="s">
        <v>214</v>
      </c>
      <c r="BM231" s="231" t="s">
        <v>7084</v>
      </c>
    </row>
    <row r="232" s="2" customFormat="1">
      <c r="A232" s="39"/>
      <c r="B232" s="40"/>
      <c r="C232" s="41"/>
      <c r="D232" s="233" t="s">
        <v>221</v>
      </c>
      <c r="E232" s="41"/>
      <c r="F232" s="234" t="s">
        <v>7085</v>
      </c>
      <c r="G232" s="41"/>
      <c r="H232" s="41"/>
      <c r="I232" s="235"/>
      <c r="J232" s="41"/>
      <c r="K232" s="41"/>
      <c r="L232" s="45"/>
      <c r="M232" s="236"/>
      <c r="N232" s="237"/>
      <c r="O232" s="92"/>
      <c r="P232" s="92"/>
      <c r="Q232" s="92"/>
      <c r="R232" s="92"/>
      <c r="S232" s="92"/>
      <c r="T232" s="93"/>
      <c r="U232" s="39"/>
      <c r="V232" s="39"/>
      <c r="W232" s="39"/>
      <c r="X232" s="39"/>
      <c r="Y232" s="39"/>
      <c r="Z232" s="39"/>
      <c r="AA232" s="39"/>
      <c r="AB232" s="39"/>
      <c r="AC232" s="39"/>
      <c r="AD232" s="39"/>
      <c r="AE232" s="39"/>
      <c r="AT232" s="18" t="s">
        <v>221</v>
      </c>
      <c r="AU232" s="18" t="s">
        <v>90</v>
      </c>
    </row>
    <row r="233" s="2" customFormat="1">
      <c r="A233" s="39"/>
      <c r="B233" s="40"/>
      <c r="C233" s="41"/>
      <c r="D233" s="250" t="s">
        <v>362</v>
      </c>
      <c r="E233" s="41"/>
      <c r="F233" s="251" t="s">
        <v>6969</v>
      </c>
      <c r="G233" s="41"/>
      <c r="H233" s="41"/>
      <c r="I233" s="235"/>
      <c r="J233" s="41"/>
      <c r="K233" s="41"/>
      <c r="L233" s="45"/>
      <c r="M233" s="305"/>
      <c r="N233" s="306"/>
      <c r="O233" s="240"/>
      <c r="P233" s="240"/>
      <c r="Q233" s="240"/>
      <c r="R233" s="240"/>
      <c r="S233" s="240"/>
      <c r="T233" s="307"/>
      <c r="U233" s="39"/>
      <c r="V233" s="39"/>
      <c r="W233" s="39"/>
      <c r="X233" s="39"/>
      <c r="Y233" s="39"/>
      <c r="Z233" s="39"/>
      <c r="AA233" s="39"/>
      <c r="AB233" s="39"/>
      <c r="AC233" s="39"/>
      <c r="AD233" s="39"/>
      <c r="AE233" s="39"/>
      <c r="AT233" s="18" t="s">
        <v>362</v>
      </c>
      <c r="AU233" s="18" t="s">
        <v>90</v>
      </c>
    </row>
    <row r="234" s="2" customFormat="1" ht="6.96" customHeight="1">
      <c r="A234" s="39"/>
      <c r="B234" s="67"/>
      <c r="C234" s="68"/>
      <c r="D234" s="68"/>
      <c r="E234" s="68"/>
      <c r="F234" s="68"/>
      <c r="G234" s="68"/>
      <c r="H234" s="68"/>
      <c r="I234" s="68"/>
      <c r="J234" s="68"/>
      <c r="K234" s="68"/>
      <c r="L234" s="45"/>
      <c r="M234" s="39"/>
      <c r="O234" s="39"/>
      <c r="P234" s="39"/>
      <c r="Q234" s="39"/>
      <c r="R234" s="39"/>
      <c r="S234" s="39"/>
      <c r="T234" s="39"/>
      <c r="U234" s="39"/>
      <c r="V234" s="39"/>
      <c r="W234" s="39"/>
      <c r="X234" s="39"/>
      <c r="Y234" s="39"/>
      <c r="Z234" s="39"/>
      <c r="AA234" s="39"/>
      <c r="AB234" s="39"/>
      <c r="AC234" s="39"/>
      <c r="AD234" s="39"/>
      <c r="AE234" s="39"/>
    </row>
  </sheetData>
  <sheetProtection sheet="1" autoFilter="0" formatColumns="0" formatRows="0" objects="1" scenarios="1" spinCount="100000" saltValue="8ECNLkoBqODxgL6VAuepls4u5KtRkG7i//xOmYg9H48R57PJu3gHuPDSceKgPW7cUESsHZEGPrdeGV/1EhWfrg==" hashValue="9SrDdJlHSQsKA0u7Q2lx3cvwbp0KCA8VyDamcLEkDAp7o+L1qAeSDkTfb27xI5jmxmdMGP6Ri9uGQjYPG4jCnw==" algorithmName="SHA-512" password="CC35"/>
  <autoFilter ref="C123:K233"/>
  <mergeCells count="12">
    <mergeCell ref="E7:H7"/>
    <mergeCell ref="E9:H9"/>
    <mergeCell ref="E11:H11"/>
    <mergeCell ref="E20:H20"/>
    <mergeCell ref="E29:H29"/>
    <mergeCell ref="E85:H85"/>
    <mergeCell ref="E87:H87"/>
    <mergeCell ref="E89:H89"/>
    <mergeCell ref="E112:H112"/>
    <mergeCell ref="E114:H114"/>
    <mergeCell ref="E116:H116"/>
    <mergeCell ref="L2:V2"/>
  </mergeCells>
  <hyperlinks>
    <hyperlink ref="F129" r:id="rId1" display="https://podminky.urs.cz/item/CS_URS_2025_01/119005153"/>
    <hyperlink ref="F132" r:id="rId2" display="https://podminky.urs.cz/item/CS_URS_2025_01/132351101"/>
    <hyperlink ref="F138" r:id="rId3" display="https://podminky.urs.cz/item/CS_URS_2025_01/167151101"/>
    <hyperlink ref="F146" r:id="rId4" display="https://podminky.urs.cz/item/CS_URS_2025_01/162751115"/>
    <hyperlink ref="F149" r:id="rId5" display="https://podminky.urs.cz/item/CS_URS_2025_01/171201231"/>
    <hyperlink ref="F154" r:id="rId6" display="https://podminky.urs.cz/item/CS_URS_2025_01/174151101"/>
    <hyperlink ref="F160" r:id="rId7" display="https://podminky.urs.cz/item/CS_URS_2025_01/183101321"/>
    <hyperlink ref="F169" r:id="rId8" display="https://podminky.urs.cz/item/CS_URS_2025_01/184102114"/>
    <hyperlink ref="F176" r:id="rId9" display="https://podminky.urs.cz/item/CS_URS_2025_01/184215132"/>
    <hyperlink ref="F182" r:id="rId10" display="https://podminky.urs.cz/item/CS_URS_2025_01/184501121"/>
    <hyperlink ref="F187" r:id="rId11" display="https://podminky.urs.cz/item/CS_URS_2025_01/184801121"/>
    <hyperlink ref="F192" r:id="rId12" display="https://podminky.urs.cz/item/CS_URS_2025_01/184814221"/>
    <hyperlink ref="F197" r:id="rId13" display="https://podminky.urs.cz/item/CS_URS_2025_01/184852322"/>
    <hyperlink ref="F201" r:id="rId14" display="https://podminky.urs.cz/item/CS_URS_2025_01/184911332"/>
    <hyperlink ref="F204" r:id="rId15" display="https://podminky.urs.cz/item/CS_URS_2025_01/184911421"/>
    <hyperlink ref="F210" r:id="rId16" display="https://podminky.urs.cz/item/CS_URS_2025_01/185851121"/>
    <hyperlink ref="F217" r:id="rId17" display="https://podminky.urs.cz/item/CS_URS_2025_01/211531111"/>
    <hyperlink ref="F223" r:id="rId18" display="https://podminky.urs.cz/item/CS_URS_2025_01/211971110"/>
    <hyperlink ref="F233" r:id="rId19" display="https://podminky.urs.cz/item/CS_URS_2025_01/998231311"/>
  </hyperlinks>
  <pageMargins left="0.39375" right="0.39375" top="0.39375" bottom="0.39375" header="0" footer="0"/>
  <pageSetup paperSize="9" orientation="portrait" blackAndWhite="1" fitToHeight="100"/>
  <headerFooter>
    <oddFooter>&amp;CStrana &amp;P z &amp;N</oddFooter>
  </headerFooter>
  <drawing r:id="rId20"/>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136</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6855</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7086</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137</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50.5" customHeight="1">
      <c r="A29" s="155"/>
      <c r="B29" s="156"/>
      <c r="C29" s="155"/>
      <c r="D29" s="155"/>
      <c r="E29" s="157" t="s">
        <v>6857</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ROUND(J123,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ROUND((SUM(BE123:BE208)),  2)</f>
        <v>0</v>
      </c>
      <c r="G35" s="39"/>
      <c r="H35" s="39"/>
      <c r="I35" s="165">
        <v>0.20999999999999999</v>
      </c>
      <c r="J35" s="164">
        <f>ROUND(((SUM(BE123:BE208))*I35),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ROUND((SUM(BF123:BF208)),  2)</f>
        <v>0</v>
      </c>
      <c r="G36" s="39"/>
      <c r="H36" s="39"/>
      <c r="I36" s="165">
        <v>0.12</v>
      </c>
      <c r="J36" s="164">
        <f>ROUND(((SUM(BF123:BF208))*I36),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ROUND((SUM(BG123:BG208)),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ROUND((SUM(BH123:BH208)),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ROUND((SUM(BI123:BI208)),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6855</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03-03 - Výsadba keřů</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J123</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320</v>
      </c>
      <c r="E99" s="192"/>
      <c r="F99" s="192"/>
      <c r="G99" s="192"/>
      <c r="H99" s="192"/>
      <c r="I99" s="192"/>
      <c r="J99" s="193">
        <f>J124</f>
        <v>0</v>
      </c>
      <c r="K99" s="190"/>
      <c r="L99" s="194"/>
      <c r="S99" s="9"/>
      <c r="T99" s="9"/>
      <c r="U99" s="9"/>
      <c r="V99" s="9"/>
      <c r="W99" s="9"/>
      <c r="X99" s="9"/>
      <c r="Y99" s="9"/>
      <c r="Z99" s="9"/>
      <c r="AA99" s="9"/>
      <c r="AB99" s="9"/>
      <c r="AC99" s="9"/>
      <c r="AD99" s="9"/>
      <c r="AE99" s="9"/>
    </row>
    <row r="100" s="12" customFormat="1" ht="19.92" customHeight="1">
      <c r="A100" s="12"/>
      <c r="B100" s="243"/>
      <c r="C100" s="134"/>
      <c r="D100" s="244" t="s">
        <v>321</v>
      </c>
      <c r="E100" s="245"/>
      <c r="F100" s="245"/>
      <c r="G100" s="245"/>
      <c r="H100" s="245"/>
      <c r="I100" s="245"/>
      <c r="J100" s="246">
        <f>J125</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334</v>
      </c>
      <c r="E101" s="245"/>
      <c r="F101" s="245"/>
      <c r="G101" s="245"/>
      <c r="H101" s="245"/>
      <c r="I101" s="245"/>
      <c r="J101" s="246">
        <f>J205</f>
        <v>0</v>
      </c>
      <c r="K101" s="134"/>
      <c r="L101" s="247"/>
      <c r="S101" s="12"/>
      <c r="T101" s="12"/>
      <c r="U101" s="12"/>
      <c r="V101" s="12"/>
      <c r="W101" s="12"/>
      <c r="X101" s="12"/>
      <c r="Y101" s="12"/>
      <c r="Z101" s="12"/>
      <c r="AA101" s="12"/>
      <c r="AB101" s="12"/>
      <c r="AC101" s="12"/>
      <c r="AD101" s="12"/>
      <c r="AE101" s="12"/>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200</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4" t="str">
        <f>E7</f>
        <v>Výstavba výjezdové základny ZZS KV – Velké Meziříčí</v>
      </c>
      <c r="F111" s="33"/>
      <c r="G111" s="33"/>
      <c r="H111" s="33"/>
      <c r="I111" s="41"/>
      <c r="J111" s="41"/>
      <c r="K111" s="41"/>
      <c r="L111" s="64"/>
      <c r="S111" s="39"/>
      <c r="T111" s="39"/>
      <c r="U111" s="39"/>
      <c r="V111" s="39"/>
      <c r="W111" s="39"/>
      <c r="X111" s="39"/>
      <c r="Y111" s="39"/>
      <c r="Z111" s="39"/>
      <c r="AA111" s="39"/>
      <c r="AB111" s="39"/>
      <c r="AC111" s="39"/>
      <c r="AD111" s="39"/>
      <c r="AE111" s="39"/>
    </row>
    <row r="112" s="1" customFormat="1" ht="12" customHeight="1">
      <c r="B112" s="22"/>
      <c r="C112" s="33" t="s">
        <v>189</v>
      </c>
      <c r="D112" s="23"/>
      <c r="E112" s="23"/>
      <c r="F112" s="23"/>
      <c r="G112" s="23"/>
      <c r="H112" s="23"/>
      <c r="I112" s="23"/>
      <c r="J112" s="23"/>
      <c r="K112" s="23"/>
      <c r="L112" s="21"/>
    </row>
    <row r="113" s="2" customFormat="1" ht="16.5" customHeight="1">
      <c r="A113" s="39"/>
      <c r="B113" s="40"/>
      <c r="C113" s="41"/>
      <c r="D113" s="41"/>
      <c r="E113" s="184" t="s">
        <v>6855</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191</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77" t="str">
        <f>E11</f>
        <v>03-03 - Výsadba keřů</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20</v>
      </c>
      <c r="D117" s="41"/>
      <c r="E117" s="41"/>
      <c r="F117" s="28" t="str">
        <f>F14</f>
        <v>Velké Meziříčí</v>
      </c>
      <c r="G117" s="41"/>
      <c r="H117" s="41"/>
      <c r="I117" s="33" t="s">
        <v>22</v>
      </c>
      <c r="J117" s="80" t="str">
        <f>IF(J14="","",J14)</f>
        <v>27. 3. 2025</v>
      </c>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25.65" customHeight="1">
      <c r="A119" s="39"/>
      <c r="B119" s="40"/>
      <c r="C119" s="33" t="s">
        <v>24</v>
      </c>
      <c r="D119" s="41"/>
      <c r="E119" s="41"/>
      <c r="F119" s="28" t="str">
        <f>E17</f>
        <v>Kraj Vysočina</v>
      </c>
      <c r="G119" s="41"/>
      <c r="H119" s="41"/>
      <c r="I119" s="33" t="s">
        <v>32</v>
      </c>
      <c r="J119" s="37" t="str">
        <f>E23</f>
        <v>PROJEKT CENTRUM NOVA s.r.o.</v>
      </c>
      <c r="K119" s="41"/>
      <c r="L119" s="64"/>
      <c r="S119" s="39"/>
      <c r="T119" s="39"/>
      <c r="U119" s="39"/>
      <c r="V119" s="39"/>
      <c r="W119" s="39"/>
      <c r="X119" s="39"/>
      <c r="Y119" s="39"/>
      <c r="Z119" s="39"/>
      <c r="AA119" s="39"/>
      <c r="AB119" s="39"/>
      <c r="AC119" s="39"/>
      <c r="AD119" s="39"/>
      <c r="AE119" s="39"/>
    </row>
    <row r="120" s="2" customFormat="1" ht="15.15" customHeight="1">
      <c r="A120" s="39"/>
      <c r="B120" s="40"/>
      <c r="C120" s="33" t="s">
        <v>30</v>
      </c>
      <c r="D120" s="41"/>
      <c r="E120" s="41"/>
      <c r="F120" s="28" t="str">
        <f>IF(E20="","",E20)</f>
        <v>Vyplň údaj</v>
      </c>
      <c r="G120" s="41"/>
      <c r="H120" s="41"/>
      <c r="I120" s="33" t="s">
        <v>37</v>
      </c>
      <c r="J120" s="37" t="str">
        <f>E26</f>
        <v xml:space="preserve"> </v>
      </c>
      <c r="K120" s="41"/>
      <c r="L120" s="64"/>
      <c r="S120" s="39"/>
      <c r="T120" s="39"/>
      <c r="U120" s="39"/>
      <c r="V120" s="39"/>
      <c r="W120" s="39"/>
      <c r="X120" s="39"/>
      <c r="Y120" s="39"/>
      <c r="Z120" s="39"/>
      <c r="AA120" s="39"/>
      <c r="AB120" s="39"/>
      <c r="AC120" s="39"/>
      <c r="AD120" s="39"/>
      <c r="AE120" s="39"/>
    </row>
    <row r="121" s="2" customFormat="1" ht="10.32"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10" customFormat="1" ht="29.28" customHeight="1">
      <c r="A122" s="195"/>
      <c r="B122" s="196"/>
      <c r="C122" s="197" t="s">
        <v>201</v>
      </c>
      <c r="D122" s="198" t="s">
        <v>66</v>
      </c>
      <c r="E122" s="198" t="s">
        <v>62</v>
      </c>
      <c r="F122" s="198" t="s">
        <v>63</v>
      </c>
      <c r="G122" s="198" t="s">
        <v>202</v>
      </c>
      <c r="H122" s="198" t="s">
        <v>203</v>
      </c>
      <c r="I122" s="198" t="s">
        <v>204</v>
      </c>
      <c r="J122" s="198" t="s">
        <v>196</v>
      </c>
      <c r="K122" s="199" t="s">
        <v>205</v>
      </c>
      <c r="L122" s="200"/>
      <c r="M122" s="101" t="s">
        <v>1</v>
      </c>
      <c r="N122" s="102" t="s">
        <v>45</v>
      </c>
      <c r="O122" s="102" t="s">
        <v>206</v>
      </c>
      <c r="P122" s="102" t="s">
        <v>207</v>
      </c>
      <c r="Q122" s="102" t="s">
        <v>208</v>
      </c>
      <c r="R122" s="102" t="s">
        <v>209</v>
      </c>
      <c r="S122" s="102" t="s">
        <v>210</v>
      </c>
      <c r="T122" s="103" t="s">
        <v>211</v>
      </c>
      <c r="U122" s="195"/>
      <c r="V122" s="195"/>
      <c r="W122" s="195"/>
      <c r="X122" s="195"/>
      <c r="Y122" s="195"/>
      <c r="Z122" s="195"/>
      <c r="AA122" s="195"/>
      <c r="AB122" s="195"/>
      <c r="AC122" s="195"/>
      <c r="AD122" s="195"/>
      <c r="AE122" s="195"/>
    </row>
    <row r="123" s="2" customFormat="1" ht="22.8" customHeight="1">
      <c r="A123" s="39"/>
      <c r="B123" s="40"/>
      <c r="C123" s="108" t="s">
        <v>212</v>
      </c>
      <c r="D123" s="41"/>
      <c r="E123" s="41"/>
      <c r="F123" s="41"/>
      <c r="G123" s="41"/>
      <c r="H123" s="41"/>
      <c r="I123" s="41"/>
      <c r="J123" s="201">
        <f>BK123</f>
        <v>0</v>
      </c>
      <c r="K123" s="41"/>
      <c r="L123" s="45"/>
      <c r="M123" s="104"/>
      <c r="N123" s="202"/>
      <c r="O123" s="105"/>
      <c r="P123" s="203">
        <f>P124</f>
        <v>0</v>
      </c>
      <c r="Q123" s="105"/>
      <c r="R123" s="203">
        <f>R124</f>
        <v>0.71077000000000001</v>
      </c>
      <c r="S123" s="105"/>
      <c r="T123" s="204">
        <f>T124</f>
        <v>0</v>
      </c>
      <c r="U123" s="39"/>
      <c r="V123" s="39"/>
      <c r="W123" s="39"/>
      <c r="X123" s="39"/>
      <c r="Y123" s="39"/>
      <c r="Z123" s="39"/>
      <c r="AA123" s="39"/>
      <c r="AB123" s="39"/>
      <c r="AC123" s="39"/>
      <c r="AD123" s="39"/>
      <c r="AE123" s="39"/>
      <c r="AT123" s="18" t="s">
        <v>80</v>
      </c>
      <c r="AU123" s="18" t="s">
        <v>198</v>
      </c>
      <c r="BK123" s="205">
        <f>BK124</f>
        <v>0</v>
      </c>
    </row>
    <row r="124" s="11" customFormat="1" ht="25.92" customHeight="1">
      <c r="A124" s="11"/>
      <c r="B124" s="206"/>
      <c r="C124" s="207"/>
      <c r="D124" s="208" t="s">
        <v>80</v>
      </c>
      <c r="E124" s="209" t="s">
        <v>353</v>
      </c>
      <c r="F124" s="209" t="s">
        <v>354</v>
      </c>
      <c r="G124" s="207"/>
      <c r="H124" s="207"/>
      <c r="I124" s="210"/>
      <c r="J124" s="211">
        <f>BK124</f>
        <v>0</v>
      </c>
      <c r="K124" s="207"/>
      <c r="L124" s="212"/>
      <c r="M124" s="213"/>
      <c r="N124" s="214"/>
      <c r="O124" s="214"/>
      <c r="P124" s="215">
        <f>P125+P205</f>
        <v>0</v>
      </c>
      <c r="Q124" s="214"/>
      <c r="R124" s="215">
        <f>R125+R205</f>
        <v>0.71077000000000001</v>
      </c>
      <c r="S124" s="214"/>
      <c r="T124" s="216">
        <f>T125+T205</f>
        <v>0</v>
      </c>
      <c r="U124" s="11"/>
      <c r="V124" s="11"/>
      <c r="W124" s="11"/>
      <c r="X124" s="11"/>
      <c r="Y124" s="11"/>
      <c r="Z124" s="11"/>
      <c r="AA124" s="11"/>
      <c r="AB124" s="11"/>
      <c r="AC124" s="11"/>
      <c r="AD124" s="11"/>
      <c r="AE124" s="11"/>
      <c r="AR124" s="217" t="s">
        <v>88</v>
      </c>
      <c r="AT124" s="218" t="s">
        <v>80</v>
      </c>
      <c r="AU124" s="218" t="s">
        <v>81</v>
      </c>
      <c r="AY124" s="217" t="s">
        <v>215</v>
      </c>
      <c r="BK124" s="219">
        <f>BK125+BK205</f>
        <v>0</v>
      </c>
    </row>
    <row r="125" s="11" customFormat="1" ht="22.8" customHeight="1">
      <c r="A125" s="11"/>
      <c r="B125" s="206"/>
      <c r="C125" s="207"/>
      <c r="D125" s="208" t="s">
        <v>80</v>
      </c>
      <c r="E125" s="248" t="s">
        <v>88</v>
      </c>
      <c r="F125" s="248" t="s">
        <v>355</v>
      </c>
      <c r="G125" s="207"/>
      <c r="H125" s="207"/>
      <c r="I125" s="210"/>
      <c r="J125" s="249">
        <f>BK125</f>
        <v>0</v>
      </c>
      <c r="K125" s="207"/>
      <c r="L125" s="212"/>
      <c r="M125" s="213"/>
      <c r="N125" s="214"/>
      <c r="O125" s="214"/>
      <c r="P125" s="215">
        <f>SUM(P126:P204)</f>
        <v>0</v>
      </c>
      <c r="Q125" s="214"/>
      <c r="R125" s="215">
        <f>SUM(R126:R204)</f>
        <v>0.71077000000000001</v>
      </c>
      <c r="S125" s="214"/>
      <c r="T125" s="216">
        <f>SUM(T126:T204)</f>
        <v>0</v>
      </c>
      <c r="U125" s="11"/>
      <c r="V125" s="11"/>
      <c r="W125" s="11"/>
      <c r="X125" s="11"/>
      <c r="Y125" s="11"/>
      <c r="Z125" s="11"/>
      <c r="AA125" s="11"/>
      <c r="AB125" s="11"/>
      <c r="AC125" s="11"/>
      <c r="AD125" s="11"/>
      <c r="AE125" s="11"/>
      <c r="AR125" s="217" t="s">
        <v>88</v>
      </c>
      <c r="AT125" s="218" t="s">
        <v>80</v>
      </c>
      <c r="AU125" s="218" t="s">
        <v>88</v>
      </c>
      <c r="AY125" s="217" t="s">
        <v>215</v>
      </c>
      <c r="BK125" s="219">
        <f>SUM(BK126:BK204)</f>
        <v>0</v>
      </c>
    </row>
    <row r="126" s="2" customFormat="1" ht="24.15" customHeight="1">
      <c r="A126" s="39"/>
      <c r="B126" s="40"/>
      <c r="C126" s="220" t="s">
        <v>88</v>
      </c>
      <c r="D126" s="220" t="s">
        <v>216</v>
      </c>
      <c r="E126" s="221" t="s">
        <v>6971</v>
      </c>
      <c r="F126" s="222" t="s">
        <v>6972</v>
      </c>
      <c r="G126" s="223" t="s">
        <v>716</v>
      </c>
      <c r="H126" s="224">
        <v>35</v>
      </c>
      <c r="I126" s="225"/>
      <c r="J126" s="226">
        <f>ROUND(I126*H126,2)</f>
        <v>0</v>
      </c>
      <c r="K126" s="222" t="s">
        <v>359</v>
      </c>
      <c r="L126" s="45"/>
      <c r="M126" s="227" t="s">
        <v>1</v>
      </c>
      <c r="N126" s="228" t="s">
        <v>46</v>
      </c>
      <c r="O126" s="92"/>
      <c r="P126" s="229">
        <f>O126*H126</f>
        <v>0</v>
      </c>
      <c r="Q126" s="229">
        <v>0</v>
      </c>
      <c r="R126" s="229">
        <f>Q126*H126</f>
        <v>0</v>
      </c>
      <c r="S126" s="229">
        <v>0</v>
      </c>
      <c r="T126" s="230">
        <f>S126*H126</f>
        <v>0</v>
      </c>
      <c r="U126" s="39"/>
      <c r="V126" s="39"/>
      <c r="W126" s="39"/>
      <c r="X126" s="39"/>
      <c r="Y126" s="39"/>
      <c r="Z126" s="39"/>
      <c r="AA126" s="39"/>
      <c r="AB126" s="39"/>
      <c r="AC126" s="39"/>
      <c r="AD126" s="39"/>
      <c r="AE126" s="39"/>
      <c r="AR126" s="231" t="s">
        <v>214</v>
      </c>
      <c r="AT126" s="231" t="s">
        <v>216</v>
      </c>
      <c r="AU126" s="231" t="s">
        <v>90</v>
      </c>
      <c r="AY126" s="18" t="s">
        <v>215</v>
      </c>
      <c r="BE126" s="232">
        <f>IF(N126="základní",J126,0)</f>
        <v>0</v>
      </c>
      <c r="BF126" s="232">
        <f>IF(N126="snížená",J126,0)</f>
        <v>0</v>
      </c>
      <c r="BG126" s="232">
        <f>IF(N126="zákl. přenesená",J126,0)</f>
        <v>0</v>
      </c>
      <c r="BH126" s="232">
        <f>IF(N126="sníž. přenesená",J126,0)</f>
        <v>0</v>
      </c>
      <c r="BI126" s="232">
        <f>IF(N126="nulová",J126,0)</f>
        <v>0</v>
      </c>
      <c r="BJ126" s="18" t="s">
        <v>88</v>
      </c>
      <c r="BK126" s="232">
        <f>ROUND(I126*H126,2)</f>
        <v>0</v>
      </c>
      <c r="BL126" s="18" t="s">
        <v>214</v>
      </c>
      <c r="BM126" s="231" t="s">
        <v>6973</v>
      </c>
    </row>
    <row r="127" s="2" customFormat="1">
      <c r="A127" s="39"/>
      <c r="B127" s="40"/>
      <c r="C127" s="41"/>
      <c r="D127" s="233" t="s">
        <v>221</v>
      </c>
      <c r="E127" s="41"/>
      <c r="F127" s="234" t="s">
        <v>6974</v>
      </c>
      <c r="G127" s="41"/>
      <c r="H127" s="41"/>
      <c r="I127" s="235"/>
      <c r="J127" s="41"/>
      <c r="K127" s="41"/>
      <c r="L127" s="45"/>
      <c r="M127" s="236"/>
      <c r="N127" s="237"/>
      <c r="O127" s="92"/>
      <c r="P127" s="92"/>
      <c r="Q127" s="92"/>
      <c r="R127" s="92"/>
      <c r="S127" s="92"/>
      <c r="T127" s="93"/>
      <c r="U127" s="39"/>
      <c r="V127" s="39"/>
      <c r="W127" s="39"/>
      <c r="X127" s="39"/>
      <c r="Y127" s="39"/>
      <c r="Z127" s="39"/>
      <c r="AA127" s="39"/>
      <c r="AB127" s="39"/>
      <c r="AC127" s="39"/>
      <c r="AD127" s="39"/>
      <c r="AE127" s="39"/>
      <c r="AT127" s="18" t="s">
        <v>221</v>
      </c>
      <c r="AU127" s="18" t="s">
        <v>90</v>
      </c>
    </row>
    <row r="128" s="2" customFormat="1">
      <c r="A128" s="39"/>
      <c r="B128" s="40"/>
      <c r="C128" s="41"/>
      <c r="D128" s="250" t="s">
        <v>362</v>
      </c>
      <c r="E128" s="41"/>
      <c r="F128" s="251" t="s">
        <v>6975</v>
      </c>
      <c r="G128" s="41"/>
      <c r="H128" s="41"/>
      <c r="I128" s="235"/>
      <c r="J128" s="41"/>
      <c r="K128" s="41"/>
      <c r="L128" s="45"/>
      <c r="M128" s="236"/>
      <c r="N128" s="237"/>
      <c r="O128" s="92"/>
      <c r="P128" s="92"/>
      <c r="Q128" s="92"/>
      <c r="R128" s="92"/>
      <c r="S128" s="92"/>
      <c r="T128" s="93"/>
      <c r="U128" s="39"/>
      <c r="V128" s="39"/>
      <c r="W128" s="39"/>
      <c r="X128" s="39"/>
      <c r="Y128" s="39"/>
      <c r="Z128" s="39"/>
      <c r="AA128" s="39"/>
      <c r="AB128" s="39"/>
      <c r="AC128" s="39"/>
      <c r="AD128" s="39"/>
      <c r="AE128" s="39"/>
      <c r="AT128" s="18" t="s">
        <v>362</v>
      </c>
      <c r="AU128" s="18" t="s">
        <v>90</v>
      </c>
    </row>
    <row r="129" s="2" customFormat="1" ht="33" customHeight="1">
      <c r="A129" s="39"/>
      <c r="B129" s="40"/>
      <c r="C129" s="220" t="s">
        <v>90</v>
      </c>
      <c r="D129" s="220" t="s">
        <v>216</v>
      </c>
      <c r="E129" s="221" t="s">
        <v>6867</v>
      </c>
      <c r="F129" s="222" t="s">
        <v>6868</v>
      </c>
      <c r="G129" s="223" t="s">
        <v>358</v>
      </c>
      <c r="H129" s="224">
        <v>1</v>
      </c>
      <c r="I129" s="225"/>
      <c r="J129" s="226">
        <f>ROUND(I129*H129,2)</f>
        <v>0</v>
      </c>
      <c r="K129" s="222" t="s">
        <v>1</v>
      </c>
      <c r="L129" s="45"/>
      <c r="M129" s="227" t="s">
        <v>1</v>
      </c>
      <c r="N129" s="228" t="s">
        <v>46</v>
      </c>
      <c r="O129" s="92"/>
      <c r="P129" s="229">
        <f>O129*H129</f>
        <v>0</v>
      </c>
      <c r="Q129" s="229">
        <v>0</v>
      </c>
      <c r="R129" s="229">
        <f>Q129*H129</f>
        <v>0</v>
      </c>
      <c r="S129" s="229">
        <v>0</v>
      </c>
      <c r="T129" s="230">
        <f>S129*H129</f>
        <v>0</v>
      </c>
      <c r="U129" s="39"/>
      <c r="V129" s="39"/>
      <c r="W129" s="39"/>
      <c r="X129" s="39"/>
      <c r="Y129" s="39"/>
      <c r="Z129" s="39"/>
      <c r="AA129" s="39"/>
      <c r="AB129" s="39"/>
      <c r="AC129" s="39"/>
      <c r="AD129" s="39"/>
      <c r="AE129" s="39"/>
      <c r="AR129" s="231" t="s">
        <v>214</v>
      </c>
      <c r="AT129" s="231" t="s">
        <v>216</v>
      </c>
      <c r="AU129" s="231" t="s">
        <v>90</v>
      </c>
      <c r="AY129" s="18" t="s">
        <v>215</v>
      </c>
      <c r="BE129" s="232">
        <f>IF(N129="základní",J129,0)</f>
        <v>0</v>
      </c>
      <c r="BF129" s="232">
        <f>IF(N129="snížená",J129,0)</f>
        <v>0</v>
      </c>
      <c r="BG129" s="232">
        <f>IF(N129="zákl. přenesená",J129,0)</f>
        <v>0</v>
      </c>
      <c r="BH129" s="232">
        <f>IF(N129="sníž. přenesená",J129,0)</f>
        <v>0</v>
      </c>
      <c r="BI129" s="232">
        <f>IF(N129="nulová",J129,0)</f>
        <v>0</v>
      </c>
      <c r="BJ129" s="18" t="s">
        <v>88</v>
      </c>
      <c r="BK129" s="232">
        <f>ROUND(I129*H129,2)</f>
        <v>0</v>
      </c>
      <c r="BL129" s="18" t="s">
        <v>214</v>
      </c>
      <c r="BM129" s="231" t="s">
        <v>7087</v>
      </c>
    </row>
    <row r="130" s="2" customFormat="1">
      <c r="A130" s="39"/>
      <c r="B130" s="40"/>
      <c r="C130" s="41"/>
      <c r="D130" s="233" t="s">
        <v>221</v>
      </c>
      <c r="E130" s="41"/>
      <c r="F130" s="234" t="s">
        <v>6870</v>
      </c>
      <c r="G130" s="41"/>
      <c r="H130" s="41"/>
      <c r="I130" s="235"/>
      <c r="J130" s="41"/>
      <c r="K130" s="41"/>
      <c r="L130" s="45"/>
      <c r="M130" s="236"/>
      <c r="N130" s="237"/>
      <c r="O130" s="92"/>
      <c r="P130" s="92"/>
      <c r="Q130" s="92"/>
      <c r="R130" s="92"/>
      <c r="S130" s="92"/>
      <c r="T130" s="93"/>
      <c r="U130" s="39"/>
      <c r="V130" s="39"/>
      <c r="W130" s="39"/>
      <c r="X130" s="39"/>
      <c r="Y130" s="39"/>
      <c r="Z130" s="39"/>
      <c r="AA130" s="39"/>
      <c r="AB130" s="39"/>
      <c r="AC130" s="39"/>
      <c r="AD130" s="39"/>
      <c r="AE130" s="39"/>
      <c r="AT130" s="18" t="s">
        <v>221</v>
      </c>
      <c r="AU130" s="18" t="s">
        <v>90</v>
      </c>
    </row>
    <row r="131" s="2" customFormat="1" ht="24.15" customHeight="1">
      <c r="A131" s="39"/>
      <c r="B131" s="40"/>
      <c r="C131" s="220" t="s">
        <v>227</v>
      </c>
      <c r="D131" s="220" t="s">
        <v>216</v>
      </c>
      <c r="E131" s="221" t="s">
        <v>486</v>
      </c>
      <c r="F131" s="222" t="s">
        <v>487</v>
      </c>
      <c r="G131" s="223" t="s">
        <v>358</v>
      </c>
      <c r="H131" s="224">
        <v>1</v>
      </c>
      <c r="I131" s="225"/>
      <c r="J131" s="226">
        <f>ROUND(I131*H131,2)</f>
        <v>0</v>
      </c>
      <c r="K131" s="222" t="s">
        <v>359</v>
      </c>
      <c r="L131" s="45"/>
      <c r="M131" s="227" t="s">
        <v>1</v>
      </c>
      <c r="N131" s="228" t="s">
        <v>46</v>
      </c>
      <c r="O131" s="92"/>
      <c r="P131" s="229">
        <f>O131*H131</f>
        <v>0</v>
      </c>
      <c r="Q131" s="229">
        <v>0</v>
      </c>
      <c r="R131" s="229">
        <f>Q131*H131</f>
        <v>0</v>
      </c>
      <c r="S131" s="229">
        <v>0</v>
      </c>
      <c r="T131" s="230">
        <f>S131*H131</f>
        <v>0</v>
      </c>
      <c r="U131" s="39"/>
      <c r="V131" s="39"/>
      <c r="W131" s="39"/>
      <c r="X131" s="39"/>
      <c r="Y131" s="39"/>
      <c r="Z131" s="39"/>
      <c r="AA131" s="39"/>
      <c r="AB131" s="39"/>
      <c r="AC131" s="39"/>
      <c r="AD131" s="39"/>
      <c r="AE131" s="39"/>
      <c r="AR131" s="231" t="s">
        <v>214</v>
      </c>
      <c r="AT131" s="231" t="s">
        <v>216</v>
      </c>
      <c r="AU131" s="231" t="s">
        <v>90</v>
      </c>
      <c r="AY131" s="18" t="s">
        <v>215</v>
      </c>
      <c r="BE131" s="232">
        <f>IF(N131="základní",J131,0)</f>
        <v>0</v>
      </c>
      <c r="BF131" s="232">
        <f>IF(N131="snížená",J131,0)</f>
        <v>0</v>
      </c>
      <c r="BG131" s="232">
        <f>IF(N131="zákl. přenesená",J131,0)</f>
        <v>0</v>
      </c>
      <c r="BH131" s="232">
        <f>IF(N131="sníž. přenesená",J131,0)</f>
        <v>0</v>
      </c>
      <c r="BI131" s="232">
        <f>IF(N131="nulová",J131,0)</f>
        <v>0</v>
      </c>
      <c r="BJ131" s="18" t="s">
        <v>88</v>
      </c>
      <c r="BK131" s="232">
        <f>ROUND(I131*H131,2)</f>
        <v>0</v>
      </c>
      <c r="BL131" s="18" t="s">
        <v>214</v>
      </c>
      <c r="BM131" s="231" t="s">
        <v>7088</v>
      </c>
    </row>
    <row r="132" s="2" customFormat="1">
      <c r="A132" s="39"/>
      <c r="B132" s="40"/>
      <c r="C132" s="41"/>
      <c r="D132" s="233" t="s">
        <v>221</v>
      </c>
      <c r="E132" s="41"/>
      <c r="F132" s="234" t="s">
        <v>489</v>
      </c>
      <c r="G132" s="41"/>
      <c r="H132" s="41"/>
      <c r="I132" s="235"/>
      <c r="J132" s="41"/>
      <c r="K132" s="41"/>
      <c r="L132" s="45"/>
      <c r="M132" s="236"/>
      <c r="N132" s="237"/>
      <c r="O132" s="92"/>
      <c r="P132" s="92"/>
      <c r="Q132" s="92"/>
      <c r="R132" s="92"/>
      <c r="S132" s="92"/>
      <c r="T132" s="93"/>
      <c r="U132" s="39"/>
      <c r="V132" s="39"/>
      <c r="W132" s="39"/>
      <c r="X132" s="39"/>
      <c r="Y132" s="39"/>
      <c r="Z132" s="39"/>
      <c r="AA132" s="39"/>
      <c r="AB132" s="39"/>
      <c r="AC132" s="39"/>
      <c r="AD132" s="39"/>
      <c r="AE132" s="39"/>
      <c r="AT132" s="18" t="s">
        <v>221</v>
      </c>
      <c r="AU132" s="18" t="s">
        <v>90</v>
      </c>
    </row>
    <row r="133" s="2" customFormat="1">
      <c r="A133" s="39"/>
      <c r="B133" s="40"/>
      <c r="C133" s="41"/>
      <c r="D133" s="250" t="s">
        <v>362</v>
      </c>
      <c r="E133" s="41"/>
      <c r="F133" s="251" t="s">
        <v>490</v>
      </c>
      <c r="G133" s="41"/>
      <c r="H133" s="41"/>
      <c r="I133" s="235"/>
      <c r="J133" s="41"/>
      <c r="K133" s="41"/>
      <c r="L133" s="45"/>
      <c r="M133" s="236"/>
      <c r="N133" s="237"/>
      <c r="O133" s="92"/>
      <c r="P133" s="92"/>
      <c r="Q133" s="92"/>
      <c r="R133" s="92"/>
      <c r="S133" s="92"/>
      <c r="T133" s="93"/>
      <c r="U133" s="39"/>
      <c r="V133" s="39"/>
      <c r="W133" s="39"/>
      <c r="X133" s="39"/>
      <c r="Y133" s="39"/>
      <c r="Z133" s="39"/>
      <c r="AA133" s="39"/>
      <c r="AB133" s="39"/>
      <c r="AC133" s="39"/>
      <c r="AD133" s="39"/>
      <c r="AE133" s="39"/>
      <c r="AT133" s="18" t="s">
        <v>362</v>
      </c>
      <c r="AU133" s="18" t="s">
        <v>90</v>
      </c>
    </row>
    <row r="134" s="2" customFormat="1" ht="24.15" customHeight="1">
      <c r="A134" s="39"/>
      <c r="B134" s="40"/>
      <c r="C134" s="220" t="s">
        <v>214</v>
      </c>
      <c r="D134" s="220" t="s">
        <v>216</v>
      </c>
      <c r="E134" s="221" t="s">
        <v>5318</v>
      </c>
      <c r="F134" s="222" t="s">
        <v>5319</v>
      </c>
      <c r="G134" s="223" t="s">
        <v>358</v>
      </c>
      <c r="H134" s="224">
        <v>0.69999999999999996</v>
      </c>
      <c r="I134" s="225"/>
      <c r="J134" s="226">
        <f>ROUND(I134*H134,2)</f>
        <v>0</v>
      </c>
      <c r="K134" s="222" t="s">
        <v>359</v>
      </c>
      <c r="L134" s="45"/>
      <c r="M134" s="227" t="s">
        <v>1</v>
      </c>
      <c r="N134" s="228" t="s">
        <v>46</v>
      </c>
      <c r="O134" s="92"/>
      <c r="P134" s="229">
        <f>O134*H134</f>
        <v>0</v>
      </c>
      <c r="Q134" s="229">
        <v>0</v>
      </c>
      <c r="R134" s="229">
        <f>Q134*H134</f>
        <v>0</v>
      </c>
      <c r="S134" s="229">
        <v>0</v>
      </c>
      <c r="T134" s="230">
        <f>S134*H134</f>
        <v>0</v>
      </c>
      <c r="U134" s="39"/>
      <c r="V134" s="39"/>
      <c r="W134" s="39"/>
      <c r="X134" s="39"/>
      <c r="Y134" s="39"/>
      <c r="Z134" s="39"/>
      <c r="AA134" s="39"/>
      <c r="AB134" s="39"/>
      <c r="AC134" s="39"/>
      <c r="AD134" s="39"/>
      <c r="AE134" s="39"/>
      <c r="AR134" s="231" t="s">
        <v>214</v>
      </c>
      <c r="AT134" s="231" t="s">
        <v>216</v>
      </c>
      <c r="AU134" s="231" t="s">
        <v>90</v>
      </c>
      <c r="AY134" s="18" t="s">
        <v>215</v>
      </c>
      <c r="BE134" s="232">
        <f>IF(N134="základní",J134,0)</f>
        <v>0</v>
      </c>
      <c r="BF134" s="232">
        <f>IF(N134="snížená",J134,0)</f>
        <v>0</v>
      </c>
      <c r="BG134" s="232">
        <f>IF(N134="zákl. přenesená",J134,0)</f>
        <v>0</v>
      </c>
      <c r="BH134" s="232">
        <f>IF(N134="sníž. přenesená",J134,0)</f>
        <v>0</v>
      </c>
      <c r="BI134" s="232">
        <f>IF(N134="nulová",J134,0)</f>
        <v>0</v>
      </c>
      <c r="BJ134" s="18" t="s">
        <v>88</v>
      </c>
      <c r="BK134" s="232">
        <f>ROUND(I134*H134,2)</f>
        <v>0</v>
      </c>
      <c r="BL134" s="18" t="s">
        <v>214</v>
      </c>
      <c r="BM134" s="231" t="s">
        <v>6983</v>
      </c>
    </row>
    <row r="135" s="2" customFormat="1">
      <c r="A135" s="39"/>
      <c r="B135" s="40"/>
      <c r="C135" s="41"/>
      <c r="D135" s="233" t="s">
        <v>221</v>
      </c>
      <c r="E135" s="41"/>
      <c r="F135" s="234" t="s">
        <v>5321</v>
      </c>
      <c r="G135" s="41"/>
      <c r="H135" s="41"/>
      <c r="I135" s="235"/>
      <c r="J135" s="41"/>
      <c r="K135" s="41"/>
      <c r="L135" s="45"/>
      <c r="M135" s="236"/>
      <c r="N135" s="237"/>
      <c r="O135" s="92"/>
      <c r="P135" s="92"/>
      <c r="Q135" s="92"/>
      <c r="R135" s="92"/>
      <c r="S135" s="92"/>
      <c r="T135" s="93"/>
      <c r="U135" s="39"/>
      <c r="V135" s="39"/>
      <c r="W135" s="39"/>
      <c r="X135" s="39"/>
      <c r="Y135" s="39"/>
      <c r="Z135" s="39"/>
      <c r="AA135" s="39"/>
      <c r="AB135" s="39"/>
      <c r="AC135" s="39"/>
      <c r="AD135" s="39"/>
      <c r="AE135" s="39"/>
      <c r="AT135" s="18" t="s">
        <v>221</v>
      </c>
      <c r="AU135" s="18" t="s">
        <v>90</v>
      </c>
    </row>
    <row r="136" s="2" customFormat="1">
      <c r="A136" s="39"/>
      <c r="B136" s="40"/>
      <c r="C136" s="41"/>
      <c r="D136" s="250" t="s">
        <v>362</v>
      </c>
      <c r="E136" s="41"/>
      <c r="F136" s="251" t="s">
        <v>5322</v>
      </c>
      <c r="G136" s="41"/>
      <c r="H136" s="41"/>
      <c r="I136" s="235"/>
      <c r="J136" s="41"/>
      <c r="K136" s="41"/>
      <c r="L136" s="45"/>
      <c r="M136" s="236"/>
      <c r="N136" s="237"/>
      <c r="O136" s="92"/>
      <c r="P136" s="92"/>
      <c r="Q136" s="92"/>
      <c r="R136" s="92"/>
      <c r="S136" s="92"/>
      <c r="T136" s="93"/>
      <c r="U136" s="39"/>
      <c r="V136" s="39"/>
      <c r="W136" s="39"/>
      <c r="X136" s="39"/>
      <c r="Y136" s="39"/>
      <c r="Z136" s="39"/>
      <c r="AA136" s="39"/>
      <c r="AB136" s="39"/>
      <c r="AC136" s="39"/>
      <c r="AD136" s="39"/>
      <c r="AE136" s="39"/>
      <c r="AT136" s="18" t="s">
        <v>362</v>
      </c>
      <c r="AU136" s="18" t="s">
        <v>90</v>
      </c>
    </row>
    <row r="137" s="13" customFormat="1">
      <c r="A137" s="13"/>
      <c r="B137" s="252"/>
      <c r="C137" s="253"/>
      <c r="D137" s="233" t="s">
        <v>364</v>
      </c>
      <c r="E137" s="254" t="s">
        <v>1</v>
      </c>
      <c r="F137" s="255" t="s">
        <v>6984</v>
      </c>
      <c r="G137" s="253"/>
      <c r="H137" s="254" t="s">
        <v>1</v>
      </c>
      <c r="I137" s="256"/>
      <c r="J137" s="253"/>
      <c r="K137" s="253"/>
      <c r="L137" s="257"/>
      <c r="M137" s="258"/>
      <c r="N137" s="259"/>
      <c r="O137" s="259"/>
      <c r="P137" s="259"/>
      <c r="Q137" s="259"/>
      <c r="R137" s="259"/>
      <c r="S137" s="259"/>
      <c r="T137" s="260"/>
      <c r="U137" s="13"/>
      <c r="V137" s="13"/>
      <c r="W137" s="13"/>
      <c r="X137" s="13"/>
      <c r="Y137" s="13"/>
      <c r="Z137" s="13"/>
      <c r="AA137" s="13"/>
      <c r="AB137" s="13"/>
      <c r="AC137" s="13"/>
      <c r="AD137" s="13"/>
      <c r="AE137" s="13"/>
      <c r="AT137" s="261" t="s">
        <v>364</v>
      </c>
      <c r="AU137" s="261" t="s">
        <v>90</v>
      </c>
      <c r="AV137" s="13" t="s">
        <v>88</v>
      </c>
      <c r="AW137" s="13" t="s">
        <v>36</v>
      </c>
      <c r="AX137" s="13" t="s">
        <v>81</v>
      </c>
      <c r="AY137" s="261" t="s">
        <v>215</v>
      </c>
    </row>
    <row r="138" s="14" customFormat="1">
      <c r="A138" s="14"/>
      <c r="B138" s="262"/>
      <c r="C138" s="263"/>
      <c r="D138" s="233" t="s">
        <v>364</v>
      </c>
      <c r="E138" s="264" t="s">
        <v>1</v>
      </c>
      <c r="F138" s="265" t="s">
        <v>7089</v>
      </c>
      <c r="G138" s="263"/>
      <c r="H138" s="266">
        <v>0.69999999999999996</v>
      </c>
      <c r="I138" s="267"/>
      <c r="J138" s="263"/>
      <c r="K138" s="263"/>
      <c r="L138" s="268"/>
      <c r="M138" s="269"/>
      <c r="N138" s="270"/>
      <c r="O138" s="270"/>
      <c r="P138" s="270"/>
      <c r="Q138" s="270"/>
      <c r="R138" s="270"/>
      <c r="S138" s="270"/>
      <c r="T138" s="271"/>
      <c r="U138" s="14"/>
      <c r="V138" s="14"/>
      <c r="W138" s="14"/>
      <c r="X138" s="14"/>
      <c r="Y138" s="14"/>
      <c r="Z138" s="14"/>
      <c r="AA138" s="14"/>
      <c r="AB138" s="14"/>
      <c r="AC138" s="14"/>
      <c r="AD138" s="14"/>
      <c r="AE138" s="14"/>
      <c r="AT138" s="272" t="s">
        <v>364</v>
      </c>
      <c r="AU138" s="272" t="s">
        <v>90</v>
      </c>
      <c r="AV138" s="14" t="s">
        <v>90</v>
      </c>
      <c r="AW138" s="14" t="s">
        <v>36</v>
      </c>
      <c r="AX138" s="14" t="s">
        <v>81</v>
      </c>
      <c r="AY138" s="272" t="s">
        <v>215</v>
      </c>
    </row>
    <row r="139" s="15" customFormat="1">
      <c r="A139" s="15"/>
      <c r="B139" s="273"/>
      <c r="C139" s="274"/>
      <c r="D139" s="233" t="s">
        <v>364</v>
      </c>
      <c r="E139" s="275" t="s">
        <v>1</v>
      </c>
      <c r="F139" s="276" t="s">
        <v>368</v>
      </c>
      <c r="G139" s="274"/>
      <c r="H139" s="277">
        <v>0.69999999999999996</v>
      </c>
      <c r="I139" s="278"/>
      <c r="J139" s="274"/>
      <c r="K139" s="274"/>
      <c r="L139" s="279"/>
      <c r="M139" s="280"/>
      <c r="N139" s="281"/>
      <c r="O139" s="281"/>
      <c r="P139" s="281"/>
      <c r="Q139" s="281"/>
      <c r="R139" s="281"/>
      <c r="S139" s="281"/>
      <c r="T139" s="282"/>
      <c r="U139" s="15"/>
      <c r="V139" s="15"/>
      <c r="W139" s="15"/>
      <c r="X139" s="15"/>
      <c r="Y139" s="15"/>
      <c r="Z139" s="15"/>
      <c r="AA139" s="15"/>
      <c r="AB139" s="15"/>
      <c r="AC139" s="15"/>
      <c r="AD139" s="15"/>
      <c r="AE139" s="15"/>
      <c r="AT139" s="283" t="s">
        <v>364</v>
      </c>
      <c r="AU139" s="283" t="s">
        <v>90</v>
      </c>
      <c r="AV139" s="15" t="s">
        <v>214</v>
      </c>
      <c r="AW139" s="15" t="s">
        <v>36</v>
      </c>
      <c r="AX139" s="15" t="s">
        <v>88</v>
      </c>
      <c r="AY139" s="283" t="s">
        <v>215</v>
      </c>
    </row>
    <row r="140" s="2" customFormat="1" ht="37.8" customHeight="1">
      <c r="A140" s="39"/>
      <c r="B140" s="40"/>
      <c r="C140" s="220" t="s">
        <v>236</v>
      </c>
      <c r="D140" s="220" t="s">
        <v>216</v>
      </c>
      <c r="E140" s="221" t="s">
        <v>5313</v>
      </c>
      <c r="F140" s="222" t="s">
        <v>5314</v>
      </c>
      <c r="G140" s="223" t="s">
        <v>358</v>
      </c>
      <c r="H140" s="224">
        <v>0.69999999999999996</v>
      </c>
      <c r="I140" s="225"/>
      <c r="J140" s="226">
        <f>ROUND(I140*H140,2)</f>
        <v>0</v>
      </c>
      <c r="K140" s="222" t="s">
        <v>359</v>
      </c>
      <c r="L140" s="45"/>
      <c r="M140" s="227" t="s">
        <v>1</v>
      </c>
      <c r="N140" s="228" t="s">
        <v>46</v>
      </c>
      <c r="O140" s="92"/>
      <c r="P140" s="229">
        <f>O140*H140</f>
        <v>0</v>
      </c>
      <c r="Q140" s="229">
        <v>0</v>
      </c>
      <c r="R140" s="229">
        <f>Q140*H140</f>
        <v>0</v>
      </c>
      <c r="S140" s="229">
        <v>0</v>
      </c>
      <c r="T140" s="230">
        <f>S140*H140</f>
        <v>0</v>
      </c>
      <c r="U140" s="39"/>
      <c r="V140" s="39"/>
      <c r="W140" s="39"/>
      <c r="X140" s="39"/>
      <c r="Y140" s="39"/>
      <c r="Z140" s="39"/>
      <c r="AA140" s="39"/>
      <c r="AB140" s="39"/>
      <c r="AC140" s="39"/>
      <c r="AD140" s="39"/>
      <c r="AE140" s="39"/>
      <c r="AR140" s="231" t="s">
        <v>214</v>
      </c>
      <c r="AT140" s="231" t="s">
        <v>216</v>
      </c>
      <c r="AU140" s="231" t="s">
        <v>90</v>
      </c>
      <c r="AY140" s="18" t="s">
        <v>215</v>
      </c>
      <c r="BE140" s="232">
        <f>IF(N140="základní",J140,0)</f>
        <v>0</v>
      </c>
      <c r="BF140" s="232">
        <f>IF(N140="snížená",J140,0)</f>
        <v>0</v>
      </c>
      <c r="BG140" s="232">
        <f>IF(N140="zákl. přenesená",J140,0)</f>
        <v>0</v>
      </c>
      <c r="BH140" s="232">
        <f>IF(N140="sníž. přenesená",J140,0)</f>
        <v>0</v>
      </c>
      <c r="BI140" s="232">
        <f>IF(N140="nulová",J140,0)</f>
        <v>0</v>
      </c>
      <c r="BJ140" s="18" t="s">
        <v>88</v>
      </c>
      <c r="BK140" s="232">
        <f>ROUND(I140*H140,2)</f>
        <v>0</v>
      </c>
      <c r="BL140" s="18" t="s">
        <v>214</v>
      </c>
      <c r="BM140" s="231" t="s">
        <v>7090</v>
      </c>
    </row>
    <row r="141" s="2" customFormat="1">
      <c r="A141" s="39"/>
      <c r="B141" s="40"/>
      <c r="C141" s="41"/>
      <c r="D141" s="233" t="s">
        <v>221</v>
      </c>
      <c r="E141" s="41"/>
      <c r="F141" s="234" t="s">
        <v>5316</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221</v>
      </c>
      <c r="AU141" s="18" t="s">
        <v>90</v>
      </c>
    </row>
    <row r="142" s="2" customFormat="1">
      <c r="A142" s="39"/>
      <c r="B142" s="40"/>
      <c r="C142" s="41"/>
      <c r="D142" s="250" t="s">
        <v>362</v>
      </c>
      <c r="E142" s="41"/>
      <c r="F142" s="251" t="s">
        <v>5317</v>
      </c>
      <c r="G142" s="41"/>
      <c r="H142" s="41"/>
      <c r="I142" s="235"/>
      <c r="J142" s="41"/>
      <c r="K142" s="41"/>
      <c r="L142" s="45"/>
      <c r="M142" s="236"/>
      <c r="N142" s="237"/>
      <c r="O142" s="92"/>
      <c r="P142" s="92"/>
      <c r="Q142" s="92"/>
      <c r="R142" s="92"/>
      <c r="S142" s="92"/>
      <c r="T142" s="93"/>
      <c r="U142" s="39"/>
      <c r="V142" s="39"/>
      <c r="W142" s="39"/>
      <c r="X142" s="39"/>
      <c r="Y142" s="39"/>
      <c r="Z142" s="39"/>
      <c r="AA142" s="39"/>
      <c r="AB142" s="39"/>
      <c r="AC142" s="39"/>
      <c r="AD142" s="39"/>
      <c r="AE142" s="39"/>
      <c r="AT142" s="18" t="s">
        <v>362</v>
      </c>
      <c r="AU142" s="18" t="s">
        <v>90</v>
      </c>
    </row>
    <row r="143" s="2" customFormat="1" ht="37.8" customHeight="1">
      <c r="A143" s="39"/>
      <c r="B143" s="40"/>
      <c r="C143" s="220" t="s">
        <v>241</v>
      </c>
      <c r="D143" s="220" t="s">
        <v>216</v>
      </c>
      <c r="E143" s="221" t="s">
        <v>497</v>
      </c>
      <c r="F143" s="222" t="s">
        <v>498</v>
      </c>
      <c r="G143" s="223" t="s">
        <v>358</v>
      </c>
      <c r="H143" s="224">
        <v>1</v>
      </c>
      <c r="I143" s="225"/>
      <c r="J143" s="226">
        <f>ROUND(I143*H143,2)</f>
        <v>0</v>
      </c>
      <c r="K143" s="222" t="s">
        <v>359</v>
      </c>
      <c r="L143" s="45"/>
      <c r="M143" s="227" t="s">
        <v>1</v>
      </c>
      <c r="N143" s="228" t="s">
        <v>46</v>
      </c>
      <c r="O143" s="92"/>
      <c r="P143" s="229">
        <f>O143*H143</f>
        <v>0</v>
      </c>
      <c r="Q143" s="229">
        <v>0</v>
      </c>
      <c r="R143" s="229">
        <f>Q143*H143</f>
        <v>0</v>
      </c>
      <c r="S143" s="229">
        <v>0</v>
      </c>
      <c r="T143" s="230">
        <f>S143*H143</f>
        <v>0</v>
      </c>
      <c r="U143" s="39"/>
      <c r="V143" s="39"/>
      <c r="W143" s="39"/>
      <c r="X143" s="39"/>
      <c r="Y143" s="39"/>
      <c r="Z143" s="39"/>
      <c r="AA143" s="39"/>
      <c r="AB143" s="39"/>
      <c r="AC143" s="39"/>
      <c r="AD143" s="39"/>
      <c r="AE143" s="39"/>
      <c r="AR143" s="231" t="s">
        <v>214</v>
      </c>
      <c r="AT143" s="231" t="s">
        <v>216</v>
      </c>
      <c r="AU143" s="231" t="s">
        <v>90</v>
      </c>
      <c r="AY143" s="18" t="s">
        <v>215</v>
      </c>
      <c r="BE143" s="232">
        <f>IF(N143="základní",J143,0)</f>
        <v>0</v>
      </c>
      <c r="BF143" s="232">
        <f>IF(N143="snížená",J143,0)</f>
        <v>0</v>
      </c>
      <c r="BG143" s="232">
        <f>IF(N143="zákl. přenesená",J143,0)</f>
        <v>0</v>
      </c>
      <c r="BH143" s="232">
        <f>IF(N143="sníž. přenesená",J143,0)</f>
        <v>0</v>
      </c>
      <c r="BI143" s="232">
        <f>IF(N143="nulová",J143,0)</f>
        <v>0</v>
      </c>
      <c r="BJ143" s="18" t="s">
        <v>88</v>
      </c>
      <c r="BK143" s="232">
        <f>ROUND(I143*H143,2)</f>
        <v>0</v>
      </c>
      <c r="BL143" s="18" t="s">
        <v>214</v>
      </c>
      <c r="BM143" s="231" t="s">
        <v>7091</v>
      </c>
    </row>
    <row r="144" s="2" customFormat="1">
      <c r="A144" s="39"/>
      <c r="B144" s="40"/>
      <c r="C144" s="41"/>
      <c r="D144" s="233" t="s">
        <v>221</v>
      </c>
      <c r="E144" s="41"/>
      <c r="F144" s="234" t="s">
        <v>500</v>
      </c>
      <c r="G144" s="41"/>
      <c r="H144" s="41"/>
      <c r="I144" s="235"/>
      <c r="J144" s="41"/>
      <c r="K144" s="41"/>
      <c r="L144" s="45"/>
      <c r="M144" s="236"/>
      <c r="N144" s="237"/>
      <c r="O144" s="92"/>
      <c r="P144" s="92"/>
      <c r="Q144" s="92"/>
      <c r="R144" s="92"/>
      <c r="S144" s="92"/>
      <c r="T144" s="93"/>
      <c r="U144" s="39"/>
      <c r="V144" s="39"/>
      <c r="W144" s="39"/>
      <c r="X144" s="39"/>
      <c r="Y144" s="39"/>
      <c r="Z144" s="39"/>
      <c r="AA144" s="39"/>
      <c r="AB144" s="39"/>
      <c r="AC144" s="39"/>
      <c r="AD144" s="39"/>
      <c r="AE144" s="39"/>
      <c r="AT144" s="18" t="s">
        <v>221</v>
      </c>
      <c r="AU144" s="18" t="s">
        <v>90</v>
      </c>
    </row>
    <row r="145" s="2" customFormat="1">
      <c r="A145" s="39"/>
      <c r="B145" s="40"/>
      <c r="C145" s="41"/>
      <c r="D145" s="250" t="s">
        <v>362</v>
      </c>
      <c r="E145" s="41"/>
      <c r="F145" s="251" t="s">
        <v>501</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362</v>
      </c>
      <c r="AU145" s="18" t="s">
        <v>90</v>
      </c>
    </row>
    <row r="146" s="2" customFormat="1" ht="33" customHeight="1">
      <c r="A146" s="39"/>
      <c r="B146" s="40"/>
      <c r="C146" s="220" t="s">
        <v>246</v>
      </c>
      <c r="D146" s="220" t="s">
        <v>216</v>
      </c>
      <c r="E146" s="221" t="s">
        <v>5324</v>
      </c>
      <c r="F146" s="222" t="s">
        <v>5325</v>
      </c>
      <c r="G146" s="223" t="s">
        <v>583</v>
      </c>
      <c r="H146" s="224">
        <v>3.6699999999999999</v>
      </c>
      <c r="I146" s="225"/>
      <c r="J146" s="226">
        <f>ROUND(I146*H146,2)</f>
        <v>0</v>
      </c>
      <c r="K146" s="222" t="s">
        <v>359</v>
      </c>
      <c r="L146" s="45"/>
      <c r="M146" s="227" t="s">
        <v>1</v>
      </c>
      <c r="N146" s="228" t="s">
        <v>46</v>
      </c>
      <c r="O146" s="92"/>
      <c r="P146" s="229">
        <f>O146*H146</f>
        <v>0</v>
      </c>
      <c r="Q146" s="229">
        <v>0</v>
      </c>
      <c r="R146" s="229">
        <f>Q146*H146</f>
        <v>0</v>
      </c>
      <c r="S146" s="229">
        <v>0</v>
      </c>
      <c r="T146" s="230">
        <f>S146*H146</f>
        <v>0</v>
      </c>
      <c r="U146" s="39"/>
      <c r="V146" s="39"/>
      <c r="W146" s="39"/>
      <c r="X146" s="39"/>
      <c r="Y146" s="39"/>
      <c r="Z146" s="39"/>
      <c r="AA146" s="39"/>
      <c r="AB146" s="39"/>
      <c r="AC146" s="39"/>
      <c r="AD146" s="39"/>
      <c r="AE146" s="39"/>
      <c r="AR146" s="231" t="s">
        <v>214</v>
      </c>
      <c r="AT146" s="231" t="s">
        <v>216</v>
      </c>
      <c r="AU146" s="231" t="s">
        <v>90</v>
      </c>
      <c r="AY146" s="18" t="s">
        <v>215</v>
      </c>
      <c r="BE146" s="232">
        <f>IF(N146="základní",J146,0)</f>
        <v>0</v>
      </c>
      <c r="BF146" s="232">
        <f>IF(N146="snížená",J146,0)</f>
        <v>0</v>
      </c>
      <c r="BG146" s="232">
        <f>IF(N146="zákl. přenesená",J146,0)</f>
        <v>0</v>
      </c>
      <c r="BH146" s="232">
        <f>IF(N146="sníž. přenesená",J146,0)</f>
        <v>0</v>
      </c>
      <c r="BI146" s="232">
        <f>IF(N146="nulová",J146,0)</f>
        <v>0</v>
      </c>
      <c r="BJ146" s="18" t="s">
        <v>88</v>
      </c>
      <c r="BK146" s="232">
        <f>ROUND(I146*H146,2)</f>
        <v>0</v>
      </c>
      <c r="BL146" s="18" t="s">
        <v>214</v>
      </c>
      <c r="BM146" s="231" t="s">
        <v>6988</v>
      </c>
    </row>
    <row r="147" s="2" customFormat="1">
      <c r="A147" s="39"/>
      <c r="B147" s="40"/>
      <c r="C147" s="41"/>
      <c r="D147" s="233" t="s">
        <v>221</v>
      </c>
      <c r="E147" s="41"/>
      <c r="F147" s="234" t="s">
        <v>5327</v>
      </c>
      <c r="G147" s="41"/>
      <c r="H147" s="41"/>
      <c r="I147" s="235"/>
      <c r="J147" s="41"/>
      <c r="K147" s="41"/>
      <c r="L147" s="45"/>
      <c r="M147" s="236"/>
      <c r="N147" s="237"/>
      <c r="O147" s="92"/>
      <c r="P147" s="92"/>
      <c r="Q147" s="92"/>
      <c r="R147" s="92"/>
      <c r="S147" s="92"/>
      <c r="T147" s="93"/>
      <c r="U147" s="39"/>
      <c r="V147" s="39"/>
      <c r="W147" s="39"/>
      <c r="X147" s="39"/>
      <c r="Y147" s="39"/>
      <c r="Z147" s="39"/>
      <c r="AA147" s="39"/>
      <c r="AB147" s="39"/>
      <c r="AC147" s="39"/>
      <c r="AD147" s="39"/>
      <c r="AE147" s="39"/>
      <c r="AT147" s="18" t="s">
        <v>221</v>
      </c>
      <c r="AU147" s="18" t="s">
        <v>90</v>
      </c>
    </row>
    <row r="148" s="2" customFormat="1">
      <c r="A148" s="39"/>
      <c r="B148" s="40"/>
      <c r="C148" s="41"/>
      <c r="D148" s="250" t="s">
        <v>362</v>
      </c>
      <c r="E148" s="41"/>
      <c r="F148" s="251" t="s">
        <v>5328</v>
      </c>
      <c r="G148" s="41"/>
      <c r="H148" s="41"/>
      <c r="I148" s="235"/>
      <c r="J148" s="41"/>
      <c r="K148" s="41"/>
      <c r="L148" s="45"/>
      <c r="M148" s="236"/>
      <c r="N148" s="237"/>
      <c r="O148" s="92"/>
      <c r="P148" s="92"/>
      <c r="Q148" s="92"/>
      <c r="R148" s="92"/>
      <c r="S148" s="92"/>
      <c r="T148" s="93"/>
      <c r="U148" s="39"/>
      <c r="V148" s="39"/>
      <c r="W148" s="39"/>
      <c r="X148" s="39"/>
      <c r="Y148" s="39"/>
      <c r="Z148" s="39"/>
      <c r="AA148" s="39"/>
      <c r="AB148" s="39"/>
      <c r="AC148" s="39"/>
      <c r="AD148" s="39"/>
      <c r="AE148" s="39"/>
      <c r="AT148" s="18" t="s">
        <v>362</v>
      </c>
      <c r="AU148" s="18" t="s">
        <v>90</v>
      </c>
    </row>
    <row r="149" s="14" customFormat="1">
      <c r="A149" s="14"/>
      <c r="B149" s="262"/>
      <c r="C149" s="263"/>
      <c r="D149" s="233" t="s">
        <v>364</v>
      </c>
      <c r="E149" s="264" t="s">
        <v>1</v>
      </c>
      <c r="F149" s="265" t="s">
        <v>7092</v>
      </c>
      <c r="G149" s="263"/>
      <c r="H149" s="266">
        <v>1.47</v>
      </c>
      <c r="I149" s="267"/>
      <c r="J149" s="263"/>
      <c r="K149" s="263"/>
      <c r="L149" s="268"/>
      <c r="M149" s="269"/>
      <c r="N149" s="270"/>
      <c r="O149" s="270"/>
      <c r="P149" s="270"/>
      <c r="Q149" s="270"/>
      <c r="R149" s="270"/>
      <c r="S149" s="270"/>
      <c r="T149" s="271"/>
      <c r="U149" s="14"/>
      <c r="V149" s="14"/>
      <c r="W149" s="14"/>
      <c r="X149" s="14"/>
      <c r="Y149" s="14"/>
      <c r="Z149" s="14"/>
      <c r="AA149" s="14"/>
      <c r="AB149" s="14"/>
      <c r="AC149" s="14"/>
      <c r="AD149" s="14"/>
      <c r="AE149" s="14"/>
      <c r="AT149" s="272" t="s">
        <v>364</v>
      </c>
      <c r="AU149" s="272" t="s">
        <v>90</v>
      </c>
      <c r="AV149" s="14" t="s">
        <v>90</v>
      </c>
      <c r="AW149" s="14" t="s">
        <v>36</v>
      </c>
      <c r="AX149" s="14" t="s">
        <v>81</v>
      </c>
      <c r="AY149" s="272" t="s">
        <v>215</v>
      </c>
    </row>
    <row r="150" s="14" customFormat="1">
      <c r="A150" s="14"/>
      <c r="B150" s="262"/>
      <c r="C150" s="263"/>
      <c r="D150" s="233" t="s">
        <v>364</v>
      </c>
      <c r="E150" s="264" t="s">
        <v>1</v>
      </c>
      <c r="F150" s="265" t="s">
        <v>7093</v>
      </c>
      <c r="G150" s="263"/>
      <c r="H150" s="266">
        <v>2.2000000000000002</v>
      </c>
      <c r="I150" s="267"/>
      <c r="J150" s="263"/>
      <c r="K150" s="263"/>
      <c r="L150" s="268"/>
      <c r="M150" s="269"/>
      <c r="N150" s="270"/>
      <c r="O150" s="270"/>
      <c r="P150" s="270"/>
      <c r="Q150" s="270"/>
      <c r="R150" s="270"/>
      <c r="S150" s="270"/>
      <c r="T150" s="271"/>
      <c r="U150" s="14"/>
      <c r="V150" s="14"/>
      <c r="W150" s="14"/>
      <c r="X150" s="14"/>
      <c r="Y150" s="14"/>
      <c r="Z150" s="14"/>
      <c r="AA150" s="14"/>
      <c r="AB150" s="14"/>
      <c r="AC150" s="14"/>
      <c r="AD150" s="14"/>
      <c r="AE150" s="14"/>
      <c r="AT150" s="272" t="s">
        <v>364</v>
      </c>
      <c r="AU150" s="272" t="s">
        <v>90</v>
      </c>
      <c r="AV150" s="14" t="s">
        <v>90</v>
      </c>
      <c r="AW150" s="14" t="s">
        <v>36</v>
      </c>
      <c r="AX150" s="14" t="s">
        <v>81</v>
      </c>
      <c r="AY150" s="272" t="s">
        <v>215</v>
      </c>
    </row>
    <row r="151" s="15" customFormat="1">
      <c r="A151" s="15"/>
      <c r="B151" s="273"/>
      <c r="C151" s="274"/>
      <c r="D151" s="233" t="s">
        <v>364</v>
      </c>
      <c r="E151" s="275" t="s">
        <v>1</v>
      </c>
      <c r="F151" s="276" t="s">
        <v>368</v>
      </c>
      <c r="G151" s="274"/>
      <c r="H151" s="277">
        <v>3.6699999999999999</v>
      </c>
      <c r="I151" s="278"/>
      <c r="J151" s="274"/>
      <c r="K151" s="274"/>
      <c r="L151" s="279"/>
      <c r="M151" s="280"/>
      <c r="N151" s="281"/>
      <c r="O151" s="281"/>
      <c r="P151" s="281"/>
      <c r="Q151" s="281"/>
      <c r="R151" s="281"/>
      <c r="S151" s="281"/>
      <c r="T151" s="282"/>
      <c r="U151" s="15"/>
      <c r="V151" s="15"/>
      <c r="W151" s="15"/>
      <c r="X151" s="15"/>
      <c r="Y151" s="15"/>
      <c r="Z151" s="15"/>
      <c r="AA151" s="15"/>
      <c r="AB151" s="15"/>
      <c r="AC151" s="15"/>
      <c r="AD151" s="15"/>
      <c r="AE151" s="15"/>
      <c r="AT151" s="283" t="s">
        <v>364</v>
      </c>
      <c r="AU151" s="283" t="s">
        <v>90</v>
      </c>
      <c r="AV151" s="15" t="s">
        <v>214</v>
      </c>
      <c r="AW151" s="15" t="s">
        <v>36</v>
      </c>
      <c r="AX151" s="15" t="s">
        <v>88</v>
      </c>
      <c r="AY151" s="283" t="s">
        <v>215</v>
      </c>
    </row>
    <row r="152" s="2" customFormat="1" ht="37.8" customHeight="1">
      <c r="A152" s="39"/>
      <c r="B152" s="40"/>
      <c r="C152" s="220" t="s">
        <v>251</v>
      </c>
      <c r="D152" s="220" t="s">
        <v>216</v>
      </c>
      <c r="E152" s="221" t="s">
        <v>7094</v>
      </c>
      <c r="F152" s="222" t="s">
        <v>7095</v>
      </c>
      <c r="G152" s="223" t="s">
        <v>716</v>
      </c>
      <c r="H152" s="224">
        <v>35</v>
      </c>
      <c r="I152" s="225"/>
      <c r="J152" s="226">
        <f>ROUND(I152*H152,2)</f>
        <v>0</v>
      </c>
      <c r="K152" s="222" t="s">
        <v>359</v>
      </c>
      <c r="L152" s="45"/>
      <c r="M152" s="227" t="s">
        <v>1</v>
      </c>
      <c r="N152" s="228" t="s">
        <v>46</v>
      </c>
      <c r="O152" s="92"/>
      <c r="P152" s="229">
        <f>O152*H152</f>
        <v>0</v>
      </c>
      <c r="Q152" s="229">
        <v>0</v>
      </c>
      <c r="R152" s="229">
        <f>Q152*H152</f>
        <v>0</v>
      </c>
      <c r="S152" s="229">
        <v>0</v>
      </c>
      <c r="T152" s="230">
        <f>S152*H152</f>
        <v>0</v>
      </c>
      <c r="U152" s="39"/>
      <c r="V152" s="39"/>
      <c r="W152" s="39"/>
      <c r="X152" s="39"/>
      <c r="Y152" s="39"/>
      <c r="Z152" s="39"/>
      <c r="AA152" s="39"/>
      <c r="AB152" s="39"/>
      <c r="AC152" s="39"/>
      <c r="AD152" s="39"/>
      <c r="AE152" s="39"/>
      <c r="AR152" s="231" t="s">
        <v>214</v>
      </c>
      <c r="AT152" s="231" t="s">
        <v>216</v>
      </c>
      <c r="AU152" s="231" t="s">
        <v>90</v>
      </c>
      <c r="AY152" s="18" t="s">
        <v>215</v>
      </c>
      <c r="BE152" s="232">
        <f>IF(N152="základní",J152,0)</f>
        <v>0</v>
      </c>
      <c r="BF152" s="232">
        <f>IF(N152="snížená",J152,0)</f>
        <v>0</v>
      </c>
      <c r="BG152" s="232">
        <f>IF(N152="zákl. přenesená",J152,0)</f>
        <v>0</v>
      </c>
      <c r="BH152" s="232">
        <f>IF(N152="sníž. přenesená",J152,0)</f>
        <v>0</v>
      </c>
      <c r="BI152" s="232">
        <f>IF(N152="nulová",J152,0)</f>
        <v>0</v>
      </c>
      <c r="BJ152" s="18" t="s">
        <v>88</v>
      </c>
      <c r="BK152" s="232">
        <f>ROUND(I152*H152,2)</f>
        <v>0</v>
      </c>
      <c r="BL152" s="18" t="s">
        <v>214</v>
      </c>
      <c r="BM152" s="231" t="s">
        <v>7096</v>
      </c>
    </row>
    <row r="153" s="2" customFormat="1">
      <c r="A153" s="39"/>
      <c r="B153" s="40"/>
      <c r="C153" s="41"/>
      <c r="D153" s="233" t="s">
        <v>221</v>
      </c>
      <c r="E153" s="41"/>
      <c r="F153" s="234" t="s">
        <v>7097</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221</v>
      </c>
      <c r="AU153" s="18" t="s">
        <v>90</v>
      </c>
    </row>
    <row r="154" s="2" customFormat="1">
      <c r="A154" s="39"/>
      <c r="B154" s="40"/>
      <c r="C154" s="41"/>
      <c r="D154" s="250" t="s">
        <v>362</v>
      </c>
      <c r="E154" s="41"/>
      <c r="F154" s="251" t="s">
        <v>7098</v>
      </c>
      <c r="G154" s="41"/>
      <c r="H154" s="41"/>
      <c r="I154" s="235"/>
      <c r="J154" s="41"/>
      <c r="K154" s="41"/>
      <c r="L154" s="45"/>
      <c r="M154" s="236"/>
      <c r="N154" s="237"/>
      <c r="O154" s="92"/>
      <c r="P154" s="92"/>
      <c r="Q154" s="92"/>
      <c r="R154" s="92"/>
      <c r="S154" s="92"/>
      <c r="T154" s="93"/>
      <c r="U154" s="39"/>
      <c r="V154" s="39"/>
      <c r="W154" s="39"/>
      <c r="X154" s="39"/>
      <c r="Y154" s="39"/>
      <c r="Z154" s="39"/>
      <c r="AA154" s="39"/>
      <c r="AB154" s="39"/>
      <c r="AC154" s="39"/>
      <c r="AD154" s="39"/>
      <c r="AE154" s="39"/>
      <c r="AT154" s="18" t="s">
        <v>362</v>
      </c>
      <c r="AU154" s="18" t="s">
        <v>90</v>
      </c>
    </row>
    <row r="155" s="2" customFormat="1" ht="24.15" customHeight="1">
      <c r="A155" s="39"/>
      <c r="B155" s="40"/>
      <c r="C155" s="295" t="s">
        <v>256</v>
      </c>
      <c r="D155" s="295" t="s">
        <v>539</v>
      </c>
      <c r="E155" s="296" t="s">
        <v>6997</v>
      </c>
      <c r="F155" s="297" t="s">
        <v>6998</v>
      </c>
      <c r="G155" s="298" t="s">
        <v>358</v>
      </c>
      <c r="H155" s="299">
        <v>0.69999999999999996</v>
      </c>
      <c r="I155" s="300"/>
      <c r="J155" s="301">
        <f>ROUND(I155*H155,2)</f>
        <v>0</v>
      </c>
      <c r="K155" s="297" t="s">
        <v>359</v>
      </c>
      <c r="L155" s="302"/>
      <c r="M155" s="303" t="s">
        <v>1</v>
      </c>
      <c r="N155" s="304" t="s">
        <v>46</v>
      </c>
      <c r="O155" s="92"/>
      <c r="P155" s="229">
        <f>O155*H155</f>
        <v>0</v>
      </c>
      <c r="Q155" s="229">
        <v>0.22</v>
      </c>
      <c r="R155" s="229">
        <f>Q155*H155</f>
        <v>0.154</v>
      </c>
      <c r="S155" s="229">
        <v>0</v>
      </c>
      <c r="T155" s="230">
        <f>S155*H155</f>
        <v>0</v>
      </c>
      <c r="U155" s="39"/>
      <c r="V155" s="39"/>
      <c r="W155" s="39"/>
      <c r="X155" s="39"/>
      <c r="Y155" s="39"/>
      <c r="Z155" s="39"/>
      <c r="AA155" s="39"/>
      <c r="AB155" s="39"/>
      <c r="AC155" s="39"/>
      <c r="AD155" s="39"/>
      <c r="AE155" s="39"/>
      <c r="AR155" s="231" t="s">
        <v>251</v>
      </c>
      <c r="AT155" s="231" t="s">
        <v>539</v>
      </c>
      <c r="AU155" s="231" t="s">
        <v>90</v>
      </c>
      <c r="AY155" s="18" t="s">
        <v>215</v>
      </c>
      <c r="BE155" s="232">
        <f>IF(N155="základní",J155,0)</f>
        <v>0</v>
      </c>
      <c r="BF155" s="232">
        <f>IF(N155="snížená",J155,0)</f>
        <v>0</v>
      </c>
      <c r="BG155" s="232">
        <f>IF(N155="zákl. přenesená",J155,0)</f>
        <v>0</v>
      </c>
      <c r="BH155" s="232">
        <f>IF(N155="sníž. přenesená",J155,0)</f>
        <v>0</v>
      </c>
      <c r="BI155" s="232">
        <f>IF(N155="nulová",J155,0)</f>
        <v>0</v>
      </c>
      <c r="BJ155" s="18" t="s">
        <v>88</v>
      </c>
      <c r="BK155" s="232">
        <f>ROUND(I155*H155,2)</f>
        <v>0</v>
      </c>
      <c r="BL155" s="18" t="s">
        <v>214</v>
      </c>
      <c r="BM155" s="231" t="s">
        <v>7099</v>
      </c>
    </row>
    <row r="156" s="2" customFormat="1">
      <c r="A156" s="39"/>
      <c r="B156" s="40"/>
      <c r="C156" s="41"/>
      <c r="D156" s="233" t="s">
        <v>221</v>
      </c>
      <c r="E156" s="41"/>
      <c r="F156" s="234" t="s">
        <v>7000</v>
      </c>
      <c r="G156" s="41"/>
      <c r="H156" s="41"/>
      <c r="I156" s="235"/>
      <c r="J156" s="41"/>
      <c r="K156" s="41"/>
      <c r="L156" s="45"/>
      <c r="M156" s="236"/>
      <c r="N156" s="237"/>
      <c r="O156" s="92"/>
      <c r="P156" s="92"/>
      <c r="Q156" s="92"/>
      <c r="R156" s="92"/>
      <c r="S156" s="92"/>
      <c r="T156" s="93"/>
      <c r="U156" s="39"/>
      <c r="V156" s="39"/>
      <c r="W156" s="39"/>
      <c r="X156" s="39"/>
      <c r="Y156" s="39"/>
      <c r="Z156" s="39"/>
      <c r="AA156" s="39"/>
      <c r="AB156" s="39"/>
      <c r="AC156" s="39"/>
      <c r="AD156" s="39"/>
      <c r="AE156" s="39"/>
      <c r="AT156" s="18" t="s">
        <v>221</v>
      </c>
      <c r="AU156" s="18" t="s">
        <v>90</v>
      </c>
    </row>
    <row r="157" s="14" customFormat="1">
      <c r="A157" s="14"/>
      <c r="B157" s="262"/>
      <c r="C157" s="263"/>
      <c r="D157" s="233" t="s">
        <v>364</v>
      </c>
      <c r="E157" s="264" t="s">
        <v>1</v>
      </c>
      <c r="F157" s="265" t="s">
        <v>7089</v>
      </c>
      <c r="G157" s="263"/>
      <c r="H157" s="266">
        <v>0.69999999999999996</v>
      </c>
      <c r="I157" s="267"/>
      <c r="J157" s="263"/>
      <c r="K157" s="263"/>
      <c r="L157" s="268"/>
      <c r="M157" s="269"/>
      <c r="N157" s="270"/>
      <c r="O157" s="270"/>
      <c r="P157" s="270"/>
      <c r="Q157" s="270"/>
      <c r="R157" s="270"/>
      <c r="S157" s="270"/>
      <c r="T157" s="271"/>
      <c r="U157" s="14"/>
      <c r="V157" s="14"/>
      <c r="W157" s="14"/>
      <c r="X157" s="14"/>
      <c r="Y157" s="14"/>
      <c r="Z157" s="14"/>
      <c r="AA157" s="14"/>
      <c r="AB157" s="14"/>
      <c r="AC157" s="14"/>
      <c r="AD157" s="14"/>
      <c r="AE157" s="14"/>
      <c r="AT157" s="272" t="s">
        <v>364</v>
      </c>
      <c r="AU157" s="272" t="s">
        <v>90</v>
      </c>
      <c r="AV157" s="14" t="s">
        <v>90</v>
      </c>
      <c r="AW157" s="14" t="s">
        <v>36</v>
      </c>
      <c r="AX157" s="14" t="s">
        <v>81</v>
      </c>
      <c r="AY157" s="272" t="s">
        <v>215</v>
      </c>
    </row>
    <row r="158" s="15" customFormat="1">
      <c r="A158" s="15"/>
      <c r="B158" s="273"/>
      <c r="C158" s="274"/>
      <c r="D158" s="233" t="s">
        <v>364</v>
      </c>
      <c r="E158" s="275" t="s">
        <v>1</v>
      </c>
      <c r="F158" s="276" t="s">
        <v>368</v>
      </c>
      <c r="G158" s="274"/>
      <c r="H158" s="277">
        <v>0.69999999999999996</v>
      </c>
      <c r="I158" s="278"/>
      <c r="J158" s="274"/>
      <c r="K158" s="274"/>
      <c r="L158" s="279"/>
      <c r="M158" s="280"/>
      <c r="N158" s="281"/>
      <c r="O158" s="281"/>
      <c r="P158" s="281"/>
      <c r="Q158" s="281"/>
      <c r="R158" s="281"/>
      <c r="S158" s="281"/>
      <c r="T158" s="282"/>
      <c r="U158" s="15"/>
      <c r="V158" s="15"/>
      <c r="W158" s="15"/>
      <c r="X158" s="15"/>
      <c r="Y158" s="15"/>
      <c r="Z158" s="15"/>
      <c r="AA158" s="15"/>
      <c r="AB158" s="15"/>
      <c r="AC158" s="15"/>
      <c r="AD158" s="15"/>
      <c r="AE158" s="15"/>
      <c r="AT158" s="283" t="s">
        <v>364</v>
      </c>
      <c r="AU158" s="283" t="s">
        <v>90</v>
      </c>
      <c r="AV158" s="15" t="s">
        <v>214</v>
      </c>
      <c r="AW158" s="15" t="s">
        <v>36</v>
      </c>
      <c r="AX158" s="15" t="s">
        <v>88</v>
      </c>
      <c r="AY158" s="283" t="s">
        <v>215</v>
      </c>
    </row>
    <row r="159" s="2" customFormat="1" ht="24.15" customHeight="1">
      <c r="A159" s="39"/>
      <c r="B159" s="40"/>
      <c r="C159" s="220" t="s">
        <v>261</v>
      </c>
      <c r="D159" s="220" t="s">
        <v>216</v>
      </c>
      <c r="E159" s="221" t="s">
        <v>7100</v>
      </c>
      <c r="F159" s="222" t="s">
        <v>7101</v>
      </c>
      <c r="G159" s="223" t="s">
        <v>7102</v>
      </c>
      <c r="H159" s="224">
        <v>0.34999999999999998</v>
      </c>
      <c r="I159" s="225"/>
      <c r="J159" s="226">
        <f>ROUND(I159*H159,2)</f>
        <v>0</v>
      </c>
      <c r="K159" s="222" t="s">
        <v>359</v>
      </c>
      <c r="L159" s="45"/>
      <c r="M159" s="227" t="s">
        <v>1</v>
      </c>
      <c r="N159" s="228" t="s">
        <v>46</v>
      </c>
      <c r="O159" s="92"/>
      <c r="P159" s="229">
        <f>O159*H159</f>
        <v>0</v>
      </c>
      <c r="Q159" s="229">
        <v>0</v>
      </c>
      <c r="R159" s="229">
        <f>Q159*H159</f>
        <v>0</v>
      </c>
      <c r="S159" s="229">
        <v>0</v>
      </c>
      <c r="T159" s="230">
        <f>S159*H159</f>
        <v>0</v>
      </c>
      <c r="U159" s="39"/>
      <c r="V159" s="39"/>
      <c r="W159" s="39"/>
      <c r="X159" s="39"/>
      <c r="Y159" s="39"/>
      <c r="Z159" s="39"/>
      <c r="AA159" s="39"/>
      <c r="AB159" s="39"/>
      <c r="AC159" s="39"/>
      <c r="AD159" s="39"/>
      <c r="AE159" s="39"/>
      <c r="AR159" s="231" t="s">
        <v>214</v>
      </c>
      <c r="AT159" s="231" t="s">
        <v>216</v>
      </c>
      <c r="AU159" s="231" t="s">
        <v>90</v>
      </c>
      <c r="AY159" s="18" t="s">
        <v>215</v>
      </c>
      <c r="BE159" s="232">
        <f>IF(N159="základní",J159,0)</f>
        <v>0</v>
      </c>
      <c r="BF159" s="232">
        <f>IF(N159="snížená",J159,0)</f>
        <v>0</v>
      </c>
      <c r="BG159" s="232">
        <f>IF(N159="zákl. přenesená",J159,0)</f>
        <v>0</v>
      </c>
      <c r="BH159" s="232">
        <f>IF(N159="sníž. přenesená",J159,0)</f>
        <v>0</v>
      </c>
      <c r="BI159" s="232">
        <f>IF(N159="nulová",J159,0)</f>
        <v>0</v>
      </c>
      <c r="BJ159" s="18" t="s">
        <v>88</v>
      </c>
      <c r="BK159" s="232">
        <f>ROUND(I159*H159,2)</f>
        <v>0</v>
      </c>
      <c r="BL159" s="18" t="s">
        <v>214</v>
      </c>
      <c r="BM159" s="231" t="s">
        <v>7103</v>
      </c>
    </row>
    <row r="160" s="2" customFormat="1">
      <c r="A160" s="39"/>
      <c r="B160" s="40"/>
      <c r="C160" s="41"/>
      <c r="D160" s="233" t="s">
        <v>221</v>
      </c>
      <c r="E160" s="41"/>
      <c r="F160" s="234" t="s">
        <v>7104</v>
      </c>
      <c r="G160" s="41"/>
      <c r="H160" s="41"/>
      <c r="I160" s="235"/>
      <c r="J160" s="41"/>
      <c r="K160" s="41"/>
      <c r="L160" s="45"/>
      <c r="M160" s="236"/>
      <c r="N160" s="237"/>
      <c r="O160" s="92"/>
      <c r="P160" s="92"/>
      <c r="Q160" s="92"/>
      <c r="R160" s="92"/>
      <c r="S160" s="92"/>
      <c r="T160" s="93"/>
      <c r="U160" s="39"/>
      <c r="V160" s="39"/>
      <c r="W160" s="39"/>
      <c r="X160" s="39"/>
      <c r="Y160" s="39"/>
      <c r="Z160" s="39"/>
      <c r="AA160" s="39"/>
      <c r="AB160" s="39"/>
      <c r="AC160" s="39"/>
      <c r="AD160" s="39"/>
      <c r="AE160" s="39"/>
      <c r="AT160" s="18" t="s">
        <v>221</v>
      </c>
      <c r="AU160" s="18" t="s">
        <v>90</v>
      </c>
    </row>
    <row r="161" s="2" customFormat="1">
      <c r="A161" s="39"/>
      <c r="B161" s="40"/>
      <c r="C161" s="41"/>
      <c r="D161" s="250" t="s">
        <v>362</v>
      </c>
      <c r="E161" s="41"/>
      <c r="F161" s="251" t="s">
        <v>7105</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362</v>
      </c>
      <c r="AU161" s="18" t="s">
        <v>90</v>
      </c>
    </row>
    <row r="162" s="14" customFormat="1">
      <c r="A162" s="14"/>
      <c r="B162" s="262"/>
      <c r="C162" s="263"/>
      <c r="D162" s="233" t="s">
        <v>364</v>
      </c>
      <c r="E162" s="264" t="s">
        <v>1</v>
      </c>
      <c r="F162" s="265" t="s">
        <v>7106</v>
      </c>
      <c r="G162" s="263"/>
      <c r="H162" s="266">
        <v>0.34999999999999998</v>
      </c>
      <c r="I162" s="267"/>
      <c r="J162" s="263"/>
      <c r="K162" s="263"/>
      <c r="L162" s="268"/>
      <c r="M162" s="269"/>
      <c r="N162" s="270"/>
      <c r="O162" s="270"/>
      <c r="P162" s="270"/>
      <c r="Q162" s="270"/>
      <c r="R162" s="270"/>
      <c r="S162" s="270"/>
      <c r="T162" s="271"/>
      <c r="U162" s="14"/>
      <c r="V162" s="14"/>
      <c r="W162" s="14"/>
      <c r="X162" s="14"/>
      <c r="Y162" s="14"/>
      <c r="Z162" s="14"/>
      <c r="AA162" s="14"/>
      <c r="AB162" s="14"/>
      <c r="AC162" s="14"/>
      <c r="AD162" s="14"/>
      <c r="AE162" s="14"/>
      <c r="AT162" s="272" t="s">
        <v>364</v>
      </c>
      <c r="AU162" s="272" t="s">
        <v>90</v>
      </c>
      <c r="AV162" s="14" t="s">
        <v>90</v>
      </c>
      <c r="AW162" s="14" t="s">
        <v>36</v>
      </c>
      <c r="AX162" s="14" t="s">
        <v>81</v>
      </c>
      <c r="AY162" s="272" t="s">
        <v>215</v>
      </c>
    </row>
    <row r="163" s="15" customFormat="1">
      <c r="A163" s="15"/>
      <c r="B163" s="273"/>
      <c r="C163" s="274"/>
      <c r="D163" s="233" t="s">
        <v>364</v>
      </c>
      <c r="E163" s="275" t="s">
        <v>1</v>
      </c>
      <c r="F163" s="276" t="s">
        <v>368</v>
      </c>
      <c r="G163" s="274"/>
      <c r="H163" s="277">
        <v>0.34999999999999998</v>
      </c>
      <c r="I163" s="278"/>
      <c r="J163" s="274"/>
      <c r="K163" s="274"/>
      <c r="L163" s="279"/>
      <c r="M163" s="280"/>
      <c r="N163" s="281"/>
      <c r="O163" s="281"/>
      <c r="P163" s="281"/>
      <c r="Q163" s="281"/>
      <c r="R163" s="281"/>
      <c r="S163" s="281"/>
      <c r="T163" s="282"/>
      <c r="U163" s="15"/>
      <c r="V163" s="15"/>
      <c r="W163" s="15"/>
      <c r="X163" s="15"/>
      <c r="Y163" s="15"/>
      <c r="Z163" s="15"/>
      <c r="AA163" s="15"/>
      <c r="AB163" s="15"/>
      <c r="AC163" s="15"/>
      <c r="AD163" s="15"/>
      <c r="AE163" s="15"/>
      <c r="AT163" s="283" t="s">
        <v>364</v>
      </c>
      <c r="AU163" s="283" t="s">
        <v>90</v>
      </c>
      <c r="AV163" s="15" t="s">
        <v>214</v>
      </c>
      <c r="AW163" s="15" t="s">
        <v>36</v>
      </c>
      <c r="AX163" s="15" t="s">
        <v>88</v>
      </c>
      <c r="AY163" s="283" t="s">
        <v>215</v>
      </c>
    </row>
    <row r="164" s="2" customFormat="1" ht="24.15" customHeight="1">
      <c r="A164" s="39"/>
      <c r="B164" s="40"/>
      <c r="C164" s="220" t="s">
        <v>266</v>
      </c>
      <c r="D164" s="220" t="s">
        <v>216</v>
      </c>
      <c r="E164" s="221" t="s">
        <v>7107</v>
      </c>
      <c r="F164" s="222" t="s">
        <v>7108</v>
      </c>
      <c r="G164" s="223" t="s">
        <v>716</v>
      </c>
      <c r="H164" s="224">
        <v>35</v>
      </c>
      <c r="I164" s="225"/>
      <c r="J164" s="226">
        <f>ROUND(I164*H164,2)</f>
        <v>0</v>
      </c>
      <c r="K164" s="222" t="s">
        <v>359</v>
      </c>
      <c r="L164" s="45"/>
      <c r="M164" s="227" t="s">
        <v>1</v>
      </c>
      <c r="N164" s="228" t="s">
        <v>46</v>
      </c>
      <c r="O164" s="92"/>
      <c r="P164" s="229">
        <f>O164*H164</f>
        <v>0</v>
      </c>
      <c r="Q164" s="229">
        <v>0</v>
      </c>
      <c r="R164" s="229">
        <f>Q164*H164</f>
        <v>0</v>
      </c>
      <c r="S164" s="229">
        <v>0</v>
      </c>
      <c r="T164" s="230">
        <f>S164*H164</f>
        <v>0</v>
      </c>
      <c r="U164" s="39"/>
      <c r="V164" s="39"/>
      <c r="W164" s="39"/>
      <c r="X164" s="39"/>
      <c r="Y164" s="39"/>
      <c r="Z164" s="39"/>
      <c r="AA164" s="39"/>
      <c r="AB164" s="39"/>
      <c r="AC164" s="39"/>
      <c r="AD164" s="39"/>
      <c r="AE164" s="39"/>
      <c r="AR164" s="231" t="s">
        <v>214</v>
      </c>
      <c r="AT164" s="231" t="s">
        <v>216</v>
      </c>
      <c r="AU164" s="231" t="s">
        <v>90</v>
      </c>
      <c r="AY164" s="18" t="s">
        <v>215</v>
      </c>
      <c r="BE164" s="232">
        <f>IF(N164="základní",J164,0)</f>
        <v>0</v>
      </c>
      <c r="BF164" s="232">
        <f>IF(N164="snížená",J164,0)</f>
        <v>0</v>
      </c>
      <c r="BG164" s="232">
        <f>IF(N164="zákl. přenesená",J164,0)</f>
        <v>0</v>
      </c>
      <c r="BH164" s="232">
        <f>IF(N164="sníž. přenesená",J164,0)</f>
        <v>0</v>
      </c>
      <c r="BI164" s="232">
        <f>IF(N164="nulová",J164,0)</f>
        <v>0</v>
      </c>
      <c r="BJ164" s="18" t="s">
        <v>88</v>
      </c>
      <c r="BK164" s="232">
        <f>ROUND(I164*H164,2)</f>
        <v>0</v>
      </c>
      <c r="BL164" s="18" t="s">
        <v>214</v>
      </c>
      <c r="BM164" s="231" t="s">
        <v>7109</v>
      </c>
    </row>
    <row r="165" s="2" customFormat="1">
      <c r="A165" s="39"/>
      <c r="B165" s="40"/>
      <c r="C165" s="41"/>
      <c r="D165" s="233" t="s">
        <v>221</v>
      </c>
      <c r="E165" s="41"/>
      <c r="F165" s="234" t="s">
        <v>7110</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221</v>
      </c>
      <c r="AU165" s="18" t="s">
        <v>90</v>
      </c>
    </row>
    <row r="166" s="2" customFormat="1">
      <c r="A166" s="39"/>
      <c r="B166" s="40"/>
      <c r="C166" s="41"/>
      <c r="D166" s="250" t="s">
        <v>362</v>
      </c>
      <c r="E166" s="41"/>
      <c r="F166" s="251" t="s">
        <v>7111</v>
      </c>
      <c r="G166" s="41"/>
      <c r="H166" s="41"/>
      <c r="I166" s="235"/>
      <c r="J166" s="41"/>
      <c r="K166" s="41"/>
      <c r="L166" s="45"/>
      <c r="M166" s="236"/>
      <c r="N166" s="237"/>
      <c r="O166" s="92"/>
      <c r="P166" s="92"/>
      <c r="Q166" s="92"/>
      <c r="R166" s="92"/>
      <c r="S166" s="92"/>
      <c r="T166" s="93"/>
      <c r="U166" s="39"/>
      <c r="V166" s="39"/>
      <c r="W166" s="39"/>
      <c r="X166" s="39"/>
      <c r="Y166" s="39"/>
      <c r="Z166" s="39"/>
      <c r="AA166" s="39"/>
      <c r="AB166" s="39"/>
      <c r="AC166" s="39"/>
      <c r="AD166" s="39"/>
      <c r="AE166" s="39"/>
      <c r="AT166" s="18" t="s">
        <v>362</v>
      </c>
      <c r="AU166" s="18" t="s">
        <v>90</v>
      </c>
    </row>
    <row r="167" s="2" customFormat="1" ht="16.5" customHeight="1">
      <c r="A167" s="39"/>
      <c r="B167" s="40"/>
      <c r="C167" s="295" t="s">
        <v>8</v>
      </c>
      <c r="D167" s="295" t="s">
        <v>539</v>
      </c>
      <c r="E167" s="296" t="s">
        <v>7112</v>
      </c>
      <c r="F167" s="297" t="s">
        <v>7113</v>
      </c>
      <c r="G167" s="298" t="s">
        <v>716</v>
      </c>
      <c r="H167" s="299">
        <v>16</v>
      </c>
      <c r="I167" s="300"/>
      <c r="J167" s="301">
        <f>ROUND(I167*H167,2)</f>
        <v>0</v>
      </c>
      <c r="K167" s="297" t="s">
        <v>1</v>
      </c>
      <c r="L167" s="302"/>
      <c r="M167" s="303" t="s">
        <v>1</v>
      </c>
      <c r="N167" s="304" t="s">
        <v>46</v>
      </c>
      <c r="O167" s="92"/>
      <c r="P167" s="229">
        <f>O167*H167</f>
        <v>0</v>
      </c>
      <c r="Q167" s="229">
        <v>0.01</v>
      </c>
      <c r="R167" s="229">
        <f>Q167*H167</f>
        <v>0.16</v>
      </c>
      <c r="S167" s="229">
        <v>0</v>
      </c>
      <c r="T167" s="230">
        <f>S167*H167</f>
        <v>0</v>
      </c>
      <c r="U167" s="39"/>
      <c r="V167" s="39"/>
      <c r="W167" s="39"/>
      <c r="X167" s="39"/>
      <c r="Y167" s="39"/>
      <c r="Z167" s="39"/>
      <c r="AA167" s="39"/>
      <c r="AB167" s="39"/>
      <c r="AC167" s="39"/>
      <c r="AD167" s="39"/>
      <c r="AE167" s="39"/>
      <c r="AR167" s="231" t="s">
        <v>251</v>
      </c>
      <c r="AT167" s="231" t="s">
        <v>539</v>
      </c>
      <c r="AU167" s="231" t="s">
        <v>90</v>
      </c>
      <c r="AY167" s="18" t="s">
        <v>215</v>
      </c>
      <c r="BE167" s="232">
        <f>IF(N167="základní",J167,0)</f>
        <v>0</v>
      </c>
      <c r="BF167" s="232">
        <f>IF(N167="snížená",J167,0)</f>
        <v>0</v>
      </c>
      <c r="BG167" s="232">
        <f>IF(N167="zákl. přenesená",J167,0)</f>
        <v>0</v>
      </c>
      <c r="BH167" s="232">
        <f>IF(N167="sníž. přenesená",J167,0)</f>
        <v>0</v>
      </c>
      <c r="BI167" s="232">
        <f>IF(N167="nulová",J167,0)</f>
        <v>0</v>
      </c>
      <c r="BJ167" s="18" t="s">
        <v>88</v>
      </c>
      <c r="BK167" s="232">
        <f>ROUND(I167*H167,2)</f>
        <v>0</v>
      </c>
      <c r="BL167" s="18" t="s">
        <v>214</v>
      </c>
      <c r="BM167" s="231" t="s">
        <v>7114</v>
      </c>
    </row>
    <row r="168" s="2" customFormat="1" ht="16.5" customHeight="1">
      <c r="A168" s="39"/>
      <c r="B168" s="40"/>
      <c r="C168" s="295" t="s">
        <v>275</v>
      </c>
      <c r="D168" s="295" t="s">
        <v>539</v>
      </c>
      <c r="E168" s="296" t="s">
        <v>7115</v>
      </c>
      <c r="F168" s="297" t="s">
        <v>7116</v>
      </c>
      <c r="G168" s="298" t="s">
        <v>716</v>
      </c>
      <c r="H168" s="299">
        <v>19</v>
      </c>
      <c r="I168" s="300"/>
      <c r="J168" s="301">
        <f>ROUND(I168*H168,2)</f>
        <v>0</v>
      </c>
      <c r="K168" s="297" t="s">
        <v>1</v>
      </c>
      <c r="L168" s="302"/>
      <c r="M168" s="303" t="s">
        <v>1</v>
      </c>
      <c r="N168" s="304" t="s">
        <v>46</v>
      </c>
      <c r="O168" s="92"/>
      <c r="P168" s="229">
        <f>O168*H168</f>
        <v>0</v>
      </c>
      <c r="Q168" s="229">
        <v>3.0000000000000001E-05</v>
      </c>
      <c r="R168" s="229">
        <f>Q168*H168</f>
        <v>0.00056999999999999998</v>
      </c>
      <c r="S168" s="229">
        <v>0</v>
      </c>
      <c r="T168" s="230">
        <f>S168*H168</f>
        <v>0</v>
      </c>
      <c r="U168" s="39"/>
      <c r="V168" s="39"/>
      <c r="W168" s="39"/>
      <c r="X168" s="39"/>
      <c r="Y168" s="39"/>
      <c r="Z168" s="39"/>
      <c r="AA168" s="39"/>
      <c r="AB168" s="39"/>
      <c r="AC168" s="39"/>
      <c r="AD168" s="39"/>
      <c r="AE168" s="39"/>
      <c r="AR168" s="231" t="s">
        <v>251</v>
      </c>
      <c r="AT168" s="231" t="s">
        <v>539</v>
      </c>
      <c r="AU168" s="231" t="s">
        <v>90</v>
      </c>
      <c r="AY168" s="18" t="s">
        <v>215</v>
      </c>
      <c r="BE168" s="232">
        <f>IF(N168="základní",J168,0)</f>
        <v>0</v>
      </c>
      <c r="BF168" s="232">
        <f>IF(N168="snížená",J168,0)</f>
        <v>0</v>
      </c>
      <c r="BG168" s="232">
        <f>IF(N168="zákl. přenesená",J168,0)</f>
        <v>0</v>
      </c>
      <c r="BH168" s="232">
        <f>IF(N168="sníž. přenesená",J168,0)</f>
        <v>0</v>
      </c>
      <c r="BI168" s="232">
        <f>IF(N168="nulová",J168,0)</f>
        <v>0</v>
      </c>
      <c r="BJ168" s="18" t="s">
        <v>88</v>
      </c>
      <c r="BK168" s="232">
        <f>ROUND(I168*H168,2)</f>
        <v>0</v>
      </c>
      <c r="BL168" s="18" t="s">
        <v>214</v>
      </c>
      <c r="BM168" s="231" t="s">
        <v>7117</v>
      </c>
    </row>
    <row r="169" s="2" customFormat="1" ht="16.5" customHeight="1">
      <c r="A169" s="39"/>
      <c r="B169" s="40"/>
      <c r="C169" s="295" t="s">
        <v>280</v>
      </c>
      <c r="D169" s="295" t="s">
        <v>539</v>
      </c>
      <c r="E169" s="296" t="s">
        <v>7118</v>
      </c>
      <c r="F169" s="297" t="s">
        <v>7015</v>
      </c>
      <c r="G169" s="298" t="s">
        <v>716</v>
      </c>
      <c r="H169" s="299">
        <v>175</v>
      </c>
      <c r="I169" s="300"/>
      <c r="J169" s="301">
        <f>ROUND(I169*H169,2)</f>
        <v>0</v>
      </c>
      <c r="K169" s="297" t="s">
        <v>1</v>
      </c>
      <c r="L169" s="302"/>
      <c r="M169" s="303" t="s">
        <v>1</v>
      </c>
      <c r="N169" s="304" t="s">
        <v>46</v>
      </c>
      <c r="O169" s="92"/>
      <c r="P169" s="229">
        <f>O169*H169</f>
        <v>0</v>
      </c>
      <c r="Q169" s="229">
        <v>0</v>
      </c>
      <c r="R169" s="229">
        <f>Q169*H169</f>
        <v>0</v>
      </c>
      <c r="S169" s="229">
        <v>0</v>
      </c>
      <c r="T169" s="230">
        <f>S169*H169</f>
        <v>0</v>
      </c>
      <c r="U169" s="39"/>
      <c r="V169" s="39"/>
      <c r="W169" s="39"/>
      <c r="X169" s="39"/>
      <c r="Y169" s="39"/>
      <c r="Z169" s="39"/>
      <c r="AA169" s="39"/>
      <c r="AB169" s="39"/>
      <c r="AC169" s="39"/>
      <c r="AD169" s="39"/>
      <c r="AE169" s="39"/>
      <c r="AR169" s="231" t="s">
        <v>251</v>
      </c>
      <c r="AT169" s="231" t="s">
        <v>539</v>
      </c>
      <c r="AU169" s="231" t="s">
        <v>90</v>
      </c>
      <c r="AY169" s="18" t="s">
        <v>215</v>
      </c>
      <c r="BE169" s="232">
        <f>IF(N169="základní",J169,0)</f>
        <v>0</v>
      </c>
      <c r="BF169" s="232">
        <f>IF(N169="snížená",J169,0)</f>
        <v>0</v>
      </c>
      <c r="BG169" s="232">
        <f>IF(N169="zákl. přenesená",J169,0)</f>
        <v>0</v>
      </c>
      <c r="BH169" s="232">
        <f>IF(N169="sníž. přenesená",J169,0)</f>
        <v>0</v>
      </c>
      <c r="BI169" s="232">
        <f>IF(N169="nulová",J169,0)</f>
        <v>0</v>
      </c>
      <c r="BJ169" s="18" t="s">
        <v>88</v>
      </c>
      <c r="BK169" s="232">
        <f>ROUND(I169*H169,2)</f>
        <v>0</v>
      </c>
      <c r="BL169" s="18" t="s">
        <v>214</v>
      </c>
      <c r="BM169" s="231" t="s">
        <v>7016</v>
      </c>
    </row>
    <row r="170" s="2" customFormat="1">
      <c r="A170" s="39"/>
      <c r="B170" s="40"/>
      <c r="C170" s="41"/>
      <c r="D170" s="233" t="s">
        <v>221</v>
      </c>
      <c r="E170" s="41"/>
      <c r="F170" s="234" t="s">
        <v>7015</v>
      </c>
      <c r="G170" s="41"/>
      <c r="H170" s="41"/>
      <c r="I170" s="235"/>
      <c r="J170" s="41"/>
      <c r="K170" s="41"/>
      <c r="L170" s="45"/>
      <c r="M170" s="236"/>
      <c r="N170" s="237"/>
      <c r="O170" s="92"/>
      <c r="P170" s="92"/>
      <c r="Q170" s="92"/>
      <c r="R170" s="92"/>
      <c r="S170" s="92"/>
      <c r="T170" s="93"/>
      <c r="U170" s="39"/>
      <c r="V170" s="39"/>
      <c r="W170" s="39"/>
      <c r="X170" s="39"/>
      <c r="Y170" s="39"/>
      <c r="Z170" s="39"/>
      <c r="AA170" s="39"/>
      <c r="AB170" s="39"/>
      <c r="AC170" s="39"/>
      <c r="AD170" s="39"/>
      <c r="AE170" s="39"/>
      <c r="AT170" s="18" t="s">
        <v>221</v>
      </c>
      <c r="AU170" s="18" t="s">
        <v>90</v>
      </c>
    </row>
    <row r="171" s="14" customFormat="1">
      <c r="A171" s="14"/>
      <c r="B171" s="262"/>
      <c r="C171" s="263"/>
      <c r="D171" s="233" t="s">
        <v>364</v>
      </c>
      <c r="E171" s="264" t="s">
        <v>1</v>
      </c>
      <c r="F171" s="265" t="s">
        <v>7119</v>
      </c>
      <c r="G171" s="263"/>
      <c r="H171" s="266">
        <v>175</v>
      </c>
      <c r="I171" s="267"/>
      <c r="J171" s="263"/>
      <c r="K171" s="263"/>
      <c r="L171" s="268"/>
      <c r="M171" s="269"/>
      <c r="N171" s="270"/>
      <c r="O171" s="270"/>
      <c r="P171" s="270"/>
      <c r="Q171" s="270"/>
      <c r="R171" s="270"/>
      <c r="S171" s="270"/>
      <c r="T171" s="271"/>
      <c r="U171" s="14"/>
      <c r="V171" s="14"/>
      <c r="W171" s="14"/>
      <c r="X171" s="14"/>
      <c r="Y171" s="14"/>
      <c r="Z171" s="14"/>
      <c r="AA171" s="14"/>
      <c r="AB171" s="14"/>
      <c r="AC171" s="14"/>
      <c r="AD171" s="14"/>
      <c r="AE171" s="14"/>
      <c r="AT171" s="272" t="s">
        <v>364</v>
      </c>
      <c r="AU171" s="272" t="s">
        <v>90</v>
      </c>
      <c r="AV171" s="14" t="s">
        <v>90</v>
      </c>
      <c r="AW171" s="14" t="s">
        <v>36</v>
      </c>
      <c r="AX171" s="14" t="s">
        <v>81</v>
      </c>
      <c r="AY171" s="272" t="s">
        <v>215</v>
      </c>
    </row>
    <row r="172" s="15" customFormat="1">
      <c r="A172" s="15"/>
      <c r="B172" s="273"/>
      <c r="C172" s="274"/>
      <c r="D172" s="233" t="s">
        <v>364</v>
      </c>
      <c r="E172" s="275" t="s">
        <v>1</v>
      </c>
      <c r="F172" s="276" t="s">
        <v>368</v>
      </c>
      <c r="G172" s="274"/>
      <c r="H172" s="277">
        <v>175</v>
      </c>
      <c r="I172" s="278"/>
      <c r="J172" s="274"/>
      <c r="K172" s="274"/>
      <c r="L172" s="279"/>
      <c r="M172" s="280"/>
      <c r="N172" s="281"/>
      <c r="O172" s="281"/>
      <c r="P172" s="281"/>
      <c r="Q172" s="281"/>
      <c r="R172" s="281"/>
      <c r="S172" s="281"/>
      <c r="T172" s="282"/>
      <c r="U172" s="15"/>
      <c r="V172" s="15"/>
      <c r="W172" s="15"/>
      <c r="X172" s="15"/>
      <c r="Y172" s="15"/>
      <c r="Z172" s="15"/>
      <c r="AA172" s="15"/>
      <c r="AB172" s="15"/>
      <c r="AC172" s="15"/>
      <c r="AD172" s="15"/>
      <c r="AE172" s="15"/>
      <c r="AT172" s="283" t="s">
        <v>364</v>
      </c>
      <c r="AU172" s="283" t="s">
        <v>90</v>
      </c>
      <c r="AV172" s="15" t="s">
        <v>214</v>
      </c>
      <c r="AW172" s="15" t="s">
        <v>36</v>
      </c>
      <c r="AX172" s="15" t="s">
        <v>88</v>
      </c>
      <c r="AY172" s="283" t="s">
        <v>215</v>
      </c>
    </row>
    <row r="173" s="2" customFormat="1" ht="24.15" customHeight="1">
      <c r="A173" s="39"/>
      <c r="B173" s="40"/>
      <c r="C173" s="220" t="s">
        <v>285</v>
      </c>
      <c r="D173" s="220" t="s">
        <v>216</v>
      </c>
      <c r="E173" s="221" t="s">
        <v>7026</v>
      </c>
      <c r="F173" s="222" t="s">
        <v>7027</v>
      </c>
      <c r="G173" s="223" t="s">
        <v>523</v>
      </c>
      <c r="H173" s="224">
        <v>70</v>
      </c>
      <c r="I173" s="225"/>
      <c r="J173" s="226">
        <f>ROUND(I173*H173,2)</f>
        <v>0</v>
      </c>
      <c r="K173" s="222" t="s">
        <v>359</v>
      </c>
      <c r="L173" s="45"/>
      <c r="M173" s="227" t="s">
        <v>1</v>
      </c>
      <c r="N173" s="228" t="s">
        <v>46</v>
      </c>
      <c r="O173" s="92"/>
      <c r="P173" s="229">
        <f>O173*H173</f>
        <v>0</v>
      </c>
      <c r="Q173" s="229">
        <v>0.00036000000000000002</v>
      </c>
      <c r="R173" s="229">
        <f>Q173*H173</f>
        <v>0.0252</v>
      </c>
      <c r="S173" s="229">
        <v>0</v>
      </c>
      <c r="T173" s="230">
        <f>S173*H173</f>
        <v>0</v>
      </c>
      <c r="U173" s="39"/>
      <c r="V173" s="39"/>
      <c r="W173" s="39"/>
      <c r="X173" s="39"/>
      <c r="Y173" s="39"/>
      <c r="Z173" s="39"/>
      <c r="AA173" s="39"/>
      <c r="AB173" s="39"/>
      <c r="AC173" s="39"/>
      <c r="AD173" s="39"/>
      <c r="AE173" s="39"/>
      <c r="AR173" s="231" t="s">
        <v>214</v>
      </c>
      <c r="AT173" s="231" t="s">
        <v>216</v>
      </c>
      <c r="AU173" s="231" t="s">
        <v>90</v>
      </c>
      <c r="AY173" s="18" t="s">
        <v>215</v>
      </c>
      <c r="BE173" s="232">
        <f>IF(N173="základní",J173,0)</f>
        <v>0</v>
      </c>
      <c r="BF173" s="232">
        <f>IF(N173="snížená",J173,0)</f>
        <v>0</v>
      </c>
      <c r="BG173" s="232">
        <f>IF(N173="zákl. přenesená",J173,0)</f>
        <v>0</v>
      </c>
      <c r="BH173" s="232">
        <f>IF(N173="sníž. přenesená",J173,0)</f>
        <v>0</v>
      </c>
      <c r="BI173" s="232">
        <f>IF(N173="nulová",J173,0)</f>
        <v>0</v>
      </c>
      <c r="BJ173" s="18" t="s">
        <v>88</v>
      </c>
      <c r="BK173" s="232">
        <f>ROUND(I173*H173,2)</f>
        <v>0</v>
      </c>
      <c r="BL173" s="18" t="s">
        <v>214</v>
      </c>
      <c r="BM173" s="231" t="s">
        <v>7028</v>
      </c>
    </row>
    <row r="174" s="2" customFormat="1">
      <c r="A174" s="39"/>
      <c r="B174" s="40"/>
      <c r="C174" s="41"/>
      <c r="D174" s="233" t="s">
        <v>221</v>
      </c>
      <c r="E174" s="41"/>
      <c r="F174" s="234" t="s">
        <v>7029</v>
      </c>
      <c r="G174" s="41"/>
      <c r="H174" s="41"/>
      <c r="I174" s="235"/>
      <c r="J174" s="41"/>
      <c r="K174" s="41"/>
      <c r="L174" s="45"/>
      <c r="M174" s="236"/>
      <c r="N174" s="237"/>
      <c r="O174" s="92"/>
      <c r="P174" s="92"/>
      <c r="Q174" s="92"/>
      <c r="R174" s="92"/>
      <c r="S174" s="92"/>
      <c r="T174" s="93"/>
      <c r="U174" s="39"/>
      <c r="V174" s="39"/>
      <c r="W174" s="39"/>
      <c r="X174" s="39"/>
      <c r="Y174" s="39"/>
      <c r="Z174" s="39"/>
      <c r="AA174" s="39"/>
      <c r="AB174" s="39"/>
      <c r="AC174" s="39"/>
      <c r="AD174" s="39"/>
      <c r="AE174" s="39"/>
      <c r="AT174" s="18" t="s">
        <v>221</v>
      </c>
      <c r="AU174" s="18" t="s">
        <v>90</v>
      </c>
    </row>
    <row r="175" s="2" customFormat="1">
      <c r="A175" s="39"/>
      <c r="B175" s="40"/>
      <c r="C175" s="41"/>
      <c r="D175" s="250" t="s">
        <v>362</v>
      </c>
      <c r="E175" s="41"/>
      <c r="F175" s="251" t="s">
        <v>7030</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362</v>
      </c>
      <c r="AU175" s="18" t="s">
        <v>90</v>
      </c>
    </row>
    <row r="176" s="14" customFormat="1">
      <c r="A176" s="14"/>
      <c r="B176" s="262"/>
      <c r="C176" s="263"/>
      <c r="D176" s="233" t="s">
        <v>364</v>
      </c>
      <c r="E176" s="264" t="s">
        <v>1</v>
      </c>
      <c r="F176" s="265" t="s">
        <v>4221</v>
      </c>
      <c r="G176" s="263"/>
      <c r="H176" s="266">
        <v>70</v>
      </c>
      <c r="I176" s="267"/>
      <c r="J176" s="263"/>
      <c r="K176" s="263"/>
      <c r="L176" s="268"/>
      <c r="M176" s="269"/>
      <c r="N176" s="270"/>
      <c r="O176" s="270"/>
      <c r="P176" s="270"/>
      <c r="Q176" s="270"/>
      <c r="R176" s="270"/>
      <c r="S176" s="270"/>
      <c r="T176" s="271"/>
      <c r="U176" s="14"/>
      <c r="V176" s="14"/>
      <c r="W176" s="14"/>
      <c r="X176" s="14"/>
      <c r="Y176" s="14"/>
      <c r="Z176" s="14"/>
      <c r="AA176" s="14"/>
      <c r="AB176" s="14"/>
      <c r="AC176" s="14"/>
      <c r="AD176" s="14"/>
      <c r="AE176" s="14"/>
      <c r="AT176" s="272" t="s">
        <v>364</v>
      </c>
      <c r="AU176" s="272" t="s">
        <v>90</v>
      </c>
      <c r="AV176" s="14" t="s">
        <v>90</v>
      </c>
      <c r="AW176" s="14" t="s">
        <v>36</v>
      </c>
      <c r="AX176" s="14" t="s">
        <v>81</v>
      </c>
      <c r="AY176" s="272" t="s">
        <v>215</v>
      </c>
    </row>
    <row r="177" s="15" customFormat="1">
      <c r="A177" s="15"/>
      <c r="B177" s="273"/>
      <c r="C177" s="274"/>
      <c r="D177" s="233" t="s">
        <v>364</v>
      </c>
      <c r="E177" s="275" t="s">
        <v>1</v>
      </c>
      <c r="F177" s="276" t="s">
        <v>368</v>
      </c>
      <c r="G177" s="274"/>
      <c r="H177" s="277">
        <v>70</v>
      </c>
      <c r="I177" s="278"/>
      <c r="J177" s="274"/>
      <c r="K177" s="274"/>
      <c r="L177" s="279"/>
      <c r="M177" s="280"/>
      <c r="N177" s="281"/>
      <c r="O177" s="281"/>
      <c r="P177" s="281"/>
      <c r="Q177" s="281"/>
      <c r="R177" s="281"/>
      <c r="S177" s="281"/>
      <c r="T177" s="282"/>
      <c r="U177" s="15"/>
      <c r="V177" s="15"/>
      <c r="W177" s="15"/>
      <c r="X177" s="15"/>
      <c r="Y177" s="15"/>
      <c r="Z177" s="15"/>
      <c r="AA177" s="15"/>
      <c r="AB177" s="15"/>
      <c r="AC177" s="15"/>
      <c r="AD177" s="15"/>
      <c r="AE177" s="15"/>
      <c r="AT177" s="283" t="s">
        <v>364</v>
      </c>
      <c r="AU177" s="283" t="s">
        <v>90</v>
      </c>
      <c r="AV177" s="15" t="s">
        <v>214</v>
      </c>
      <c r="AW177" s="15" t="s">
        <v>36</v>
      </c>
      <c r="AX177" s="15" t="s">
        <v>88</v>
      </c>
      <c r="AY177" s="283" t="s">
        <v>215</v>
      </c>
    </row>
    <row r="178" s="2" customFormat="1" ht="24.15" customHeight="1">
      <c r="A178" s="39"/>
      <c r="B178" s="40"/>
      <c r="C178" s="220" t="s">
        <v>291</v>
      </c>
      <c r="D178" s="220" t="s">
        <v>216</v>
      </c>
      <c r="E178" s="221" t="s">
        <v>7032</v>
      </c>
      <c r="F178" s="222" t="s">
        <v>7033</v>
      </c>
      <c r="G178" s="223" t="s">
        <v>716</v>
      </c>
      <c r="H178" s="224">
        <v>70</v>
      </c>
      <c r="I178" s="225"/>
      <c r="J178" s="226">
        <f>ROUND(I178*H178,2)</f>
        <v>0</v>
      </c>
      <c r="K178" s="222" t="s">
        <v>359</v>
      </c>
      <c r="L178" s="45"/>
      <c r="M178" s="227" t="s">
        <v>1</v>
      </c>
      <c r="N178" s="228" t="s">
        <v>46</v>
      </c>
      <c r="O178" s="92"/>
      <c r="P178" s="229">
        <f>O178*H178</f>
        <v>0</v>
      </c>
      <c r="Q178" s="229">
        <v>0</v>
      </c>
      <c r="R178" s="229">
        <f>Q178*H178</f>
        <v>0</v>
      </c>
      <c r="S178" s="229">
        <v>0</v>
      </c>
      <c r="T178" s="230">
        <f>S178*H178</f>
        <v>0</v>
      </c>
      <c r="U178" s="39"/>
      <c r="V178" s="39"/>
      <c r="W178" s="39"/>
      <c r="X178" s="39"/>
      <c r="Y178" s="39"/>
      <c r="Z178" s="39"/>
      <c r="AA178" s="39"/>
      <c r="AB178" s="39"/>
      <c r="AC178" s="39"/>
      <c r="AD178" s="39"/>
      <c r="AE178" s="39"/>
      <c r="AR178" s="231" t="s">
        <v>214</v>
      </c>
      <c r="AT178" s="231" t="s">
        <v>216</v>
      </c>
      <c r="AU178" s="231" t="s">
        <v>90</v>
      </c>
      <c r="AY178" s="18" t="s">
        <v>215</v>
      </c>
      <c r="BE178" s="232">
        <f>IF(N178="základní",J178,0)</f>
        <v>0</v>
      </c>
      <c r="BF178" s="232">
        <f>IF(N178="snížená",J178,0)</f>
        <v>0</v>
      </c>
      <c r="BG178" s="232">
        <f>IF(N178="zákl. přenesená",J178,0)</f>
        <v>0</v>
      </c>
      <c r="BH178" s="232">
        <f>IF(N178="sníž. přenesená",J178,0)</f>
        <v>0</v>
      </c>
      <c r="BI178" s="232">
        <f>IF(N178="nulová",J178,0)</f>
        <v>0</v>
      </c>
      <c r="BJ178" s="18" t="s">
        <v>88</v>
      </c>
      <c r="BK178" s="232">
        <f>ROUND(I178*H178,2)</f>
        <v>0</v>
      </c>
      <c r="BL178" s="18" t="s">
        <v>214</v>
      </c>
      <c r="BM178" s="231" t="s">
        <v>7034</v>
      </c>
    </row>
    <row r="179" s="2" customFormat="1">
      <c r="A179" s="39"/>
      <c r="B179" s="40"/>
      <c r="C179" s="41"/>
      <c r="D179" s="233" t="s">
        <v>221</v>
      </c>
      <c r="E179" s="41"/>
      <c r="F179" s="234" t="s">
        <v>7035</v>
      </c>
      <c r="G179" s="41"/>
      <c r="H179" s="41"/>
      <c r="I179" s="235"/>
      <c r="J179" s="41"/>
      <c r="K179" s="41"/>
      <c r="L179" s="45"/>
      <c r="M179" s="236"/>
      <c r="N179" s="237"/>
      <c r="O179" s="92"/>
      <c r="P179" s="92"/>
      <c r="Q179" s="92"/>
      <c r="R179" s="92"/>
      <c r="S179" s="92"/>
      <c r="T179" s="93"/>
      <c r="U179" s="39"/>
      <c r="V179" s="39"/>
      <c r="W179" s="39"/>
      <c r="X179" s="39"/>
      <c r="Y179" s="39"/>
      <c r="Z179" s="39"/>
      <c r="AA179" s="39"/>
      <c r="AB179" s="39"/>
      <c r="AC179" s="39"/>
      <c r="AD179" s="39"/>
      <c r="AE179" s="39"/>
      <c r="AT179" s="18" t="s">
        <v>221</v>
      </c>
      <c r="AU179" s="18" t="s">
        <v>90</v>
      </c>
    </row>
    <row r="180" s="2" customFormat="1">
      <c r="A180" s="39"/>
      <c r="B180" s="40"/>
      <c r="C180" s="41"/>
      <c r="D180" s="250" t="s">
        <v>362</v>
      </c>
      <c r="E180" s="41"/>
      <c r="F180" s="251" t="s">
        <v>7036</v>
      </c>
      <c r="G180" s="41"/>
      <c r="H180" s="41"/>
      <c r="I180" s="235"/>
      <c r="J180" s="41"/>
      <c r="K180" s="41"/>
      <c r="L180" s="45"/>
      <c r="M180" s="236"/>
      <c r="N180" s="237"/>
      <c r="O180" s="92"/>
      <c r="P180" s="92"/>
      <c r="Q180" s="92"/>
      <c r="R180" s="92"/>
      <c r="S180" s="92"/>
      <c r="T180" s="93"/>
      <c r="U180" s="39"/>
      <c r="V180" s="39"/>
      <c r="W180" s="39"/>
      <c r="X180" s="39"/>
      <c r="Y180" s="39"/>
      <c r="Z180" s="39"/>
      <c r="AA180" s="39"/>
      <c r="AB180" s="39"/>
      <c r="AC180" s="39"/>
      <c r="AD180" s="39"/>
      <c r="AE180" s="39"/>
      <c r="AT180" s="18" t="s">
        <v>362</v>
      </c>
      <c r="AU180" s="18" t="s">
        <v>90</v>
      </c>
    </row>
    <row r="181" s="14" customFormat="1">
      <c r="A181" s="14"/>
      <c r="B181" s="262"/>
      <c r="C181" s="263"/>
      <c r="D181" s="233" t="s">
        <v>364</v>
      </c>
      <c r="E181" s="264" t="s">
        <v>1</v>
      </c>
      <c r="F181" s="265" t="s">
        <v>4221</v>
      </c>
      <c r="G181" s="263"/>
      <c r="H181" s="266">
        <v>70</v>
      </c>
      <c r="I181" s="267"/>
      <c r="J181" s="263"/>
      <c r="K181" s="263"/>
      <c r="L181" s="268"/>
      <c r="M181" s="269"/>
      <c r="N181" s="270"/>
      <c r="O181" s="270"/>
      <c r="P181" s="270"/>
      <c r="Q181" s="270"/>
      <c r="R181" s="270"/>
      <c r="S181" s="270"/>
      <c r="T181" s="271"/>
      <c r="U181" s="14"/>
      <c r="V181" s="14"/>
      <c r="W181" s="14"/>
      <c r="X181" s="14"/>
      <c r="Y181" s="14"/>
      <c r="Z181" s="14"/>
      <c r="AA181" s="14"/>
      <c r="AB181" s="14"/>
      <c r="AC181" s="14"/>
      <c r="AD181" s="14"/>
      <c r="AE181" s="14"/>
      <c r="AT181" s="272" t="s">
        <v>364</v>
      </c>
      <c r="AU181" s="272" t="s">
        <v>90</v>
      </c>
      <c r="AV181" s="14" t="s">
        <v>90</v>
      </c>
      <c r="AW181" s="14" t="s">
        <v>36</v>
      </c>
      <c r="AX181" s="14" t="s">
        <v>81</v>
      </c>
      <c r="AY181" s="272" t="s">
        <v>215</v>
      </c>
    </row>
    <row r="182" s="15" customFormat="1">
      <c r="A182" s="15"/>
      <c r="B182" s="273"/>
      <c r="C182" s="274"/>
      <c r="D182" s="233" t="s">
        <v>364</v>
      </c>
      <c r="E182" s="275" t="s">
        <v>1</v>
      </c>
      <c r="F182" s="276" t="s">
        <v>368</v>
      </c>
      <c r="G182" s="274"/>
      <c r="H182" s="277">
        <v>70</v>
      </c>
      <c r="I182" s="278"/>
      <c r="J182" s="274"/>
      <c r="K182" s="274"/>
      <c r="L182" s="279"/>
      <c r="M182" s="280"/>
      <c r="N182" s="281"/>
      <c r="O182" s="281"/>
      <c r="P182" s="281"/>
      <c r="Q182" s="281"/>
      <c r="R182" s="281"/>
      <c r="S182" s="281"/>
      <c r="T182" s="282"/>
      <c r="U182" s="15"/>
      <c r="V182" s="15"/>
      <c r="W182" s="15"/>
      <c r="X182" s="15"/>
      <c r="Y182" s="15"/>
      <c r="Z182" s="15"/>
      <c r="AA182" s="15"/>
      <c r="AB182" s="15"/>
      <c r="AC182" s="15"/>
      <c r="AD182" s="15"/>
      <c r="AE182" s="15"/>
      <c r="AT182" s="283" t="s">
        <v>364</v>
      </c>
      <c r="AU182" s="283" t="s">
        <v>90</v>
      </c>
      <c r="AV182" s="15" t="s">
        <v>214</v>
      </c>
      <c r="AW182" s="15" t="s">
        <v>36</v>
      </c>
      <c r="AX182" s="15" t="s">
        <v>88</v>
      </c>
      <c r="AY182" s="283" t="s">
        <v>215</v>
      </c>
    </row>
    <row r="183" s="2" customFormat="1" ht="21.75" customHeight="1">
      <c r="A183" s="39"/>
      <c r="B183" s="40"/>
      <c r="C183" s="220" t="s">
        <v>553</v>
      </c>
      <c r="D183" s="220" t="s">
        <v>216</v>
      </c>
      <c r="E183" s="221" t="s">
        <v>7120</v>
      </c>
      <c r="F183" s="222" t="s">
        <v>7121</v>
      </c>
      <c r="G183" s="223" t="s">
        <v>716</v>
      </c>
      <c r="H183" s="224">
        <v>175</v>
      </c>
      <c r="I183" s="225"/>
      <c r="J183" s="226">
        <f>ROUND(I183*H183,2)</f>
        <v>0</v>
      </c>
      <c r="K183" s="222" t="s">
        <v>359</v>
      </c>
      <c r="L183" s="45"/>
      <c r="M183" s="227" t="s">
        <v>1</v>
      </c>
      <c r="N183" s="228" t="s">
        <v>46</v>
      </c>
      <c r="O183" s="92"/>
      <c r="P183" s="229">
        <f>O183*H183</f>
        <v>0</v>
      </c>
      <c r="Q183" s="229">
        <v>0</v>
      </c>
      <c r="R183" s="229">
        <f>Q183*H183</f>
        <v>0</v>
      </c>
      <c r="S183" s="229">
        <v>0</v>
      </c>
      <c r="T183" s="230">
        <f>S183*H183</f>
        <v>0</v>
      </c>
      <c r="U183" s="39"/>
      <c r="V183" s="39"/>
      <c r="W183" s="39"/>
      <c r="X183" s="39"/>
      <c r="Y183" s="39"/>
      <c r="Z183" s="39"/>
      <c r="AA183" s="39"/>
      <c r="AB183" s="39"/>
      <c r="AC183" s="39"/>
      <c r="AD183" s="39"/>
      <c r="AE183" s="39"/>
      <c r="AR183" s="231" t="s">
        <v>214</v>
      </c>
      <c r="AT183" s="231" t="s">
        <v>216</v>
      </c>
      <c r="AU183" s="231" t="s">
        <v>90</v>
      </c>
      <c r="AY183" s="18" t="s">
        <v>215</v>
      </c>
      <c r="BE183" s="232">
        <f>IF(N183="základní",J183,0)</f>
        <v>0</v>
      </c>
      <c r="BF183" s="232">
        <f>IF(N183="snížená",J183,0)</f>
        <v>0</v>
      </c>
      <c r="BG183" s="232">
        <f>IF(N183="zákl. přenesená",J183,0)</f>
        <v>0</v>
      </c>
      <c r="BH183" s="232">
        <f>IF(N183="sníž. přenesená",J183,0)</f>
        <v>0</v>
      </c>
      <c r="BI183" s="232">
        <f>IF(N183="nulová",J183,0)</f>
        <v>0</v>
      </c>
      <c r="BJ183" s="18" t="s">
        <v>88</v>
      </c>
      <c r="BK183" s="232">
        <f>ROUND(I183*H183,2)</f>
        <v>0</v>
      </c>
      <c r="BL183" s="18" t="s">
        <v>214</v>
      </c>
      <c r="BM183" s="231" t="s">
        <v>7122</v>
      </c>
    </row>
    <row r="184" s="2" customFormat="1">
      <c r="A184" s="39"/>
      <c r="B184" s="40"/>
      <c r="C184" s="41"/>
      <c r="D184" s="233" t="s">
        <v>221</v>
      </c>
      <c r="E184" s="41"/>
      <c r="F184" s="234" t="s">
        <v>7123</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221</v>
      </c>
      <c r="AU184" s="18" t="s">
        <v>90</v>
      </c>
    </row>
    <row r="185" s="2" customFormat="1">
      <c r="A185" s="39"/>
      <c r="B185" s="40"/>
      <c r="C185" s="41"/>
      <c r="D185" s="250" t="s">
        <v>362</v>
      </c>
      <c r="E185" s="41"/>
      <c r="F185" s="251" t="s">
        <v>7124</v>
      </c>
      <c r="G185" s="41"/>
      <c r="H185" s="41"/>
      <c r="I185" s="235"/>
      <c r="J185" s="41"/>
      <c r="K185" s="41"/>
      <c r="L185" s="45"/>
      <c r="M185" s="236"/>
      <c r="N185" s="237"/>
      <c r="O185" s="92"/>
      <c r="P185" s="92"/>
      <c r="Q185" s="92"/>
      <c r="R185" s="92"/>
      <c r="S185" s="92"/>
      <c r="T185" s="93"/>
      <c r="U185" s="39"/>
      <c r="V185" s="39"/>
      <c r="W185" s="39"/>
      <c r="X185" s="39"/>
      <c r="Y185" s="39"/>
      <c r="Z185" s="39"/>
      <c r="AA185" s="39"/>
      <c r="AB185" s="39"/>
      <c r="AC185" s="39"/>
      <c r="AD185" s="39"/>
      <c r="AE185" s="39"/>
      <c r="AT185" s="18" t="s">
        <v>362</v>
      </c>
      <c r="AU185" s="18" t="s">
        <v>90</v>
      </c>
    </row>
    <row r="186" s="14" customFormat="1">
      <c r="A186" s="14"/>
      <c r="B186" s="262"/>
      <c r="C186" s="263"/>
      <c r="D186" s="233" t="s">
        <v>364</v>
      </c>
      <c r="E186" s="264" t="s">
        <v>1</v>
      </c>
      <c r="F186" s="265" t="s">
        <v>7119</v>
      </c>
      <c r="G186" s="263"/>
      <c r="H186" s="266">
        <v>175</v>
      </c>
      <c r="I186" s="267"/>
      <c r="J186" s="263"/>
      <c r="K186" s="263"/>
      <c r="L186" s="268"/>
      <c r="M186" s="269"/>
      <c r="N186" s="270"/>
      <c r="O186" s="270"/>
      <c r="P186" s="270"/>
      <c r="Q186" s="270"/>
      <c r="R186" s="270"/>
      <c r="S186" s="270"/>
      <c r="T186" s="271"/>
      <c r="U186" s="14"/>
      <c r="V186" s="14"/>
      <c r="W186" s="14"/>
      <c r="X186" s="14"/>
      <c r="Y186" s="14"/>
      <c r="Z186" s="14"/>
      <c r="AA186" s="14"/>
      <c r="AB186" s="14"/>
      <c r="AC186" s="14"/>
      <c r="AD186" s="14"/>
      <c r="AE186" s="14"/>
      <c r="AT186" s="272" t="s">
        <v>364</v>
      </c>
      <c r="AU186" s="272" t="s">
        <v>90</v>
      </c>
      <c r="AV186" s="14" t="s">
        <v>90</v>
      </c>
      <c r="AW186" s="14" t="s">
        <v>36</v>
      </c>
      <c r="AX186" s="14" t="s">
        <v>81</v>
      </c>
      <c r="AY186" s="272" t="s">
        <v>215</v>
      </c>
    </row>
    <row r="187" s="15" customFormat="1">
      <c r="A187" s="15"/>
      <c r="B187" s="273"/>
      <c r="C187" s="274"/>
      <c r="D187" s="233" t="s">
        <v>364</v>
      </c>
      <c r="E187" s="275" t="s">
        <v>1</v>
      </c>
      <c r="F187" s="276" t="s">
        <v>368</v>
      </c>
      <c r="G187" s="274"/>
      <c r="H187" s="277">
        <v>175</v>
      </c>
      <c r="I187" s="278"/>
      <c r="J187" s="274"/>
      <c r="K187" s="274"/>
      <c r="L187" s="279"/>
      <c r="M187" s="280"/>
      <c r="N187" s="281"/>
      <c r="O187" s="281"/>
      <c r="P187" s="281"/>
      <c r="Q187" s="281"/>
      <c r="R187" s="281"/>
      <c r="S187" s="281"/>
      <c r="T187" s="282"/>
      <c r="U187" s="15"/>
      <c r="V187" s="15"/>
      <c r="W187" s="15"/>
      <c r="X187" s="15"/>
      <c r="Y187" s="15"/>
      <c r="Z187" s="15"/>
      <c r="AA187" s="15"/>
      <c r="AB187" s="15"/>
      <c r="AC187" s="15"/>
      <c r="AD187" s="15"/>
      <c r="AE187" s="15"/>
      <c r="AT187" s="283" t="s">
        <v>364</v>
      </c>
      <c r="AU187" s="283" t="s">
        <v>90</v>
      </c>
      <c r="AV187" s="15" t="s">
        <v>214</v>
      </c>
      <c r="AW187" s="15" t="s">
        <v>36</v>
      </c>
      <c r="AX187" s="15" t="s">
        <v>88</v>
      </c>
      <c r="AY187" s="283" t="s">
        <v>215</v>
      </c>
    </row>
    <row r="188" s="2" customFormat="1" ht="33" customHeight="1">
      <c r="A188" s="39"/>
      <c r="B188" s="40"/>
      <c r="C188" s="220" t="s">
        <v>296</v>
      </c>
      <c r="D188" s="220" t="s">
        <v>216</v>
      </c>
      <c r="E188" s="221" t="s">
        <v>7125</v>
      </c>
      <c r="F188" s="222" t="s">
        <v>7126</v>
      </c>
      <c r="G188" s="223" t="s">
        <v>523</v>
      </c>
      <c r="H188" s="224">
        <v>70</v>
      </c>
      <c r="I188" s="225"/>
      <c r="J188" s="226">
        <f>ROUND(I188*H188,2)</f>
        <v>0</v>
      </c>
      <c r="K188" s="222" t="s">
        <v>359</v>
      </c>
      <c r="L188" s="45"/>
      <c r="M188" s="227" t="s">
        <v>1</v>
      </c>
      <c r="N188" s="228" t="s">
        <v>46</v>
      </c>
      <c r="O188" s="92"/>
      <c r="P188" s="229">
        <f>O188*H188</f>
        <v>0</v>
      </c>
      <c r="Q188" s="229">
        <v>0</v>
      </c>
      <c r="R188" s="229">
        <f>Q188*H188</f>
        <v>0</v>
      </c>
      <c r="S188" s="229">
        <v>0</v>
      </c>
      <c r="T188" s="230">
        <f>S188*H188</f>
        <v>0</v>
      </c>
      <c r="U188" s="39"/>
      <c r="V188" s="39"/>
      <c r="W188" s="39"/>
      <c r="X188" s="39"/>
      <c r="Y188" s="39"/>
      <c r="Z188" s="39"/>
      <c r="AA188" s="39"/>
      <c r="AB188" s="39"/>
      <c r="AC188" s="39"/>
      <c r="AD188" s="39"/>
      <c r="AE188" s="39"/>
      <c r="AR188" s="231" t="s">
        <v>214</v>
      </c>
      <c r="AT188" s="231" t="s">
        <v>216</v>
      </c>
      <c r="AU188" s="231" t="s">
        <v>90</v>
      </c>
      <c r="AY188" s="18" t="s">
        <v>215</v>
      </c>
      <c r="BE188" s="232">
        <f>IF(N188="základní",J188,0)</f>
        <v>0</v>
      </c>
      <c r="BF188" s="232">
        <f>IF(N188="snížená",J188,0)</f>
        <v>0</v>
      </c>
      <c r="BG188" s="232">
        <f>IF(N188="zákl. přenesená",J188,0)</f>
        <v>0</v>
      </c>
      <c r="BH188" s="232">
        <f>IF(N188="sníž. přenesená",J188,0)</f>
        <v>0</v>
      </c>
      <c r="BI188" s="232">
        <f>IF(N188="nulová",J188,0)</f>
        <v>0</v>
      </c>
      <c r="BJ188" s="18" t="s">
        <v>88</v>
      </c>
      <c r="BK188" s="232">
        <f>ROUND(I188*H188,2)</f>
        <v>0</v>
      </c>
      <c r="BL188" s="18" t="s">
        <v>214</v>
      </c>
      <c r="BM188" s="231" t="s">
        <v>7127</v>
      </c>
    </row>
    <row r="189" s="2" customFormat="1">
      <c r="A189" s="39"/>
      <c r="B189" s="40"/>
      <c r="C189" s="41"/>
      <c r="D189" s="233" t="s">
        <v>221</v>
      </c>
      <c r="E189" s="41"/>
      <c r="F189" s="234" t="s">
        <v>7128</v>
      </c>
      <c r="G189" s="41"/>
      <c r="H189" s="41"/>
      <c r="I189" s="235"/>
      <c r="J189" s="41"/>
      <c r="K189" s="41"/>
      <c r="L189" s="45"/>
      <c r="M189" s="236"/>
      <c r="N189" s="237"/>
      <c r="O189" s="92"/>
      <c r="P189" s="92"/>
      <c r="Q189" s="92"/>
      <c r="R189" s="92"/>
      <c r="S189" s="92"/>
      <c r="T189" s="93"/>
      <c r="U189" s="39"/>
      <c r="V189" s="39"/>
      <c r="W189" s="39"/>
      <c r="X189" s="39"/>
      <c r="Y189" s="39"/>
      <c r="Z189" s="39"/>
      <c r="AA189" s="39"/>
      <c r="AB189" s="39"/>
      <c r="AC189" s="39"/>
      <c r="AD189" s="39"/>
      <c r="AE189" s="39"/>
      <c r="AT189" s="18" t="s">
        <v>221</v>
      </c>
      <c r="AU189" s="18" t="s">
        <v>90</v>
      </c>
    </row>
    <row r="190" s="2" customFormat="1">
      <c r="A190" s="39"/>
      <c r="B190" s="40"/>
      <c r="C190" s="41"/>
      <c r="D190" s="250" t="s">
        <v>362</v>
      </c>
      <c r="E190" s="41"/>
      <c r="F190" s="251" t="s">
        <v>7129</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362</v>
      </c>
      <c r="AU190" s="18" t="s">
        <v>90</v>
      </c>
    </row>
    <row r="191" s="14" customFormat="1">
      <c r="A191" s="14"/>
      <c r="B191" s="262"/>
      <c r="C191" s="263"/>
      <c r="D191" s="233" t="s">
        <v>364</v>
      </c>
      <c r="E191" s="264" t="s">
        <v>1</v>
      </c>
      <c r="F191" s="265" t="s">
        <v>7130</v>
      </c>
      <c r="G191" s="263"/>
      <c r="H191" s="266">
        <v>70</v>
      </c>
      <c r="I191" s="267"/>
      <c r="J191" s="263"/>
      <c r="K191" s="263"/>
      <c r="L191" s="268"/>
      <c r="M191" s="269"/>
      <c r="N191" s="270"/>
      <c r="O191" s="270"/>
      <c r="P191" s="270"/>
      <c r="Q191" s="270"/>
      <c r="R191" s="270"/>
      <c r="S191" s="270"/>
      <c r="T191" s="271"/>
      <c r="U191" s="14"/>
      <c r="V191" s="14"/>
      <c r="W191" s="14"/>
      <c r="X191" s="14"/>
      <c r="Y191" s="14"/>
      <c r="Z191" s="14"/>
      <c r="AA191" s="14"/>
      <c r="AB191" s="14"/>
      <c r="AC191" s="14"/>
      <c r="AD191" s="14"/>
      <c r="AE191" s="14"/>
      <c r="AT191" s="272" t="s">
        <v>364</v>
      </c>
      <c r="AU191" s="272" t="s">
        <v>90</v>
      </c>
      <c r="AV191" s="14" t="s">
        <v>90</v>
      </c>
      <c r="AW191" s="14" t="s">
        <v>36</v>
      </c>
      <c r="AX191" s="14" t="s">
        <v>81</v>
      </c>
      <c r="AY191" s="272" t="s">
        <v>215</v>
      </c>
    </row>
    <row r="192" s="15" customFormat="1">
      <c r="A192" s="15"/>
      <c r="B192" s="273"/>
      <c r="C192" s="274"/>
      <c r="D192" s="233" t="s">
        <v>364</v>
      </c>
      <c r="E192" s="275" t="s">
        <v>1</v>
      </c>
      <c r="F192" s="276" t="s">
        <v>368</v>
      </c>
      <c r="G192" s="274"/>
      <c r="H192" s="277">
        <v>70</v>
      </c>
      <c r="I192" s="278"/>
      <c r="J192" s="274"/>
      <c r="K192" s="274"/>
      <c r="L192" s="279"/>
      <c r="M192" s="280"/>
      <c r="N192" s="281"/>
      <c r="O192" s="281"/>
      <c r="P192" s="281"/>
      <c r="Q192" s="281"/>
      <c r="R192" s="281"/>
      <c r="S192" s="281"/>
      <c r="T192" s="282"/>
      <c r="U192" s="15"/>
      <c r="V192" s="15"/>
      <c r="W192" s="15"/>
      <c r="X192" s="15"/>
      <c r="Y192" s="15"/>
      <c r="Z192" s="15"/>
      <c r="AA192" s="15"/>
      <c r="AB192" s="15"/>
      <c r="AC192" s="15"/>
      <c r="AD192" s="15"/>
      <c r="AE192" s="15"/>
      <c r="AT192" s="283" t="s">
        <v>364</v>
      </c>
      <c r="AU192" s="283" t="s">
        <v>90</v>
      </c>
      <c r="AV192" s="15" t="s">
        <v>214</v>
      </c>
      <c r="AW192" s="15" t="s">
        <v>36</v>
      </c>
      <c r="AX192" s="15" t="s">
        <v>88</v>
      </c>
      <c r="AY192" s="283" t="s">
        <v>215</v>
      </c>
    </row>
    <row r="193" s="2" customFormat="1" ht="24.15" customHeight="1">
      <c r="A193" s="39"/>
      <c r="B193" s="40"/>
      <c r="C193" s="220" t="s">
        <v>309</v>
      </c>
      <c r="D193" s="220" t="s">
        <v>216</v>
      </c>
      <c r="E193" s="221" t="s">
        <v>7055</v>
      </c>
      <c r="F193" s="222" t="s">
        <v>7056</v>
      </c>
      <c r="G193" s="223" t="s">
        <v>523</v>
      </c>
      <c r="H193" s="224">
        <v>35</v>
      </c>
      <c r="I193" s="225"/>
      <c r="J193" s="226">
        <f>ROUND(I193*H193,2)</f>
        <v>0</v>
      </c>
      <c r="K193" s="222" t="s">
        <v>359</v>
      </c>
      <c r="L193" s="45"/>
      <c r="M193" s="227" t="s">
        <v>1</v>
      </c>
      <c r="N193" s="228" t="s">
        <v>46</v>
      </c>
      <c r="O193" s="92"/>
      <c r="P193" s="229">
        <f>O193*H193</f>
        <v>0</v>
      </c>
      <c r="Q193" s="229">
        <v>0</v>
      </c>
      <c r="R193" s="229">
        <f>Q193*H193</f>
        <v>0</v>
      </c>
      <c r="S193" s="229">
        <v>0</v>
      </c>
      <c r="T193" s="230">
        <f>S193*H193</f>
        <v>0</v>
      </c>
      <c r="U193" s="39"/>
      <c r="V193" s="39"/>
      <c r="W193" s="39"/>
      <c r="X193" s="39"/>
      <c r="Y193" s="39"/>
      <c r="Z193" s="39"/>
      <c r="AA193" s="39"/>
      <c r="AB193" s="39"/>
      <c r="AC193" s="39"/>
      <c r="AD193" s="39"/>
      <c r="AE193" s="39"/>
      <c r="AR193" s="231" t="s">
        <v>214</v>
      </c>
      <c r="AT193" s="231" t="s">
        <v>216</v>
      </c>
      <c r="AU193" s="231" t="s">
        <v>90</v>
      </c>
      <c r="AY193" s="18" t="s">
        <v>215</v>
      </c>
      <c r="BE193" s="232">
        <f>IF(N193="základní",J193,0)</f>
        <v>0</v>
      </c>
      <c r="BF193" s="232">
        <f>IF(N193="snížená",J193,0)</f>
        <v>0</v>
      </c>
      <c r="BG193" s="232">
        <f>IF(N193="zákl. přenesená",J193,0)</f>
        <v>0</v>
      </c>
      <c r="BH193" s="232">
        <f>IF(N193="sníž. přenesená",J193,0)</f>
        <v>0</v>
      </c>
      <c r="BI193" s="232">
        <f>IF(N193="nulová",J193,0)</f>
        <v>0</v>
      </c>
      <c r="BJ193" s="18" t="s">
        <v>88</v>
      </c>
      <c r="BK193" s="232">
        <f>ROUND(I193*H193,2)</f>
        <v>0</v>
      </c>
      <c r="BL193" s="18" t="s">
        <v>214</v>
      </c>
      <c r="BM193" s="231" t="s">
        <v>7057</v>
      </c>
    </row>
    <row r="194" s="2" customFormat="1">
      <c r="A194" s="39"/>
      <c r="B194" s="40"/>
      <c r="C194" s="41"/>
      <c r="D194" s="233" t="s">
        <v>221</v>
      </c>
      <c r="E194" s="41"/>
      <c r="F194" s="234" t="s">
        <v>7058</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221</v>
      </c>
      <c r="AU194" s="18" t="s">
        <v>90</v>
      </c>
    </row>
    <row r="195" s="2" customFormat="1">
      <c r="A195" s="39"/>
      <c r="B195" s="40"/>
      <c r="C195" s="41"/>
      <c r="D195" s="250" t="s">
        <v>362</v>
      </c>
      <c r="E195" s="41"/>
      <c r="F195" s="251" t="s">
        <v>7059</v>
      </c>
      <c r="G195" s="41"/>
      <c r="H195" s="41"/>
      <c r="I195" s="235"/>
      <c r="J195" s="41"/>
      <c r="K195" s="41"/>
      <c r="L195" s="45"/>
      <c r="M195" s="236"/>
      <c r="N195" s="237"/>
      <c r="O195" s="92"/>
      <c r="P195" s="92"/>
      <c r="Q195" s="92"/>
      <c r="R195" s="92"/>
      <c r="S195" s="92"/>
      <c r="T195" s="93"/>
      <c r="U195" s="39"/>
      <c r="V195" s="39"/>
      <c r="W195" s="39"/>
      <c r="X195" s="39"/>
      <c r="Y195" s="39"/>
      <c r="Z195" s="39"/>
      <c r="AA195" s="39"/>
      <c r="AB195" s="39"/>
      <c r="AC195" s="39"/>
      <c r="AD195" s="39"/>
      <c r="AE195" s="39"/>
      <c r="AT195" s="18" t="s">
        <v>362</v>
      </c>
      <c r="AU195" s="18" t="s">
        <v>90</v>
      </c>
    </row>
    <row r="196" s="2" customFormat="1" ht="16.5" customHeight="1">
      <c r="A196" s="39"/>
      <c r="B196" s="40"/>
      <c r="C196" s="295" t="s">
        <v>7</v>
      </c>
      <c r="D196" s="295" t="s">
        <v>539</v>
      </c>
      <c r="E196" s="296" t="s">
        <v>7060</v>
      </c>
      <c r="F196" s="297" t="s">
        <v>7061</v>
      </c>
      <c r="G196" s="298" t="s">
        <v>358</v>
      </c>
      <c r="H196" s="299">
        <v>1.855</v>
      </c>
      <c r="I196" s="300"/>
      <c r="J196" s="301">
        <f>ROUND(I196*H196,2)</f>
        <v>0</v>
      </c>
      <c r="K196" s="297" t="s">
        <v>359</v>
      </c>
      <c r="L196" s="302"/>
      <c r="M196" s="303" t="s">
        <v>1</v>
      </c>
      <c r="N196" s="304" t="s">
        <v>46</v>
      </c>
      <c r="O196" s="92"/>
      <c r="P196" s="229">
        <f>O196*H196</f>
        <v>0</v>
      </c>
      <c r="Q196" s="229">
        <v>0.20000000000000001</v>
      </c>
      <c r="R196" s="229">
        <f>Q196*H196</f>
        <v>0.371</v>
      </c>
      <c r="S196" s="229">
        <v>0</v>
      </c>
      <c r="T196" s="230">
        <f>S196*H196</f>
        <v>0</v>
      </c>
      <c r="U196" s="39"/>
      <c r="V196" s="39"/>
      <c r="W196" s="39"/>
      <c r="X196" s="39"/>
      <c r="Y196" s="39"/>
      <c r="Z196" s="39"/>
      <c r="AA196" s="39"/>
      <c r="AB196" s="39"/>
      <c r="AC196" s="39"/>
      <c r="AD196" s="39"/>
      <c r="AE196" s="39"/>
      <c r="AR196" s="231" t="s">
        <v>251</v>
      </c>
      <c r="AT196" s="231" t="s">
        <v>539</v>
      </c>
      <c r="AU196" s="231" t="s">
        <v>90</v>
      </c>
      <c r="AY196" s="18" t="s">
        <v>215</v>
      </c>
      <c r="BE196" s="232">
        <f>IF(N196="základní",J196,0)</f>
        <v>0</v>
      </c>
      <c r="BF196" s="232">
        <f>IF(N196="snížená",J196,0)</f>
        <v>0</v>
      </c>
      <c r="BG196" s="232">
        <f>IF(N196="zákl. přenesená",J196,0)</f>
        <v>0</v>
      </c>
      <c r="BH196" s="232">
        <f>IF(N196="sníž. přenesená",J196,0)</f>
        <v>0</v>
      </c>
      <c r="BI196" s="232">
        <f>IF(N196="nulová",J196,0)</f>
        <v>0</v>
      </c>
      <c r="BJ196" s="18" t="s">
        <v>88</v>
      </c>
      <c r="BK196" s="232">
        <f>ROUND(I196*H196,2)</f>
        <v>0</v>
      </c>
      <c r="BL196" s="18" t="s">
        <v>214</v>
      </c>
      <c r="BM196" s="231" t="s">
        <v>7062</v>
      </c>
    </row>
    <row r="197" s="2" customFormat="1">
      <c r="A197" s="39"/>
      <c r="B197" s="40"/>
      <c r="C197" s="41"/>
      <c r="D197" s="233" t="s">
        <v>221</v>
      </c>
      <c r="E197" s="41"/>
      <c r="F197" s="234" t="s">
        <v>7061</v>
      </c>
      <c r="G197" s="41"/>
      <c r="H197" s="41"/>
      <c r="I197" s="235"/>
      <c r="J197" s="41"/>
      <c r="K197" s="41"/>
      <c r="L197" s="45"/>
      <c r="M197" s="236"/>
      <c r="N197" s="237"/>
      <c r="O197" s="92"/>
      <c r="P197" s="92"/>
      <c r="Q197" s="92"/>
      <c r="R197" s="92"/>
      <c r="S197" s="92"/>
      <c r="T197" s="93"/>
      <c r="U197" s="39"/>
      <c r="V197" s="39"/>
      <c r="W197" s="39"/>
      <c r="X197" s="39"/>
      <c r="Y197" s="39"/>
      <c r="Z197" s="39"/>
      <c r="AA197" s="39"/>
      <c r="AB197" s="39"/>
      <c r="AC197" s="39"/>
      <c r="AD197" s="39"/>
      <c r="AE197" s="39"/>
      <c r="AT197" s="18" t="s">
        <v>221</v>
      </c>
      <c r="AU197" s="18" t="s">
        <v>90</v>
      </c>
    </row>
    <row r="198" s="14" customFormat="1">
      <c r="A198" s="14"/>
      <c r="B198" s="262"/>
      <c r="C198" s="263"/>
      <c r="D198" s="233" t="s">
        <v>364</v>
      </c>
      <c r="E198" s="264" t="s">
        <v>1</v>
      </c>
      <c r="F198" s="265" t="s">
        <v>7131</v>
      </c>
      <c r="G198" s="263"/>
      <c r="H198" s="266">
        <v>1.855</v>
      </c>
      <c r="I198" s="267"/>
      <c r="J198" s="263"/>
      <c r="K198" s="263"/>
      <c r="L198" s="268"/>
      <c r="M198" s="269"/>
      <c r="N198" s="270"/>
      <c r="O198" s="270"/>
      <c r="P198" s="270"/>
      <c r="Q198" s="270"/>
      <c r="R198" s="270"/>
      <c r="S198" s="270"/>
      <c r="T198" s="271"/>
      <c r="U198" s="14"/>
      <c r="V198" s="14"/>
      <c r="W198" s="14"/>
      <c r="X198" s="14"/>
      <c r="Y198" s="14"/>
      <c r="Z198" s="14"/>
      <c r="AA198" s="14"/>
      <c r="AB198" s="14"/>
      <c r="AC198" s="14"/>
      <c r="AD198" s="14"/>
      <c r="AE198" s="14"/>
      <c r="AT198" s="272" t="s">
        <v>364</v>
      </c>
      <c r="AU198" s="272" t="s">
        <v>90</v>
      </c>
      <c r="AV198" s="14" t="s">
        <v>90</v>
      </c>
      <c r="AW198" s="14" t="s">
        <v>36</v>
      </c>
      <c r="AX198" s="14" t="s">
        <v>81</v>
      </c>
      <c r="AY198" s="272" t="s">
        <v>215</v>
      </c>
    </row>
    <row r="199" s="15" customFormat="1">
      <c r="A199" s="15"/>
      <c r="B199" s="273"/>
      <c r="C199" s="274"/>
      <c r="D199" s="233" t="s">
        <v>364</v>
      </c>
      <c r="E199" s="275" t="s">
        <v>1</v>
      </c>
      <c r="F199" s="276" t="s">
        <v>368</v>
      </c>
      <c r="G199" s="274"/>
      <c r="H199" s="277">
        <v>1.855</v>
      </c>
      <c r="I199" s="278"/>
      <c r="J199" s="274"/>
      <c r="K199" s="274"/>
      <c r="L199" s="279"/>
      <c r="M199" s="280"/>
      <c r="N199" s="281"/>
      <c r="O199" s="281"/>
      <c r="P199" s="281"/>
      <c r="Q199" s="281"/>
      <c r="R199" s="281"/>
      <c r="S199" s="281"/>
      <c r="T199" s="282"/>
      <c r="U199" s="15"/>
      <c r="V199" s="15"/>
      <c r="W199" s="15"/>
      <c r="X199" s="15"/>
      <c r="Y199" s="15"/>
      <c r="Z199" s="15"/>
      <c r="AA199" s="15"/>
      <c r="AB199" s="15"/>
      <c r="AC199" s="15"/>
      <c r="AD199" s="15"/>
      <c r="AE199" s="15"/>
      <c r="AT199" s="283" t="s">
        <v>364</v>
      </c>
      <c r="AU199" s="283" t="s">
        <v>90</v>
      </c>
      <c r="AV199" s="15" t="s">
        <v>214</v>
      </c>
      <c r="AW199" s="15" t="s">
        <v>36</v>
      </c>
      <c r="AX199" s="15" t="s">
        <v>88</v>
      </c>
      <c r="AY199" s="283" t="s">
        <v>215</v>
      </c>
    </row>
    <row r="200" s="2" customFormat="1" ht="16.5" customHeight="1">
      <c r="A200" s="39"/>
      <c r="B200" s="40"/>
      <c r="C200" s="220" t="s">
        <v>538</v>
      </c>
      <c r="D200" s="220" t="s">
        <v>216</v>
      </c>
      <c r="E200" s="221" t="s">
        <v>7064</v>
      </c>
      <c r="F200" s="222" t="s">
        <v>7065</v>
      </c>
      <c r="G200" s="223" t="s">
        <v>358</v>
      </c>
      <c r="H200" s="224">
        <v>1.05</v>
      </c>
      <c r="I200" s="225"/>
      <c r="J200" s="226">
        <f>ROUND(I200*H200,2)</f>
        <v>0</v>
      </c>
      <c r="K200" s="222" t="s">
        <v>359</v>
      </c>
      <c r="L200" s="45"/>
      <c r="M200" s="227" t="s">
        <v>1</v>
      </c>
      <c r="N200" s="228" t="s">
        <v>46</v>
      </c>
      <c r="O200" s="92"/>
      <c r="P200" s="229">
        <f>O200*H200</f>
        <v>0</v>
      </c>
      <c r="Q200" s="229">
        <v>0</v>
      </c>
      <c r="R200" s="229">
        <f>Q200*H200</f>
        <v>0</v>
      </c>
      <c r="S200" s="229">
        <v>0</v>
      </c>
      <c r="T200" s="230">
        <f>S200*H200</f>
        <v>0</v>
      </c>
      <c r="U200" s="39"/>
      <c r="V200" s="39"/>
      <c r="W200" s="39"/>
      <c r="X200" s="39"/>
      <c r="Y200" s="39"/>
      <c r="Z200" s="39"/>
      <c r="AA200" s="39"/>
      <c r="AB200" s="39"/>
      <c r="AC200" s="39"/>
      <c r="AD200" s="39"/>
      <c r="AE200" s="39"/>
      <c r="AR200" s="231" t="s">
        <v>214</v>
      </c>
      <c r="AT200" s="231" t="s">
        <v>216</v>
      </c>
      <c r="AU200" s="231" t="s">
        <v>90</v>
      </c>
      <c r="AY200" s="18" t="s">
        <v>215</v>
      </c>
      <c r="BE200" s="232">
        <f>IF(N200="základní",J200,0)</f>
        <v>0</v>
      </c>
      <c r="BF200" s="232">
        <f>IF(N200="snížená",J200,0)</f>
        <v>0</v>
      </c>
      <c r="BG200" s="232">
        <f>IF(N200="zákl. přenesená",J200,0)</f>
        <v>0</v>
      </c>
      <c r="BH200" s="232">
        <f>IF(N200="sníž. přenesená",J200,0)</f>
        <v>0</v>
      </c>
      <c r="BI200" s="232">
        <f>IF(N200="nulová",J200,0)</f>
        <v>0</v>
      </c>
      <c r="BJ200" s="18" t="s">
        <v>88</v>
      </c>
      <c r="BK200" s="232">
        <f>ROUND(I200*H200,2)</f>
        <v>0</v>
      </c>
      <c r="BL200" s="18" t="s">
        <v>214</v>
      </c>
      <c r="BM200" s="231" t="s">
        <v>7066</v>
      </c>
    </row>
    <row r="201" s="2" customFormat="1">
      <c r="A201" s="39"/>
      <c r="B201" s="40"/>
      <c r="C201" s="41"/>
      <c r="D201" s="250" t="s">
        <v>362</v>
      </c>
      <c r="E201" s="41"/>
      <c r="F201" s="251" t="s">
        <v>7067</v>
      </c>
      <c r="G201" s="41"/>
      <c r="H201" s="41"/>
      <c r="I201" s="235"/>
      <c r="J201" s="41"/>
      <c r="K201" s="41"/>
      <c r="L201" s="45"/>
      <c r="M201" s="236"/>
      <c r="N201" s="237"/>
      <c r="O201" s="92"/>
      <c r="P201" s="92"/>
      <c r="Q201" s="92"/>
      <c r="R201" s="92"/>
      <c r="S201" s="92"/>
      <c r="T201" s="93"/>
      <c r="U201" s="39"/>
      <c r="V201" s="39"/>
      <c r="W201" s="39"/>
      <c r="X201" s="39"/>
      <c r="Y201" s="39"/>
      <c r="Z201" s="39"/>
      <c r="AA201" s="39"/>
      <c r="AB201" s="39"/>
      <c r="AC201" s="39"/>
      <c r="AD201" s="39"/>
      <c r="AE201" s="39"/>
      <c r="AT201" s="18" t="s">
        <v>362</v>
      </c>
      <c r="AU201" s="18" t="s">
        <v>90</v>
      </c>
    </row>
    <row r="202" s="13" customFormat="1">
      <c r="A202" s="13"/>
      <c r="B202" s="252"/>
      <c r="C202" s="253"/>
      <c r="D202" s="233" t="s">
        <v>364</v>
      </c>
      <c r="E202" s="254" t="s">
        <v>1</v>
      </c>
      <c r="F202" s="255" t="s">
        <v>7068</v>
      </c>
      <c r="G202" s="253"/>
      <c r="H202" s="254" t="s">
        <v>1</v>
      </c>
      <c r="I202" s="256"/>
      <c r="J202" s="253"/>
      <c r="K202" s="253"/>
      <c r="L202" s="257"/>
      <c r="M202" s="258"/>
      <c r="N202" s="259"/>
      <c r="O202" s="259"/>
      <c r="P202" s="259"/>
      <c r="Q202" s="259"/>
      <c r="R202" s="259"/>
      <c r="S202" s="259"/>
      <c r="T202" s="260"/>
      <c r="U202" s="13"/>
      <c r="V202" s="13"/>
      <c r="W202" s="13"/>
      <c r="X202" s="13"/>
      <c r="Y202" s="13"/>
      <c r="Z202" s="13"/>
      <c r="AA202" s="13"/>
      <c r="AB202" s="13"/>
      <c r="AC202" s="13"/>
      <c r="AD202" s="13"/>
      <c r="AE202" s="13"/>
      <c r="AT202" s="261" t="s">
        <v>364</v>
      </c>
      <c r="AU202" s="261" t="s">
        <v>90</v>
      </c>
      <c r="AV202" s="13" t="s">
        <v>88</v>
      </c>
      <c r="AW202" s="13" t="s">
        <v>36</v>
      </c>
      <c r="AX202" s="13" t="s">
        <v>81</v>
      </c>
      <c r="AY202" s="261" t="s">
        <v>215</v>
      </c>
    </row>
    <row r="203" s="14" customFormat="1">
      <c r="A203" s="14"/>
      <c r="B203" s="262"/>
      <c r="C203" s="263"/>
      <c r="D203" s="233" t="s">
        <v>364</v>
      </c>
      <c r="E203" s="264" t="s">
        <v>1</v>
      </c>
      <c r="F203" s="265" t="s">
        <v>7132</v>
      </c>
      <c r="G203" s="263"/>
      <c r="H203" s="266">
        <v>1.05</v>
      </c>
      <c r="I203" s="267"/>
      <c r="J203" s="263"/>
      <c r="K203" s="263"/>
      <c r="L203" s="268"/>
      <c r="M203" s="269"/>
      <c r="N203" s="270"/>
      <c r="O203" s="270"/>
      <c r="P203" s="270"/>
      <c r="Q203" s="270"/>
      <c r="R203" s="270"/>
      <c r="S203" s="270"/>
      <c r="T203" s="271"/>
      <c r="U203" s="14"/>
      <c r="V203" s="14"/>
      <c r="W203" s="14"/>
      <c r="X203" s="14"/>
      <c r="Y203" s="14"/>
      <c r="Z203" s="14"/>
      <c r="AA203" s="14"/>
      <c r="AB203" s="14"/>
      <c r="AC203" s="14"/>
      <c r="AD203" s="14"/>
      <c r="AE203" s="14"/>
      <c r="AT203" s="272" t="s">
        <v>364</v>
      </c>
      <c r="AU203" s="272" t="s">
        <v>90</v>
      </c>
      <c r="AV203" s="14" t="s">
        <v>90</v>
      </c>
      <c r="AW203" s="14" t="s">
        <v>36</v>
      </c>
      <c r="AX203" s="14" t="s">
        <v>81</v>
      </c>
      <c r="AY203" s="272" t="s">
        <v>215</v>
      </c>
    </row>
    <row r="204" s="15" customFormat="1">
      <c r="A204" s="15"/>
      <c r="B204" s="273"/>
      <c r="C204" s="274"/>
      <c r="D204" s="233" t="s">
        <v>364</v>
      </c>
      <c r="E204" s="275" t="s">
        <v>1</v>
      </c>
      <c r="F204" s="276" t="s">
        <v>368</v>
      </c>
      <c r="G204" s="274"/>
      <c r="H204" s="277">
        <v>1.05</v>
      </c>
      <c r="I204" s="278"/>
      <c r="J204" s="274"/>
      <c r="K204" s="274"/>
      <c r="L204" s="279"/>
      <c r="M204" s="280"/>
      <c r="N204" s="281"/>
      <c r="O204" s="281"/>
      <c r="P204" s="281"/>
      <c r="Q204" s="281"/>
      <c r="R204" s="281"/>
      <c r="S204" s="281"/>
      <c r="T204" s="282"/>
      <c r="U204" s="15"/>
      <c r="V204" s="15"/>
      <c r="W204" s="15"/>
      <c r="X204" s="15"/>
      <c r="Y204" s="15"/>
      <c r="Z204" s="15"/>
      <c r="AA204" s="15"/>
      <c r="AB204" s="15"/>
      <c r="AC204" s="15"/>
      <c r="AD204" s="15"/>
      <c r="AE204" s="15"/>
      <c r="AT204" s="283" t="s">
        <v>364</v>
      </c>
      <c r="AU204" s="283" t="s">
        <v>90</v>
      </c>
      <c r="AV204" s="15" t="s">
        <v>214</v>
      </c>
      <c r="AW204" s="15" t="s">
        <v>36</v>
      </c>
      <c r="AX204" s="15" t="s">
        <v>88</v>
      </c>
      <c r="AY204" s="283" t="s">
        <v>215</v>
      </c>
    </row>
    <row r="205" s="11" customFormat="1" ht="22.8" customHeight="1">
      <c r="A205" s="11"/>
      <c r="B205" s="206"/>
      <c r="C205" s="207"/>
      <c r="D205" s="208" t="s">
        <v>80</v>
      </c>
      <c r="E205" s="248" t="s">
        <v>2225</v>
      </c>
      <c r="F205" s="248" t="s">
        <v>2226</v>
      </c>
      <c r="G205" s="207"/>
      <c r="H205" s="207"/>
      <c r="I205" s="210"/>
      <c r="J205" s="249">
        <f>BK205</f>
        <v>0</v>
      </c>
      <c r="K205" s="207"/>
      <c r="L205" s="212"/>
      <c r="M205" s="213"/>
      <c r="N205" s="214"/>
      <c r="O205" s="214"/>
      <c r="P205" s="215">
        <f>SUM(P206:P208)</f>
        <v>0</v>
      </c>
      <c r="Q205" s="214"/>
      <c r="R205" s="215">
        <f>SUM(R206:R208)</f>
        <v>0</v>
      </c>
      <c r="S205" s="214"/>
      <c r="T205" s="216">
        <f>SUM(T206:T208)</f>
        <v>0</v>
      </c>
      <c r="U205" s="11"/>
      <c r="V205" s="11"/>
      <c r="W205" s="11"/>
      <c r="X205" s="11"/>
      <c r="Y205" s="11"/>
      <c r="Z205" s="11"/>
      <c r="AA205" s="11"/>
      <c r="AB205" s="11"/>
      <c r="AC205" s="11"/>
      <c r="AD205" s="11"/>
      <c r="AE205" s="11"/>
      <c r="AR205" s="217" t="s">
        <v>88</v>
      </c>
      <c r="AT205" s="218" t="s">
        <v>80</v>
      </c>
      <c r="AU205" s="218" t="s">
        <v>88</v>
      </c>
      <c r="AY205" s="217" t="s">
        <v>215</v>
      </c>
      <c r="BK205" s="219">
        <f>SUM(BK206:BK208)</f>
        <v>0</v>
      </c>
    </row>
    <row r="206" s="2" customFormat="1" ht="24.15" customHeight="1">
      <c r="A206" s="39"/>
      <c r="B206" s="40"/>
      <c r="C206" s="220" t="s">
        <v>544</v>
      </c>
      <c r="D206" s="220" t="s">
        <v>216</v>
      </c>
      <c r="E206" s="221" t="s">
        <v>6965</v>
      </c>
      <c r="F206" s="222" t="s">
        <v>6966</v>
      </c>
      <c r="G206" s="223" t="s">
        <v>583</v>
      </c>
      <c r="H206" s="224">
        <v>0.71099999999999997</v>
      </c>
      <c r="I206" s="225"/>
      <c r="J206" s="226">
        <f>ROUND(I206*H206,2)</f>
        <v>0</v>
      </c>
      <c r="K206" s="222" t="s">
        <v>359</v>
      </c>
      <c r="L206" s="45"/>
      <c r="M206" s="227" t="s">
        <v>1</v>
      </c>
      <c r="N206" s="228" t="s">
        <v>46</v>
      </c>
      <c r="O206" s="92"/>
      <c r="P206" s="229">
        <f>O206*H206</f>
        <v>0</v>
      </c>
      <c r="Q206" s="229">
        <v>0</v>
      </c>
      <c r="R206" s="229">
        <f>Q206*H206</f>
        <v>0</v>
      </c>
      <c r="S206" s="229">
        <v>0</v>
      </c>
      <c r="T206" s="230">
        <f>S206*H206</f>
        <v>0</v>
      </c>
      <c r="U206" s="39"/>
      <c r="V206" s="39"/>
      <c r="W206" s="39"/>
      <c r="X206" s="39"/>
      <c r="Y206" s="39"/>
      <c r="Z206" s="39"/>
      <c r="AA206" s="39"/>
      <c r="AB206" s="39"/>
      <c r="AC206" s="39"/>
      <c r="AD206" s="39"/>
      <c r="AE206" s="39"/>
      <c r="AR206" s="231" t="s">
        <v>214</v>
      </c>
      <c r="AT206" s="231" t="s">
        <v>216</v>
      </c>
      <c r="AU206" s="231" t="s">
        <v>90</v>
      </c>
      <c r="AY206" s="18" t="s">
        <v>215</v>
      </c>
      <c r="BE206" s="232">
        <f>IF(N206="základní",J206,0)</f>
        <v>0</v>
      </c>
      <c r="BF206" s="232">
        <f>IF(N206="snížená",J206,0)</f>
        <v>0</v>
      </c>
      <c r="BG206" s="232">
        <f>IF(N206="zákl. přenesená",J206,0)</f>
        <v>0</v>
      </c>
      <c r="BH206" s="232">
        <f>IF(N206="sníž. přenesená",J206,0)</f>
        <v>0</v>
      </c>
      <c r="BI206" s="232">
        <f>IF(N206="nulová",J206,0)</f>
        <v>0</v>
      </c>
      <c r="BJ206" s="18" t="s">
        <v>88</v>
      </c>
      <c r="BK206" s="232">
        <f>ROUND(I206*H206,2)</f>
        <v>0</v>
      </c>
      <c r="BL206" s="18" t="s">
        <v>214</v>
      </c>
      <c r="BM206" s="231" t="s">
        <v>7084</v>
      </c>
    </row>
    <row r="207" s="2" customFormat="1">
      <c r="A207" s="39"/>
      <c r="B207" s="40"/>
      <c r="C207" s="41"/>
      <c r="D207" s="233" t="s">
        <v>221</v>
      </c>
      <c r="E207" s="41"/>
      <c r="F207" s="234" t="s">
        <v>7085</v>
      </c>
      <c r="G207" s="41"/>
      <c r="H207" s="41"/>
      <c r="I207" s="235"/>
      <c r="J207" s="41"/>
      <c r="K207" s="41"/>
      <c r="L207" s="45"/>
      <c r="M207" s="236"/>
      <c r="N207" s="237"/>
      <c r="O207" s="92"/>
      <c r="P207" s="92"/>
      <c r="Q207" s="92"/>
      <c r="R207" s="92"/>
      <c r="S207" s="92"/>
      <c r="T207" s="93"/>
      <c r="U207" s="39"/>
      <c r="V207" s="39"/>
      <c r="W207" s="39"/>
      <c r="X207" s="39"/>
      <c r="Y207" s="39"/>
      <c r="Z207" s="39"/>
      <c r="AA207" s="39"/>
      <c r="AB207" s="39"/>
      <c r="AC207" s="39"/>
      <c r="AD207" s="39"/>
      <c r="AE207" s="39"/>
      <c r="AT207" s="18" t="s">
        <v>221</v>
      </c>
      <c r="AU207" s="18" t="s">
        <v>90</v>
      </c>
    </row>
    <row r="208" s="2" customFormat="1">
      <c r="A208" s="39"/>
      <c r="B208" s="40"/>
      <c r="C208" s="41"/>
      <c r="D208" s="250" t="s">
        <v>362</v>
      </c>
      <c r="E208" s="41"/>
      <c r="F208" s="251" t="s">
        <v>6969</v>
      </c>
      <c r="G208" s="41"/>
      <c r="H208" s="41"/>
      <c r="I208" s="235"/>
      <c r="J208" s="41"/>
      <c r="K208" s="41"/>
      <c r="L208" s="45"/>
      <c r="M208" s="305"/>
      <c r="N208" s="306"/>
      <c r="O208" s="240"/>
      <c r="P208" s="240"/>
      <c r="Q208" s="240"/>
      <c r="R208" s="240"/>
      <c r="S208" s="240"/>
      <c r="T208" s="307"/>
      <c r="U208" s="39"/>
      <c r="V208" s="39"/>
      <c r="W208" s="39"/>
      <c r="X208" s="39"/>
      <c r="Y208" s="39"/>
      <c r="Z208" s="39"/>
      <c r="AA208" s="39"/>
      <c r="AB208" s="39"/>
      <c r="AC208" s="39"/>
      <c r="AD208" s="39"/>
      <c r="AE208" s="39"/>
      <c r="AT208" s="18" t="s">
        <v>362</v>
      </c>
      <c r="AU208" s="18" t="s">
        <v>90</v>
      </c>
    </row>
    <row r="209" s="2" customFormat="1" ht="6.96" customHeight="1">
      <c r="A209" s="39"/>
      <c r="B209" s="67"/>
      <c r="C209" s="68"/>
      <c r="D209" s="68"/>
      <c r="E209" s="68"/>
      <c r="F209" s="68"/>
      <c r="G209" s="68"/>
      <c r="H209" s="68"/>
      <c r="I209" s="68"/>
      <c r="J209" s="68"/>
      <c r="K209" s="68"/>
      <c r="L209" s="45"/>
      <c r="M209" s="39"/>
      <c r="O209" s="39"/>
      <c r="P209" s="39"/>
      <c r="Q209" s="39"/>
      <c r="R209" s="39"/>
      <c r="S209" s="39"/>
      <c r="T209" s="39"/>
      <c r="U209" s="39"/>
      <c r="V209" s="39"/>
      <c r="W209" s="39"/>
      <c r="X209" s="39"/>
      <c r="Y209" s="39"/>
      <c r="Z209" s="39"/>
      <c r="AA209" s="39"/>
      <c r="AB209" s="39"/>
      <c r="AC209" s="39"/>
      <c r="AD209" s="39"/>
      <c r="AE209" s="39"/>
    </row>
  </sheetData>
  <sheetProtection sheet="1" autoFilter="0" formatColumns="0" formatRows="0" objects="1" scenarios="1" spinCount="100000" saltValue="bR3mflNRnMi5vMDp0muAd+Uz8chXomvro8LXiU1C+UjBCJw/JWJtxr8/TNlTWsjtqsgpB/3OR7WFENvklF3TbA==" hashValue="yerzeFlS+8ieexnTJ/zKJwOvZnwoSIdFCPNTdzJrYc1cHaBuaT41gSqoPUULo7o4PlKDQW+wegx0LNVgyJy3Zw==" algorithmName="SHA-512" password="CC35"/>
  <autoFilter ref="C122:K208"/>
  <mergeCells count="12">
    <mergeCell ref="E7:H7"/>
    <mergeCell ref="E9:H9"/>
    <mergeCell ref="E11:H11"/>
    <mergeCell ref="E20:H20"/>
    <mergeCell ref="E29:H29"/>
    <mergeCell ref="E85:H85"/>
    <mergeCell ref="E87:H87"/>
    <mergeCell ref="E89:H89"/>
    <mergeCell ref="E111:H111"/>
    <mergeCell ref="E113:H113"/>
    <mergeCell ref="E115:H115"/>
    <mergeCell ref="L2:V2"/>
  </mergeCells>
  <hyperlinks>
    <hyperlink ref="F128" r:id="rId1" display="https://podminky.urs.cz/item/CS_URS_2025_01/119005153"/>
    <hyperlink ref="F133" r:id="rId2" display="https://podminky.urs.cz/item/CS_URS_2025_01/167151102"/>
    <hyperlink ref="F136" r:id="rId3" display="https://podminky.urs.cz/item/CS_URS_2025_01/167151101"/>
    <hyperlink ref="F142" r:id="rId4" display="https://podminky.urs.cz/item/CS_URS_2025_01/162751115"/>
    <hyperlink ref="F145" r:id="rId5" display="https://podminky.urs.cz/item/CS_URS_2025_01/162751135"/>
    <hyperlink ref="F148" r:id="rId6" display="https://podminky.urs.cz/item/CS_URS_2025_01/171201231"/>
    <hyperlink ref="F154" r:id="rId7" display="https://podminky.urs.cz/item/CS_URS_2025_01/183111314"/>
    <hyperlink ref="F161" r:id="rId8" display="https://podminky.urs.cz/item/CS_URS_2025_01/183411222"/>
    <hyperlink ref="F166" r:id="rId9" display="https://podminky.urs.cz/item/CS_URS_2025_01/184102112"/>
    <hyperlink ref="F175" r:id="rId10" display="https://podminky.urs.cz/item/CS_URS_2025_01/184501121"/>
    <hyperlink ref="F180" r:id="rId11" display="https://podminky.urs.cz/item/CS_URS_2025_01/184801121"/>
    <hyperlink ref="F185" r:id="rId12" display="https://podminky.urs.cz/item/CS_URS_2025_01/184806171"/>
    <hyperlink ref="F190" r:id="rId13" display="https://podminky.urs.cz/item/CS_URS_2025_01/184813511"/>
    <hyperlink ref="F195" r:id="rId14" display="https://podminky.urs.cz/item/CS_URS_2025_01/184911421"/>
    <hyperlink ref="F201" r:id="rId15" display="https://podminky.urs.cz/item/CS_URS_2025_01/185851121"/>
    <hyperlink ref="F208" r:id="rId16" display="https://podminky.urs.cz/item/CS_URS_2025_01/998231311"/>
  </hyperlinks>
  <pageMargins left="0.39375" right="0.39375" top="0.39375" bottom="0.39375" header="0" footer="0"/>
  <pageSetup paperSize="9" orientation="portrait" blackAndWhite="1" fitToHeight="100"/>
  <headerFooter>
    <oddFooter>&amp;CStrana &amp;P z &amp;N</oddFooter>
  </headerFooter>
  <drawing r:id="rId17"/>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144</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7133</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7134</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145</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50.5" customHeight="1">
      <c r="A29" s="155"/>
      <c r="B29" s="156"/>
      <c r="C29" s="155"/>
      <c r="D29" s="155"/>
      <c r="E29" s="157" t="s">
        <v>6857</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ROUND(J136,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ROUND((SUM(BE136:BE398)),  2)</f>
        <v>0</v>
      </c>
      <c r="G35" s="39"/>
      <c r="H35" s="39"/>
      <c r="I35" s="165">
        <v>0.20999999999999999</v>
      </c>
      <c r="J35" s="164">
        <f>ROUND(((SUM(BE136:BE398))*I35),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ROUND((SUM(BF136:BF398)),  2)</f>
        <v>0</v>
      </c>
      <c r="G36" s="39"/>
      <c r="H36" s="39"/>
      <c r="I36" s="165">
        <v>0.12</v>
      </c>
      <c r="J36" s="164">
        <f>ROUND(((SUM(BF136:BF398))*I36),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ROUND((SUM(BG136:BG398)),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ROUND((SUM(BH136:BH398)),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ROUND((SUM(BI136:BI398)),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7133</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IO-01-1 - Zpevněné plochy</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J136</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320</v>
      </c>
      <c r="E99" s="192"/>
      <c r="F99" s="192"/>
      <c r="G99" s="192"/>
      <c r="H99" s="192"/>
      <c r="I99" s="192"/>
      <c r="J99" s="193">
        <f>J137</f>
        <v>0</v>
      </c>
      <c r="K99" s="190"/>
      <c r="L99" s="194"/>
      <c r="S99" s="9"/>
      <c r="T99" s="9"/>
      <c r="U99" s="9"/>
      <c r="V99" s="9"/>
      <c r="W99" s="9"/>
      <c r="X99" s="9"/>
      <c r="Y99" s="9"/>
      <c r="Z99" s="9"/>
      <c r="AA99" s="9"/>
      <c r="AB99" s="9"/>
      <c r="AC99" s="9"/>
      <c r="AD99" s="9"/>
      <c r="AE99" s="9"/>
    </row>
    <row r="100" s="12" customFormat="1" ht="19.92" customHeight="1">
      <c r="A100" s="12"/>
      <c r="B100" s="243"/>
      <c r="C100" s="134"/>
      <c r="D100" s="244" t="s">
        <v>321</v>
      </c>
      <c r="E100" s="245"/>
      <c r="F100" s="245"/>
      <c r="G100" s="245"/>
      <c r="H100" s="245"/>
      <c r="I100" s="245"/>
      <c r="J100" s="246">
        <f>J138</f>
        <v>0</v>
      </c>
      <c r="K100" s="134"/>
      <c r="L100" s="247"/>
      <c r="S100" s="12"/>
      <c r="T100" s="12"/>
      <c r="U100" s="12"/>
      <c r="V100" s="12"/>
      <c r="W100" s="12"/>
      <c r="X100" s="12"/>
      <c r="Y100" s="12"/>
      <c r="Z100" s="12"/>
      <c r="AA100" s="12"/>
      <c r="AB100" s="12"/>
      <c r="AC100" s="12"/>
      <c r="AD100" s="12"/>
      <c r="AE100" s="12"/>
    </row>
    <row r="101" s="12" customFormat="1" ht="14.88" customHeight="1">
      <c r="A101" s="12"/>
      <c r="B101" s="243"/>
      <c r="C101" s="134"/>
      <c r="D101" s="244" t="s">
        <v>7135</v>
      </c>
      <c r="E101" s="245"/>
      <c r="F101" s="245"/>
      <c r="G101" s="245"/>
      <c r="H101" s="245"/>
      <c r="I101" s="245"/>
      <c r="J101" s="246">
        <f>J139</f>
        <v>0</v>
      </c>
      <c r="K101" s="134"/>
      <c r="L101" s="247"/>
      <c r="S101" s="12"/>
      <c r="T101" s="12"/>
      <c r="U101" s="12"/>
      <c r="V101" s="12"/>
      <c r="W101" s="12"/>
      <c r="X101" s="12"/>
      <c r="Y101" s="12"/>
      <c r="Z101" s="12"/>
      <c r="AA101" s="12"/>
      <c r="AB101" s="12"/>
      <c r="AC101" s="12"/>
      <c r="AD101" s="12"/>
      <c r="AE101" s="12"/>
    </row>
    <row r="102" s="12" customFormat="1" ht="14.88" customHeight="1">
      <c r="A102" s="12"/>
      <c r="B102" s="243"/>
      <c r="C102" s="134"/>
      <c r="D102" s="244" t="s">
        <v>7136</v>
      </c>
      <c r="E102" s="245"/>
      <c r="F102" s="245"/>
      <c r="G102" s="245"/>
      <c r="H102" s="245"/>
      <c r="I102" s="245"/>
      <c r="J102" s="246">
        <f>J152</f>
        <v>0</v>
      </c>
      <c r="K102" s="134"/>
      <c r="L102" s="247"/>
      <c r="S102" s="12"/>
      <c r="T102" s="12"/>
      <c r="U102" s="12"/>
      <c r="V102" s="12"/>
      <c r="W102" s="12"/>
      <c r="X102" s="12"/>
      <c r="Y102" s="12"/>
      <c r="Z102" s="12"/>
      <c r="AA102" s="12"/>
      <c r="AB102" s="12"/>
      <c r="AC102" s="12"/>
      <c r="AD102" s="12"/>
      <c r="AE102" s="12"/>
    </row>
    <row r="103" s="12" customFormat="1" ht="19.92" customHeight="1">
      <c r="A103" s="12"/>
      <c r="B103" s="243"/>
      <c r="C103" s="134"/>
      <c r="D103" s="244" t="s">
        <v>7137</v>
      </c>
      <c r="E103" s="245"/>
      <c r="F103" s="245"/>
      <c r="G103" s="245"/>
      <c r="H103" s="245"/>
      <c r="I103" s="245"/>
      <c r="J103" s="246">
        <f>J198</f>
        <v>0</v>
      </c>
      <c r="K103" s="134"/>
      <c r="L103" s="247"/>
      <c r="S103" s="12"/>
      <c r="T103" s="12"/>
      <c r="U103" s="12"/>
      <c r="V103" s="12"/>
      <c r="W103" s="12"/>
      <c r="X103" s="12"/>
      <c r="Y103" s="12"/>
      <c r="Z103" s="12"/>
      <c r="AA103" s="12"/>
      <c r="AB103" s="12"/>
      <c r="AC103" s="12"/>
      <c r="AD103" s="12"/>
      <c r="AE103" s="12"/>
    </row>
    <row r="104" s="12" customFormat="1" ht="19.92" customHeight="1">
      <c r="A104" s="12"/>
      <c r="B104" s="243"/>
      <c r="C104" s="134"/>
      <c r="D104" s="244" t="s">
        <v>7138</v>
      </c>
      <c r="E104" s="245"/>
      <c r="F104" s="245"/>
      <c r="G104" s="245"/>
      <c r="H104" s="245"/>
      <c r="I104" s="245"/>
      <c r="J104" s="246">
        <f>J207</f>
        <v>0</v>
      </c>
      <c r="K104" s="134"/>
      <c r="L104" s="247"/>
      <c r="S104" s="12"/>
      <c r="T104" s="12"/>
      <c r="U104" s="12"/>
      <c r="V104" s="12"/>
      <c r="W104" s="12"/>
      <c r="X104" s="12"/>
      <c r="Y104" s="12"/>
      <c r="Z104" s="12"/>
      <c r="AA104" s="12"/>
      <c r="AB104" s="12"/>
      <c r="AC104" s="12"/>
      <c r="AD104" s="12"/>
      <c r="AE104" s="12"/>
    </row>
    <row r="105" s="12" customFormat="1" ht="19.92" customHeight="1">
      <c r="A105" s="12"/>
      <c r="B105" s="243"/>
      <c r="C105" s="134"/>
      <c r="D105" s="244" t="s">
        <v>7139</v>
      </c>
      <c r="E105" s="245"/>
      <c r="F105" s="245"/>
      <c r="G105" s="245"/>
      <c r="H105" s="245"/>
      <c r="I105" s="245"/>
      <c r="J105" s="246">
        <f>J228</f>
        <v>0</v>
      </c>
      <c r="K105" s="134"/>
      <c r="L105" s="247"/>
      <c r="S105" s="12"/>
      <c r="T105" s="12"/>
      <c r="U105" s="12"/>
      <c r="V105" s="12"/>
      <c r="W105" s="12"/>
      <c r="X105" s="12"/>
      <c r="Y105" s="12"/>
      <c r="Z105" s="12"/>
      <c r="AA105" s="12"/>
      <c r="AB105" s="12"/>
      <c r="AC105" s="12"/>
      <c r="AD105" s="12"/>
      <c r="AE105" s="12"/>
    </row>
    <row r="106" s="12" customFormat="1" ht="19.92" customHeight="1">
      <c r="A106" s="12"/>
      <c r="B106" s="243"/>
      <c r="C106" s="134"/>
      <c r="D106" s="244" t="s">
        <v>7140</v>
      </c>
      <c r="E106" s="245"/>
      <c r="F106" s="245"/>
      <c r="G106" s="245"/>
      <c r="H106" s="245"/>
      <c r="I106" s="245"/>
      <c r="J106" s="246">
        <f>J244</f>
        <v>0</v>
      </c>
      <c r="K106" s="134"/>
      <c r="L106" s="247"/>
      <c r="S106" s="12"/>
      <c r="T106" s="12"/>
      <c r="U106" s="12"/>
      <c r="V106" s="12"/>
      <c r="W106" s="12"/>
      <c r="X106" s="12"/>
      <c r="Y106" s="12"/>
      <c r="Z106" s="12"/>
      <c r="AA106" s="12"/>
      <c r="AB106" s="12"/>
      <c r="AC106" s="12"/>
      <c r="AD106" s="12"/>
      <c r="AE106" s="12"/>
    </row>
    <row r="107" s="12" customFormat="1" ht="19.92" customHeight="1">
      <c r="A107" s="12"/>
      <c r="B107" s="243"/>
      <c r="C107" s="134"/>
      <c r="D107" s="244" t="s">
        <v>7141</v>
      </c>
      <c r="E107" s="245"/>
      <c r="F107" s="245"/>
      <c r="G107" s="245"/>
      <c r="H107" s="245"/>
      <c r="I107" s="245"/>
      <c r="J107" s="246">
        <f>J255</f>
        <v>0</v>
      </c>
      <c r="K107" s="134"/>
      <c r="L107" s="247"/>
      <c r="S107" s="12"/>
      <c r="T107" s="12"/>
      <c r="U107" s="12"/>
      <c r="V107" s="12"/>
      <c r="W107" s="12"/>
      <c r="X107" s="12"/>
      <c r="Y107" s="12"/>
      <c r="Z107" s="12"/>
      <c r="AA107" s="12"/>
      <c r="AB107" s="12"/>
      <c r="AC107" s="12"/>
      <c r="AD107" s="12"/>
      <c r="AE107" s="12"/>
    </row>
    <row r="108" s="12" customFormat="1" ht="19.92" customHeight="1">
      <c r="A108" s="12"/>
      <c r="B108" s="243"/>
      <c r="C108" s="134"/>
      <c r="D108" s="244" t="s">
        <v>7142</v>
      </c>
      <c r="E108" s="245"/>
      <c r="F108" s="245"/>
      <c r="G108" s="245"/>
      <c r="H108" s="245"/>
      <c r="I108" s="245"/>
      <c r="J108" s="246">
        <f>J265</f>
        <v>0</v>
      </c>
      <c r="K108" s="134"/>
      <c r="L108" s="247"/>
      <c r="S108" s="12"/>
      <c r="T108" s="12"/>
      <c r="U108" s="12"/>
      <c r="V108" s="12"/>
      <c r="W108" s="12"/>
      <c r="X108" s="12"/>
      <c r="Y108" s="12"/>
      <c r="Z108" s="12"/>
      <c r="AA108" s="12"/>
      <c r="AB108" s="12"/>
      <c r="AC108" s="12"/>
      <c r="AD108" s="12"/>
      <c r="AE108" s="12"/>
    </row>
    <row r="109" s="12" customFormat="1" ht="19.92" customHeight="1">
      <c r="A109" s="12"/>
      <c r="B109" s="243"/>
      <c r="C109" s="134"/>
      <c r="D109" s="244" t="s">
        <v>7143</v>
      </c>
      <c r="E109" s="245"/>
      <c r="F109" s="245"/>
      <c r="G109" s="245"/>
      <c r="H109" s="245"/>
      <c r="I109" s="245"/>
      <c r="J109" s="246">
        <f>J280</f>
        <v>0</v>
      </c>
      <c r="K109" s="134"/>
      <c r="L109" s="247"/>
      <c r="S109" s="12"/>
      <c r="T109" s="12"/>
      <c r="U109" s="12"/>
      <c r="V109" s="12"/>
      <c r="W109" s="12"/>
      <c r="X109" s="12"/>
      <c r="Y109" s="12"/>
      <c r="Z109" s="12"/>
      <c r="AA109" s="12"/>
      <c r="AB109" s="12"/>
      <c r="AC109" s="12"/>
      <c r="AD109" s="12"/>
      <c r="AE109" s="12"/>
    </row>
    <row r="110" s="12" customFormat="1" ht="19.92" customHeight="1">
      <c r="A110" s="12"/>
      <c r="B110" s="243"/>
      <c r="C110" s="134"/>
      <c r="D110" s="244" t="s">
        <v>7144</v>
      </c>
      <c r="E110" s="245"/>
      <c r="F110" s="245"/>
      <c r="G110" s="245"/>
      <c r="H110" s="245"/>
      <c r="I110" s="245"/>
      <c r="J110" s="246">
        <f>J296</f>
        <v>0</v>
      </c>
      <c r="K110" s="134"/>
      <c r="L110" s="247"/>
      <c r="S110" s="12"/>
      <c r="T110" s="12"/>
      <c r="U110" s="12"/>
      <c r="V110" s="12"/>
      <c r="W110" s="12"/>
      <c r="X110" s="12"/>
      <c r="Y110" s="12"/>
      <c r="Z110" s="12"/>
      <c r="AA110" s="12"/>
      <c r="AB110" s="12"/>
      <c r="AC110" s="12"/>
      <c r="AD110" s="12"/>
      <c r="AE110" s="12"/>
    </row>
    <row r="111" s="12" customFormat="1" ht="19.92" customHeight="1">
      <c r="A111" s="12"/>
      <c r="B111" s="243"/>
      <c r="C111" s="134"/>
      <c r="D111" s="244" t="s">
        <v>331</v>
      </c>
      <c r="E111" s="245"/>
      <c r="F111" s="245"/>
      <c r="G111" s="245"/>
      <c r="H111" s="245"/>
      <c r="I111" s="245"/>
      <c r="J111" s="246">
        <f>J307</f>
        <v>0</v>
      </c>
      <c r="K111" s="134"/>
      <c r="L111" s="247"/>
      <c r="S111" s="12"/>
      <c r="T111" s="12"/>
      <c r="U111" s="12"/>
      <c r="V111" s="12"/>
      <c r="W111" s="12"/>
      <c r="X111" s="12"/>
      <c r="Y111" s="12"/>
      <c r="Z111" s="12"/>
      <c r="AA111" s="12"/>
      <c r="AB111" s="12"/>
      <c r="AC111" s="12"/>
      <c r="AD111" s="12"/>
      <c r="AE111" s="12"/>
    </row>
    <row r="112" s="12" customFormat="1" ht="14.88" customHeight="1">
      <c r="A112" s="12"/>
      <c r="B112" s="243"/>
      <c r="C112" s="134"/>
      <c r="D112" s="244" t="s">
        <v>7145</v>
      </c>
      <c r="E112" s="245"/>
      <c r="F112" s="245"/>
      <c r="G112" s="245"/>
      <c r="H112" s="245"/>
      <c r="I112" s="245"/>
      <c r="J112" s="246">
        <f>J308</f>
        <v>0</v>
      </c>
      <c r="K112" s="134"/>
      <c r="L112" s="247"/>
      <c r="S112" s="12"/>
      <c r="T112" s="12"/>
      <c r="U112" s="12"/>
      <c r="V112" s="12"/>
      <c r="W112" s="12"/>
      <c r="X112" s="12"/>
      <c r="Y112" s="12"/>
      <c r="Z112" s="12"/>
      <c r="AA112" s="12"/>
      <c r="AB112" s="12"/>
      <c r="AC112" s="12"/>
      <c r="AD112" s="12"/>
      <c r="AE112" s="12"/>
    </row>
    <row r="113" s="12" customFormat="1" ht="14.88" customHeight="1">
      <c r="A113" s="12"/>
      <c r="B113" s="243"/>
      <c r="C113" s="134"/>
      <c r="D113" s="244" t="s">
        <v>7146</v>
      </c>
      <c r="E113" s="245"/>
      <c r="F113" s="245"/>
      <c r="G113" s="245"/>
      <c r="H113" s="245"/>
      <c r="I113" s="245"/>
      <c r="J113" s="246">
        <f>J362</f>
        <v>0</v>
      </c>
      <c r="K113" s="134"/>
      <c r="L113" s="247"/>
      <c r="S113" s="12"/>
      <c r="T113" s="12"/>
      <c r="U113" s="12"/>
      <c r="V113" s="12"/>
      <c r="W113" s="12"/>
      <c r="X113" s="12"/>
      <c r="Y113" s="12"/>
      <c r="Z113" s="12"/>
      <c r="AA113" s="12"/>
      <c r="AB113" s="12"/>
      <c r="AC113" s="12"/>
      <c r="AD113" s="12"/>
      <c r="AE113" s="12"/>
    </row>
    <row r="114" s="12" customFormat="1" ht="14.88" customHeight="1">
      <c r="A114" s="12"/>
      <c r="B114" s="243"/>
      <c r="C114" s="134"/>
      <c r="D114" s="244" t="s">
        <v>7147</v>
      </c>
      <c r="E114" s="245"/>
      <c r="F114" s="245"/>
      <c r="G114" s="245"/>
      <c r="H114" s="245"/>
      <c r="I114" s="245"/>
      <c r="J114" s="246">
        <f>J389</f>
        <v>0</v>
      </c>
      <c r="K114" s="134"/>
      <c r="L114" s="247"/>
      <c r="S114" s="12"/>
      <c r="T114" s="12"/>
      <c r="U114" s="12"/>
      <c r="V114" s="12"/>
      <c r="W114" s="12"/>
      <c r="X114" s="12"/>
      <c r="Y114" s="12"/>
      <c r="Z114" s="12"/>
      <c r="AA114" s="12"/>
      <c r="AB114" s="12"/>
      <c r="AC114" s="12"/>
      <c r="AD114" s="12"/>
      <c r="AE114" s="12"/>
    </row>
    <row r="115" s="2" customFormat="1" ht="21.84"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67"/>
      <c r="C116" s="68"/>
      <c r="D116" s="68"/>
      <c r="E116" s="68"/>
      <c r="F116" s="68"/>
      <c r="G116" s="68"/>
      <c r="H116" s="68"/>
      <c r="I116" s="68"/>
      <c r="J116" s="68"/>
      <c r="K116" s="68"/>
      <c r="L116" s="64"/>
      <c r="S116" s="39"/>
      <c r="T116" s="39"/>
      <c r="U116" s="39"/>
      <c r="V116" s="39"/>
      <c r="W116" s="39"/>
      <c r="X116" s="39"/>
      <c r="Y116" s="39"/>
      <c r="Z116" s="39"/>
      <c r="AA116" s="39"/>
      <c r="AB116" s="39"/>
      <c r="AC116" s="39"/>
      <c r="AD116" s="39"/>
      <c r="AE116" s="39"/>
    </row>
    <row r="120" s="2" customFormat="1" ht="6.96" customHeight="1">
      <c r="A120" s="39"/>
      <c r="B120" s="69"/>
      <c r="C120" s="70"/>
      <c r="D120" s="70"/>
      <c r="E120" s="70"/>
      <c r="F120" s="70"/>
      <c r="G120" s="70"/>
      <c r="H120" s="70"/>
      <c r="I120" s="70"/>
      <c r="J120" s="70"/>
      <c r="K120" s="70"/>
      <c r="L120" s="64"/>
      <c r="S120" s="39"/>
      <c r="T120" s="39"/>
      <c r="U120" s="39"/>
      <c r="V120" s="39"/>
      <c r="W120" s="39"/>
      <c r="X120" s="39"/>
      <c r="Y120" s="39"/>
      <c r="Z120" s="39"/>
      <c r="AA120" s="39"/>
      <c r="AB120" s="39"/>
      <c r="AC120" s="39"/>
      <c r="AD120" s="39"/>
      <c r="AE120" s="39"/>
    </row>
    <row r="121" s="2" customFormat="1" ht="24.96" customHeight="1">
      <c r="A121" s="39"/>
      <c r="B121" s="40"/>
      <c r="C121" s="24" t="s">
        <v>200</v>
      </c>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2" customHeight="1">
      <c r="A123" s="39"/>
      <c r="B123" s="40"/>
      <c r="C123" s="33" t="s">
        <v>16</v>
      </c>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6.5" customHeight="1">
      <c r="A124" s="39"/>
      <c r="B124" s="40"/>
      <c r="C124" s="41"/>
      <c r="D124" s="41"/>
      <c r="E124" s="184" t="str">
        <f>E7</f>
        <v>Výstavba výjezdové základny ZZS KV – Velké Meziříčí</v>
      </c>
      <c r="F124" s="33"/>
      <c r="G124" s="33"/>
      <c r="H124" s="33"/>
      <c r="I124" s="41"/>
      <c r="J124" s="41"/>
      <c r="K124" s="41"/>
      <c r="L124" s="64"/>
      <c r="S124" s="39"/>
      <c r="T124" s="39"/>
      <c r="U124" s="39"/>
      <c r="V124" s="39"/>
      <c r="W124" s="39"/>
      <c r="X124" s="39"/>
      <c r="Y124" s="39"/>
      <c r="Z124" s="39"/>
      <c r="AA124" s="39"/>
      <c r="AB124" s="39"/>
      <c r="AC124" s="39"/>
      <c r="AD124" s="39"/>
      <c r="AE124" s="39"/>
    </row>
    <row r="125" s="1" customFormat="1" ht="12" customHeight="1">
      <c r="B125" s="22"/>
      <c r="C125" s="33" t="s">
        <v>189</v>
      </c>
      <c r="D125" s="23"/>
      <c r="E125" s="23"/>
      <c r="F125" s="23"/>
      <c r="G125" s="23"/>
      <c r="H125" s="23"/>
      <c r="I125" s="23"/>
      <c r="J125" s="23"/>
      <c r="K125" s="23"/>
      <c r="L125" s="21"/>
    </row>
    <row r="126" s="2" customFormat="1" ht="16.5" customHeight="1">
      <c r="A126" s="39"/>
      <c r="B126" s="40"/>
      <c r="C126" s="41"/>
      <c r="D126" s="41"/>
      <c r="E126" s="184" t="s">
        <v>7133</v>
      </c>
      <c r="F126" s="41"/>
      <c r="G126" s="41"/>
      <c r="H126" s="41"/>
      <c r="I126" s="41"/>
      <c r="J126" s="41"/>
      <c r="K126" s="41"/>
      <c r="L126" s="64"/>
      <c r="S126" s="39"/>
      <c r="T126" s="39"/>
      <c r="U126" s="39"/>
      <c r="V126" s="39"/>
      <c r="W126" s="39"/>
      <c r="X126" s="39"/>
      <c r="Y126" s="39"/>
      <c r="Z126" s="39"/>
      <c r="AA126" s="39"/>
      <c r="AB126" s="39"/>
      <c r="AC126" s="39"/>
      <c r="AD126" s="39"/>
      <c r="AE126" s="39"/>
    </row>
    <row r="127" s="2" customFormat="1" ht="12" customHeight="1">
      <c r="A127" s="39"/>
      <c r="B127" s="40"/>
      <c r="C127" s="33" t="s">
        <v>191</v>
      </c>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2" customFormat="1" ht="16.5" customHeight="1">
      <c r="A128" s="39"/>
      <c r="B128" s="40"/>
      <c r="C128" s="41"/>
      <c r="D128" s="41"/>
      <c r="E128" s="77" t="str">
        <f>E11</f>
        <v>IO-01-1 - Zpevněné plochy</v>
      </c>
      <c r="F128" s="41"/>
      <c r="G128" s="41"/>
      <c r="H128" s="41"/>
      <c r="I128" s="41"/>
      <c r="J128" s="41"/>
      <c r="K128" s="41"/>
      <c r="L128" s="64"/>
      <c r="S128" s="39"/>
      <c r="T128" s="39"/>
      <c r="U128" s="39"/>
      <c r="V128" s="39"/>
      <c r="W128" s="39"/>
      <c r="X128" s="39"/>
      <c r="Y128" s="39"/>
      <c r="Z128" s="39"/>
      <c r="AA128" s="39"/>
      <c r="AB128" s="39"/>
      <c r="AC128" s="39"/>
      <c r="AD128" s="39"/>
      <c r="AE128" s="39"/>
    </row>
    <row r="129" s="2" customFormat="1" ht="6.96" customHeight="1">
      <c r="A129" s="39"/>
      <c r="B129" s="40"/>
      <c r="C129" s="41"/>
      <c r="D129" s="41"/>
      <c r="E129" s="41"/>
      <c r="F129" s="41"/>
      <c r="G129" s="41"/>
      <c r="H129" s="41"/>
      <c r="I129" s="41"/>
      <c r="J129" s="41"/>
      <c r="K129" s="41"/>
      <c r="L129" s="64"/>
      <c r="S129" s="39"/>
      <c r="T129" s="39"/>
      <c r="U129" s="39"/>
      <c r="V129" s="39"/>
      <c r="W129" s="39"/>
      <c r="X129" s="39"/>
      <c r="Y129" s="39"/>
      <c r="Z129" s="39"/>
      <c r="AA129" s="39"/>
      <c r="AB129" s="39"/>
      <c r="AC129" s="39"/>
      <c r="AD129" s="39"/>
      <c r="AE129" s="39"/>
    </row>
    <row r="130" s="2" customFormat="1" ht="12" customHeight="1">
      <c r="A130" s="39"/>
      <c r="B130" s="40"/>
      <c r="C130" s="33" t="s">
        <v>20</v>
      </c>
      <c r="D130" s="41"/>
      <c r="E130" s="41"/>
      <c r="F130" s="28" t="str">
        <f>F14</f>
        <v>Velké Meziříčí</v>
      </c>
      <c r="G130" s="41"/>
      <c r="H130" s="41"/>
      <c r="I130" s="33" t="s">
        <v>22</v>
      </c>
      <c r="J130" s="80" t="str">
        <f>IF(J14="","",J14)</f>
        <v>27. 3. 2025</v>
      </c>
      <c r="K130" s="41"/>
      <c r="L130" s="64"/>
      <c r="S130" s="39"/>
      <c r="T130" s="39"/>
      <c r="U130" s="39"/>
      <c r="V130" s="39"/>
      <c r="W130" s="39"/>
      <c r="X130" s="39"/>
      <c r="Y130" s="39"/>
      <c r="Z130" s="39"/>
      <c r="AA130" s="39"/>
      <c r="AB130" s="39"/>
      <c r="AC130" s="39"/>
      <c r="AD130" s="39"/>
      <c r="AE130" s="39"/>
    </row>
    <row r="131" s="2" customFormat="1" ht="6.96" customHeight="1">
      <c r="A131" s="39"/>
      <c r="B131" s="40"/>
      <c r="C131" s="41"/>
      <c r="D131" s="41"/>
      <c r="E131" s="41"/>
      <c r="F131" s="41"/>
      <c r="G131" s="41"/>
      <c r="H131" s="41"/>
      <c r="I131" s="41"/>
      <c r="J131" s="41"/>
      <c r="K131" s="41"/>
      <c r="L131" s="64"/>
      <c r="S131" s="39"/>
      <c r="T131" s="39"/>
      <c r="U131" s="39"/>
      <c r="V131" s="39"/>
      <c r="W131" s="39"/>
      <c r="X131" s="39"/>
      <c r="Y131" s="39"/>
      <c r="Z131" s="39"/>
      <c r="AA131" s="39"/>
      <c r="AB131" s="39"/>
      <c r="AC131" s="39"/>
      <c r="AD131" s="39"/>
      <c r="AE131" s="39"/>
    </row>
    <row r="132" s="2" customFormat="1" ht="25.65" customHeight="1">
      <c r="A132" s="39"/>
      <c r="B132" s="40"/>
      <c r="C132" s="33" t="s">
        <v>24</v>
      </c>
      <c r="D132" s="41"/>
      <c r="E132" s="41"/>
      <c r="F132" s="28" t="str">
        <f>E17</f>
        <v>Kraj Vysočina</v>
      </c>
      <c r="G132" s="41"/>
      <c r="H132" s="41"/>
      <c r="I132" s="33" t="s">
        <v>32</v>
      </c>
      <c r="J132" s="37" t="str">
        <f>E23</f>
        <v>PROJEKT CENTRUM NOVA s.r.o.</v>
      </c>
      <c r="K132" s="41"/>
      <c r="L132" s="64"/>
      <c r="S132" s="39"/>
      <c r="T132" s="39"/>
      <c r="U132" s="39"/>
      <c r="V132" s="39"/>
      <c r="W132" s="39"/>
      <c r="X132" s="39"/>
      <c r="Y132" s="39"/>
      <c r="Z132" s="39"/>
      <c r="AA132" s="39"/>
      <c r="AB132" s="39"/>
      <c r="AC132" s="39"/>
      <c r="AD132" s="39"/>
      <c r="AE132" s="39"/>
    </row>
    <row r="133" s="2" customFormat="1" ht="15.15" customHeight="1">
      <c r="A133" s="39"/>
      <c r="B133" s="40"/>
      <c r="C133" s="33" t="s">
        <v>30</v>
      </c>
      <c r="D133" s="41"/>
      <c r="E133" s="41"/>
      <c r="F133" s="28" t="str">
        <f>IF(E20="","",E20)</f>
        <v>Vyplň údaj</v>
      </c>
      <c r="G133" s="41"/>
      <c r="H133" s="41"/>
      <c r="I133" s="33" t="s">
        <v>37</v>
      </c>
      <c r="J133" s="37" t="str">
        <f>E26</f>
        <v xml:space="preserve"> </v>
      </c>
      <c r="K133" s="41"/>
      <c r="L133" s="64"/>
      <c r="S133" s="39"/>
      <c r="T133" s="39"/>
      <c r="U133" s="39"/>
      <c r="V133" s="39"/>
      <c r="W133" s="39"/>
      <c r="X133" s="39"/>
      <c r="Y133" s="39"/>
      <c r="Z133" s="39"/>
      <c r="AA133" s="39"/>
      <c r="AB133" s="39"/>
      <c r="AC133" s="39"/>
      <c r="AD133" s="39"/>
      <c r="AE133" s="39"/>
    </row>
    <row r="134" s="2" customFormat="1" ht="10.32" customHeight="1">
      <c r="A134" s="39"/>
      <c r="B134" s="40"/>
      <c r="C134" s="41"/>
      <c r="D134" s="41"/>
      <c r="E134" s="41"/>
      <c r="F134" s="41"/>
      <c r="G134" s="41"/>
      <c r="H134" s="41"/>
      <c r="I134" s="41"/>
      <c r="J134" s="41"/>
      <c r="K134" s="41"/>
      <c r="L134" s="64"/>
      <c r="S134" s="39"/>
      <c r="T134" s="39"/>
      <c r="U134" s="39"/>
      <c r="V134" s="39"/>
      <c r="W134" s="39"/>
      <c r="X134" s="39"/>
      <c r="Y134" s="39"/>
      <c r="Z134" s="39"/>
      <c r="AA134" s="39"/>
      <c r="AB134" s="39"/>
      <c r="AC134" s="39"/>
      <c r="AD134" s="39"/>
      <c r="AE134" s="39"/>
    </row>
    <row r="135" s="10" customFormat="1" ht="29.28" customHeight="1">
      <c r="A135" s="195"/>
      <c r="B135" s="196"/>
      <c r="C135" s="197" t="s">
        <v>201</v>
      </c>
      <c r="D135" s="198" t="s">
        <v>66</v>
      </c>
      <c r="E135" s="198" t="s">
        <v>62</v>
      </c>
      <c r="F135" s="198" t="s">
        <v>63</v>
      </c>
      <c r="G135" s="198" t="s">
        <v>202</v>
      </c>
      <c r="H135" s="198" t="s">
        <v>203</v>
      </c>
      <c r="I135" s="198" t="s">
        <v>204</v>
      </c>
      <c r="J135" s="198" t="s">
        <v>196</v>
      </c>
      <c r="K135" s="199" t="s">
        <v>205</v>
      </c>
      <c r="L135" s="200"/>
      <c r="M135" s="101" t="s">
        <v>1</v>
      </c>
      <c r="N135" s="102" t="s">
        <v>45</v>
      </c>
      <c r="O135" s="102" t="s">
        <v>206</v>
      </c>
      <c r="P135" s="102" t="s">
        <v>207</v>
      </c>
      <c r="Q135" s="102" t="s">
        <v>208</v>
      </c>
      <c r="R135" s="102" t="s">
        <v>209</v>
      </c>
      <c r="S135" s="102" t="s">
        <v>210</v>
      </c>
      <c r="T135" s="103" t="s">
        <v>211</v>
      </c>
      <c r="U135" s="195"/>
      <c r="V135" s="195"/>
      <c r="W135" s="195"/>
      <c r="X135" s="195"/>
      <c r="Y135" s="195"/>
      <c r="Z135" s="195"/>
      <c r="AA135" s="195"/>
      <c r="AB135" s="195"/>
      <c r="AC135" s="195"/>
      <c r="AD135" s="195"/>
      <c r="AE135" s="195"/>
    </row>
    <row r="136" s="2" customFormat="1" ht="22.8" customHeight="1">
      <c r="A136" s="39"/>
      <c r="B136" s="40"/>
      <c r="C136" s="108" t="s">
        <v>212</v>
      </c>
      <c r="D136" s="41"/>
      <c r="E136" s="41"/>
      <c r="F136" s="41"/>
      <c r="G136" s="41"/>
      <c r="H136" s="41"/>
      <c r="I136" s="41"/>
      <c r="J136" s="201">
        <f>BK136</f>
        <v>0</v>
      </c>
      <c r="K136" s="41"/>
      <c r="L136" s="45"/>
      <c r="M136" s="104"/>
      <c r="N136" s="202"/>
      <c r="O136" s="105"/>
      <c r="P136" s="203">
        <f>P137</f>
        <v>0</v>
      </c>
      <c r="Q136" s="105"/>
      <c r="R136" s="203">
        <f>R137</f>
        <v>1087.1876994199997</v>
      </c>
      <c r="S136" s="105"/>
      <c r="T136" s="204">
        <f>T137</f>
        <v>16.02</v>
      </c>
      <c r="U136" s="39"/>
      <c r="V136" s="39"/>
      <c r="W136" s="39"/>
      <c r="X136" s="39"/>
      <c r="Y136" s="39"/>
      <c r="Z136" s="39"/>
      <c r="AA136" s="39"/>
      <c r="AB136" s="39"/>
      <c r="AC136" s="39"/>
      <c r="AD136" s="39"/>
      <c r="AE136" s="39"/>
      <c r="AT136" s="18" t="s">
        <v>80</v>
      </c>
      <c r="AU136" s="18" t="s">
        <v>198</v>
      </c>
      <c r="BK136" s="205">
        <f>BK137</f>
        <v>0</v>
      </c>
    </row>
    <row r="137" s="11" customFormat="1" ht="25.92" customHeight="1">
      <c r="A137" s="11"/>
      <c r="B137" s="206"/>
      <c r="C137" s="207"/>
      <c r="D137" s="208" t="s">
        <v>80</v>
      </c>
      <c r="E137" s="209" t="s">
        <v>353</v>
      </c>
      <c r="F137" s="209" t="s">
        <v>354</v>
      </c>
      <c r="G137" s="207"/>
      <c r="H137" s="207"/>
      <c r="I137" s="210"/>
      <c r="J137" s="211">
        <f>BK137</f>
        <v>0</v>
      </c>
      <c r="K137" s="207"/>
      <c r="L137" s="212"/>
      <c r="M137" s="213"/>
      <c r="N137" s="214"/>
      <c r="O137" s="214"/>
      <c r="P137" s="215">
        <f>P138+P198+P207+P228+P244+P255+P265+P280+P296+P307</f>
        <v>0</v>
      </c>
      <c r="Q137" s="214"/>
      <c r="R137" s="215">
        <f>R138+R198+R207+R228+R244+R255+R265+R280+R296+R307</f>
        <v>1087.1876994199997</v>
      </c>
      <c r="S137" s="214"/>
      <c r="T137" s="216">
        <f>T138+T198+T207+T228+T244+T255+T265+T280+T296+T307</f>
        <v>16.02</v>
      </c>
      <c r="U137" s="11"/>
      <c r="V137" s="11"/>
      <c r="W137" s="11"/>
      <c r="X137" s="11"/>
      <c r="Y137" s="11"/>
      <c r="Z137" s="11"/>
      <c r="AA137" s="11"/>
      <c r="AB137" s="11"/>
      <c r="AC137" s="11"/>
      <c r="AD137" s="11"/>
      <c r="AE137" s="11"/>
      <c r="AR137" s="217" t="s">
        <v>88</v>
      </c>
      <c r="AT137" s="218" t="s">
        <v>80</v>
      </c>
      <c r="AU137" s="218" t="s">
        <v>81</v>
      </c>
      <c r="AY137" s="217" t="s">
        <v>215</v>
      </c>
      <c r="BK137" s="219">
        <f>BK138+BK198+BK207+BK228+BK244+BK255+BK265+BK280+BK296+BK307</f>
        <v>0</v>
      </c>
    </row>
    <row r="138" s="11" customFormat="1" ht="22.8" customHeight="1">
      <c r="A138" s="11"/>
      <c r="B138" s="206"/>
      <c r="C138" s="207"/>
      <c r="D138" s="208" t="s">
        <v>80</v>
      </c>
      <c r="E138" s="248" t="s">
        <v>88</v>
      </c>
      <c r="F138" s="248" t="s">
        <v>355</v>
      </c>
      <c r="G138" s="207"/>
      <c r="H138" s="207"/>
      <c r="I138" s="210"/>
      <c r="J138" s="249">
        <f>BK138</f>
        <v>0</v>
      </c>
      <c r="K138" s="207"/>
      <c r="L138" s="212"/>
      <c r="M138" s="213"/>
      <c r="N138" s="214"/>
      <c r="O138" s="214"/>
      <c r="P138" s="215">
        <f>P139+P152</f>
        <v>0</v>
      </c>
      <c r="Q138" s="214"/>
      <c r="R138" s="215">
        <f>R139+R152</f>
        <v>0</v>
      </c>
      <c r="S138" s="214"/>
      <c r="T138" s="216">
        <f>T139+T152</f>
        <v>16.02</v>
      </c>
      <c r="U138" s="11"/>
      <c r="V138" s="11"/>
      <c r="W138" s="11"/>
      <c r="X138" s="11"/>
      <c r="Y138" s="11"/>
      <c r="Z138" s="11"/>
      <c r="AA138" s="11"/>
      <c r="AB138" s="11"/>
      <c r="AC138" s="11"/>
      <c r="AD138" s="11"/>
      <c r="AE138" s="11"/>
      <c r="AR138" s="217" t="s">
        <v>88</v>
      </c>
      <c r="AT138" s="218" t="s">
        <v>80</v>
      </c>
      <c r="AU138" s="218" t="s">
        <v>88</v>
      </c>
      <c r="AY138" s="217" t="s">
        <v>215</v>
      </c>
      <c r="BK138" s="219">
        <f>BK139+BK152</f>
        <v>0</v>
      </c>
    </row>
    <row r="139" s="11" customFormat="1" ht="20.88" customHeight="1">
      <c r="A139" s="11"/>
      <c r="B139" s="206"/>
      <c r="C139" s="207"/>
      <c r="D139" s="208" t="s">
        <v>80</v>
      </c>
      <c r="E139" s="248" t="s">
        <v>266</v>
      </c>
      <c r="F139" s="248" t="s">
        <v>7148</v>
      </c>
      <c r="G139" s="207"/>
      <c r="H139" s="207"/>
      <c r="I139" s="210"/>
      <c r="J139" s="249">
        <f>BK139</f>
        <v>0</v>
      </c>
      <c r="K139" s="207"/>
      <c r="L139" s="212"/>
      <c r="M139" s="213"/>
      <c r="N139" s="214"/>
      <c r="O139" s="214"/>
      <c r="P139" s="215">
        <f>SUM(P140:P151)</f>
        <v>0</v>
      </c>
      <c r="Q139" s="214"/>
      <c r="R139" s="215">
        <f>SUM(R140:R151)</f>
        <v>0</v>
      </c>
      <c r="S139" s="214"/>
      <c r="T139" s="216">
        <f>SUM(T140:T151)</f>
        <v>16.02</v>
      </c>
      <c r="U139" s="11"/>
      <c r="V139" s="11"/>
      <c r="W139" s="11"/>
      <c r="X139" s="11"/>
      <c r="Y139" s="11"/>
      <c r="Z139" s="11"/>
      <c r="AA139" s="11"/>
      <c r="AB139" s="11"/>
      <c r="AC139" s="11"/>
      <c r="AD139" s="11"/>
      <c r="AE139" s="11"/>
      <c r="AR139" s="217" t="s">
        <v>88</v>
      </c>
      <c r="AT139" s="218" t="s">
        <v>80</v>
      </c>
      <c r="AU139" s="218" t="s">
        <v>90</v>
      </c>
      <c r="AY139" s="217" t="s">
        <v>215</v>
      </c>
      <c r="BK139" s="219">
        <f>SUM(BK140:BK151)</f>
        <v>0</v>
      </c>
    </row>
    <row r="140" s="2" customFormat="1" ht="24.15" customHeight="1">
      <c r="A140" s="39"/>
      <c r="B140" s="40"/>
      <c r="C140" s="220" t="s">
        <v>88</v>
      </c>
      <c r="D140" s="220" t="s">
        <v>216</v>
      </c>
      <c r="E140" s="221" t="s">
        <v>7149</v>
      </c>
      <c r="F140" s="222" t="s">
        <v>7150</v>
      </c>
      <c r="G140" s="223" t="s">
        <v>523</v>
      </c>
      <c r="H140" s="224">
        <v>22</v>
      </c>
      <c r="I140" s="225"/>
      <c r="J140" s="226">
        <f>ROUND(I140*H140,2)</f>
        <v>0</v>
      </c>
      <c r="K140" s="222" t="s">
        <v>359</v>
      </c>
      <c r="L140" s="45"/>
      <c r="M140" s="227" t="s">
        <v>1</v>
      </c>
      <c r="N140" s="228" t="s">
        <v>46</v>
      </c>
      <c r="O140" s="92"/>
      <c r="P140" s="229">
        <f>O140*H140</f>
        <v>0</v>
      </c>
      <c r="Q140" s="229">
        <v>0</v>
      </c>
      <c r="R140" s="229">
        <f>Q140*H140</f>
        <v>0</v>
      </c>
      <c r="S140" s="229">
        <v>0.26000000000000001</v>
      </c>
      <c r="T140" s="230">
        <f>S140*H140</f>
        <v>5.7200000000000006</v>
      </c>
      <c r="U140" s="39"/>
      <c r="V140" s="39"/>
      <c r="W140" s="39"/>
      <c r="X140" s="39"/>
      <c r="Y140" s="39"/>
      <c r="Z140" s="39"/>
      <c r="AA140" s="39"/>
      <c r="AB140" s="39"/>
      <c r="AC140" s="39"/>
      <c r="AD140" s="39"/>
      <c r="AE140" s="39"/>
      <c r="AR140" s="231" t="s">
        <v>214</v>
      </c>
      <c r="AT140" s="231" t="s">
        <v>216</v>
      </c>
      <c r="AU140" s="231" t="s">
        <v>227</v>
      </c>
      <c r="AY140" s="18" t="s">
        <v>215</v>
      </c>
      <c r="BE140" s="232">
        <f>IF(N140="základní",J140,0)</f>
        <v>0</v>
      </c>
      <c r="BF140" s="232">
        <f>IF(N140="snížená",J140,0)</f>
        <v>0</v>
      </c>
      <c r="BG140" s="232">
        <f>IF(N140="zákl. přenesená",J140,0)</f>
        <v>0</v>
      </c>
      <c r="BH140" s="232">
        <f>IF(N140="sníž. přenesená",J140,0)</f>
        <v>0</v>
      </c>
      <c r="BI140" s="232">
        <f>IF(N140="nulová",J140,0)</f>
        <v>0</v>
      </c>
      <c r="BJ140" s="18" t="s">
        <v>88</v>
      </c>
      <c r="BK140" s="232">
        <f>ROUND(I140*H140,2)</f>
        <v>0</v>
      </c>
      <c r="BL140" s="18" t="s">
        <v>214</v>
      </c>
      <c r="BM140" s="231" t="s">
        <v>7151</v>
      </c>
    </row>
    <row r="141" s="2" customFormat="1">
      <c r="A141" s="39"/>
      <c r="B141" s="40"/>
      <c r="C141" s="41"/>
      <c r="D141" s="233" t="s">
        <v>221</v>
      </c>
      <c r="E141" s="41"/>
      <c r="F141" s="234" t="s">
        <v>7152</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221</v>
      </c>
      <c r="AU141" s="18" t="s">
        <v>227</v>
      </c>
    </row>
    <row r="142" s="2" customFormat="1">
      <c r="A142" s="39"/>
      <c r="B142" s="40"/>
      <c r="C142" s="41"/>
      <c r="D142" s="250" t="s">
        <v>362</v>
      </c>
      <c r="E142" s="41"/>
      <c r="F142" s="251" t="s">
        <v>7153</v>
      </c>
      <c r="G142" s="41"/>
      <c r="H142" s="41"/>
      <c r="I142" s="235"/>
      <c r="J142" s="41"/>
      <c r="K142" s="41"/>
      <c r="L142" s="45"/>
      <c r="M142" s="236"/>
      <c r="N142" s="237"/>
      <c r="O142" s="92"/>
      <c r="P142" s="92"/>
      <c r="Q142" s="92"/>
      <c r="R142" s="92"/>
      <c r="S142" s="92"/>
      <c r="T142" s="93"/>
      <c r="U142" s="39"/>
      <c r="V142" s="39"/>
      <c r="W142" s="39"/>
      <c r="X142" s="39"/>
      <c r="Y142" s="39"/>
      <c r="Z142" s="39"/>
      <c r="AA142" s="39"/>
      <c r="AB142" s="39"/>
      <c r="AC142" s="39"/>
      <c r="AD142" s="39"/>
      <c r="AE142" s="39"/>
      <c r="AT142" s="18" t="s">
        <v>362</v>
      </c>
      <c r="AU142" s="18" t="s">
        <v>227</v>
      </c>
    </row>
    <row r="143" s="2" customFormat="1" ht="24.15" customHeight="1">
      <c r="A143" s="39"/>
      <c r="B143" s="40"/>
      <c r="C143" s="220" t="s">
        <v>90</v>
      </c>
      <c r="D143" s="220" t="s">
        <v>216</v>
      </c>
      <c r="E143" s="221" t="s">
        <v>7154</v>
      </c>
      <c r="F143" s="222" t="s">
        <v>7155</v>
      </c>
      <c r="G143" s="223" t="s">
        <v>523</v>
      </c>
      <c r="H143" s="224">
        <v>22</v>
      </c>
      <c r="I143" s="225"/>
      <c r="J143" s="226">
        <f>ROUND(I143*H143,2)</f>
        <v>0</v>
      </c>
      <c r="K143" s="222" t="s">
        <v>359</v>
      </c>
      <c r="L143" s="45"/>
      <c r="M143" s="227" t="s">
        <v>1</v>
      </c>
      <c r="N143" s="228" t="s">
        <v>46</v>
      </c>
      <c r="O143" s="92"/>
      <c r="P143" s="229">
        <f>O143*H143</f>
        <v>0</v>
      </c>
      <c r="Q143" s="229">
        <v>0</v>
      </c>
      <c r="R143" s="229">
        <f>Q143*H143</f>
        <v>0</v>
      </c>
      <c r="S143" s="229">
        <v>0.28999999999999998</v>
      </c>
      <c r="T143" s="230">
        <f>S143*H143</f>
        <v>6.3799999999999999</v>
      </c>
      <c r="U143" s="39"/>
      <c r="V143" s="39"/>
      <c r="W143" s="39"/>
      <c r="X143" s="39"/>
      <c r="Y143" s="39"/>
      <c r="Z143" s="39"/>
      <c r="AA143" s="39"/>
      <c r="AB143" s="39"/>
      <c r="AC143" s="39"/>
      <c r="AD143" s="39"/>
      <c r="AE143" s="39"/>
      <c r="AR143" s="231" t="s">
        <v>214</v>
      </c>
      <c r="AT143" s="231" t="s">
        <v>216</v>
      </c>
      <c r="AU143" s="231" t="s">
        <v>227</v>
      </c>
      <c r="AY143" s="18" t="s">
        <v>215</v>
      </c>
      <c r="BE143" s="232">
        <f>IF(N143="základní",J143,0)</f>
        <v>0</v>
      </c>
      <c r="BF143" s="232">
        <f>IF(N143="snížená",J143,0)</f>
        <v>0</v>
      </c>
      <c r="BG143" s="232">
        <f>IF(N143="zákl. přenesená",J143,0)</f>
        <v>0</v>
      </c>
      <c r="BH143" s="232">
        <f>IF(N143="sníž. přenesená",J143,0)</f>
        <v>0</v>
      </c>
      <c r="BI143" s="232">
        <f>IF(N143="nulová",J143,0)</f>
        <v>0</v>
      </c>
      <c r="BJ143" s="18" t="s">
        <v>88</v>
      </c>
      <c r="BK143" s="232">
        <f>ROUND(I143*H143,2)</f>
        <v>0</v>
      </c>
      <c r="BL143" s="18" t="s">
        <v>214</v>
      </c>
      <c r="BM143" s="231" t="s">
        <v>7156</v>
      </c>
    </row>
    <row r="144" s="2" customFormat="1">
      <c r="A144" s="39"/>
      <c r="B144" s="40"/>
      <c r="C144" s="41"/>
      <c r="D144" s="233" t="s">
        <v>221</v>
      </c>
      <c r="E144" s="41"/>
      <c r="F144" s="234" t="s">
        <v>7157</v>
      </c>
      <c r="G144" s="41"/>
      <c r="H144" s="41"/>
      <c r="I144" s="235"/>
      <c r="J144" s="41"/>
      <c r="K144" s="41"/>
      <c r="L144" s="45"/>
      <c r="M144" s="236"/>
      <c r="N144" s="237"/>
      <c r="O144" s="92"/>
      <c r="P144" s="92"/>
      <c r="Q144" s="92"/>
      <c r="R144" s="92"/>
      <c r="S144" s="92"/>
      <c r="T144" s="93"/>
      <c r="U144" s="39"/>
      <c r="V144" s="39"/>
      <c r="W144" s="39"/>
      <c r="X144" s="39"/>
      <c r="Y144" s="39"/>
      <c r="Z144" s="39"/>
      <c r="AA144" s="39"/>
      <c r="AB144" s="39"/>
      <c r="AC144" s="39"/>
      <c r="AD144" s="39"/>
      <c r="AE144" s="39"/>
      <c r="AT144" s="18" t="s">
        <v>221</v>
      </c>
      <c r="AU144" s="18" t="s">
        <v>227</v>
      </c>
    </row>
    <row r="145" s="2" customFormat="1">
      <c r="A145" s="39"/>
      <c r="B145" s="40"/>
      <c r="C145" s="41"/>
      <c r="D145" s="250" t="s">
        <v>362</v>
      </c>
      <c r="E145" s="41"/>
      <c r="F145" s="251" t="s">
        <v>7158</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362</v>
      </c>
      <c r="AU145" s="18" t="s">
        <v>227</v>
      </c>
    </row>
    <row r="146" s="2" customFormat="1" ht="16.5" customHeight="1">
      <c r="A146" s="39"/>
      <c r="B146" s="40"/>
      <c r="C146" s="220" t="s">
        <v>227</v>
      </c>
      <c r="D146" s="220" t="s">
        <v>216</v>
      </c>
      <c r="E146" s="221" t="s">
        <v>7159</v>
      </c>
      <c r="F146" s="222" t="s">
        <v>7160</v>
      </c>
      <c r="G146" s="223" t="s">
        <v>797</v>
      </c>
      <c r="H146" s="224">
        <v>16</v>
      </c>
      <c r="I146" s="225"/>
      <c r="J146" s="226">
        <f>ROUND(I146*H146,2)</f>
        <v>0</v>
      </c>
      <c r="K146" s="222" t="s">
        <v>359</v>
      </c>
      <c r="L146" s="45"/>
      <c r="M146" s="227" t="s">
        <v>1</v>
      </c>
      <c r="N146" s="228" t="s">
        <v>46</v>
      </c>
      <c r="O146" s="92"/>
      <c r="P146" s="229">
        <f>O146*H146</f>
        <v>0</v>
      </c>
      <c r="Q146" s="229">
        <v>0</v>
      </c>
      <c r="R146" s="229">
        <f>Q146*H146</f>
        <v>0</v>
      </c>
      <c r="S146" s="229">
        <v>0.20499999999999999</v>
      </c>
      <c r="T146" s="230">
        <f>S146*H146</f>
        <v>3.2799999999999998</v>
      </c>
      <c r="U146" s="39"/>
      <c r="V146" s="39"/>
      <c r="W146" s="39"/>
      <c r="X146" s="39"/>
      <c r="Y146" s="39"/>
      <c r="Z146" s="39"/>
      <c r="AA146" s="39"/>
      <c r="AB146" s="39"/>
      <c r="AC146" s="39"/>
      <c r="AD146" s="39"/>
      <c r="AE146" s="39"/>
      <c r="AR146" s="231" t="s">
        <v>214</v>
      </c>
      <c r="AT146" s="231" t="s">
        <v>216</v>
      </c>
      <c r="AU146" s="231" t="s">
        <v>227</v>
      </c>
      <c r="AY146" s="18" t="s">
        <v>215</v>
      </c>
      <c r="BE146" s="232">
        <f>IF(N146="základní",J146,0)</f>
        <v>0</v>
      </c>
      <c r="BF146" s="232">
        <f>IF(N146="snížená",J146,0)</f>
        <v>0</v>
      </c>
      <c r="BG146" s="232">
        <f>IF(N146="zákl. přenesená",J146,0)</f>
        <v>0</v>
      </c>
      <c r="BH146" s="232">
        <f>IF(N146="sníž. přenesená",J146,0)</f>
        <v>0</v>
      </c>
      <c r="BI146" s="232">
        <f>IF(N146="nulová",J146,0)</f>
        <v>0</v>
      </c>
      <c r="BJ146" s="18" t="s">
        <v>88</v>
      </c>
      <c r="BK146" s="232">
        <f>ROUND(I146*H146,2)</f>
        <v>0</v>
      </c>
      <c r="BL146" s="18" t="s">
        <v>214</v>
      </c>
      <c r="BM146" s="231" t="s">
        <v>7161</v>
      </c>
    </row>
    <row r="147" s="2" customFormat="1">
      <c r="A147" s="39"/>
      <c r="B147" s="40"/>
      <c r="C147" s="41"/>
      <c r="D147" s="233" t="s">
        <v>221</v>
      </c>
      <c r="E147" s="41"/>
      <c r="F147" s="234" t="s">
        <v>7162</v>
      </c>
      <c r="G147" s="41"/>
      <c r="H147" s="41"/>
      <c r="I147" s="235"/>
      <c r="J147" s="41"/>
      <c r="K147" s="41"/>
      <c r="L147" s="45"/>
      <c r="M147" s="236"/>
      <c r="N147" s="237"/>
      <c r="O147" s="92"/>
      <c r="P147" s="92"/>
      <c r="Q147" s="92"/>
      <c r="R147" s="92"/>
      <c r="S147" s="92"/>
      <c r="T147" s="93"/>
      <c r="U147" s="39"/>
      <c r="V147" s="39"/>
      <c r="W147" s="39"/>
      <c r="X147" s="39"/>
      <c r="Y147" s="39"/>
      <c r="Z147" s="39"/>
      <c r="AA147" s="39"/>
      <c r="AB147" s="39"/>
      <c r="AC147" s="39"/>
      <c r="AD147" s="39"/>
      <c r="AE147" s="39"/>
      <c r="AT147" s="18" t="s">
        <v>221</v>
      </c>
      <c r="AU147" s="18" t="s">
        <v>227</v>
      </c>
    </row>
    <row r="148" s="2" customFormat="1">
      <c r="A148" s="39"/>
      <c r="B148" s="40"/>
      <c r="C148" s="41"/>
      <c r="D148" s="250" t="s">
        <v>362</v>
      </c>
      <c r="E148" s="41"/>
      <c r="F148" s="251" t="s">
        <v>7163</v>
      </c>
      <c r="G148" s="41"/>
      <c r="H148" s="41"/>
      <c r="I148" s="235"/>
      <c r="J148" s="41"/>
      <c r="K148" s="41"/>
      <c r="L148" s="45"/>
      <c r="M148" s="236"/>
      <c r="N148" s="237"/>
      <c r="O148" s="92"/>
      <c r="P148" s="92"/>
      <c r="Q148" s="92"/>
      <c r="R148" s="92"/>
      <c r="S148" s="92"/>
      <c r="T148" s="93"/>
      <c r="U148" s="39"/>
      <c r="V148" s="39"/>
      <c r="W148" s="39"/>
      <c r="X148" s="39"/>
      <c r="Y148" s="39"/>
      <c r="Z148" s="39"/>
      <c r="AA148" s="39"/>
      <c r="AB148" s="39"/>
      <c r="AC148" s="39"/>
      <c r="AD148" s="39"/>
      <c r="AE148" s="39"/>
      <c r="AT148" s="18" t="s">
        <v>362</v>
      </c>
      <c r="AU148" s="18" t="s">
        <v>227</v>
      </c>
    </row>
    <row r="149" s="2" customFormat="1" ht="16.5" customHeight="1">
      <c r="A149" s="39"/>
      <c r="B149" s="40"/>
      <c r="C149" s="220" t="s">
        <v>214</v>
      </c>
      <c r="D149" s="220" t="s">
        <v>216</v>
      </c>
      <c r="E149" s="221" t="s">
        <v>7164</v>
      </c>
      <c r="F149" s="222" t="s">
        <v>7165</v>
      </c>
      <c r="G149" s="223" t="s">
        <v>797</v>
      </c>
      <c r="H149" s="224">
        <v>16</v>
      </c>
      <c r="I149" s="225"/>
      <c r="J149" s="226">
        <f>ROUND(I149*H149,2)</f>
        <v>0</v>
      </c>
      <c r="K149" s="222" t="s">
        <v>359</v>
      </c>
      <c r="L149" s="45"/>
      <c r="M149" s="227" t="s">
        <v>1</v>
      </c>
      <c r="N149" s="228" t="s">
        <v>46</v>
      </c>
      <c r="O149" s="92"/>
      <c r="P149" s="229">
        <f>O149*H149</f>
        <v>0</v>
      </c>
      <c r="Q149" s="229">
        <v>0</v>
      </c>
      <c r="R149" s="229">
        <f>Q149*H149</f>
        <v>0</v>
      </c>
      <c r="S149" s="229">
        <v>0.040000000000000001</v>
      </c>
      <c r="T149" s="230">
        <f>S149*H149</f>
        <v>0.64000000000000001</v>
      </c>
      <c r="U149" s="39"/>
      <c r="V149" s="39"/>
      <c r="W149" s="39"/>
      <c r="X149" s="39"/>
      <c r="Y149" s="39"/>
      <c r="Z149" s="39"/>
      <c r="AA149" s="39"/>
      <c r="AB149" s="39"/>
      <c r="AC149" s="39"/>
      <c r="AD149" s="39"/>
      <c r="AE149" s="39"/>
      <c r="AR149" s="231" t="s">
        <v>214</v>
      </c>
      <c r="AT149" s="231" t="s">
        <v>216</v>
      </c>
      <c r="AU149" s="231" t="s">
        <v>227</v>
      </c>
      <c r="AY149" s="18" t="s">
        <v>215</v>
      </c>
      <c r="BE149" s="232">
        <f>IF(N149="základní",J149,0)</f>
        <v>0</v>
      </c>
      <c r="BF149" s="232">
        <f>IF(N149="snížená",J149,0)</f>
        <v>0</v>
      </c>
      <c r="BG149" s="232">
        <f>IF(N149="zákl. přenesená",J149,0)</f>
        <v>0</v>
      </c>
      <c r="BH149" s="232">
        <f>IF(N149="sníž. přenesená",J149,0)</f>
        <v>0</v>
      </c>
      <c r="BI149" s="232">
        <f>IF(N149="nulová",J149,0)</f>
        <v>0</v>
      </c>
      <c r="BJ149" s="18" t="s">
        <v>88</v>
      </c>
      <c r="BK149" s="232">
        <f>ROUND(I149*H149,2)</f>
        <v>0</v>
      </c>
      <c r="BL149" s="18" t="s">
        <v>214</v>
      </c>
      <c r="BM149" s="231" t="s">
        <v>7166</v>
      </c>
    </row>
    <row r="150" s="2" customFormat="1">
      <c r="A150" s="39"/>
      <c r="B150" s="40"/>
      <c r="C150" s="41"/>
      <c r="D150" s="233" t="s">
        <v>221</v>
      </c>
      <c r="E150" s="41"/>
      <c r="F150" s="234" t="s">
        <v>7167</v>
      </c>
      <c r="G150" s="41"/>
      <c r="H150" s="41"/>
      <c r="I150" s="235"/>
      <c r="J150" s="41"/>
      <c r="K150" s="41"/>
      <c r="L150" s="45"/>
      <c r="M150" s="236"/>
      <c r="N150" s="237"/>
      <c r="O150" s="92"/>
      <c r="P150" s="92"/>
      <c r="Q150" s="92"/>
      <c r="R150" s="92"/>
      <c r="S150" s="92"/>
      <c r="T150" s="93"/>
      <c r="U150" s="39"/>
      <c r="V150" s="39"/>
      <c r="W150" s="39"/>
      <c r="X150" s="39"/>
      <c r="Y150" s="39"/>
      <c r="Z150" s="39"/>
      <c r="AA150" s="39"/>
      <c r="AB150" s="39"/>
      <c r="AC150" s="39"/>
      <c r="AD150" s="39"/>
      <c r="AE150" s="39"/>
      <c r="AT150" s="18" t="s">
        <v>221</v>
      </c>
      <c r="AU150" s="18" t="s">
        <v>227</v>
      </c>
    </row>
    <row r="151" s="2" customFormat="1">
      <c r="A151" s="39"/>
      <c r="B151" s="40"/>
      <c r="C151" s="41"/>
      <c r="D151" s="250" t="s">
        <v>362</v>
      </c>
      <c r="E151" s="41"/>
      <c r="F151" s="251" t="s">
        <v>7168</v>
      </c>
      <c r="G151" s="41"/>
      <c r="H151" s="41"/>
      <c r="I151" s="235"/>
      <c r="J151" s="41"/>
      <c r="K151" s="41"/>
      <c r="L151" s="45"/>
      <c r="M151" s="236"/>
      <c r="N151" s="237"/>
      <c r="O151" s="92"/>
      <c r="P151" s="92"/>
      <c r="Q151" s="92"/>
      <c r="R151" s="92"/>
      <c r="S151" s="92"/>
      <c r="T151" s="93"/>
      <c r="U151" s="39"/>
      <c r="V151" s="39"/>
      <c r="W151" s="39"/>
      <c r="X151" s="39"/>
      <c r="Y151" s="39"/>
      <c r="Z151" s="39"/>
      <c r="AA151" s="39"/>
      <c r="AB151" s="39"/>
      <c r="AC151" s="39"/>
      <c r="AD151" s="39"/>
      <c r="AE151" s="39"/>
      <c r="AT151" s="18" t="s">
        <v>362</v>
      </c>
      <c r="AU151" s="18" t="s">
        <v>227</v>
      </c>
    </row>
    <row r="152" s="11" customFormat="1" ht="20.88" customHeight="1">
      <c r="A152" s="11"/>
      <c r="B152" s="206"/>
      <c r="C152" s="207"/>
      <c r="D152" s="208" t="s">
        <v>80</v>
      </c>
      <c r="E152" s="248" t="s">
        <v>275</v>
      </c>
      <c r="F152" s="248" t="s">
        <v>7169</v>
      </c>
      <c r="G152" s="207"/>
      <c r="H152" s="207"/>
      <c r="I152" s="210"/>
      <c r="J152" s="249">
        <f>BK152</f>
        <v>0</v>
      </c>
      <c r="K152" s="207"/>
      <c r="L152" s="212"/>
      <c r="M152" s="213"/>
      <c r="N152" s="214"/>
      <c r="O152" s="214"/>
      <c r="P152" s="215">
        <f>SUM(P153:P197)</f>
        <v>0</v>
      </c>
      <c r="Q152" s="214"/>
      <c r="R152" s="215">
        <f>SUM(R153:R197)</f>
        <v>0</v>
      </c>
      <c r="S152" s="214"/>
      <c r="T152" s="216">
        <f>SUM(T153:T197)</f>
        <v>0</v>
      </c>
      <c r="U152" s="11"/>
      <c r="V152" s="11"/>
      <c r="W152" s="11"/>
      <c r="X152" s="11"/>
      <c r="Y152" s="11"/>
      <c r="Z152" s="11"/>
      <c r="AA152" s="11"/>
      <c r="AB152" s="11"/>
      <c r="AC152" s="11"/>
      <c r="AD152" s="11"/>
      <c r="AE152" s="11"/>
      <c r="AR152" s="217" t="s">
        <v>88</v>
      </c>
      <c r="AT152" s="218" t="s">
        <v>80</v>
      </c>
      <c r="AU152" s="218" t="s">
        <v>90</v>
      </c>
      <c r="AY152" s="217" t="s">
        <v>215</v>
      </c>
      <c r="BK152" s="219">
        <f>SUM(BK153:BK197)</f>
        <v>0</v>
      </c>
    </row>
    <row r="153" s="2" customFormat="1" ht="33" customHeight="1">
      <c r="A153" s="39"/>
      <c r="B153" s="40"/>
      <c r="C153" s="220" t="s">
        <v>236</v>
      </c>
      <c r="D153" s="220" t="s">
        <v>216</v>
      </c>
      <c r="E153" s="221" t="s">
        <v>7170</v>
      </c>
      <c r="F153" s="222" t="s">
        <v>7171</v>
      </c>
      <c r="G153" s="223" t="s">
        <v>358</v>
      </c>
      <c r="H153" s="224">
        <v>396.77199999999999</v>
      </c>
      <c r="I153" s="225"/>
      <c r="J153" s="226">
        <f>ROUND(I153*H153,2)</f>
        <v>0</v>
      </c>
      <c r="K153" s="222" t="s">
        <v>359</v>
      </c>
      <c r="L153" s="45"/>
      <c r="M153" s="227" t="s">
        <v>1</v>
      </c>
      <c r="N153" s="228" t="s">
        <v>46</v>
      </c>
      <c r="O153" s="92"/>
      <c r="P153" s="229">
        <f>O153*H153</f>
        <v>0</v>
      </c>
      <c r="Q153" s="229">
        <v>0</v>
      </c>
      <c r="R153" s="229">
        <f>Q153*H153</f>
        <v>0</v>
      </c>
      <c r="S153" s="229">
        <v>0</v>
      </c>
      <c r="T153" s="230">
        <f>S153*H153</f>
        <v>0</v>
      </c>
      <c r="U153" s="39"/>
      <c r="V153" s="39"/>
      <c r="W153" s="39"/>
      <c r="X153" s="39"/>
      <c r="Y153" s="39"/>
      <c r="Z153" s="39"/>
      <c r="AA153" s="39"/>
      <c r="AB153" s="39"/>
      <c r="AC153" s="39"/>
      <c r="AD153" s="39"/>
      <c r="AE153" s="39"/>
      <c r="AR153" s="231" t="s">
        <v>214</v>
      </c>
      <c r="AT153" s="231" t="s">
        <v>216</v>
      </c>
      <c r="AU153" s="231" t="s">
        <v>227</v>
      </c>
      <c r="AY153" s="18" t="s">
        <v>215</v>
      </c>
      <c r="BE153" s="232">
        <f>IF(N153="základní",J153,0)</f>
        <v>0</v>
      </c>
      <c r="BF153" s="232">
        <f>IF(N153="snížená",J153,0)</f>
        <v>0</v>
      </c>
      <c r="BG153" s="232">
        <f>IF(N153="zákl. přenesená",J153,0)</f>
        <v>0</v>
      </c>
      <c r="BH153" s="232">
        <f>IF(N153="sníž. přenesená",J153,0)</f>
        <v>0</v>
      </c>
      <c r="BI153" s="232">
        <f>IF(N153="nulová",J153,0)</f>
        <v>0</v>
      </c>
      <c r="BJ153" s="18" t="s">
        <v>88</v>
      </c>
      <c r="BK153" s="232">
        <f>ROUND(I153*H153,2)</f>
        <v>0</v>
      </c>
      <c r="BL153" s="18" t="s">
        <v>214</v>
      </c>
      <c r="BM153" s="231" t="s">
        <v>7172</v>
      </c>
    </row>
    <row r="154" s="2" customFormat="1">
      <c r="A154" s="39"/>
      <c r="B154" s="40"/>
      <c r="C154" s="41"/>
      <c r="D154" s="233" t="s">
        <v>221</v>
      </c>
      <c r="E154" s="41"/>
      <c r="F154" s="234" t="s">
        <v>7173</v>
      </c>
      <c r="G154" s="41"/>
      <c r="H154" s="41"/>
      <c r="I154" s="235"/>
      <c r="J154" s="41"/>
      <c r="K154" s="41"/>
      <c r="L154" s="45"/>
      <c r="M154" s="236"/>
      <c r="N154" s="237"/>
      <c r="O154" s="92"/>
      <c r="P154" s="92"/>
      <c r="Q154" s="92"/>
      <c r="R154" s="92"/>
      <c r="S154" s="92"/>
      <c r="T154" s="93"/>
      <c r="U154" s="39"/>
      <c r="V154" s="39"/>
      <c r="W154" s="39"/>
      <c r="X154" s="39"/>
      <c r="Y154" s="39"/>
      <c r="Z154" s="39"/>
      <c r="AA154" s="39"/>
      <c r="AB154" s="39"/>
      <c r="AC154" s="39"/>
      <c r="AD154" s="39"/>
      <c r="AE154" s="39"/>
      <c r="AT154" s="18" t="s">
        <v>221</v>
      </c>
      <c r="AU154" s="18" t="s">
        <v>227</v>
      </c>
    </row>
    <row r="155" s="2" customFormat="1">
      <c r="A155" s="39"/>
      <c r="B155" s="40"/>
      <c r="C155" s="41"/>
      <c r="D155" s="250" t="s">
        <v>362</v>
      </c>
      <c r="E155" s="41"/>
      <c r="F155" s="251" t="s">
        <v>7174</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362</v>
      </c>
      <c r="AU155" s="18" t="s">
        <v>227</v>
      </c>
    </row>
    <row r="156" s="13" customFormat="1">
      <c r="A156" s="13"/>
      <c r="B156" s="252"/>
      <c r="C156" s="253"/>
      <c r="D156" s="233" t="s">
        <v>364</v>
      </c>
      <c r="E156" s="254" t="s">
        <v>1</v>
      </c>
      <c r="F156" s="255" t="s">
        <v>7175</v>
      </c>
      <c r="G156" s="253"/>
      <c r="H156" s="254" t="s">
        <v>1</v>
      </c>
      <c r="I156" s="256"/>
      <c r="J156" s="253"/>
      <c r="K156" s="253"/>
      <c r="L156" s="257"/>
      <c r="M156" s="258"/>
      <c r="N156" s="259"/>
      <c r="O156" s="259"/>
      <c r="P156" s="259"/>
      <c r="Q156" s="259"/>
      <c r="R156" s="259"/>
      <c r="S156" s="259"/>
      <c r="T156" s="260"/>
      <c r="U156" s="13"/>
      <c r="V156" s="13"/>
      <c r="W156" s="13"/>
      <c r="X156" s="13"/>
      <c r="Y156" s="13"/>
      <c r="Z156" s="13"/>
      <c r="AA156" s="13"/>
      <c r="AB156" s="13"/>
      <c r="AC156" s="13"/>
      <c r="AD156" s="13"/>
      <c r="AE156" s="13"/>
      <c r="AT156" s="261" t="s">
        <v>364</v>
      </c>
      <c r="AU156" s="261" t="s">
        <v>227</v>
      </c>
      <c r="AV156" s="13" t="s">
        <v>88</v>
      </c>
      <c r="AW156" s="13" t="s">
        <v>36</v>
      </c>
      <c r="AX156" s="13" t="s">
        <v>81</v>
      </c>
      <c r="AY156" s="261" t="s">
        <v>215</v>
      </c>
    </row>
    <row r="157" s="14" customFormat="1">
      <c r="A157" s="14"/>
      <c r="B157" s="262"/>
      <c r="C157" s="263"/>
      <c r="D157" s="233" t="s">
        <v>364</v>
      </c>
      <c r="E157" s="264" t="s">
        <v>1</v>
      </c>
      <c r="F157" s="265" t="s">
        <v>7176</v>
      </c>
      <c r="G157" s="263"/>
      <c r="H157" s="266">
        <v>269.69799999999998</v>
      </c>
      <c r="I157" s="267"/>
      <c r="J157" s="263"/>
      <c r="K157" s="263"/>
      <c r="L157" s="268"/>
      <c r="M157" s="269"/>
      <c r="N157" s="270"/>
      <c r="O157" s="270"/>
      <c r="P157" s="270"/>
      <c r="Q157" s="270"/>
      <c r="R157" s="270"/>
      <c r="S157" s="270"/>
      <c r="T157" s="271"/>
      <c r="U157" s="14"/>
      <c r="V157" s="14"/>
      <c r="W157" s="14"/>
      <c r="X157" s="14"/>
      <c r="Y157" s="14"/>
      <c r="Z157" s="14"/>
      <c r="AA157" s="14"/>
      <c r="AB157" s="14"/>
      <c r="AC157" s="14"/>
      <c r="AD157" s="14"/>
      <c r="AE157" s="14"/>
      <c r="AT157" s="272" t="s">
        <v>364</v>
      </c>
      <c r="AU157" s="272" t="s">
        <v>227</v>
      </c>
      <c r="AV157" s="14" t="s">
        <v>90</v>
      </c>
      <c r="AW157" s="14" t="s">
        <v>36</v>
      </c>
      <c r="AX157" s="14" t="s">
        <v>81</v>
      </c>
      <c r="AY157" s="272" t="s">
        <v>215</v>
      </c>
    </row>
    <row r="158" s="13" customFormat="1">
      <c r="A158" s="13"/>
      <c r="B158" s="252"/>
      <c r="C158" s="253"/>
      <c r="D158" s="233" t="s">
        <v>364</v>
      </c>
      <c r="E158" s="254" t="s">
        <v>1</v>
      </c>
      <c r="F158" s="255" t="s">
        <v>7177</v>
      </c>
      <c r="G158" s="253"/>
      <c r="H158" s="254" t="s">
        <v>1</v>
      </c>
      <c r="I158" s="256"/>
      <c r="J158" s="253"/>
      <c r="K158" s="253"/>
      <c r="L158" s="257"/>
      <c r="M158" s="258"/>
      <c r="N158" s="259"/>
      <c r="O158" s="259"/>
      <c r="P158" s="259"/>
      <c r="Q158" s="259"/>
      <c r="R158" s="259"/>
      <c r="S158" s="259"/>
      <c r="T158" s="260"/>
      <c r="U158" s="13"/>
      <c r="V158" s="13"/>
      <c r="W158" s="13"/>
      <c r="X158" s="13"/>
      <c r="Y158" s="13"/>
      <c r="Z158" s="13"/>
      <c r="AA158" s="13"/>
      <c r="AB158" s="13"/>
      <c r="AC158" s="13"/>
      <c r="AD158" s="13"/>
      <c r="AE158" s="13"/>
      <c r="AT158" s="261" t="s">
        <v>364</v>
      </c>
      <c r="AU158" s="261" t="s">
        <v>227</v>
      </c>
      <c r="AV158" s="13" t="s">
        <v>88</v>
      </c>
      <c r="AW158" s="13" t="s">
        <v>36</v>
      </c>
      <c r="AX158" s="13" t="s">
        <v>81</v>
      </c>
      <c r="AY158" s="261" t="s">
        <v>215</v>
      </c>
    </row>
    <row r="159" s="14" customFormat="1">
      <c r="A159" s="14"/>
      <c r="B159" s="262"/>
      <c r="C159" s="263"/>
      <c r="D159" s="233" t="s">
        <v>364</v>
      </c>
      <c r="E159" s="264" t="s">
        <v>1</v>
      </c>
      <c r="F159" s="265" t="s">
        <v>7178</v>
      </c>
      <c r="G159" s="263"/>
      <c r="H159" s="266">
        <v>3.6080000000000001</v>
      </c>
      <c r="I159" s="267"/>
      <c r="J159" s="263"/>
      <c r="K159" s="263"/>
      <c r="L159" s="268"/>
      <c r="M159" s="269"/>
      <c r="N159" s="270"/>
      <c r="O159" s="270"/>
      <c r="P159" s="270"/>
      <c r="Q159" s="270"/>
      <c r="R159" s="270"/>
      <c r="S159" s="270"/>
      <c r="T159" s="271"/>
      <c r="U159" s="14"/>
      <c r="V159" s="14"/>
      <c r="W159" s="14"/>
      <c r="X159" s="14"/>
      <c r="Y159" s="14"/>
      <c r="Z159" s="14"/>
      <c r="AA159" s="14"/>
      <c r="AB159" s="14"/>
      <c r="AC159" s="14"/>
      <c r="AD159" s="14"/>
      <c r="AE159" s="14"/>
      <c r="AT159" s="272" t="s">
        <v>364</v>
      </c>
      <c r="AU159" s="272" t="s">
        <v>227</v>
      </c>
      <c r="AV159" s="14" t="s">
        <v>90</v>
      </c>
      <c r="AW159" s="14" t="s">
        <v>36</v>
      </c>
      <c r="AX159" s="14" t="s">
        <v>81</v>
      </c>
      <c r="AY159" s="272" t="s">
        <v>215</v>
      </c>
    </row>
    <row r="160" s="13" customFormat="1">
      <c r="A160" s="13"/>
      <c r="B160" s="252"/>
      <c r="C160" s="253"/>
      <c r="D160" s="233" t="s">
        <v>364</v>
      </c>
      <c r="E160" s="254" t="s">
        <v>1</v>
      </c>
      <c r="F160" s="255" t="s">
        <v>7179</v>
      </c>
      <c r="G160" s="253"/>
      <c r="H160" s="254" t="s">
        <v>1</v>
      </c>
      <c r="I160" s="256"/>
      <c r="J160" s="253"/>
      <c r="K160" s="253"/>
      <c r="L160" s="257"/>
      <c r="M160" s="258"/>
      <c r="N160" s="259"/>
      <c r="O160" s="259"/>
      <c r="P160" s="259"/>
      <c r="Q160" s="259"/>
      <c r="R160" s="259"/>
      <c r="S160" s="259"/>
      <c r="T160" s="260"/>
      <c r="U160" s="13"/>
      <c r="V160" s="13"/>
      <c r="W160" s="13"/>
      <c r="X160" s="13"/>
      <c r="Y160" s="13"/>
      <c r="Z160" s="13"/>
      <c r="AA160" s="13"/>
      <c r="AB160" s="13"/>
      <c r="AC160" s="13"/>
      <c r="AD160" s="13"/>
      <c r="AE160" s="13"/>
      <c r="AT160" s="261" t="s">
        <v>364</v>
      </c>
      <c r="AU160" s="261" t="s">
        <v>227</v>
      </c>
      <c r="AV160" s="13" t="s">
        <v>88</v>
      </c>
      <c r="AW160" s="13" t="s">
        <v>36</v>
      </c>
      <c r="AX160" s="13" t="s">
        <v>81</v>
      </c>
      <c r="AY160" s="261" t="s">
        <v>215</v>
      </c>
    </row>
    <row r="161" s="14" customFormat="1">
      <c r="A161" s="14"/>
      <c r="B161" s="262"/>
      <c r="C161" s="263"/>
      <c r="D161" s="233" t="s">
        <v>364</v>
      </c>
      <c r="E161" s="264" t="s">
        <v>1</v>
      </c>
      <c r="F161" s="265" t="s">
        <v>7180</v>
      </c>
      <c r="G161" s="263"/>
      <c r="H161" s="266">
        <v>8.5099999999999998</v>
      </c>
      <c r="I161" s="267"/>
      <c r="J161" s="263"/>
      <c r="K161" s="263"/>
      <c r="L161" s="268"/>
      <c r="M161" s="269"/>
      <c r="N161" s="270"/>
      <c r="O161" s="270"/>
      <c r="P161" s="270"/>
      <c r="Q161" s="270"/>
      <c r="R161" s="270"/>
      <c r="S161" s="270"/>
      <c r="T161" s="271"/>
      <c r="U161" s="14"/>
      <c r="V161" s="14"/>
      <c r="W161" s="14"/>
      <c r="X161" s="14"/>
      <c r="Y161" s="14"/>
      <c r="Z161" s="14"/>
      <c r="AA161" s="14"/>
      <c r="AB161" s="14"/>
      <c r="AC161" s="14"/>
      <c r="AD161" s="14"/>
      <c r="AE161" s="14"/>
      <c r="AT161" s="272" t="s">
        <v>364</v>
      </c>
      <c r="AU161" s="272" t="s">
        <v>227</v>
      </c>
      <c r="AV161" s="14" t="s">
        <v>90</v>
      </c>
      <c r="AW161" s="14" t="s">
        <v>36</v>
      </c>
      <c r="AX161" s="14" t="s">
        <v>81</v>
      </c>
      <c r="AY161" s="272" t="s">
        <v>215</v>
      </c>
    </row>
    <row r="162" s="13" customFormat="1">
      <c r="A162" s="13"/>
      <c r="B162" s="252"/>
      <c r="C162" s="253"/>
      <c r="D162" s="233" t="s">
        <v>364</v>
      </c>
      <c r="E162" s="254" t="s">
        <v>1</v>
      </c>
      <c r="F162" s="255" t="s">
        <v>7181</v>
      </c>
      <c r="G162" s="253"/>
      <c r="H162" s="254" t="s">
        <v>1</v>
      </c>
      <c r="I162" s="256"/>
      <c r="J162" s="253"/>
      <c r="K162" s="253"/>
      <c r="L162" s="257"/>
      <c r="M162" s="258"/>
      <c r="N162" s="259"/>
      <c r="O162" s="259"/>
      <c r="P162" s="259"/>
      <c r="Q162" s="259"/>
      <c r="R162" s="259"/>
      <c r="S162" s="259"/>
      <c r="T162" s="260"/>
      <c r="U162" s="13"/>
      <c r="V162" s="13"/>
      <c r="W162" s="13"/>
      <c r="X162" s="13"/>
      <c r="Y162" s="13"/>
      <c r="Z162" s="13"/>
      <c r="AA162" s="13"/>
      <c r="AB162" s="13"/>
      <c r="AC162" s="13"/>
      <c r="AD162" s="13"/>
      <c r="AE162" s="13"/>
      <c r="AT162" s="261" t="s">
        <v>364</v>
      </c>
      <c r="AU162" s="261" t="s">
        <v>227</v>
      </c>
      <c r="AV162" s="13" t="s">
        <v>88</v>
      </c>
      <c r="AW162" s="13" t="s">
        <v>36</v>
      </c>
      <c r="AX162" s="13" t="s">
        <v>81</v>
      </c>
      <c r="AY162" s="261" t="s">
        <v>215</v>
      </c>
    </row>
    <row r="163" s="14" customFormat="1">
      <c r="A163" s="14"/>
      <c r="B163" s="262"/>
      <c r="C163" s="263"/>
      <c r="D163" s="233" t="s">
        <v>364</v>
      </c>
      <c r="E163" s="264" t="s">
        <v>1</v>
      </c>
      <c r="F163" s="265" t="s">
        <v>7182</v>
      </c>
      <c r="G163" s="263"/>
      <c r="H163" s="266">
        <v>17.760000000000002</v>
      </c>
      <c r="I163" s="267"/>
      <c r="J163" s="263"/>
      <c r="K163" s="263"/>
      <c r="L163" s="268"/>
      <c r="M163" s="269"/>
      <c r="N163" s="270"/>
      <c r="O163" s="270"/>
      <c r="P163" s="270"/>
      <c r="Q163" s="270"/>
      <c r="R163" s="270"/>
      <c r="S163" s="270"/>
      <c r="T163" s="271"/>
      <c r="U163" s="14"/>
      <c r="V163" s="14"/>
      <c r="W163" s="14"/>
      <c r="X163" s="14"/>
      <c r="Y163" s="14"/>
      <c r="Z163" s="14"/>
      <c r="AA163" s="14"/>
      <c r="AB163" s="14"/>
      <c r="AC163" s="14"/>
      <c r="AD163" s="14"/>
      <c r="AE163" s="14"/>
      <c r="AT163" s="272" t="s">
        <v>364</v>
      </c>
      <c r="AU163" s="272" t="s">
        <v>227</v>
      </c>
      <c r="AV163" s="14" t="s">
        <v>90</v>
      </c>
      <c r="AW163" s="14" t="s">
        <v>36</v>
      </c>
      <c r="AX163" s="14" t="s">
        <v>81</v>
      </c>
      <c r="AY163" s="272" t="s">
        <v>215</v>
      </c>
    </row>
    <row r="164" s="13" customFormat="1">
      <c r="A164" s="13"/>
      <c r="B164" s="252"/>
      <c r="C164" s="253"/>
      <c r="D164" s="233" t="s">
        <v>364</v>
      </c>
      <c r="E164" s="254" t="s">
        <v>1</v>
      </c>
      <c r="F164" s="255" t="s">
        <v>7183</v>
      </c>
      <c r="G164" s="253"/>
      <c r="H164" s="254" t="s">
        <v>1</v>
      </c>
      <c r="I164" s="256"/>
      <c r="J164" s="253"/>
      <c r="K164" s="253"/>
      <c r="L164" s="257"/>
      <c r="M164" s="258"/>
      <c r="N164" s="259"/>
      <c r="O164" s="259"/>
      <c r="P164" s="259"/>
      <c r="Q164" s="259"/>
      <c r="R164" s="259"/>
      <c r="S164" s="259"/>
      <c r="T164" s="260"/>
      <c r="U164" s="13"/>
      <c r="V164" s="13"/>
      <c r="W164" s="13"/>
      <c r="X164" s="13"/>
      <c r="Y164" s="13"/>
      <c r="Z164" s="13"/>
      <c r="AA164" s="13"/>
      <c r="AB164" s="13"/>
      <c r="AC164" s="13"/>
      <c r="AD164" s="13"/>
      <c r="AE164" s="13"/>
      <c r="AT164" s="261" t="s">
        <v>364</v>
      </c>
      <c r="AU164" s="261" t="s">
        <v>227</v>
      </c>
      <c r="AV164" s="13" t="s">
        <v>88</v>
      </c>
      <c r="AW164" s="13" t="s">
        <v>36</v>
      </c>
      <c r="AX164" s="13" t="s">
        <v>81</v>
      </c>
      <c r="AY164" s="261" t="s">
        <v>215</v>
      </c>
    </row>
    <row r="165" s="14" customFormat="1">
      <c r="A165" s="14"/>
      <c r="B165" s="262"/>
      <c r="C165" s="263"/>
      <c r="D165" s="233" t="s">
        <v>364</v>
      </c>
      <c r="E165" s="264" t="s">
        <v>1</v>
      </c>
      <c r="F165" s="265" t="s">
        <v>7184</v>
      </c>
      <c r="G165" s="263"/>
      <c r="H165" s="266">
        <v>95.644999999999996</v>
      </c>
      <c r="I165" s="267"/>
      <c r="J165" s="263"/>
      <c r="K165" s="263"/>
      <c r="L165" s="268"/>
      <c r="M165" s="269"/>
      <c r="N165" s="270"/>
      <c r="O165" s="270"/>
      <c r="P165" s="270"/>
      <c r="Q165" s="270"/>
      <c r="R165" s="270"/>
      <c r="S165" s="270"/>
      <c r="T165" s="271"/>
      <c r="U165" s="14"/>
      <c r="V165" s="14"/>
      <c r="W165" s="14"/>
      <c r="X165" s="14"/>
      <c r="Y165" s="14"/>
      <c r="Z165" s="14"/>
      <c r="AA165" s="14"/>
      <c r="AB165" s="14"/>
      <c r="AC165" s="14"/>
      <c r="AD165" s="14"/>
      <c r="AE165" s="14"/>
      <c r="AT165" s="272" t="s">
        <v>364</v>
      </c>
      <c r="AU165" s="272" t="s">
        <v>227</v>
      </c>
      <c r="AV165" s="14" t="s">
        <v>90</v>
      </c>
      <c r="AW165" s="14" t="s">
        <v>36</v>
      </c>
      <c r="AX165" s="14" t="s">
        <v>81</v>
      </c>
      <c r="AY165" s="272" t="s">
        <v>215</v>
      </c>
    </row>
    <row r="166" s="13" customFormat="1">
      <c r="A166" s="13"/>
      <c r="B166" s="252"/>
      <c r="C166" s="253"/>
      <c r="D166" s="233" t="s">
        <v>364</v>
      </c>
      <c r="E166" s="254" t="s">
        <v>1</v>
      </c>
      <c r="F166" s="255" t="s">
        <v>7185</v>
      </c>
      <c r="G166" s="253"/>
      <c r="H166" s="254" t="s">
        <v>1</v>
      </c>
      <c r="I166" s="256"/>
      <c r="J166" s="253"/>
      <c r="K166" s="253"/>
      <c r="L166" s="257"/>
      <c r="M166" s="258"/>
      <c r="N166" s="259"/>
      <c r="O166" s="259"/>
      <c r="P166" s="259"/>
      <c r="Q166" s="259"/>
      <c r="R166" s="259"/>
      <c r="S166" s="259"/>
      <c r="T166" s="260"/>
      <c r="U166" s="13"/>
      <c r="V166" s="13"/>
      <c r="W166" s="13"/>
      <c r="X166" s="13"/>
      <c r="Y166" s="13"/>
      <c r="Z166" s="13"/>
      <c r="AA166" s="13"/>
      <c r="AB166" s="13"/>
      <c r="AC166" s="13"/>
      <c r="AD166" s="13"/>
      <c r="AE166" s="13"/>
      <c r="AT166" s="261" t="s">
        <v>364</v>
      </c>
      <c r="AU166" s="261" t="s">
        <v>227</v>
      </c>
      <c r="AV166" s="13" t="s">
        <v>88</v>
      </c>
      <c r="AW166" s="13" t="s">
        <v>36</v>
      </c>
      <c r="AX166" s="13" t="s">
        <v>81</v>
      </c>
      <c r="AY166" s="261" t="s">
        <v>215</v>
      </c>
    </row>
    <row r="167" s="14" customFormat="1">
      <c r="A167" s="14"/>
      <c r="B167" s="262"/>
      <c r="C167" s="263"/>
      <c r="D167" s="233" t="s">
        <v>364</v>
      </c>
      <c r="E167" s="264" t="s">
        <v>1</v>
      </c>
      <c r="F167" s="265" t="s">
        <v>7186</v>
      </c>
      <c r="G167" s="263"/>
      <c r="H167" s="266">
        <v>1.5509999999999999</v>
      </c>
      <c r="I167" s="267"/>
      <c r="J167" s="263"/>
      <c r="K167" s="263"/>
      <c r="L167" s="268"/>
      <c r="M167" s="269"/>
      <c r="N167" s="270"/>
      <c r="O167" s="270"/>
      <c r="P167" s="270"/>
      <c r="Q167" s="270"/>
      <c r="R167" s="270"/>
      <c r="S167" s="270"/>
      <c r="T167" s="271"/>
      <c r="U167" s="14"/>
      <c r="V167" s="14"/>
      <c r="W167" s="14"/>
      <c r="X167" s="14"/>
      <c r="Y167" s="14"/>
      <c r="Z167" s="14"/>
      <c r="AA167" s="14"/>
      <c r="AB167" s="14"/>
      <c r="AC167" s="14"/>
      <c r="AD167" s="14"/>
      <c r="AE167" s="14"/>
      <c r="AT167" s="272" t="s">
        <v>364</v>
      </c>
      <c r="AU167" s="272" t="s">
        <v>227</v>
      </c>
      <c r="AV167" s="14" t="s">
        <v>90</v>
      </c>
      <c r="AW167" s="14" t="s">
        <v>36</v>
      </c>
      <c r="AX167" s="14" t="s">
        <v>81</v>
      </c>
      <c r="AY167" s="272" t="s">
        <v>215</v>
      </c>
    </row>
    <row r="168" s="15" customFormat="1">
      <c r="A168" s="15"/>
      <c r="B168" s="273"/>
      <c r="C168" s="274"/>
      <c r="D168" s="233" t="s">
        <v>364</v>
      </c>
      <c r="E168" s="275" t="s">
        <v>1</v>
      </c>
      <c r="F168" s="276" t="s">
        <v>368</v>
      </c>
      <c r="G168" s="274"/>
      <c r="H168" s="277">
        <v>396.77199999999993</v>
      </c>
      <c r="I168" s="278"/>
      <c r="J168" s="274"/>
      <c r="K168" s="274"/>
      <c r="L168" s="279"/>
      <c r="M168" s="280"/>
      <c r="N168" s="281"/>
      <c r="O168" s="281"/>
      <c r="P168" s="281"/>
      <c r="Q168" s="281"/>
      <c r="R168" s="281"/>
      <c r="S168" s="281"/>
      <c r="T168" s="282"/>
      <c r="U168" s="15"/>
      <c r="V168" s="15"/>
      <c r="W168" s="15"/>
      <c r="X168" s="15"/>
      <c r="Y168" s="15"/>
      <c r="Z168" s="15"/>
      <c r="AA168" s="15"/>
      <c r="AB168" s="15"/>
      <c r="AC168" s="15"/>
      <c r="AD168" s="15"/>
      <c r="AE168" s="15"/>
      <c r="AT168" s="283" t="s">
        <v>364</v>
      </c>
      <c r="AU168" s="283" t="s">
        <v>227</v>
      </c>
      <c r="AV168" s="15" t="s">
        <v>214</v>
      </c>
      <c r="AW168" s="15" t="s">
        <v>36</v>
      </c>
      <c r="AX168" s="15" t="s">
        <v>88</v>
      </c>
      <c r="AY168" s="283" t="s">
        <v>215</v>
      </c>
    </row>
    <row r="169" s="2" customFormat="1" ht="37.8" customHeight="1">
      <c r="A169" s="39"/>
      <c r="B169" s="40"/>
      <c r="C169" s="220" t="s">
        <v>241</v>
      </c>
      <c r="D169" s="220" t="s">
        <v>216</v>
      </c>
      <c r="E169" s="221" t="s">
        <v>5313</v>
      </c>
      <c r="F169" s="222" t="s">
        <v>5314</v>
      </c>
      <c r="G169" s="223" t="s">
        <v>358</v>
      </c>
      <c r="H169" s="224">
        <v>396.77199999999999</v>
      </c>
      <c r="I169" s="225"/>
      <c r="J169" s="226">
        <f>ROUND(I169*H169,2)</f>
        <v>0</v>
      </c>
      <c r="K169" s="222" t="s">
        <v>359</v>
      </c>
      <c r="L169" s="45"/>
      <c r="M169" s="227" t="s">
        <v>1</v>
      </c>
      <c r="N169" s="228" t="s">
        <v>46</v>
      </c>
      <c r="O169" s="92"/>
      <c r="P169" s="229">
        <f>O169*H169</f>
        <v>0</v>
      </c>
      <c r="Q169" s="229">
        <v>0</v>
      </c>
      <c r="R169" s="229">
        <f>Q169*H169</f>
        <v>0</v>
      </c>
      <c r="S169" s="229">
        <v>0</v>
      </c>
      <c r="T169" s="230">
        <f>S169*H169</f>
        <v>0</v>
      </c>
      <c r="U169" s="39"/>
      <c r="V169" s="39"/>
      <c r="W169" s="39"/>
      <c r="X169" s="39"/>
      <c r="Y169" s="39"/>
      <c r="Z169" s="39"/>
      <c r="AA169" s="39"/>
      <c r="AB169" s="39"/>
      <c r="AC169" s="39"/>
      <c r="AD169" s="39"/>
      <c r="AE169" s="39"/>
      <c r="AR169" s="231" t="s">
        <v>214</v>
      </c>
      <c r="AT169" s="231" t="s">
        <v>216</v>
      </c>
      <c r="AU169" s="231" t="s">
        <v>227</v>
      </c>
      <c r="AY169" s="18" t="s">
        <v>215</v>
      </c>
      <c r="BE169" s="232">
        <f>IF(N169="základní",J169,0)</f>
        <v>0</v>
      </c>
      <c r="BF169" s="232">
        <f>IF(N169="snížená",J169,0)</f>
        <v>0</v>
      </c>
      <c r="BG169" s="232">
        <f>IF(N169="zákl. přenesená",J169,0)</f>
        <v>0</v>
      </c>
      <c r="BH169" s="232">
        <f>IF(N169="sníž. přenesená",J169,0)</f>
        <v>0</v>
      </c>
      <c r="BI169" s="232">
        <f>IF(N169="nulová",J169,0)</f>
        <v>0</v>
      </c>
      <c r="BJ169" s="18" t="s">
        <v>88</v>
      </c>
      <c r="BK169" s="232">
        <f>ROUND(I169*H169,2)</f>
        <v>0</v>
      </c>
      <c r="BL169" s="18" t="s">
        <v>214</v>
      </c>
      <c r="BM169" s="231" t="s">
        <v>7187</v>
      </c>
    </row>
    <row r="170" s="2" customFormat="1">
      <c r="A170" s="39"/>
      <c r="B170" s="40"/>
      <c r="C170" s="41"/>
      <c r="D170" s="233" t="s">
        <v>221</v>
      </c>
      <c r="E170" s="41"/>
      <c r="F170" s="234" t="s">
        <v>5316</v>
      </c>
      <c r="G170" s="41"/>
      <c r="H170" s="41"/>
      <c r="I170" s="235"/>
      <c r="J170" s="41"/>
      <c r="K170" s="41"/>
      <c r="L170" s="45"/>
      <c r="M170" s="236"/>
      <c r="N170" s="237"/>
      <c r="O170" s="92"/>
      <c r="P170" s="92"/>
      <c r="Q170" s="92"/>
      <c r="R170" s="92"/>
      <c r="S170" s="92"/>
      <c r="T170" s="93"/>
      <c r="U170" s="39"/>
      <c r="V170" s="39"/>
      <c r="W170" s="39"/>
      <c r="X170" s="39"/>
      <c r="Y170" s="39"/>
      <c r="Z170" s="39"/>
      <c r="AA170" s="39"/>
      <c r="AB170" s="39"/>
      <c r="AC170" s="39"/>
      <c r="AD170" s="39"/>
      <c r="AE170" s="39"/>
      <c r="AT170" s="18" t="s">
        <v>221</v>
      </c>
      <c r="AU170" s="18" t="s">
        <v>227</v>
      </c>
    </row>
    <row r="171" s="2" customFormat="1">
      <c r="A171" s="39"/>
      <c r="B171" s="40"/>
      <c r="C171" s="41"/>
      <c r="D171" s="250" t="s">
        <v>362</v>
      </c>
      <c r="E171" s="41"/>
      <c r="F171" s="251" t="s">
        <v>5317</v>
      </c>
      <c r="G171" s="41"/>
      <c r="H171" s="41"/>
      <c r="I171" s="235"/>
      <c r="J171" s="41"/>
      <c r="K171" s="41"/>
      <c r="L171" s="45"/>
      <c r="M171" s="236"/>
      <c r="N171" s="237"/>
      <c r="O171" s="92"/>
      <c r="P171" s="92"/>
      <c r="Q171" s="92"/>
      <c r="R171" s="92"/>
      <c r="S171" s="92"/>
      <c r="T171" s="93"/>
      <c r="U171" s="39"/>
      <c r="V171" s="39"/>
      <c r="W171" s="39"/>
      <c r="X171" s="39"/>
      <c r="Y171" s="39"/>
      <c r="Z171" s="39"/>
      <c r="AA171" s="39"/>
      <c r="AB171" s="39"/>
      <c r="AC171" s="39"/>
      <c r="AD171" s="39"/>
      <c r="AE171" s="39"/>
      <c r="AT171" s="18" t="s">
        <v>362</v>
      </c>
      <c r="AU171" s="18" t="s">
        <v>227</v>
      </c>
    </row>
    <row r="172" s="2" customFormat="1" ht="33" customHeight="1">
      <c r="A172" s="39"/>
      <c r="B172" s="40"/>
      <c r="C172" s="220" t="s">
        <v>246</v>
      </c>
      <c r="D172" s="220" t="s">
        <v>216</v>
      </c>
      <c r="E172" s="221" t="s">
        <v>5324</v>
      </c>
      <c r="F172" s="222" t="s">
        <v>5325</v>
      </c>
      <c r="G172" s="223" t="s">
        <v>583</v>
      </c>
      <c r="H172" s="224">
        <v>833.221</v>
      </c>
      <c r="I172" s="225"/>
      <c r="J172" s="226">
        <f>ROUND(I172*H172,2)</f>
        <v>0</v>
      </c>
      <c r="K172" s="222" t="s">
        <v>359</v>
      </c>
      <c r="L172" s="45"/>
      <c r="M172" s="227" t="s">
        <v>1</v>
      </c>
      <c r="N172" s="228" t="s">
        <v>46</v>
      </c>
      <c r="O172" s="92"/>
      <c r="P172" s="229">
        <f>O172*H172</f>
        <v>0</v>
      </c>
      <c r="Q172" s="229">
        <v>0</v>
      </c>
      <c r="R172" s="229">
        <f>Q172*H172</f>
        <v>0</v>
      </c>
      <c r="S172" s="229">
        <v>0</v>
      </c>
      <c r="T172" s="230">
        <f>S172*H172</f>
        <v>0</v>
      </c>
      <c r="U172" s="39"/>
      <c r="V172" s="39"/>
      <c r="W172" s="39"/>
      <c r="X172" s="39"/>
      <c r="Y172" s="39"/>
      <c r="Z172" s="39"/>
      <c r="AA172" s="39"/>
      <c r="AB172" s="39"/>
      <c r="AC172" s="39"/>
      <c r="AD172" s="39"/>
      <c r="AE172" s="39"/>
      <c r="AR172" s="231" t="s">
        <v>214</v>
      </c>
      <c r="AT172" s="231" t="s">
        <v>216</v>
      </c>
      <c r="AU172" s="231" t="s">
        <v>227</v>
      </c>
      <c r="AY172" s="18" t="s">
        <v>215</v>
      </c>
      <c r="BE172" s="232">
        <f>IF(N172="základní",J172,0)</f>
        <v>0</v>
      </c>
      <c r="BF172" s="232">
        <f>IF(N172="snížená",J172,0)</f>
        <v>0</v>
      </c>
      <c r="BG172" s="232">
        <f>IF(N172="zákl. přenesená",J172,0)</f>
        <v>0</v>
      </c>
      <c r="BH172" s="232">
        <f>IF(N172="sníž. přenesená",J172,0)</f>
        <v>0</v>
      </c>
      <c r="BI172" s="232">
        <f>IF(N172="nulová",J172,0)</f>
        <v>0</v>
      </c>
      <c r="BJ172" s="18" t="s">
        <v>88</v>
      </c>
      <c r="BK172" s="232">
        <f>ROUND(I172*H172,2)</f>
        <v>0</v>
      </c>
      <c r="BL172" s="18" t="s">
        <v>214</v>
      </c>
      <c r="BM172" s="231" t="s">
        <v>7188</v>
      </c>
    </row>
    <row r="173" s="2" customFormat="1">
      <c r="A173" s="39"/>
      <c r="B173" s="40"/>
      <c r="C173" s="41"/>
      <c r="D173" s="233" t="s">
        <v>221</v>
      </c>
      <c r="E173" s="41"/>
      <c r="F173" s="234" t="s">
        <v>5327</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221</v>
      </c>
      <c r="AU173" s="18" t="s">
        <v>227</v>
      </c>
    </row>
    <row r="174" s="2" customFormat="1">
      <c r="A174" s="39"/>
      <c r="B174" s="40"/>
      <c r="C174" s="41"/>
      <c r="D174" s="250" t="s">
        <v>362</v>
      </c>
      <c r="E174" s="41"/>
      <c r="F174" s="251" t="s">
        <v>5328</v>
      </c>
      <c r="G174" s="41"/>
      <c r="H174" s="41"/>
      <c r="I174" s="235"/>
      <c r="J174" s="41"/>
      <c r="K174" s="41"/>
      <c r="L174" s="45"/>
      <c r="M174" s="236"/>
      <c r="N174" s="237"/>
      <c r="O174" s="92"/>
      <c r="P174" s="92"/>
      <c r="Q174" s="92"/>
      <c r="R174" s="92"/>
      <c r="S174" s="92"/>
      <c r="T174" s="93"/>
      <c r="U174" s="39"/>
      <c r="V174" s="39"/>
      <c r="W174" s="39"/>
      <c r="X174" s="39"/>
      <c r="Y174" s="39"/>
      <c r="Z174" s="39"/>
      <c r="AA174" s="39"/>
      <c r="AB174" s="39"/>
      <c r="AC174" s="39"/>
      <c r="AD174" s="39"/>
      <c r="AE174" s="39"/>
      <c r="AT174" s="18" t="s">
        <v>362</v>
      </c>
      <c r="AU174" s="18" t="s">
        <v>227</v>
      </c>
    </row>
    <row r="175" s="14" customFormat="1">
      <c r="A175" s="14"/>
      <c r="B175" s="262"/>
      <c r="C175" s="263"/>
      <c r="D175" s="233" t="s">
        <v>364</v>
      </c>
      <c r="E175" s="264" t="s">
        <v>1</v>
      </c>
      <c r="F175" s="265" t="s">
        <v>7189</v>
      </c>
      <c r="G175" s="263"/>
      <c r="H175" s="266">
        <v>833.221</v>
      </c>
      <c r="I175" s="267"/>
      <c r="J175" s="263"/>
      <c r="K175" s="263"/>
      <c r="L175" s="268"/>
      <c r="M175" s="269"/>
      <c r="N175" s="270"/>
      <c r="O175" s="270"/>
      <c r="P175" s="270"/>
      <c r="Q175" s="270"/>
      <c r="R175" s="270"/>
      <c r="S175" s="270"/>
      <c r="T175" s="271"/>
      <c r="U175" s="14"/>
      <c r="V175" s="14"/>
      <c r="W175" s="14"/>
      <c r="X175" s="14"/>
      <c r="Y175" s="14"/>
      <c r="Z175" s="14"/>
      <c r="AA175" s="14"/>
      <c r="AB175" s="14"/>
      <c r="AC175" s="14"/>
      <c r="AD175" s="14"/>
      <c r="AE175" s="14"/>
      <c r="AT175" s="272" t="s">
        <v>364</v>
      </c>
      <c r="AU175" s="272" t="s">
        <v>227</v>
      </c>
      <c r="AV175" s="14" t="s">
        <v>90</v>
      </c>
      <c r="AW175" s="14" t="s">
        <v>36</v>
      </c>
      <c r="AX175" s="14" t="s">
        <v>81</v>
      </c>
      <c r="AY175" s="272" t="s">
        <v>215</v>
      </c>
    </row>
    <row r="176" s="15" customFormat="1">
      <c r="A176" s="15"/>
      <c r="B176" s="273"/>
      <c r="C176" s="274"/>
      <c r="D176" s="233" t="s">
        <v>364</v>
      </c>
      <c r="E176" s="275" t="s">
        <v>1</v>
      </c>
      <c r="F176" s="276" t="s">
        <v>368</v>
      </c>
      <c r="G176" s="274"/>
      <c r="H176" s="277">
        <v>833.221</v>
      </c>
      <c r="I176" s="278"/>
      <c r="J176" s="274"/>
      <c r="K176" s="274"/>
      <c r="L176" s="279"/>
      <c r="M176" s="280"/>
      <c r="N176" s="281"/>
      <c r="O176" s="281"/>
      <c r="P176" s="281"/>
      <c r="Q176" s="281"/>
      <c r="R176" s="281"/>
      <c r="S176" s="281"/>
      <c r="T176" s="282"/>
      <c r="U176" s="15"/>
      <c r="V176" s="15"/>
      <c r="W176" s="15"/>
      <c r="X176" s="15"/>
      <c r="Y176" s="15"/>
      <c r="Z176" s="15"/>
      <c r="AA176" s="15"/>
      <c r="AB176" s="15"/>
      <c r="AC176" s="15"/>
      <c r="AD176" s="15"/>
      <c r="AE176" s="15"/>
      <c r="AT176" s="283" t="s">
        <v>364</v>
      </c>
      <c r="AU176" s="283" t="s">
        <v>227</v>
      </c>
      <c r="AV176" s="15" t="s">
        <v>214</v>
      </c>
      <c r="AW176" s="15" t="s">
        <v>36</v>
      </c>
      <c r="AX176" s="15" t="s">
        <v>88</v>
      </c>
      <c r="AY176" s="283" t="s">
        <v>215</v>
      </c>
    </row>
    <row r="177" s="2" customFormat="1" ht="24.15" customHeight="1">
      <c r="A177" s="39"/>
      <c r="B177" s="40"/>
      <c r="C177" s="220" t="s">
        <v>251</v>
      </c>
      <c r="D177" s="220" t="s">
        <v>216</v>
      </c>
      <c r="E177" s="221" t="s">
        <v>7190</v>
      </c>
      <c r="F177" s="222" t="s">
        <v>7191</v>
      </c>
      <c r="G177" s="223" t="s">
        <v>523</v>
      </c>
      <c r="H177" s="224">
        <v>1006.4</v>
      </c>
      <c r="I177" s="225"/>
      <c r="J177" s="226">
        <f>ROUND(I177*H177,2)</f>
        <v>0</v>
      </c>
      <c r="K177" s="222" t="s">
        <v>359</v>
      </c>
      <c r="L177" s="45"/>
      <c r="M177" s="227" t="s">
        <v>1</v>
      </c>
      <c r="N177" s="228" t="s">
        <v>46</v>
      </c>
      <c r="O177" s="92"/>
      <c r="P177" s="229">
        <f>O177*H177</f>
        <v>0</v>
      </c>
      <c r="Q177" s="229">
        <v>0</v>
      </c>
      <c r="R177" s="229">
        <f>Q177*H177</f>
        <v>0</v>
      </c>
      <c r="S177" s="229">
        <v>0</v>
      </c>
      <c r="T177" s="230">
        <f>S177*H177</f>
        <v>0</v>
      </c>
      <c r="U177" s="39"/>
      <c r="V177" s="39"/>
      <c r="W177" s="39"/>
      <c r="X177" s="39"/>
      <c r="Y177" s="39"/>
      <c r="Z177" s="39"/>
      <c r="AA177" s="39"/>
      <c r="AB177" s="39"/>
      <c r="AC177" s="39"/>
      <c r="AD177" s="39"/>
      <c r="AE177" s="39"/>
      <c r="AR177" s="231" t="s">
        <v>214</v>
      </c>
      <c r="AT177" s="231" t="s">
        <v>216</v>
      </c>
      <c r="AU177" s="231" t="s">
        <v>227</v>
      </c>
      <c r="AY177" s="18" t="s">
        <v>215</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214</v>
      </c>
      <c r="BM177" s="231" t="s">
        <v>7192</v>
      </c>
    </row>
    <row r="178" s="2" customFormat="1">
      <c r="A178" s="39"/>
      <c r="B178" s="40"/>
      <c r="C178" s="41"/>
      <c r="D178" s="233" t="s">
        <v>221</v>
      </c>
      <c r="E178" s="41"/>
      <c r="F178" s="234" t="s">
        <v>7193</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221</v>
      </c>
      <c r="AU178" s="18" t="s">
        <v>227</v>
      </c>
    </row>
    <row r="179" s="2" customFormat="1">
      <c r="A179" s="39"/>
      <c r="B179" s="40"/>
      <c r="C179" s="41"/>
      <c r="D179" s="250" t="s">
        <v>362</v>
      </c>
      <c r="E179" s="41"/>
      <c r="F179" s="251" t="s">
        <v>7194</v>
      </c>
      <c r="G179" s="41"/>
      <c r="H179" s="41"/>
      <c r="I179" s="235"/>
      <c r="J179" s="41"/>
      <c r="K179" s="41"/>
      <c r="L179" s="45"/>
      <c r="M179" s="236"/>
      <c r="N179" s="237"/>
      <c r="O179" s="92"/>
      <c r="P179" s="92"/>
      <c r="Q179" s="92"/>
      <c r="R179" s="92"/>
      <c r="S179" s="92"/>
      <c r="T179" s="93"/>
      <c r="U179" s="39"/>
      <c r="V179" s="39"/>
      <c r="W179" s="39"/>
      <c r="X179" s="39"/>
      <c r="Y179" s="39"/>
      <c r="Z179" s="39"/>
      <c r="AA179" s="39"/>
      <c r="AB179" s="39"/>
      <c r="AC179" s="39"/>
      <c r="AD179" s="39"/>
      <c r="AE179" s="39"/>
      <c r="AT179" s="18" t="s">
        <v>362</v>
      </c>
      <c r="AU179" s="18" t="s">
        <v>227</v>
      </c>
    </row>
    <row r="180" s="13" customFormat="1">
      <c r="A180" s="13"/>
      <c r="B180" s="252"/>
      <c r="C180" s="253"/>
      <c r="D180" s="233" t="s">
        <v>364</v>
      </c>
      <c r="E180" s="254" t="s">
        <v>1</v>
      </c>
      <c r="F180" s="255" t="s">
        <v>7175</v>
      </c>
      <c r="G180" s="253"/>
      <c r="H180" s="254" t="s">
        <v>1</v>
      </c>
      <c r="I180" s="256"/>
      <c r="J180" s="253"/>
      <c r="K180" s="253"/>
      <c r="L180" s="257"/>
      <c r="M180" s="258"/>
      <c r="N180" s="259"/>
      <c r="O180" s="259"/>
      <c r="P180" s="259"/>
      <c r="Q180" s="259"/>
      <c r="R180" s="259"/>
      <c r="S180" s="259"/>
      <c r="T180" s="260"/>
      <c r="U180" s="13"/>
      <c r="V180" s="13"/>
      <c r="W180" s="13"/>
      <c r="X180" s="13"/>
      <c r="Y180" s="13"/>
      <c r="Z180" s="13"/>
      <c r="AA180" s="13"/>
      <c r="AB180" s="13"/>
      <c r="AC180" s="13"/>
      <c r="AD180" s="13"/>
      <c r="AE180" s="13"/>
      <c r="AT180" s="261" t="s">
        <v>364</v>
      </c>
      <c r="AU180" s="261" t="s">
        <v>227</v>
      </c>
      <c r="AV180" s="13" t="s">
        <v>88</v>
      </c>
      <c r="AW180" s="13" t="s">
        <v>36</v>
      </c>
      <c r="AX180" s="13" t="s">
        <v>81</v>
      </c>
      <c r="AY180" s="261" t="s">
        <v>215</v>
      </c>
    </row>
    <row r="181" s="14" customFormat="1">
      <c r="A181" s="14"/>
      <c r="B181" s="262"/>
      <c r="C181" s="263"/>
      <c r="D181" s="233" t="s">
        <v>364</v>
      </c>
      <c r="E181" s="264" t="s">
        <v>1</v>
      </c>
      <c r="F181" s="265" t="s">
        <v>7195</v>
      </c>
      <c r="G181" s="263"/>
      <c r="H181" s="266">
        <v>657.79999999999995</v>
      </c>
      <c r="I181" s="267"/>
      <c r="J181" s="263"/>
      <c r="K181" s="263"/>
      <c r="L181" s="268"/>
      <c r="M181" s="269"/>
      <c r="N181" s="270"/>
      <c r="O181" s="270"/>
      <c r="P181" s="270"/>
      <c r="Q181" s="270"/>
      <c r="R181" s="270"/>
      <c r="S181" s="270"/>
      <c r="T181" s="271"/>
      <c r="U181" s="14"/>
      <c r="V181" s="14"/>
      <c r="W181" s="14"/>
      <c r="X181" s="14"/>
      <c r="Y181" s="14"/>
      <c r="Z181" s="14"/>
      <c r="AA181" s="14"/>
      <c r="AB181" s="14"/>
      <c r="AC181" s="14"/>
      <c r="AD181" s="14"/>
      <c r="AE181" s="14"/>
      <c r="AT181" s="272" t="s">
        <v>364</v>
      </c>
      <c r="AU181" s="272" t="s">
        <v>227</v>
      </c>
      <c r="AV181" s="14" t="s">
        <v>90</v>
      </c>
      <c r="AW181" s="14" t="s">
        <v>36</v>
      </c>
      <c r="AX181" s="14" t="s">
        <v>81</v>
      </c>
      <c r="AY181" s="272" t="s">
        <v>215</v>
      </c>
    </row>
    <row r="182" s="13" customFormat="1">
      <c r="A182" s="13"/>
      <c r="B182" s="252"/>
      <c r="C182" s="253"/>
      <c r="D182" s="233" t="s">
        <v>364</v>
      </c>
      <c r="E182" s="254" t="s">
        <v>1</v>
      </c>
      <c r="F182" s="255" t="s">
        <v>7177</v>
      </c>
      <c r="G182" s="253"/>
      <c r="H182" s="254" t="s">
        <v>1</v>
      </c>
      <c r="I182" s="256"/>
      <c r="J182" s="253"/>
      <c r="K182" s="253"/>
      <c r="L182" s="257"/>
      <c r="M182" s="258"/>
      <c r="N182" s="259"/>
      <c r="O182" s="259"/>
      <c r="P182" s="259"/>
      <c r="Q182" s="259"/>
      <c r="R182" s="259"/>
      <c r="S182" s="259"/>
      <c r="T182" s="260"/>
      <c r="U182" s="13"/>
      <c r="V182" s="13"/>
      <c r="W182" s="13"/>
      <c r="X182" s="13"/>
      <c r="Y182" s="13"/>
      <c r="Z182" s="13"/>
      <c r="AA182" s="13"/>
      <c r="AB182" s="13"/>
      <c r="AC182" s="13"/>
      <c r="AD182" s="13"/>
      <c r="AE182" s="13"/>
      <c r="AT182" s="261" t="s">
        <v>364</v>
      </c>
      <c r="AU182" s="261" t="s">
        <v>227</v>
      </c>
      <c r="AV182" s="13" t="s">
        <v>88</v>
      </c>
      <c r="AW182" s="13" t="s">
        <v>36</v>
      </c>
      <c r="AX182" s="13" t="s">
        <v>81</v>
      </c>
      <c r="AY182" s="261" t="s">
        <v>215</v>
      </c>
    </row>
    <row r="183" s="14" customFormat="1">
      <c r="A183" s="14"/>
      <c r="B183" s="262"/>
      <c r="C183" s="263"/>
      <c r="D183" s="233" t="s">
        <v>364</v>
      </c>
      <c r="E183" s="264" t="s">
        <v>1</v>
      </c>
      <c r="F183" s="265" t="s">
        <v>7196</v>
      </c>
      <c r="G183" s="263"/>
      <c r="H183" s="266">
        <v>8.8000000000000007</v>
      </c>
      <c r="I183" s="267"/>
      <c r="J183" s="263"/>
      <c r="K183" s="263"/>
      <c r="L183" s="268"/>
      <c r="M183" s="269"/>
      <c r="N183" s="270"/>
      <c r="O183" s="270"/>
      <c r="P183" s="270"/>
      <c r="Q183" s="270"/>
      <c r="R183" s="270"/>
      <c r="S183" s="270"/>
      <c r="T183" s="271"/>
      <c r="U183" s="14"/>
      <c r="V183" s="14"/>
      <c r="W183" s="14"/>
      <c r="X183" s="14"/>
      <c r="Y183" s="14"/>
      <c r="Z183" s="14"/>
      <c r="AA183" s="14"/>
      <c r="AB183" s="14"/>
      <c r="AC183" s="14"/>
      <c r="AD183" s="14"/>
      <c r="AE183" s="14"/>
      <c r="AT183" s="272" t="s">
        <v>364</v>
      </c>
      <c r="AU183" s="272" t="s">
        <v>227</v>
      </c>
      <c r="AV183" s="14" t="s">
        <v>90</v>
      </c>
      <c r="AW183" s="14" t="s">
        <v>36</v>
      </c>
      <c r="AX183" s="14" t="s">
        <v>81</v>
      </c>
      <c r="AY183" s="272" t="s">
        <v>215</v>
      </c>
    </row>
    <row r="184" s="13" customFormat="1">
      <c r="A184" s="13"/>
      <c r="B184" s="252"/>
      <c r="C184" s="253"/>
      <c r="D184" s="233" t="s">
        <v>364</v>
      </c>
      <c r="E184" s="254" t="s">
        <v>1</v>
      </c>
      <c r="F184" s="255" t="s">
        <v>7179</v>
      </c>
      <c r="G184" s="253"/>
      <c r="H184" s="254" t="s">
        <v>1</v>
      </c>
      <c r="I184" s="256"/>
      <c r="J184" s="253"/>
      <c r="K184" s="253"/>
      <c r="L184" s="257"/>
      <c r="M184" s="258"/>
      <c r="N184" s="259"/>
      <c r="O184" s="259"/>
      <c r="P184" s="259"/>
      <c r="Q184" s="259"/>
      <c r="R184" s="259"/>
      <c r="S184" s="259"/>
      <c r="T184" s="260"/>
      <c r="U184" s="13"/>
      <c r="V184" s="13"/>
      <c r="W184" s="13"/>
      <c r="X184" s="13"/>
      <c r="Y184" s="13"/>
      <c r="Z184" s="13"/>
      <c r="AA184" s="13"/>
      <c r="AB184" s="13"/>
      <c r="AC184" s="13"/>
      <c r="AD184" s="13"/>
      <c r="AE184" s="13"/>
      <c r="AT184" s="261" t="s">
        <v>364</v>
      </c>
      <c r="AU184" s="261" t="s">
        <v>227</v>
      </c>
      <c r="AV184" s="13" t="s">
        <v>88</v>
      </c>
      <c r="AW184" s="13" t="s">
        <v>36</v>
      </c>
      <c r="AX184" s="13" t="s">
        <v>81</v>
      </c>
      <c r="AY184" s="261" t="s">
        <v>215</v>
      </c>
    </row>
    <row r="185" s="14" customFormat="1">
      <c r="A185" s="14"/>
      <c r="B185" s="262"/>
      <c r="C185" s="263"/>
      <c r="D185" s="233" t="s">
        <v>364</v>
      </c>
      <c r="E185" s="264" t="s">
        <v>1</v>
      </c>
      <c r="F185" s="265" t="s">
        <v>735</v>
      </c>
      <c r="G185" s="263"/>
      <c r="H185" s="266">
        <v>37</v>
      </c>
      <c r="I185" s="267"/>
      <c r="J185" s="263"/>
      <c r="K185" s="263"/>
      <c r="L185" s="268"/>
      <c r="M185" s="269"/>
      <c r="N185" s="270"/>
      <c r="O185" s="270"/>
      <c r="P185" s="270"/>
      <c r="Q185" s="270"/>
      <c r="R185" s="270"/>
      <c r="S185" s="270"/>
      <c r="T185" s="271"/>
      <c r="U185" s="14"/>
      <c r="V185" s="14"/>
      <c r="W185" s="14"/>
      <c r="X185" s="14"/>
      <c r="Y185" s="14"/>
      <c r="Z185" s="14"/>
      <c r="AA185" s="14"/>
      <c r="AB185" s="14"/>
      <c r="AC185" s="14"/>
      <c r="AD185" s="14"/>
      <c r="AE185" s="14"/>
      <c r="AT185" s="272" t="s">
        <v>364</v>
      </c>
      <c r="AU185" s="272" t="s">
        <v>227</v>
      </c>
      <c r="AV185" s="14" t="s">
        <v>90</v>
      </c>
      <c r="AW185" s="14" t="s">
        <v>36</v>
      </c>
      <c r="AX185" s="14" t="s">
        <v>81</v>
      </c>
      <c r="AY185" s="272" t="s">
        <v>215</v>
      </c>
    </row>
    <row r="186" s="13" customFormat="1">
      <c r="A186" s="13"/>
      <c r="B186" s="252"/>
      <c r="C186" s="253"/>
      <c r="D186" s="233" t="s">
        <v>364</v>
      </c>
      <c r="E186" s="254" t="s">
        <v>1</v>
      </c>
      <c r="F186" s="255" t="s">
        <v>7181</v>
      </c>
      <c r="G186" s="253"/>
      <c r="H186" s="254" t="s">
        <v>1</v>
      </c>
      <c r="I186" s="256"/>
      <c r="J186" s="253"/>
      <c r="K186" s="253"/>
      <c r="L186" s="257"/>
      <c r="M186" s="258"/>
      <c r="N186" s="259"/>
      <c r="O186" s="259"/>
      <c r="P186" s="259"/>
      <c r="Q186" s="259"/>
      <c r="R186" s="259"/>
      <c r="S186" s="259"/>
      <c r="T186" s="260"/>
      <c r="U186" s="13"/>
      <c r="V186" s="13"/>
      <c r="W186" s="13"/>
      <c r="X186" s="13"/>
      <c r="Y186" s="13"/>
      <c r="Z186" s="13"/>
      <c r="AA186" s="13"/>
      <c r="AB186" s="13"/>
      <c r="AC186" s="13"/>
      <c r="AD186" s="13"/>
      <c r="AE186" s="13"/>
      <c r="AT186" s="261" t="s">
        <v>364</v>
      </c>
      <c r="AU186" s="261" t="s">
        <v>227</v>
      </c>
      <c r="AV186" s="13" t="s">
        <v>88</v>
      </c>
      <c r="AW186" s="13" t="s">
        <v>36</v>
      </c>
      <c r="AX186" s="13" t="s">
        <v>81</v>
      </c>
      <c r="AY186" s="261" t="s">
        <v>215</v>
      </c>
    </row>
    <row r="187" s="14" customFormat="1">
      <c r="A187" s="14"/>
      <c r="B187" s="262"/>
      <c r="C187" s="263"/>
      <c r="D187" s="233" t="s">
        <v>364</v>
      </c>
      <c r="E187" s="264" t="s">
        <v>1</v>
      </c>
      <c r="F187" s="265" t="s">
        <v>1152</v>
      </c>
      <c r="G187" s="263"/>
      <c r="H187" s="266">
        <v>74</v>
      </c>
      <c r="I187" s="267"/>
      <c r="J187" s="263"/>
      <c r="K187" s="263"/>
      <c r="L187" s="268"/>
      <c r="M187" s="269"/>
      <c r="N187" s="270"/>
      <c r="O187" s="270"/>
      <c r="P187" s="270"/>
      <c r="Q187" s="270"/>
      <c r="R187" s="270"/>
      <c r="S187" s="270"/>
      <c r="T187" s="271"/>
      <c r="U187" s="14"/>
      <c r="V187" s="14"/>
      <c r="W187" s="14"/>
      <c r="X187" s="14"/>
      <c r="Y187" s="14"/>
      <c r="Z187" s="14"/>
      <c r="AA187" s="14"/>
      <c r="AB187" s="14"/>
      <c r="AC187" s="14"/>
      <c r="AD187" s="14"/>
      <c r="AE187" s="14"/>
      <c r="AT187" s="272" t="s">
        <v>364</v>
      </c>
      <c r="AU187" s="272" t="s">
        <v>227</v>
      </c>
      <c r="AV187" s="14" t="s">
        <v>90</v>
      </c>
      <c r="AW187" s="14" t="s">
        <v>36</v>
      </c>
      <c r="AX187" s="14" t="s">
        <v>81</v>
      </c>
      <c r="AY187" s="272" t="s">
        <v>215</v>
      </c>
    </row>
    <row r="188" s="13" customFormat="1">
      <c r="A188" s="13"/>
      <c r="B188" s="252"/>
      <c r="C188" s="253"/>
      <c r="D188" s="233" t="s">
        <v>364</v>
      </c>
      <c r="E188" s="254" t="s">
        <v>1</v>
      </c>
      <c r="F188" s="255" t="s">
        <v>7183</v>
      </c>
      <c r="G188" s="253"/>
      <c r="H188" s="254" t="s">
        <v>1</v>
      </c>
      <c r="I188" s="256"/>
      <c r="J188" s="253"/>
      <c r="K188" s="253"/>
      <c r="L188" s="257"/>
      <c r="M188" s="258"/>
      <c r="N188" s="259"/>
      <c r="O188" s="259"/>
      <c r="P188" s="259"/>
      <c r="Q188" s="259"/>
      <c r="R188" s="259"/>
      <c r="S188" s="259"/>
      <c r="T188" s="260"/>
      <c r="U188" s="13"/>
      <c r="V188" s="13"/>
      <c r="W188" s="13"/>
      <c r="X188" s="13"/>
      <c r="Y188" s="13"/>
      <c r="Z188" s="13"/>
      <c r="AA188" s="13"/>
      <c r="AB188" s="13"/>
      <c r="AC188" s="13"/>
      <c r="AD188" s="13"/>
      <c r="AE188" s="13"/>
      <c r="AT188" s="261" t="s">
        <v>364</v>
      </c>
      <c r="AU188" s="261" t="s">
        <v>227</v>
      </c>
      <c r="AV188" s="13" t="s">
        <v>88</v>
      </c>
      <c r="AW188" s="13" t="s">
        <v>36</v>
      </c>
      <c r="AX188" s="13" t="s">
        <v>81</v>
      </c>
      <c r="AY188" s="261" t="s">
        <v>215</v>
      </c>
    </row>
    <row r="189" s="14" customFormat="1">
      <c r="A189" s="14"/>
      <c r="B189" s="262"/>
      <c r="C189" s="263"/>
      <c r="D189" s="233" t="s">
        <v>364</v>
      </c>
      <c r="E189" s="264" t="s">
        <v>1</v>
      </c>
      <c r="F189" s="265" t="s">
        <v>7197</v>
      </c>
      <c r="G189" s="263"/>
      <c r="H189" s="266">
        <v>203.5</v>
      </c>
      <c r="I189" s="267"/>
      <c r="J189" s="263"/>
      <c r="K189" s="263"/>
      <c r="L189" s="268"/>
      <c r="M189" s="269"/>
      <c r="N189" s="270"/>
      <c r="O189" s="270"/>
      <c r="P189" s="270"/>
      <c r="Q189" s="270"/>
      <c r="R189" s="270"/>
      <c r="S189" s="270"/>
      <c r="T189" s="271"/>
      <c r="U189" s="14"/>
      <c r="V189" s="14"/>
      <c r="W189" s="14"/>
      <c r="X189" s="14"/>
      <c r="Y189" s="14"/>
      <c r="Z189" s="14"/>
      <c r="AA189" s="14"/>
      <c r="AB189" s="14"/>
      <c r="AC189" s="14"/>
      <c r="AD189" s="14"/>
      <c r="AE189" s="14"/>
      <c r="AT189" s="272" t="s">
        <v>364</v>
      </c>
      <c r="AU189" s="272" t="s">
        <v>227</v>
      </c>
      <c r="AV189" s="14" t="s">
        <v>90</v>
      </c>
      <c r="AW189" s="14" t="s">
        <v>36</v>
      </c>
      <c r="AX189" s="14" t="s">
        <v>81</v>
      </c>
      <c r="AY189" s="272" t="s">
        <v>215</v>
      </c>
    </row>
    <row r="190" s="13" customFormat="1">
      <c r="A190" s="13"/>
      <c r="B190" s="252"/>
      <c r="C190" s="253"/>
      <c r="D190" s="233" t="s">
        <v>364</v>
      </c>
      <c r="E190" s="254" t="s">
        <v>1</v>
      </c>
      <c r="F190" s="255" t="s">
        <v>7185</v>
      </c>
      <c r="G190" s="253"/>
      <c r="H190" s="254" t="s">
        <v>1</v>
      </c>
      <c r="I190" s="256"/>
      <c r="J190" s="253"/>
      <c r="K190" s="253"/>
      <c r="L190" s="257"/>
      <c r="M190" s="258"/>
      <c r="N190" s="259"/>
      <c r="O190" s="259"/>
      <c r="P190" s="259"/>
      <c r="Q190" s="259"/>
      <c r="R190" s="259"/>
      <c r="S190" s="259"/>
      <c r="T190" s="260"/>
      <c r="U190" s="13"/>
      <c r="V190" s="13"/>
      <c r="W190" s="13"/>
      <c r="X190" s="13"/>
      <c r="Y190" s="13"/>
      <c r="Z190" s="13"/>
      <c r="AA190" s="13"/>
      <c r="AB190" s="13"/>
      <c r="AC190" s="13"/>
      <c r="AD190" s="13"/>
      <c r="AE190" s="13"/>
      <c r="AT190" s="261" t="s">
        <v>364</v>
      </c>
      <c r="AU190" s="261" t="s">
        <v>227</v>
      </c>
      <c r="AV190" s="13" t="s">
        <v>88</v>
      </c>
      <c r="AW190" s="13" t="s">
        <v>36</v>
      </c>
      <c r="AX190" s="13" t="s">
        <v>81</v>
      </c>
      <c r="AY190" s="261" t="s">
        <v>215</v>
      </c>
    </row>
    <row r="191" s="14" customFormat="1">
      <c r="A191" s="14"/>
      <c r="B191" s="262"/>
      <c r="C191" s="263"/>
      <c r="D191" s="233" t="s">
        <v>364</v>
      </c>
      <c r="E191" s="264" t="s">
        <v>1</v>
      </c>
      <c r="F191" s="265" t="s">
        <v>7198</v>
      </c>
      <c r="G191" s="263"/>
      <c r="H191" s="266">
        <v>3.2999999999999998</v>
      </c>
      <c r="I191" s="267"/>
      <c r="J191" s="263"/>
      <c r="K191" s="263"/>
      <c r="L191" s="268"/>
      <c r="M191" s="269"/>
      <c r="N191" s="270"/>
      <c r="O191" s="270"/>
      <c r="P191" s="270"/>
      <c r="Q191" s="270"/>
      <c r="R191" s="270"/>
      <c r="S191" s="270"/>
      <c r="T191" s="271"/>
      <c r="U191" s="14"/>
      <c r="V191" s="14"/>
      <c r="W191" s="14"/>
      <c r="X191" s="14"/>
      <c r="Y191" s="14"/>
      <c r="Z191" s="14"/>
      <c r="AA191" s="14"/>
      <c r="AB191" s="14"/>
      <c r="AC191" s="14"/>
      <c r="AD191" s="14"/>
      <c r="AE191" s="14"/>
      <c r="AT191" s="272" t="s">
        <v>364</v>
      </c>
      <c r="AU191" s="272" t="s">
        <v>227</v>
      </c>
      <c r="AV191" s="14" t="s">
        <v>90</v>
      </c>
      <c r="AW191" s="14" t="s">
        <v>36</v>
      </c>
      <c r="AX191" s="14" t="s">
        <v>81</v>
      </c>
      <c r="AY191" s="272" t="s">
        <v>215</v>
      </c>
    </row>
    <row r="192" s="13" customFormat="1">
      <c r="A192" s="13"/>
      <c r="B192" s="252"/>
      <c r="C192" s="253"/>
      <c r="D192" s="233" t="s">
        <v>364</v>
      </c>
      <c r="E192" s="254" t="s">
        <v>1</v>
      </c>
      <c r="F192" s="255" t="s">
        <v>7199</v>
      </c>
      <c r="G192" s="253"/>
      <c r="H192" s="254" t="s">
        <v>1</v>
      </c>
      <c r="I192" s="256"/>
      <c r="J192" s="253"/>
      <c r="K192" s="253"/>
      <c r="L192" s="257"/>
      <c r="M192" s="258"/>
      <c r="N192" s="259"/>
      <c r="O192" s="259"/>
      <c r="P192" s="259"/>
      <c r="Q192" s="259"/>
      <c r="R192" s="259"/>
      <c r="S192" s="259"/>
      <c r="T192" s="260"/>
      <c r="U192" s="13"/>
      <c r="V192" s="13"/>
      <c r="W192" s="13"/>
      <c r="X192" s="13"/>
      <c r="Y192" s="13"/>
      <c r="Z192" s="13"/>
      <c r="AA192" s="13"/>
      <c r="AB192" s="13"/>
      <c r="AC192" s="13"/>
      <c r="AD192" s="13"/>
      <c r="AE192" s="13"/>
      <c r="AT192" s="261" t="s">
        <v>364</v>
      </c>
      <c r="AU192" s="261" t="s">
        <v>227</v>
      </c>
      <c r="AV192" s="13" t="s">
        <v>88</v>
      </c>
      <c r="AW192" s="13" t="s">
        <v>36</v>
      </c>
      <c r="AX192" s="13" t="s">
        <v>81</v>
      </c>
      <c r="AY192" s="261" t="s">
        <v>215</v>
      </c>
    </row>
    <row r="193" s="14" customFormat="1">
      <c r="A193" s="14"/>
      <c r="B193" s="262"/>
      <c r="C193" s="263"/>
      <c r="D193" s="233" t="s">
        <v>364</v>
      </c>
      <c r="E193" s="264" t="s">
        <v>1</v>
      </c>
      <c r="F193" s="265" t="s">
        <v>538</v>
      </c>
      <c r="G193" s="263"/>
      <c r="H193" s="266">
        <v>22</v>
      </c>
      <c r="I193" s="267"/>
      <c r="J193" s="263"/>
      <c r="K193" s="263"/>
      <c r="L193" s="268"/>
      <c r="M193" s="269"/>
      <c r="N193" s="270"/>
      <c r="O193" s="270"/>
      <c r="P193" s="270"/>
      <c r="Q193" s="270"/>
      <c r="R193" s="270"/>
      <c r="S193" s="270"/>
      <c r="T193" s="271"/>
      <c r="U193" s="14"/>
      <c r="V193" s="14"/>
      <c r="W193" s="14"/>
      <c r="X193" s="14"/>
      <c r="Y193" s="14"/>
      <c r="Z193" s="14"/>
      <c r="AA193" s="14"/>
      <c r="AB193" s="14"/>
      <c r="AC193" s="14"/>
      <c r="AD193" s="14"/>
      <c r="AE193" s="14"/>
      <c r="AT193" s="272" t="s">
        <v>364</v>
      </c>
      <c r="AU193" s="272" t="s">
        <v>227</v>
      </c>
      <c r="AV193" s="14" t="s">
        <v>90</v>
      </c>
      <c r="AW193" s="14" t="s">
        <v>36</v>
      </c>
      <c r="AX193" s="14" t="s">
        <v>81</v>
      </c>
      <c r="AY193" s="272" t="s">
        <v>215</v>
      </c>
    </row>
    <row r="194" s="15" customFormat="1">
      <c r="A194" s="15"/>
      <c r="B194" s="273"/>
      <c r="C194" s="274"/>
      <c r="D194" s="233" t="s">
        <v>364</v>
      </c>
      <c r="E194" s="275" t="s">
        <v>1</v>
      </c>
      <c r="F194" s="276" t="s">
        <v>368</v>
      </c>
      <c r="G194" s="274"/>
      <c r="H194" s="277">
        <v>1006.3999999999999</v>
      </c>
      <c r="I194" s="278"/>
      <c r="J194" s="274"/>
      <c r="K194" s="274"/>
      <c r="L194" s="279"/>
      <c r="M194" s="280"/>
      <c r="N194" s="281"/>
      <c r="O194" s="281"/>
      <c r="P194" s="281"/>
      <c r="Q194" s="281"/>
      <c r="R194" s="281"/>
      <c r="S194" s="281"/>
      <c r="T194" s="282"/>
      <c r="U194" s="15"/>
      <c r="V194" s="15"/>
      <c r="W194" s="15"/>
      <c r="X194" s="15"/>
      <c r="Y194" s="15"/>
      <c r="Z194" s="15"/>
      <c r="AA194" s="15"/>
      <c r="AB194" s="15"/>
      <c r="AC194" s="15"/>
      <c r="AD194" s="15"/>
      <c r="AE194" s="15"/>
      <c r="AT194" s="283" t="s">
        <v>364</v>
      </c>
      <c r="AU194" s="283" t="s">
        <v>227</v>
      </c>
      <c r="AV194" s="15" t="s">
        <v>214</v>
      </c>
      <c r="AW194" s="15" t="s">
        <v>36</v>
      </c>
      <c r="AX194" s="15" t="s">
        <v>88</v>
      </c>
      <c r="AY194" s="283" t="s">
        <v>215</v>
      </c>
    </row>
    <row r="195" s="2" customFormat="1" ht="16.5" customHeight="1">
      <c r="A195" s="39"/>
      <c r="B195" s="40"/>
      <c r="C195" s="220" t="s">
        <v>256</v>
      </c>
      <c r="D195" s="220" t="s">
        <v>216</v>
      </c>
      <c r="E195" s="221" t="s">
        <v>7200</v>
      </c>
      <c r="F195" s="222" t="s">
        <v>7201</v>
      </c>
      <c r="G195" s="223" t="s">
        <v>7202</v>
      </c>
      <c r="H195" s="224">
        <v>2</v>
      </c>
      <c r="I195" s="225"/>
      <c r="J195" s="226">
        <f>ROUND(I195*H195,2)</f>
        <v>0</v>
      </c>
      <c r="K195" s="222" t="s">
        <v>359</v>
      </c>
      <c r="L195" s="45"/>
      <c r="M195" s="227" t="s">
        <v>1</v>
      </c>
      <c r="N195" s="228" t="s">
        <v>46</v>
      </c>
      <c r="O195" s="92"/>
      <c r="P195" s="229">
        <f>O195*H195</f>
        <v>0</v>
      </c>
      <c r="Q195" s="229">
        <v>0</v>
      </c>
      <c r="R195" s="229">
        <f>Q195*H195</f>
        <v>0</v>
      </c>
      <c r="S195" s="229">
        <v>0</v>
      </c>
      <c r="T195" s="230">
        <f>S195*H195</f>
        <v>0</v>
      </c>
      <c r="U195" s="39"/>
      <c r="V195" s="39"/>
      <c r="W195" s="39"/>
      <c r="X195" s="39"/>
      <c r="Y195" s="39"/>
      <c r="Z195" s="39"/>
      <c r="AA195" s="39"/>
      <c r="AB195" s="39"/>
      <c r="AC195" s="39"/>
      <c r="AD195" s="39"/>
      <c r="AE195" s="39"/>
      <c r="AR195" s="231" t="s">
        <v>214</v>
      </c>
      <c r="AT195" s="231" t="s">
        <v>216</v>
      </c>
      <c r="AU195" s="231" t="s">
        <v>227</v>
      </c>
      <c r="AY195" s="18" t="s">
        <v>215</v>
      </c>
      <c r="BE195" s="232">
        <f>IF(N195="základní",J195,0)</f>
        <v>0</v>
      </c>
      <c r="BF195" s="232">
        <f>IF(N195="snížená",J195,0)</f>
        <v>0</v>
      </c>
      <c r="BG195" s="232">
        <f>IF(N195="zákl. přenesená",J195,0)</f>
        <v>0</v>
      </c>
      <c r="BH195" s="232">
        <f>IF(N195="sníž. přenesená",J195,0)</f>
        <v>0</v>
      </c>
      <c r="BI195" s="232">
        <f>IF(N195="nulová",J195,0)</f>
        <v>0</v>
      </c>
      <c r="BJ195" s="18" t="s">
        <v>88</v>
      </c>
      <c r="BK195" s="232">
        <f>ROUND(I195*H195,2)</f>
        <v>0</v>
      </c>
      <c r="BL195" s="18" t="s">
        <v>214</v>
      </c>
      <c r="BM195" s="231" t="s">
        <v>7203</v>
      </c>
    </row>
    <row r="196" s="2" customFormat="1">
      <c r="A196" s="39"/>
      <c r="B196" s="40"/>
      <c r="C196" s="41"/>
      <c r="D196" s="233" t="s">
        <v>221</v>
      </c>
      <c r="E196" s="41"/>
      <c r="F196" s="234" t="s">
        <v>7201</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221</v>
      </c>
      <c r="AU196" s="18" t="s">
        <v>227</v>
      </c>
    </row>
    <row r="197" s="2" customFormat="1">
      <c r="A197" s="39"/>
      <c r="B197" s="40"/>
      <c r="C197" s="41"/>
      <c r="D197" s="250" t="s">
        <v>362</v>
      </c>
      <c r="E197" s="41"/>
      <c r="F197" s="251" t="s">
        <v>7204</v>
      </c>
      <c r="G197" s="41"/>
      <c r="H197" s="41"/>
      <c r="I197" s="235"/>
      <c r="J197" s="41"/>
      <c r="K197" s="41"/>
      <c r="L197" s="45"/>
      <c r="M197" s="236"/>
      <c r="N197" s="237"/>
      <c r="O197" s="92"/>
      <c r="P197" s="92"/>
      <c r="Q197" s="92"/>
      <c r="R197" s="92"/>
      <c r="S197" s="92"/>
      <c r="T197" s="93"/>
      <c r="U197" s="39"/>
      <c r="V197" s="39"/>
      <c r="W197" s="39"/>
      <c r="X197" s="39"/>
      <c r="Y197" s="39"/>
      <c r="Z197" s="39"/>
      <c r="AA197" s="39"/>
      <c r="AB197" s="39"/>
      <c r="AC197" s="39"/>
      <c r="AD197" s="39"/>
      <c r="AE197" s="39"/>
      <c r="AT197" s="18" t="s">
        <v>362</v>
      </c>
      <c r="AU197" s="18" t="s">
        <v>227</v>
      </c>
    </row>
    <row r="198" s="11" customFormat="1" ht="22.8" customHeight="1">
      <c r="A198" s="11"/>
      <c r="B198" s="206"/>
      <c r="C198" s="207"/>
      <c r="D198" s="208" t="s">
        <v>80</v>
      </c>
      <c r="E198" s="248" t="s">
        <v>236</v>
      </c>
      <c r="F198" s="248" t="s">
        <v>7205</v>
      </c>
      <c r="G198" s="207"/>
      <c r="H198" s="207"/>
      <c r="I198" s="210"/>
      <c r="J198" s="249">
        <f>BK198</f>
        <v>0</v>
      </c>
      <c r="K198" s="207"/>
      <c r="L198" s="212"/>
      <c r="M198" s="213"/>
      <c r="N198" s="214"/>
      <c r="O198" s="214"/>
      <c r="P198" s="215">
        <f>SUM(P199:P206)</f>
        <v>0</v>
      </c>
      <c r="Q198" s="214"/>
      <c r="R198" s="215">
        <f>SUM(R199:R206)</f>
        <v>0</v>
      </c>
      <c r="S198" s="214"/>
      <c r="T198" s="216">
        <f>SUM(T199:T206)</f>
        <v>0</v>
      </c>
      <c r="U198" s="11"/>
      <c r="V198" s="11"/>
      <c r="W198" s="11"/>
      <c r="X198" s="11"/>
      <c r="Y198" s="11"/>
      <c r="Z198" s="11"/>
      <c r="AA198" s="11"/>
      <c r="AB198" s="11"/>
      <c r="AC198" s="11"/>
      <c r="AD198" s="11"/>
      <c r="AE198" s="11"/>
      <c r="AR198" s="217" t="s">
        <v>88</v>
      </c>
      <c r="AT198" s="218" t="s">
        <v>80</v>
      </c>
      <c r="AU198" s="218" t="s">
        <v>88</v>
      </c>
      <c r="AY198" s="217" t="s">
        <v>215</v>
      </c>
      <c r="BK198" s="219">
        <f>SUM(BK199:BK206)</f>
        <v>0</v>
      </c>
    </row>
    <row r="199" s="2" customFormat="1" ht="37.8" customHeight="1">
      <c r="A199" s="39"/>
      <c r="B199" s="40"/>
      <c r="C199" s="220" t="s">
        <v>261</v>
      </c>
      <c r="D199" s="220" t="s">
        <v>216</v>
      </c>
      <c r="E199" s="221" t="s">
        <v>7206</v>
      </c>
      <c r="F199" s="222" t="s">
        <v>7207</v>
      </c>
      <c r="G199" s="223" t="s">
        <v>523</v>
      </c>
      <c r="H199" s="224">
        <v>955</v>
      </c>
      <c r="I199" s="225"/>
      <c r="J199" s="226">
        <f>ROUND(I199*H199,2)</f>
        <v>0</v>
      </c>
      <c r="K199" s="222" t="s">
        <v>359</v>
      </c>
      <c r="L199" s="45"/>
      <c r="M199" s="227" t="s">
        <v>1</v>
      </c>
      <c r="N199" s="228" t="s">
        <v>46</v>
      </c>
      <c r="O199" s="92"/>
      <c r="P199" s="229">
        <f>O199*H199</f>
        <v>0</v>
      </c>
      <c r="Q199" s="229">
        <v>0</v>
      </c>
      <c r="R199" s="229">
        <f>Q199*H199</f>
        <v>0</v>
      </c>
      <c r="S199" s="229">
        <v>0</v>
      </c>
      <c r="T199" s="230">
        <f>S199*H199</f>
        <v>0</v>
      </c>
      <c r="U199" s="39"/>
      <c r="V199" s="39"/>
      <c r="W199" s="39"/>
      <c r="X199" s="39"/>
      <c r="Y199" s="39"/>
      <c r="Z199" s="39"/>
      <c r="AA199" s="39"/>
      <c r="AB199" s="39"/>
      <c r="AC199" s="39"/>
      <c r="AD199" s="39"/>
      <c r="AE199" s="39"/>
      <c r="AR199" s="231" t="s">
        <v>214</v>
      </c>
      <c r="AT199" s="231" t="s">
        <v>216</v>
      </c>
      <c r="AU199" s="231" t="s">
        <v>90</v>
      </c>
      <c r="AY199" s="18" t="s">
        <v>215</v>
      </c>
      <c r="BE199" s="232">
        <f>IF(N199="základní",J199,0)</f>
        <v>0</v>
      </c>
      <c r="BF199" s="232">
        <f>IF(N199="snížená",J199,0)</f>
        <v>0</v>
      </c>
      <c r="BG199" s="232">
        <f>IF(N199="zákl. přenesená",J199,0)</f>
        <v>0</v>
      </c>
      <c r="BH199" s="232">
        <f>IF(N199="sníž. přenesená",J199,0)</f>
        <v>0</v>
      </c>
      <c r="BI199" s="232">
        <f>IF(N199="nulová",J199,0)</f>
        <v>0</v>
      </c>
      <c r="BJ199" s="18" t="s">
        <v>88</v>
      </c>
      <c r="BK199" s="232">
        <f>ROUND(I199*H199,2)</f>
        <v>0</v>
      </c>
      <c r="BL199" s="18" t="s">
        <v>214</v>
      </c>
      <c r="BM199" s="231" t="s">
        <v>7208</v>
      </c>
    </row>
    <row r="200" s="2" customFormat="1">
      <c r="A200" s="39"/>
      <c r="B200" s="40"/>
      <c r="C200" s="41"/>
      <c r="D200" s="233" t="s">
        <v>221</v>
      </c>
      <c r="E200" s="41"/>
      <c r="F200" s="234" t="s">
        <v>7209</v>
      </c>
      <c r="G200" s="41"/>
      <c r="H200" s="41"/>
      <c r="I200" s="235"/>
      <c r="J200" s="41"/>
      <c r="K200" s="41"/>
      <c r="L200" s="45"/>
      <c r="M200" s="236"/>
      <c r="N200" s="237"/>
      <c r="O200" s="92"/>
      <c r="P200" s="92"/>
      <c r="Q200" s="92"/>
      <c r="R200" s="92"/>
      <c r="S200" s="92"/>
      <c r="T200" s="93"/>
      <c r="U200" s="39"/>
      <c r="V200" s="39"/>
      <c r="W200" s="39"/>
      <c r="X200" s="39"/>
      <c r="Y200" s="39"/>
      <c r="Z200" s="39"/>
      <c r="AA200" s="39"/>
      <c r="AB200" s="39"/>
      <c r="AC200" s="39"/>
      <c r="AD200" s="39"/>
      <c r="AE200" s="39"/>
      <c r="AT200" s="18" t="s">
        <v>221</v>
      </c>
      <c r="AU200" s="18" t="s">
        <v>90</v>
      </c>
    </row>
    <row r="201" s="2" customFormat="1">
      <c r="A201" s="39"/>
      <c r="B201" s="40"/>
      <c r="C201" s="41"/>
      <c r="D201" s="250" t="s">
        <v>362</v>
      </c>
      <c r="E201" s="41"/>
      <c r="F201" s="251" t="s">
        <v>7210</v>
      </c>
      <c r="G201" s="41"/>
      <c r="H201" s="41"/>
      <c r="I201" s="235"/>
      <c r="J201" s="41"/>
      <c r="K201" s="41"/>
      <c r="L201" s="45"/>
      <c r="M201" s="236"/>
      <c r="N201" s="237"/>
      <c r="O201" s="92"/>
      <c r="P201" s="92"/>
      <c r="Q201" s="92"/>
      <c r="R201" s="92"/>
      <c r="S201" s="92"/>
      <c r="T201" s="93"/>
      <c r="U201" s="39"/>
      <c r="V201" s="39"/>
      <c r="W201" s="39"/>
      <c r="X201" s="39"/>
      <c r="Y201" s="39"/>
      <c r="Z201" s="39"/>
      <c r="AA201" s="39"/>
      <c r="AB201" s="39"/>
      <c r="AC201" s="39"/>
      <c r="AD201" s="39"/>
      <c r="AE201" s="39"/>
      <c r="AT201" s="18" t="s">
        <v>362</v>
      </c>
      <c r="AU201" s="18" t="s">
        <v>90</v>
      </c>
    </row>
    <row r="202" s="2" customFormat="1" ht="21.75" customHeight="1">
      <c r="A202" s="39"/>
      <c r="B202" s="40"/>
      <c r="C202" s="295" t="s">
        <v>266</v>
      </c>
      <c r="D202" s="295" t="s">
        <v>539</v>
      </c>
      <c r="E202" s="296" t="s">
        <v>7211</v>
      </c>
      <c r="F202" s="297" t="s">
        <v>7212</v>
      </c>
      <c r="G202" s="298" t="s">
        <v>583</v>
      </c>
      <c r="H202" s="299">
        <v>14.067</v>
      </c>
      <c r="I202" s="300"/>
      <c r="J202" s="301">
        <f>ROUND(I202*H202,2)</f>
        <v>0</v>
      </c>
      <c r="K202" s="297" t="s">
        <v>359</v>
      </c>
      <c r="L202" s="302"/>
      <c r="M202" s="303" t="s">
        <v>1</v>
      </c>
      <c r="N202" s="304" t="s">
        <v>46</v>
      </c>
      <c r="O202" s="92"/>
      <c r="P202" s="229">
        <f>O202*H202</f>
        <v>0</v>
      </c>
      <c r="Q202" s="229">
        <v>0</v>
      </c>
      <c r="R202" s="229">
        <f>Q202*H202</f>
        <v>0</v>
      </c>
      <c r="S202" s="229">
        <v>0</v>
      </c>
      <c r="T202" s="230">
        <f>S202*H202</f>
        <v>0</v>
      </c>
      <c r="U202" s="39"/>
      <c r="V202" s="39"/>
      <c r="W202" s="39"/>
      <c r="X202" s="39"/>
      <c r="Y202" s="39"/>
      <c r="Z202" s="39"/>
      <c r="AA202" s="39"/>
      <c r="AB202" s="39"/>
      <c r="AC202" s="39"/>
      <c r="AD202" s="39"/>
      <c r="AE202" s="39"/>
      <c r="AR202" s="231" t="s">
        <v>251</v>
      </c>
      <c r="AT202" s="231" t="s">
        <v>539</v>
      </c>
      <c r="AU202" s="231" t="s">
        <v>90</v>
      </c>
      <c r="AY202" s="18" t="s">
        <v>215</v>
      </c>
      <c r="BE202" s="232">
        <f>IF(N202="základní",J202,0)</f>
        <v>0</v>
      </c>
      <c r="BF202" s="232">
        <f>IF(N202="snížená",J202,0)</f>
        <v>0</v>
      </c>
      <c r="BG202" s="232">
        <f>IF(N202="zákl. přenesená",J202,0)</f>
        <v>0</v>
      </c>
      <c r="BH202" s="232">
        <f>IF(N202="sníž. přenesená",J202,0)</f>
        <v>0</v>
      </c>
      <c r="BI202" s="232">
        <f>IF(N202="nulová",J202,0)</f>
        <v>0</v>
      </c>
      <c r="BJ202" s="18" t="s">
        <v>88</v>
      </c>
      <c r="BK202" s="232">
        <f>ROUND(I202*H202,2)</f>
        <v>0</v>
      </c>
      <c r="BL202" s="18" t="s">
        <v>214</v>
      </c>
      <c r="BM202" s="231" t="s">
        <v>7213</v>
      </c>
    </row>
    <row r="203" s="2" customFormat="1">
      <c r="A203" s="39"/>
      <c r="B203" s="40"/>
      <c r="C203" s="41"/>
      <c r="D203" s="233" t="s">
        <v>221</v>
      </c>
      <c r="E203" s="41"/>
      <c r="F203" s="234" t="s">
        <v>7212</v>
      </c>
      <c r="G203" s="41"/>
      <c r="H203" s="41"/>
      <c r="I203" s="235"/>
      <c r="J203" s="41"/>
      <c r="K203" s="41"/>
      <c r="L203" s="45"/>
      <c r="M203" s="236"/>
      <c r="N203" s="237"/>
      <c r="O203" s="92"/>
      <c r="P203" s="92"/>
      <c r="Q203" s="92"/>
      <c r="R203" s="92"/>
      <c r="S203" s="92"/>
      <c r="T203" s="93"/>
      <c r="U203" s="39"/>
      <c r="V203" s="39"/>
      <c r="W203" s="39"/>
      <c r="X203" s="39"/>
      <c r="Y203" s="39"/>
      <c r="Z203" s="39"/>
      <c r="AA203" s="39"/>
      <c r="AB203" s="39"/>
      <c r="AC203" s="39"/>
      <c r="AD203" s="39"/>
      <c r="AE203" s="39"/>
      <c r="AT203" s="18" t="s">
        <v>221</v>
      </c>
      <c r="AU203" s="18" t="s">
        <v>90</v>
      </c>
    </row>
    <row r="204" s="13" customFormat="1">
      <c r="A204" s="13"/>
      <c r="B204" s="252"/>
      <c r="C204" s="253"/>
      <c r="D204" s="233" t="s">
        <v>364</v>
      </c>
      <c r="E204" s="254" t="s">
        <v>1</v>
      </c>
      <c r="F204" s="255" t="s">
        <v>7214</v>
      </c>
      <c r="G204" s="253"/>
      <c r="H204" s="254" t="s">
        <v>1</v>
      </c>
      <c r="I204" s="256"/>
      <c r="J204" s="253"/>
      <c r="K204" s="253"/>
      <c r="L204" s="257"/>
      <c r="M204" s="258"/>
      <c r="N204" s="259"/>
      <c r="O204" s="259"/>
      <c r="P204" s="259"/>
      <c r="Q204" s="259"/>
      <c r="R204" s="259"/>
      <c r="S204" s="259"/>
      <c r="T204" s="260"/>
      <c r="U204" s="13"/>
      <c r="V204" s="13"/>
      <c r="W204" s="13"/>
      <c r="X204" s="13"/>
      <c r="Y204" s="13"/>
      <c r="Z204" s="13"/>
      <c r="AA204" s="13"/>
      <c r="AB204" s="13"/>
      <c r="AC204" s="13"/>
      <c r="AD204" s="13"/>
      <c r="AE204" s="13"/>
      <c r="AT204" s="261" t="s">
        <v>364</v>
      </c>
      <c r="AU204" s="261" t="s">
        <v>90</v>
      </c>
      <c r="AV204" s="13" t="s">
        <v>88</v>
      </c>
      <c r="AW204" s="13" t="s">
        <v>36</v>
      </c>
      <c r="AX204" s="13" t="s">
        <v>81</v>
      </c>
      <c r="AY204" s="261" t="s">
        <v>215</v>
      </c>
    </row>
    <row r="205" s="14" customFormat="1">
      <c r="A205" s="14"/>
      <c r="B205" s="262"/>
      <c r="C205" s="263"/>
      <c r="D205" s="233" t="s">
        <v>364</v>
      </c>
      <c r="E205" s="264" t="s">
        <v>1</v>
      </c>
      <c r="F205" s="265" t="s">
        <v>7215</v>
      </c>
      <c r="G205" s="263"/>
      <c r="H205" s="266">
        <v>14.067</v>
      </c>
      <c r="I205" s="267"/>
      <c r="J205" s="263"/>
      <c r="K205" s="263"/>
      <c r="L205" s="268"/>
      <c r="M205" s="269"/>
      <c r="N205" s="270"/>
      <c r="O205" s="270"/>
      <c r="P205" s="270"/>
      <c r="Q205" s="270"/>
      <c r="R205" s="270"/>
      <c r="S205" s="270"/>
      <c r="T205" s="271"/>
      <c r="U205" s="14"/>
      <c r="V205" s="14"/>
      <c r="W205" s="14"/>
      <c r="X205" s="14"/>
      <c r="Y205" s="14"/>
      <c r="Z205" s="14"/>
      <c r="AA205" s="14"/>
      <c r="AB205" s="14"/>
      <c r="AC205" s="14"/>
      <c r="AD205" s="14"/>
      <c r="AE205" s="14"/>
      <c r="AT205" s="272" t="s">
        <v>364</v>
      </c>
      <c r="AU205" s="272" t="s">
        <v>90</v>
      </c>
      <c r="AV205" s="14" t="s">
        <v>90</v>
      </c>
      <c r="AW205" s="14" t="s">
        <v>36</v>
      </c>
      <c r="AX205" s="14" t="s">
        <v>81</v>
      </c>
      <c r="AY205" s="272" t="s">
        <v>215</v>
      </c>
    </row>
    <row r="206" s="15" customFormat="1">
      <c r="A206" s="15"/>
      <c r="B206" s="273"/>
      <c r="C206" s="274"/>
      <c r="D206" s="233" t="s">
        <v>364</v>
      </c>
      <c r="E206" s="275" t="s">
        <v>1</v>
      </c>
      <c r="F206" s="276" t="s">
        <v>368</v>
      </c>
      <c r="G206" s="274"/>
      <c r="H206" s="277">
        <v>14.067</v>
      </c>
      <c r="I206" s="278"/>
      <c r="J206" s="274"/>
      <c r="K206" s="274"/>
      <c r="L206" s="279"/>
      <c r="M206" s="280"/>
      <c r="N206" s="281"/>
      <c r="O206" s="281"/>
      <c r="P206" s="281"/>
      <c r="Q206" s="281"/>
      <c r="R206" s="281"/>
      <c r="S206" s="281"/>
      <c r="T206" s="282"/>
      <c r="U206" s="15"/>
      <c r="V206" s="15"/>
      <c r="W206" s="15"/>
      <c r="X206" s="15"/>
      <c r="Y206" s="15"/>
      <c r="Z206" s="15"/>
      <c r="AA206" s="15"/>
      <c r="AB206" s="15"/>
      <c r="AC206" s="15"/>
      <c r="AD206" s="15"/>
      <c r="AE206" s="15"/>
      <c r="AT206" s="283" t="s">
        <v>364</v>
      </c>
      <c r="AU206" s="283" t="s">
        <v>90</v>
      </c>
      <c r="AV206" s="15" t="s">
        <v>214</v>
      </c>
      <c r="AW206" s="15" t="s">
        <v>36</v>
      </c>
      <c r="AX206" s="15" t="s">
        <v>88</v>
      </c>
      <c r="AY206" s="283" t="s">
        <v>215</v>
      </c>
    </row>
    <row r="207" s="11" customFormat="1" ht="22.8" customHeight="1">
      <c r="A207" s="11"/>
      <c r="B207" s="206"/>
      <c r="C207" s="207"/>
      <c r="D207" s="208" t="s">
        <v>80</v>
      </c>
      <c r="E207" s="248" t="s">
        <v>7175</v>
      </c>
      <c r="F207" s="248" t="s">
        <v>7216</v>
      </c>
      <c r="G207" s="207"/>
      <c r="H207" s="207"/>
      <c r="I207" s="210"/>
      <c r="J207" s="249">
        <f>BK207</f>
        <v>0</v>
      </c>
      <c r="K207" s="207"/>
      <c r="L207" s="212"/>
      <c r="M207" s="213"/>
      <c r="N207" s="214"/>
      <c r="O207" s="214"/>
      <c r="P207" s="215">
        <f>SUM(P208:P227)</f>
        <v>0</v>
      </c>
      <c r="Q207" s="214"/>
      <c r="R207" s="215">
        <f>SUM(R208:R227)</f>
        <v>629.8614399999999</v>
      </c>
      <c r="S207" s="214"/>
      <c r="T207" s="216">
        <f>SUM(T208:T227)</f>
        <v>0</v>
      </c>
      <c r="U207" s="11"/>
      <c r="V207" s="11"/>
      <c r="W207" s="11"/>
      <c r="X207" s="11"/>
      <c r="Y207" s="11"/>
      <c r="Z207" s="11"/>
      <c r="AA207" s="11"/>
      <c r="AB207" s="11"/>
      <c r="AC207" s="11"/>
      <c r="AD207" s="11"/>
      <c r="AE207" s="11"/>
      <c r="AR207" s="217" t="s">
        <v>88</v>
      </c>
      <c r="AT207" s="218" t="s">
        <v>80</v>
      </c>
      <c r="AU207" s="218" t="s">
        <v>88</v>
      </c>
      <c r="AY207" s="217" t="s">
        <v>215</v>
      </c>
      <c r="BK207" s="219">
        <f>SUM(BK208:BK227)</f>
        <v>0</v>
      </c>
    </row>
    <row r="208" s="2" customFormat="1" ht="24.15" customHeight="1">
      <c r="A208" s="39"/>
      <c r="B208" s="40"/>
      <c r="C208" s="220" t="s">
        <v>8</v>
      </c>
      <c r="D208" s="220" t="s">
        <v>216</v>
      </c>
      <c r="E208" s="221" t="s">
        <v>7217</v>
      </c>
      <c r="F208" s="222" t="s">
        <v>7218</v>
      </c>
      <c r="G208" s="223" t="s">
        <v>523</v>
      </c>
      <c r="H208" s="224">
        <v>657.79999999999995</v>
      </c>
      <c r="I208" s="225"/>
      <c r="J208" s="226">
        <f>ROUND(I208*H208,2)</f>
        <v>0</v>
      </c>
      <c r="K208" s="222" t="s">
        <v>359</v>
      </c>
      <c r="L208" s="45"/>
      <c r="M208" s="227" t="s">
        <v>1</v>
      </c>
      <c r="N208" s="228" t="s">
        <v>46</v>
      </c>
      <c r="O208" s="92"/>
      <c r="P208" s="229">
        <f>O208*H208</f>
        <v>0</v>
      </c>
      <c r="Q208" s="229">
        <v>0.34499999999999997</v>
      </c>
      <c r="R208" s="229">
        <f>Q208*H208</f>
        <v>226.94099999999997</v>
      </c>
      <c r="S208" s="229">
        <v>0</v>
      </c>
      <c r="T208" s="230">
        <f>S208*H208</f>
        <v>0</v>
      </c>
      <c r="U208" s="39"/>
      <c r="V208" s="39"/>
      <c r="W208" s="39"/>
      <c r="X208" s="39"/>
      <c r="Y208" s="39"/>
      <c r="Z208" s="39"/>
      <c r="AA208" s="39"/>
      <c r="AB208" s="39"/>
      <c r="AC208" s="39"/>
      <c r="AD208" s="39"/>
      <c r="AE208" s="39"/>
      <c r="AR208" s="231" t="s">
        <v>214</v>
      </c>
      <c r="AT208" s="231" t="s">
        <v>216</v>
      </c>
      <c r="AU208" s="231" t="s">
        <v>90</v>
      </c>
      <c r="AY208" s="18" t="s">
        <v>215</v>
      </c>
      <c r="BE208" s="232">
        <f>IF(N208="základní",J208,0)</f>
        <v>0</v>
      </c>
      <c r="BF208" s="232">
        <f>IF(N208="snížená",J208,0)</f>
        <v>0</v>
      </c>
      <c r="BG208" s="232">
        <f>IF(N208="zákl. přenesená",J208,0)</f>
        <v>0</v>
      </c>
      <c r="BH208" s="232">
        <f>IF(N208="sníž. přenesená",J208,0)</f>
        <v>0</v>
      </c>
      <c r="BI208" s="232">
        <f>IF(N208="nulová",J208,0)</f>
        <v>0</v>
      </c>
      <c r="BJ208" s="18" t="s">
        <v>88</v>
      </c>
      <c r="BK208" s="232">
        <f>ROUND(I208*H208,2)</f>
        <v>0</v>
      </c>
      <c r="BL208" s="18" t="s">
        <v>214</v>
      </c>
      <c r="BM208" s="231" t="s">
        <v>7219</v>
      </c>
    </row>
    <row r="209" s="2" customFormat="1">
      <c r="A209" s="39"/>
      <c r="B209" s="40"/>
      <c r="C209" s="41"/>
      <c r="D209" s="233" t="s">
        <v>221</v>
      </c>
      <c r="E209" s="41"/>
      <c r="F209" s="234" t="s">
        <v>7220</v>
      </c>
      <c r="G209" s="41"/>
      <c r="H209" s="41"/>
      <c r="I209" s="235"/>
      <c r="J209" s="41"/>
      <c r="K209" s="41"/>
      <c r="L209" s="45"/>
      <c r="M209" s="236"/>
      <c r="N209" s="237"/>
      <c r="O209" s="92"/>
      <c r="P209" s="92"/>
      <c r="Q209" s="92"/>
      <c r="R209" s="92"/>
      <c r="S209" s="92"/>
      <c r="T209" s="93"/>
      <c r="U209" s="39"/>
      <c r="V209" s="39"/>
      <c r="W209" s="39"/>
      <c r="X209" s="39"/>
      <c r="Y209" s="39"/>
      <c r="Z209" s="39"/>
      <c r="AA209" s="39"/>
      <c r="AB209" s="39"/>
      <c r="AC209" s="39"/>
      <c r="AD209" s="39"/>
      <c r="AE209" s="39"/>
      <c r="AT209" s="18" t="s">
        <v>221</v>
      </c>
      <c r="AU209" s="18" t="s">
        <v>90</v>
      </c>
    </row>
    <row r="210" s="2" customFormat="1">
      <c r="A210" s="39"/>
      <c r="B210" s="40"/>
      <c r="C210" s="41"/>
      <c r="D210" s="250" t="s">
        <v>362</v>
      </c>
      <c r="E210" s="41"/>
      <c r="F210" s="251" t="s">
        <v>7221</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362</v>
      </c>
      <c r="AU210" s="18" t="s">
        <v>90</v>
      </c>
    </row>
    <row r="211" s="14" customFormat="1">
      <c r="A211" s="14"/>
      <c r="B211" s="262"/>
      <c r="C211" s="263"/>
      <c r="D211" s="233" t="s">
        <v>364</v>
      </c>
      <c r="E211" s="264" t="s">
        <v>1</v>
      </c>
      <c r="F211" s="265" t="s">
        <v>7195</v>
      </c>
      <c r="G211" s="263"/>
      <c r="H211" s="266">
        <v>657.79999999999995</v>
      </c>
      <c r="I211" s="267"/>
      <c r="J211" s="263"/>
      <c r="K211" s="263"/>
      <c r="L211" s="268"/>
      <c r="M211" s="269"/>
      <c r="N211" s="270"/>
      <c r="O211" s="270"/>
      <c r="P211" s="270"/>
      <c r="Q211" s="270"/>
      <c r="R211" s="270"/>
      <c r="S211" s="270"/>
      <c r="T211" s="271"/>
      <c r="U211" s="14"/>
      <c r="V211" s="14"/>
      <c r="W211" s="14"/>
      <c r="X211" s="14"/>
      <c r="Y211" s="14"/>
      <c r="Z211" s="14"/>
      <c r="AA211" s="14"/>
      <c r="AB211" s="14"/>
      <c r="AC211" s="14"/>
      <c r="AD211" s="14"/>
      <c r="AE211" s="14"/>
      <c r="AT211" s="272" t="s">
        <v>364</v>
      </c>
      <c r="AU211" s="272" t="s">
        <v>90</v>
      </c>
      <c r="AV211" s="14" t="s">
        <v>90</v>
      </c>
      <c r="AW211" s="14" t="s">
        <v>36</v>
      </c>
      <c r="AX211" s="14" t="s">
        <v>81</v>
      </c>
      <c r="AY211" s="272" t="s">
        <v>215</v>
      </c>
    </row>
    <row r="212" s="15" customFormat="1">
      <c r="A212" s="15"/>
      <c r="B212" s="273"/>
      <c r="C212" s="274"/>
      <c r="D212" s="233" t="s">
        <v>364</v>
      </c>
      <c r="E212" s="275" t="s">
        <v>1</v>
      </c>
      <c r="F212" s="276" t="s">
        <v>368</v>
      </c>
      <c r="G212" s="274"/>
      <c r="H212" s="277">
        <v>657.79999999999995</v>
      </c>
      <c r="I212" s="278"/>
      <c r="J212" s="274"/>
      <c r="K212" s="274"/>
      <c r="L212" s="279"/>
      <c r="M212" s="280"/>
      <c r="N212" s="281"/>
      <c r="O212" s="281"/>
      <c r="P212" s="281"/>
      <c r="Q212" s="281"/>
      <c r="R212" s="281"/>
      <c r="S212" s="281"/>
      <c r="T212" s="282"/>
      <c r="U212" s="15"/>
      <c r="V212" s="15"/>
      <c r="W212" s="15"/>
      <c r="X212" s="15"/>
      <c r="Y212" s="15"/>
      <c r="Z212" s="15"/>
      <c r="AA212" s="15"/>
      <c r="AB212" s="15"/>
      <c r="AC212" s="15"/>
      <c r="AD212" s="15"/>
      <c r="AE212" s="15"/>
      <c r="AT212" s="283" t="s">
        <v>364</v>
      </c>
      <c r="AU212" s="283" t="s">
        <v>90</v>
      </c>
      <c r="AV212" s="15" t="s">
        <v>214</v>
      </c>
      <c r="AW212" s="15" t="s">
        <v>36</v>
      </c>
      <c r="AX212" s="15" t="s">
        <v>88</v>
      </c>
      <c r="AY212" s="283" t="s">
        <v>215</v>
      </c>
    </row>
    <row r="213" s="2" customFormat="1" ht="24.15" customHeight="1">
      <c r="A213" s="39"/>
      <c r="B213" s="40"/>
      <c r="C213" s="220" t="s">
        <v>275</v>
      </c>
      <c r="D213" s="220" t="s">
        <v>216</v>
      </c>
      <c r="E213" s="221" t="s">
        <v>7217</v>
      </c>
      <c r="F213" s="222" t="s">
        <v>7218</v>
      </c>
      <c r="G213" s="223" t="s">
        <v>523</v>
      </c>
      <c r="H213" s="224">
        <v>657.79999999999995</v>
      </c>
      <c r="I213" s="225"/>
      <c r="J213" s="226">
        <f>ROUND(I213*H213,2)</f>
        <v>0</v>
      </c>
      <c r="K213" s="222" t="s">
        <v>359</v>
      </c>
      <c r="L213" s="45"/>
      <c r="M213" s="227" t="s">
        <v>1</v>
      </c>
      <c r="N213" s="228" t="s">
        <v>46</v>
      </c>
      <c r="O213" s="92"/>
      <c r="P213" s="229">
        <f>O213*H213</f>
        <v>0</v>
      </c>
      <c r="Q213" s="229">
        <v>0.34499999999999997</v>
      </c>
      <c r="R213" s="229">
        <f>Q213*H213</f>
        <v>226.94099999999997</v>
      </c>
      <c r="S213" s="229">
        <v>0</v>
      </c>
      <c r="T213" s="230">
        <f>S213*H213</f>
        <v>0</v>
      </c>
      <c r="U213" s="39"/>
      <c r="V213" s="39"/>
      <c r="W213" s="39"/>
      <c r="X213" s="39"/>
      <c r="Y213" s="39"/>
      <c r="Z213" s="39"/>
      <c r="AA213" s="39"/>
      <c r="AB213" s="39"/>
      <c r="AC213" s="39"/>
      <c r="AD213" s="39"/>
      <c r="AE213" s="39"/>
      <c r="AR213" s="231" t="s">
        <v>214</v>
      </c>
      <c r="AT213" s="231" t="s">
        <v>216</v>
      </c>
      <c r="AU213" s="231" t="s">
        <v>90</v>
      </c>
      <c r="AY213" s="18" t="s">
        <v>215</v>
      </c>
      <c r="BE213" s="232">
        <f>IF(N213="základní",J213,0)</f>
        <v>0</v>
      </c>
      <c r="BF213" s="232">
        <f>IF(N213="snížená",J213,0)</f>
        <v>0</v>
      </c>
      <c r="BG213" s="232">
        <f>IF(N213="zákl. přenesená",J213,0)</f>
        <v>0</v>
      </c>
      <c r="BH213" s="232">
        <f>IF(N213="sníž. přenesená",J213,0)</f>
        <v>0</v>
      </c>
      <c r="BI213" s="232">
        <f>IF(N213="nulová",J213,0)</f>
        <v>0</v>
      </c>
      <c r="BJ213" s="18" t="s">
        <v>88</v>
      </c>
      <c r="BK213" s="232">
        <f>ROUND(I213*H213,2)</f>
        <v>0</v>
      </c>
      <c r="BL213" s="18" t="s">
        <v>214</v>
      </c>
      <c r="BM213" s="231" t="s">
        <v>7222</v>
      </c>
    </row>
    <row r="214" s="2" customFormat="1">
      <c r="A214" s="39"/>
      <c r="B214" s="40"/>
      <c r="C214" s="41"/>
      <c r="D214" s="233" t="s">
        <v>221</v>
      </c>
      <c r="E214" s="41"/>
      <c r="F214" s="234" t="s">
        <v>7220</v>
      </c>
      <c r="G214" s="41"/>
      <c r="H214" s="41"/>
      <c r="I214" s="235"/>
      <c r="J214" s="41"/>
      <c r="K214" s="41"/>
      <c r="L214" s="45"/>
      <c r="M214" s="236"/>
      <c r="N214" s="237"/>
      <c r="O214" s="92"/>
      <c r="P214" s="92"/>
      <c r="Q214" s="92"/>
      <c r="R214" s="92"/>
      <c r="S214" s="92"/>
      <c r="T214" s="93"/>
      <c r="U214" s="39"/>
      <c r="V214" s="39"/>
      <c r="W214" s="39"/>
      <c r="X214" s="39"/>
      <c r="Y214" s="39"/>
      <c r="Z214" s="39"/>
      <c r="AA214" s="39"/>
      <c r="AB214" s="39"/>
      <c r="AC214" s="39"/>
      <c r="AD214" s="39"/>
      <c r="AE214" s="39"/>
      <c r="AT214" s="18" t="s">
        <v>221</v>
      </c>
      <c r="AU214" s="18" t="s">
        <v>90</v>
      </c>
    </row>
    <row r="215" s="2" customFormat="1">
      <c r="A215" s="39"/>
      <c r="B215" s="40"/>
      <c r="C215" s="41"/>
      <c r="D215" s="250" t="s">
        <v>362</v>
      </c>
      <c r="E215" s="41"/>
      <c r="F215" s="251" t="s">
        <v>7221</v>
      </c>
      <c r="G215" s="41"/>
      <c r="H215" s="41"/>
      <c r="I215" s="235"/>
      <c r="J215" s="41"/>
      <c r="K215" s="41"/>
      <c r="L215" s="45"/>
      <c r="M215" s="236"/>
      <c r="N215" s="237"/>
      <c r="O215" s="92"/>
      <c r="P215" s="92"/>
      <c r="Q215" s="92"/>
      <c r="R215" s="92"/>
      <c r="S215" s="92"/>
      <c r="T215" s="93"/>
      <c r="U215" s="39"/>
      <c r="V215" s="39"/>
      <c r="W215" s="39"/>
      <c r="X215" s="39"/>
      <c r="Y215" s="39"/>
      <c r="Z215" s="39"/>
      <c r="AA215" s="39"/>
      <c r="AB215" s="39"/>
      <c r="AC215" s="39"/>
      <c r="AD215" s="39"/>
      <c r="AE215" s="39"/>
      <c r="AT215" s="18" t="s">
        <v>362</v>
      </c>
      <c r="AU215" s="18" t="s">
        <v>90</v>
      </c>
    </row>
    <row r="216" s="2" customFormat="1" ht="24.15" customHeight="1">
      <c r="A216" s="39"/>
      <c r="B216" s="40"/>
      <c r="C216" s="220" t="s">
        <v>280</v>
      </c>
      <c r="D216" s="220" t="s">
        <v>216</v>
      </c>
      <c r="E216" s="221" t="s">
        <v>7223</v>
      </c>
      <c r="F216" s="222" t="s">
        <v>7224</v>
      </c>
      <c r="G216" s="223" t="s">
        <v>523</v>
      </c>
      <c r="H216" s="224">
        <v>598</v>
      </c>
      <c r="I216" s="225"/>
      <c r="J216" s="226">
        <f>ROUND(I216*H216,2)</f>
        <v>0</v>
      </c>
      <c r="K216" s="222" t="s">
        <v>359</v>
      </c>
      <c r="L216" s="45"/>
      <c r="M216" s="227" t="s">
        <v>1</v>
      </c>
      <c r="N216" s="228" t="s">
        <v>46</v>
      </c>
      <c r="O216" s="92"/>
      <c r="P216" s="229">
        <f>O216*H216</f>
        <v>0</v>
      </c>
      <c r="Q216" s="229">
        <v>0.0056100000000000004</v>
      </c>
      <c r="R216" s="229">
        <f>Q216*H216</f>
        <v>3.3547800000000003</v>
      </c>
      <c r="S216" s="229">
        <v>0</v>
      </c>
      <c r="T216" s="230">
        <f>S216*H216</f>
        <v>0</v>
      </c>
      <c r="U216" s="39"/>
      <c r="V216" s="39"/>
      <c r="W216" s="39"/>
      <c r="X216" s="39"/>
      <c r="Y216" s="39"/>
      <c r="Z216" s="39"/>
      <c r="AA216" s="39"/>
      <c r="AB216" s="39"/>
      <c r="AC216" s="39"/>
      <c r="AD216" s="39"/>
      <c r="AE216" s="39"/>
      <c r="AR216" s="231" t="s">
        <v>214</v>
      </c>
      <c r="AT216" s="231" t="s">
        <v>216</v>
      </c>
      <c r="AU216" s="231" t="s">
        <v>90</v>
      </c>
      <c r="AY216" s="18" t="s">
        <v>215</v>
      </c>
      <c r="BE216" s="232">
        <f>IF(N216="základní",J216,0)</f>
        <v>0</v>
      </c>
      <c r="BF216" s="232">
        <f>IF(N216="snížená",J216,0)</f>
        <v>0</v>
      </c>
      <c r="BG216" s="232">
        <f>IF(N216="zákl. přenesená",J216,0)</f>
        <v>0</v>
      </c>
      <c r="BH216" s="232">
        <f>IF(N216="sníž. přenesená",J216,0)</f>
        <v>0</v>
      </c>
      <c r="BI216" s="232">
        <f>IF(N216="nulová",J216,0)</f>
        <v>0</v>
      </c>
      <c r="BJ216" s="18" t="s">
        <v>88</v>
      </c>
      <c r="BK216" s="232">
        <f>ROUND(I216*H216,2)</f>
        <v>0</v>
      </c>
      <c r="BL216" s="18" t="s">
        <v>214</v>
      </c>
      <c r="BM216" s="231" t="s">
        <v>7225</v>
      </c>
    </row>
    <row r="217" s="2" customFormat="1">
      <c r="A217" s="39"/>
      <c r="B217" s="40"/>
      <c r="C217" s="41"/>
      <c r="D217" s="233" t="s">
        <v>221</v>
      </c>
      <c r="E217" s="41"/>
      <c r="F217" s="234" t="s">
        <v>7226</v>
      </c>
      <c r="G217" s="41"/>
      <c r="H217" s="41"/>
      <c r="I217" s="235"/>
      <c r="J217" s="41"/>
      <c r="K217" s="41"/>
      <c r="L217" s="45"/>
      <c r="M217" s="236"/>
      <c r="N217" s="237"/>
      <c r="O217" s="92"/>
      <c r="P217" s="92"/>
      <c r="Q217" s="92"/>
      <c r="R217" s="92"/>
      <c r="S217" s="92"/>
      <c r="T217" s="93"/>
      <c r="U217" s="39"/>
      <c r="V217" s="39"/>
      <c r="W217" s="39"/>
      <c r="X217" s="39"/>
      <c r="Y217" s="39"/>
      <c r="Z217" s="39"/>
      <c r="AA217" s="39"/>
      <c r="AB217" s="39"/>
      <c r="AC217" s="39"/>
      <c r="AD217" s="39"/>
      <c r="AE217" s="39"/>
      <c r="AT217" s="18" t="s">
        <v>221</v>
      </c>
      <c r="AU217" s="18" t="s">
        <v>90</v>
      </c>
    </row>
    <row r="218" s="2" customFormat="1">
      <c r="A218" s="39"/>
      <c r="B218" s="40"/>
      <c r="C218" s="41"/>
      <c r="D218" s="250" t="s">
        <v>362</v>
      </c>
      <c r="E218" s="41"/>
      <c r="F218" s="251" t="s">
        <v>7227</v>
      </c>
      <c r="G218" s="41"/>
      <c r="H218" s="41"/>
      <c r="I218" s="235"/>
      <c r="J218" s="41"/>
      <c r="K218" s="41"/>
      <c r="L218" s="45"/>
      <c r="M218" s="236"/>
      <c r="N218" s="237"/>
      <c r="O218" s="92"/>
      <c r="P218" s="92"/>
      <c r="Q218" s="92"/>
      <c r="R218" s="92"/>
      <c r="S218" s="92"/>
      <c r="T218" s="93"/>
      <c r="U218" s="39"/>
      <c r="V218" s="39"/>
      <c r="W218" s="39"/>
      <c r="X218" s="39"/>
      <c r="Y218" s="39"/>
      <c r="Z218" s="39"/>
      <c r="AA218" s="39"/>
      <c r="AB218" s="39"/>
      <c r="AC218" s="39"/>
      <c r="AD218" s="39"/>
      <c r="AE218" s="39"/>
      <c r="AT218" s="18" t="s">
        <v>362</v>
      </c>
      <c r="AU218" s="18" t="s">
        <v>90</v>
      </c>
    </row>
    <row r="219" s="2" customFormat="1" ht="33" customHeight="1">
      <c r="A219" s="39"/>
      <c r="B219" s="40"/>
      <c r="C219" s="220" t="s">
        <v>285</v>
      </c>
      <c r="D219" s="220" t="s">
        <v>216</v>
      </c>
      <c r="E219" s="221" t="s">
        <v>7228</v>
      </c>
      <c r="F219" s="222" t="s">
        <v>7229</v>
      </c>
      <c r="G219" s="223" t="s">
        <v>523</v>
      </c>
      <c r="H219" s="224">
        <v>598</v>
      </c>
      <c r="I219" s="225"/>
      <c r="J219" s="226">
        <f>ROUND(I219*H219,2)</f>
        <v>0</v>
      </c>
      <c r="K219" s="222" t="s">
        <v>359</v>
      </c>
      <c r="L219" s="45"/>
      <c r="M219" s="227" t="s">
        <v>1</v>
      </c>
      <c r="N219" s="228" t="s">
        <v>46</v>
      </c>
      <c r="O219" s="92"/>
      <c r="P219" s="229">
        <f>O219*H219</f>
        <v>0</v>
      </c>
      <c r="Q219" s="229">
        <v>0.18462999999999999</v>
      </c>
      <c r="R219" s="229">
        <f>Q219*H219</f>
        <v>110.40874</v>
      </c>
      <c r="S219" s="229">
        <v>0</v>
      </c>
      <c r="T219" s="230">
        <f>S219*H219</f>
        <v>0</v>
      </c>
      <c r="U219" s="39"/>
      <c r="V219" s="39"/>
      <c r="W219" s="39"/>
      <c r="X219" s="39"/>
      <c r="Y219" s="39"/>
      <c r="Z219" s="39"/>
      <c r="AA219" s="39"/>
      <c r="AB219" s="39"/>
      <c r="AC219" s="39"/>
      <c r="AD219" s="39"/>
      <c r="AE219" s="39"/>
      <c r="AR219" s="231" t="s">
        <v>214</v>
      </c>
      <c r="AT219" s="231" t="s">
        <v>216</v>
      </c>
      <c r="AU219" s="231" t="s">
        <v>90</v>
      </c>
      <c r="AY219" s="18" t="s">
        <v>215</v>
      </c>
      <c r="BE219" s="232">
        <f>IF(N219="základní",J219,0)</f>
        <v>0</v>
      </c>
      <c r="BF219" s="232">
        <f>IF(N219="snížená",J219,0)</f>
        <v>0</v>
      </c>
      <c r="BG219" s="232">
        <f>IF(N219="zákl. přenesená",J219,0)</f>
        <v>0</v>
      </c>
      <c r="BH219" s="232">
        <f>IF(N219="sníž. přenesená",J219,0)</f>
        <v>0</v>
      </c>
      <c r="BI219" s="232">
        <f>IF(N219="nulová",J219,0)</f>
        <v>0</v>
      </c>
      <c r="BJ219" s="18" t="s">
        <v>88</v>
      </c>
      <c r="BK219" s="232">
        <f>ROUND(I219*H219,2)</f>
        <v>0</v>
      </c>
      <c r="BL219" s="18" t="s">
        <v>214</v>
      </c>
      <c r="BM219" s="231" t="s">
        <v>7230</v>
      </c>
    </row>
    <row r="220" s="2" customFormat="1">
      <c r="A220" s="39"/>
      <c r="B220" s="40"/>
      <c r="C220" s="41"/>
      <c r="D220" s="233" t="s">
        <v>221</v>
      </c>
      <c r="E220" s="41"/>
      <c r="F220" s="234" t="s">
        <v>7231</v>
      </c>
      <c r="G220" s="41"/>
      <c r="H220" s="41"/>
      <c r="I220" s="235"/>
      <c r="J220" s="41"/>
      <c r="K220" s="41"/>
      <c r="L220" s="45"/>
      <c r="M220" s="236"/>
      <c r="N220" s="237"/>
      <c r="O220" s="92"/>
      <c r="P220" s="92"/>
      <c r="Q220" s="92"/>
      <c r="R220" s="92"/>
      <c r="S220" s="92"/>
      <c r="T220" s="93"/>
      <c r="U220" s="39"/>
      <c r="V220" s="39"/>
      <c r="W220" s="39"/>
      <c r="X220" s="39"/>
      <c r="Y220" s="39"/>
      <c r="Z220" s="39"/>
      <c r="AA220" s="39"/>
      <c r="AB220" s="39"/>
      <c r="AC220" s="39"/>
      <c r="AD220" s="39"/>
      <c r="AE220" s="39"/>
      <c r="AT220" s="18" t="s">
        <v>221</v>
      </c>
      <c r="AU220" s="18" t="s">
        <v>90</v>
      </c>
    </row>
    <row r="221" s="2" customFormat="1">
      <c r="A221" s="39"/>
      <c r="B221" s="40"/>
      <c r="C221" s="41"/>
      <c r="D221" s="250" t="s">
        <v>362</v>
      </c>
      <c r="E221" s="41"/>
      <c r="F221" s="251" t="s">
        <v>7232</v>
      </c>
      <c r="G221" s="41"/>
      <c r="H221" s="41"/>
      <c r="I221" s="235"/>
      <c r="J221" s="41"/>
      <c r="K221" s="41"/>
      <c r="L221" s="45"/>
      <c r="M221" s="236"/>
      <c r="N221" s="237"/>
      <c r="O221" s="92"/>
      <c r="P221" s="92"/>
      <c r="Q221" s="92"/>
      <c r="R221" s="92"/>
      <c r="S221" s="92"/>
      <c r="T221" s="93"/>
      <c r="U221" s="39"/>
      <c r="V221" s="39"/>
      <c r="W221" s="39"/>
      <c r="X221" s="39"/>
      <c r="Y221" s="39"/>
      <c r="Z221" s="39"/>
      <c r="AA221" s="39"/>
      <c r="AB221" s="39"/>
      <c r="AC221" s="39"/>
      <c r="AD221" s="39"/>
      <c r="AE221" s="39"/>
      <c r="AT221" s="18" t="s">
        <v>362</v>
      </c>
      <c r="AU221" s="18" t="s">
        <v>90</v>
      </c>
    </row>
    <row r="222" s="2" customFormat="1" ht="21.75" customHeight="1">
      <c r="A222" s="39"/>
      <c r="B222" s="40"/>
      <c r="C222" s="220" t="s">
        <v>291</v>
      </c>
      <c r="D222" s="220" t="s">
        <v>216</v>
      </c>
      <c r="E222" s="221" t="s">
        <v>7233</v>
      </c>
      <c r="F222" s="222" t="s">
        <v>7234</v>
      </c>
      <c r="G222" s="223" t="s">
        <v>523</v>
      </c>
      <c r="H222" s="224">
        <v>598</v>
      </c>
      <c r="I222" s="225"/>
      <c r="J222" s="226">
        <f>ROUND(I222*H222,2)</f>
        <v>0</v>
      </c>
      <c r="K222" s="222" t="s">
        <v>359</v>
      </c>
      <c r="L222" s="45"/>
      <c r="M222" s="227" t="s">
        <v>1</v>
      </c>
      <c r="N222" s="228" t="s">
        <v>46</v>
      </c>
      <c r="O222" s="92"/>
      <c r="P222" s="229">
        <f>O222*H222</f>
        <v>0</v>
      </c>
      <c r="Q222" s="229">
        <v>0.00031</v>
      </c>
      <c r="R222" s="229">
        <f>Q222*H222</f>
        <v>0.18537999999999999</v>
      </c>
      <c r="S222" s="229">
        <v>0</v>
      </c>
      <c r="T222" s="230">
        <f>S222*H222</f>
        <v>0</v>
      </c>
      <c r="U222" s="39"/>
      <c r="V222" s="39"/>
      <c r="W222" s="39"/>
      <c r="X222" s="39"/>
      <c r="Y222" s="39"/>
      <c r="Z222" s="39"/>
      <c r="AA222" s="39"/>
      <c r="AB222" s="39"/>
      <c r="AC222" s="39"/>
      <c r="AD222" s="39"/>
      <c r="AE222" s="39"/>
      <c r="AR222" s="231" t="s">
        <v>214</v>
      </c>
      <c r="AT222" s="231" t="s">
        <v>216</v>
      </c>
      <c r="AU222" s="231" t="s">
        <v>90</v>
      </c>
      <c r="AY222" s="18" t="s">
        <v>215</v>
      </c>
      <c r="BE222" s="232">
        <f>IF(N222="základní",J222,0)</f>
        <v>0</v>
      </c>
      <c r="BF222" s="232">
        <f>IF(N222="snížená",J222,0)</f>
        <v>0</v>
      </c>
      <c r="BG222" s="232">
        <f>IF(N222="zákl. přenesená",J222,0)</f>
        <v>0</v>
      </c>
      <c r="BH222" s="232">
        <f>IF(N222="sníž. přenesená",J222,0)</f>
        <v>0</v>
      </c>
      <c r="BI222" s="232">
        <f>IF(N222="nulová",J222,0)</f>
        <v>0</v>
      </c>
      <c r="BJ222" s="18" t="s">
        <v>88</v>
      </c>
      <c r="BK222" s="232">
        <f>ROUND(I222*H222,2)</f>
        <v>0</v>
      </c>
      <c r="BL222" s="18" t="s">
        <v>214</v>
      </c>
      <c r="BM222" s="231" t="s">
        <v>7235</v>
      </c>
    </row>
    <row r="223" s="2" customFormat="1">
      <c r="A223" s="39"/>
      <c r="B223" s="40"/>
      <c r="C223" s="41"/>
      <c r="D223" s="233" t="s">
        <v>221</v>
      </c>
      <c r="E223" s="41"/>
      <c r="F223" s="234" t="s">
        <v>7236</v>
      </c>
      <c r="G223" s="41"/>
      <c r="H223" s="41"/>
      <c r="I223" s="235"/>
      <c r="J223" s="41"/>
      <c r="K223" s="41"/>
      <c r="L223" s="45"/>
      <c r="M223" s="236"/>
      <c r="N223" s="237"/>
      <c r="O223" s="92"/>
      <c r="P223" s="92"/>
      <c r="Q223" s="92"/>
      <c r="R223" s="92"/>
      <c r="S223" s="92"/>
      <c r="T223" s="93"/>
      <c r="U223" s="39"/>
      <c r="V223" s="39"/>
      <c r="W223" s="39"/>
      <c r="X223" s="39"/>
      <c r="Y223" s="39"/>
      <c r="Z223" s="39"/>
      <c r="AA223" s="39"/>
      <c r="AB223" s="39"/>
      <c r="AC223" s="39"/>
      <c r="AD223" s="39"/>
      <c r="AE223" s="39"/>
      <c r="AT223" s="18" t="s">
        <v>221</v>
      </c>
      <c r="AU223" s="18" t="s">
        <v>90</v>
      </c>
    </row>
    <row r="224" s="2" customFormat="1">
      <c r="A224" s="39"/>
      <c r="B224" s="40"/>
      <c r="C224" s="41"/>
      <c r="D224" s="250" t="s">
        <v>362</v>
      </c>
      <c r="E224" s="41"/>
      <c r="F224" s="251" t="s">
        <v>7237</v>
      </c>
      <c r="G224" s="41"/>
      <c r="H224" s="41"/>
      <c r="I224" s="235"/>
      <c r="J224" s="41"/>
      <c r="K224" s="41"/>
      <c r="L224" s="45"/>
      <c r="M224" s="236"/>
      <c r="N224" s="237"/>
      <c r="O224" s="92"/>
      <c r="P224" s="92"/>
      <c r="Q224" s="92"/>
      <c r="R224" s="92"/>
      <c r="S224" s="92"/>
      <c r="T224" s="93"/>
      <c r="U224" s="39"/>
      <c r="V224" s="39"/>
      <c r="W224" s="39"/>
      <c r="X224" s="39"/>
      <c r="Y224" s="39"/>
      <c r="Z224" s="39"/>
      <c r="AA224" s="39"/>
      <c r="AB224" s="39"/>
      <c r="AC224" s="39"/>
      <c r="AD224" s="39"/>
      <c r="AE224" s="39"/>
      <c r="AT224" s="18" t="s">
        <v>362</v>
      </c>
      <c r="AU224" s="18" t="s">
        <v>90</v>
      </c>
    </row>
    <row r="225" s="2" customFormat="1" ht="33" customHeight="1">
      <c r="A225" s="39"/>
      <c r="B225" s="40"/>
      <c r="C225" s="220" t="s">
        <v>296</v>
      </c>
      <c r="D225" s="220" t="s">
        <v>216</v>
      </c>
      <c r="E225" s="221" t="s">
        <v>7238</v>
      </c>
      <c r="F225" s="222" t="s">
        <v>7239</v>
      </c>
      <c r="G225" s="223" t="s">
        <v>523</v>
      </c>
      <c r="H225" s="224">
        <v>598</v>
      </c>
      <c r="I225" s="225"/>
      <c r="J225" s="226">
        <f>ROUND(I225*H225,2)</f>
        <v>0</v>
      </c>
      <c r="K225" s="222" t="s">
        <v>359</v>
      </c>
      <c r="L225" s="45"/>
      <c r="M225" s="227" t="s">
        <v>1</v>
      </c>
      <c r="N225" s="228" t="s">
        <v>46</v>
      </c>
      <c r="O225" s="92"/>
      <c r="P225" s="229">
        <f>O225*H225</f>
        <v>0</v>
      </c>
      <c r="Q225" s="229">
        <v>0.10373</v>
      </c>
      <c r="R225" s="229">
        <f>Q225*H225</f>
        <v>62.030540000000002</v>
      </c>
      <c r="S225" s="229">
        <v>0</v>
      </c>
      <c r="T225" s="230">
        <f>S225*H225</f>
        <v>0</v>
      </c>
      <c r="U225" s="39"/>
      <c r="V225" s="39"/>
      <c r="W225" s="39"/>
      <c r="X225" s="39"/>
      <c r="Y225" s="39"/>
      <c r="Z225" s="39"/>
      <c r="AA225" s="39"/>
      <c r="AB225" s="39"/>
      <c r="AC225" s="39"/>
      <c r="AD225" s="39"/>
      <c r="AE225" s="39"/>
      <c r="AR225" s="231" t="s">
        <v>214</v>
      </c>
      <c r="AT225" s="231" t="s">
        <v>216</v>
      </c>
      <c r="AU225" s="231" t="s">
        <v>90</v>
      </c>
      <c r="AY225" s="18" t="s">
        <v>215</v>
      </c>
      <c r="BE225" s="232">
        <f>IF(N225="základní",J225,0)</f>
        <v>0</v>
      </c>
      <c r="BF225" s="232">
        <f>IF(N225="snížená",J225,0)</f>
        <v>0</v>
      </c>
      <c r="BG225" s="232">
        <f>IF(N225="zákl. přenesená",J225,0)</f>
        <v>0</v>
      </c>
      <c r="BH225" s="232">
        <f>IF(N225="sníž. přenesená",J225,0)</f>
        <v>0</v>
      </c>
      <c r="BI225" s="232">
        <f>IF(N225="nulová",J225,0)</f>
        <v>0</v>
      </c>
      <c r="BJ225" s="18" t="s">
        <v>88</v>
      </c>
      <c r="BK225" s="232">
        <f>ROUND(I225*H225,2)</f>
        <v>0</v>
      </c>
      <c r="BL225" s="18" t="s">
        <v>214</v>
      </c>
      <c r="BM225" s="231" t="s">
        <v>7240</v>
      </c>
    </row>
    <row r="226" s="2" customFormat="1">
      <c r="A226" s="39"/>
      <c r="B226" s="40"/>
      <c r="C226" s="41"/>
      <c r="D226" s="233" t="s">
        <v>221</v>
      </c>
      <c r="E226" s="41"/>
      <c r="F226" s="234" t="s">
        <v>7241</v>
      </c>
      <c r="G226" s="41"/>
      <c r="H226" s="41"/>
      <c r="I226" s="235"/>
      <c r="J226" s="41"/>
      <c r="K226" s="41"/>
      <c r="L226" s="45"/>
      <c r="M226" s="236"/>
      <c r="N226" s="237"/>
      <c r="O226" s="92"/>
      <c r="P226" s="92"/>
      <c r="Q226" s="92"/>
      <c r="R226" s="92"/>
      <c r="S226" s="92"/>
      <c r="T226" s="93"/>
      <c r="U226" s="39"/>
      <c r="V226" s="39"/>
      <c r="W226" s="39"/>
      <c r="X226" s="39"/>
      <c r="Y226" s="39"/>
      <c r="Z226" s="39"/>
      <c r="AA226" s="39"/>
      <c r="AB226" s="39"/>
      <c r="AC226" s="39"/>
      <c r="AD226" s="39"/>
      <c r="AE226" s="39"/>
      <c r="AT226" s="18" t="s">
        <v>221</v>
      </c>
      <c r="AU226" s="18" t="s">
        <v>90</v>
      </c>
    </row>
    <row r="227" s="2" customFormat="1">
      <c r="A227" s="39"/>
      <c r="B227" s="40"/>
      <c r="C227" s="41"/>
      <c r="D227" s="250" t="s">
        <v>362</v>
      </c>
      <c r="E227" s="41"/>
      <c r="F227" s="251" t="s">
        <v>7242</v>
      </c>
      <c r="G227" s="41"/>
      <c r="H227" s="41"/>
      <c r="I227" s="235"/>
      <c r="J227" s="41"/>
      <c r="K227" s="41"/>
      <c r="L227" s="45"/>
      <c r="M227" s="236"/>
      <c r="N227" s="237"/>
      <c r="O227" s="92"/>
      <c r="P227" s="92"/>
      <c r="Q227" s="92"/>
      <c r="R227" s="92"/>
      <c r="S227" s="92"/>
      <c r="T227" s="93"/>
      <c r="U227" s="39"/>
      <c r="V227" s="39"/>
      <c r="W227" s="39"/>
      <c r="X227" s="39"/>
      <c r="Y227" s="39"/>
      <c r="Z227" s="39"/>
      <c r="AA227" s="39"/>
      <c r="AB227" s="39"/>
      <c r="AC227" s="39"/>
      <c r="AD227" s="39"/>
      <c r="AE227" s="39"/>
      <c r="AT227" s="18" t="s">
        <v>362</v>
      </c>
      <c r="AU227" s="18" t="s">
        <v>90</v>
      </c>
    </row>
    <row r="228" s="11" customFormat="1" ht="22.8" customHeight="1">
      <c r="A228" s="11"/>
      <c r="B228" s="206"/>
      <c r="C228" s="207"/>
      <c r="D228" s="208" t="s">
        <v>80</v>
      </c>
      <c r="E228" s="248" t="s">
        <v>7177</v>
      </c>
      <c r="F228" s="248" t="s">
        <v>7243</v>
      </c>
      <c r="G228" s="207"/>
      <c r="H228" s="207"/>
      <c r="I228" s="210"/>
      <c r="J228" s="249">
        <f>BK228</f>
        <v>0</v>
      </c>
      <c r="K228" s="207"/>
      <c r="L228" s="212"/>
      <c r="M228" s="213"/>
      <c r="N228" s="214"/>
      <c r="O228" s="214"/>
      <c r="P228" s="215">
        <f>SUM(P229:P243)</f>
        <v>0</v>
      </c>
      <c r="Q228" s="214"/>
      <c r="R228" s="215">
        <f>SUM(R229:R243)</f>
        <v>8.3216000000000001</v>
      </c>
      <c r="S228" s="214"/>
      <c r="T228" s="216">
        <f>SUM(T229:T243)</f>
        <v>0</v>
      </c>
      <c r="U228" s="11"/>
      <c r="V228" s="11"/>
      <c r="W228" s="11"/>
      <c r="X228" s="11"/>
      <c r="Y228" s="11"/>
      <c r="Z228" s="11"/>
      <c r="AA228" s="11"/>
      <c r="AB228" s="11"/>
      <c r="AC228" s="11"/>
      <c r="AD228" s="11"/>
      <c r="AE228" s="11"/>
      <c r="AR228" s="217" t="s">
        <v>88</v>
      </c>
      <c r="AT228" s="218" t="s">
        <v>80</v>
      </c>
      <c r="AU228" s="218" t="s">
        <v>88</v>
      </c>
      <c r="AY228" s="217" t="s">
        <v>215</v>
      </c>
      <c r="BK228" s="219">
        <f>SUM(BK229:BK243)</f>
        <v>0</v>
      </c>
    </row>
    <row r="229" s="2" customFormat="1" ht="21.75" customHeight="1">
      <c r="A229" s="39"/>
      <c r="B229" s="40"/>
      <c r="C229" s="220" t="s">
        <v>300</v>
      </c>
      <c r="D229" s="220" t="s">
        <v>216</v>
      </c>
      <c r="E229" s="221" t="s">
        <v>7244</v>
      </c>
      <c r="F229" s="222" t="s">
        <v>7245</v>
      </c>
      <c r="G229" s="223" t="s">
        <v>523</v>
      </c>
      <c r="H229" s="224">
        <v>8</v>
      </c>
      <c r="I229" s="225"/>
      <c r="J229" s="226">
        <f>ROUND(I229*H229,2)</f>
        <v>0</v>
      </c>
      <c r="K229" s="222" t="s">
        <v>359</v>
      </c>
      <c r="L229" s="45"/>
      <c r="M229" s="227" t="s">
        <v>1</v>
      </c>
      <c r="N229" s="228" t="s">
        <v>46</v>
      </c>
      <c r="O229" s="92"/>
      <c r="P229" s="229">
        <f>O229*H229</f>
        <v>0</v>
      </c>
      <c r="Q229" s="229">
        <v>0.34499999999999997</v>
      </c>
      <c r="R229" s="229">
        <f>Q229*H229</f>
        <v>2.7599999999999998</v>
      </c>
      <c r="S229" s="229">
        <v>0</v>
      </c>
      <c r="T229" s="230">
        <f>S229*H229</f>
        <v>0</v>
      </c>
      <c r="U229" s="39"/>
      <c r="V229" s="39"/>
      <c r="W229" s="39"/>
      <c r="X229" s="39"/>
      <c r="Y229" s="39"/>
      <c r="Z229" s="39"/>
      <c r="AA229" s="39"/>
      <c r="AB229" s="39"/>
      <c r="AC229" s="39"/>
      <c r="AD229" s="39"/>
      <c r="AE229" s="39"/>
      <c r="AR229" s="231" t="s">
        <v>214</v>
      </c>
      <c r="AT229" s="231" t="s">
        <v>216</v>
      </c>
      <c r="AU229" s="231" t="s">
        <v>90</v>
      </c>
      <c r="AY229" s="18" t="s">
        <v>215</v>
      </c>
      <c r="BE229" s="232">
        <f>IF(N229="základní",J229,0)</f>
        <v>0</v>
      </c>
      <c r="BF229" s="232">
        <f>IF(N229="snížená",J229,0)</f>
        <v>0</v>
      </c>
      <c r="BG229" s="232">
        <f>IF(N229="zákl. přenesená",J229,0)</f>
        <v>0</v>
      </c>
      <c r="BH229" s="232">
        <f>IF(N229="sníž. přenesená",J229,0)</f>
        <v>0</v>
      </c>
      <c r="BI229" s="232">
        <f>IF(N229="nulová",J229,0)</f>
        <v>0</v>
      </c>
      <c r="BJ229" s="18" t="s">
        <v>88</v>
      </c>
      <c r="BK229" s="232">
        <f>ROUND(I229*H229,2)</f>
        <v>0</v>
      </c>
      <c r="BL229" s="18" t="s">
        <v>214</v>
      </c>
      <c r="BM229" s="231" t="s">
        <v>7246</v>
      </c>
    </row>
    <row r="230" s="2" customFormat="1">
      <c r="A230" s="39"/>
      <c r="B230" s="40"/>
      <c r="C230" s="41"/>
      <c r="D230" s="233" t="s">
        <v>221</v>
      </c>
      <c r="E230" s="41"/>
      <c r="F230" s="234" t="s">
        <v>7247</v>
      </c>
      <c r="G230" s="41"/>
      <c r="H230" s="41"/>
      <c r="I230" s="235"/>
      <c r="J230" s="41"/>
      <c r="K230" s="41"/>
      <c r="L230" s="45"/>
      <c r="M230" s="236"/>
      <c r="N230" s="237"/>
      <c r="O230" s="92"/>
      <c r="P230" s="92"/>
      <c r="Q230" s="92"/>
      <c r="R230" s="92"/>
      <c r="S230" s="92"/>
      <c r="T230" s="93"/>
      <c r="U230" s="39"/>
      <c r="V230" s="39"/>
      <c r="W230" s="39"/>
      <c r="X230" s="39"/>
      <c r="Y230" s="39"/>
      <c r="Z230" s="39"/>
      <c r="AA230" s="39"/>
      <c r="AB230" s="39"/>
      <c r="AC230" s="39"/>
      <c r="AD230" s="39"/>
      <c r="AE230" s="39"/>
      <c r="AT230" s="18" t="s">
        <v>221</v>
      </c>
      <c r="AU230" s="18" t="s">
        <v>90</v>
      </c>
    </row>
    <row r="231" s="2" customFormat="1">
      <c r="A231" s="39"/>
      <c r="B231" s="40"/>
      <c r="C231" s="41"/>
      <c r="D231" s="250" t="s">
        <v>362</v>
      </c>
      <c r="E231" s="41"/>
      <c r="F231" s="251" t="s">
        <v>7248</v>
      </c>
      <c r="G231" s="41"/>
      <c r="H231" s="41"/>
      <c r="I231" s="235"/>
      <c r="J231" s="41"/>
      <c r="K231" s="41"/>
      <c r="L231" s="45"/>
      <c r="M231" s="236"/>
      <c r="N231" s="237"/>
      <c r="O231" s="92"/>
      <c r="P231" s="92"/>
      <c r="Q231" s="92"/>
      <c r="R231" s="92"/>
      <c r="S231" s="92"/>
      <c r="T231" s="93"/>
      <c r="U231" s="39"/>
      <c r="V231" s="39"/>
      <c r="W231" s="39"/>
      <c r="X231" s="39"/>
      <c r="Y231" s="39"/>
      <c r="Z231" s="39"/>
      <c r="AA231" s="39"/>
      <c r="AB231" s="39"/>
      <c r="AC231" s="39"/>
      <c r="AD231" s="39"/>
      <c r="AE231" s="39"/>
      <c r="AT231" s="18" t="s">
        <v>362</v>
      </c>
      <c r="AU231" s="18" t="s">
        <v>90</v>
      </c>
    </row>
    <row r="232" s="2" customFormat="1" ht="21.75" customHeight="1">
      <c r="A232" s="39"/>
      <c r="B232" s="40"/>
      <c r="C232" s="220" t="s">
        <v>305</v>
      </c>
      <c r="D232" s="220" t="s">
        <v>216</v>
      </c>
      <c r="E232" s="221" t="s">
        <v>7249</v>
      </c>
      <c r="F232" s="222" t="s">
        <v>7250</v>
      </c>
      <c r="G232" s="223" t="s">
        <v>523</v>
      </c>
      <c r="H232" s="224">
        <v>8</v>
      </c>
      <c r="I232" s="225"/>
      <c r="J232" s="226">
        <f>ROUND(I232*H232,2)</f>
        <v>0</v>
      </c>
      <c r="K232" s="222" t="s">
        <v>359</v>
      </c>
      <c r="L232" s="45"/>
      <c r="M232" s="227" t="s">
        <v>1</v>
      </c>
      <c r="N232" s="228" t="s">
        <v>46</v>
      </c>
      <c r="O232" s="92"/>
      <c r="P232" s="229">
        <f>O232*H232</f>
        <v>0</v>
      </c>
      <c r="Q232" s="229">
        <v>0.184</v>
      </c>
      <c r="R232" s="229">
        <f>Q232*H232</f>
        <v>1.472</v>
      </c>
      <c r="S232" s="229">
        <v>0</v>
      </c>
      <c r="T232" s="230">
        <f>S232*H232</f>
        <v>0</v>
      </c>
      <c r="U232" s="39"/>
      <c r="V232" s="39"/>
      <c r="W232" s="39"/>
      <c r="X232" s="39"/>
      <c r="Y232" s="39"/>
      <c r="Z232" s="39"/>
      <c r="AA232" s="39"/>
      <c r="AB232" s="39"/>
      <c r="AC232" s="39"/>
      <c r="AD232" s="39"/>
      <c r="AE232" s="39"/>
      <c r="AR232" s="231" t="s">
        <v>214</v>
      </c>
      <c r="AT232" s="231" t="s">
        <v>216</v>
      </c>
      <c r="AU232" s="231" t="s">
        <v>90</v>
      </c>
      <c r="AY232" s="18" t="s">
        <v>215</v>
      </c>
      <c r="BE232" s="232">
        <f>IF(N232="základní",J232,0)</f>
        <v>0</v>
      </c>
      <c r="BF232" s="232">
        <f>IF(N232="snížená",J232,0)</f>
        <v>0</v>
      </c>
      <c r="BG232" s="232">
        <f>IF(N232="zákl. přenesená",J232,0)</f>
        <v>0</v>
      </c>
      <c r="BH232" s="232">
        <f>IF(N232="sníž. přenesená",J232,0)</f>
        <v>0</v>
      </c>
      <c r="BI232" s="232">
        <f>IF(N232="nulová",J232,0)</f>
        <v>0</v>
      </c>
      <c r="BJ232" s="18" t="s">
        <v>88</v>
      </c>
      <c r="BK232" s="232">
        <f>ROUND(I232*H232,2)</f>
        <v>0</v>
      </c>
      <c r="BL232" s="18" t="s">
        <v>214</v>
      </c>
      <c r="BM232" s="231" t="s">
        <v>7251</v>
      </c>
    </row>
    <row r="233" s="2" customFormat="1">
      <c r="A233" s="39"/>
      <c r="B233" s="40"/>
      <c r="C233" s="41"/>
      <c r="D233" s="233" t="s">
        <v>221</v>
      </c>
      <c r="E233" s="41"/>
      <c r="F233" s="234" t="s">
        <v>7252</v>
      </c>
      <c r="G233" s="41"/>
      <c r="H233" s="41"/>
      <c r="I233" s="235"/>
      <c r="J233" s="41"/>
      <c r="K233" s="41"/>
      <c r="L233" s="45"/>
      <c r="M233" s="236"/>
      <c r="N233" s="237"/>
      <c r="O233" s="92"/>
      <c r="P233" s="92"/>
      <c r="Q233" s="92"/>
      <c r="R233" s="92"/>
      <c r="S233" s="92"/>
      <c r="T233" s="93"/>
      <c r="U233" s="39"/>
      <c r="V233" s="39"/>
      <c r="W233" s="39"/>
      <c r="X233" s="39"/>
      <c r="Y233" s="39"/>
      <c r="Z233" s="39"/>
      <c r="AA233" s="39"/>
      <c r="AB233" s="39"/>
      <c r="AC233" s="39"/>
      <c r="AD233" s="39"/>
      <c r="AE233" s="39"/>
      <c r="AT233" s="18" t="s">
        <v>221</v>
      </c>
      <c r="AU233" s="18" t="s">
        <v>90</v>
      </c>
    </row>
    <row r="234" s="2" customFormat="1">
      <c r="A234" s="39"/>
      <c r="B234" s="40"/>
      <c r="C234" s="41"/>
      <c r="D234" s="250" t="s">
        <v>362</v>
      </c>
      <c r="E234" s="41"/>
      <c r="F234" s="251" t="s">
        <v>7253</v>
      </c>
      <c r="G234" s="41"/>
      <c r="H234" s="41"/>
      <c r="I234" s="235"/>
      <c r="J234" s="41"/>
      <c r="K234" s="41"/>
      <c r="L234" s="45"/>
      <c r="M234" s="236"/>
      <c r="N234" s="237"/>
      <c r="O234" s="92"/>
      <c r="P234" s="92"/>
      <c r="Q234" s="92"/>
      <c r="R234" s="92"/>
      <c r="S234" s="92"/>
      <c r="T234" s="93"/>
      <c r="U234" s="39"/>
      <c r="V234" s="39"/>
      <c r="W234" s="39"/>
      <c r="X234" s="39"/>
      <c r="Y234" s="39"/>
      <c r="Z234" s="39"/>
      <c r="AA234" s="39"/>
      <c r="AB234" s="39"/>
      <c r="AC234" s="39"/>
      <c r="AD234" s="39"/>
      <c r="AE234" s="39"/>
      <c r="AT234" s="18" t="s">
        <v>362</v>
      </c>
      <c r="AU234" s="18" t="s">
        <v>90</v>
      </c>
    </row>
    <row r="235" s="2" customFormat="1" ht="33" customHeight="1">
      <c r="A235" s="39"/>
      <c r="B235" s="40"/>
      <c r="C235" s="220" t="s">
        <v>309</v>
      </c>
      <c r="D235" s="220" t="s">
        <v>216</v>
      </c>
      <c r="E235" s="221" t="s">
        <v>7254</v>
      </c>
      <c r="F235" s="222" t="s">
        <v>7255</v>
      </c>
      <c r="G235" s="223" t="s">
        <v>797</v>
      </c>
      <c r="H235" s="224">
        <v>32</v>
      </c>
      <c r="I235" s="225"/>
      <c r="J235" s="226">
        <f>ROUND(I235*H235,2)</f>
        <v>0</v>
      </c>
      <c r="K235" s="222" t="s">
        <v>359</v>
      </c>
      <c r="L235" s="45"/>
      <c r="M235" s="227" t="s">
        <v>1</v>
      </c>
      <c r="N235" s="228" t="s">
        <v>46</v>
      </c>
      <c r="O235" s="92"/>
      <c r="P235" s="229">
        <f>O235*H235</f>
        <v>0</v>
      </c>
      <c r="Q235" s="229">
        <v>0.080879999999999994</v>
      </c>
      <c r="R235" s="229">
        <f>Q235*H235</f>
        <v>2.5881599999999998</v>
      </c>
      <c r="S235" s="229">
        <v>0</v>
      </c>
      <c r="T235" s="230">
        <f>S235*H235</f>
        <v>0</v>
      </c>
      <c r="U235" s="39"/>
      <c r="V235" s="39"/>
      <c r="W235" s="39"/>
      <c r="X235" s="39"/>
      <c r="Y235" s="39"/>
      <c r="Z235" s="39"/>
      <c r="AA235" s="39"/>
      <c r="AB235" s="39"/>
      <c r="AC235" s="39"/>
      <c r="AD235" s="39"/>
      <c r="AE235" s="39"/>
      <c r="AR235" s="231" t="s">
        <v>214</v>
      </c>
      <c r="AT235" s="231" t="s">
        <v>216</v>
      </c>
      <c r="AU235" s="231" t="s">
        <v>90</v>
      </c>
      <c r="AY235" s="18" t="s">
        <v>215</v>
      </c>
      <c r="BE235" s="232">
        <f>IF(N235="základní",J235,0)</f>
        <v>0</v>
      </c>
      <c r="BF235" s="232">
        <f>IF(N235="snížená",J235,0)</f>
        <v>0</v>
      </c>
      <c r="BG235" s="232">
        <f>IF(N235="zákl. přenesená",J235,0)</f>
        <v>0</v>
      </c>
      <c r="BH235" s="232">
        <f>IF(N235="sníž. přenesená",J235,0)</f>
        <v>0</v>
      </c>
      <c r="BI235" s="232">
        <f>IF(N235="nulová",J235,0)</f>
        <v>0</v>
      </c>
      <c r="BJ235" s="18" t="s">
        <v>88</v>
      </c>
      <c r="BK235" s="232">
        <f>ROUND(I235*H235,2)</f>
        <v>0</v>
      </c>
      <c r="BL235" s="18" t="s">
        <v>214</v>
      </c>
      <c r="BM235" s="231" t="s">
        <v>7256</v>
      </c>
    </row>
    <row r="236" s="2" customFormat="1">
      <c r="A236" s="39"/>
      <c r="B236" s="40"/>
      <c r="C236" s="41"/>
      <c r="D236" s="233" t="s">
        <v>221</v>
      </c>
      <c r="E236" s="41"/>
      <c r="F236" s="234" t="s">
        <v>7257</v>
      </c>
      <c r="G236" s="41"/>
      <c r="H236" s="41"/>
      <c r="I236" s="235"/>
      <c r="J236" s="41"/>
      <c r="K236" s="41"/>
      <c r="L236" s="45"/>
      <c r="M236" s="236"/>
      <c r="N236" s="237"/>
      <c r="O236" s="92"/>
      <c r="P236" s="92"/>
      <c r="Q236" s="92"/>
      <c r="R236" s="92"/>
      <c r="S236" s="92"/>
      <c r="T236" s="93"/>
      <c r="U236" s="39"/>
      <c r="V236" s="39"/>
      <c r="W236" s="39"/>
      <c r="X236" s="39"/>
      <c r="Y236" s="39"/>
      <c r="Z236" s="39"/>
      <c r="AA236" s="39"/>
      <c r="AB236" s="39"/>
      <c r="AC236" s="39"/>
      <c r="AD236" s="39"/>
      <c r="AE236" s="39"/>
      <c r="AT236" s="18" t="s">
        <v>221</v>
      </c>
      <c r="AU236" s="18" t="s">
        <v>90</v>
      </c>
    </row>
    <row r="237" s="2" customFormat="1">
      <c r="A237" s="39"/>
      <c r="B237" s="40"/>
      <c r="C237" s="41"/>
      <c r="D237" s="250" t="s">
        <v>362</v>
      </c>
      <c r="E237" s="41"/>
      <c r="F237" s="251" t="s">
        <v>7258</v>
      </c>
      <c r="G237" s="41"/>
      <c r="H237" s="41"/>
      <c r="I237" s="235"/>
      <c r="J237" s="41"/>
      <c r="K237" s="41"/>
      <c r="L237" s="45"/>
      <c r="M237" s="236"/>
      <c r="N237" s="237"/>
      <c r="O237" s="92"/>
      <c r="P237" s="92"/>
      <c r="Q237" s="92"/>
      <c r="R237" s="92"/>
      <c r="S237" s="92"/>
      <c r="T237" s="93"/>
      <c r="U237" s="39"/>
      <c r="V237" s="39"/>
      <c r="W237" s="39"/>
      <c r="X237" s="39"/>
      <c r="Y237" s="39"/>
      <c r="Z237" s="39"/>
      <c r="AA237" s="39"/>
      <c r="AB237" s="39"/>
      <c r="AC237" s="39"/>
      <c r="AD237" s="39"/>
      <c r="AE237" s="39"/>
      <c r="AT237" s="18" t="s">
        <v>362</v>
      </c>
      <c r="AU237" s="18" t="s">
        <v>90</v>
      </c>
    </row>
    <row r="238" s="14" customFormat="1">
      <c r="A238" s="14"/>
      <c r="B238" s="262"/>
      <c r="C238" s="263"/>
      <c r="D238" s="233" t="s">
        <v>364</v>
      </c>
      <c r="E238" s="264" t="s">
        <v>1</v>
      </c>
      <c r="F238" s="265" t="s">
        <v>7259</v>
      </c>
      <c r="G238" s="263"/>
      <c r="H238" s="266">
        <v>32</v>
      </c>
      <c r="I238" s="267"/>
      <c r="J238" s="263"/>
      <c r="K238" s="263"/>
      <c r="L238" s="268"/>
      <c r="M238" s="269"/>
      <c r="N238" s="270"/>
      <c r="O238" s="270"/>
      <c r="P238" s="270"/>
      <c r="Q238" s="270"/>
      <c r="R238" s="270"/>
      <c r="S238" s="270"/>
      <c r="T238" s="271"/>
      <c r="U238" s="14"/>
      <c r="V238" s="14"/>
      <c r="W238" s="14"/>
      <c r="X238" s="14"/>
      <c r="Y238" s="14"/>
      <c r="Z238" s="14"/>
      <c r="AA238" s="14"/>
      <c r="AB238" s="14"/>
      <c r="AC238" s="14"/>
      <c r="AD238" s="14"/>
      <c r="AE238" s="14"/>
      <c r="AT238" s="272" t="s">
        <v>364</v>
      </c>
      <c r="AU238" s="272" t="s">
        <v>90</v>
      </c>
      <c r="AV238" s="14" t="s">
        <v>90</v>
      </c>
      <c r="AW238" s="14" t="s">
        <v>36</v>
      </c>
      <c r="AX238" s="14" t="s">
        <v>81</v>
      </c>
      <c r="AY238" s="272" t="s">
        <v>215</v>
      </c>
    </row>
    <row r="239" s="15" customFormat="1">
      <c r="A239" s="15"/>
      <c r="B239" s="273"/>
      <c r="C239" s="274"/>
      <c r="D239" s="233" t="s">
        <v>364</v>
      </c>
      <c r="E239" s="275" t="s">
        <v>1</v>
      </c>
      <c r="F239" s="276" t="s">
        <v>368</v>
      </c>
      <c r="G239" s="274"/>
      <c r="H239" s="277">
        <v>32</v>
      </c>
      <c r="I239" s="278"/>
      <c r="J239" s="274"/>
      <c r="K239" s="274"/>
      <c r="L239" s="279"/>
      <c r="M239" s="280"/>
      <c r="N239" s="281"/>
      <c r="O239" s="281"/>
      <c r="P239" s="281"/>
      <c r="Q239" s="281"/>
      <c r="R239" s="281"/>
      <c r="S239" s="281"/>
      <c r="T239" s="282"/>
      <c r="U239" s="15"/>
      <c r="V239" s="15"/>
      <c r="W239" s="15"/>
      <c r="X239" s="15"/>
      <c r="Y239" s="15"/>
      <c r="Z239" s="15"/>
      <c r="AA239" s="15"/>
      <c r="AB239" s="15"/>
      <c r="AC239" s="15"/>
      <c r="AD239" s="15"/>
      <c r="AE239" s="15"/>
      <c r="AT239" s="283" t="s">
        <v>364</v>
      </c>
      <c r="AU239" s="283" t="s">
        <v>90</v>
      </c>
      <c r="AV239" s="15" t="s">
        <v>214</v>
      </c>
      <c r="AW239" s="15" t="s">
        <v>36</v>
      </c>
      <c r="AX239" s="15" t="s">
        <v>88</v>
      </c>
      <c r="AY239" s="283" t="s">
        <v>215</v>
      </c>
    </row>
    <row r="240" s="2" customFormat="1" ht="16.5" customHeight="1">
      <c r="A240" s="39"/>
      <c r="B240" s="40"/>
      <c r="C240" s="295" t="s">
        <v>7</v>
      </c>
      <c r="D240" s="295" t="s">
        <v>539</v>
      </c>
      <c r="E240" s="296" t="s">
        <v>7260</v>
      </c>
      <c r="F240" s="297" t="s">
        <v>7261</v>
      </c>
      <c r="G240" s="298" t="s">
        <v>797</v>
      </c>
      <c r="H240" s="299">
        <v>32.640000000000001</v>
      </c>
      <c r="I240" s="300"/>
      <c r="J240" s="301">
        <f>ROUND(I240*H240,2)</f>
        <v>0</v>
      </c>
      <c r="K240" s="297" t="s">
        <v>359</v>
      </c>
      <c r="L240" s="302"/>
      <c r="M240" s="303" t="s">
        <v>1</v>
      </c>
      <c r="N240" s="304" t="s">
        <v>46</v>
      </c>
      <c r="O240" s="92"/>
      <c r="P240" s="229">
        <f>O240*H240</f>
        <v>0</v>
      </c>
      <c r="Q240" s="229">
        <v>0.045999999999999999</v>
      </c>
      <c r="R240" s="229">
        <f>Q240*H240</f>
        <v>1.5014400000000001</v>
      </c>
      <c r="S240" s="229">
        <v>0</v>
      </c>
      <c r="T240" s="230">
        <f>S240*H240</f>
        <v>0</v>
      </c>
      <c r="U240" s="39"/>
      <c r="V240" s="39"/>
      <c r="W240" s="39"/>
      <c r="X240" s="39"/>
      <c r="Y240" s="39"/>
      <c r="Z240" s="39"/>
      <c r="AA240" s="39"/>
      <c r="AB240" s="39"/>
      <c r="AC240" s="39"/>
      <c r="AD240" s="39"/>
      <c r="AE240" s="39"/>
      <c r="AR240" s="231" t="s">
        <v>251</v>
      </c>
      <c r="AT240" s="231" t="s">
        <v>539</v>
      </c>
      <c r="AU240" s="231" t="s">
        <v>90</v>
      </c>
      <c r="AY240" s="18" t="s">
        <v>215</v>
      </c>
      <c r="BE240" s="232">
        <f>IF(N240="základní",J240,0)</f>
        <v>0</v>
      </c>
      <c r="BF240" s="232">
        <f>IF(N240="snížená",J240,0)</f>
        <v>0</v>
      </c>
      <c r="BG240" s="232">
        <f>IF(N240="zákl. přenesená",J240,0)</f>
        <v>0</v>
      </c>
      <c r="BH240" s="232">
        <f>IF(N240="sníž. přenesená",J240,0)</f>
        <v>0</v>
      </c>
      <c r="BI240" s="232">
        <f>IF(N240="nulová",J240,0)</f>
        <v>0</v>
      </c>
      <c r="BJ240" s="18" t="s">
        <v>88</v>
      </c>
      <c r="BK240" s="232">
        <f>ROUND(I240*H240,2)</f>
        <v>0</v>
      </c>
      <c r="BL240" s="18" t="s">
        <v>214</v>
      </c>
      <c r="BM240" s="231" t="s">
        <v>7262</v>
      </c>
    </row>
    <row r="241" s="2" customFormat="1">
      <c r="A241" s="39"/>
      <c r="B241" s="40"/>
      <c r="C241" s="41"/>
      <c r="D241" s="233" t="s">
        <v>221</v>
      </c>
      <c r="E241" s="41"/>
      <c r="F241" s="234" t="s">
        <v>7261</v>
      </c>
      <c r="G241" s="41"/>
      <c r="H241" s="41"/>
      <c r="I241" s="235"/>
      <c r="J241" s="41"/>
      <c r="K241" s="41"/>
      <c r="L241" s="45"/>
      <c r="M241" s="236"/>
      <c r="N241" s="237"/>
      <c r="O241" s="92"/>
      <c r="P241" s="92"/>
      <c r="Q241" s="92"/>
      <c r="R241" s="92"/>
      <c r="S241" s="92"/>
      <c r="T241" s="93"/>
      <c r="U241" s="39"/>
      <c r="V241" s="39"/>
      <c r="W241" s="39"/>
      <c r="X241" s="39"/>
      <c r="Y241" s="39"/>
      <c r="Z241" s="39"/>
      <c r="AA241" s="39"/>
      <c r="AB241" s="39"/>
      <c r="AC241" s="39"/>
      <c r="AD241" s="39"/>
      <c r="AE241" s="39"/>
      <c r="AT241" s="18" t="s">
        <v>221</v>
      </c>
      <c r="AU241" s="18" t="s">
        <v>90</v>
      </c>
    </row>
    <row r="242" s="14" customFormat="1">
      <c r="A242" s="14"/>
      <c r="B242" s="262"/>
      <c r="C242" s="263"/>
      <c r="D242" s="233" t="s">
        <v>364</v>
      </c>
      <c r="E242" s="264" t="s">
        <v>1</v>
      </c>
      <c r="F242" s="265" t="s">
        <v>7263</v>
      </c>
      <c r="G242" s="263"/>
      <c r="H242" s="266">
        <v>32.640000000000001</v>
      </c>
      <c r="I242" s="267"/>
      <c r="J242" s="263"/>
      <c r="K242" s="263"/>
      <c r="L242" s="268"/>
      <c r="M242" s="269"/>
      <c r="N242" s="270"/>
      <c r="O242" s="270"/>
      <c r="P242" s="270"/>
      <c r="Q242" s="270"/>
      <c r="R242" s="270"/>
      <c r="S242" s="270"/>
      <c r="T242" s="271"/>
      <c r="U242" s="14"/>
      <c r="V242" s="14"/>
      <c r="W242" s="14"/>
      <c r="X242" s="14"/>
      <c r="Y242" s="14"/>
      <c r="Z242" s="14"/>
      <c r="AA242" s="14"/>
      <c r="AB242" s="14"/>
      <c r="AC242" s="14"/>
      <c r="AD242" s="14"/>
      <c r="AE242" s="14"/>
      <c r="AT242" s="272" t="s">
        <v>364</v>
      </c>
      <c r="AU242" s="272" t="s">
        <v>90</v>
      </c>
      <c r="AV242" s="14" t="s">
        <v>90</v>
      </c>
      <c r="AW242" s="14" t="s">
        <v>36</v>
      </c>
      <c r="AX242" s="14" t="s">
        <v>81</v>
      </c>
      <c r="AY242" s="272" t="s">
        <v>215</v>
      </c>
    </row>
    <row r="243" s="15" customFormat="1">
      <c r="A243" s="15"/>
      <c r="B243" s="273"/>
      <c r="C243" s="274"/>
      <c r="D243" s="233" t="s">
        <v>364</v>
      </c>
      <c r="E243" s="275" t="s">
        <v>1</v>
      </c>
      <c r="F243" s="276" t="s">
        <v>368</v>
      </c>
      <c r="G243" s="274"/>
      <c r="H243" s="277">
        <v>32.640000000000001</v>
      </c>
      <c r="I243" s="278"/>
      <c r="J243" s="274"/>
      <c r="K243" s="274"/>
      <c r="L243" s="279"/>
      <c r="M243" s="280"/>
      <c r="N243" s="281"/>
      <c r="O243" s="281"/>
      <c r="P243" s="281"/>
      <c r="Q243" s="281"/>
      <c r="R243" s="281"/>
      <c r="S243" s="281"/>
      <c r="T243" s="282"/>
      <c r="U243" s="15"/>
      <c r="V243" s="15"/>
      <c r="W243" s="15"/>
      <c r="X243" s="15"/>
      <c r="Y243" s="15"/>
      <c r="Z243" s="15"/>
      <c r="AA243" s="15"/>
      <c r="AB243" s="15"/>
      <c r="AC243" s="15"/>
      <c r="AD243" s="15"/>
      <c r="AE243" s="15"/>
      <c r="AT243" s="283" t="s">
        <v>364</v>
      </c>
      <c r="AU243" s="283" t="s">
        <v>90</v>
      </c>
      <c r="AV243" s="15" t="s">
        <v>214</v>
      </c>
      <c r="AW243" s="15" t="s">
        <v>36</v>
      </c>
      <c r="AX243" s="15" t="s">
        <v>88</v>
      </c>
      <c r="AY243" s="283" t="s">
        <v>215</v>
      </c>
    </row>
    <row r="244" s="11" customFormat="1" ht="22.8" customHeight="1">
      <c r="A244" s="11"/>
      <c r="B244" s="206"/>
      <c r="C244" s="207"/>
      <c r="D244" s="208" t="s">
        <v>80</v>
      </c>
      <c r="E244" s="248" t="s">
        <v>7179</v>
      </c>
      <c r="F244" s="248" t="s">
        <v>7264</v>
      </c>
      <c r="G244" s="207"/>
      <c r="H244" s="207"/>
      <c r="I244" s="210"/>
      <c r="J244" s="249">
        <f>BK244</f>
        <v>0</v>
      </c>
      <c r="K244" s="207"/>
      <c r="L244" s="212"/>
      <c r="M244" s="213"/>
      <c r="N244" s="214"/>
      <c r="O244" s="214"/>
      <c r="P244" s="215">
        <f>SUM(P245:P254)</f>
        <v>0</v>
      </c>
      <c r="Q244" s="214"/>
      <c r="R244" s="215">
        <f>SUM(R245:R254)</f>
        <v>20.770319999999998</v>
      </c>
      <c r="S244" s="214"/>
      <c r="T244" s="216">
        <f>SUM(T245:T254)</f>
        <v>0</v>
      </c>
      <c r="U244" s="11"/>
      <c r="V244" s="11"/>
      <c r="W244" s="11"/>
      <c r="X244" s="11"/>
      <c r="Y244" s="11"/>
      <c r="Z244" s="11"/>
      <c r="AA244" s="11"/>
      <c r="AB244" s="11"/>
      <c r="AC244" s="11"/>
      <c r="AD244" s="11"/>
      <c r="AE244" s="11"/>
      <c r="AR244" s="217" t="s">
        <v>88</v>
      </c>
      <c r="AT244" s="218" t="s">
        <v>80</v>
      </c>
      <c r="AU244" s="218" t="s">
        <v>88</v>
      </c>
      <c r="AY244" s="217" t="s">
        <v>215</v>
      </c>
      <c r="BK244" s="219">
        <f>SUM(BK245:BK254)</f>
        <v>0</v>
      </c>
    </row>
    <row r="245" s="2" customFormat="1" ht="21.75" customHeight="1">
      <c r="A245" s="39"/>
      <c r="B245" s="40"/>
      <c r="C245" s="220" t="s">
        <v>538</v>
      </c>
      <c r="D245" s="220" t="s">
        <v>216</v>
      </c>
      <c r="E245" s="221" t="s">
        <v>7244</v>
      </c>
      <c r="F245" s="222" t="s">
        <v>7245</v>
      </c>
      <c r="G245" s="223" t="s">
        <v>523</v>
      </c>
      <c r="H245" s="224">
        <v>37</v>
      </c>
      <c r="I245" s="225"/>
      <c r="J245" s="226">
        <f>ROUND(I245*H245,2)</f>
        <v>0</v>
      </c>
      <c r="K245" s="222" t="s">
        <v>359</v>
      </c>
      <c r="L245" s="45"/>
      <c r="M245" s="227" t="s">
        <v>1</v>
      </c>
      <c r="N245" s="228" t="s">
        <v>46</v>
      </c>
      <c r="O245" s="92"/>
      <c r="P245" s="229">
        <f>O245*H245</f>
        <v>0</v>
      </c>
      <c r="Q245" s="229">
        <v>0.34499999999999997</v>
      </c>
      <c r="R245" s="229">
        <f>Q245*H245</f>
        <v>12.764999999999999</v>
      </c>
      <c r="S245" s="229">
        <v>0</v>
      </c>
      <c r="T245" s="230">
        <f>S245*H245</f>
        <v>0</v>
      </c>
      <c r="U245" s="39"/>
      <c r="V245" s="39"/>
      <c r="W245" s="39"/>
      <c r="X245" s="39"/>
      <c r="Y245" s="39"/>
      <c r="Z245" s="39"/>
      <c r="AA245" s="39"/>
      <c r="AB245" s="39"/>
      <c r="AC245" s="39"/>
      <c r="AD245" s="39"/>
      <c r="AE245" s="39"/>
      <c r="AR245" s="231" t="s">
        <v>214</v>
      </c>
      <c r="AT245" s="231" t="s">
        <v>216</v>
      </c>
      <c r="AU245" s="231" t="s">
        <v>90</v>
      </c>
      <c r="AY245" s="18" t="s">
        <v>215</v>
      </c>
      <c r="BE245" s="232">
        <f>IF(N245="základní",J245,0)</f>
        <v>0</v>
      </c>
      <c r="BF245" s="232">
        <f>IF(N245="snížená",J245,0)</f>
        <v>0</v>
      </c>
      <c r="BG245" s="232">
        <f>IF(N245="zákl. přenesená",J245,0)</f>
        <v>0</v>
      </c>
      <c r="BH245" s="232">
        <f>IF(N245="sníž. přenesená",J245,0)</f>
        <v>0</v>
      </c>
      <c r="BI245" s="232">
        <f>IF(N245="nulová",J245,0)</f>
        <v>0</v>
      </c>
      <c r="BJ245" s="18" t="s">
        <v>88</v>
      </c>
      <c r="BK245" s="232">
        <f>ROUND(I245*H245,2)</f>
        <v>0</v>
      </c>
      <c r="BL245" s="18" t="s">
        <v>214</v>
      </c>
      <c r="BM245" s="231" t="s">
        <v>7265</v>
      </c>
    </row>
    <row r="246" s="2" customFormat="1">
      <c r="A246" s="39"/>
      <c r="B246" s="40"/>
      <c r="C246" s="41"/>
      <c r="D246" s="233" t="s">
        <v>221</v>
      </c>
      <c r="E246" s="41"/>
      <c r="F246" s="234" t="s">
        <v>7247</v>
      </c>
      <c r="G246" s="41"/>
      <c r="H246" s="41"/>
      <c r="I246" s="235"/>
      <c r="J246" s="41"/>
      <c r="K246" s="41"/>
      <c r="L246" s="45"/>
      <c r="M246" s="236"/>
      <c r="N246" s="237"/>
      <c r="O246" s="92"/>
      <c r="P246" s="92"/>
      <c r="Q246" s="92"/>
      <c r="R246" s="92"/>
      <c r="S246" s="92"/>
      <c r="T246" s="93"/>
      <c r="U246" s="39"/>
      <c r="V246" s="39"/>
      <c r="W246" s="39"/>
      <c r="X246" s="39"/>
      <c r="Y246" s="39"/>
      <c r="Z246" s="39"/>
      <c r="AA246" s="39"/>
      <c r="AB246" s="39"/>
      <c r="AC246" s="39"/>
      <c r="AD246" s="39"/>
      <c r="AE246" s="39"/>
      <c r="AT246" s="18" t="s">
        <v>221</v>
      </c>
      <c r="AU246" s="18" t="s">
        <v>90</v>
      </c>
    </row>
    <row r="247" s="2" customFormat="1">
      <c r="A247" s="39"/>
      <c r="B247" s="40"/>
      <c r="C247" s="41"/>
      <c r="D247" s="250" t="s">
        <v>362</v>
      </c>
      <c r="E247" s="41"/>
      <c r="F247" s="251" t="s">
        <v>7248</v>
      </c>
      <c r="G247" s="41"/>
      <c r="H247" s="41"/>
      <c r="I247" s="235"/>
      <c r="J247" s="41"/>
      <c r="K247" s="41"/>
      <c r="L247" s="45"/>
      <c r="M247" s="236"/>
      <c r="N247" s="237"/>
      <c r="O247" s="92"/>
      <c r="P247" s="92"/>
      <c r="Q247" s="92"/>
      <c r="R247" s="92"/>
      <c r="S247" s="92"/>
      <c r="T247" s="93"/>
      <c r="U247" s="39"/>
      <c r="V247" s="39"/>
      <c r="W247" s="39"/>
      <c r="X247" s="39"/>
      <c r="Y247" s="39"/>
      <c r="Z247" s="39"/>
      <c r="AA247" s="39"/>
      <c r="AB247" s="39"/>
      <c r="AC247" s="39"/>
      <c r="AD247" s="39"/>
      <c r="AE247" s="39"/>
      <c r="AT247" s="18" t="s">
        <v>362</v>
      </c>
      <c r="AU247" s="18" t="s">
        <v>90</v>
      </c>
    </row>
    <row r="248" s="2" customFormat="1" ht="33" customHeight="1">
      <c r="A248" s="39"/>
      <c r="B248" s="40"/>
      <c r="C248" s="220" t="s">
        <v>544</v>
      </c>
      <c r="D248" s="220" t="s">
        <v>216</v>
      </c>
      <c r="E248" s="221" t="s">
        <v>7266</v>
      </c>
      <c r="F248" s="222" t="s">
        <v>7267</v>
      </c>
      <c r="G248" s="223" t="s">
        <v>523</v>
      </c>
      <c r="H248" s="224">
        <v>37</v>
      </c>
      <c r="I248" s="225"/>
      <c r="J248" s="226">
        <f>ROUND(I248*H248,2)</f>
        <v>0</v>
      </c>
      <c r="K248" s="222" t="s">
        <v>359</v>
      </c>
      <c r="L248" s="45"/>
      <c r="M248" s="227" t="s">
        <v>1</v>
      </c>
      <c r="N248" s="228" t="s">
        <v>46</v>
      </c>
      <c r="O248" s="92"/>
      <c r="P248" s="229">
        <f>O248*H248</f>
        <v>0</v>
      </c>
      <c r="Q248" s="229">
        <v>0.10100000000000001</v>
      </c>
      <c r="R248" s="229">
        <f>Q248*H248</f>
        <v>3.7370000000000001</v>
      </c>
      <c r="S248" s="229">
        <v>0</v>
      </c>
      <c r="T248" s="230">
        <f>S248*H248</f>
        <v>0</v>
      </c>
      <c r="U248" s="39"/>
      <c r="V248" s="39"/>
      <c r="W248" s="39"/>
      <c r="X248" s="39"/>
      <c r="Y248" s="39"/>
      <c r="Z248" s="39"/>
      <c r="AA248" s="39"/>
      <c r="AB248" s="39"/>
      <c r="AC248" s="39"/>
      <c r="AD248" s="39"/>
      <c r="AE248" s="39"/>
      <c r="AR248" s="231" t="s">
        <v>214</v>
      </c>
      <c r="AT248" s="231" t="s">
        <v>216</v>
      </c>
      <c r="AU248" s="231" t="s">
        <v>90</v>
      </c>
      <c r="AY248" s="18" t="s">
        <v>215</v>
      </c>
      <c r="BE248" s="232">
        <f>IF(N248="základní",J248,0)</f>
        <v>0</v>
      </c>
      <c r="BF248" s="232">
        <f>IF(N248="snížená",J248,0)</f>
        <v>0</v>
      </c>
      <c r="BG248" s="232">
        <f>IF(N248="zákl. přenesená",J248,0)</f>
        <v>0</v>
      </c>
      <c r="BH248" s="232">
        <f>IF(N248="sníž. přenesená",J248,0)</f>
        <v>0</v>
      </c>
      <c r="BI248" s="232">
        <f>IF(N248="nulová",J248,0)</f>
        <v>0</v>
      </c>
      <c r="BJ248" s="18" t="s">
        <v>88</v>
      </c>
      <c r="BK248" s="232">
        <f>ROUND(I248*H248,2)</f>
        <v>0</v>
      </c>
      <c r="BL248" s="18" t="s">
        <v>214</v>
      </c>
      <c r="BM248" s="231" t="s">
        <v>7268</v>
      </c>
    </row>
    <row r="249" s="2" customFormat="1">
      <c r="A249" s="39"/>
      <c r="B249" s="40"/>
      <c r="C249" s="41"/>
      <c r="D249" s="233" t="s">
        <v>221</v>
      </c>
      <c r="E249" s="41"/>
      <c r="F249" s="234" t="s">
        <v>7269</v>
      </c>
      <c r="G249" s="41"/>
      <c r="H249" s="41"/>
      <c r="I249" s="235"/>
      <c r="J249" s="41"/>
      <c r="K249" s="41"/>
      <c r="L249" s="45"/>
      <c r="M249" s="236"/>
      <c r="N249" s="237"/>
      <c r="O249" s="92"/>
      <c r="P249" s="92"/>
      <c r="Q249" s="92"/>
      <c r="R249" s="92"/>
      <c r="S249" s="92"/>
      <c r="T249" s="93"/>
      <c r="U249" s="39"/>
      <c r="V249" s="39"/>
      <c r="W249" s="39"/>
      <c r="X249" s="39"/>
      <c r="Y249" s="39"/>
      <c r="Z249" s="39"/>
      <c r="AA249" s="39"/>
      <c r="AB249" s="39"/>
      <c r="AC249" s="39"/>
      <c r="AD249" s="39"/>
      <c r="AE249" s="39"/>
      <c r="AT249" s="18" t="s">
        <v>221</v>
      </c>
      <c r="AU249" s="18" t="s">
        <v>90</v>
      </c>
    </row>
    <row r="250" s="2" customFormat="1">
      <c r="A250" s="39"/>
      <c r="B250" s="40"/>
      <c r="C250" s="41"/>
      <c r="D250" s="250" t="s">
        <v>362</v>
      </c>
      <c r="E250" s="41"/>
      <c r="F250" s="251" t="s">
        <v>7270</v>
      </c>
      <c r="G250" s="41"/>
      <c r="H250" s="41"/>
      <c r="I250" s="235"/>
      <c r="J250" s="41"/>
      <c r="K250" s="41"/>
      <c r="L250" s="45"/>
      <c r="M250" s="236"/>
      <c r="N250" s="237"/>
      <c r="O250" s="92"/>
      <c r="P250" s="92"/>
      <c r="Q250" s="92"/>
      <c r="R250" s="92"/>
      <c r="S250" s="92"/>
      <c r="T250" s="93"/>
      <c r="U250" s="39"/>
      <c r="V250" s="39"/>
      <c r="W250" s="39"/>
      <c r="X250" s="39"/>
      <c r="Y250" s="39"/>
      <c r="Z250" s="39"/>
      <c r="AA250" s="39"/>
      <c r="AB250" s="39"/>
      <c r="AC250" s="39"/>
      <c r="AD250" s="39"/>
      <c r="AE250" s="39"/>
      <c r="AT250" s="18" t="s">
        <v>362</v>
      </c>
      <c r="AU250" s="18" t="s">
        <v>90</v>
      </c>
    </row>
    <row r="251" s="2" customFormat="1" ht="16.5" customHeight="1">
      <c r="A251" s="39"/>
      <c r="B251" s="40"/>
      <c r="C251" s="295" t="s">
        <v>553</v>
      </c>
      <c r="D251" s="295" t="s">
        <v>539</v>
      </c>
      <c r="E251" s="296" t="s">
        <v>1985</v>
      </c>
      <c r="F251" s="297" t="s">
        <v>1986</v>
      </c>
      <c r="G251" s="298" t="s">
        <v>523</v>
      </c>
      <c r="H251" s="299">
        <v>38.109999999999999</v>
      </c>
      <c r="I251" s="300"/>
      <c r="J251" s="301">
        <f>ROUND(I251*H251,2)</f>
        <v>0</v>
      </c>
      <c r="K251" s="297" t="s">
        <v>359</v>
      </c>
      <c r="L251" s="302"/>
      <c r="M251" s="303" t="s">
        <v>1</v>
      </c>
      <c r="N251" s="304" t="s">
        <v>46</v>
      </c>
      <c r="O251" s="92"/>
      <c r="P251" s="229">
        <f>O251*H251</f>
        <v>0</v>
      </c>
      <c r="Q251" s="229">
        <v>0.112</v>
      </c>
      <c r="R251" s="229">
        <f>Q251*H251</f>
        <v>4.2683200000000001</v>
      </c>
      <c r="S251" s="229">
        <v>0</v>
      </c>
      <c r="T251" s="230">
        <f>S251*H251</f>
        <v>0</v>
      </c>
      <c r="U251" s="39"/>
      <c r="V251" s="39"/>
      <c r="W251" s="39"/>
      <c r="X251" s="39"/>
      <c r="Y251" s="39"/>
      <c r="Z251" s="39"/>
      <c r="AA251" s="39"/>
      <c r="AB251" s="39"/>
      <c r="AC251" s="39"/>
      <c r="AD251" s="39"/>
      <c r="AE251" s="39"/>
      <c r="AR251" s="231" t="s">
        <v>251</v>
      </c>
      <c r="AT251" s="231" t="s">
        <v>539</v>
      </c>
      <c r="AU251" s="231" t="s">
        <v>90</v>
      </c>
      <c r="AY251" s="18" t="s">
        <v>215</v>
      </c>
      <c r="BE251" s="232">
        <f>IF(N251="základní",J251,0)</f>
        <v>0</v>
      </c>
      <c r="BF251" s="232">
        <f>IF(N251="snížená",J251,0)</f>
        <v>0</v>
      </c>
      <c r="BG251" s="232">
        <f>IF(N251="zákl. přenesená",J251,0)</f>
        <v>0</v>
      </c>
      <c r="BH251" s="232">
        <f>IF(N251="sníž. přenesená",J251,0)</f>
        <v>0</v>
      </c>
      <c r="BI251" s="232">
        <f>IF(N251="nulová",J251,0)</f>
        <v>0</v>
      </c>
      <c r="BJ251" s="18" t="s">
        <v>88</v>
      </c>
      <c r="BK251" s="232">
        <f>ROUND(I251*H251,2)</f>
        <v>0</v>
      </c>
      <c r="BL251" s="18" t="s">
        <v>214</v>
      </c>
      <c r="BM251" s="231" t="s">
        <v>7271</v>
      </c>
    </row>
    <row r="252" s="2" customFormat="1">
      <c r="A252" s="39"/>
      <c r="B252" s="40"/>
      <c r="C252" s="41"/>
      <c r="D252" s="233" t="s">
        <v>221</v>
      </c>
      <c r="E252" s="41"/>
      <c r="F252" s="234" t="s">
        <v>1986</v>
      </c>
      <c r="G252" s="41"/>
      <c r="H252" s="41"/>
      <c r="I252" s="235"/>
      <c r="J252" s="41"/>
      <c r="K252" s="41"/>
      <c r="L252" s="45"/>
      <c r="M252" s="236"/>
      <c r="N252" s="237"/>
      <c r="O252" s="92"/>
      <c r="P252" s="92"/>
      <c r="Q252" s="92"/>
      <c r="R252" s="92"/>
      <c r="S252" s="92"/>
      <c r="T252" s="93"/>
      <c r="U252" s="39"/>
      <c r="V252" s="39"/>
      <c r="W252" s="39"/>
      <c r="X252" s="39"/>
      <c r="Y252" s="39"/>
      <c r="Z252" s="39"/>
      <c r="AA252" s="39"/>
      <c r="AB252" s="39"/>
      <c r="AC252" s="39"/>
      <c r="AD252" s="39"/>
      <c r="AE252" s="39"/>
      <c r="AT252" s="18" t="s">
        <v>221</v>
      </c>
      <c r="AU252" s="18" t="s">
        <v>90</v>
      </c>
    </row>
    <row r="253" s="14" customFormat="1">
      <c r="A253" s="14"/>
      <c r="B253" s="262"/>
      <c r="C253" s="263"/>
      <c r="D253" s="233" t="s">
        <v>364</v>
      </c>
      <c r="E253" s="264" t="s">
        <v>1</v>
      </c>
      <c r="F253" s="265" t="s">
        <v>7272</v>
      </c>
      <c r="G253" s="263"/>
      <c r="H253" s="266">
        <v>38.109999999999999</v>
      </c>
      <c r="I253" s="267"/>
      <c r="J253" s="263"/>
      <c r="K253" s="263"/>
      <c r="L253" s="268"/>
      <c r="M253" s="269"/>
      <c r="N253" s="270"/>
      <c r="O253" s="270"/>
      <c r="P253" s="270"/>
      <c r="Q253" s="270"/>
      <c r="R253" s="270"/>
      <c r="S253" s="270"/>
      <c r="T253" s="271"/>
      <c r="U253" s="14"/>
      <c r="V253" s="14"/>
      <c r="W253" s="14"/>
      <c r="X253" s="14"/>
      <c r="Y253" s="14"/>
      <c r="Z253" s="14"/>
      <c r="AA253" s="14"/>
      <c r="AB253" s="14"/>
      <c r="AC253" s="14"/>
      <c r="AD253" s="14"/>
      <c r="AE253" s="14"/>
      <c r="AT253" s="272" t="s">
        <v>364</v>
      </c>
      <c r="AU253" s="272" t="s">
        <v>90</v>
      </c>
      <c r="AV253" s="14" t="s">
        <v>90</v>
      </c>
      <c r="AW253" s="14" t="s">
        <v>36</v>
      </c>
      <c r="AX253" s="14" t="s">
        <v>81</v>
      </c>
      <c r="AY253" s="272" t="s">
        <v>215</v>
      </c>
    </row>
    <row r="254" s="15" customFormat="1">
      <c r="A254" s="15"/>
      <c r="B254" s="273"/>
      <c r="C254" s="274"/>
      <c r="D254" s="233" t="s">
        <v>364</v>
      </c>
      <c r="E254" s="275" t="s">
        <v>1</v>
      </c>
      <c r="F254" s="276" t="s">
        <v>368</v>
      </c>
      <c r="G254" s="274"/>
      <c r="H254" s="277">
        <v>38.109999999999999</v>
      </c>
      <c r="I254" s="278"/>
      <c r="J254" s="274"/>
      <c r="K254" s="274"/>
      <c r="L254" s="279"/>
      <c r="M254" s="280"/>
      <c r="N254" s="281"/>
      <c r="O254" s="281"/>
      <c r="P254" s="281"/>
      <c r="Q254" s="281"/>
      <c r="R254" s="281"/>
      <c r="S254" s="281"/>
      <c r="T254" s="282"/>
      <c r="U254" s="15"/>
      <c r="V254" s="15"/>
      <c r="W254" s="15"/>
      <c r="X254" s="15"/>
      <c r="Y254" s="15"/>
      <c r="Z254" s="15"/>
      <c r="AA254" s="15"/>
      <c r="AB254" s="15"/>
      <c r="AC254" s="15"/>
      <c r="AD254" s="15"/>
      <c r="AE254" s="15"/>
      <c r="AT254" s="283" t="s">
        <v>364</v>
      </c>
      <c r="AU254" s="283" t="s">
        <v>90</v>
      </c>
      <c r="AV254" s="15" t="s">
        <v>214</v>
      </c>
      <c r="AW254" s="15" t="s">
        <v>36</v>
      </c>
      <c r="AX254" s="15" t="s">
        <v>88</v>
      </c>
      <c r="AY254" s="283" t="s">
        <v>215</v>
      </c>
    </row>
    <row r="255" s="11" customFormat="1" ht="22.8" customHeight="1">
      <c r="A255" s="11"/>
      <c r="B255" s="206"/>
      <c r="C255" s="207"/>
      <c r="D255" s="208" t="s">
        <v>80</v>
      </c>
      <c r="E255" s="248" t="s">
        <v>7181</v>
      </c>
      <c r="F255" s="248" t="s">
        <v>7273</v>
      </c>
      <c r="G255" s="207"/>
      <c r="H255" s="207"/>
      <c r="I255" s="210"/>
      <c r="J255" s="249">
        <f>BK255</f>
        <v>0</v>
      </c>
      <c r="K255" s="207"/>
      <c r="L255" s="212"/>
      <c r="M255" s="213"/>
      <c r="N255" s="214"/>
      <c r="O255" s="214"/>
      <c r="P255" s="215">
        <f>SUM(P256:P264)</f>
        <v>0</v>
      </c>
      <c r="Q255" s="214"/>
      <c r="R255" s="215">
        <f>SUM(R256:R264)</f>
        <v>42.19332</v>
      </c>
      <c r="S255" s="214"/>
      <c r="T255" s="216">
        <f>SUM(T256:T264)</f>
        <v>0</v>
      </c>
      <c r="U255" s="11"/>
      <c r="V255" s="11"/>
      <c r="W255" s="11"/>
      <c r="X255" s="11"/>
      <c r="Y255" s="11"/>
      <c r="Z255" s="11"/>
      <c r="AA255" s="11"/>
      <c r="AB255" s="11"/>
      <c r="AC255" s="11"/>
      <c r="AD255" s="11"/>
      <c r="AE255" s="11"/>
      <c r="AR255" s="217" t="s">
        <v>88</v>
      </c>
      <c r="AT255" s="218" t="s">
        <v>80</v>
      </c>
      <c r="AU255" s="218" t="s">
        <v>88</v>
      </c>
      <c r="AY255" s="217" t="s">
        <v>215</v>
      </c>
      <c r="BK255" s="219">
        <f>SUM(BK256:BK264)</f>
        <v>0</v>
      </c>
    </row>
    <row r="256" s="2" customFormat="1" ht="21.75" customHeight="1">
      <c r="A256" s="39"/>
      <c r="B256" s="40"/>
      <c r="C256" s="220" t="s">
        <v>564</v>
      </c>
      <c r="D256" s="220" t="s">
        <v>216</v>
      </c>
      <c r="E256" s="221" t="s">
        <v>7244</v>
      </c>
      <c r="F256" s="222" t="s">
        <v>7245</v>
      </c>
      <c r="G256" s="223" t="s">
        <v>523</v>
      </c>
      <c r="H256" s="224">
        <v>74</v>
      </c>
      <c r="I256" s="225"/>
      <c r="J256" s="226">
        <f>ROUND(I256*H256,2)</f>
        <v>0</v>
      </c>
      <c r="K256" s="222" t="s">
        <v>359</v>
      </c>
      <c r="L256" s="45"/>
      <c r="M256" s="227" t="s">
        <v>1</v>
      </c>
      <c r="N256" s="228" t="s">
        <v>46</v>
      </c>
      <c r="O256" s="92"/>
      <c r="P256" s="229">
        <f>O256*H256</f>
        <v>0</v>
      </c>
      <c r="Q256" s="229">
        <v>0.34499999999999997</v>
      </c>
      <c r="R256" s="229">
        <f>Q256*H256</f>
        <v>25.529999999999998</v>
      </c>
      <c r="S256" s="229">
        <v>0</v>
      </c>
      <c r="T256" s="230">
        <f>S256*H256</f>
        <v>0</v>
      </c>
      <c r="U256" s="39"/>
      <c r="V256" s="39"/>
      <c r="W256" s="39"/>
      <c r="X256" s="39"/>
      <c r="Y256" s="39"/>
      <c r="Z256" s="39"/>
      <c r="AA256" s="39"/>
      <c r="AB256" s="39"/>
      <c r="AC256" s="39"/>
      <c r="AD256" s="39"/>
      <c r="AE256" s="39"/>
      <c r="AR256" s="231" t="s">
        <v>214</v>
      </c>
      <c r="AT256" s="231" t="s">
        <v>216</v>
      </c>
      <c r="AU256" s="231" t="s">
        <v>90</v>
      </c>
      <c r="AY256" s="18" t="s">
        <v>215</v>
      </c>
      <c r="BE256" s="232">
        <f>IF(N256="základní",J256,0)</f>
        <v>0</v>
      </c>
      <c r="BF256" s="232">
        <f>IF(N256="snížená",J256,0)</f>
        <v>0</v>
      </c>
      <c r="BG256" s="232">
        <f>IF(N256="zákl. přenesená",J256,0)</f>
        <v>0</v>
      </c>
      <c r="BH256" s="232">
        <f>IF(N256="sníž. přenesená",J256,0)</f>
        <v>0</v>
      </c>
      <c r="BI256" s="232">
        <f>IF(N256="nulová",J256,0)</f>
        <v>0</v>
      </c>
      <c r="BJ256" s="18" t="s">
        <v>88</v>
      </c>
      <c r="BK256" s="232">
        <f>ROUND(I256*H256,2)</f>
        <v>0</v>
      </c>
      <c r="BL256" s="18" t="s">
        <v>214</v>
      </c>
      <c r="BM256" s="231" t="s">
        <v>7274</v>
      </c>
    </row>
    <row r="257" s="2" customFormat="1">
      <c r="A257" s="39"/>
      <c r="B257" s="40"/>
      <c r="C257" s="41"/>
      <c r="D257" s="233" t="s">
        <v>221</v>
      </c>
      <c r="E257" s="41"/>
      <c r="F257" s="234" t="s">
        <v>7247</v>
      </c>
      <c r="G257" s="41"/>
      <c r="H257" s="41"/>
      <c r="I257" s="235"/>
      <c r="J257" s="41"/>
      <c r="K257" s="41"/>
      <c r="L257" s="45"/>
      <c r="M257" s="236"/>
      <c r="N257" s="237"/>
      <c r="O257" s="92"/>
      <c r="P257" s="92"/>
      <c r="Q257" s="92"/>
      <c r="R257" s="92"/>
      <c r="S257" s="92"/>
      <c r="T257" s="93"/>
      <c r="U257" s="39"/>
      <c r="V257" s="39"/>
      <c r="W257" s="39"/>
      <c r="X257" s="39"/>
      <c r="Y257" s="39"/>
      <c r="Z257" s="39"/>
      <c r="AA257" s="39"/>
      <c r="AB257" s="39"/>
      <c r="AC257" s="39"/>
      <c r="AD257" s="39"/>
      <c r="AE257" s="39"/>
      <c r="AT257" s="18" t="s">
        <v>221</v>
      </c>
      <c r="AU257" s="18" t="s">
        <v>90</v>
      </c>
    </row>
    <row r="258" s="2" customFormat="1">
      <c r="A258" s="39"/>
      <c r="B258" s="40"/>
      <c r="C258" s="41"/>
      <c r="D258" s="250" t="s">
        <v>362</v>
      </c>
      <c r="E258" s="41"/>
      <c r="F258" s="251" t="s">
        <v>7248</v>
      </c>
      <c r="G258" s="41"/>
      <c r="H258" s="41"/>
      <c r="I258" s="235"/>
      <c r="J258" s="41"/>
      <c r="K258" s="41"/>
      <c r="L258" s="45"/>
      <c r="M258" s="236"/>
      <c r="N258" s="237"/>
      <c r="O258" s="92"/>
      <c r="P258" s="92"/>
      <c r="Q258" s="92"/>
      <c r="R258" s="92"/>
      <c r="S258" s="92"/>
      <c r="T258" s="93"/>
      <c r="U258" s="39"/>
      <c r="V258" s="39"/>
      <c r="W258" s="39"/>
      <c r="X258" s="39"/>
      <c r="Y258" s="39"/>
      <c r="Z258" s="39"/>
      <c r="AA258" s="39"/>
      <c r="AB258" s="39"/>
      <c r="AC258" s="39"/>
      <c r="AD258" s="39"/>
      <c r="AE258" s="39"/>
      <c r="AT258" s="18" t="s">
        <v>362</v>
      </c>
      <c r="AU258" s="18" t="s">
        <v>90</v>
      </c>
    </row>
    <row r="259" s="2" customFormat="1" ht="33" customHeight="1">
      <c r="A259" s="39"/>
      <c r="B259" s="40"/>
      <c r="C259" s="220" t="s">
        <v>574</v>
      </c>
      <c r="D259" s="220" t="s">
        <v>216</v>
      </c>
      <c r="E259" s="221" t="s">
        <v>7275</v>
      </c>
      <c r="F259" s="222" t="s">
        <v>7276</v>
      </c>
      <c r="G259" s="223" t="s">
        <v>523</v>
      </c>
      <c r="H259" s="224">
        <v>74</v>
      </c>
      <c r="I259" s="225"/>
      <c r="J259" s="226">
        <f>ROUND(I259*H259,2)</f>
        <v>0</v>
      </c>
      <c r="K259" s="222" t="s">
        <v>359</v>
      </c>
      <c r="L259" s="45"/>
      <c r="M259" s="227" t="s">
        <v>1</v>
      </c>
      <c r="N259" s="228" t="s">
        <v>46</v>
      </c>
      <c r="O259" s="92"/>
      <c r="P259" s="229">
        <f>O259*H259</f>
        <v>0</v>
      </c>
      <c r="Q259" s="229">
        <v>0.089219999999999994</v>
      </c>
      <c r="R259" s="229">
        <f>Q259*H259</f>
        <v>6.6022799999999995</v>
      </c>
      <c r="S259" s="229">
        <v>0</v>
      </c>
      <c r="T259" s="230">
        <f>S259*H259</f>
        <v>0</v>
      </c>
      <c r="U259" s="39"/>
      <c r="V259" s="39"/>
      <c r="W259" s="39"/>
      <c r="X259" s="39"/>
      <c r="Y259" s="39"/>
      <c r="Z259" s="39"/>
      <c r="AA259" s="39"/>
      <c r="AB259" s="39"/>
      <c r="AC259" s="39"/>
      <c r="AD259" s="39"/>
      <c r="AE259" s="39"/>
      <c r="AR259" s="231" t="s">
        <v>214</v>
      </c>
      <c r="AT259" s="231" t="s">
        <v>216</v>
      </c>
      <c r="AU259" s="231" t="s">
        <v>90</v>
      </c>
      <c r="AY259" s="18" t="s">
        <v>215</v>
      </c>
      <c r="BE259" s="232">
        <f>IF(N259="základní",J259,0)</f>
        <v>0</v>
      </c>
      <c r="BF259" s="232">
        <f>IF(N259="snížená",J259,0)</f>
        <v>0</v>
      </c>
      <c r="BG259" s="232">
        <f>IF(N259="zákl. přenesená",J259,0)</f>
        <v>0</v>
      </c>
      <c r="BH259" s="232">
        <f>IF(N259="sníž. přenesená",J259,0)</f>
        <v>0</v>
      </c>
      <c r="BI259" s="232">
        <f>IF(N259="nulová",J259,0)</f>
        <v>0</v>
      </c>
      <c r="BJ259" s="18" t="s">
        <v>88</v>
      </c>
      <c r="BK259" s="232">
        <f>ROUND(I259*H259,2)</f>
        <v>0</v>
      </c>
      <c r="BL259" s="18" t="s">
        <v>214</v>
      </c>
      <c r="BM259" s="231" t="s">
        <v>7277</v>
      </c>
    </row>
    <row r="260" s="2" customFormat="1">
      <c r="A260" s="39"/>
      <c r="B260" s="40"/>
      <c r="C260" s="41"/>
      <c r="D260" s="233" t="s">
        <v>221</v>
      </c>
      <c r="E260" s="41"/>
      <c r="F260" s="234" t="s">
        <v>7278</v>
      </c>
      <c r="G260" s="41"/>
      <c r="H260" s="41"/>
      <c r="I260" s="235"/>
      <c r="J260" s="41"/>
      <c r="K260" s="41"/>
      <c r="L260" s="45"/>
      <c r="M260" s="236"/>
      <c r="N260" s="237"/>
      <c r="O260" s="92"/>
      <c r="P260" s="92"/>
      <c r="Q260" s="92"/>
      <c r="R260" s="92"/>
      <c r="S260" s="92"/>
      <c r="T260" s="93"/>
      <c r="U260" s="39"/>
      <c r="V260" s="39"/>
      <c r="W260" s="39"/>
      <c r="X260" s="39"/>
      <c r="Y260" s="39"/>
      <c r="Z260" s="39"/>
      <c r="AA260" s="39"/>
      <c r="AB260" s="39"/>
      <c r="AC260" s="39"/>
      <c r="AD260" s="39"/>
      <c r="AE260" s="39"/>
      <c r="AT260" s="18" t="s">
        <v>221</v>
      </c>
      <c r="AU260" s="18" t="s">
        <v>90</v>
      </c>
    </row>
    <row r="261" s="2" customFormat="1">
      <c r="A261" s="39"/>
      <c r="B261" s="40"/>
      <c r="C261" s="41"/>
      <c r="D261" s="250" t="s">
        <v>362</v>
      </c>
      <c r="E261" s="41"/>
      <c r="F261" s="251" t="s">
        <v>7279</v>
      </c>
      <c r="G261" s="41"/>
      <c r="H261" s="41"/>
      <c r="I261" s="235"/>
      <c r="J261" s="41"/>
      <c r="K261" s="41"/>
      <c r="L261" s="45"/>
      <c r="M261" s="236"/>
      <c r="N261" s="237"/>
      <c r="O261" s="92"/>
      <c r="P261" s="92"/>
      <c r="Q261" s="92"/>
      <c r="R261" s="92"/>
      <c r="S261" s="92"/>
      <c r="T261" s="93"/>
      <c r="U261" s="39"/>
      <c r="V261" s="39"/>
      <c r="W261" s="39"/>
      <c r="X261" s="39"/>
      <c r="Y261" s="39"/>
      <c r="Z261" s="39"/>
      <c r="AA261" s="39"/>
      <c r="AB261" s="39"/>
      <c r="AC261" s="39"/>
      <c r="AD261" s="39"/>
      <c r="AE261" s="39"/>
      <c r="AT261" s="18" t="s">
        <v>362</v>
      </c>
      <c r="AU261" s="18" t="s">
        <v>90</v>
      </c>
    </row>
    <row r="262" s="2" customFormat="1" ht="24.15" customHeight="1">
      <c r="A262" s="39"/>
      <c r="B262" s="40"/>
      <c r="C262" s="295" t="s">
        <v>580</v>
      </c>
      <c r="D262" s="295" t="s">
        <v>539</v>
      </c>
      <c r="E262" s="296" t="s">
        <v>7280</v>
      </c>
      <c r="F262" s="297" t="s">
        <v>7281</v>
      </c>
      <c r="G262" s="298" t="s">
        <v>523</v>
      </c>
      <c r="H262" s="299">
        <v>76.219999999999999</v>
      </c>
      <c r="I262" s="300"/>
      <c r="J262" s="301">
        <f>ROUND(I262*H262,2)</f>
        <v>0</v>
      </c>
      <c r="K262" s="297" t="s">
        <v>359</v>
      </c>
      <c r="L262" s="302"/>
      <c r="M262" s="303" t="s">
        <v>1</v>
      </c>
      <c r="N262" s="304" t="s">
        <v>46</v>
      </c>
      <c r="O262" s="92"/>
      <c r="P262" s="229">
        <f>O262*H262</f>
        <v>0</v>
      </c>
      <c r="Q262" s="229">
        <v>0.13200000000000001</v>
      </c>
      <c r="R262" s="229">
        <f>Q262*H262</f>
        <v>10.06104</v>
      </c>
      <c r="S262" s="229">
        <v>0</v>
      </c>
      <c r="T262" s="230">
        <f>S262*H262</f>
        <v>0</v>
      </c>
      <c r="U262" s="39"/>
      <c r="V262" s="39"/>
      <c r="W262" s="39"/>
      <c r="X262" s="39"/>
      <c r="Y262" s="39"/>
      <c r="Z262" s="39"/>
      <c r="AA262" s="39"/>
      <c r="AB262" s="39"/>
      <c r="AC262" s="39"/>
      <c r="AD262" s="39"/>
      <c r="AE262" s="39"/>
      <c r="AR262" s="231" t="s">
        <v>251</v>
      </c>
      <c r="AT262" s="231" t="s">
        <v>539</v>
      </c>
      <c r="AU262" s="231" t="s">
        <v>90</v>
      </c>
      <c r="AY262" s="18" t="s">
        <v>215</v>
      </c>
      <c r="BE262" s="232">
        <f>IF(N262="základní",J262,0)</f>
        <v>0</v>
      </c>
      <c r="BF262" s="232">
        <f>IF(N262="snížená",J262,0)</f>
        <v>0</v>
      </c>
      <c r="BG262" s="232">
        <f>IF(N262="zákl. přenesená",J262,0)</f>
        <v>0</v>
      </c>
      <c r="BH262" s="232">
        <f>IF(N262="sníž. přenesená",J262,0)</f>
        <v>0</v>
      </c>
      <c r="BI262" s="232">
        <f>IF(N262="nulová",J262,0)</f>
        <v>0</v>
      </c>
      <c r="BJ262" s="18" t="s">
        <v>88</v>
      </c>
      <c r="BK262" s="232">
        <f>ROUND(I262*H262,2)</f>
        <v>0</v>
      </c>
      <c r="BL262" s="18" t="s">
        <v>214</v>
      </c>
      <c r="BM262" s="231" t="s">
        <v>7282</v>
      </c>
    </row>
    <row r="263" s="14" customFormat="1">
      <c r="A263" s="14"/>
      <c r="B263" s="262"/>
      <c r="C263" s="263"/>
      <c r="D263" s="233" t="s">
        <v>364</v>
      </c>
      <c r="E263" s="264" t="s">
        <v>1</v>
      </c>
      <c r="F263" s="265" t="s">
        <v>7283</v>
      </c>
      <c r="G263" s="263"/>
      <c r="H263" s="266">
        <v>76.219999999999999</v>
      </c>
      <c r="I263" s="267"/>
      <c r="J263" s="263"/>
      <c r="K263" s="263"/>
      <c r="L263" s="268"/>
      <c r="M263" s="269"/>
      <c r="N263" s="270"/>
      <c r="O263" s="270"/>
      <c r="P263" s="270"/>
      <c r="Q263" s="270"/>
      <c r="R263" s="270"/>
      <c r="S263" s="270"/>
      <c r="T263" s="271"/>
      <c r="U263" s="14"/>
      <c r="V263" s="14"/>
      <c r="W263" s="14"/>
      <c r="X263" s="14"/>
      <c r="Y263" s="14"/>
      <c r="Z263" s="14"/>
      <c r="AA263" s="14"/>
      <c r="AB263" s="14"/>
      <c r="AC263" s="14"/>
      <c r="AD263" s="14"/>
      <c r="AE263" s="14"/>
      <c r="AT263" s="272" t="s">
        <v>364</v>
      </c>
      <c r="AU263" s="272" t="s">
        <v>90</v>
      </c>
      <c r="AV263" s="14" t="s">
        <v>90</v>
      </c>
      <c r="AW263" s="14" t="s">
        <v>36</v>
      </c>
      <c r="AX263" s="14" t="s">
        <v>81</v>
      </c>
      <c r="AY263" s="272" t="s">
        <v>215</v>
      </c>
    </row>
    <row r="264" s="15" customFormat="1">
      <c r="A264" s="15"/>
      <c r="B264" s="273"/>
      <c r="C264" s="274"/>
      <c r="D264" s="233" t="s">
        <v>364</v>
      </c>
      <c r="E264" s="275" t="s">
        <v>1</v>
      </c>
      <c r="F264" s="276" t="s">
        <v>368</v>
      </c>
      <c r="G264" s="274"/>
      <c r="H264" s="277">
        <v>76.219999999999999</v>
      </c>
      <c r="I264" s="278"/>
      <c r="J264" s="274"/>
      <c r="K264" s="274"/>
      <c r="L264" s="279"/>
      <c r="M264" s="280"/>
      <c r="N264" s="281"/>
      <c r="O264" s="281"/>
      <c r="P264" s="281"/>
      <c r="Q264" s="281"/>
      <c r="R264" s="281"/>
      <c r="S264" s="281"/>
      <c r="T264" s="282"/>
      <c r="U264" s="15"/>
      <c r="V264" s="15"/>
      <c r="W264" s="15"/>
      <c r="X264" s="15"/>
      <c r="Y264" s="15"/>
      <c r="Z264" s="15"/>
      <c r="AA264" s="15"/>
      <c r="AB264" s="15"/>
      <c r="AC264" s="15"/>
      <c r="AD264" s="15"/>
      <c r="AE264" s="15"/>
      <c r="AT264" s="283" t="s">
        <v>364</v>
      </c>
      <c r="AU264" s="283" t="s">
        <v>90</v>
      </c>
      <c r="AV264" s="15" t="s">
        <v>214</v>
      </c>
      <c r="AW264" s="15" t="s">
        <v>36</v>
      </c>
      <c r="AX264" s="15" t="s">
        <v>88</v>
      </c>
      <c r="AY264" s="283" t="s">
        <v>215</v>
      </c>
    </row>
    <row r="265" s="11" customFormat="1" ht="22.8" customHeight="1">
      <c r="A265" s="11"/>
      <c r="B265" s="206"/>
      <c r="C265" s="207"/>
      <c r="D265" s="208" t="s">
        <v>80</v>
      </c>
      <c r="E265" s="248" t="s">
        <v>7183</v>
      </c>
      <c r="F265" s="248" t="s">
        <v>7284</v>
      </c>
      <c r="G265" s="207"/>
      <c r="H265" s="207"/>
      <c r="I265" s="210"/>
      <c r="J265" s="249">
        <f>BK265</f>
        <v>0</v>
      </c>
      <c r="K265" s="207"/>
      <c r="L265" s="212"/>
      <c r="M265" s="213"/>
      <c r="N265" s="214"/>
      <c r="O265" s="214"/>
      <c r="P265" s="215">
        <f>SUM(P266:P279)</f>
        <v>0</v>
      </c>
      <c r="Q265" s="214"/>
      <c r="R265" s="215">
        <f>SUM(R266:R279)</f>
        <v>202.9265</v>
      </c>
      <c r="S265" s="214"/>
      <c r="T265" s="216">
        <f>SUM(T266:T279)</f>
        <v>0</v>
      </c>
      <c r="U265" s="11"/>
      <c r="V265" s="11"/>
      <c r="W265" s="11"/>
      <c r="X265" s="11"/>
      <c r="Y265" s="11"/>
      <c r="Z265" s="11"/>
      <c r="AA265" s="11"/>
      <c r="AB265" s="11"/>
      <c r="AC265" s="11"/>
      <c r="AD265" s="11"/>
      <c r="AE265" s="11"/>
      <c r="AR265" s="217" t="s">
        <v>88</v>
      </c>
      <c r="AT265" s="218" t="s">
        <v>80</v>
      </c>
      <c r="AU265" s="218" t="s">
        <v>88</v>
      </c>
      <c r="AY265" s="217" t="s">
        <v>215</v>
      </c>
      <c r="BK265" s="219">
        <f>SUM(BK266:BK279)</f>
        <v>0</v>
      </c>
    </row>
    <row r="266" s="2" customFormat="1" ht="24.15" customHeight="1">
      <c r="A266" s="39"/>
      <c r="B266" s="40"/>
      <c r="C266" s="220" t="s">
        <v>589</v>
      </c>
      <c r="D266" s="220" t="s">
        <v>216</v>
      </c>
      <c r="E266" s="221" t="s">
        <v>7285</v>
      </c>
      <c r="F266" s="222" t="s">
        <v>7286</v>
      </c>
      <c r="G266" s="223" t="s">
        <v>523</v>
      </c>
      <c r="H266" s="224">
        <v>203.5</v>
      </c>
      <c r="I266" s="225"/>
      <c r="J266" s="226">
        <f>ROUND(I266*H266,2)</f>
        <v>0</v>
      </c>
      <c r="K266" s="222" t="s">
        <v>359</v>
      </c>
      <c r="L266" s="45"/>
      <c r="M266" s="227" t="s">
        <v>1</v>
      </c>
      <c r="N266" s="228" t="s">
        <v>46</v>
      </c>
      <c r="O266" s="92"/>
      <c r="P266" s="229">
        <f>O266*H266</f>
        <v>0</v>
      </c>
      <c r="Q266" s="229">
        <v>0.46000000000000002</v>
      </c>
      <c r="R266" s="229">
        <f>Q266*H266</f>
        <v>93.609999999999999</v>
      </c>
      <c r="S266" s="229">
        <v>0</v>
      </c>
      <c r="T266" s="230">
        <f>S266*H266</f>
        <v>0</v>
      </c>
      <c r="U266" s="39"/>
      <c r="V266" s="39"/>
      <c r="W266" s="39"/>
      <c r="X266" s="39"/>
      <c r="Y266" s="39"/>
      <c r="Z266" s="39"/>
      <c r="AA266" s="39"/>
      <c r="AB266" s="39"/>
      <c r="AC266" s="39"/>
      <c r="AD266" s="39"/>
      <c r="AE266" s="39"/>
      <c r="AR266" s="231" t="s">
        <v>214</v>
      </c>
      <c r="AT266" s="231" t="s">
        <v>216</v>
      </c>
      <c r="AU266" s="231" t="s">
        <v>90</v>
      </c>
      <c r="AY266" s="18" t="s">
        <v>215</v>
      </c>
      <c r="BE266" s="232">
        <f>IF(N266="základní",J266,0)</f>
        <v>0</v>
      </c>
      <c r="BF266" s="232">
        <f>IF(N266="snížená",J266,0)</f>
        <v>0</v>
      </c>
      <c r="BG266" s="232">
        <f>IF(N266="zákl. přenesená",J266,0)</f>
        <v>0</v>
      </c>
      <c r="BH266" s="232">
        <f>IF(N266="sníž. přenesená",J266,0)</f>
        <v>0</v>
      </c>
      <c r="BI266" s="232">
        <f>IF(N266="nulová",J266,0)</f>
        <v>0</v>
      </c>
      <c r="BJ266" s="18" t="s">
        <v>88</v>
      </c>
      <c r="BK266" s="232">
        <f>ROUND(I266*H266,2)</f>
        <v>0</v>
      </c>
      <c r="BL266" s="18" t="s">
        <v>214</v>
      </c>
      <c r="BM266" s="231" t="s">
        <v>7287</v>
      </c>
    </row>
    <row r="267" s="2" customFormat="1">
      <c r="A267" s="39"/>
      <c r="B267" s="40"/>
      <c r="C267" s="41"/>
      <c r="D267" s="233" t="s">
        <v>221</v>
      </c>
      <c r="E267" s="41"/>
      <c r="F267" s="234" t="s">
        <v>7288</v>
      </c>
      <c r="G267" s="41"/>
      <c r="H267" s="41"/>
      <c r="I267" s="235"/>
      <c r="J267" s="41"/>
      <c r="K267" s="41"/>
      <c r="L267" s="45"/>
      <c r="M267" s="236"/>
      <c r="N267" s="237"/>
      <c r="O267" s="92"/>
      <c r="P267" s="92"/>
      <c r="Q267" s="92"/>
      <c r="R267" s="92"/>
      <c r="S267" s="92"/>
      <c r="T267" s="93"/>
      <c r="U267" s="39"/>
      <c r="V267" s="39"/>
      <c r="W267" s="39"/>
      <c r="X267" s="39"/>
      <c r="Y267" s="39"/>
      <c r="Z267" s="39"/>
      <c r="AA267" s="39"/>
      <c r="AB267" s="39"/>
      <c r="AC267" s="39"/>
      <c r="AD267" s="39"/>
      <c r="AE267" s="39"/>
      <c r="AT267" s="18" t="s">
        <v>221</v>
      </c>
      <c r="AU267" s="18" t="s">
        <v>90</v>
      </c>
    </row>
    <row r="268" s="2" customFormat="1">
      <c r="A268" s="39"/>
      <c r="B268" s="40"/>
      <c r="C268" s="41"/>
      <c r="D268" s="250" t="s">
        <v>362</v>
      </c>
      <c r="E268" s="41"/>
      <c r="F268" s="251" t="s">
        <v>7289</v>
      </c>
      <c r="G268" s="41"/>
      <c r="H268" s="41"/>
      <c r="I268" s="235"/>
      <c r="J268" s="41"/>
      <c r="K268" s="41"/>
      <c r="L268" s="45"/>
      <c r="M268" s="236"/>
      <c r="N268" s="237"/>
      <c r="O268" s="92"/>
      <c r="P268" s="92"/>
      <c r="Q268" s="92"/>
      <c r="R268" s="92"/>
      <c r="S268" s="92"/>
      <c r="T268" s="93"/>
      <c r="U268" s="39"/>
      <c r="V268" s="39"/>
      <c r="W268" s="39"/>
      <c r="X268" s="39"/>
      <c r="Y268" s="39"/>
      <c r="Z268" s="39"/>
      <c r="AA268" s="39"/>
      <c r="AB268" s="39"/>
      <c r="AC268" s="39"/>
      <c r="AD268" s="39"/>
      <c r="AE268" s="39"/>
      <c r="AT268" s="18" t="s">
        <v>362</v>
      </c>
      <c r="AU268" s="18" t="s">
        <v>90</v>
      </c>
    </row>
    <row r="269" s="14" customFormat="1">
      <c r="A269" s="14"/>
      <c r="B269" s="262"/>
      <c r="C269" s="263"/>
      <c r="D269" s="233" t="s">
        <v>364</v>
      </c>
      <c r="E269" s="264" t="s">
        <v>1</v>
      </c>
      <c r="F269" s="265" t="s">
        <v>7197</v>
      </c>
      <c r="G269" s="263"/>
      <c r="H269" s="266">
        <v>203.5</v>
      </c>
      <c r="I269" s="267"/>
      <c r="J269" s="263"/>
      <c r="K269" s="263"/>
      <c r="L269" s="268"/>
      <c r="M269" s="269"/>
      <c r="N269" s="270"/>
      <c r="O269" s="270"/>
      <c r="P269" s="270"/>
      <c r="Q269" s="270"/>
      <c r="R269" s="270"/>
      <c r="S269" s="270"/>
      <c r="T269" s="271"/>
      <c r="U269" s="14"/>
      <c r="V269" s="14"/>
      <c r="W269" s="14"/>
      <c r="X269" s="14"/>
      <c r="Y269" s="14"/>
      <c r="Z269" s="14"/>
      <c r="AA269" s="14"/>
      <c r="AB269" s="14"/>
      <c r="AC269" s="14"/>
      <c r="AD269" s="14"/>
      <c r="AE269" s="14"/>
      <c r="AT269" s="272" t="s">
        <v>364</v>
      </c>
      <c r="AU269" s="272" t="s">
        <v>90</v>
      </c>
      <c r="AV269" s="14" t="s">
        <v>90</v>
      </c>
      <c r="AW269" s="14" t="s">
        <v>36</v>
      </c>
      <c r="AX269" s="14" t="s">
        <v>81</v>
      </c>
      <c r="AY269" s="272" t="s">
        <v>215</v>
      </c>
    </row>
    <row r="270" s="15" customFormat="1">
      <c r="A270" s="15"/>
      <c r="B270" s="273"/>
      <c r="C270" s="274"/>
      <c r="D270" s="233" t="s">
        <v>364</v>
      </c>
      <c r="E270" s="275" t="s">
        <v>1</v>
      </c>
      <c r="F270" s="276" t="s">
        <v>368</v>
      </c>
      <c r="G270" s="274"/>
      <c r="H270" s="277">
        <v>203.5</v>
      </c>
      <c r="I270" s="278"/>
      <c r="J270" s="274"/>
      <c r="K270" s="274"/>
      <c r="L270" s="279"/>
      <c r="M270" s="280"/>
      <c r="N270" s="281"/>
      <c r="O270" s="281"/>
      <c r="P270" s="281"/>
      <c r="Q270" s="281"/>
      <c r="R270" s="281"/>
      <c r="S270" s="281"/>
      <c r="T270" s="282"/>
      <c r="U270" s="15"/>
      <c r="V270" s="15"/>
      <c r="W270" s="15"/>
      <c r="X270" s="15"/>
      <c r="Y270" s="15"/>
      <c r="Z270" s="15"/>
      <c r="AA270" s="15"/>
      <c r="AB270" s="15"/>
      <c r="AC270" s="15"/>
      <c r="AD270" s="15"/>
      <c r="AE270" s="15"/>
      <c r="AT270" s="283" t="s">
        <v>364</v>
      </c>
      <c r="AU270" s="283" t="s">
        <v>90</v>
      </c>
      <c r="AV270" s="15" t="s">
        <v>214</v>
      </c>
      <c r="AW270" s="15" t="s">
        <v>36</v>
      </c>
      <c r="AX270" s="15" t="s">
        <v>88</v>
      </c>
      <c r="AY270" s="283" t="s">
        <v>215</v>
      </c>
    </row>
    <row r="271" s="2" customFormat="1" ht="24.15" customHeight="1">
      <c r="A271" s="39"/>
      <c r="B271" s="40"/>
      <c r="C271" s="220" t="s">
        <v>609</v>
      </c>
      <c r="D271" s="220" t="s">
        <v>216</v>
      </c>
      <c r="E271" s="221" t="s">
        <v>7217</v>
      </c>
      <c r="F271" s="222" t="s">
        <v>7218</v>
      </c>
      <c r="G271" s="223" t="s">
        <v>523</v>
      </c>
      <c r="H271" s="224">
        <v>185</v>
      </c>
      <c r="I271" s="225"/>
      <c r="J271" s="226">
        <f>ROUND(I271*H271,2)</f>
        <v>0</v>
      </c>
      <c r="K271" s="222" t="s">
        <v>359</v>
      </c>
      <c r="L271" s="45"/>
      <c r="M271" s="227" t="s">
        <v>1</v>
      </c>
      <c r="N271" s="228" t="s">
        <v>46</v>
      </c>
      <c r="O271" s="92"/>
      <c r="P271" s="229">
        <f>O271*H271</f>
        <v>0</v>
      </c>
      <c r="Q271" s="229">
        <v>0.34499999999999997</v>
      </c>
      <c r="R271" s="229">
        <f>Q271*H271</f>
        <v>63.824999999999996</v>
      </c>
      <c r="S271" s="229">
        <v>0</v>
      </c>
      <c r="T271" s="230">
        <f>S271*H271</f>
        <v>0</v>
      </c>
      <c r="U271" s="39"/>
      <c r="V271" s="39"/>
      <c r="W271" s="39"/>
      <c r="X271" s="39"/>
      <c r="Y271" s="39"/>
      <c r="Z271" s="39"/>
      <c r="AA271" s="39"/>
      <c r="AB271" s="39"/>
      <c r="AC271" s="39"/>
      <c r="AD271" s="39"/>
      <c r="AE271" s="39"/>
      <c r="AR271" s="231" t="s">
        <v>214</v>
      </c>
      <c r="AT271" s="231" t="s">
        <v>216</v>
      </c>
      <c r="AU271" s="231" t="s">
        <v>90</v>
      </c>
      <c r="AY271" s="18" t="s">
        <v>215</v>
      </c>
      <c r="BE271" s="232">
        <f>IF(N271="základní",J271,0)</f>
        <v>0</v>
      </c>
      <c r="BF271" s="232">
        <f>IF(N271="snížená",J271,0)</f>
        <v>0</v>
      </c>
      <c r="BG271" s="232">
        <f>IF(N271="zákl. přenesená",J271,0)</f>
        <v>0</v>
      </c>
      <c r="BH271" s="232">
        <f>IF(N271="sníž. přenesená",J271,0)</f>
        <v>0</v>
      </c>
      <c r="BI271" s="232">
        <f>IF(N271="nulová",J271,0)</f>
        <v>0</v>
      </c>
      <c r="BJ271" s="18" t="s">
        <v>88</v>
      </c>
      <c r="BK271" s="232">
        <f>ROUND(I271*H271,2)</f>
        <v>0</v>
      </c>
      <c r="BL271" s="18" t="s">
        <v>214</v>
      </c>
      <c r="BM271" s="231" t="s">
        <v>7290</v>
      </c>
    </row>
    <row r="272" s="2" customFormat="1">
      <c r="A272" s="39"/>
      <c r="B272" s="40"/>
      <c r="C272" s="41"/>
      <c r="D272" s="233" t="s">
        <v>221</v>
      </c>
      <c r="E272" s="41"/>
      <c r="F272" s="234" t="s">
        <v>7220</v>
      </c>
      <c r="G272" s="41"/>
      <c r="H272" s="41"/>
      <c r="I272" s="235"/>
      <c r="J272" s="41"/>
      <c r="K272" s="41"/>
      <c r="L272" s="45"/>
      <c r="M272" s="236"/>
      <c r="N272" s="237"/>
      <c r="O272" s="92"/>
      <c r="P272" s="92"/>
      <c r="Q272" s="92"/>
      <c r="R272" s="92"/>
      <c r="S272" s="92"/>
      <c r="T272" s="93"/>
      <c r="U272" s="39"/>
      <c r="V272" s="39"/>
      <c r="W272" s="39"/>
      <c r="X272" s="39"/>
      <c r="Y272" s="39"/>
      <c r="Z272" s="39"/>
      <c r="AA272" s="39"/>
      <c r="AB272" s="39"/>
      <c r="AC272" s="39"/>
      <c r="AD272" s="39"/>
      <c r="AE272" s="39"/>
      <c r="AT272" s="18" t="s">
        <v>221</v>
      </c>
      <c r="AU272" s="18" t="s">
        <v>90</v>
      </c>
    </row>
    <row r="273" s="2" customFormat="1">
      <c r="A273" s="39"/>
      <c r="B273" s="40"/>
      <c r="C273" s="41"/>
      <c r="D273" s="250" t="s">
        <v>362</v>
      </c>
      <c r="E273" s="41"/>
      <c r="F273" s="251" t="s">
        <v>7221</v>
      </c>
      <c r="G273" s="41"/>
      <c r="H273" s="41"/>
      <c r="I273" s="235"/>
      <c r="J273" s="41"/>
      <c r="K273" s="41"/>
      <c r="L273" s="45"/>
      <c r="M273" s="236"/>
      <c r="N273" s="237"/>
      <c r="O273" s="92"/>
      <c r="P273" s="92"/>
      <c r="Q273" s="92"/>
      <c r="R273" s="92"/>
      <c r="S273" s="92"/>
      <c r="T273" s="93"/>
      <c r="U273" s="39"/>
      <c r="V273" s="39"/>
      <c r="W273" s="39"/>
      <c r="X273" s="39"/>
      <c r="Y273" s="39"/>
      <c r="Z273" s="39"/>
      <c r="AA273" s="39"/>
      <c r="AB273" s="39"/>
      <c r="AC273" s="39"/>
      <c r="AD273" s="39"/>
      <c r="AE273" s="39"/>
      <c r="AT273" s="18" t="s">
        <v>362</v>
      </c>
      <c r="AU273" s="18" t="s">
        <v>90</v>
      </c>
    </row>
    <row r="274" s="2" customFormat="1" ht="49.05" customHeight="1">
      <c r="A274" s="39"/>
      <c r="B274" s="40"/>
      <c r="C274" s="220" t="s">
        <v>625</v>
      </c>
      <c r="D274" s="220" t="s">
        <v>216</v>
      </c>
      <c r="E274" s="221" t="s">
        <v>7291</v>
      </c>
      <c r="F274" s="222" t="s">
        <v>7292</v>
      </c>
      <c r="G274" s="223" t="s">
        <v>523</v>
      </c>
      <c r="H274" s="224">
        <v>185</v>
      </c>
      <c r="I274" s="225"/>
      <c r="J274" s="226">
        <f>ROUND(I274*H274,2)</f>
        <v>0</v>
      </c>
      <c r="K274" s="222" t="s">
        <v>359</v>
      </c>
      <c r="L274" s="45"/>
      <c r="M274" s="227" t="s">
        <v>1</v>
      </c>
      <c r="N274" s="228" t="s">
        <v>46</v>
      </c>
      <c r="O274" s="92"/>
      <c r="P274" s="229">
        <f>O274*H274</f>
        <v>0</v>
      </c>
      <c r="Q274" s="229">
        <v>0.098000000000000004</v>
      </c>
      <c r="R274" s="229">
        <f>Q274*H274</f>
        <v>18.129999999999999</v>
      </c>
      <c r="S274" s="229">
        <v>0</v>
      </c>
      <c r="T274" s="230">
        <f>S274*H274</f>
        <v>0</v>
      </c>
      <c r="U274" s="39"/>
      <c r="V274" s="39"/>
      <c r="W274" s="39"/>
      <c r="X274" s="39"/>
      <c r="Y274" s="39"/>
      <c r="Z274" s="39"/>
      <c r="AA274" s="39"/>
      <c r="AB274" s="39"/>
      <c r="AC274" s="39"/>
      <c r="AD274" s="39"/>
      <c r="AE274" s="39"/>
      <c r="AR274" s="231" t="s">
        <v>214</v>
      </c>
      <c r="AT274" s="231" t="s">
        <v>216</v>
      </c>
      <c r="AU274" s="231" t="s">
        <v>90</v>
      </c>
      <c r="AY274" s="18" t="s">
        <v>215</v>
      </c>
      <c r="BE274" s="232">
        <f>IF(N274="základní",J274,0)</f>
        <v>0</v>
      </c>
      <c r="BF274" s="232">
        <f>IF(N274="snížená",J274,0)</f>
        <v>0</v>
      </c>
      <c r="BG274" s="232">
        <f>IF(N274="zákl. přenesená",J274,0)</f>
        <v>0</v>
      </c>
      <c r="BH274" s="232">
        <f>IF(N274="sníž. přenesená",J274,0)</f>
        <v>0</v>
      </c>
      <c r="BI274" s="232">
        <f>IF(N274="nulová",J274,0)</f>
        <v>0</v>
      </c>
      <c r="BJ274" s="18" t="s">
        <v>88</v>
      </c>
      <c r="BK274" s="232">
        <f>ROUND(I274*H274,2)</f>
        <v>0</v>
      </c>
      <c r="BL274" s="18" t="s">
        <v>214</v>
      </c>
      <c r="BM274" s="231" t="s">
        <v>7293</v>
      </c>
    </row>
    <row r="275" s="2" customFormat="1">
      <c r="A275" s="39"/>
      <c r="B275" s="40"/>
      <c r="C275" s="41"/>
      <c r="D275" s="233" t="s">
        <v>221</v>
      </c>
      <c r="E275" s="41"/>
      <c r="F275" s="234" t="s">
        <v>7294</v>
      </c>
      <c r="G275" s="41"/>
      <c r="H275" s="41"/>
      <c r="I275" s="235"/>
      <c r="J275" s="41"/>
      <c r="K275" s="41"/>
      <c r="L275" s="45"/>
      <c r="M275" s="236"/>
      <c r="N275" s="237"/>
      <c r="O275" s="92"/>
      <c r="P275" s="92"/>
      <c r="Q275" s="92"/>
      <c r="R275" s="92"/>
      <c r="S275" s="92"/>
      <c r="T275" s="93"/>
      <c r="U275" s="39"/>
      <c r="V275" s="39"/>
      <c r="W275" s="39"/>
      <c r="X275" s="39"/>
      <c r="Y275" s="39"/>
      <c r="Z275" s="39"/>
      <c r="AA275" s="39"/>
      <c r="AB275" s="39"/>
      <c r="AC275" s="39"/>
      <c r="AD275" s="39"/>
      <c r="AE275" s="39"/>
      <c r="AT275" s="18" t="s">
        <v>221</v>
      </c>
      <c r="AU275" s="18" t="s">
        <v>90</v>
      </c>
    </row>
    <row r="276" s="2" customFormat="1">
      <c r="A276" s="39"/>
      <c r="B276" s="40"/>
      <c r="C276" s="41"/>
      <c r="D276" s="250" t="s">
        <v>362</v>
      </c>
      <c r="E276" s="41"/>
      <c r="F276" s="251" t="s">
        <v>7295</v>
      </c>
      <c r="G276" s="41"/>
      <c r="H276" s="41"/>
      <c r="I276" s="235"/>
      <c r="J276" s="41"/>
      <c r="K276" s="41"/>
      <c r="L276" s="45"/>
      <c r="M276" s="236"/>
      <c r="N276" s="237"/>
      <c r="O276" s="92"/>
      <c r="P276" s="92"/>
      <c r="Q276" s="92"/>
      <c r="R276" s="92"/>
      <c r="S276" s="92"/>
      <c r="T276" s="93"/>
      <c r="U276" s="39"/>
      <c r="V276" s="39"/>
      <c r="W276" s="39"/>
      <c r="X276" s="39"/>
      <c r="Y276" s="39"/>
      <c r="Z276" s="39"/>
      <c r="AA276" s="39"/>
      <c r="AB276" s="39"/>
      <c r="AC276" s="39"/>
      <c r="AD276" s="39"/>
      <c r="AE276" s="39"/>
      <c r="AT276" s="18" t="s">
        <v>362</v>
      </c>
      <c r="AU276" s="18" t="s">
        <v>90</v>
      </c>
    </row>
    <row r="277" s="2" customFormat="1" ht="21.75" customHeight="1">
      <c r="A277" s="39"/>
      <c r="B277" s="40"/>
      <c r="C277" s="295" t="s">
        <v>631</v>
      </c>
      <c r="D277" s="295" t="s">
        <v>539</v>
      </c>
      <c r="E277" s="296" t="s">
        <v>7296</v>
      </c>
      <c r="F277" s="297" t="s">
        <v>7297</v>
      </c>
      <c r="G277" s="298" t="s">
        <v>523</v>
      </c>
      <c r="H277" s="299">
        <v>188.69999999999999</v>
      </c>
      <c r="I277" s="300"/>
      <c r="J277" s="301">
        <f>ROUND(I277*H277,2)</f>
        <v>0</v>
      </c>
      <c r="K277" s="297" t="s">
        <v>359</v>
      </c>
      <c r="L277" s="302"/>
      <c r="M277" s="303" t="s">
        <v>1</v>
      </c>
      <c r="N277" s="304" t="s">
        <v>46</v>
      </c>
      <c r="O277" s="92"/>
      <c r="P277" s="229">
        <f>O277*H277</f>
        <v>0</v>
      </c>
      <c r="Q277" s="229">
        <v>0.14499999999999999</v>
      </c>
      <c r="R277" s="229">
        <f>Q277*H277</f>
        <v>27.361499999999996</v>
      </c>
      <c r="S277" s="229">
        <v>0</v>
      </c>
      <c r="T277" s="230">
        <f>S277*H277</f>
        <v>0</v>
      </c>
      <c r="U277" s="39"/>
      <c r="V277" s="39"/>
      <c r="W277" s="39"/>
      <c r="X277" s="39"/>
      <c r="Y277" s="39"/>
      <c r="Z277" s="39"/>
      <c r="AA277" s="39"/>
      <c r="AB277" s="39"/>
      <c r="AC277" s="39"/>
      <c r="AD277" s="39"/>
      <c r="AE277" s="39"/>
      <c r="AR277" s="231" t="s">
        <v>251</v>
      </c>
      <c r="AT277" s="231" t="s">
        <v>539</v>
      </c>
      <c r="AU277" s="231" t="s">
        <v>90</v>
      </c>
      <c r="AY277" s="18" t="s">
        <v>215</v>
      </c>
      <c r="BE277" s="232">
        <f>IF(N277="základní",J277,0)</f>
        <v>0</v>
      </c>
      <c r="BF277" s="232">
        <f>IF(N277="snížená",J277,0)</f>
        <v>0</v>
      </c>
      <c r="BG277" s="232">
        <f>IF(N277="zákl. přenesená",J277,0)</f>
        <v>0</v>
      </c>
      <c r="BH277" s="232">
        <f>IF(N277="sníž. přenesená",J277,0)</f>
        <v>0</v>
      </c>
      <c r="BI277" s="232">
        <f>IF(N277="nulová",J277,0)</f>
        <v>0</v>
      </c>
      <c r="BJ277" s="18" t="s">
        <v>88</v>
      </c>
      <c r="BK277" s="232">
        <f>ROUND(I277*H277,2)</f>
        <v>0</v>
      </c>
      <c r="BL277" s="18" t="s">
        <v>214</v>
      </c>
      <c r="BM277" s="231" t="s">
        <v>7298</v>
      </c>
    </row>
    <row r="278" s="14" customFormat="1">
      <c r="A278" s="14"/>
      <c r="B278" s="262"/>
      <c r="C278" s="263"/>
      <c r="D278" s="233" t="s">
        <v>364</v>
      </c>
      <c r="E278" s="264" t="s">
        <v>1</v>
      </c>
      <c r="F278" s="265" t="s">
        <v>7299</v>
      </c>
      <c r="G278" s="263"/>
      <c r="H278" s="266">
        <v>188.69999999999999</v>
      </c>
      <c r="I278" s="267"/>
      <c r="J278" s="263"/>
      <c r="K278" s="263"/>
      <c r="L278" s="268"/>
      <c r="M278" s="269"/>
      <c r="N278" s="270"/>
      <c r="O278" s="270"/>
      <c r="P278" s="270"/>
      <c r="Q278" s="270"/>
      <c r="R278" s="270"/>
      <c r="S278" s="270"/>
      <c r="T278" s="271"/>
      <c r="U278" s="14"/>
      <c r="V278" s="14"/>
      <c r="W278" s="14"/>
      <c r="X278" s="14"/>
      <c r="Y278" s="14"/>
      <c r="Z278" s="14"/>
      <c r="AA278" s="14"/>
      <c r="AB278" s="14"/>
      <c r="AC278" s="14"/>
      <c r="AD278" s="14"/>
      <c r="AE278" s="14"/>
      <c r="AT278" s="272" t="s">
        <v>364</v>
      </c>
      <c r="AU278" s="272" t="s">
        <v>90</v>
      </c>
      <c r="AV278" s="14" t="s">
        <v>90</v>
      </c>
      <c r="AW278" s="14" t="s">
        <v>36</v>
      </c>
      <c r="AX278" s="14" t="s">
        <v>81</v>
      </c>
      <c r="AY278" s="272" t="s">
        <v>215</v>
      </c>
    </row>
    <row r="279" s="15" customFormat="1">
      <c r="A279" s="15"/>
      <c r="B279" s="273"/>
      <c r="C279" s="274"/>
      <c r="D279" s="233" t="s">
        <v>364</v>
      </c>
      <c r="E279" s="275" t="s">
        <v>1</v>
      </c>
      <c r="F279" s="276" t="s">
        <v>368</v>
      </c>
      <c r="G279" s="274"/>
      <c r="H279" s="277">
        <v>188.69999999999999</v>
      </c>
      <c r="I279" s="278"/>
      <c r="J279" s="274"/>
      <c r="K279" s="274"/>
      <c r="L279" s="279"/>
      <c r="M279" s="280"/>
      <c r="N279" s="281"/>
      <c r="O279" s="281"/>
      <c r="P279" s="281"/>
      <c r="Q279" s="281"/>
      <c r="R279" s="281"/>
      <c r="S279" s="281"/>
      <c r="T279" s="282"/>
      <c r="U279" s="15"/>
      <c r="V279" s="15"/>
      <c r="W279" s="15"/>
      <c r="X279" s="15"/>
      <c r="Y279" s="15"/>
      <c r="Z279" s="15"/>
      <c r="AA279" s="15"/>
      <c r="AB279" s="15"/>
      <c r="AC279" s="15"/>
      <c r="AD279" s="15"/>
      <c r="AE279" s="15"/>
      <c r="AT279" s="283" t="s">
        <v>364</v>
      </c>
      <c r="AU279" s="283" t="s">
        <v>90</v>
      </c>
      <c r="AV279" s="15" t="s">
        <v>214</v>
      </c>
      <c r="AW279" s="15" t="s">
        <v>36</v>
      </c>
      <c r="AX279" s="15" t="s">
        <v>88</v>
      </c>
      <c r="AY279" s="283" t="s">
        <v>215</v>
      </c>
    </row>
    <row r="280" s="11" customFormat="1" ht="22.8" customHeight="1">
      <c r="A280" s="11"/>
      <c r="B280" s="206"/>
      <c r="C280" s="207"/>
      <c r="D280" s="208" t="s">
        <v>80</v>
      </c>
      <c r="E280" s="248" t="s">
        <v>7185</v>
      </c>
      <c r="F280" s="248" t="s">
        <v>7273</v>
      </c>
      <c r="G280" s="207"/>
      <c r="H280" s="207"/>
      <c r="I280" s="210"/>
      <c r="J280" s="249">
        <f>BK280</f>
        <v>0</v>
      </c>
      <c r="K280" s="207"/>
      <c r="L280" s="212"/>
      <c r="M280" s="213"/>
      <c r="N280" s="214"/>
      <c r="O280" s="214"/>
      <c r="P280" s="215">
        <f>SUM(P281:P295)</f>
        <v>0</v>
      </c>
      <c r="Q280" s="214"/>
      <c r="R280" s="215">
        <f>SUM(R281:R295)</f>
        <v>3.3289499999999999</v>
      </c>
      <c r="S280" s="214"/>
      <c r="T280" s="216">
        <f>SUM(T281:T295)</f>
        <v>0</v>
      </c>
      <c r="U280" s="11"/>
      <c r="V280" s="11"/>
      <c r="W280" s="11"/>
      <c r="X280" s="11"/>
      <c r="Y280" s="11"/>
      <c r="Z280" s="11"/>
      <c r="AA280" s="11"/>
      <c r="AB280" s="11"/>
      <c r="AC280" s="11"/>
      <c r="AD280" s="11"/>
      <c r="AE280" s="11"/>
      <c r="AR280" s="217" t="s">
        <v>88</v>
      </c>
      <c r="AT280" s="218" t="s">
        <v>80</v>
      </c>
      <c r="AU280" s="218" t="s">
        <v>88</v>
      </c>
      <c r="AY280" s="217" t="s">
        <v>215</v>
      </c>
      <c r="BK280" s="219">
        <f>SUM(BK281:BK295)</f>
        <v>0</v>
      </c>
    </row>
    <row r="281" s="2" customFormat="1" ht="21.75" customHeight="1">
      <c r="A281" s="39"/>
      <c r="B281" s="40"/>
      <c r="C281" s="220" t="s">
        <v>676</v>
      </c>
      <c r="D281" s="220" t="s">
        <v>216</v>
      </c>
      <c r="E281" s="221" t="s">
        <v>7300</v>
      </c>
      <c r="F281" s="222" t="s">
        <v>7301</v>
      </c>
      <c r="G281" s="223" t="s">
        <v>523</v>
      </c>
      <c r="H281" s="224">
        <v>3.2999999999999998</v>
      </c>
      <c r="I281" s="225"/>
      <c r="J281" s="226">
        <f>ROUND(I281*H281,2)</f>
        <v>0</v>
      </c>
      <c r="K281" s="222" t="s">
        <v>359</v>
      </c>
      <c r="L281" s="45"/>
      <c r="M281" s="227" t="s">
        <v>1</v>
      </c>
      <c r="N281" s="228" t="s">
        <v>46</v>
      </c>
      <c r="O281" s="92"/>
      <c r="P281" s="229">
        <f>O281*H281</f>
        <v>0</v>
      </c>
      <c r="Q281" s="229">
        <v>0.46000000000000002</v>
      </c>
      <c r="R281" s="229">
        <f>Q281*H281</f>
        <v>1.518</v>
      </c>
      <c r="S281" s="229">
        <v>0</v>
      </c>
      <c r="T281" s="230">
        <f>S281*H281</f>
        <v>0</v>
      </c>
      <c r="U281" s="39"/>
      <c r="V281" s="39"/>
      <c r="W281" s="39"/>
      <c r="X281" s="39"/>
      <c r="Y281" s="39"/>
      <c r="Z281" s="39"/>
      <c r="AA281" s="39"/>
      <c r="AB281" s="39"/>
      <c r="AC281" s="39"/>
      <c r="AD281" s="39"/>
      <c r="AE281" s="39"/>
      <c r="AR281" s="231" t="s">
        <v>214</v>
      </c>
      <c r="AT281" s="231" t="s">
        <v>216</v>
      </c>
      <c r="AU281" s="231" t="s">
        <v>90</v>
      </c>
      <c r="AY281" s="18" t="s">
        <v>215</v>
      </c>
      <c r="BE281" s="232">
        <f>IF(N281="základní",J281,0)</f>
        <v>0</v>
      </c>
      <c r="BF281" s="232">
        <f>IF(N281="snížená",J281,0)</f>
        <v>0</v>
      </c>
      <c r="BG281" s="232">
        <f>IF(N281="zákl. přenesená",J281,0)</f>
        <v>0</v>
      </c>
      <c r="BH281" s="232">
        <f>IF(N281="sníž. přenesená",J281,0)</f>
        <v>0</v>
      </c>
      <c r="BI281" s="232">
        <f>IF(N281="nulová",J281,0)</f>
        <v>0</v>
      </c>
      <c r="BJ281" s="18" t="s">
        <v>88</v>
      </c>
      <c r="BK281" s="232">
        <f>ROUND(I281*H281,2)</f>
        <v>0</v>
      </c>
      <c r="BL281" s="18" t="s">
        <v>214</v>
      </c>
      <c r="BM281" s="231" t="s">
        <v>7302</v>
      </c>
    </row>
    <row r="282" s="2" customFormat="1">
      <c r="A282" s="39"/>
      <c r="B282" s="40"/>
      <c r="C282" s="41"/>
      <c r="D282" s="233" t="s">
        <v>221</v>
      </c>
      <c r="E282" s="41"/>
      <c r="F282" s="234" t="s">
        <v>7303</v>
      </c>
      <c r="G282" s="41"/>
      <c r="H282" s="41"/>
      <c r="I282" s="235"/>
      <c r="J282" s="41"/>
      <c r="K282" s="41"/>
      <c r="L282" s="45"/>
      <c r="M282" s="236"/>
      <c r="N282" s="237"/>
      <c r="O282" s="92"/>
      <c r="P282" s="92"/>
      <c r="Q282" s="92"/>
      <c r="R282" s="92"/>
      <c r="S282" s="92"/>
      <c r="T282" s="93"/>
      <c r="U282" s="39"/>
      <c r="V282" s="39"/>
      <c r="W282" s="39"/>
      <c r="X282" s="39"/>
      <c r="Y282" s="39"/>
      <c r="Z282" s="39"/>
      <c r="AA282" s="39"/>
      <c r="AB282" s="39"/>
      <c r="AC282" s="39"/>
      <c r="AD282" s="39"/>
      <c r="AE282" s="39"/>
      <c r="AT282" s="18" t="s">
        <v>221</v>
      </c>
      <c r="AU282" s="18" t="s">
        <v>90</v>
      </c>
    </row>
    <row r="283" s="2" customFormat="1">
      <c r="A283" s="39"/>
      <c r="B283" s="40"/>
      <c r="C283" s="41"/>
      <c r="D283" s="250" t="s">
        <v>362</v>
      </c>
      <c r="E283" s="41"/>
      <c r="F283" s="251" t="s">
        <v>7304</v>
      </c>
      <c r="G283" s="41"/>
      <c r="H283" s="41"/>
      <c r="I283" s="235"/>
      <c r="J283" s="41"/>
      <c r="K283" s="41"/>
      <c r="L283" s="45"/>
      <c r="M283" s="236"/>
      <c r="N283" s="237"/>
      <c r="O283" s="92"/>
      <c r="P283" s="92"/>
      <c r="Q283" s="92"/>
      <c r="R283" s="92"/>
      <c r="S283" s="92"/>
      <c r="T283" s="93"/>
      <c r="U283" s="39"/>
      <c r="V283" s="39"/>
      <c r="W283" s="39"/>
      <c r="X283" s="39"/>
      <c r="Y283" s="39"/>
      <c r="Z283" s="39"/>
      <c r="AA283" s="39"/>
      <c r="AB283" s="39"/>
      <c r="AC283" s="39"/>
      <c r="AD283" s="39"/>
      <c r="AE283" s="39"/>
      <c r="AT283" s="18" t="s">
        <v>362</v>
      </c>
      <c r="AU283" s="18" t="s">
        <v>90</v>
      </c>
    </row>
    <row r="284" s="14" customFormat="1">
      <c r="A284" s="14"/>
      <c r="B284" s="262"/>
      <c r="C284" s="263"/>
      <c r="D284" s="233" t="s">
        <v>364</v>
      </c>
      <c r="E284" s="264" t="s">
        <v>1</v>
      </c>
      <c r="F284" s="265" t="s">
        <v>7198</v>
      </c>
      <c r="G284" s="263"/>
      <c r="H284" s="266">
        <v>3.2999999999999998</v>
      </c>
      <c r="I284" s="267"/>
      <c r="J284" s="263"/>
      <c r="K284" s="263"/>
      <c r="L284" s="268"/>
      <c r="M284" s="269"/>
      <c r="N284" s="270"/>
      <c r="O284" s="270"/>
      <c r="P284" s="270"/>
      <c r="Q284" s="270"/>
      <c r="R284" s="270"/>
      <c r="S284" s="270"/>
      <c r="T284" s="271"/>
      <c r="U284" s="14"/>
      <c r="V284" s="14"/>
      <c r="W284" s="14"/>
      <c r="X284" s="14"/>
      <c r="Y284" s="14"/>
      <c r="Z284" s="14"/>
      <c r="AA284" s="14"/>
      <c r="AB284" s="14"/>
      <c r="AC284" s="14"/>
      <c r="AD284" s="14"/>
      <c r="AE284" s="14"/>
      <c r="AT284" s="272" t="s">
        <v>364</v>
      </c>
      <c r="AU284" s="272" t="s">
        <v>90</v>
      </c>
      <c r="AV284" s="14" t="s">
        <v>90</v>
      </c>
      <c r="AW284" s="14" t="s">
        <v>36</v>
      </c>
      <c r="AX284" s="14" t="s">
        <v>81</v>
      </c>
      <c r="AY284" s="272" t="s">
        <v>215</v>
      </c>
    </row>
    <row r="285" s="15" customFormat="1">
      <c r="A285" s="15"/>
      <c r="B285" s="273"/>
      <c r="C285" s="274"/>
      <c r="D285" s="233" t="s">
        <v>364</v>
      </c>
      <c r="E285" s="275" t="s">
        <v>1</v>
      </c>
      <c r="F285" s="276" t="s">
        <v>368</v>
      </c>
      <c r="G285" s="274"/>
      <c r="H285" s="277">
        <v>3.2999999999999998</v>
      </c>
      <c r="I285" s="278"/>
      <c r="J285" s="274"/>
      <c r="K285" s="274"/>
      <c r="L285" s="279"/>
      <c r="M285" s="280"/>
      <c r="N285" s="281"/>
      <c r="O285" s="281"/>
      <c r="P285" s="281"/>
      <c r="Q285" s="281"/>
      <c r="R285" s="281"/>
      <c r="S285" s="281"/>
      <c r="T285" s="282"/>
      <c r="U285" s="15"/>
      <c r="V285" s="15"/>
      <c r="W285" s="15"/>
      <c r="X285" s="15"/>
      <c r="Y285" s="15"/>
      <c r="Z285" s="15"/>
      <c r="AA285" s="15"/>
      <c r="AB285" s="15"/>
      <c r="AC285" s="15"/>
      <c r="AD285" s="15"/>
      <c r="AE285" s="15"/>
      <c r="AT285" s="283" t="s">
        <v>364</v>
      </c>
      <c r="AU285" s="283" t="s">
        <v>90</v>
      </c>
      <c r="AV285" s="15" t="s">
        <v>214</v>
      </c>
      <c r="AW285" s="15" t="s">
        <v>36</v>
      </c>
      <c r="AX285" s="15" t="s">
        <v>88</v>
      </c>
      <c r="AY285" s="283" t="s">
        <v>215</v>
      </c>
    </row>
    <row r="286" s="2" customFormat="1" ht="21.75" customHeight="1">
      <c r="A286" s="39"/>
      <c r="B286" s="40"/>
      <c r="C286" s="220" t="s">
        <v>711</v>
      </c>
      <c r="D286" s="220" t="s">
        <v>216</v>
      </c>
      <c r="E286" s="221" t="s">
        <v>7244</v>
      </c>
      <c r="F286" s="222" t="s">
        <v>7245</v>
      </c>
      <c r="G286" s="223" t="s">
        <v>523</v>
      </c>
      <c r="H286" s="224">
        <v>3.2999999999999998</v>
      </c>
      <c r="I286" s="225"/>
      <c r="J286" s="226">
        <f>ROUND(I286*H286,2)</f>
        <v>0</v>
      </c>
      <c r="K286" s="222" t="s">
        <v>359</v>
      </c>
      <c r="L286" s="45"/>
      <c r="M286" s="227" t="s">
        <v>1</v>
      </c>
      <c r="N286" s="228" t="s">
        <v>46</v>
      </c>
      <c r="O286" s="92"/>
      <c r="P286" s="229">
        <f>O286*H286</f>
        <v>0</v>
      </c>
      <c r="Q286" s="229">
        <v>0.34499999999999997</v>
      </c>
      <c r="R286" s="229">
        <f>Q286*H286</f>
        <v>1.1384999999999999</v>
      </c>
      <c r="S286" s="229">
        <v>0</v>
      </c>
      <c r="T286" s="230">
        <f>S286*H286</f>
        <v>0</v>
      </c>
      <c r="U286" s="39"/>
      <c r="V286" s="39"/>
      <c r="W286" s="39"/>
      <c r="X286" s="39"/>
      <c r="Y286" s="39"/>
      <c r="Z286" s="39"/>
      <c r="AA286" s="39"/>
      <c r="AB286" s="39"/>
      <c r="AC286" s="39"/>
      <c r="AD286" s="39"/>
      <c r="AE286" s="39"/>
      <c r="AR286" s="231" t="s">
        <v>214</v>
      </c>
      <c r="AT286" s="231" t="s">
        <v>216</v>
      </c>
      <c r="AU286" s="231" t="s">
        <v>90</v>
      </c>
      <c r="AY286" s="18" t="s">
        <v>215</v>
      </c>
      <c r="BE286" s="232">
        <f>IF(N286="základní",J286,0)</f>
        <v>0</v>
      </c>
      <c r="BF286" s="232">
        <f>IF(N286="snížená",J286,0)</f>
        <v>0</v>
      </c>
      <c r="BG286" s="232">
        <f>IF(N286="zákl. přenesená",J286,0)</f>
        <v>0</v>
      </c>
      <c r="BH286" s="232">
        <f>IF(N286="sníž. přenesená",J286,0)</f>
        <v>0</v>
      </c>
      <c r="BI286" s="232">
        <f>IF(N286="nulová",J286,0)</f>
        <v>0</v>
      </c>
      <c r="BJ286" s="18" t="s">
        <v>88</v>
      </c>
      <c r="BK286" s="232">
        <f>ROUND(I286*H286,2)</f>
        <v>0</v>
      </c>
      <c r="BL286" s="18" t="s">
        <v>214</v>
      </c>
      <c r="BM286" s="231" t="s">
        <v>7305</v>
      </c>
    </row>
    <row r="287" s="2" customFormat="1">
      <c r="A287" s="39"/>
      <c r="B287" s="40"/>
      <c r="C287" s="41"/>
      <c r="D287" s="233" t="s">
        <v>221</v>
      </c>
      <c r="E287" s="41"/>
      <c r="F287" s="234" t="s">
        <v>7247</v>
      </c>
      <c r="G287" s="41"/>
      <c r="H287" s="41"/>
      <c r="I287" s="235"/>
      <c r="J287" s="41"/>
      <c r="K287" s="41"/>
      <c r="L287" s="45"/>
      <c r="M287" s="236"/>
      <c r="N287" s="237"/>
      <c r="O287" s="92"/>
      <c r="P287" s="92"/>
      <c r="Q287" s="92"/>
      <c r="R287" s="92"/>
      <c r="S287" s="92"/>
      <c r="T287" s="93"/>
      <c r="U287" s="39"/>
      <c r="V287" s="39"/>
      <c r="W287" s="39"/>
      <c r="X287" s="39"/>
      <c r="Y287" s="39"/>
      <c r="Z287" s="39"/>
      <c r="AA287" s="39"/>
      <c r="AB287" s="39"/>
      <c r="AC287" s="39"/>
      <c r="AD287" s="39"/>
      <c r="AE287" s="39"/>
      <c r="AT287" s="18" t="s">
        <v>221</v>
      </c>
      <c r="AU287" s="18" t="s">
        <v>90</v>
      </c>
    </row>
    <row r="288" s="2" customFormat="1">
      <c r="A288" s="39"/>
      <c r="B288" s="40"/>
      <c r="C288" s="41"/>
      <c r="D288" s="250" t="s">
        <v>362</v>
      </c>
      <c r="E288" s="41"/>
      <c r="F288" s="251" t="s">
        <v>7248</v>
      </c>
      <c r="G288" s="41"/>
      <c r="H288" s="41"/>
      <c r="I288" s="235"/>
      <c r="J288" s="41"/>
      <c r="K288" s="41"/>
      <c r="L288" s="45"/>
      <c r="M288" s="236"/>
      <c r="N288" s="237"/>
      <c r="O288" s="92"/>
      <c r="P288" s="92"/>
      <c r="Q288" s="92"/>
      <c r="R288" s="92"/>
      <c r="S288" s="92"/>
      <c r="T288" s="93"/>
      <c r="U288" s="39"/>
      <c r="V288" s="39"/>
      <c r="W288" s="39"/>
      <c r="X288" s="39"/>
      <c r="Y288" s="39"/>
      <c r="Z288" s="39"/>
      <c r="AA288" s="39"/>
      <c r="AB288" s="39"/>
      <c r="AC288" s="39"/>
      <c r="AD288" s="39"/>
      <c r="AE288" s="39"/>
      <c r="AT288" s="18" t="s">
        <v>362</v>
      </c>
      <c r="AU288" s="18" t="s">
        <v>90</v>
      </c>
    </row>
    <row r="289" s="2" customFormat="1" ht="33" customHeight="1">
      <c r="A289" s="39"/>
      <c r="B289" s="40"/>
      <c r="C289" s="220" t="s">
        <v>713</v>
      </c>
      <c r="D289" s="220" t="s">
        <v>216</v>
      </c>
      <c r="E289" s="221" t="s">
        <v>7275</v>
      </c>
      <c r="F289" s="222" t="s">
        <v>7276</v>
      </c>
      <c r="G289" s="223" t="s">
        <v>523</v>
      </c>
      <c r="H289" s="224">
        <v>3</v>
      </c>
      <c r="I289" s="225"/>
      <c r="J289" s="226">
        <f>ROUND(I289*H289,2)</f>
        <v>0</v>
      </c>
      <c r="K289" s="222" t="s">
        <v>359</v>
      </c>
      <c r="L289" s="45"/>
      <c r="M289" s="227" t="s">
        <v>1</v>
      </c>
      <c r="N289" s="228" t="s">
        <v>46</v>
      </c>
      <c r="O289" s="92"/>
      <c r="P289" s="229">
        <f>O289*H289</f>
        <v>0</v>
      </c>
      <c r="Q289" s="229">
        <v>0.089219999999999994</v>
      </c>
      <c r="R289" s="229">
        <f>Q289*H289</f>
        <v>0.26766000000000001</v>
      </c>
      <c r="S289" s="229">
        <v>0</v>
      </c>
      <c r="T289" s="230">
        <f>S289*H289</f>
        <v>0</v>
      </c>
      <c r="U289" s="39"/>
      <c r="V289" s="39"/>
      <c r="W289" s="39"/>
      <c r="X289" s="39"/>
      <c r="Y289" s="39"/>
      <c r="Z289" s="39"/>
      <c r="AA289" s="39"/>
      <c r="AB289" s="39"/>
      <c r="AC289" s="39"/>
      <c r="AD289" s="39"/>
      <c r="AE289" s="39"/>
      <c r="AR289" s="231" t="s">
        <v>214</v>
      </c>
      <c r="AT289" s="231" t="s">
        <v>216</v>
      </c>
      <c r="AU289" s="231" t="s">
        <v>90</v>
      </c>
      <c r="AY289" s="18" t="s">
        <v>215</v>
      </c>
      <c r="BE289" s="232">
        <f>IF(N289="základní",J289,0)</f>
        <v>0</v>
      </c>
      <c r="BF289" s="232">
        <f>IF(N289="snížená",J289,0)</f>
        <v>0</v>
      </c>
      <c r="BG289" s="232">
        <f>IF(N289="zákl. přenesená",J289,0)</f>
        <v>0</v>
      </c>
      <c r="BH289" s="232">
        <f>IF(N289="sníž. přenesená",J289,0)</f>
        <v>0</v>
      </c>
      <c r="BI289" s="232">
        <f>IF(N289="nulová",J289,0)</f>
        <v>0</v>
      </c>
      <c r="BJ289" s="18" t="s">
        <v>88</v>
      </c>
      <c r="BK289" s="232">
        <f>ROUND(I289*H289,2)</f>
        <v>0</v>
      </c>
      <c r="BL289" s="18" t="s">
        <v>214</v>
      </c>
      <c r="BM289" s="231" t="s">
        <v>7306</v>
      </c>
    </row>
    <row r="290" s="2" customFormat="1">
      <c r="A290" s="39"/>
      <c r="B290" s="40"/>
      <c r="C290" s="41"/>
      <c r="D290" s="233" t="s">
        <v>221</v>
      </c>
      <c r="E290" s="41"/>
      <c r="F290" s="234" t="s">
        <v>7278</v>
      </c>
      <c r="G290" s="41"/>
      <c r="H290" s="41"/>
      <c r="I290" s="235"/>
      <c r="J290" s="41"/>
      <c r="K290" s="41"/>
      <c r="L290" s="45"/>
      <c r="M290" s="236"/>
      <c r="N290" s="237"/>
      <c r="O290" s="92"/>
      <c r="P290" s="92"/>
      <c r="Q290" s="92"/>
      <c r="R290" s="92"/>
      <c r="S290" s="92"/>
      <c r="T290" s="93"/>
      <c r="U290" s="39"/>
      <c r="V290" s="39"/>
      <c r="W290" s="39"/>
      <c r="X290" s="39"/>
      <c r="Y290" s="39"/>
      <c r="Z290" s="39"/>
      <c r="AA290" s="39"/>
      <c r="AB290" s="39"/>
      <c r="AC290" s="39"/>
      <c r="AD290" s="39"/>
      <c r="AE290" s="39"/>
      <c r="AT290" s="18" t="s">
        <v>221</v>
      </c>
      <c r="AU290" s="18" t="s">
        <v>90</v>
      </c>
    </row>
    <row r="291" s="2" customFormat="1">
      <c r="A291" s="39"/>
      <c r="B291" s="40"/>
      <c r="C291" s="41"/>
      <c r="D291" s="250" t="s">
        <v>362</v>
      </c>
      <c r="E291" s="41"/>
      <c r="F291" s="251" t="s">
        <v>7279</v>
      </c>
      <c r="G291" s="41"/>
      <c r="H291" s="41"/>
      <c r="I291" s="235"/>
      <c r="J291" s="41"/>
      <c r="K291" s="41"/>
      <c r="L291" s="45"/>
      <c r="M291" s="236"/>
      <c r="N291" s="237"/>
      <c r="O291" s="92"/>
      <c r="P291" s="92"/>
      <c r="Q291" s="92"/>
      <c r="R291" s="92"/>
      <c r="S291" s="92"/>
      <c r="T291" s="93"/>
      <c r="U291" s="39"/>
      <c r="V291" s="39"/>
      <c r="W291" s="39"/>
      <c r="X291" s="39"/>
      <c r="Y291" s="39"/>
      <c r="Z291" s="39"/>
      <c r="AA291" s="39"/>
      <c r="AB291" s="39"/>
      <c r="AC291" s="39"/>
      <c r="AD291" s="39"/>
      <c r="AE291" s="39"/>
      <c r="AT291" s="18" t="s">
        <v>362</v>
      </c>
      <c r="AU291" s="18" t="s">
        <v>90</v>
      </c>
    </row>
    <row r="292" s="2" customFormat="1" ht="24.15" customHeight="1">
      <c r="A292" s="39"/>
      <c r="B292" s="40"/>
      <c r="C292" s="295" t="s">
        <v>720</v>
      </c>
      <c r="D292" s="295" t="s">
        <v>539</v>
      </c>
      <c r="E292" s="296" t="s">
        <v>7307</v>
      </c>
      <c r="F292" s="297" t="s">
        <v>7308</v>
      </c>
      <c r="G292" s="298" t="s">
        <v>523</v>
      </c>
      <c r="H292" s="299">
        <v>3.0899999999999999</v>
      </c>
      <c r="I292" s="300"/>
      <c r="J292" s="301">
        <f>ROUND(I292*H292,2)</f>
        <v>0</v>
      </c>
      <c r="K292" s="297" t="s">
        <v>359</v>
      </c>
      <c r="L292" s="302"/>
      <c r="M292" s="303" t="s">
        <v>1</v>
      </c>
      <c r="N292" s="304" t="s">
        <v>46</v>
      </c>
      <c r="O292" s="92"/>
      <c r="P292" s="229">
        <f>O292*H292</f>
        <v>0</v>
      </c>
      <c r="Q292" s="229">
        <v>0.13100000000000001</v>
      </c>
      <c r="R292" s="229">
        <f>Q292*H292</f>
        <v>0.40478999999999998</v>
      </c>
      <c r="S292" s="229">
        <v>0</v>
      </c>
      <c r="T292" s="230">
        <f>S292*H292</f>
        <v>0</v>
      </c>
      <c r="U292" s="39"/>
      <c r="V292" s="39"/>
      <c r="W292" s="39"/>
      <c r="X292" s="39"/>
      <c r="Y292" s="39"/>
      <c r="Z292" s="39"/>
      <c r="AA292" s="39"/>
      <c r="AB292" s="39"/>
      <c r="AC292" s="39"/>
      <c r="AD292" s="39"/>
      <c r="AE292" s="39"/>
      <c r="AR292" s="231" t="s">
        <v>251</v>
      </c>
      <c r="AT292" s="231" t="s">
        <v>539</v>
      </c>
      <c r="AU292" s="231" t="s">
        <v>90</v>
      </c>
      <c r="AY292" s="18" t="s">
        <v>215</v>
      </c>
      <c r="BE292" s="232">
        <f>IF(N292="základní",J292,0)</f>
        <v>0</v>
      </c>
      <c r="BF292" s="232">
        <f>IF(N292="snížená",J292,0)</f>
        <v>0</v>
      </c>
      <c r="BG292" s="232">
        <f>IF(N292="zákl. přenesená",J292,0)</f>
        <v>0</v>
      </c>
      <c r="BH292" s="232">
        <f>IF(N292="sníž. přenesená",J292,0)</f>
        <v>0</v>
      </c>
      <c r="BI292" s="232">
        <f>IF(N292="nulová",J292,0)</f>
        <v>0</v>
      </c>
      <c r="BJ292" s="18" t="s">
        <v>88</v>
      </c>
      <c r="BK292" s="232">
        <f>ROUND(I292*H292,2)</f>
        <v>0</v>
      </c>
      <c r="BL292" s="18" t="s">
        <v>214</v>
      </c>
      <c r="BM292" s="231" t="s">
        <v>7309</v>
      </c>
    </row>
    <row r="293" s="2" customFormat="1">
      <c r="A293" s="39"/>
      <c r="B293" s="40"/>
      <c r="C293" s="41"/>
      <c r="D293" s="233" t="s">
        <v>221</v>
      </c>
      <c r="E293" s="41"/>
      <c r="F293" s="234" t="s">
        <v>7308</v>
      </c>
      <c r="G293" s="41"/>
      <c r="H293" s="41"/>
      <c r="I293" s="235"/>
      <c r="J293" s="41"/>
      <c r="K293" s="41"/>
      <c r="L293" s="45"/>
      <c r="M293" s="236"/>
      <c r="N293" s="237"/>
      <c r="O293" s="92"/>
      <c r="P293" s="92"/>
      <c r="Q293" s="92"/>
      <c r="R293" s="92"/>
      <c r="S293" s="92"/>
      <c r="T293" s="93"/>
      <c r="U293" s="39"/>
      <c r="V293" s="39"/>
      <c r="W293" s="39"/>
      <c r="X293" s="39"/>
      <c r="Y293" s="39"/>
      <c r="Z293" s="39"/>
      <c r="AA293" s="39"/>
      <c r="AB293" s="39"/>
      <c r="AC293" s="39"/>
      <c r="AD293" s="39"/>
      <c r="AE293" s="39"/>
      <c r="AT293" s="18" t="s">
        <v>221</v>
      </c>
      <c r="AU293" s="18" t="s">
        <v>90</v>
      </c>
    </row>
    <row r="294" s="14" customFormat="1">
      <c r="A294" s="14"/>
      <c r="B294" s="262"/>
      <c r="C294" s="263"/>
      <c r="D294" s="233" t="s">
        <v>364</v>
      </c>
      <c r="E294" s="264" t="s">
        <v>1</v>
      </c>
      <c r="F294" s="265" t="s">
        <v>7310</v>
      </c>
      <c r="G294" s="263"/>
      <c r="H294" s="266">
        <v>3.0899999999999999</v>
      </c>
      <c r="I294" s="267"/>
      <c r="J294" s="263"/>
      <c r="K294" s="263"/>
      <c r="L294" s="268"/>
      <c r="M294" s="269"/>
      <c r="N294" s="270"/>
      <c r="O294" s="270"/>
      <c r="P294" s="270"/>
      <c r="Q294" s="270"/>
      <c r="R294" s="270"/>
      <c r="S294" s="270"/>
      <c r="T294" s="271"/>
      <c r="U294" s="14"/>
      <c r="V294" s="14"/>
      <c r="W294" s="14"/>
      <c r="X294" s="14"/>
      <c r="Y294" s="14"/>
      <c r="Z294" s="14"/>
      <c r="AA294" s="14"/>
      <c r="AB294" s="14"/>
      <c r="AC294" s="14"/>
      <c r="AD294" s="14"/>
      <c r="AE294" s="14"/>
      <c r="AT294" s="272" t="s">
        <v>364</v>
      </c>
      <c r="AU294" s="272" t="s">
        <v>90</v>
      </c>
      <c r="AV294" s="14" t="s">
        <v>90</v>
      </c>
      <c r="AW294" s="14" t="s">
        <v>36</v>
      </c>
      <c r="AX294" s="14" t="s">
        <v>81</v>
      </c>
      <c r="AY294" s="272" t="s">
        <v>215</v>
      </c>
    </row>
    <row r="295" s="15" customFormat="1">
      <c r="A295" s="15"/>
      <c r="B295" s="273"/>
      <c r="C295" s="274"/>
      <c r="D295" s="233" t="s">
        <v>364</v>
      </c>
      <c r="E295" s="275" t="s">
        <v>1</v>
      </c>
      <c r="F295" s="276" t="s">
        <v>368</v>
      </c>
      <c r="G295" s="274"/>
      <c r="H295" s="277">
        <v>3.0899999999999999</v>
      </c>
      <c r="I295" s="278"/>
      <c r="J295" s="274"/>
      <c r="K295" s="274"/>
      <c r="L295" s="279"/>
      <c r="M295" s="280"/>
      <c r="N295" s="281"/>
      <c r="O295" s="281"/>
      <c r="P295" s="281"/>
      <c r="Q295" s="281"/>
      <c r="R295" s="281"/>
      <c r="S295" s="281"/>
      <c r="T295" s="282"/>
      <c r="U295" s="15"/>
      <c r="V295" s="15"/>
      <c r="W295" s="15"/>
      <c r="X295" s="15"/>
      <c r="Y295" s="15"/>
      <c r="Z295" s="15"/>
      <c r="AA295" s="15"/>
      <c r="AB295" s="15"/>
      <c r="AC295" s="15"/>
      <c r="AD295" s="15"/>
      <c r="AE295" s="15"/>
      <c r="AT295" s="283" t="s">
        <v>364</v>
      </c>
      <c r="AU295" s="283" t="s">
        <v>90</v>
      </c>
      <c r="AV295" s="15" t="s">
        <v>214</v>
      </c>
      <c r="AW295" s="15" t="s">
        <v>36</v>
      </c>
      <c r="AX295" s="15" t="s">
        <v>88</v>
      </c>
      <c r="AY295" s="283" t="s">
        <v>215</v>
      </c>
    </row>
    <row r="296" s="11" customFormat="1" ht="22.8" customHeight="1">
      <c r="A296" s="11"/>
      <c r="B296" s="206"/>
      <c r="C296" s="207"/>
      <c r="D296" s="208" t="s">
        <v>80</v>
      </c>
      <c r="E296" s="248" t="s">
        <v>7199</v>
      </c>
      <c r="F296" s="248" t="s">
        <v>7311</v>
      </c>
      <c r="G296" s="207"/>
      <c r="H296" s="207"/>
      <c r="I296" s="210"/>
      <c r="J296" s="249">
        <f>BK296</f>
        <v>0</v>
      </c>
      <c r="K296" s="207"/>
      <c r="L296" s="212"/>
      <c r="M296" s="213"/>
      <c r="N296" s="214"/>
      <c r="O296" s="214"/>
      <c r="P296" s="215">
        <f>SUM(P297:P306)</f>
        <v>0</v>
      </c>
      <c r="Q296" s="214"/>
      <c r="R296" s="215">
        <f>SUM(R297:R306)</f>
        <v>10.42404</v>
      </c>
      <c r="S296" s="214"/>
      <c r="T296" s="216">
        <f>SUM(T297:T306)</f>
        <v>0</v>
      </c>
      <c r="U296" s="11"/>
      <c r="V296" s="11"/>
      <c r="W296" s="11"/>
      <c r="X296" s="11"/>
      <c r="Y296" s="11"/>
      <c r="Z296" s="11"/>
      <c r="AA296" s="11"/>
      <c r="AB296" s="11"/>
      <c r="AC296" s="11"/>
      <c r="AD296" s="11"/>
      <c r="AE296" s="11"/>
      <c r="AR296" s="217" t="s">
        <v>88</v>
      </c>
      <c r="AT296" s="218" t="s">
        <v>80</v>
      </c>
      <c r="AU296" s="218" t="s">
        <v>88</v>
      </c>
      <c r="AY296" s="217" t="s">
        <v>215</v>
      </c>
      <c r="BK296" s="219">
        <f>SUM(BK297:BK306)</f>
        <v>0</v>
      </c>
    </row>
    <row r="297" s="2" customFormat="1" ht="21.75" customHeight="1">
      <c r="A297" s="39"/>
      <c r="B297" s="40"/>
      <c r="C297" s="220" t="s">
        <v>727</v>
      </c>
      <c r="D297" s="220" t="s">
        <v>216</v>
      </c>
      <c r="E297" s="221" t="s">
        <v>7244</v>
      </c>
      <c r="F297" s="222" t="s">
        <v>7245</v>
      </c>
      <c r="G297" s="223" t="s">
        <v>523</v>
      </c>
      <c r="H297" s="224">
        <v>22</v>
      </c>
      <c r="I297" s="225"/>
      <c r="J297" s="226">
        <f>ROUND(I297*H297,2)</f>
        <v>0</v>
      </c>
      <c r="K297" s="222" t="s">
        <v>359</v>
      </c>
      <c r="L297" s="45"/>
      <c r="M297" s="227" t="s">
        <v>1</v>
      </c>
      <c r="N297" s="228" t="s">
        <v>46</v>
      </c>
      <c r="O297" s="92"/>
      <c r="P297" s="229">
        <f>O297*H297</f>
        <v>0</v>
      </c>
      <c r="Q297" s="229">
        <v>0.34499999999999997</v>
      </c>
      <c r="R297" s="229">
        <f>Q297*H297</f>
        <v>7.5899999999999999</v>
      </c>
      <c r="S297" s="229">
        <v>0</v>
      </c>
      <c r="T297" s="230">
        <f>S297*H297</f>
        <v>0</v>
      </c>
      <c r="U297" s="39"/>
      <c r="V297" s="39"/>
      <c r="W297" s="39"/>
      <c r="X297" s="39"/>
      <c r="Y297" s="39"/>
      <c r="Z297" s="39"/>
      <c r="AA297" s="39"/>
      <c r="AB297" s="39"/>
      <c r="AC297" s="39"/>
      <c r="AD297" s="39"/>
      <c r="AE297" s="39"/>
      <c r="AR297" s="231" t="s">
        <v>214</v>
      </c>
      <c r="AT297" s="231" t="s">
        <v>216</v>
      </c>
      <c r="AU297" s="231" t="s">
        <v>90</v>
      </c>
      <c r="AY297" s="18" t="s">
        <v>215</v>
      </c>
      <c r="BE297" s="232">
        <f>IF(N297="základní",J297,0)</f>
        <v>0</v>
      </c>
      <c r="BF297" s="232">
        <f>IF(N297="snížená",J297,0)</f>
        <v>0</v>
      </c>
      <c r="BG297" s="232">
        <f>IF(N297="zákl. přenesená",J297,0)</f>
        <v>0</v>
      </c>
      <c r="BH297" s="232">
        <f>IF(N297="sníž. přenesená",J297,0)</f>
        <v>0</v>
      </c>
      <c r="BI297" s="232">
        <f>IF(N297="nulová",J297,0)</f>
        <v>0</v>
      </c>
      <c r="BJ297" s="18" t="s">
        <v>88</v>
      </c>
      <c r="BK297" s="232">
        <f>ROUND(I297*H297,2)</f>
        <v>0</v>
      </c>
      <c r="BL297" s="18" t="s">
        <v>214</v>
      </c>
      <c r="BM297" s="231" t="s">
        <v>7312</v>
      </c>
    </row>
    <row r="298" s="2" customFormat="1">
      <c r="A298" s="39"/>
      <c r="B298" s="40"/>
      <c r="C298" s="41"/>
      <c r="D298" s="233" t="s">
        <v>221</v>
      </c>
      <c r="E298" s="41"/>
      <c r="F298" s="234" t="s">
        <v>7247</v>
      </c>
      <c r="G298" s="41"/>
      <c r="H298" s="41"/>
      <c r="I298" s="235"/>
      <c r="J298" s="41"/>
      <c r="K298" s="41"/>
      <c r="L298" s="45"/>
      <c r="M298" s="236"/>
      <c r="N298" s="237"/>
      <c r="O298" s="92"/>
      <c r="P298" s="92"/>
      <c r="Q298" s="92"/>
      <c r="R298" s="92"/>
      <c r="S298" s="92"/>
      <c r="T298" s="93"/>
      <c r="U298" s="39"/>
      <c r="V298" s="39"/>
      <c r="W298" s="39"/>
      <c r="X298" s="39"/>
      <c r="Y298" s="39"/>
      <c r="Z298" s="39"/>
      <c r="AA298" s="39"/>
      <c r="AB298" s="39"/>
      <c r="AC298" s="39"/>
      <c r="AD298" s="39"/>
      <c r="AE298" s="39"/>
      <c r="AT298" s="18" t="s">
        <v>221</v>
      </c>
      <c r="AU298" s="18" t="s">
        <v>90</v>
      </c>
    </row>
    <row r="299" s="2" customFormat="1">
      <c r="A299" s="39"/>
      <c r="B299" s="40"/>
      <c r="C299" s="41"/>
      <c r="D299" s="250" t="s">
        <v>362</v>
      </c>
      <c r="E299" s="41"/>
      <c r="F299" s="251" t="s">
        <v>7248</v>
      </c>
      <c r="G299" s="41"/>
      <c r="H299" s="41"/>
      <c r="I299" s="235"/>
      <c r="J299" s="41"/>
      <c r="K299" s="41"/>
      <c r="L299" s="45"/>
      <c r="M299" s="236"/>
      <c r="N299" s="237"/>
      <c r="O299" s="92"/>
      <c r="P299" s="92"/>
      <c r="Q299" s="92"/>
      <c r="R299" s="92"/>
      <c r="S299" s="92"/>
      <c r="T299" s="93"/>
      <c r="U299" s="39"/>
      <c r="V299" s="39"/>
      <c r="W299" s="39"/>
      <c r="X299" s="39"/>
      <c r="Y299" s="39"/>
      <c r="Z299" s="39"/>
      <c r="AA299" s="39"/>
      <c r="AB299" s="39"/>
      <c r="AC299" s="39"/>
      <c r="AD299" s="39"/>
      <c r="AE299" s="39"/>
      <c r="AT299" s="18" t="s">
        <v>362</v>
      </c>
      <c r="AU299" s="18" t="s">
        <v>90</v>
      </c>
    </row>
    <row r="300" s="2" customFormat="1" ht="24.15" customHeight="1">
      <c r="A300" s="39"/>
      <c r="B300" s="40"/>
      <c r="C300" s="220" t="s">
        <v>735</v>
      </c>
      <c r="D300" s="220" t="s">
        <v>216</v>
      </c>
      <c r="E300" s="221" t="s">
        <v>7313</v>
      </c>
      <c r="F300" s="222" t="s">
        <v>7314</v>
      </c>
      <c r="G300" s="223" t="s">
        <v>523</v>
      </c>
      <c r="H300" s="224">
        <v>22</v>
      </c>
      <c r="I300" s="225"/>
      <c r="J300" s="226">
        <f>ROUND(I300*H300,2)</f>
        <v>0</v>
      </c>
      <c r="K300" s="222" t="s">
        <v>359</v>
      </c>
      <c r="L300" s="45"/>
      <c r="M300" s="227" t="s">
        <v>1</v>
      </c>
      <c r="N300" s="228" t="s">
        <v>46</v>
      </c>
      <c r="O300" s="92"/>
      <c r="P300" s="229">
        <f>O300*H300</f>
        <v>0</v>
      </c>
      <c r="Q300" s="229">
        <v>0.089219999999999994</v>
      </c>
      <c r="R300" s="229">
        <f>Q300*H300</f>
        <v>1.9628399999999999</v>
      </c>
      <c r="S300" s="229">
        <v>0</v>
      </c>
      <c r="T300" s="230">
        <f>S300*H300</f>
        <v>0</v>
      </c>
      <c r="U300" s="39"/>
      <c r="V300" s="39"/>
      <c r="W300" s="39"/>
      <c r="X300" s="39"/>
      <c r="Y300" s="39"/>
      <c r="Z300" s="39"/>
      <c r="AA300" s="39"/>
      <c r="AB300" s="39"/>
      <c r="AC300" s="39"/>
      <c r="AD300" s="39"/>
      <c r="AE300" s="39"/>
      <c r="AR300" s="231" t="s">
        <v>214</v>
      </c>
      <c r="AT300" s="231" t="s">
        <v>216</v>
      </c>
      <c r="AU300" s="231" t="s">
        <v>90</v>
      </c>
      <c r="AY300" s="18" t="s">
        <v>215</v>
      </c>
      <c r="BE300" s="232">
        <f>IF(N300="základní",J300,0)</f>
        <v>0</v>
      </c>
      <c r="BF300" s="232">
        <f>IF(N300="snížená",J300,0)</f>
        <v>0</v>
      </c>
      <c r="BG300" s="232">
        <f>IF(N300="zákl. přenesená",J300,0)</f>
        <v>0</v>
      </c>
      <c r="BH300" s="232">
        <f>IF(N300="sníž. přenesená",J300,0)</f>
        <v>0</v>
      </c>
      <c r="BI300" s="232">
        <f>IF(N300="nulová",J300,0)</f>
        <v>0</v>
      </c>
      <c r="BJ300" s="18" t="s">
        <v>88</v>
      </c>
      <c r="BK300" s="232">
        <f>ROUND(I300*H300,2)</f>
        <v>0</v>
      </c>
      <c r="BL300" s="18" t="s">
        <v>214</v>
      </c>
      <c r="BM300" s="231" t="s">
        <v>7315</v>
      </c>
    </row>
    <row r="301" s="2" customFormat="1">
      <c r="A301" s="39"/>
      <c r="B301" s="40"/>
      <c r="C301" s="41"/>
      <c r="D301" s="233" t="s">
        <v>221</v>
      </c>
      <c r="E301" s="41"/>
      <c r="F301" s="234" t="s">
        <v>7316</v>
      </c>
      <c r="G301" s="41"/>
      <c r="H301" s="41"/>
      <c r="I301" s="235"/>
      <c r="J301" s="41"/>
      <c r="K301" s="41"/>
      <c r="L301" s="45"/>
      <c r="M301" s="236"/>
      <c r="N301" s="237"/>
      <c r="O301" s="92"/>
      <c r="P301" s="92"/>
      <c r="Q301" s="92"/>
      <c r="R301" s="92"/>
      <c r="S301" s="92"/>
      <c r="T301" s="93"/>
      <c r="U301" s="39"/>
      <c r="V301" s="39"/>
      <c r="W301" s="39"/>
      <c r="X301" s="39"/>
      <c r="Y301" s="39"/>
      <c r="Z301" s="39"/>
      <c r="AA301" s="39"/>
      <c r="AB301" s="39"/>
      <c r="AC301" s="39"/>
      <c r="AD301" s="39"/>
      <c r="AE301" s="39"/>
      <c r="AT301" s="18" t="s">
        <v>221</v>
      </c>
      <c r="AU301" s="18" t="s">
        <v>90</v>
      </c>
    </row>
    <row r="302" s="2" customFormat="1">
      <c r="A302" s="39"/>
      <c r="B302" s="40"/>
      <c r="C302" s="41"/>
      <c r="D302" s="250" t="s">
        <v>362</v>
      </c>
      <c r="E302" s="41"/>
      <c r="F302" s="251" t="s">
        <v>7317</v>
      </c>
      <c r="G302" s="41"/>
      <c r="H302" s="41"/>
      <c r="I302" s="235"/>
      <c r="J302" s="41"/>
      <c r="K302" s="41"/>
      <c r="L302" s="45"/>
      <c r="M302" s="236"/>
      <c r="N302" s="237"/>
      <c r="O302" s="92"/>
      <c r="P302" s="92"/>
      <c r="Q302" s="92"/>
      <c r="R302" s="92"/>
      <c r="S302" s="92"/>
      <c r="T302" s="93"/>
      <c r="U302" s="39"/>
      <c r="V302" s="39"/>
      <c r="W302" s="39"/>
      <c r="X302" s="39"/>
      <c r="Y302" s="39"/>
      <c r="Z302" s="39"/>
      <c r="AA302" s="39"/>
      <c r="AB302" s="39"/>
      <c r="AC302" s="39"/>
      <c r="AD302" s="39"/>
      <c r="AE302" s="39"/>
      <c r="AT302" s="18" t="s">
        <v>362</v>
      </c>
      <c r="AU302" s="18" t="s">
        <v>90</v>
      </c>
    </row>
    <row r="303" s="2" customFormat="1" ht="24.15" customHeight="1">
      <c r="A303" s="39"/>
      <c r="B303" s="40"/>
      <c r="C303" s="295" t="s">
        <v>745</v>
      </c>
      <c r="D303" s="295" t="s">
        <v>539</v>
      </c>
      <c r="E303" s="296" t="s">
        <v>7280</v>
      </c>
      <c r="F303" s="297" t="s">
        <v>7281</v>
      </c>
      <c r="G303" s="298" t="s">
        <v>523</v>
      </c>
      <c r="H303" s="299">
        <v>6.5999999999999996</v>
      </c>
      <c r="I303" s="300"/>
      <c r="J303" s="301">
        <f>ROUND(I303*H303,2)</f>
        <v>0</v>
      </c>
      <c r="K303" s="297" t="s">
        <v>359</v>
      </c>
      <c r="L303" s="302"/>
      <c r="M303" s="303" t="s">
        <v>1</v>
      </c>
      <c r="N303" s="304" t="s">
        <v>46</v>
      </c>
      <c r="O303" s="92"/>
      <c r="P303" s="229">
        <f>O303*H303</f>
        <v>0</v>
      </c>
      <c r="Q303" s="229">
        <v>0.13200000000000001</v>
      </c>
      <c r="R303" s="229">
        <f>Q303*H303</f>
        <v>0.87119999999999997</v>
      </c>
      <c r="S303" s="229">
        <v>0</v>
      </c>
      <c r="T303" s="230">
        <f>S303*H303</f>
        <v>0</v>
      </c>
      <c r="U303" s="39"/>
      <c r="V303" s="39"/>
      <c r="W303" s="39"/>
      <c r="X303" s="39"/>
      <c r="Y303" s="39"/>
      <c r="Z303" s="39"/>
      <c r="AA303" s="39"/>
      <c r="AB303" s="39"/>
      <c r="AC303" s="39"/>
      <c r="AD303" s="39"/>
      <c r="AE303" s="39"/>
      <c r="AR303" s="231" t="s">
        <v>251</v>
      </c>
      <c r="AT303" s="231" t="s">
        <v>539</v>
      </c>
      <c r="AU303" s="231" t="s">
        <v>90</v>
      </c>
      <c r="AY303" s="18" t="s">
        <v>215</v>
      </c>
      <c r="BE303" s="232">
        <f>IF(N303="základní",J303,0)</f>
        <v>0</v>
      </c>
      <c r="BF303" s="232">
        <f>IF(N303="snížená",J303,0)</f>
        <v>0</v>
      </c>
      <c r="BG303" s="232">
        <f>IF(N303="zákl. přenesená",J303,0)</f>
        <v>0</v>
      </c>
      <c r="BH303" s="232">
        <f>IF(N303="sníž. přenesená",J303,0)</f>
        <v>0</v>
      </c>
      <c r="BI303" s="232">
        <f>IF(N303="nulová",J303,0)</f>
        <v>0</v>
      </c>
      <c r="BJ303" s="18" t="s">
        <v>88</v>
      </c>
      <c r="BK303" s="232">
        <f>ROUND(I303*H303,2)</f>
        <v>0</v>
      </c>
      <c r="BL303" s="18" t="s">
        <v>214</v>
      </c>
      <c r="BM303" s="231" t="s">
        <v>7318</v>
      </c>
    </row>
    <row r="304" s="13" customFormat="1">
      <c r="A304" s="13"/>
      <c r="B304" s="252"/>
      <c r="C304" s="253"/>
      <c r="D304" s="233" t="s">
        <v>364</v>
      </c>
      <c r="E304" s="254" t="s">
        <v>1</v>
      </c>
      <c r="F304" s="255" t="s">
        <v>7319</v>
      </c>
      <c r="G304" s="253"/>
      <c r="H304" s="254" t="s">
        <v>1</v>
      </c>
      <c r="I304" s="256"/>
      <c r="J304" s="253"/>
      <c r="K304" s="253"/>
      <c r="L304" s="257"/>
      <c r="M304" s="258"/>
      <c r="N304" s="259"/>
      <c r="O304" s="259"/>
      <c r="P304" s="259"/>
      <c r="Q304" s="259"/>
      <c r="R304" s="259"/>
      <c r="S304" s="259"/>
      <c r="T304" s="260"/>
      <c r="U304" s="13"/>
      <c r="V304" s="13"/>
      <c r="W304" s="13"/>
      <c r="X304" s="13"/>
      <c r="Y304" s="13"/>
      <c r="Z304" s="13"/>
      <c r="AA304" s="13"/>
      <c r="AB304" s="13"/>
      <c r="AC304" s="13"/>
      <c r="AD304" s="13"/>
      <c r="AE304" s="13"/>
      <c r="AT304" s="261" t="s">
        <v>364</v>
      </c>
      <c r="AU304" s="261" t="s">
        <v>90</v>
      </c>
      <c r="AV304" s="13" t="s">
        <v>88</v>
      </c>
      <c r="AW304" s="13" t="s">
        <v>36</v>
      </c>
      <c r="AX304" s="13" t="s">
        <v>81</v>
      </c>
      <c r="AY304" s="261" t="s">
        <v>215</v>
      </c>
    </row>
    <row r="305" s="14" customFormat="1">
      <c r="A305" s="14"/>
      <c r="B305" s="262"/>
      <c r="C305" s="263"/>
      <c r="D305" s="233" t="s">
        <v>364</v>
      </c>
      <c r="E305" s="264" t="s">
        <v>1</v>
      </c>
      <c r="F305" s="265" t="s">
        <v>7320</v>
      </c>
      <c r="G305" s="263"/>
      <c r="H305" s="266">
        <v>6.5999999999999996</v>
      </c>
      <c r="I305" s="267"/>
      <c r="J305" s="263"/>
      <c r="K305" s="263"/>
      <c r="L305" s="268"/>
      <c r="M305" s="269"/>
      <c r="N305" s="270"/>
      <c r="O305" s="270"/>
      <c r="P305" s="270"/>
      <c r="Q305" s="270"/>
      <c r="R305" s="270"/>
      <c r="S305" s="270"/>
      <c r="T305" s="271"/>
      <c r="U305" s="14"/>
      <c r="V305" s="14"/>
      <c r="W305" s="14"/>
      <c r="X305" s="14"/>
      <c r="Y305" s="14"/>
      <c r="Z305" s="14"/>
      <c r="AA305" s="14"/>
      <c r="AB305" s="14"/>
      <c r="AC305" s="14"/>
      <c r="AD305" s="14"/>
      <c r="AE305" s="14"/>
      <c r="AT305" s="272" t="s">
        <v>364</v>
      </c>
      <c r="AU305" s="272" t="s">
        <v>90</v>
      </c>
      <c r="AV305" s="14" t="s">
        <v>90</v>
      </c>
      <c r="AW305" s="14" t="s">
        <v>36</v>
      </c>
      <c r="AX305" s="14" t="s">
        <v>81</v>
      </c>
      <c r="AY305" s="272" t="s">
        <v>215</v>
      </c>
    </row>
    <row r="306" s="15" customFormat="1">
      <c r="A306" s="15"/>
      <c r="B306" s="273"/>
      <c r="C306" s="274"/>
      <c r="D306" s="233" t="s">
        <v>364</v>
      </c>
      <c r="E306" s="275" t="s">
        <v>1</v>
      </c>
      <c r="F306" s="276" t="s">
        <v>368</v>
      </c>
      <c r="G306" s="274"/>
      <c r="H306" s="277">
        <v>6.5999999999999996</v>
      </c>
      <c r="I306" s="278"/>
      <c r="J306" s="274"/>
      <c r="K306" s="274"/>
      <c r="L306" s="279"/>
      <c r="M306" s="280"/>
      <c r="N306" s="281"/>
      <c r="O306" s="281"/>
      <c r="P306" s="281"/>
      <c r="Q306" s="281"/>
      <c r="R306" s="281"/>
      <c r="S306" s="281"/>
      <c r="T306" s="282"/>
      <c r="U306" s="15"/>
      <c r="V306" s="15"/>
      <c r="W306" s="15"/>
      <c r="X306" s="15"/>
      <c r="Y306" s="15"/>
      <c r="Z306" s="15"/>
      <c r="AA306" s="15"/>
      <c r="AB306" s="15"/>
      <c r="AC306" s="15"/>
      <c r="AD306" s="15"/>
      <c r="AE306" s="15"/>
      <c r="AT306" s="283" t="s">
        <v>364</v>
      </c>
      <c r="AU306" s="283" t="s">
        <v>90</v>
      </c>
      <c r="AV306" s="15" t="s">
        <v>214</v>
      </c>
      <c r="AW306" s="15" t="s">
        <v>36</v>
      </c>
      <c r="AX306" s="15" t="s">
        <v>88</v>
      </c>
      <c r="AY306" s="283" t="s">
        <v>215</v>
      </c>
    </row>
    <row r="307" s="11" customFormat="1" ht="22.8" customHeight="1">
      <c r="A307" s="11"/>
      <c r="B307" s="206"/>
      <c r="C307" s="207"/>
      <c r="D307" s="208" t="s">
        <v>80</v>
      </c>
      <c r="E307" s="248" t="s">
        <v>256</v>
      </c>
      <c r="F307" s="248" t="s">
        <v>2059</v>
      </c>
      <c r="G307" s="207"/>
      <c r="H307" s="207"/>
      <c r="I307" s="210"/>
      <c r="J307" s="249">
        <f>BK307</f>
        <v>0</v>
      </c>
      <c r="K307" s="207"/>
      <c r="L307" s="212"/>
      <c r="M307" s="213"/>
      <c r="N307" s="214"/>
      <c r="O307" s="214"/>
      <c r="P307" s="215">
        <f>P308+P362+P389</f>
        <v>0</v>
      </c>
      <c r="Q307" s="214"/>
      <c r="R307" s="215">
        <f>R308+R362+R389</f>
        <v>169.36152942000001</v>
      </c>
      <c r="S307" s="214"/>
      <c r="T307" s="216">
        <f>T308+T362+T389</f>
        <v>0</v>
      </c>
      <c r="U307" s="11"/>
      <c r="V307" s="11"/>
      <c r="W307" s="11"/>
      <c r="X307" s="11"/>
      <c r="Y307" s="11"/>
      <c r="Z307" s="11"/>
      <c r="AA307" s="11"/>
      <c r="AB307" s="11"/>
      <c r="AC307" s="11"/>
      <c r="AD307" s="11"/>
      <c r="AE307" s="11"/>
      <c r="AR307" s="217" t="s">
        <v>88</v>
      </c>
      <c r="AT307" s="218" t="s">
        <v>80</v>
      </c>
      <c r="AU307" s="218" t="s">
        <v>88</v>
      </c>
      <c r="AY307" s="217" t="s">
        <v>215</v>
      </c>
      <c r="BK307" s="219">
        <f>BK308+BK362+BK389</f>
        <v>0</v>
      </c>
    </row>
    <row r="308" s="11" customFormat="1" ht="20.88" customHeight="1">
      <c r="A308" s="11"/>
      <c r="B308" s="206"/>
      <c r="C308" s="207"/>
      <c r="D308" s="208" t="s">
        <v>80</v>
      </c>
      <c r="E308" s="248" t="s">
        <v>1437</v>
      </c>
      <c r="F308" s="248" t="s">
        <v>7321</v>
      </c>
      <c r="G308" s="207"/>
      <c r="H308" s="207"/>
      <c r="I308" s="210"/>
      <c r="J308" s="249">
        <f>BK308</f>
        <v>0</v>
      </c>
      <c r="K308" s="207"/>
      <c r="L308" s="212"/>
      <c r="M308" s="213"/>
      <c r="N308" s="214"/>
      <c r="O308" s="214"/>
      <c r="P308" s="215">
        <f>SUM(P309:P361)</f>
        <v>0</v>
      </c>
      <c r="Q308" s="214"/>
      <c r="R308" s="215">
        <f>SUM(R309:R361)</f>
        <v>169.36152942000001</v>
      </c>
      <c r="S308" s="214"/>
      <c r="T308" s="216">
        <f>SUM(T309:T361)</f>
        <v>0</v>
      </c>
      <c r="U308" s="11"/>
      <c r="V308" s="11"/>
      <c r="W308" s="11"/>
      <c r="X308" s="11"/>
      <c r="Y308" s="11"/>
      <c r="Z308" s="11"/>
      <c r="AA308" s="11"/>
      <c r="AB308" s="11"/>
      <c r="AC308" s="11"/>
      <c r="AD308" s="11"/>
      <c r="AE308" s="11"/>
      <c r="AR308" s="217" t="s">
        <v>88</v>
      </c>
      <c r="AT308" s="218" t="s">
        <v>80</v>
      </c>
      <c r="AU308" s="218" t="s">
        <v>90</v>
      </c>
      <c r="AY308" s="217" t="s">
        <v>215</v>
      </c>
      <c r="BK308" s="219">
        <f>SUM(BK309:BK361)</f>
        <v>0</v>
      </c>
    </row>
    <row r="309" s="2" customFormat="1" ht="24.15" customHeight="1">
      <c r="A309" s="39"/>
      <c r="B309" s="40"/>
      <c r="C309" s="220" t="s">
        <v>751</v>
      </c>
      <c r="D309" s="220" t="s">
        <v>216</v>
      </c>
      <c r="E309" s="221" t="s">
        <v>7322</v>
      </c>
      <c r="F309" s="222" t="s">
        <v>7323</v>
      </c>
      <c r="G309" s="223" t="s">
        <v>716</v>
      </c>
      <c r="H309" s="224">
        <v>4</v>
      </c>
      <c r="I309" s="225"/>
      <c r="J309" s="226">
        <f>ROUND(I309*H309,2)</f>
        <v>0</v>
      </c>
      <c r="K309" s="222" t="s">
        <v>359</v>
      </c>
      <c r="L309" s="45"/>
      <c r="M309" s="227" t="s">
        <v>1</v>
      </c>
      <c r="N309" s="228" t="s">
        <v>46</v>
      </c>
      <c r="O309" s="92"/>
      <c r="P309" s="229">
        <f>O309*H309</f>
        <v>0</v>
      </c>
      <c r="Q309" s="229">
        <v>0.00069999999999999999</v>
      </c>
      <c r="R309" s="229">
        <f>Q309*H309</f>
        <v>0.0028</v>
      </c>
      <c r="S309" s="229">
        <v>0</v>
      </c>
      <c r="T309" s="230">
        <f>S309*H309</f>
        <v>0</v>
      </c>
      <c r="U309" s="39"/>
      <c r="V309" s="39"/>
      <c r="W309" s="39"/>
      <c r="X309" s="39"/>
      <c r="Y309" s="39"/>
      <c r="Z309" s="39"/>
      <c r="AA309" s="39"/>
      <c r="AB309" s="39"/>
      <c r="AC309" s="39"/>
      <c r="AD309" s="39"/>
      <c r="AE309" s="39"/>
      <c r="AR309" s="231" t="s">
        <v>214</v>
      </c>
      <c r="AT309" s="231" t="s">
        <v>216</v>
      </c>
      <c r="AU309" s="231" t="s">
        <v>227</v>
      </c>
      <c r="AY309" s="18" t="s">
        <v>215</v>
      </c>
      <c r="BE309" s="232">
        <f>IF(N309="základní",J309,0)</f>
        <v>0</v>
      </c>
      <c r="BF309" s="232">
        <f>IF(N309="snížená",J309,0)</f>
        <v>0</v>
      </c>
      <c r="BG309" s="232">
        <f>IF(N309="zákl. přenesená",J309,0)</f>
        <v>0</v>
      </c>
      <c r="BH309" s="232">
        <f>IF(N309="sníž. přenesená",J309,0)</f>
        <v>0</v>
      </c>
      <c r="BI309" s="232">
        <f>IF(N309="nulová",J309,0)</f>
        <v>0</v>
      </c>
      <c r="BJ309" s="18" t="s">
        <v>88</v>
      </c>
      <c r="BK309" s="232">
        <f>ROUND(I309*H309,2)</f>
        <v>0</v>
      </c>
      <c r="BL309" s="18" t="s">
        <v>214</v>
      </c>
      <c r="BM309" s="231" t="s">
        <v>7324</v>
      </c>
    </row>
    <row r="310" s="2" customFormat="1">
      <c r="A310" s="39"/>
      <c r="B310" s="40"/>
      <c r="C310" s="41"/>
      <c r="D310" s="233" t="s">
        <v>221</v>
      </c>
      <c r="E310" s="41"/>
      <c r="F310" s="234" t="s">
        <v>7325</v>
      </c>
      <c r="G310" s="41"/>
      <c r="H310" s="41"/>
      <c r="I310" s="235"/>
      <c r="J310" s="41"/>
      <c r="K310" s="41"/>
      <c r="L310" s="45"/>
      <c r="M310" s="236"/>
      <c r="N310" s="237"/>
      <c r="O310" s="92"/>
      <c r="P310" s="92"/>
      <c r="Q310" s="92"/>
      <c r="R310" s="92"/>
      <c r="S310" s="92"/>
      <c r="T310" s="93"/>
      <c r="U310" s="39"/>
      <c r="V310" s="39"/>
      <c r="W310" s="39"/>
      <c r="X310" s="39"/>
      <c r="Y310" s="39"/>
      <c r="Z310" s="39"/>
      <c r="AA310" s="39"/>
      <c r="AB310" s="39"/>
      <c r="AC310" s="39"/>
      <c r="AD310" s="39"/>
      <c r="AE310" s="39"/>
      <c r="AT310" s="18" t="s">
        <v>221</v>
      </c>
      <c r="AU310" s="18" t="s">
        <v>227</v>
      </c>
    </row>
    <row r="311" s="2" customFormat="1">
      <c r="A311" s="39"/>
      <c r="B311" s="40"/>
      <c r="C311" s="41"/>
      <c r="D311" s="250" t="s">
        <v>362</v>
      </c>
      <c r="E311" s="41"/>
      <c r="F311" s="251" t="s">
        <v>7326</v>
      </c>
      <c r="G311" s="41"/>
      <c r="H311" s="41"/>
      <c r="I311" s="235"/>
      <c r="J311" s="41"/>
      <c r="K311" s="41"/>
      <c r="L311" s="45"/>
      <c r="M311" s="236"/>
      <c r="N311" s="237"/>
      <c r="O311" s="92"/>
      <c r="P311" s="92"/>
      <c r="Q311" s="92"/>
      <c r="R311" s="92"/>
      <c r="S311" s="92"/>
      <c r="T311" s="93"/>
      <c r="U311" s="39"/>
      <c r="V311" s="39"/>
      <c r="W311" s="39"/>
      <c r="X311" s="39"/>
      <c r="Y311" s="39"/>
      <c r="Z311" s="39"/>
      <c r="AA311" s="39"/>
      <c r="AB311" s="39"/>
      <c r="AC311" s="39"/>
      <c r="AD311" s="39"/>
      <c r="AE311" s="39"/>
      <c r="AT311" s="18" t="s">
        <v>362</v>
      </c>
      <c r="AU311" s="18" t="s">
        <v>227</v>
      </c>
    </row>
    <row r="312" s="2" customFormat="1" ht="16.5" customHeight="1">
      <c r="A312" s="39"/>
      <c r="B312" s="40"/>
      <c r="C312" s="295" t="s">
        <v>758</v>
      </c>
      <c r="D312" s="295" t="s">
        <v>539</v>
      </c>
      <c r="E312" s="296" t="s">
        <v>7327</v>
      </c>
      <c r="F312" s="297" t="s">
        <v>7328</v>
      </c>
      <c r="G312" s="298" t="s">
        <v>716</v>
      </c>
      <c r="H312" s="299">
        <v>1</v>
      </c>
      <c r="I312" s="300"/>
      <c r="J312" s="301">
        <f>ROUND(I312*H312,2)</f>
        <v>0</v>
      </c>
      <c r="K312" s="297" t="s">
        <v>359</v>
      </c>
      <c r="L312" s="302"/>
      <c r="M312" s="303" t="s">
        <v>1</v>
      </c>
      <c r="N312" s="304" t="s">
        <v>46</v>
      </c>
      <c r="O312" s="92"/>
      <c r="P312" s="229">
        <f>O312*H312</f>
        <v>0</v>
      </c>
      <c r="Q312" s="229">
        <v>0.0035000000000000001</v>
      </c>
      <c r="R312" s="229">
        <f>Q312*H312</f>
        <v>0.0035000000000000001</v>
      </c>
      <c r="S312" s="229">
        <v>0</v>
      </c>
      <c r="T312" s="230">
        <f>S312*H312</f>
        <v>0</v>
      </c>
      <c r="U312" s="39"/>
      <c r="V312" s="39"/>
      <c r="W312" s="39"/>
      <c r="X312" s="39"/>
      <c r="Y312" s="39"/>
      <c r="Z312" s="39"/>
      <c r="AA312" s="39"/>
      <c r="AB312" s="39"/>
      <c r="AC312" s="39"/>
      <c r="AD312" s="39"/>
      <c r="AE312" s="39"/>
      <c r="AR312" s="231" t="s">
        <v>251</v>
      </c>
      <c r="AT312" s="231" t="s">
        <v>539</v>
      </c>
      <c r="AU312" s="231" t="s">
        <v>227</v>
      </c>
      <c r="AY312" s="18" t="s">
        <v>215</v>
      </c>
      <c r="BE312" s="232">
        <f>IF(N312="základní",J312,0)</f>
        <v>0</v>
      </c>
      <c r="BF312" s="232">
        <f>IF(N312="snížená",J312,0)</f>
        <v>0</v>
      </c>
      <c r="BG312" s="232">
        <f>IF(N312="zákl. přenesená",J312,0)</f>
        <v>0</v>
      </c>
      <c r="BH312" s="232">
        <f>IF(N312="sníž. přenesená",J312,0)</f>
        <v>0</v>
      </c>
      <c r="BI312" s="232">
        <f>IF(N312="nulová",J312,0)</f>
        <v>0</v>
      </c>
      <c r="BJ312" s="18" t="s">
        <v>88</v>
      </c>
      <c r="BK312" s="232">
        <f>ROUND(I312*H312,2)</f>
        <v>0</v>
      </c>
      <c r="BL312" s="18" t="s">
        <v>214</v>
      </c>
      <c r="BM312" s="231" t="s">
        <v>7329</v>
      </c>
    </row>
    <row r="313" s="2" customFormat="1" ht="16.5" customHeight="1">
      <c r="A313" s="39"/>
      <c r="B313" s="40"/>
      <c r="C313" s="295" t="s">
        <v>794</v>
      </c>
      <c r="D313" s="295" t="s">
        <v>539</v>
      </c>
      <c r="E313" s="296" t="s">
        <v>7330</v>
      </c>
      <c r="F313" s="297" t="s">
        <v>7331</v>
      </c>
      <c r="G313" s="298" t="s">
        <v>716</v>
      </c>
      <c r="H313" s="299">
        <v>2</v>
      </c>
      <c r="I313" s="300"/>
      <c r="J313" s="301">
        <f>ROUND(I313*H313,2)</f>
        <v>0</v>
      </c>
      <c r="K313" s="297" t="s">
        <v>359</v>
      </c>
      <c r="L313" s="302"/>
      <c r="M313" s="303" t="s">
        <v>1</v>
      </c>
      <c r="N313" s="304" t="s">
        <v>46</v>
      </c>
      <c r="O313" s="92"/>
      <c r="P313" s="229">
        <f>O313*H313</f>
        <v>0</v>
      </c>
      <c r="Q313" s="229">
        <v>0.0077000000000000002</v>
      </c>
      <c r="R313" s="229">
        <f>Q313*H313</f>
        <v>0.015400000000000001</v>
      </c>
      <c r="S313" s="229">
        <v>0</v>
      </c>
      <c r="T313" s="230">
        <f>S313*H313</f>
        <v>0</v>
      </c>
      <c r="U313" s="39"/>
      <c r="V313" s="39"/>
      <c r="W313" s="39"/>
      <c r="X313" s="39"/>
      <c r="Y313" s="39"/>
      <c r="Z313" s="39"/>
      <c r="AA313" s="39"/>
      <c r="AB313" s="39"/>
      <c r="AC313" s="39"/>
      <c r="AD313" s="39"/>
      <c r="AE313" s="39"/>
      <c r="AR313" s="231" t="s">
        <v>251</v>
      </c>
      <c r="AT313" s="231" t="s">
        <v>539</v>
      </c>
      <c r="AU313" s="231" t="s">
        <v>227</v>
      </c>
      <c r="AY313" s="18" t="s">
        <v>215</v>
      </c>
      <c r="BE313" s="232">
        <f>IF(N313="základní",J313,0)</f>
        <v>0</v>
      </c>
      <c r="BF313" s="232">
        <f>IF(N313="snížená",J313,0)</f>
        <v>0</v>
      </c>
      <c r="BG313" s="232">
        <f>IF(N313="zákl. přenesená",J313,0)</f>
        <v>0</v>
      </c>
      <c r="BH313" s="232">
        <f>IF(N313="sníž. přenesená",J313,0)</f>
        <v>0</v>
      </c>
      <c r="BI313" s="232">
        <f>IF(N313="nulová",J313,0)</f>
        <v>0</v>
      </c>
      <c r="BJ313" s="18" t="s">
        <v>88</v>
      </c>
      <c r="BK313" s="232">
        <f>ROUND(I313*H313,2)</f>
        <v>0</v>
      </c>
      <c r="BL313" s="18" t="s">
        <v>214</v>
      </c>
      <c r="BM313" s="231" t="s">
        <v>7332</v>
      </c>
    </row>
    <row r="314" s="2" customFormat="1" ht="16.5" customHeight="1">
      <c r="A314" s="39"/>
      <c r="B314" s="40"/>
      <c r="C314" s="295" t="s">
        <v>802</v>
      </c>
      <c r="D314" s="295" t="s">
        <v>539</v>
      </c>
      <c r="E314" s="296" t="s">
        <v>7333</v>
      </c>
      <c r="F314" s="297" t="s">
        <v>7334</v>
      </c>
      <c r="G314" s="298" t="s">
        <v>716</v>
      </c>
      <c r="H314" s="299">
        <v>1</v>
      </c>
      <c r="I314" s="300"/>
      <c r="J314" s="301">
        <f>ROUND(I314*H314,2)</f>
        <v>0</v>
      </c>
      <c r="K314" s="297" t="s">
        <v>359</v>
      </c>
      <c r="L314" s="302"/>
      <c r="M314" s="303" t="s">
        <v>1</v>
      </c>
      <c r="N314" s="304" t="s">
        <v>46</v>
      </c>
      <c r="O314" s="92"/>
      <c r="P314" s="229">
        <f>O314*H314</f>
        <v>0</v>
      </c>
      <c r="Q314" s="229">
        <v>0.0016999999999999999</v>
      </c>
      <c r="R314" s="229">
        <f>Q314*H314</f>
        <v>0.0016999999999999999</v>
      </c>
      <c r="S314" s="229">
        <v>0</v>
      </c>
      <c r="T314" s="230">
        <f>S314*H314</f>
        <v>0</v>
      </c>
      <c r="U314" s="39"/>
      <c r="V314" s="39"/>
      <c r="W314" s="39"/>
      <c r="X314" s="39"/>
      <c r="Y314" s="39"/>
      <c r="Z314" s="39"/>
      <c r="AA314" s="39"/>
      <c r="AB314" s="39"/>
      <c r="AC314" s="39"/>
      <c r="AD314" s="39"/>
      <c r="AE314" s="39"/>
      <c r="AR314" s="231" t="s">
        <v>251</v>
      </c>
      <c r="AT314" s="231" t="s">
        <v>539</v>
      </c>
      <c r="AU314" s="231" t="s">
        <v>227</v>
      </c>
      <c r="AY314" s="18" t="s">
        <v>215</v>
      </c>
      <c r="BE314" s="232">
        <f>IF(N314="základní",J314,0)</f>
        <v>0</v>
      </c>
      <c r="BF314" s="232">
        <f>IF(N314="snížená",J314,0)</f>
        <v>0</v>
      </c>
      <c r="BG314" s="232">
        <f>IF(N314="zákl. přenesená",J314,0)</f>
        <v>0</v>
      </c>
      <c r="BH314" s="232">
        <f>IF(N314="sníž. přenesená",J314,0)</f>
        <v>0</v>
      </c>
      <c r="BI314" s="232">
        <f>IF(N314="nulová",J314,0)</f>
        <v>0</v>
      </c>
      <c r="BJ314" s="18" t="s">
        <v>88</v>
      </c>
      <c r="BK314" s="232">
        <f>ROUND(I314*H314,2)</f>
        <v>0</v>
      </c>
      <c r="BL314" s="18" t="s">
        <v>214</v>
      </c>
      <c r="BM314" s="231" t="s">
        <v>7335</v>
      </c>
    </row>
    <row r="315" s="2" customFormat="1">
      <c r="A315" s="39"/>
      <c r="B315" s="40"/>
      <c r="C315" s="41"/>
      <c r="D315" s="233" t="s">
        <v>221</v>
      </c>
      <c r="E315" s="41"/>
      <c r="F315" s="234" t="s">
        <v>7336</v>
      </c>
      <c r="G315" s="41"/>
      <c r="H315" s="41"/>
      <c r="I315" s="235"/>
      <c r="J315" s="41"/>
      <c r="K315" s="41"/>
      <c r="L315" s="45"/>
      <c r="M315" s="236"/>
      <c r="N315" s="237"/>
      <c r="O315" s="92"/>
      <c r="P315" s="92"/>
      <c r="Q315" s="92"/>
      <c r="R315" s="92"/>
      <c r="S315" s="92"/>
      <c r="T315" s="93"/>
      <c r="U315" s="39"/>
      <c r="V315" s="39"/>
      <c r="W315" s="39"/>
      <c r="X315" s="39"/>
      <c r="Y315" s="39"/>
      <c r="Z315" s="39"/>
      <c r="AA315" s="39"/>
      <c r="AB315" s="39"/>
      <c r="AC315" s="39"/>
      <c r="AD315" s="39"/>
      <c r="AE315" s="39"/>
      <c r="AT315" s="18" t="s">
        <v>221</v>
      </c>
      <c r="AU315" s="18" t="s">
        <v>227</v>
      </c>
    </row>
    <row r="316" s="2" customFormat="1" ht="33" customHeight="1">
      <c r="A316" s="39"/>
      <c r="B316" s="40"/>
      <c r="C316" s="220" t="s">
        <v>808</v>
      </c>
      <c r="D316" s="220" t="s">
        <v>216</v>
      </c>
      <c r="E316" s="221" t="s">
        <v>7337</v>
      </c>
      <c r="F316" s="222" t="s">
        <v>7338</v>
      </c>
      <c r="G316" s="223" t="s">
        <v>716</v>
      </c>
      <c r="H316" s="224">
        <v>3</v>
      </c>
      <c r="I316" s="225"/>
      <c r="J316" s="226">
        <f>ROUND(I316*H316,2)</f>
        <v>0</v>
      </c>
      <c r="K316" s="222" t="s">
        <v>359</v>
      </c>
      <c r="L316" s="45"/>
      <c r="M316" s="227" t="s">
        <v>1</v>
      </c>
      <c r="N316" s="228" t="s">
        <v>46</v>
      </c>
      <c r="O316" s="92"/>
      <c r="P316" s="229">
        <f>O316*H316</f>
        <v>0</v>
      </c>
      <c r="Q316" s="229">
        <v>0.11241</v>
      </c>
      <c r="R316" s="229">
        <f>Q316*H316</f>
        <v>0.33722999999999997</v>
      </c>
      <c r="S316" s="229">
        <v>0</v>
      </c>
      <c r="T316" s="230">
        <f>S316*H316</f>
        <v>0</v>
      </c>
      <c r="U316" s="39"/>
      <c r="V316" s="39"/>
      <c r="W316" s="39"/>
      <c r="X316" s="39"/>
      <c r="Y316" s="39"/>
      <c r="Z316" s="39"/>
      <c r="AA316" s="39"/>
      <c r="AB316" s="39"/>
      <c r="AC316" s="39"/>
      <c r="AD316" s="39"/>
      <c r="AE316" s="39"/>
      <c r="AR316" s="231" t="s">
        <v>214</v>
      </c>
      <c r="AT316" s="231" t="s">
        <v>216</v>
      </c>
      <c r="AU316" s="231" t="s">
        <v>227</v>
      </c>
      <c r="AY316" s="18" t="s">
        <v>215</v>
      </c>
      <c r="BE316" s="232">
        <f>IF(N316="základní",J316,0)</f>
        <v>0</v>
      </c>
      <c r="BF316" s="232">
        <f>IF(N316="snížená",J316,0)</f>
        <v>0</v>
      </c>
      <c r="BG316" s="232">
        <f>IF(N316="zákl. přenesená",J316,0)</f>
        <v>0</v>
      </c>
      <c r="BH316" s="232">
        <f>IF(N316="sníž. přenesená",J316,0)</f>
        <v>0</v>
      </c>
      <c r="BI316" s="232">
        <f>IF(N316="nulová",J316,0)</f>
        <v>0</v>
      </c>
      <c r="BJ316" s="18" t="s">
        <v>88</v>
      </c>
      <c r="BK316" s="232">
        <f>ROUND(I316*H316,2)</f>
        <v>0</v>
      </c>
      <c r="BL316" s="18" t="s">
        <v>214</v>
      </c>
      <c r="BM316" s="231" t="s">
        <v>7339</v>
      </c>
    </row>
    <row r="317" s="2" customFormat="1">
      <c r="A317" s="39"/>
      <c r="B317" s="40"/>
      <c r="C317" s="41"/>
      <c r="D317" s="233" t="s">
        <v>221</v>
      </c>
      <c r="E317" s="41"/>
      <c r="F317" s="234" t="s">
        <v>7340</v>
      </c>
      <c r="G317" s="41"/>
      <c r="H317" s="41"/>
      <c r="I317" s="235"/>
      <c r="J317" s="41"/>
      <c r="K317" s="41"/>
      <c r="L317" s="45"/>
      <c r="M317" s="236"/>
      <c r="N317" s="237"/>
      <c r="O317" s="92"/>
      <c r="P317" s="92"/>
      <c r="Q317" s="92"/>
      <c r="R317" s="92"/>
      <c r="S317" s="92"/>
      <c r="T317" s="93"/>
      <c r="U317" s="39"/>
      <c r="V317" s="39"/>
      <c r="W317" s="39"/>
      <c r="X317" s="39"/>
      <c r="Y317" s="39"/>
      <c r="Z317" s="39"/>
      <c r="AA317" s="39"/>
      <c r="AB317" s="39"/>
      <c r="AC317" s="39"/>
      <c r="AD317" s="39"/>
      <c r="AE317" s="39"/>
      <c r="AT317" s="18" t="s">
        <v>221</v>
      </c>
      <c r="AU317" s="18" t="s">
        <v>227</v>
      </c>
    </row>
    <row r="318" s="2" customFormat="1">
      <c r="A318" s="39"/>
      <c r="B318" s="40"/>
      <c r="C318" s="41"/>
      <c r="D318" s="250" t="s">
        <v>362</v>
      </c>
      <c r="E318" s="41"/>
      <c r="F318" s="251" t="s">
        <v>7341</v>
      </c>
      <c r="G318" s="41"/>
      <c r="H318" s="41"/>
      <c r="I318" s="235"/>
      <c r="J318" s="41"/>
      <c r="K318" s="41"/>
      <c r="L318" s="45"/>
      <c r="M318" s="236"/>
      <c r="N318" s="237"/>
      <c r="O318" s="92"/>
      <c r="P318" s="92"/>
      <c r="Q318" s="92"/>
      <c r="R318" s="92"/>
      <c r="S318" s="92"/>
      <c r="T318" s="93"/>
      <c r="U318" s="39"/>
      <c r="V318" s="39"/>
      <c r="W318" s="39"/>
      <c r="X318" s="39"/>
      <c r="Y318" s="39"/>
      <c r="Z318" s="39"/>
      <c r="AA318" s="39"/>
      <c r="AB318" s="39"/>
      <c r="AC318" s="39"/>
      <c r="AD318" s="39"/>
      <c r="AE318" s="39"/>
      <c r="AT318" s="18" t="s">
        <v>362</v>
      </c>
      <c r="AU318" s="18" t="s">
        <v>227</v>
      </c>
    </row>
    <row r="319" s="2" customFormat="1" ht="21.75" customHeight="1">
      <c r="A319" s="39"/>
      <c r="B319" s="40"/>
      <c r="C319" s="295" t="s">
        <v>816</v>
      </c>
      <c r="D319" s="295" t="s">
        <v>539</v>
      </c>
      <c r="E319" s="296" t="s">
        <v>7342</v>
      </c>
      <c r="F319" s="297" t="s">
        <v>7343</v>
      </c>
      <c r="G319" s="298" t="s">
        <v>716</v>
      </c>
      <c r="H319" s="299">
        <v>3</v>
      </c>
      <c r="I319" s="300"/>
      <c r="J319" s="301">
        <f>ROUND(I319*H319,2)</f>
        <v>0</v>
      </c>
      <c r="K319" s="297" t="s">
        <v>359</v>
      </c>
      <c r="L319" s="302"/>
      <c r="M319" s="303" t="s">
        <v>1</v>
      </c>
      <c r="N319" s="304" t="s">
        <v>46</v>
      </c>
      <c r="O319" s="92"/>
      <c r="P319" s="229">
        <f>O319*H319</f>
        <v>0</v>
      </c>
      <c r="Q319" s="229">
        <v>0.0025000000000000001</v>
      </c>
      <c r="R319" s="229">
        <f>Q319*H319</f>
        <v>0.0074999999999999997</v>
      </c>
      <c r="S319" s="229">
        <v>0</v>
      </c>
      <c r="T319" s="230">
        <f>S319*H319</f>
        <v>0</v>
      </c>
      <c r="U319" s="39"/>
      <c r="V319" s="39"/>
      <c r="W319" s="39"/>
      <c r="X319" s="39"/>
      <c r="Y319" s="39"/>
      <c r="Z319" s="39"/>
      <c r="AA319" s="39"/>
      <c r="AB319" s="39"/>
      <c r="AC319" s="39"/>
      <c r="AD319" s="39"/>
      <c r="AE319" s="39"/>
      <c r="AR319" s="231" t="s">
        <v>251</v>
      </c>
      <c r="AT319" s="231" t="s">
        <v>539</v>
      </c>
      <c r="AU319" s="231" t="s">
        <v>227</v>
      </c>
      <c r="AY319" s="18" t="s">
        <v>215</v>
      </c>
      <c r="BE319" s="232">
        <f>IF(N319="základní",J319,0)</f>
        <v>0</v>
      </c>
      <c r="BF319" s="232">
        <f>IF(N319="snížená",J319,0)</f>
        <v>0</v>
      </c>
      <c r="BG319" s="232">
        <f>IF(N319="zákl. přenesená",J319,0)</f>
        <v>0</v>
      </c>
      <c r="BH319" s="232">
        <f>IF(N319="sníž. přenesená",J319,0)</f>
        <v>0</v>
      </c>
      <c r="BI319" s="232">
        <f>IF(N319="nulová",J319,0)</f>
        <v>0</v>
      </c>
      <c r="BJ319" s="18" t="s">
        <v>88</v>
      </c>
      <c r="BK319" s="232">
        <f>ROUND(I319*H319,2)</f>
        <v>0</v>
      </c>
      <c r="BL319" s="18" t="s">
        <v>214</v>
      </c>
      <c r="BM319" s="231" t="s">
        <v>7344</v>
      </c>
    </row>
    <row r="320" s="2" customFormat="1">
      <c r="A320" s="39"/>
      <c r="B320" s="40"/>
      <c r="C320" s="41"/>
      <c r="D320" s="233" t="s">
        <v>221</v>
      </c>
      <c r="E320" s="41"/>
      <c r="F320" s="234" t="s">
        <v>7343</v>
      </c>
      <c r="G320" s="41"/>
      <c r="H320" s="41"/>
      <c r="I320" s="235"/>
      <c r="J320" s="41"/>
      <c r="K320" s="41"/>
      <c r="L320" s="45"/>
      <c r="M320" s="236"/>
      <c r="N320" s="237"/>
      <c r="O320" s="92"/>
      <c r="P320" s="92"/>
      <c r="Q320" s="92"/>
      <c r="R320" s="92"/>
      <c r="S320" s="92"/>
      <c r="T320" s="93"/>
      <c r="U320" s="39"/>
      <c r="V320" s="39"/>
      <c r="W320" s="39"/>
      <c r="X320" s="39"/>
      <c r="Y320" s="39"/>
      <c r="Z320" s="39"/>
      <c r="AA320" s="39"/>
      <c r="AB320" s="39"/>
      <c r="AC320" s="39"/>
      <c r="AD320" s="39"/>
      <c r="AE320" s="39"/>
      <c r="AT320" s="18" t="s">
        <v>221</v>
      </c>
      <c r="AU320" s="18" t="s">
        <v>227</v>
      </c>
    </row>
    <row r="321" s="2" customFormat="1" ht="16.5" customHeight="1">
      <c r="A321" s="39"/>
      <c r="B321" s="40"/>
      <c r="C321" s="295" t="s">
        <v>876</v>
      </c>
      <c r="D321" s="295" t="s">
        <v>539</v>
      </c>
      <c r="E321" s="296" t="s">
        <v>7345</v>
      </c>
      <c r="F321" s="297" t="s">
        <v>7346</v>
      </c>
      <c r="G321" s="298" t="s">
        <v>716</v>
      </c>
      <c r="H321" s="299">
        <v>3</v>
      </c>
      <c r="I321" s="300"/>
      <c r="J321" s="301">
        <f>ROUND(I321*H321,2)</f>
        <v>0</v>
      </c>
      <c r="K321" s="297" t="s">
        <v>359</v>
      </c>
      <c r="L321" s="302"/>
      <c r="M321" s="303" t="s">
        <v>1</v>
      </c>
      <c r="N321" s="304" t="s">
        <v>46</v>
      </c>
      <c r="O321" s="92"/>
      <c r="P321" s="229">
        <f>O321*H321</f>
        <v>0</v>
      </c>
      <c r="Q321" s="229">
        <v>0.00010000000000000001</v>
      </c>
      <c r="R321" s="229">
        <f>Q321*H321</f>
        <v>0.00030000000000000003</v>
      </c>
      <c r="S321" s="229">
        <v>0</v>
      </c>
      <c r="T321" s="230">
        <f>S321*H321</f>
        <v>0</v>
      </c>
      <c r="U321" s="39"/>
      <c r="V321" s="39"/>
      <c r="W321" s="39"/>
      <c r="X321" s="39"/>
      <c r="Y321" s="39"/>
      <c r="Z321" s="39"/>
      <c r="AA321" s="39"/>
      <c r="AB321" s="39"/>
      <c r="AC321" s="39"/>
      <c r="AD321" s="39"/>
      <c r="AE321" s="39"/>
      <c r="AR321" s="231" t="s">
        <v>251</v>
      </c>
      <c r="AT321" s="231" t="s">
        <v>539</v>
      </c>
      <c r="AU321" s="231" t="s">
        <v>227</v>
      </c>
      <c r="AY321" s="18" t="s">
        <v>215</v>
      </c>
      <c r="BE321" s="232">
        <f>IF(N321="základní",J321,0)</f>
        <v>0</v>
      </c>
      <c r="BF321" s="232">
        <f>IF(N321="snížená",J321,0)</f>
        <v>0</v>
      </c>
      <c r="BG321" s="232">
        <f>IF(N321="zákl. přenesená",J321,0)</f>
        <v>0</v>
      </c>
      <c r="BH321" s="232">
        <f>IF(N321="sníž. přenesená",J321,0)</f>
        <v>0</v>
      </c>
      <c r="BI321" s="232">
        <f>IF(N321="nulová",J321,0)</f>
        <v>0</v>
      </c>
      <c r="BJ321" s="18" t="s">
        <v>88</v>
      </c>
      <c r="BK321" s="232">
        <f>ROUND(I321*H321,2)</f>
        <v>0</v>
      </c>
      <c r="BL321" s="18" t="s">
        <v>214</v>
      </c>
      <c r="BM321" s="231" t="s">
        <v>7347</v>
      </c>
    </row>
    <row r="322" s="2" customFormat="1">
      <c r="A322" s="39"/>
      <c r="B322" s="40"/>
      <c r="C322" s="41"/>
      <c r="D322" s="233" t="s">
        <v>221</v>
      </c>
      <c r="E322" s="41"/>
      <c r="F322" s="234" t="s">
        <v>7346</v>
      </c>
      <c r="G322" s="41"/>
      <c r="H322" s="41"/>
      <c r="I322" s="235"/>
      <c r="J322" s="41"/>
      <c r="K322" s="41"/>
      <c r="L322" s="45"/>
      <c r="M322" s="236"/>
      <c r="N322" s="237"/>
      <c r="O322" s="92"/>
      <c r="P322" s="92"/>
      <c r="Q322" s="92"/>
      <c r="R322" s="92"/>
      <c r="S322" s="92"/>
      <c r="T322" s="93"/>
      <c r="U322" s="39"/>
      <c r="V322" s="39"/>
      <c r="W322" s="39"/>
      <c r="X322" s="39"/>
      <c r="Y322" s="39"/>
      <c r="Z322" s="39"/>
      <c r="AA322" s="39"/>
      <c r="AB322" s="39"/>
      <c r="AC322" s="39"/>
      <c r="AD322" s="39"/>
      <c r="AE322" s="39"/>
      <c r="AT322" s="18" t="s">
        <v>221</v>
      </c>
      <c r="AU322" s="18" t="s">
        <v>227</v>
      </c>
    </row>
    <row r="323" s="2" customFormat="1" ht="21.75" customHeight="1">
      <c r="A323" s="39"/>
      <c r="B323" s="40"/>
      <c r="C323" s="295" t="s">
        <v>901</v>
      </c>
      <c r="D323" s="295" t="s">
        <v>539</v>
      </c>
      <c r="E323" s="296" t="s">
        <v>7348</v>
      </c>
      <c r="F323" s="297" t="s">
        <v>7349</v>
      </c>
      <c r="G323" s="298" t="s">
        <v>716</v>
      </c>
      <c r="H323" s="299">
        <v>8</v>
      </c>
      <c r="I323" s="300"/>
      <c r="J323" s="301">
        <f>ROUND(I323*H323,2)</f>
        <v>0</v>
      </c>
      <c r="K323" s="297" t="s">
        <v>359</v>
      </c>
      <c r="L323" s="302"/>
      <c r="M323" s="303" t="s">
        <v>1</v>
      </c>
      <c r="N323" s="304" t="s">
        <v>46</v>
      </c>
      <c r="O323" s="92"/>
      <c r="P323" s="229">
        <f>O323*H323</f>
        <v>0</v>
      </c>
      <c r="Q323" s="229">
        <v>0.00035</v>
      </c>
      <c r="R323" s="229">
        <f>Q323*H323</f>
        <v>0.0028</v>
      </c>
      <c r="S323" s="229">
        <v>0</v>
      </c>
      <c r="T323" s="230">
        <f>S323*H323</f>
        <v>0</v>
      </c>
      <c r="U323" s="39"/>
      <c r="V323" s="39"/>
      <c r="W323" s="39"/>
      <c r="X323" s="39"/>
      <c r="Y323" s="39"/>
      <c r="Z323" s="39"/>
      <c r="AA323" s="39"/>
      <c r="AB323" s="39"/>
      <c r="AC323" s="39"/>
      <c r="AD323" s="39"/>
      <c r="AE323" s="39"/>
      <c r="AR323" s="231" t="s">
        <v>251</v>
      </c>
      <c r="AT323" s="231" t="s">
        <v>539</v>
      </c>
      <c r="AU323" s="231" t="s">
        <v>227</v>
      </c>
      <c r="AY323" s="18" t="s">
        <v>215</v>
      </c>
      <c r="BE323" s="232">
        <f>IF(N323="základní",J323,0)</f>
        <v>0</v>
      </c>
      <c r="BF323" s="232">
        <f>IF(N323="snížená",J323,0)</f>
        <v>0</v>
      </c>
      <c r="BG323" s="232">
        <f>IF(N323="zákl. přenesená",J323,0)</f>
        <v>0</v>
      </c>
      <c r="BH323" s="232">
        <f>IF(N323="sníž. přenesená",J323,0)</f>
        <v>0</v>
      </c>
      <c r="BI323" s="232">
        <f>IF(N323="nulová",J323,0)</f>
        <v>0</v>
      </c>
      <c r="BJ323" s="18" t="s">
        <v>88</v>
      </c>
      <c r="BK323" s="232">
        <f>ROUND(I323*H323,2)</f>
        <v>0</v>
      </c>
      <c r="BL323" s="18" t="s">
        <v>214</v>
      </c>
      <c r="BM323" s="231" t="s">
        <v>7350</v>
      </c>
    </row>
    <row r="324" s="2" customFormat="1">
      <c r="A324" s="39"/>
      <c r="B324" s="40"/>
      <c r="C324" s="41"/>
      <c r="D324" s="233" t="s">
        <v>221</v>
      </c>
      <c r="E324" s="41"/>
      <c r="F324" s="234" t="s">
        <v>7349</v>
      </c>
      <c r="G324" s="41"/>
      <c r="H324" s="41"/>
      <c r="I324" s="235"/>
      <c r="J324" s="41"/>
      <c r="K324" s="41"/>
      <c r="L324" s="45"/>
      <c r="M324" s="236"/>
      <c r="N324" s="237"/>
      <c r="O324" s="92"/>
      <c r="P324" s="92"/>
      <c r="Q324" s="92"/>
      <c r="R324" s="92"/>
      <c r="S324" s="92"/>
      <c r="T324" s="93"/>
      <c r="U324" s="39"/>
      <c r="V324" s="39"/>
      <c r="W324" s="39"/>
      <c r="X324" s="39"/>
      <c r="Y324" s="39"/>
      <c r="Z324" s="39"/>
      <c r="AA324" s="39"/>
      <c r="AB324" s="39"/>
      <c r="AC324" s="39"/>
      <c r="AD324" s="39"/>
      <c r="AE324" s="39"/>
      <c r="AT324" s="18" t="s">
        <v>221</v>
      </c>
      <c r="AU324" s="18" t="s">
        <v>227</v>
      </c>
    </row>
    <row r="325" s="2" customFormat="1" ht="33" customHeight="1">
      <c r="A325" s="39"/>
      <c r="B325" s="40"/>
      <c r="C325" s="220" t="s">
        <v>912</v>
      </c>
      <c r="D325" s="220" t="s">
        <v>216</v>
      </c>
      <c r="E325" s="221" t="s">
        <v>7351</v>
      </c>
      <c r="F325" s="222" t="s">
        <v>7352</v>
      </c>
      <c r="G325" s="223" t="s">
        <v>797</v>
      </c>
      <c r="H325" s="224">
        <v>83</v>
      </c>
      <c r="I325" s="225"/>
      <c r="J325" s="226">
        <f>ROUND(I325*H325,2)</f>
        <v>0</v>
      </c>
      <c r="K325" s="222" t="s">
        <v>359</v>
      </c>
      <c r="L325" s="45"/>
      <c r="M325" s="227" t="s">
        <v>1</v>
      </c>
      <c r="N325" s="228" t="s">
        <v>46</v>
      </c>
      <c r="O325" s="92"/>
      <c r="P325" s="229">
        <f>O325*H325</f>
        <v>0</v>
      </c>
      <c r="Q325" s="229">
        <v>0.14041999999999999</v>
      </c>
      <c r="R325" s="229">
        <f>Q325*H325</f>
        <v>11.654859999999999</v>
      </c>
      <c r="S325" s="229">
        <v>0</v>
      </c>
      <c r="T325" s="230">
        <f>S325*H325</f>
        <v>0</v>
      </c>
      <c r="U325" s="39"/>
      <c r="V325" s="39"/>
      <c r="W325" s="39"/>
      <c r="X325" s="39"/>
      <c r="Y325" s="39"/>
      <c r="Z325" s="39"/>
      <c r="AA325" s="39"/>
      <c r="AB325" s="39"/>
      <c r="AC325" s="39"/>
      <c r="AD325" s="39"/>
      <c r="AE325" s="39"/>
      <c r="AR325" s="231" t="s">
        <v>214</v>
      </c>
      <c r="AT325" s="231" t="s">
        <v>216</v>
      </c>
      <c r="AU325" s="231" t="s">
        <v>227</v>
      </c>
      <c r="AY325" s="18" t="s">
        <v>215</v>
      </c>
      <c r="BE325" s="232">
        <f>IF(N325="základní",J325,0)</f>
        <v>0</v>
      </c>
      <c r="BF325" s="232">
        <f>IF(N325="snížená",J325,0)</f>
        <v>0</v>
      </c>
      <c r="BG325" s="232">
        <f>IF(N325="zákl. přenesená",J325,0)</f>
        <v>0</v>
      </c>
      <c r="BH325" s="232">
        <f>IF(N325="sníž. přenesená",J325,0)</f>
        <v>0</v>
      </c>
      <c r="BI325" s="232">
        <f>IF(N325="nulová",J325,0)</f>
        <v>0</v>
      </c>
      <c r="BJ325" s="18" t="s">
        <v>88</v>
      </c>
      <c r="BK325" s="232">
        <f>ROUND(I325*H325,2)</f>
        <v>0</v>
      </c>
      <c r="BL325" s="18" t="s">
        <v>214</v>
      </c>
      <c r="BM325" s="231" t="s">
        <v>7353</v>
      </c>
    </row>
    <row r="326" s="2" customFormat="1">
      <c r="A326" s="39"/>
      <c r="B326" s="40"/>
      <c r="C326" s="41"/>
      <c r="D326" s="233" t="s">
        <v>221</v>
      </c>
      <c r="E326" s="41"/>
      <c r="F326" s="234" t="s">
        <v>7354</v>
      </c>
      <c r="G326" s="41"/>
      <c r="H326" s="41"/>
      <c r="I326" s="235"/>
      <c r="J326" s="41"/>
      <c r="K326" s="41"/>
      <c r="L326" s="45"/>
      <c r="M326" s="236"/>
      <c r="N326" s="237"/>
      <c r="O326" s="92"/>
      <c r="P326" s="92"/>
      <c r="Q326" s="92"/>
      <c r="R326" s="92"/>
      <c r="S326" s="92"/>
      <c r="T326" s="93"/>
      <c r="U326" s="39"/>
      <c r="V326" s="39"/>
      <c r="W326" s="39"/>
      <c r="X326" s="39"/>
      <c r="Y326" s="39"/>
      <c r="Z326" s="39"/>
      <c r="AA326" s="39"/>
      <c r="AB326" s="39"/>
      <c r="AC326" s="39"/>
      <c r="AD326" s="39"/>
      <c r="AE326" s="39"/>
      <c r="AT326" s="18" t="s">
        <v>221</v>
      </c>
      <c r="AU326" s="18" t="s">
        <v>227</v>
      </c>
    </row>
    <row r="327" s="2" customFormat="1">
      <c r="A327" s="39"/>
      <c r="B327" s="40"/>
      <c r="C327" s="41"/>
      <c r="D327" s="250" t="s">
        <v>362</v>
      </c>
      <c r="E327" s="41"/>
      <c r="F327" s="251" t="s">
        <v>7355</v>
      </c>
      <c r="G327" s="41"/>
      <c r="H327" s="41"/>
      <c r="I327" s="235"/>
      <c r="J327" s="41"/>
      <c r="K327" s="41"/>
      <c r="L327" s="45"/>
      <c r="M327" s="236"/>
      <c r="N327" s="237"/>
      <c r="O327" s="92"/>
      <c r="P327" s="92"/>
      <c r="Q327" s="92"/>
      <c r="R327" s="92"/>
      <c r="S327" s="92"/>
      <c r="T327" s="93"/>
      <c r="U327" s="39"/>
      <c r="V327" s="39"/>
      <c r="W327" s="39"/>
      <c r="X327" s="39"/>
      <c r="Y327" s="39"/>
      <c r="Z327" s="39"/>
      <c r="AA327" s="39"/>
      <c r="AB327" s="39"/>
      <c r="AC327" s="39"/>
      <c r="AD327" s="39"/>
      <c r="AE327" s="39"/>
      <c r="AT327" s="18" t="s">
        <v>362</v>
      </c>
      <c r="AU327" s="18" t="s">
        <v>227</v>
      </c>
    </row>
    <row r="328" s="2" customFormat="1" ht="16.5" customHeight="1">
      <c r="A328" s="39"/>
      <c r="B328" s="40"/>
      <c r="C328" s="295" t="s">
        <v>920</v>
      </c>
      <c r="D328" s="295" t="s">
        <v>539</v>
      </c>
      <c r="E328" s="296" t="s">
        <v>7356</v>
      </c>
      <c r="F328" s="297" t="s">
        <v>7357</v>
      </c>
      <c r="G328" s="298" t="s">
        <v>797</v>
      </c>
      <c r="H328" s="299">
        <v>84.659999999999997</v>
      </c>
      <c r="I328" s="300"/>
      <c r="J328" s="301">
        <f>ROUND(I328*H328,2)</f>
        <v>0</v>
      </c>
      <c r="K328" s="297" t="s">
        <v>359</v>
      </c>
      <c r="L328" s="302"/>
      <c r="M328" s="303" t="s">
        <v>1</v>
      </c>
      <c r="N328" s="304" t="s">
        <v>46</v>
      </c>
      <c r="O328" s="92"/>
      <c r="P328" s="229">
        <f>O328*H328</f>
        <v>0</v>
      </c>
      <c r="Q328" s="229">
        <v>0.044999999999999998</v>
      </c>
      <c r="R328" s="229">
        <f>Q328*H328</f>
        <v>3.8096999999999999</v>
      </c>
      <c r="S328" s="229">
        <v>0</v>
      </c>
      <c r="T328" s="230">
        <f>S328*H328</f>
        <v>0</v>
      </c>
      <c r="U328" s="39"/>
      <c r="V328" s="39"/>
      <c r="W328" s="39"/>
      <c r="X328" s="39"/>
      <c r="Y328" s="39"/>
      <c r="Z328" s="39"/>
      <c r="AA328" s="39"/>
      <c r="AB328" s="39"/>
      <c r="AC328" s="39"/>
      <c r="AD328" s="39"/>
      <c r="AE328" s="39"/>
      <c r="AR328" s="231" t="s">
        <v>251</v>
      </c>
      <c r="AT328" s="231" t="s">
        <v>539</v>
      </c>
      <c r="AU328" s="231" t="s">
        <v>227</v>
      </c>
      <c r="AY328" s="18" t="s">
        <v>215</v>
      </c>
      <c r="BE328" s="232">
        <f>IF(N328="základní",J328,0)</f>
        <v>0</v>
      </c>
      <c r="BF328" s="232">
        <f>IF(N328="snížená",J328,0)</f>
        <v>0</v>
      </c>
      <c r="BG328" s="232">
        <f>IF(N328="zákl. přenesená",J328,0)</f>
        <v>0</v>
      </c>
      <c r="BH328" s="232">
        <f>IF(N328="sníž. přenesená",J328,0)</f>
        <v>0</v>
      </c>
      <c r="BI328" s="232">
        <f>IF(N328="nulová",J328,0)</f>
        <v>0</v>
      </c>
      <c r="BJ328" s="18" t="s">
        <v>88</v>
      </c>
      <c r="BK328" s="232">
        <f>ROUND(I328*H328,2)</f>
        <v>0</v>
      </c>
      <c r="BL328" s="18" t="s">
        <v>214</v>
      </c>
      <c r="BM328" s="231" t="s">
        <v>7358</v>
      </c>
    </row>
    <row r="329" s="2" customFormat="1">
      <c r="A329" s="39"/>
      <c r="B329" s="40"/>
      <c r="C329" s="41"/>
      <c r="D329" s="233" t="s">
        <v>221</v>
      </c>
      <c r="E329" s="41"/>
      <c r="F329" s="234" t="s">
        <v>7357</v>
      </c>
      <c r="G329" s="41"/>
      <c r="H329" s="41"/>
      <c r="I329" s="235"/>
      <c r="J329" s="41"/>
      <c r="K329" s="41"/>
      <c r="L329" s="45"/>
      <c r="M329" s="236"/>
      <c r="N329" s="237"/>
      <c r="O329" s="92"/>
      <c r="P329" s="92"/>
      <c r="Q329" s="92"/>
      <c r="R329" s="92"/>
      <c r="S329" s="92"/>
      <c r="T329" s="93"/>
      <c r="U329" s="39"/>
      <c r="V329" s="39"/>
      <c r="W329" s="39"/>
      <c r="X329" s="39"/>
      <c r="Y329" s="39"/>
      <c r="Z329" s="39"/>
      <c r="AA329" s="39"/>
      <c r="AB329" s="39"/>
      <c r="AC329" s="39"/>
      <c r="AD329" s="39"/>
      <c r="AE329" s="39"/>
      <c r="AT329" s="18" t="s">
        <v>221</v>
      </c>
      <c r="AU329" s="18" t="s">
        <v>227</v>
      </c>
    </row>
    <row r="330" s="14" customFormat="1">
      <c r="A330" s="14"/>
      <c r="B330" s="262"/>
      <c r="C330" s="263"/>
      <c r="D330" s="233" t="s">
        <v>364</v>
      </c>
      <c r="E330" s="264" t="s">
        <v>1</v>
      </c>
      <c r="F330" s="265" t="s">
        <v>7359</v>
      </c>
      <c r="G330" s="263"/>
      <c r="H330" s="266">
        <v>84.659999999999997</v>
      </c>
      <c r="I330" s="267"/>
      <c r="J330" s="263"/>
      <c r="K330" s="263"/>
      <c r="L330" s="268"/>
      <c r="M330" s="269"/>
      <c r="N330" s="270"/>
      <c r="O330" s="270"/>
      <c r="P330" s="270"/>
      <c r="Q330" s="270"/>
      <c r="R330" s="270"/>
      <c r="S330" s="270"/>
      <c r="T330" s="271"/>
      <c r="U330" s="14"/>
      <c r="V330" s="14"/>
      <c r="W330" s="14"/>
      <c r="X330" s="14"/>
      <c r="Y330" s="14"/>
      <c r="Z330" s="14"/>
      <c r="AA330" s="14"/>
      <c r="AB330" s="14"/>
      <c r="AC330" s="14"/>
      <c r="AD330" s="14"/>
      <c r="AE330" s="14"/>
      <c r="AT330" s="272" t="s">
        <v>364</v>
      </c>
      <c r="AU330" s="272" t="s">
        <v>227</v>
      </c>
      <c r="AV330" s="14" t="s">
        <v>90</v>
      </c>
      <c r="AW330" s="14" t="s">
        <v>36</v>
      </c>
      <c r="AX330" s="14" t="s">
        <v>81</v>
      </c>
      <c r="AY330" s="272" t="s">
        <v>215</v>
      </c>
    </row>
    <row r="331" s="15" customFormat="1">
      <c r="A331" s="15"/>
      <c r="B331" s="273"/>
      <c r="C331" s="274"/>
      <c r="D331" s="233" t="s">
        <v>364</v>
      </c>
      <c r="E331" s="275" t="s">
        <v>1</v>
      </c>
      <c r="F331" s="276" t="s">
        <v>368</v>
      </c>
      <c r="G331" s="274"/>
      <c r="H331" s="277">
        <v>84.659999999999997</v>
      </c>
      <c r="I331" s="278"/>
      <c r="J331" s="274"/>
      <c r="K331" s="274"/>
      <c r="L331" s="279"/>
      <c r="M331" s="280"/>
      <c r="N331" s="281"/>
      <c r="O331" s="281"/>
      <c r="P331" s="281"/>
      <c r="Q331" s="281"/>
      <c r="R331" s="281"/>
      <c r="S331" s="281"/>
      <c r="T331" s="282"/>
      <c r="U331" s="15"/>
      <c r="V331" s="15"/>
      <c r="W331" s="15"/>
      <c r="X331" s="15"/>
      <c r="Y331" s="15"/>
      <c r="Z331" s="15"/>
      <c r="AA331" s="15"/>
      <c r="AB331" s="15"/>
      <c r="AC331" s="15"/>
      <c r="AD331" s="15"/>
      <c r="AE331" s="15"/>
      <c r="AT331" s="283" t="s">
        <v>364</v>
      </c>
      <c r="AU331" s="283" t="s">
        <v>227</v>
      </c>
      <c r="AV331" s="15" t="s">
        <v>214</v>
      </c>
      <c r="AW331" s="15" t="s">
        <v>36</v>
      </c>
      <c r="AX331" s="15" t="s">
        <v>88</v>
      </c>
      <c r="AY331" s="283" t="s">
        <v>215</v>
      </c>
    </row>
    <row r="332" s="2" customFormat="1" ht="33" customHeight="1">
      <c r="A332" s="39"/>
      <c r="B332" s="40"/>
      <c r="C332" s="220" t="s">
        <v>925</v>
      </c>
      <c r="D332" s="220" t="s">
        <v>216</v>
      </c>
      <c r="E332" s="221" t="s">
        <v>7351</v>
      </c>
      <c r="F332" s="222" t="s">
        <v>7352</v>
      </c>
      <c r="G332" s="223" t="s">
        <v>797</v>
      </c>
      <c r="H332" s="224">
        <v>75</v>
      </c>
      <c r="I332" s="225"/>
      <c r="J332" s="226">
        <f>ROUND(I332*H332,2)</f>
        <v>0</v>
      </c>
      <c r="K332" s="222" t="s">
        <v>359</v>
      </c>
      <c r="L332" s="45"/>
      <c r="M332" s="227" t="s">
        <v>1</v>
      </c>
      <c r="N332" s="228" t="s">
        <v>46</v>
      </c>
      <c r="O332" s="92"/>
      <c r="P332" s="229">
        <f>O332*H332</f>
        <v>0</v>
      </c>
      <c r="Q332" s="229">
        <v>0.14041999999999999</v>
      </c>
      <c r="R332" s="229">
        <f>Q332*H332</f>
        <v>10.531499999999999</v>
      </c>
      <c r="S332" s="229">
        <v>0</v>
      </c>
      <c r="T332" s="230">
        <f>S332*H332</f>
        <v>0</v>
      </c>
      <c r="U332" s="39"/>
      <c r="V332" s="39"/>
      <c r="W332" s="39"/>
      <c r="X332" s="39"/>
      <c r="Y332" s="39"/>
      <c r="Z332" s="39"/>
      <c r="AA332" s="39"/>
      <c r="AB332" s="39"/>
      <c r="AC332" s="39"/>
      <c r="AD332" s="39"/>
      <c r="AE332" s="39"/>
      <c r="AR332" s="231" t="s">
        <v>214</v>
      </c>
      <c r="AT332" s="231" t="s">
        <v>216</v>
      </c>
      <c r="AU332" s="231" t="s">
        <v>227</v>
      </c>
      <c r="AY332" s="18" t="s">
        <v>215</v>
      </c>
      <c r="BE332" s="232">
        <f>IF(N332="základní",J332,0)</f>
        <v>0</v>
      </c>
      <c r="BF332" s="232">
        <f>IF(N332="snížená",J332,0)</f>
        <v>0</v>
      </c>
      <c r="BG332" s="232">
        <f>IF(N332="zákl. přenesená",J332,0)</f>
        <v>0</v>
      </c>
      <c r="BH332" s="232">
        <f>IF(N332="sníž. přenesená",J332,0)</f>
        <v>0</v>
      </c>
      <c r="BI332" s="232">
        <f>IF(N332="nulová",J332,0)</f>
        <v>0</v>
      </c>
      <c r="BJ332" s="18" t="s">
        <v>88</v>
      </c>
      <c r="BK332" s="232">
        <f>ROUND(I332*H332,2)</f>
        <v>0</v>
      </c>
      <c r="BL332" s="18" t="s">
        <v>214</v>
      </c>
      <c r="BM332" s="231" t="s">
        <v>7360</v>
      </c>
    </row>
    <row r="333" s="2" customFormat="1">
      <c r="A333" s="39"/>
      <c r="B333" s="40"/>
      <c r="C333" s="41"/>
      <c r="D333" s="233" t="s">
        <v>221</v>
      </c>
      <c r="E333" s="41"/>
      <c r="F333" s="234" t="s">
        <v>7354</v>
      </c>
      <c r="G333" s="41"/>
      <c r="H333" s="41"/>
      <c r="I333" s="235"/>
      <c r="J333" s="41"/>
      <c r="K333" s="41"/>
      <c r="L333" s="45"/>
      <c r="M333" s="236"/>
      <c r="N333" s="237"/>
      <c r="O333" s="92"/>
      <c r="P333" s="92"/>
      <c r="Q333" s="92"/>
      <c r="R333" s="92"/>
      <c r="S333" s="92"/>
      <c r="T333" s="93"/>
      <c r="U333" s="39"/>
      <c r="V333" s="39"/>
      <c r="W333" s="39"/>
      <c r="X333" s="39"/>
      <c r="Y333" s="39"/>
      <c r="Z333" s="39"/>
      <c r="AA333" s="39"/>
      <c r="AB333" s="39"/>
      <c r="AC333" s="39"/>
      <c r="AD333" s="39"/>
      <c r="AE333" s="39"/>
      <c r="AT333" s="18" t="s">
        <v>221</v>
      </c>
      <c r="AU333" s="18" t="s">
        <v>227</v>
      </c>
    </row>
    <row r="334" s="2" customFormat="1">
      <c r="A334" s="39"/>
      <c r="B334" s="40"/>
      <c r="C334" s="41"/>
      <c r="D334" s="250" t="s">
        <v>362</v>
      </c>
      <c r="E334" s="41"/>
      <c r="F334" s="251" t="s">
        <v>7355</v>
      </c>
      <c r="G334" s="41"/>
      <c r="H334" s="41"/>
      <c r="I334" s="235"/>
      <c r="J334" s="41"/>
      <c r="K334" s="41"/>
      <c r="L334" s="45"/>
      <c r="M334" s="236"/>
      <c r="N334" s="237"/>
      <c r="O334" s="92"/>
      <c r="P334" s="92"/>
      <c r="Q334" s="92"/>
      <c r="R334" s="92"/>
      <c r="S334" s="92"/>
      <c r="T334" s="93"/>
      <c r="U334" s="39"/>
      <c r="V334" s="39"/>
      <c r="W334" s="39"/>
      <c r="X334" s="39"/>
      <c r="Y334" s="39"/>
      <c r="Z334" s="39"/>
      <c r="AA334" s="39"/>
      <c r="AB334" s="39"/>
      <c r="AC334" s="39"/>
      <c r="AD334" s="39"/>
      <c r="AE334" s="39"/>
      <c r="AT334" s="18" t="s">
        <v>362</v>
      </c>
      <c r="AU334" s="18" t="s">
        <v>227</v>
      </c>
    </row>
    <row r="335" s="2" customFormat="1" ht="16.5" customHeight="1">
      <c r="A335" s="39"/>
      <c r="B335" s="40"/>
      <c r="C335" s="295" t="s">
        <v>934</v>
      </c>
      <c r="D335" s="295" t="s">
        <v>539</v>
      </c>
      <c r="E335" s="296" t="s">
        <v>7356</v>
      </c>
      <c r="F335" s="297" t="s">
        <v>7357</v>
      </c>
      <c r="G335" s="298" t="s">
        <v>797</v>
      </c>
      <c r="H335" s="299">
        <v>76.5</v>
      </c>
      <c r="I335" s="300"/>
      <c r="J335" s="301">
        <f>ROUND(I335*H335,2)</f>
        <v>0</v>
      </c>
      <c r="K335" s="297" t="s">
        <v>359</v>
      </c>
      <c r="L335" s="302"/>
      <c r="M335" s="303" t="s">
        <v>1</v>
      </c>
      <c r="N335" s="304" t="s">
        <v>46</v>
      </c>
      <c r="O335" s="92"/>
      <c r="P335" s="229">
        <f>O335*H335</f>
        <v>0</v>
      </c>
      <c r="Q335" s="229">
        <v>0.044999999999999998</v>
      </c>
      <c r="R335" s="229">
        <f>Q335*H335</f>
        <v>3.4424999999999999</v>
      </c>
      <c r="S335" s="229">
        <v>0</v>
      </c>
      <c r="T335" s="230">
        <f>S335*H335</f>
        <v>0</v>
      </c>
      <c r="U335" s="39"/>
      <c r="V335" s="39"/>
      <c r="W335" s="39"/>
      <c r="X335" s="39"/>
      <c r="Y335" s="39"/>
      <c r="Z335" s="39"/>
      <c r="AA335" s="39"/>
      <c r="AB335" s="39"/>
      <c r="AC335" s="39"/>
      <c r="AD335" s="39"/>
      <c r="AE335" s="39"/>
      <c r="AR335" s="231" t="s">
        <v>251</v>
      </c>
      <c r="AT335" s="231" t="s">
        <v>539</v>
      </c>
      <c r="AU335" s="231" t="s">
        <v>227</v>
      </c>
      <c r="AY335" s="18" t="s">
        <v>215</v>
      </c>
      <c r="BE335" s="232">
        <f>IF(N335="základní",J335,0)</f>
        <v>0</v>
      </c>
      <c r="BF335" s="232">
        <f>IF(N335="snížená",J335,0)</f>
        <v>0</v>
      </c>
      <c r="BG335" s="232">
        <f>IF(N335="zákl. přenesená",J335,0)</f>
        <v>0</v>
      </c>
      <c r="BH335" s="232">
        <f>IF(N335="sníž. přenesená",J335,0)</f>
        <v>0</v>
      </c>
      <c r="BI335" s="232">
        <f>IF(N335="nulová",J335,0)</f>
        <v>0</v>
      </c>
      <c r="BJ335" s="18" t="s">
        <v>88</v>
      </c>
      <c r="BK335" s="232">
        <f>ROUND(I335*H335,2)</f>
        <v>0</v>
      </c>
      <c r="BL335" s="18" t="s">
        <v>214</v>
      </c>
      <c r="BM335" s="231" t="s">
        <v>7361</v>
      </c>
    </row>
    <row r="336" s="2" customFormat="1">
      <c r="A336" s="39"/>
      <c r="B336" s="40"/>
      <c r="C336" s="41"/>
      <c r="D336" s="233" t="s">
        <v>221</v>
      </c>
      <c r="E336" s="41"/>
      <c r="F336" s="234" t="s">
        <v>7357</v>
      </c>
      <c r="G336" s="41"/>
      <c r="H336" s="41"/>
      <c r="I336" s="235"/>
      <c r="J336" s="41"/>
      <c r="K336" s="41"/>
      <c r="L336" s="45"/>
      <c r="M336" s="236"/>
      <c r="N336" s="237"/>
      <c r="O336" s="92"/>
      <c r="P336" s="92"/>
      <c r="Q336" s="92"/>
      <c r="R336" s="92"/>
      <c r="S336" s="92"/>
      <c r="T336" s="93"/>
      <c r="U336" s="39"/>
      <c r="V336" s="39"/>
      <c r="W336" s="39"/>
      <c r="X336" s="39"/>
      <c r="Y336" s="39"/>
      <c r="Z336" s="39"/>
      <c r="AA336" s="39"/>
      <c r="AB336" s="39"/>
      <c r="AC336" s="39"/>
      <c r="AD336" s="39"/>
      <c r="AE336" s="39"/>
      <c r="AT336" s="18" t="s">
        <v>221</v>
      </c>
      <c r="AU336" s="18" t="s">
        <v>227</v>
      </c>
    </row>
    <row r="337" s="14" customFormat="1">
      <c r="A337" s="14"/>
      <c r="B337" s="262"/>
      <c r="C337" s="263"/>
      <c r="D337" s="233" t="s">
        <v>364</v>
      </c>
      <c r="E337" s="264" t="s">
        <v>1</v>
      </c>
      <c r="F337" s="265" t="s">
        <v>7362</v>
      </c>
      <c r="G337" s="263"/>
      <c r="H337" s="266">
        <v>76.5</v>
      </c>
      <c r="I337" s="267"/>
      <c r="J337" s="263"/>
      <c r="K337" s="263"/>
      <c r="L337" s="268"/>
      <c r="M337" s="269"/>
      <c r="N337" s="270"/>
      <c r="O337" s="270"/>
      <c r="P337" s="270"/>
      <c r="Q337" s="270"/>
      <c r="R337" s="270"/>
      <c r="S337" s="270"/>
      <c r="T337" s="271"/>
      <c r="U337" s="14"/>
      <c r="V337" s="14"/>
      <c r="W337" s="14"/>
      <c r="X337" s="14"/>
      <c r="Y337" s="14"/>
      <c r="Z337" s="14"/>
      <c r="AA337" s="14"/>
      <c r="AB337" s="14"/>
      <c r="AC337" s="14"/>
      <c r="AD337" s="14"/>
      <c r="AE337" s="14"/>
      <c r="AT337" s="272" t="s">
        <v>364</v>
      </c>
      <c r="AU337" s="272" t="s">
        <v>227</v>
      </c>
      <c r="AV337" s="14" t="s">
        <v>90</v>
      </c>
      <c r="AW337" s="14" t="s">
        <v>36</v>
      </c>
      <c r="AX337" s="14" t="s">
        <v>81</v>
      </c>
      <c r="AY337" s="272" t="s">
        <v>215</v>
      </c>
    </row>
    <row r="338" s="15" customFormat="1">
      <c r="A338" s="15"/>
      <c r="B338" s="273"/>
      <c r="C338" s="274"/>
      <c r="D338" s="233" t="s">
        <v>364</v>
      </c>
      <c r="E338" s="275" t="s">
        <v>1</v>
      </c>
      <c r="F338" s="276" t="s">
        <v>368</v>
      </c>
      <c r="G338" s="274"/>
      <c r="H338" s="277">
        <v>76.5</v>
      </c>
      <c r="I338" s="278"/>
      <c r="J338" s="274"/>
      <c r="K338" s="274"/>
      <c r="L338" s="279"/>
      <c r="M338" s="280"/>
      <c r="N338" s="281"/>
      <c r="O338" s="281"/>
      <c r="P338" s="281"/>
      <c r="Q338" s="281"/>
      <c r="R338" s="281"/>
      <c r="S338" s="281"/>
      <c r="T338" s="282"/>
      <c r="U338" s="15"/>
      <c r="V338" s="15"/>
      <c r="W338" s="15"/>
      <c r="X338" s="15"/>
      <c r="Y338" s="15"/>
      <c r="Z338" s="15"/>
      <c r="AA338" s="15"/>
      <c r="AB338" s="15"/>
      <c r="AC338" s="15"/>
      <c r="AD338" s="15"/>
      <c r="AE338" s="15"/>
      <c r="AT338" s="283" t="s">
        <v>364</v>
      </c>
      <c r="AU338" s="283" t="s">
        <v>227</v>
      </c>
      <c r="AV338" s="15" t="s">
        <v>214</v>
      </c>
      <c r="AW338" s="15" t="s">
        <v>36</v>
      </c>
      <c r="AX338" s="15" t="s">
        <v>88</v>
      </c>
      <c r="AY338" s="283" t="s">
        <v>215</v>
      </c>
    </row>
    <row r="339" s="2" customFormat="1" ht="33" customHeight="1">
      <c r="A339" s="39"/>
      <c r="B339" s="40"/>
      <c r="C339" s="220" t="s">
        <v>939</v>
      </c>
      <c r="D339" s="220" t="s">
        <v>216</v>
      </c>
      <c r="E339" s="221" t="s">
        <v>7363</v>
      </c>
      <c r="F339" s="222" t="s">
        <v>7364</v>
      </c>
      <c r="G339" s="223" t="s">
        <v>797</v>
      </c>
      <c r="H339" s="224">
        <v>259</v>
      </c>
      <c r="I339" s="225"/>
      <c r="J339" s="226">
        <f>ROUND(I339*H339,2)</f>
        <v>0</v>
      </c>
      <c r="K339" s="222" t="s">
        <v>359</v>
      </c>
      <c r="L339" s="45"/>
      <c r="M339" s="227" t="s">
        <v>1</v>
      </c>
      <c r="N339" s="228" t="s">
        <v>46</v>
      </c>
      <c r="O339" s="92"/>
      <c r="P339" s="229">
        <f>O339*H339</f>
        <v>0</v>
      </c>
      <c r="Q339" s="229">
        <v>0.16850000000000001</v>
      </c>
      <c r="R339" s="229">
        <f>Q339*H339</f>
        <v>43.641500000000001</v>
      </c>
      <c r="S339" s="229">
        <v>0</v>
      </c>
      <c r="T339" s="230">
        <f>S339*H339</f>
        <v>0</v>
      </c>
      <c r="U339" s="39"/>
      <c r="V339" s="39"/>
      <c r="W339" s="39"/>
      <c r="X339" s="39"/>
      <c r="Y339" s="39"/>
      <c r="Z339" s="39"/>
      <c r="AA339" s="39"/>
      <c r="AB339" s="39"/>
      <c r="AC339" s="39"/>
      <c r="AD339" s="39"/>
      <c r="AE339" s="39"/>
      <c r="AR339" s="231" t="s">
        <v>214</v>
      </c>
      <c r="AT339" s="231" t="s">
        <v>216</v>
      </c>
      <c r="AU339" s="231" t="s">
        <v>227</v>
      </c>
      <c r="AY339" s="18" t="s">
        <v>215</v>
      </c>
      <c r="BE339" s="232">
        <f>IF(N339="základní",J339,0)</f>
        <v>0</v>
      </c>
      <c r="BF339" s="232">
        <f>IF(N339="snížená",J339,0)</f>
        <v>0</v>
      </c>
      <c r="BG339" s="232">
        <f>IF(N339="zákl. přenesená",J339,0)</f>
        <v>0</v>
      </c>
      <c r="BH339" s="232">
        <f>IF(N339="sníž. přenesená",J339,0)</f>
        <v>0</v>
      </c>
      <c r="BI339" s="232">
        <f>IF(N339="nulová",J339,0)</f>
        <v>0</v>
      </c>
      <c r="BJ339" s="18" t="s">
        <v>88</v>
      </c>
      <c r="BK339" s="232">
        <f>ROUND(I339*H339,2)</f>
        <v>0</v>
      </c>
      <c r="BL339" s="18" t="s">
        <v>214</v>
      </c>
      <c r="BM339" s="231" t="s">
        <v>7365</v>
      </c>
    </row>
    <row r="340" s="2" customFormat="1">
      <c r="A340" s="39"/>
      <c r="B340" s="40"/>
      <c r="C340" s="41"/>
      <c r="D340" s="233" t="s">
        <v>221</v>
      </c>
      <c r="E340" s="41"/>
      <c r="F340" s="234" t="s">
        <v>7366</v>
      </c>
      <c r="G340" s="41"/>
      <c r="H340" s="41"/>
      <c r="I340" s="235"/>
      <c r="J340" s="41"/>
      <c r="K340" s="41"/>
      <c r="L340" s="45"/>
      <c r="M340" s="236"/>
      <c r="N340" s="237"/>
      <c r="O340" s="92"/>
      <c r="P340" s="92"/>
      <c r="Q340" s="92"/>
      <c r="R340" s="92"/>
      <c r="S340" s="92"/>
      <c r="T340" s="93"/>
      <c r="U340" s="39"/>
      <c r="V340" s="39"/>
      <c r="W340" s="39"/>
      <c r="X340" s="39"/>
      <c r="Y340" s="39"/>
      <c r="Z340" s="39"/>
      <c r="AA340" s="39"/>
      <c r="AB340" s="39"/>
      <c r="AC340" s="39"/>
      <c r="AD340" s="39"/>
      <c r="AE340" s="39"/>
      <c r="AT340" s="18" t="s">
        <v>221</v>
      </c>
      <c r="AU340" s="18" t="s">
        <v>227</v>
      </c>
    </row>
    <row r="341" s="2" customFormat="1">
      <c r="A341" s="39"/>
      <c r="B341" s="40"/>
      <c r="C341" s="41"/>
      <c r="D341" s="250" t="s">
        <v>362</v>
      </c>
      <c r="E341" s="41"/>
      <c r="F341" s="251" t="s">
        <v>7367</v>
      </c>
      <c r="G341" s="41"/>
      <c r="H341" s="41"/>
      <c r="I341" s="235"/>
      <c r="J341" s="41"/>
      <c r="K341" s="41"/>
      <c r="L341" s="45"/>
      <c r="M341" s="236"/>
      <c r="N341" s="237"/>
      <c r="O341" s="92"/>
      <c r="P341" s="92"/>
      <c r="Q341" s="92"/>
      <c r="R341" s="92"/>
      <c r="S341" s="92"/>
      <c r="T341" s="93"/>
      <c r="U341" s="39"/>
      <c r="V341" s="39"/>
      <c r="W341" s="39"/>
      <c r="X341" s="39"/>
      <c r="Y341" s="39"/>
      <c r="Z341" s="39"/>
      <c r="AA341" s="39"/>
      <c r="AB341" s="39"/>
      <c r="AC341" s="39"/>
      <c r="AD341" s="39"/>
      <c r="AE341" s="39"/>
      <c r="AT341" s="18" t="s">
        <v>362</v>
      </c>
      <c r="AU341" s="18" t="s">
        <v>227</v>
      </c>
    </row>
    <row r="342" s="2" customFormat="1" ht="16.5" customHeight="1">
      <c r="A342" s="39"/>
      <c r="B342" s="40"/>
      <c r="C342" s="295" t="s">
        <v>944</v>
      </c>
      <c r="D342" s="295" t="s">
        <v>539</v>
      </c>
      <c r="E342" s="296" t="s">
        <v>7368</v>
      </c>
      <c r="F342" s="297" t="s">
        <v>7369</v>
      </c>
      <c r="G342" s="298" t="s">
        <v>797</v>
      </c>
      <c r="H342" s="299">
        <v>264.18000000000001</v>
      </c>
      <c r="I342" s="300"/>
      <c r="J342" s="301">
        <f>ROUND(I342*H342,2)</f>
        <v>0</v>
      </c>
      <c r="K342" s="297" t="s">
        <v>359</v>
      </c>
      <c r="L342" s="302"/>
      <c r="M342" s="303" t="s">
        <v>1</v>
      </c>
      <c r="N342" s="304" t="s">
        <v>46</v>
      </c>
      <c r="O342" s="92"/>
      <c r="P342" s="229">
        <f>O342*H342</f>
        <v>0</v>
      </c>
      <c r="Q342" s="229">
        <v>0.10199999999999999</v>
      </c>
      <c r="R342" s="229">
        <f>Q342*H342</f>
        <v>26.946359999999999</v>
      </c>
      <c r="S342" s="229">
        <v>0</v>
      </c>
      <c r="T342" s="230">
        <f>S342*H342</f>
        <v>0</v>
      </c>
      <c r="U342" s="39"/>
      <c r="V342" s="39"/>
      <c r="W342" s="39"/>
      <c r="X342" s="39"/>
      <c r="Y342" s="39"/>
      <c r="Z342" s="39"/>
      <c r="AA342" s="39"/>
      <c r="AB342" s="39"/>
      <c r="AC342" s="39"/>
      <c r="AD342" s="39"/>
      <c r="AE342" s="39"/>
      <c r="AR342" s="231" t="s">
        <v>251</v>
      </c>
      <c r="AT342" s="231" t="s">
        <v>539</v>
      </c>
      <c r="AU342" s="231" t="s">
        <v>227</v>
      </c>
      <c r="AY342" s="18" t="s">
        <v>215</v>
      </c>
      <c r="BE342" s="232">
        <f>IF(N342="základní",J342,0)</f>
        <v>0</v>
      </c>
      <c r="BF342" s="232">
        <f>IF(N342="snížená",J342,0)</f>
        <v>0</v>
      </c>
      <c r="BG342" s="232">
        <f>IF(N342="zákl. přenesená",J342,0)</f>
        <v>0</v>
      </c>
      <c r="BH342" s="232">
        <f>IF(N342="sníž. přenesená",J342,0)</f>
        <v>0</v>
      </c>
      <c r="BI342" s="232">
        <f>IF(N342="nulová",J342,0)</f>
        <v>0</v>
      </c>
      <c r="BJ342" s="18" t="s">
        <v>88</v>
      </c>
      <c r="BK342" s="232">
        <f>ROUND(I342*H342,2)</f>
        <v>0</v>
      </c>
      <c r="BL342" s="18" t="s">
        <v>214</v>
      </c>
      <c r="BM342" s="231" t="s">
        <v>7370</v>
      </c>
    </row>
    <row r="343" s="2" customFormat="1">
      <c r="A343" s="39"/>
      <c r="B343" s="40"/>
      <c r="C343" s="41"/>
      <c r="D343" s="233" t="s">
        <v>221</v>
      </c>
      <c r="E343" s="41"/>
      <c r="F343" s="234" t="s">
        <v>7369</v>
      </c>
      <c r="G343" s="41"/>
      <c r="H343" s="41"/>
      <c r="I343" s="235"/>
      <c r="J343" s="41"/>
      <c r="K343" s="41"/>
      <c r="L343" s="45"/>
      <c r="M343" s="236"/>
      <c r="N343" s="237"/>
      <c r="O343" s="92"/>
      <c r="P343" s="92"/>
      <c r="Q343" s="92"/>
      <c r="R343" s="92"/>
      <c r="S343" s="92"/>
      <c r="T343" s="93"/>
      <c r="U343" s="39"/>
      <c r="V343" s="39"/>
      <c r="W343" s="39"/>
      <c r="X343" s="39"/>
      <c r="Y343" s="39"/>
      <c r="Z343" s="39"/>
      <c r="AA343" s="39"/>
      <c r="AB343" s="39"/>
      <c r="AC343" s="39"/>
      <c r="AD343" s="39"/>
      <c r="AE343" s="39"/>
      <c r="AT343" s="18" t="s">
        <v>221</v>
      </c>
      <c r="AU343" s="18" t="s">
        <v>227</v>
      </c>
    </row>
    <row r="344" s="14" customFormat="1">
      <c r="A344" s="14"/>
      <c r="B344" s="262"/>
      <c r="C344" s="263"/>
      <c r="D344" s="233" t="s">
        <v>364</v>
      </c>
      <c r="E344" s="264" t="s">
        <v>1</v>
      </c>
      <c r="F344" s="265" t="s">
        <v>7371</v>
      </c>
      <c r="G344" s="263"/>
      <c r="H344" s="266">
        <v>264.18000000000001</v>
      </c>
      <c r="I344" s="267"/>
      <c r="J344" s="263"/>
      <c r="K344" s="263"/>
      <c r="L344" s="268"/>
      <c r="M344" s="269"/>
      <c r="N344" s="270"/>
      <c r="O344" s="270"/>
      <c r="P344" s="270"/>
      <c r="Q344" s="270"/>
      <c r="R344" s="270"/>
      <c r="S344" s="270"/>
      <c r="T344" s="271"/>
      <c r="U344" s="14"/>
      <c r="V344" s="14"/>
      <c r="W344" s="14"/>
      <c r="X344" s="14"/>
      <c r="Y344" s="14"/>
      <c r="Z344" s="14"/>
      <c r="AA344" s="14"/>
      <c r="AB344" s="14"/>
      <c r="AC344" s="14"/>
      <c r="AD344" s="14"/>
      <c r="AE344" s="14"/>
      <c r="AT344" s="272" t="s">
        <v>364</v>
      </c>
      <c r="AU344" s="272" t="s">
        <v>227</v>
      </c>
      <c r="AV344" s="14" t="s">
        <v>90</v>
      </c>
      <c r="AW344" s="14" t="s">
        <v>36</v>
      </c>
      <c r="AX344" s="14" t="s">
        <v>81</v>
      </c>
      <c r="AY344" s="272" t="s">
        <v>215</v>
      </c>
    </row>
    <row r="345" s="15" customFormat="1">
      <c r="A345" s="15"/>
      <c r="B345" s="273"/>
      <c r="C345" s="274"/>
      <c r="D345" s="233" t="s">
        <v>364</v>
      </c>
      <c r="E345" s="275" t="s">
        <v>1</v>
      </c>
      <c r="F345" s="276" t="s">
        <v>368</v>
      </c>
      <c r="G345" s="274"/>
      <c r="H345" s="277">
        <v>264.18000000000001</v>
      </c>
      <c r="I345" s="278"/>
      <c r="J345" s="274"/>
      <c r="K345" s="274"/>
      <c r="L345" s="279"/>
      <c r="M345" s="280"/>
      <c r="N345" s="281"/>
      <c r="O345" s="281"/>
      <c r="P345" s="281"/>
      <c r="Q345" s="281"/>
      <c r="R345" s="281"/>
      <c r="S345" s="281"/>
      <c r="T345" s="282"/>
      <c r="U345" s="15"/>
      <c r="V345" s="15"/>
      <c r="W345" s="15"/>
      <c r="X345" s="15"/>
      <c r="Y345" s="15"/>
      <c r="Z345" s="15"/>
      <c r="AA345" s="15"/>
      <c r="AB345" s="15"/>
      <c r="AC345" s="15"/>
      <c r="AD345" s="15"/>
      <c r="AE345" s="15"/>
      <c r="AT345" s="283" t="s">
        <v>364</v>
      </c>
      <c r="AU345" s="283" t="s">
        <v>227</v>
      </c>
      <c r="AV345" s="15" t="s">
        <v>214</v>
      </c>
      <c r="AW345" s="15" t="s">
        <v>36</v>
      </c>
      <c r="AX345" s="15" t="s">
        <v>88</v>
      </c>
      <c r="AY345" s="283" t="s">
        <v>215</v>
      </c>
    </row>
    <row r="346" s="2" customFormat="1" ht="24.15" customHeight="1">
      <c r="A346" s="39"/>
      <c r="B346" s="40"/>
      <c r="C346" s="220" t="s">
        <v>952</v>
      </c>
      <c r="D346" s="220" t="s">
        <v>216</v>
      </c>
      <c r="E346" s="221" t="s">
        <v>7372</v>
      </c>
      <c r="F346" s="222" t="s">
        <v>7373</v>
      </c>
      <c r="G346" s="223" t="s">
        <v>358</v>
      </c>
      <c r="H346" s="224">
        <v>30.562999999999999</v>
      </c>
      <c r="I346" s="225"/>
      <c r="J346" s="226">
        <f>ROUND(I346*H346,2)</f>
        <v>0</v>
      </c>
      <c r="K346" s="222" t="s">
        <v>359</v>
      </c>
      <c r="L346" s="45"/>
      <c r="M346" s="227" t="s">
        <v>1</v>
      </c>
      <c r="N346" s="228" t="s">
        <v>46</v>
      </c>
      <c r="O346" s="92"/>
      <c r="P346" s="229">
        <f>O346*H346</f>
        <v>0</v>
      </c>
      <c r="Q346" s="229">
        <v>2.2563399999999998</v>
      </c>
      <c r="R346" s="229">
        <f>Q346*H346</f>
        <v>68.960519419999997</v>
      </c>
      <c r="S346" s="229">
        <v>0</v>
      </c>
      <c r="T346" s="230">
        <f>S346*H346</f>
        <v>0</v>
      </c>
      <c r="U346" s="39"/>
      <c r="V346" s="39"/>
      <c r="W346" s="39"/>
      <c r="X346" s="39"/>
      <c r="Y346" s="39"/>
      <c r="Z346" s="39"/>
      <c r="AA346" s="39"/>
      <c r="AB346" s="39"/>
      <c r="AC346" s="39"/>
      <c r="AD346" s="39"/>
      <c r="AE346" s="39"/>
      <c r="AR346" s="231" t="s">
        <v>214</v>
      </c>
      <c r="AT346" s="231" t="s">
        <v>216</v>
      </c>
      <c r="AU346" s="231" t="s">
        <v>227</v>
      </c>
      <c r="AY346" s="18" t="s">
        <v>215</v>
      </c>
      <c r="BE346" s="232">
        <f>IF(N346="základní",J346,0)</f>
        <v>0</v>
      </c>
      <c r="BF346" s="232">
        <f>IF(N346="snížená",J346,0)</f>
        <v>0</v>
      </c>
      <c r="BG346" s="232">
        <f>IF(N346="zákl. přenesená",J346,0)</f>
        <v>0</v>
      </c>
      <c r="BH346" s="232">
        <f>IF(N346="sníž. přenesená",J346,0)</f>
        <v>0</v>
      </c>
      <c r="BI346" s="232">
        <f>IF(N346="nulová",J346,0)</f>
        <v>0</v>
      </c>
      <c r="BJ346" s="18" t="s">
        <v>88</v>
      </c>
      <c r="BK346" s="232">
        <f>ROUND(I346*H346,2)</f>
        <v>0</v>
      </c>
      <c r="BL346" s="18" t="s">
        <v>214</v>
      </c>
      <c r="BM346" s="231" t="s">
        <v>7374</v>
      </c>
    </row>
    <row r="347" s="2" customFormat="1">
      <c r="A347" s="39"/>
      <c r="B347" s="40"/>
      <c r="C347" s="41"/>
      <c r="D347" s="233" t="s">
        <v>221</v>
      </c>
      <c r="E347" s="41"/>
      <c r="F347" s="234" t="s">
        <v>7373</v>
      </c>
      <c r="G347" s="41"/>
      <c r="H347" s="41"/>
      <c r="I347" s="235"/>
      <c r="J347" s="41"/>
      <c r="K347" s="41"/>
      <c r="L347" s="45"/>
      <c r="M347" s="236"/>
      <c r="N347" s="237"/>
      <c r="O347" s="92"/>
      <c r="P347" s="92"/>
      <c r="Q347" s="92"/>
      <c r="R347" s="92"/>
      <c r="S347" s="92"/>
      <c r="T347" s="93"/>
      <c r="U347" s="39"/>
      <c r="V347" s="39"/>
      <c r="W347" s="39"/>
      <c r="X347" s="39"/>
      <c r="Y347" s="39"/>
      <c r="Z347" s="39"/>
      <c r="AA347" s="39"/>
      <c r="AB347" s="39"/>
      <c r="AC347" s="39"/>
      <c r="AD347" s="39"/>
      <c r="AE347" s="39"/>
      <c r="AT347" s="18" t="s">
        <v>221</v>
      </c>
      <c r="AU347" s="18" t="s">
        <v>227</v>
      </c>
    </row>
    <row r="348" s="2" customFormat="1">
      <c r="A348" s="39"/>
      <c r="B348" s="40"/>
      <c r="C348" s="41"/>
      <c r="D348" s="250" t="s">
        <v>362</v>
      </c>
      <c r="E348" s="41"/>
      <c r="F348" s="251" t="s">
        <v>7375</v>
      </c>
      <c r="G348" s="41"/>
      <c r="H348" s="41"/>
      <c r="I348" s="235"/>
      <c r="J348" s="41"/>
      <c r="K348" s="41"/>
      <c r="L348" s="45"/>
      <c r="M348" s="236"/>
      <c r="N348" s="237"/>
      <c r="O348" s="92"/>
      <c r="P348" s="92"/>
      <c r="Q348" s="92"/>
      <c r="R348" s="92"/>
      <c r="S348" s="92"/>
      <c r="T348" s="93"/>
      <c r="U348" s="39"/>
      <c r="V348" s="39"/>
      <c r="W348" s="39"/>
      <c r="X348" s="39"/>
      <c r="Y348" s="39"/>
      <c r="Z348" s="39"/>
      <c r="AA348" s="39"/>
      <c r="AB348" s="39"/>
      <c r="AC348" s="39"/>
      <c r="AD348" s="39"/>
      <c r="AE348" s="39"/>
      <c r="AT348" s="18" t="s">
        <v>362</v>
      </c>
      <c r="AU348" s="18" t="s">
        <v>227</v>
      </c>
    </row>
    <row r="349" s="14" customFormat="1">
      <c r="A349" s="14"/>
      <c r="B349" s="262"/>
      <c r="C349" s="263"/>
      <c r="D349" s="233" t="s">
        <v>364</v>
      </c>
      <c r="E349" s="264" t="s">
        <v>1</v>
      </c>
      <c r="F349" s="265" t="s">
        <v>7376</v>
      </c>
      <c r="G349" s="263"/>
      <c r="H349" s="266">
        <v>4.1500000000000004</v>
      </c>
      <c r="I349" s="267"/>
      <c r="J349" s="263"/>
      <c r="K349" s="263"/>
      <c r="L349" s="268"/>
      <c r="M349" s="269"/>
      <c r="N349" s="270"/>
      <c r="O349" s="270"/>
      <c r="P349" s="270"/>
      <c r="Q349" s="270"/>
      <c r="R349" s="270"/>
      <c r="S349" s="270"/>
      <c r="T349" s="271"/>
      <c r="U349" s="14"/>
      <c r="V349" s="14"/>
      <c r="W349" s="14"/>
      <c r="X349" s="14"/>
      <c r="Y349" s="14"/>
      <c r="Z349" s="14"/>
      <c r="AA349" s="14"/>
      <c r="AB349" s="14"/>
      <c r="AC349" s="14"/>
      <c r="AD349" s="14"/>
      <c r="AE349" s="14"/>
      <c r="AT349" s="272" t="s">
        <v>364</v>
      </c>
      <c r="AU349" s="272" t="s">
        <v>227</v>
      </c>
      <c r="AV349" s="14" t="s">
        <v>90</v>
      </c>
      <c r="AW349" s="14" t="s">
        <v>36</v>
      </c>
      <c r="AX349" s="14" t="s">
        <v>81</v>
      </c>
      <c r="AY349" s="272" t="s">
        <v>215</v>
      </c>
    </row>
    <row r="350" s="14" customFormat="1">
      <c r="A350" s="14"/>
      <c r="B350" s="262"/>
      <c r="C350" s="263"/>
      <c r="D350" s="233" t="s">
        <v>364</v>
      </c>
      <c r="E350" s="264" t="s">
        <v>1</v>
      </c>
      <c r="F350" s="265" t="s">
        <v>7377</v>
      </c>
      <c r="G350" s="263"/>
      <c r="H350" s="266">
        <v>3.75</v>
      </c>
      <c r="I350" s="267"/>
      <c r="J350" s="263"/>
      <c r="K350" s="263"/>
      <c r="L350" s="268"/>
      <c r="M350" s="269"/>
      <c r="N350" s="270"/>
      <c r="O350" s="270"/>
      <c r="P350" s="270"/>
      <c r="Q350" s="270"/>
      <c r="R350" s="270"/>
      <c r="S350" s="270"/>
      <c r="T350" s="271"/>
      <c r="U350" s="14"/>
      <c r="V350" s="14"/>
      <c r="W350" s="14"/>
      <c r="X350" s="14"/>
      <c r="Y350" s="14"/>
      <c r="Z350" s="14"/>
      <c r="AA350" s="14"/>
      <c r="AB350" s="14"/>
      <c r="AC350" s="14"/>
      <c r="AD350" s="14"/>
      <c r="AE350" s="14"/>
      <c r="AT350" s="272" t="s">
        <v>364</v>
      </c>
      <c r="AU350" s="272" t="s">
        <v>227</v>
      </c>
      <c r="AV350" s="14" t="s">
        <v>90</v>
      </c>
      <c r="AW350" s="14" t="s">
        <v>36</v>
      </c>
      <c r="AX350" s="14" t="s">
        <v>81</v>
      </c>
      <c r="AY350" s="272" t="s">
        <v>215</v>
      </c>
    </row>
    <row r="351" s="14" customFormat="1">
      <c r="A351" s="14"/>
      <c r="B351" s="262"/>
      <c r="C351" s="263"/>
      <c r="D351" s="233" t="s">
        <v>364</v>
      </c>
      <c r="E351" s="264" t="s">
        <v>1</v>
      </c>
      <c r="F351" s="265" t="s">
        <v>7378</v>
      </c>
      <c r="G351" s="263"/>
      <c r="H351" s="266">
        <v>22.663</v>
      </c>
      <c r="I351" s="267"/>
      <c r="J351" s="263"/>
      <c r="K351" s="263"/>
      <c r="L351" s="268"/>
      <c r="M351" s="269"/>
      <c r="N351" s="270"/>
      <c r="O351" s="270"/>
      <c r="P351" s="270"/>
      <c r="Q351" s="270"/>
      <c r="R351" s="270"/>
      <c r="S351" s="270"/>
      <c r="T351" s="271"/>
      <c r="U351" s="14"/>
      <c r="V351" s="14"/>
      <c r="W351" s="14"/>
      <c r="X351" s="14"/>
      <c r="Y351" s="14"/>
      <c r="Z351" s="14"/>
      <c r="AA351" s="14"/>
      <c r="AB351" s="14"/>
      <c r="AC351" s="14"/>
      <c r="AD351" s="14"/>
      <c r="AE351" s="14"/>
      <c r="AT351" s="272" t="s">
        <v>364</v>
      </c>
      <c r="AU351" s="272" t="s">
        <v>227</v>
      </c>
      <c r="AV351" s="14" t="s">
        <v>90</v>
      </c>
      <c r="AW351" s="14" t="s">
        <v>36</v>
      </c>
      <c r="AX351" s="14" t="s">
        <v>81</v>
      </c>
      <c r="AY351" s="272" t="s">
        <v>215</v>
      </c>
    </row>
    <row r="352" s="15" customFormat="1">
      <c r="A352" s="15"/>
      <c r="B352" s="273"/>
      <c r="C352" s="274"/>
      <c r="D352" s="233" t="s">
        <v>364</v>
      </c>
      <c r="E352" s="275" t="s">
        <v>1</v>
      </c>
      <c r="F352" s="276" t="s">
        <v>368</v>
      </c>
      <c r="G352" s="274"/>
      <c r="H352" s="277">
        <v>30.563000000000002</v>
      </c>
      <c r="I352" s="278"/>
      <c r="J352" s="274"/>
      <c r="K352" s="274"/>
      <c r="L352" s="279"/>
      <c r="M352" s="280"/>
      <c r="N352" s="281"/>
      <c r="O352" s="281"/>
      <c r="P352" s="281"/>
      <c r="Q352" s="281"/>
      <c r="R352" s="281"/>
      <c r="S352" s="281"/>
      <c r="T352" s="282"/>
      <c r="U352" s="15"/>
      <c r="V352" s="15"/>
      <c r="W352" s="15"/>
      <c r="X352" s="15"/>
      <c r="Y352" s="15"/>
      <c r="Z352" s="15"/>
      <c r="AA352" s="15"/>
      <c r="AB352" s="15"/>
      <c r="AC352" s="15"/>
      <c r="AD352" s="15"/>
      <c r="AE352" s="15"/>
      <c r="AT352" s="283" t="s">
        <v>364</v>
      </c>
      <c r="AU352" s="283" t="s">
        <v>227</v>
      </c>
      <c r="AV352" s="15" t="s">
        <v>214</v>
      </c>
      <c r="AW352" s="15" t="s">
        <v>36</v>
      </c>
      <c r="AX352" s="15" t="s">
        <v>88</v>
      </c>
      <c r="AY352" s="283" t="s">
        <v>215</v>
      </c>
    </row>
    <row r="353" s="2" customFormat="1" ht="24.15" customHeight="1">
      <c r="A353" s="39"/>
      <c r="B353" s="40"/>
      <c r="C353" s="220" t="s">
        <v>959</v>
      </c>
      <c r="D353" s="220" t="s">
        <v>216</v>
      </c>
      <c r="E353" s="221" t="s">
        <v>7379</v>
      </c>
      <c r="F353" s="222" t="s">
        <v>7380</v>
      </c>
      <c r="G353" s="223" t="s">
        <v>797</v>
      </c>
      <c r="H353" s="224">
        <v>16</v>
      </c>
      <c r="I353" s="225"/>
      <c r="J353" s="226">
        <f>ROUND(I353*H353,2)</f>
        <v>0</v>
      </c>
      <c r="K353" s="222" t="s">
        <v>359</v>
      </c>
      <c r="L353" s="45"/>
      <c r="M353" s="227" t="s">
        <v>1</v>
      </c>
      <c r="N353" s="228" t="s">
        <v>46</v>
      </c>
      <c r="O353" s="92"/>
      <c r="P353" s="229">
        <f>O353*H353</f>
        <v>0</v>
      </c>
      <c r="Q353" s="229">
        <v>0.00018000000000000001</v>
      </c>
      <c r="R353" s="229">
        <f>Q353*H353</f>
        <v>0.0028800000000000002</v>
      </c>
      <c r="S353" s="229">
        <v>0</v>
      </c>
      <c r="T353" s="230">
        <f>S353*H353</f>
        <v>0</v>
      </c>
      <c r="U353" s="39"/>
      <c r="V353" s="39"/>
      <c r="W353" s="39"/>
      <c r="X353" s="39"/>
      <c r="Y353" s="39"/>
      <c r="Z353" s="39"/>
      <c r="AA353" s="39"/>
      <c r="AB353" s="39"/>
      <c r="AC353" s="39"/>
      <c r="AD353" s="39"/>
      <c r="AE353" s="39"/>
      <c r="AR353" s="231" t="s">
        <v>214</v>
      </c>
      <c r="AT353" s="231" t="s">
        <v>216</v>
      </c>
      <c r="AU353" s="231" t="s">
        <v>227</v>
      </c>
      <c r="AY353" s="18" t="s">
        <v>215</v>
      </c>
      <c r="BE353" s="232">
        <f>IF(N353="základní",J353,0)</f>
        <v>0</v>
      </c>
      <c r="BF353" s="232">
        <f>IF(N353="snížená",J353,0)</f>
        <v>0</v>
      </c>
      <c r="BG353" s="232">
        <f>IF(N353="zákl. přenesená",J353,0)</f>
        <v>0</v>
      </c>
      <c r="BH353" s="232">
        <f>IF(N353="sníž. přenesená",J353,0)</f>
        <v>0</v>
      </c>
      <c r="BI353" s="232">
        <f>IF(N353="nulová",J353,0)</f>
        <v>0</v>
      </c>
      <c r="BJ353" s="18" t="s">
        <v>88</v>
      </c>
      <c r="BK353" s="232">
        <f>ROUND(I353*H353,2)</f>
        <v>0</v>
      </c>
      <c r="BL353" s="18" t="s">
        <v>214</v>
      </c>
      <c r="BM353" s="231" t="s">
        <v>7381</v>
      </c>
    </row>
    <row r="354" s="2" customFormat="1">
      <c r="A354" s="39"/>
      <c r="B354" s="40"/>
      <c r="C354" s="41"/>
      <c r="D354" s="233" t="s">
        <v>221</v>
      </c>
      <c r="E354" s="41"/>
      <c r="F354" s="234" t="s">
        <v>7382</v>
      </c>
      <c r="G354" s="41"/>
      <c r="H354" s="41"/>
      <c r="I354" s="235"/>
      <c r="J354" s="41"/>
      <c r="K354" s="41"/>
      <c r="L354" s="45"/>
      <c r="M354" s="236"/>
      <c r="N354" s="237"/>
      <c r="O354" s="92"/>
      <c r="P354" s="92"/>
      <c r="Q354" s="92"/>
      <c r="R354" s="92"/>
      <c r="S354" s="92"/>
      <c r="T354" s="93"/>
      <c r="U354" s="39"/>
      <c r="V354" s="39"/>
      <c r="W354" s="39"/>
      <c r="X354" s="39"/>
      <c r="Y354" s="39"/>
      <c r="Z354" s="39"/>
      <c r="AA354" s="39"/>
      <c r="AB354" s="39"/>
      <c r="AC354" s="39"/>
      <c r="AD354" s="39"/>
      <c r="AE354" s="39"/>
      <c r="AT354" s="18" t="s">
        <v>221</v>
      </c>
      <c r="AU354" s="18" t="s">
        <v>227</v>
      </c>
    </row>
    <row r="355" s="2" customFormat="1">
      <c r="A355" s="39"/>
      <c r="B355" s="40"/>
      <c r="C355" s="41"/>
      <c r="D355" s="250" t="s">
        <v>362</v>
      </c>
      <c r="E355" s="41"/>
      <c r="F355" s="251" t="s">
        <v>7383</v>
      </c>
      <c r="G355" s="41"/>
      <c r="H355" s="41"/>
      <c r="I355" s="235"/>
      <c r="J355" s="41"/>
      <c r="K355" s="41"/>
      <c r="L355" s="45"/>
      <c r="M355" s="236"/>
      <c r="N355" s="237"/>
      <c r="O355" s="92"/>
      <c r="P355" s="92"/>
      <c r="Q355" s="92"/>
      <c r="R355" s="92"/>
      <c r="S355" s="92"/>
      <c r="T355" s="93"/>
      <c r="U355" s="39"/>
      <c r="V355" s="39"/>
      <c r="W355" s="39"/>
      <c r="X355" s="39"/>
      <c r="Y355" s="39"/>
      <c r="Z355" s="39"/>
      <c r="AA355" s="39"/>
      <c r="AB355" s="39"/>
      <c r="AC355" s="39"/>
      <c r="AD355" s="39"/>
      <c r="AE355" s="39"/>
      <c r="AT355" s="18" t="s">
        <v>362</v>
      </c>
      <c r="AU355" s="18" t="s">
        <v>227</v>
      </c>
    </row>
    <row r="356" s="2" customFormat="1" ht="24.15" customHeight="1">
      <c r="A356" s="39"/>
      <c r="B356" s="40"/>
      <c r="C356" s="220" t="s">
        <v>968</v>
      </c>
      <c r="D356" s="220" t="s">
        <v>216</v>
      </c>
      <c r="E356" s="221" t="s">
        <v>7384</v>
      </c>
      <c r="F356" s="222" t="s">
        <v>7385</v>
      </c>
      <c r="G356" s="223" t="s">
        <v>797</v>
      </c>
      <c r="H356" s="224">
        <v>16</v>
      </c>
      <c r="I356" s="225"/>
      <c r="J356" s="226">
        <f>ROUND(I356*H356,2)</f>
        <v>0</v>
      </c>
      <c r="K356" s="222" t="s">
        <v>359</v>
      </c>
      <c r="L356" s="45"/>
      <c r="M356" s="227" t="s">
        <v>1</v>
      </c>
      <c r="N356" s="228" t="s">
        <v>46</v>
      </c>
      <c r="O356" s="92"/>
      <c r="P356" s="229">
        <f>O356*H356</f>
        <v>0</v>
      </c>
      <c r="Q356" s="229">
        <v>3.0000000000000001E-05</v>
      </c>
      <c r="R356" s="229">
        <f>Q356*H356</f>
        <v>0.00048000000000000001</v>
      </c>
      <c r="S356" s="229">
        <v>0</v>
      </c>
      <c r="T356" s="230">
        <f>S356*H356</f>
        <v>0</v>
      </c>
      <c r="U356" s="39"/>
      <c r="V356" s="39"/>
      <c r="W356" s="39"/>
      <c r="X356" s="39"/>
      <c r="Y356" s="39"/>
      <c r="Z356" s="39"/>
      <c r="AA356" s="39"/>
      <c r="AB356" s="39"/>
      <c r="AC356" s="39"/>
      <c r="AD356" s="39"/>
      <c r="AE356" s="39"/>
      <c r="AR356" s="231" t="s">
        <v>214</v>
      </c>
      <c r="AT356" s="231" t="s">
        <v>216</v>
      </c>
      <c r="AU356" s="231" t="s">
        <v>227</v>
      </c>
      <c r="AY356" s="18" t="s">
        <v>215</v>
      </c>
      <c r="BE356" s="232">
        <f>IF(N356="základní",J356,0)</f>
        <v>0</v>
      </c>
      <c r="BF356" s="232">
        <f>IF(N356="snížená",J356,0)</f>
        <v>0</v>
      </c>
      <c r="BG356" s="232">
        <f>IF(N356="zákl. přenesená",J356,0)</f>
        <v>0</v>
      </c>
      <c r="BH356" s="232">
        <f>IF(N356="sníž. přenesená",J356,0)</f>
        <v>0</v>
      </c>
      <c r="BI356" s="232">
        <f>IF(N356="nulová",J356,0)</f>
        <v>0</v>
      </c>
      <c r="BJ356" s="18" t="s">
        <v>88</v>
      </c>
      <c r="BK356" s="232">
        <f>ROUND(I356*H356,2)</f>
        <v>0</v>
      </c>
      <c r="BL356" s="18" t="s">
        <v>214</v>
      </c>
      <c r="BM356" s="231" t="s">
        <v>7386</v>
      </c>
    </row>
    <row r="357" s="2" customFormat="1">
      <c r="A357" s="39"/>
      <c r="B357" s="40"/>
      <c r="C357" s="41"/>
      <c r="D357" s="233" t="s">
        <v>221</v>
      </c>
      <c r="E357" s="41"/>
      <c r="F357" s="234" t="s">
        <v>7387</v>
      </c>
      <c r="G357" s="41"/>
      <c r="H357" s="41"/>
      <c r="I357" s="235"/>
      <c r="J357" s="41"/>
      <c r="K357" s="41"/>
      <c r="L357" s="45"/>
      <c r="M357" s="236"/>
      <c r="N357" s="237"/>
      <c r="O357" s="92"/>
      <c r="P357" s="92"/>
      <c r="Q357" s="92"/>
      <c r="R357" s="92"/>
      <c r="S357" s="92"/>
      <c r="T357" s="93"/>
      <c r="U357" s="39"/>
      <c r="V357" s="39"/>
      <c r="W357" s="39"/>
      <c r="X357" s="39"/>
      <c r="Y357" s="39"/>
      <c r="Z357" s="39"/>
      <c r="AA357" s="39"/>
      <c r="AB357" s="39"/>
      <c r="AC357" s="39"/>
      <c r="AD357" s="39"/>
      <c r="AE357" s="39"/>
      <c r="AT357" s="18" t="s">
        <v>221</v>
      </c>
      <c r="AU357" s="18" t="s">
        <v>227</v>
      </c>
    </row>
    <row r="358" s="2" customFormat="1">
      <c r="A358" s="39"/>
      <c r="B358" s="40"/>
      <c r="C358" s="41"/>
      <c r="D358" s="250" t="s">
        <v>362</v>
      </c>
      <c r="E358" s="41"/>
      <c r="F358" s="251" t="s">
        <v>7388</v>
      </c>
      <c r="G358" s="41"/>
      <c r="H358" s="41"/>
      <c r="I358" s="235"/>
      <c r="J358" s="41"/>
      <c r="K358" s="41"/>
      <c r="L358" s="45"/>
      <c r="M358" s="236"/>
      <c r="N358" s="237"/>
      <c r="O358" s="92"/>
      <c r="P358" s="92"/>
      <c r="Q358" s="92"/>
      <c r="R358" s="92"/>
      <c r="S358" s="92"/>
      <c r="T358" s="93"/>
      <c r="U358" s="39"/>
      <c r="V358" s="39"/>
      <c r="W358" s="39"/>
      <c r="X358" s="39"/>
      <c r="Y358" s="39"/>
      <c r="Z358" s="39"/>
      <c r="AA358" s="39"/>
      <c r="AB358" s="39"/>
      <c r="AC358" s="39"/>
      <c r="AD358" s="39"/>
      <c r="AE358" s="39"/>
      <c r="AT358" s="18" t="s">
        <v>362</v>
      </c>
      <c r="AU358" s="18" t="s">
        <v>227</v>
      </c>
    </row>
    <row r="359" s="2" customFormat="1" ht="24.15" customHeight="1">
      <c r="A359" s="39"/>
      <c r="B359" s="40"/>
      <c r="C359" s="220" t="s">
        <v>977</v>
      </c>
      <c r="D359" s="220" t="s">
        <v>216</v>
      </c>
      <c r="E359" s="221" t="s">
        <v>7389</v>
      </c>
      <c r="F359" s="222" t="s">
        <v>7390</v>
      </c>
      <c r="G359" s="223" t="s">
        <v>523</v>
      </c>
      <c r="H359" s="224">
        <v>22</v>
      </c>
      <c r="I359" s="225"/>
      <c r="J359" s="226">
        <f>ROUND(I359*H359,2)</f>
        <v>0</v>
      </c>
      <c r="K359" s="222" t="s">
        <v>359</v>
      </c>
      <c r="L359" s="45"/>
      <c r="M359" s="227" t="s">
        <v>1</v>
      </c>
      <c r="N359" s="228" t="s">
        <v>46</v>
      </c>
      <c r="O359" s="92"/>
      <c r="P359" s="229">
        <f>O359*H359</f>
        <v>0</v>
      </c>
      <c r="Q359" s="229">
        <v>0</v>
      </c>
      <c r="R359" s="229">
        <f>Q359*H359</f>
        <v>0</v>
      </c>
      <c r="S359" s="229">
        <v>0</v>
      </c>
      <c r="T359" s="230">
        <f>S359*H359</f>
        <v>0</v>
      </c>
      <c r="U359" s="39"/>
      <c r="V359" s="39"/>
      <c r="W359" s="39"/>
      <c r="X359" s="39"/>
      <c r="Y359" s="39"/>
      <c r="Z359" s="39"/>
      <c r="AA359" s="39"/>
      <c r="AB359" s="39"/>
      <c r="AC359" s="39"/>
      <c r="AD359" s="39"/>
      <c r="AE359" s="39"/>
      <c r="AR359" s="231" t="s">
        <v>214</v>
      </c>
      <c r="AT359" s="231" t="s">
        <v>216</v>
      </c>
      <c r="AU359" s="231" t="s">
        <v>227</v>
      </c>
      <c r="AY359" s="18" t="s">
        <v>215</v>
      </c>
      <c r="BE359" s="232">
        <f>IF(N359="základní",J359,0)</f>
        <v>0</v>
      </c>
      <c r="BF359" s="232">
        <f>IF(N359="snížená",J359,0)</f>
        <v>0</v>
      </c>
      <c r="BG359" s="232">
        <f>IF(N359="zákl. přenesená",J359,0)</f>
        <v>0</v>
      </c>
      <c r="BH359" s="232">
        <f>IF(N359="sníž. přenesená",J359,0)</f>
        <v>0</v>
      </c>
      <c r="BI359" s="232">
        <f>IF(N359="nulová",J359,0)</f>
        <v>0</v>
      </c>
      <c r="BJ359" s="18" t="s">
        <v>88</v>
      </c>
      <c r="BK359" s="232">
        <f>ROUND(I359*H359,2)</f>
        <v>0</v>
      </c>
      <c r="BL359" s="18" t="s">
        <v>214</v>
      </c>
      <c r="BM359" s="231" t="s">
        <v>7391</v>
      </c>
    </row>
    <row r="360" s="2" customFormat="1">
      <c r="A360" s="39"/>
      <c r="B360" s="40"/>
      <c r="C360" s="41"/>
      <c r="D360" s="233" t="s">
        <v>221</v>
      </c>
      <c r="E360" s="41"/>
      <c r="F360" s="234" t="s">
        <v>7392</v>
      </c>
      <c r="G360" s="41"/>
      <c r="H360" s="41"/>
      <c r="I360" s="235"/>
      <c r="J360" s="41"/>
      <c r="K360" s="41"/>
      <c r="L360" s="45"/>
      <c r="M360" s="236"/>
      <c r="N360" s="237"/>
      <c r="O360" s="92"/>
      <c r="P360" s="92"/>
      <c r="Q360" s="92"/>
      <c r="R360" s="92"/>
      <c r="S360" s="92"/>
      <c r="T360" s="93"/>
      <c r="U360" s="39"/>
      <c r="V360" s="39"/>
      <c r="W360" s="39"/>
      <c r="X360" s="39"/>
      <c r="Y360" s="39"/>
      <c r="Z360" s="39"/>
      <c r="AA360" s="39"/>
      <c r="AB360" s="39"/>
      <c r="AC360" s="39"/>
      <c r="AD360" s="39"/>
      <c r="AE360" s="39"/>
      <c r="AT360" s="18" t="s">
        <v>221</v>
      </c>
      <c r="AU360" s="18" t="s">
        <v>227</v>
      </c>
    </row>
    <row r="361" s="2" customFormat="1">
      <c r="A361" s="39"/>
      <c r="B361" s="40"/>
      <c r="C361" s="41"/>
      <c r="D361" s="250" t="s">
        <v>362</v>
      </c>
      <c r="E361" s="41"/>
      <c r="F361" s="251" t="s">
        <v>7393</v>
      </c>
      <c r="G361" s="41"/>
      <c r="H361" s="41"/>
      <c r="I361" s="235"/>
      <c r="J361" s="41"/>
      <c r="K361" s="41"/>
      <c r="L361" s="45"/>
      <c r="M361" s="236"/>
      <c r="N361" s="237"/>
      <c r="O361" s="92"/>
      <c r="P361" s="92"/>
      <c r="Q361" s="92"/>
      <c r="R361" s="92"/>
      <c r="S361" s="92"/>
      <c r="T361" s="93"/>
      <c r="U361" s="39"/>
      <c r="V361" s="39"/>
      <c r="W361" s="39"/>
      <c r="X361" s="39"/>
      <c r="Y361" s="39"/>
      <c r="Z361" s="39"/>
      <c r="AA361" s="39"/>
      <c r="AB361" s="39"/>
      <c r="AC361" s="39"/>
      <c r="AD361" s="39"/>
      <c r="AE361" s="39"/>
      <c r="AT361" s="18" t="s">
        <v>362</v>
      </c>
      <c r="AU361" s="18" t="s">
        <v>227</v>
      </c>
    </row>
    <row r="362" s="11" customFormat="1" ht="20.88" customHeight="1">
      <c r="A362" s="11"/>
      <c r="B362" s="206"/>
      <c r="C362" s="207"/>
      <c r="D362" s="208" t="s">
        <v>80</v>
      </c>
      <c r="E362" s="248" t="s">
        <v>7394</v>
      </c>
      <c r="F362" s="248" t="s">
        <v>7395</v>
      </c>
      <c r="G362" s="207"/>
      <c r="H362" s="207"/>
      <c r="I362" s="210"/>
      <c r="J362" s="249">
        <f>BK362</f>
        <v>0</v>
      </c>
      <c r="K362" s="207"/>
      <c r="L362" s="212"/>
      <c r="M362" s="213"/>
      <c r="N362" s="214"/>
      <c r="O362" s="214"/>
      <c r="P362" s="215">
        <f>SUM(P363:P388)</f>
        <v>0</v>
      </c>
      <c r="Q362" s="214"/>
      <c r="R362" s="215">
        <f>SUM(R363:R388)</f>
        <v>0</v>
      </c>
      <c r="S362" s="214"/>
      <c r="T362" s="216">
        <f>SUM(T363:T388)</f>
        <v>0</v>
      </c>
      <c r="U362" s="11"/>
      <c r="V362" s="11"/>
      <c r="W362" s="11"/>
      <c r="X362" s="11"/>
      <c r="Y362" s="11"/>
      <c r="Z362" s="11"/>
      <c r="AA362" s="11"/>
      <c r="AB362" s="11"/>
      <c r="AC362" s="11"/>
      <c r="AD362" s="11"/>
      <c r="AE362" s="11"/>
      <c r="AR362" s="217" t="s">
        <v>88</v>
      </c>
      <c r="AT362" s="218" t="s">
        <v>80</v>
      </c>
      <c r="AU362" s="218" t="s">
        <v>90</v>
      </c>
      <c r="AY362" s="217" t="s">
        <v>215</v>
      </c>
      <c r="BK362" s="219">
        <f>SUM(BK363:BK388)</f>
        <v>0</v>
      </c>
    </row>
    <row r="363" s="2" customFormat="1" ht="21.75" customHeight="1">
      <c r="A363" s="39"/>
      <c r="B363" s="40"/>
      <c r="C363" s="220" t="s">
        <v>988</v>
      </c>
      <c r="D363" s="220" t="s">
        <v>216</v>
      </c>
      <c r="E363" s="221" t="s">
        <v>7396</v>
      </c>
      <c r="F363" s="222" t="s">
        <v>7397</v>
      </c>
      <c r="G363" s="223" t="s">
        <v>583</v>
      </c>
      <c r="H363" s="224">
        <v>9.0640000000000001</v>
      </c>
      <c r="I363" s="225"/>
      <c r="J363" s="226">
        <f>ROUND(I363*H363,2)</f>
        <v>0</v>
      </c>
      <c r="K363" s="222" t="s">
        <v>359</v>
      </c>
      <c r="L363" s="45"/>
      <c r="M363" s="227" t="s">
        <v>1</v>
      </c>
      <c r="N363" s="228" t="s">
        <v>46</v>
      </c>
      <c r="O363" s="92"/>
      <c r="P363" s="229">
        <f>O363*H363</f>
        <v>0</v>
      </c>
      <c r="Q363" s="229">
        <v>0</v>
      </c>
      <c r="R363" s="229">
        <f>Q363*H363</f>
        <v>0</v>
      </c>
      <c r="S363" s="229">
        <v>0</v>
      </c>
      <c r="T363" s="230">
        <f>S363*H363</f>
        <v>0</v>
      </c>
      <c r="U363" s="39"/>
      <c r="V363" s="39"/>
      <c r="W363" s="39"/>
      <c r="X363" s="39"/>
      <c r="Y363" s="39"/>
      <c r="Z363" s="39"/>
      <c r="AA363" s="39"/>
      <c r="AB363" s="39"/>
      <c r="AC363" s="39"/>
      <c r="AD363" s="39"/>
      <c r="AE363" s="39"/>
      <c r="AR363" s="231" t="s">
        <v>214</v>
      </c>
      <c r="AT363" s="231" t="s">
        <v>216</v>
      </c>
      <c r="AU363" s="231" t="s">
        <v>227</v>
      </c>
      <c r="AY363" s="18" t="s">
        <v>215</v>
      </c>
      <c r="BE363" s="232">
        <f>IF(N363="základní",J363,0)</f>
        <v>0</v>
      </c>
      <c r="BF363" s="232">
        <f>IF(N363="snížená",J363,0)</f>
        <v>0</v>
      </c>
      <c r="BG363" s="232">
        <f>IF(N363="zákl. přenesená",J363,0)</f>
        <v>0</v>
      </c>
      <c r="BH363" s="232">
        <f>IF(N363="sníž. přenesená",J363,0)</f>
        <v>0</v>
      </c>
      <c r="BI363" s="232">
        <f>IF(N363="nulová",J363,0)</f>
        <v>0</v>
      </c>
      <c r="BJ363" s="18" t="s">
        <v>88</v>
      </c>
      <c r="BK363" s="232">
        <f>ROUND(I363*H363,2)</f>
        <v>0</v>
      </c>
      <c r="BL363" s="18" t="s">
        <v>214</v>
      </c>
      <c r="BM363" s="231" t="s">
        <v>7398</v>
      </c>
    </row>
    <row r="364" s="2" customFormat="1">
      <c r="A364" s="39"/>
      <c r="B364" s="40"/>
      <c r="C364" s="41"/>
      <c r="D364" s="233" t="s">
        <v>221</v>
      </c>
      <c r="E364" s="41"/>
      <c r="F364" s="234" t="s">
        <v>7399</v>
      </c>
      <c r="G364" s="41"/>
      <c r="H364" s="41"/>
      <c r="I364" s="235"/>
      <c r="J364" s="41"/>
      <c r="K364" s="41"/>
      <c r="L364" s="45"/>
      <c r="M364" s="236"/>
      <c r="N364" s="237"/>
      <c r="O364" s="92"/>
      <c r="P364" s="92"/>
      <c r="Q364" s="92"/>
      <c r="R364" s="92"/>
      <c r="S364" s="92"/>
      <c r="T364" s="93"/>
      <c r="U364" s="39"/>
      <c r="V364" s="39"/>
      <c r="W364" s="39"/>
      <c r="X364" s="39"/>
      <c r="Y364" s="39"/>
      <c r="Z364" s="39"/>
      <c r="AA364" s="39"/>
      <c r="AB364" s="39"/>
      <c r="AC364" s="39"/>
      <c r="AD364" s="39"/>
      <c r="AE364" s="39"/>
      <c r="AT364" s="18" t="s">
        <v>221</v>
      </c>
      <c r="AU364" s="18" t="s">
        <v>227</v>
      </c>
    </row>
    <row r="365" s="2" customFormat="1">
      <c r="A365" s="39"/>
      <c r="B365" s="40"/>
      <c r="C365" s="41"/>
      <c r="D365" s="250" t="s">
        <v>362</v>
      </c>
      <c r="E365" s="41"/>
      <c r="F365" s="251" t="s">
        <v>7400</v>
      </c>
      <c r="G365" s="41"/>
      <c r="H365" s="41"/>
      <c r="I365" s="235"/>
      <c r="J365" s="41"/>
      <c r="K365" s="41"/>
      <c r="L365" s="45"/>
      <c r="M365" s="236"/>
      <c r="N365" s="237"/>
      <c r="O365" s="92"/>
      <c r="P365" s="92"/>
      <c r="Q365" s="92"/>
      <c r="R365" s="92"/>
      <c r="S365" s="92"/>
      <c r="T365" s="93"/>
      <c r="U365" s="39"/>
      <c r="V365" s="39"/>
      <c r="W365" s="39"/>
      <c r="X365" s="39"/>
      <c r="Y365" s="39"/>
      <c r="Z365" s="39"/>
      <c r="AA365" s="39"/>
      <c r="AB365" s="39"/>
      <c r="AC365" s="39"/>
      <c r="AD365" s="39"/>
      <c r="AE365" s="39"/>
      <c r="AT365" s="18" t="s">
        <v>362</v>
      </c>
      <c r="AU365" s="18" t="s">
        <v>227</v>
      </c>
    </row>
    <row r="366" s="13" customFormat="1">
      <c r="A366" s="13"/>
      <c r="B366" s="252"/>
      <c r="C366" s="253"/>
      <c r="D366" s="233" t="s">
        <v>364</v>
      </c>
      <c r="E366" s="254" t="s">
        <v>1</v>
      </c>
      <c r="F366" s="255" t="s">
        <v>7401</v>
      </c>
      <c r="G366" s="253"/>
      <c r="H366" s="254" t="s">
        <v>1</v>
      </c>
      <c r="I366" s="256"/>
      <c r="J366" s="253"/>
      <c r="K366" s="253"/>
      <c r="L366" s="257"/>
      <c r="M366" s="258"/>
      <c r="N366" s="259"/>
      <c r="O366" s="259"/>
      <c r="P366" s="259"/>
      <c r="Q366" s="259"/>
      <c r="R366" s="259"/>
      <c r="S366" s="259"/>
      <c r="T366" s="260"/>
      <c r="U366" s="13"/>
      <c r="V366" s="13"/>
      <c r="W366" s="13"/>
      <c r="X366" s="13"/>
      <c r="Y366" s="13"/>
      <c r="Z366" s="13"/>
      <c r="AA366" s="13"/>
      <c r="AB366" s="13"/>
      <c r="AC366" s="13"/>
      <c r="AD366" s="13"/>
      <c r="AE366" s="13"/>
      <c r="AT366" s="261" t="s">
        <v>364</v>
      </c>
      <c r="AU366" s="261" t="s">
        <v>227</v>
      </c>
      <c r="AV366" s="13" t="s">
        <v>88</v>
      </c>
      <c r="AW366" s="13" t="s">
        <v>36</v>
      </c>
      <c r="AX366" s="13" t="s">
        <v>81</v>
      </c>
      <c r="AY366" s="261" t="s">
        <v>215</v>
      </c>
    </row>
    <row r="367" s="14" customFormat="1">
      <c r="A367" s="14"/>
      <c r="B367" s="262"/>
      <c r="C367" s="263"/>
      <c r="D367" s="233" t="s">
        <v>364</v>
      </c>
      <c r="E367" s="264" t="s">
        <v>1</v>
      </c>
      <c r="F367" s="265" t="s">
        <v>7402</v>
      </c>
      <c r="G367" s="263"/>
      <c r="H367" s="266">
        <v>1.716</v>
      </c>
      <c r="I367" s="267"/>
      <c r="J367" s="263"/>
      <c r="K367" s="263"/>
      <c r="L367" s="268"/>
      <c r="M367" s="269"/>
      <c r="N367" s="270"/>
      <c r="O367" s="270"/>
      <c r="P367" s="270"/>
      <c r="Q367" s="270"/>
      <c r="R367" s="270"/>
      <c r="S367" s="270"/>
      <c r="T367" s="271"/>
      <c r="U367" s="14"/>
      <c r="V367" s="14"/>
      <c r="W367" s="14"/>
      <c r="X367" s="14"/>
      <c r="Y367" s="14"/>
      <c r="Z367" s="14"/>
      <c r="AA367" s="14"/>
      <c r="AB367" s="14"/>
      <c r="AC367" s="14"/>
      <c r="AD367" s="14"/>
      <c r="AE367" s="14"/>
      <c r="AT367" s="272" t="s">
        <v>364</v>
      </c>
      <c r="AU367" s="272" t="s">
        <v>227</v>
      </c>
      <c r="AV367" s="14" t="s">
        <v>90</v>
      </c>
      <c r="AW367" s="14" t="s">
        <v>36</v>
      </c>
      <c r="AX367" s="14" t="s">
        <v>81</v>
      </c>
      <c r="AY367" s="272" t="s">
        <v>215</v>
      </c>
    </row>
    <row r="368" s="13" customFormat="1">
      <c r="A368" s="13"/>
      <c r="B368" s="252"/>
      <c r="C368" s="253"/>
      <c r="D368" s="233" t="s">
        <v>364</v>
      </c>
      <c r="E368" s="254" t="s">
        <v>1</v>
      </c>
      <c r="F368" s="255" t="s">
        <v>7403</v>
      </c>
      <c r="G368" s="253"/>
      <c r="H368" s="254" t="s">
        <v>1</v>
      </c>
      <c r="I368" s="256"/>
      <c r="J368" s="253"/>
      <c r="K368" s="253"/>
      <c r="L368" s="257"/>
      <c r="M368" s="258"/>
      <c r="N368" s="259"/>
      <c r="O368" s="259"/>
      <c r="P368" s="259"/>
      <c r="Q368" s="259"/>
      <c r="R368" s="259"/>
      <c r="S368" s="259"/>
      <c r="T368" s="260"/>
      <c r="U368" s="13"/>
      <c r="V368" s="13"/>
      <c r="W368" s="13"/>
      <c r="X368" s="13"/>
      <c r="Y368" s="13"/>
      <c r="Z368" s="13"/>
      <c r="AA368" s="13"/>
      <c r="AB368" s="13"/>
      <c r="AC368" s="13"/>
      <c r="AD368" s="13"/>
      <c r="AE368" s="13"/>
      <c r="AT368" s="261" t="s">
        <v>364</v>
      </c>
      <c r="AU368" s="261" t="s">
        <v>227</v>
      </c>
      <c r="AV368" s="13" t="s">
        <v>88</v>
      </c>
      <c r="AW368" s="13" t="s">
        <v>36</v>
      </c>
      <c r="AX368" s="13" t="s">
        <v>81</v>
      </c>
      <c r="AY368" s="261" t="s">
        <v>215</v>
      </c>
    </row>
    <row r="369" s="14" customFormat="1">
      <c r="A369" s="14"/>
      <c r="B369" s="262"/>
      <c r="C369" s="263"/>
      <c r="D369" s="233" t="s">
        <v>364</v>
      </c>
      <c r="E369" s="264" t="s">
        <v>1</v>
      </c>
      <c r="F369" s="265" t="s">
        <v>7404</v>
      </c>
      <c r="G369" s="263"/>
      <c r="H369" s="266">
        <v>0.96799999999999997</v>
      </c>
      <c r="I369" s="267"/>
      <c r="J369" s="263"/>
      <c r="K369" s="263"/>
      <c r="L369" s="268"/>
      <c r="M369" s="269"/>
      <c r="N369" s="270"/>
      <c r="O369" s="270"/>
      <c r="P369" s="270"/>
      <c r="Q369" s="270"/>
      <c r="R369" s="270"/>
      <c r="S369" s="270"/>
      <c r="T369" s="271"/>
      <c r="U369" s="14"/>
      <c r="V369" s="14"/>
      <c r="W369" s="14"/>
      <c r="X369" s="14"/>
      <c r="Y369" s="14"/>
      <c r="Z369" s="14"/>
      <c r="AA369" s="14"/>
      <c r="AB369" s="14"/>
      <c r="AC369" s="14"/>
      <c r="AD369" s="14"/>
      <c r="AE369" s="14"/>
      <c r="AT369" s="272" t="s">
        <v>364</v>
      </c>
      <c r="AU369" s="272" t="s">
        <v>227</v>
      </c>
      <c r="AV369" s="14" t="s">
        <v>90</v>
      </c>
      <c r="AW369" s="14" t="s">
        <v>36</v>
      </c>
      <c r="AX369" s="14" t="s">
        <v>81</v>
      </c>
      <c r="AY369" s="272" t="s">
        <v>215</v>
      </c>
    </row>
    <row r="370" s="13" customFormat="1">
      <c r="A370" s="13"/>
      <c r="B370" s="252"/>
      <c r="C370" s="253"/>
      <c r="D370" s="233" t="s">
        <v>364</v>
      </c>
      <c r="E370" s="254" t="s">
        <v>1</v>
      </c>
      <c r="F370" s="255" t="s">
        <v>7405</v>
      </c>
      <c r="G370" s="253"/>
      <c r="H370" s="254" t="s">
        <v>1</v>
      </c>
      <c r="I370" s="256"/>
      <c r="J370" s="253"/>
      <c r="K370" s="253"/>
      <c r="L370" s="257"/>
      <c r="M370" s="258"/>
      <c r="N370" s="259"/>
      <c r="O370" s="259"/>
      <c r="P370" s="259"/>
      <c r="Q370" s="259"/>
      <c r="R370" s="259"/>
      <c r="S370" s="259"/>
      <c r="T370" s="260"/>
      <c r="U370" s="13"/>
      <c r="V370" s="13"/>
      <c r="W370" s="13"/>
      <c r="X370" s="13"/>
      <c r="Y370" s="13"/>
      <c r="Z370" s="13"/>
      <c r="AA370" s="13"/>
      <c r="AB370" s="13"/>
      <c r="AC370" s="13"/>
      <c r="AD370" s="13"/>
      <c r="AE370" s="13"/>
      <c r="AT370" s="261" t="s">
        <v>364</v>
      </c>
      <c r="AU370" s="261" t="s">
        <v>227</v>
      </c>
      <c r="AV370" s="13" t="s">
        <v>88</v>
      </c>
      <c r="AW370" s="13" t="s">
        <v>36</v>
      </c>
      <c r="AX370" s="13" t="s">
        <v>81</v>
      </c>
      <c r="AY370" s="261" t="s">
        <v>215</v>
      </c>
    </row>
    <row r="371" s="14" customFormat="1">
      <c r="A371" s="14"/>
      <c r="B371" s="262"/>
      <c r="C371" s="263"/>
      <c r="D371" s="233" t="s">
        <v>364</v>
      </c>
      <c r="E371" s="264" t="s">
        <v>1</v>
      </c>
      <c r="F371" s="265" t="s">
        <v>7406</v>
      </c>
      <c r="G371" s="263"/>
      <c r="H371" s="266">
        <v>6.3799999999999999</v>
      </c>
      <c r="I371" s="267"/>
      <c r="J371" s="263"/>
      <c r="K371" s="263"/>
      <c r="L371" s="268"/>
      <c r="M371" s="269"/>
      <c r="N371" s="270"/>
      <c r="O371" s="270"/>
      <c r="P371" s="270"/>
      <c r="Q371" s="270"/>
      <c r="R371" s="270"/>
      <c r="S371" s="270"/>
      <c r="T371" s="271"/>
      <c r="U371" s="14"/>
      <c r="V371" s="14"/>
      <c r="W371" s="14"/>
      <c r="X371" s="14"/>
      <c r="Y371" s="14"/>
      <c r="Z371" s="14"/>
      <c r="AA371" s="14"/>
      <c r="AB371" s="14"/>
      <c r="AC371" s="14"/>
      <c r="AD371" s="14"/>
      <c r="AE371" s="14"/>
      <c r="AT371" s="272" t="s">
        <v>364</v>
      </c>
      <c r="AU371" s="272" t="s">
        <v>227</v>
      </c>
      <c r="AV371" s="14" t="s">
        <v>90</v>
      </c>
      <c r="AW371" s="14" t="s">
        <v>36</v>
      </c>
      <c r="AX371" s="14" t="s">
        <v>81</v>
      </c>
      <c r="AY371" s="272" t="s">
        <v>215</v>
      </c>
    </row>
    <row r="372" s="15" customFormat="1">
      <c r="A372" s="15"/>
      <c r="B372" s="273"/>
      <c r="C372" s="274"/>
      <c r="D372" s="233" t="s">
        <v>364</v>
      </c>
      <c r="E372" s="275" t="s">
        <v>1</v>
      </c>
      <c r="F372" s="276" t="s">
        <v>368</v>
      </c>
      <c r="G372" s="274"/>
      <c r="H372" s="277">
        <v>9.0640000000000001</v>
      </c>
      <c r="I372" s="278"/>
      <c r="J372" s="274"/>
      <c r="K372" s="274"/>
      <c r="L372" s="279"/>
      <c r="M372" s="280"/>
      <c r="N372" s="281"/>
      <c r="O372" s="281"/>
      <c r="P372" s="281"/>
      <c r="Q372" s="281"/>
      <c r="R372" s="281"/>
      <c r="S372" s="281"/>
      <c r="T372" s="282"/>
      <c r="U372" s="15"/>
      <c r="V372" s="15"/>
      <c r="W372" s="15"/>
      <c r="X372" s="15"/>
      <c r="Y372" s="15"/>
      <c r="Z372" s="15"/>
      <c r="AA372" s="15"/>
      <c r="AB372" s="15"/>
      <c r="AC372" s="15"/>
      <c r="AD372" s="15"/>
      <c r="AE372" s="15"/>
      <c r="AT372" s="283" t="s">
        <v>364</v>
      </c>
      <c r="AU372" s="283" t="s">
        <v>227</v>
      </c>
      <c r="AV372" s="15" t="s">
        <v>214</v>
      </c>
      <c r="AW372" s="15" t="s">
        <v>36</v>
      </c>
      <c r="AX372" s="15" t="s">
        <v>88</v>
      </c>
      <c r="AY372" s="283" t="s">
        <v>215</v>
      </c>
    </row>
    <row r="373" s="2" customFormat="1" ht="24.15" customHeight="1">
      <c r="A373" s="39"/>
      <c r="B373" s="40"/>
      <c r="C373" s="220" t="s">
        <v>999</v>
      </c>
      <c r="D373" s="220" t="s">
        <v>216</v>
      </c>
      <c r="E373" s="221" t="s">
        <v>7407</v>
      </c>
      <c r="F373" s="222" t="s">
        <v>7408</v>
      </c>
      <c r="G373" s="223" t="s">
        <v>583</v>
      </c>
      <c r="H373" s="224">
        <v>63.448</v>
      </c>
      <c r="I373" s="225"/>
      <c r="J373" s="226">
        <f>ROUND(I373*H373,2)</f>
        <v>0</v>
      </c>
      <c r="K373" s="222" t="s">
        <v>359</v>
      </c>
      <c r="L373" s="45"/>
      <c r="M373" s="227" t="s">
        <v>1</v>
      </c>
      <c r="N373" s="228" t="s">
        <v>46</v>
      </c>
      <c r="O373" s="92"/>
      <c r="P373" s="229">
        <f>O373*H373</f>
        <v>0</v>
      </c>
      <c r="Q373" s="229">
        <v>0</v>
      </c>
      <c r="R373" s="229">
        <f>Q373*H373</f>
        <v>0</v>
      </c>
      <c r="S373" s="229">
        <v>0</v>
      </c>
      <c r="T373" s="230">
        <f>S373*H373</f>
        <v>0</v>
      </c>
      <c r="U373" s="39"/>
      <c r="V373" s="39"/>
      <c r="W373" s="39"/>
      <c r="X373" s="39"/>
      <c r="Y373" s="39"/>
      <c r="Z373" s="39"/>
      <c r="AA373" s="39"/>
      <c r="AB373" s="39"/>
      <c r="AC373" s="39"/>
      <c r="AD373" s="39"/>
      <c r="AE373" s="39"/>
      <c r="AR373" s="231" t="s">
        <v>214</v>
      </c>
      <c r="AT373" s="231" t="s">
        <v>216</v>
      </c>
      <c r="AU373" s="231" t="s">
        <v>227</v>
      </c>
      <c r="AY373" s="18" t="s">
        <v>215</v>
      </c>
      <c r="BE373" s="232">
        <f>IF(N373="základní",J373,0)</f>
        <v>0</v>
      </c>
      <c r="BF373" s="232">
        <f>IF(N373="snížená",J373,0)</f>
        <v>0</v>
      </c>
      <c r="BG373" s="232">
        <f>IF(N373="zákl. přenesená",J373,0)</f>
        <v>0</v>
      </c>
      <c r="BH373" s="232">
        <f>IF(N373="sníž. přenesená",J373,0)</f>
        <v>0</v>
      </c>
      <c r="BI373" s="232">
        <f>IF(N373="nulová",J373,0)</f>
        <v>0</v>
      </c>
      <c r="BJ373" s="18" t="s">
        <v>88</v>
      </c>
      <c r="BK373" s="232">
        <f>ROUND(I373*H373,2)</f>
        <v>0</v>
      </c>
      <c r="BL373" s="18" t="s">
        <v>214</v>
      </c>
      <c r="BM373" s="231" t="s">
        <v>7409</v>
      </c>
    </row>
    <row r="374" s="2" customFormat="1">
      <c r="A374" s="39"/>
      <c r="B374" s="40"/>
      <c r="C374" s="41"/>
      <c r="D374" s="233" t="s">
        <v>221</v>
      </c>
      <c r="E374" s="41"/>
      <c r="F374" s="234" t="s">
        <v>7410</v>
      </c>
      <c r="G374" s="41"/>
      <c r="H374" s="41"/>
      <c r="I374" s="235"/>
      <c r="J374" s="41"/>
      <c r="K374" s="41"/>
      <c r="L374" s="45"/>
      <c r="M374" s="236"/>
      <c r="N374" s="237"/>
      <c r="O374" s="92"/>
      <c r="P374" s="92"/>
      <c r="Q374" s="92"/>
      <c r="R374" s="92"/>
      <c r="S374" s="92"/>
      <c r="T374" s="93"/>
      <c r="U374" s="39"/>
      <c r="V374" s="39"/>
      <c r="W374" s="39"/>
      <c r="X374" s="39"/>
      <c r="Y374" s="39"/>
      <c r="Z374" s="39"/>
      <c r="AA374" s="39"/>
      <c r="AB374" s="39"/>
      <c r="AC374" s="39"/>
      <c r="AD374" s="39"/>
      <c r="AE374" s="39"/>
      <c r="AT374" s="18" t="s">
        <v>221</v>
      </c>
      <c r="AU374" s="18" t="s">
        <v>227</v>
      </c>
    </row>
    <row r="375" s="2" customFormat="1">
      <c r="A375" s="39"/>
      <c r="B375" s="40"/>
      <c r="C375" s="41"/>
      <c r="D375" s="250" t="s">
        <v>362</v>
      </c>
      <c r="E375" s="41"/>
      <c r="F375" s="251" t="s">
        <v>7411</v>
      </c>
      <c r="G375" s="41"/>
      <c r="H375" s="41"/>
      <c r="I375" s="235"/>
      <c r="J375" s="41"/>
      <c r="K375" s="41"/>
      <c r="L375" s="45"/>
      <c r="M375" s="236"/>
      <c r="N375" s="237"/>
      <c r="O375" s="92"/>
      <c r="P375" s="92"/>
      <c r="Q375" s="92"/>
      <c r="R375" s="92"/>
      <c r="S375" s="92"/>
      <c r="T375" s="93"/>
      <c r="U375" s="39"/>
      <c r="V375" s="39"/>
      <c r="W375" s="39"/>
      <c r="X375" s="39"/>
      <c r="Y375" s="39"/>
      <c r="Z375" s="39"/>
      <c r="AA375" s="39"/>
      <c r="AB375" s="39"/>
      <c r="AC375" s="39"/>
      <c r="AD375" s="39"/>
      <c r="AE375" s="39"/>
      <c r="AT375" s="18" t="s">
        <v>362</v>
      </c>
      <c r="AU375" s="18" t="s">
        <v>227</v>
      </c>
    </row>
    <row r="376" s="14" customFormat="1">
      <c r="A376" s="14"/>
      <c r="B376" s="262"/>
      <c r="C376" s="263"/>
      <c r="D376" s="233" t="s">
        <v>364</v>
      </c>
      <c r="E376" s="264" t="s">
        <v>1</v>
      </c>
      <c r="F376" s="265" t="s">
        <v>7412</v>
      </c>
      <c r="G376" s="263"/>
      <c r="H376" s="266">
        <v>63.448</v>
      </c>
      <c r="I376" s="267"/>
      <c r="J376" s="263"/>
      <c r="K376" s="263"/>
      <c r="L376" s="268"/>
      <c r="M376" s="269"/>
      <c r="N376" s="270"/>
      <c r="O376" s="270"/>
      <c r="P376" s="270"/>
      <c r="Q376" s="270"/>
      <c r="R376" s="270"/>
      <c r="S376" s="270"/>
      <c r="T376" s="271"/>
      <c r="U376" s="14"/>
      <c r="V376" s="14"/>
      <c r="W376" s="14"/>
      <c r="X376" s="14"/>
      <c r="Y376" s="14"/>
      <c r="Z376" s="14"/>
      <c r="AA376" s="14"/>
      <c r="AB376" s="14"/>
      <c r="AC376" s="14"/>
      <c r="AD376" s="14"/>
      <c r="AE376" s="14"/>
      <c r="AT376" s="272" t="s">
        <v>364</v>
      </c>
      <c r="AU376" s="272" t="s">
        <v>227</v>
      </c>
      <c r="AV376" s="14" t="s">
        <v>90</v>
      </c>
      <c r="AW376" s="14" t="s">
        <v>36</v>
      </c>
      <c r="AX376" s="14" t="s">
        <v>81</v>
      </c>
      <c r="AY376" s="272" t="s">
        <v>215</v>
      </c>
    </row>
    <row r="377" s="15" customFormat="1">
      <c r="A377" s="15"/>
      <c r="B377" s="273"/>
      <c r="C377" s="274"/>
      <c r="D377" s="233" t="s">
        <v>364</v>
      </c>
      <c r="E377" s="275" t="s">
        <v>1</v>
      </c>
      <c r="F377" s="276" t="s">
        <v>368</v>
      </c>
      <c r="G377" s="274"/>
      <c r="H377" s="277">
        <v>63.448</v>
      </c>
      <c r="I377" s="278"/>
      <c r="J377" s="274"/>
      <c r="K377" s="274"/>
      <c r="L377" s="279"/>
      <c r="M377" s="280"/>
      <c r="N377" s="281"/>
      <c r="O377" s="281"/>
      <c r="P377" s="281"/>
      <c r="Q377" s="281"/>
      <c r="R377" s="281"/>
      <c r="S377" s="281"/>
      <c r="T377" s="282"/>
      <c r="U377" s="15"/>
      <c r="V377" s="15"/>
      <c r="W377" s="15"/>
      <c r="X377" s="15"/>
      <c r="Y377" s="15"/>
      <c r="Z377" s="15"/>
      <c r="AA377" s="15"/>
      <c r="AB377" s="15"/>
      <c r="AC377" s="15"/>
      <c r="AD377" s="15"/>
      <c r="AE377" s="15"/>
      <c r="AT377" s="283" t="s">
        <v>364</v>
      </c>
      <c r="AU377" s="283" t="s">
        <v>227</v>
      </c>
      <c r="AV377" s="15" t="s">
        <v>214</v>
      </c>
      <c r="AW377" s="15" t="s">
        <v>36</v>
      </c>
      <c r="AX377" s="15" t="s">
        <v>88</v>
      </c>
      <c r="AY377" s="283" t="s">
        <v>215</v>
      </c>
    </row>
    <row r="378" s="2" customFormat="1" ht="33" customHeight="1">
      <c r="A378" s="39"/>
      <c r="B378" s="40"/>
      <c r="C378" s="220" t="s">
        <v>1006</v>
      </c>
      <c r="D378" s="220" t="s">
        <v>216</v>
      </c>
      <c r="E378" s="221" t="s">
        <v>7413</v>
      </c>
      <c r="F378" s="222" t="s">
        <v>7414</v>
      </c>
      <c r="G378" s="223" t="s">
        <v>583</v>
      </c>
      <c r="H378" s="224">
        <v>2.6840000000000002</v>
      </c>
      <c r="I378" s="225"/>
      <c r="J378" s="226">
        <f>ROUND(I378*H378,2)</f>
        <v>0</v>
      </c>
      <c r="K378" s="222" t="s">
        <v>359</v>
      </c>
      <c r="L378" s="45"/>
      <c r="M378" s="227" t="s">
        <v>1</v>
      </c>
      <c r="N378" s="228" t="s">
        <v>46</v>
      </c>
      <c r="O378" s="92"/>
      <c r="P378" s="229">
        <f>O378*H378</f>
        <v>0</v>
      </c>
      <c r="Q378" s="229">
        <v>0</v>
      </c>
      <c r="R378" s="229">
        <f>Q378*H378</f>
        <v>0</v>
      </c>
      <c r="S378" s="229">
        <v>0</v>
      </c>
      <c r="T378" s="230">
        <f>S378*H378</f>
        <v>0</v>
      </c>
      <c r="U378" s="39"/>
      <c r="V378" s="39"/>
      <c r="W378" s="39"/>
      <c r="X378" s="39"/>
      <c r="Y378" s="39"/>
      <c r="Z378" s="39"/>
      <c r="AA378" s="39"/>
      <c r="AB378" s="39"/>
      <c r="AC378" s="39"/>
      <c r="AD378" s="39"/>
      <c r="AE378" s="39"/>
      <c r="AR378" s="231" t="s">
        <v>214</v>
      </c>
      <c r="AT378" s="231" t="s">
        <v>216</v>
      </c>
      <c r="AU378" s="231" t="s">
        <v>227</v>
      </c>
      <c r="AY378" s="18" t="s">
        <v>215</v>
      </c>
      <c r="BE378" s="232">
        <f>IF(N378="základní",J378,0)</f>
        <v>0</v>
      </c>
      <c r="BF378" s="232">
        <f>IF(N378="snížená",J378,0)</f>
        <v>0</v>
      </c>
      <c r="BG378" s="232">
        <f>IF(N378="zákl. přenesená",J378,0)</f>
        <v>0</v>
      </c>
      <c r="BH378" s="232">
        <f>IF(N378="sníž. přenesená",J378,0)</f>
        <v>0</v>
      </c>
      <c r="BI378" s="232">
        <f>IF(N378="nulová",J378,0)</f>
        <v>0</v>
      </c>
      <c r="BJ378" s="18" t="s">
        <v>88</v>
      </c>
      <c r="BK378" s="232">
        <f>ROUND(I378*H378,2)</f>
        <v>0</v>
      </c>
      <c r="BL378" s="18" t="s">
        <v>214</v>
      </c>
      <c r="BM378" s="231" t="s">
        <v>7415</v>
      </c>
    </row>
    <row r="379" s="2" customFormat="1">
      <c r="A379" s="39"/>
      <c r="B379" s="40"/>
      <c r="C379" s="41"/>
      <c r="D379" s="233" t="s">
        <v>221</v>
      </c>
      <c r="E379" s="41"/>
      <c r="F379" s="234" t="s">
        <v>7416</v>
      </c>
      <c r="G379" s="41"/>
      <c r="H379" s="41"/>
      <c r="I379" s="235"/>
      <c r="J379" s="41"/>
      <c r="K379" s="41"/>
      <c r="L379" s="45"/>
      <c r="M379" s="236"/>
      <c r="N379" s="237"/>
      <c r="O379" s="92"/>
      <c r="P379" s="92"/>
      <c r="Q379" s="92"/>
      <c r="R379" s="92"/>
      <c r="S379" s="92"/>
      <c r="T379" s="93"/>
      <c r="U379" s="39"/>
      <c r="V379" s="39"/>
      <c r="W379" s="39"/>
      <c r="X379" s="39"/>
      <c r="Y379" s="39"/>
      <c r="Z379" s="39"/>
      <c r="AA379" s="39"/>
      <c r="AB379" s="39"/>
      <c r="AC379" s="39"/>
      <c r="AD379" s="39"/>
      <c r="AE379" s="39"/>
      <c r="AT379" s="18" t="s">
        <v>221</v>
      </c>
      <c r="AU379" s="18" t="s">
        <v>227</v>
      </c>
    </row>
    <row r="380" s="2" customFormat="1">
      <c r="A380" s="39"/>
      <c r="B380" s="40"/>
      <c r="C380" s="41"/>
      <c r="D380" s="250" t="s">
        <v>362</v>
      </c>
      <c r="E380" s="41"/>
      <c r="F380" s="251" t="s">
        <v>7417</v>
      </c>
      <c r="G380" s="41"/>
      <c r="H380" s="41"/>
      <c r="I380" s="235"/>
      <c r="J380" s="41"/>
      <c r="K380" s="41"/>
      <c r="L380" s="45"/>
      <c r="M380" s="236"/>
      <c r="N380" s="237"/>
      <c r="O380" s="92"/>
      <c r="P380" s="92"/>
      <c r="Q380" s="92"/>
      <c r="R380" s="92"/>
      <c r="S380" s="92"/>
      <c r="T380" s="93"/>
      <c r="U380" s="39"/>
      <c r="V380" s="39"/>
      <c r="W380" s="39"/>
      <c r="X380" s="39"/>
      <c r="Y380" s="39"/>
      <c r="Z380" s="39"/>
      <c r="AA380" s="39"/>
      <c r="AB380" s="39"/>
      <c r="AC380" s="39"/>
      <c r="AD380" s="39"/>
      <c r="AE380" s="39"/>
      <c r="AT380" s="18" t="s">
        <v>362</v>
      </c>
      <c r="AU380" s="18" t="s">
        <v>227</v>
      </c>
    </row>
    <row r="381" s="13" customFormat="1">
      <c r="A381" s="13"/>
      <c r="B381" s="252"/>
      <c r="C381" s="253"/>
      <c r="D381" s="233" t="s">
        <v>364</v>
      </c>
      <c r="E381" s="254" t="s">
        <v>1</v>
      </c>
      <c r="F381" s="255" t="s">
        <v>7401</v>
      </c>
      <c r="G381" s="253"/>
      <c r="H381" s="254" t="s">
        <v>1</v>
      </c>
      <c r="I381" s="256"/>
      <c r="J381" s="253"/>
      <c r="K381" s="253"/>
      <c r="L381" s="257"/>
      <c r="M381" s="258"/>
      <c r="N381" s="259"/>
      <c r="O381" s="259"/>
      <c r="P381" s="259"/>
      <c r="Q381" s="259"/>
      <c r="R381" s="259"/>
      <c r="S381" s="259"/>
      <c r="T381" s="260"/>
      <c r="U381" s="13"/>
      <c r="V381" s="13"/>
      <c r="W381" s="13"/>
      <c r="X381" s="13"/>
      <c r="Y381" s="13"/>
      <c r="Z381" s="13"/>
      <c r="AA381" s="13"/>
      <c r="AB381" s="13"/>
      <c r="AC381" s="13"/>
      <c r="AD381" s="13"/>
      <c r="AE381" s="13"/>
      <c r="AT381" s="261" t="s">
        <v>364</v>
      </c>
      <c r="AU381" s="261" t="s">
        <v>227</v>
      </c>
      <c r="AV381" s="13" t="s">
        <v>88</v>
      </c>
      <c r="AW381" s="13" t="s">
        <v>36</v>
      </c>
      <c r="AX381" s="13" t="s">
        <v>81</v>
      </c>
      <c r="AY381" s="261" t="s">
        <v>215</v>
      </c>
    </row>
    <row r="382" s="14" customFormat="1">
      <c r="A382" s="14"/>
      <c r="B382" s="262"/>
      <c r="C382" s="263"/>
      <c r="D382" s="233" t="s">
        <v>364</v>
      </c>
      <c r="E382" s="264" t="s">
        <v>1</v>
      </c>
      <c r="F382" s="265" t="s">
        <v>7402</v>
      </c>
      <c r="G382" s="263"/>
      <c r="H382" s="266">
        <v>1.716</v>
      </c>
      <c r="I382" s="267"/>
      <c r="J382" s="263"/>
      <c r="K382" s="263"/>
      <c r="L382" s="268"/>
      <c r="M382" s="269"/>
      <c r="N382" s="270"/>
      <c r="O382" s="270"/>
      <c r="P382" s="270"/>
      <c r="Q382" s="270"/>
      <c r="R382" s="270"/>
      <c r="S382" s="270"/>
      <c r="T382" s="271"/>
      <c r="U382" s="14"/>
      <c r="V382" s="14"/>
      <c r="W382" s="14"/>
      <c r="X382" s="14"/>
      <c r="Y382" s="14"/>
      <c r="Z382" s="14"/>
      <c r="AA382" s="14"/>
      <c r="AB382" s="14"/>
      <c r="AC382" s="14"/>
      <c r="AD382" s="14"/>
      <c r="AE382" s="14"/>
      <c r="AT382" s="272" t="s">
        <v>364</v>
      </c>
      <c r="AU382" s="272" t="s">
        <v>227</v>
      </c>
      <c r="AV382" s="14" t="s">
        <v>90</v>
      </c>
      <c r="AW382" s="14" t="s">
        <v>36</v>
      </c>
      <c r="AX382" s="14" t="s">
        <v>81</v>
      </c>
      <c r="AY382" s="272" t="s">
        <v>215</v>
      </c>
    </row>
    <row r="383" s="13" customFormat="1">
      <c r="A383" s="13"/>
      <c r="B383" s="252"/>
      <c r="C383" s="253"/>
      <c r="D383" s="233" t="s">
        <v>364</v>
      </c>
      <c r="E383" s="254" t="s">
        <v>1</v>
      </c>
      <c r="F383" s="255" t="s">
        <v>7403</v>
      </c>
      <c r="G383" s="253"/>
      <c r="H383" s="254" t="s">
        <v>1</v>
      </c>
      <c r="I383" s="256"/>
      <c r="J383" s="253"/>
      <c r="K383" s="253"/>
      <c r="L383" s="257"/>
      <c r="M383" s="258"/>
      <c r="N383" s="259"/>
      <c r="O383" s="259"/>
      <c r="P383" s="259"/>
      <c r="Q383" s="259"/>
      <c r="R383" s="259"/>
      <c r="S383" s="259"/>
      <c r="T383" s="260"/>
      <c r="U383" s="13"/>
      <c r="V383" s="13"/>
      <c r="W383" s="13"/>
      <c r="X383" s="13"/>
      <c r="Y383" s="13"/>
      <c r="Z383" s="13"/>
      <c r="AA383" s="13"/>
      <c r="AB383" s="13"/>
      <c r="AC383" s="13"/>
      <c r="AD383" s="13"/>
      <c r="AE383" s="13"/>
      <c r="AT383" s="261" t="s">
        <v>364</v>
      </c>
      <c r="AU383" s="261" t="s">
        <v>227</v>
      </c>
      <c r="AV383" s="13" t="s">
        <v>88</v>
      </c>
      <c r="AW383" s="13" t="s">
        <v>36</v>
      </c>
      <c r="AX383" s="13" t="s">
        <v>81</v>
      </c>
      <c r="AY383" s="261" t="s">
        <v>215</v>
      </c>
    </row>
    <row r="384" s="14" customFormat="1">
      <c r="A384" s="14"/>
      <c r="B384" s="262"/>
      <c r="C384" s="263"/>
      <c r="D384" s="233" t="s">
        <v>364</v>
      </c>
      <c r="E384" s="264" t="s">
        <v>1</v>
      </c>
      <c r="F384" s="265" t="s">
        <v>7404</v>
      </c>
      <c r="G384" s="263"/>
      <c r="H384" s="266">
        <v>0.96799999999999997</v>
      </c>
      <c r="I384" s="267"/>
      <c r="J384" s="263"/>
      <c r="K384" s="263"/>
      <c r="L384" s="268"/>
      <c r="M384" s="269"/>
      <c r="N384" s="270"/>
      <c r="O384" s="270"/>
      <c r="P384" s="270"/>
      <c r="Q384" s="270"/>
      <c r="R384" s="270"/>
      <c r="S384" s="270"/>
      <c r="T384" s="271"/>
      <c r="U384" s="14"/>
      <c r="V384" s="14"/>
      <c r="W384" s="14"/>
      <c r="X384" s="14"/>
      <c r="Y384" s="14"/>
      <c r="Z384" s="14"/>
      <c r="AA384" s="14"/>
      <c r="AB384" s="14"/>
      <c r="AC384" s="14"/>
      <c r="AD384" s="14"/>
      <c r="AE384" s="14"/>
      <c r="AT384" s="272" t="s">
        <v>364</v>
      </c>
      <c r="AU384" s="272" t="s">
        <v>227</v>
      </c>
      <c r="AV384" s="14" t="s">
        <v>90</v>
      </c>
      <c r="AW384" s="14" t="s">
        <v>36</v>
      </c>
      <c r="AX384" s="14" t="s">
        <v>81</v>
      </c>
      <c r="AY384" s="272" t="s">
        <v>215</v>
      </c>
    </row>
    <row r="385" s="15" customFormat="1">
      <c r="A385" s="15"/>
      <c r="B385" s="273"/>
      <c r="C385" s="274"/>
      <c r="D385" s="233" t="s">
        <v>364</v>
      </c>
      <c r="E385" s="275" t="s">
        <v>1</v>
      </c>
      <c r="F385" s="276" t="s">
        <v>368</v>
      </c>
      <c r="G385" s="274"/>
      <c r="H385" s="277">
        <v>2.6840000000000002</v>
      </c>
      <c r="I385" s="278"/>
      <c r="J385" s="274"/>
      <c r="K385" s="274"/>
      <c r="L385" s="279"/>
      <c r="M385" s="280"/>
      <c r="N385" s="281"/>
      <c r="O385" s="281"/>
      <c r="P385" s="281"/>
      <c r="Q385" s="281"/>
      <c r="R385" s="281"/>
      <c r="S385" s="281"/>
      <c r="T385" s="282"/>
      <c r="U385" s="15"/>
      <c r="V385" s="15"/>
      <c r="W385" s="15"/>
      <c r="X385" s="15"/>
      <c r="Y385" s="15"/>
      <c r="Z385" s="15"/>
      <c r="AA385" s="15"/>
      <c r="AB385" s="15"/>
      <c r="AC385" s="15"/>
      <c r="AD385" s="15"/>
      <c r="AE385" s="15"/>
      <c r="AT385" s="283" t="s">
        <v>364</v>
      </c>
      <c r="AU385" s="283" t="s">
        <v>227</v>
      </c>
      <c r="AV385" s="15" t="s">
        <v>214</v>
      </c>
      <c r="AW385" s="15" t="s">
        <v>36</v>
      </c>
      <c r="AX385" s="15" t="s">
        <v>88</v>
      </c>
      <c r="AY385" s="283" t="s">
        <v>215</v>
      </c>
    </row>
    <row r="386" s="2" customFormat="1" ht="44.25" customHeight="1">
      <c r="A386" s="39"/>
      <c r="B386" s="40"/>
      <c r="C386" s="220" t="s">
        <v>1014</v>
      </c>
      <c r="D386" s="220" t="s">
        <v>216</v>
      </c>
      <c r="E386" s="221" t="s">
        <v>7418</v>
      </c>
      <c r="F386" s="222" t="s">
        <v>7419</v>
      </c>
      <c r="G386" s="223" t="s">
        <v>583</v>
      </c>
      <c r="H386" s="224">
        <v>6.3799999999999999</v>
      </c>
      <c r="I386" s="225"/>
      <c r="J386" s="226">
        <f>ROUND(I386*H386,2)</f>
        <v>0</v>
      </c>
      <c r="K386" s="222" t="s">
        <v>359</v>
      </c>
      <c r="L386" s="45"/>
      <c r="M386" s="227" t="s">
        <v>1</v>
      </c>
      <c r="N386" s="228" t="s">
        <v>46</v>
      </c>
      <c r="O386" s="92"/>
      <c r="P386" s="229">
        <f>O386*H386</f>
        <v>0</v>
      </c>
      <c r="Q386" s="229">
        <v>0</v>
      </c>
      <c r="R386" s="229">
        <f>Q386*H386</f>
        <v>0</v>
      </c>
      <c r="S386" s="229">
        <v>0</v>
      </c>
      <c r="T386" s="230">
        <f>S386*H386</f>
        <v>0</v>
      </c>
      <c r="U386" s="39"/>
      <c r="V386" s="39"/>
      <c r="W386" s="39"/>
      <c r="X386" s="39"/>
      <c r="Y386" s="39"/>
      <c r="Z386" s="39"/>
      <c r="AA386" s="39"/>
      <c r="AB386" s="39"/>
      <c r="AC386" s="39"/>
      <c r="AD386" s="39"/>
      <c r="AE386" s="39"/>
      <c r="AR386" s="231" t="s">
        <v>214</v>
      </c>
      <c r="AT386" s="231" t="s">
        <v>216</v>
      </c>
      <c r="AU386" s="231" t="s">
        <v>227</v>
      </c>
      <c r="AY386" s="18" t="s">
        <v>215</v>
      </c>
      <c r="BE386" s="232">
        <f>IF(N386="základní",J386,0)</f>
        <v>0</v>
      </c>
      <c r="BF386" s="232">
        <f>IF(N386="snížená",J386,0)</f>
        <v>0</v>
      </c>
      <c r="BG386" s="232">
        <f>IF(N386="zákl. přenesená",J386,0)</f>
        <v>0</v>
      </c>
      <c r="BH386" s="232">
        <f>IF(N386="sníž. přenesená",J386,0)</f>
        <v>0</v>
      </c>
      <c r="BI386" s="232">
        <f>IF(N386="nulová",J386,0)</f>
        <v>0</v>
      </c>
      <c r="BJ386" s="18" t="s">
        <v>88</v>
      </c>
      <c r="BK386" s="232">
        <f>ROUND(I386*H386,2)</f>
        <v>0</v>
      </c>
      <c r="BL386" s="18" t="s">
        <v>214</v>
      </c>
      <c r="BM386" s="231" t="s">
        <v>7420</v>
      </c>
    </row>
    <row r="387" s="2" customFormat="1">
      <c r="A387" s="39"/>
      <c r="B387" s="40"/>
      <c r="C387" s="41"/>
      <c r="D387" s="233" t="s">
        <v>221</v>
      </c>
      <c r="E387" s="41"/>
      <c r="F387" s="234" t="s">
        <v>5327</v>
      </c>
      <c r="G387" s="41"/>
      <c r="H387" s="41"/>
      <c r="I387" s="235"/>
      <c r="J387" s="41"/>
      <c r="K387" s="41"/>
      <c r="L387" s="45"/>
      <c r="M387" s="236"/>
      <c r="N387" s="237"/>
      <c r="O387" s="92"/>
      <c r="P387" s="92"/>
      <c r="Q387" s="92"/>
      <c r="R387" s="92"/>
      <c r="S387" s="92"/>
      <c r="T387" s="93"/>
      <c r="U387" s="39"/>
      <c r="V387" s="39"/>
      <c r="W387" s="39"/>
      <c r="X387" s="39"/>
      <c r="Y387" s="39"/>
      <c r="Z387" s="39"/>
      <c r="AA387" s="39"/>
      <c r="AB387" s="39"/>
      <c r="AC387" s="39"/>
      <c r="AD387" s="39"/>
      <c r="AE387" s="39"/>
      <c r="AT387" s="18" t="s">
        <v>221</v>
      </c>
      <c r="AU387" s="18" t="s">
        <v>227</v>
      </c>
    </row>
    <row r="388" s="2" customFormat="1">
      <c r="A388" s="39"/>
      <c r="B388" s="40"/>
      <c r="C388" s="41"/>
      <c r="D388" s="250" t="s">
        <v>362</v>
      </c>
      <c r="E388" s="41"/>
      <c r="F388" s="251" t="s">
        <v>7421</v>
      </c>
      <c r="G388" s="41"/>
      <c r="H388" s="41"/>
      <c r="I388" s="235"/>
      <c r="J388" s="41"/>
      <c r="K388" s="41"/>
      <c r="L388" s="45"/>
      <c r="M388" s="236"/>
      <c r="N388" s="237"/>
      <c r="O388" s="92"/>
      <c r="P388" s="92"/>
      <c r="Q388" s="92"/>
      <c r="R388" s="92"/>
      <c r="S388" s="92"/>
      <c r="T388" s="93"/>
      <c r="U388" s="39"/>
      <c r="V388" s="39"/>
      <c r="W388" s="39"/>
      <c r="X388" s="39"/>
      <c r="Y388" s="39"/>
      <c r="Z388" s="39"/>
      <c r="AA388" s="39"/>
      <c r="AB388" s="39"/>
      <c r="AC388" s="39"/>
      <c r="AD388" s="39"/>
      <c r="AE388" s="39"/>
      <c r="AT388" s="18" t="s">
        <v>362</v>
      </c>
      <c r="AU388" s="18" t="s">
        <v>227</v>
      </c>
    </row>
    <row r="389" s="11" customFormat="1" ht="20.88" customHeight="1">
      <c r="A389" s="11"/>
      <c r="B389" s="206"/>
      <c r="C389" s="207"/>
      <c r="D389" s="208" t="s">
        <v>80</v>
      </c>
      <c r="E389" s="248" t="s">
        <v>2225</v>
      </c>
      <c r="F389" s="248" t="s">
        <v>2226</v>
      </c>
      <c r="G389" s="207"/>
      <c r="H389" s="207"/>
      <c r="I389" s="210"/>
      <c r="J389" s="249">
        <f>BK389</f>
        <v>0</v>
      </c>
      <c r="K389" s="207"/>
      <c r="L389" s="212"/>
      <c r="M389" s="213"/>
      <c r="N389" s="214"/>
      <c r="O389" s="214"/>
      <c r="P389" s="215">
        <f>SUM(P390:P398)</f>
        <v>0</v>
      </c>
      <c r="Q389" s="214"/>
      <c r="R389" s="215">
        <f>SUM(R390:R398)</f>
        <v>0</v>
      </c>
      <c r="S389" s="214"/>
      <c r="T389" s="216">
        <f>SUM(T390:T398)</f>
        <v>0</v>
      </c>
      <c r="U389" s="11"/>
      <c r="V389" s="11"/>
      <c r="W389" s="11"/>
      <c r="X389" s="11"/>
      <c r="Y389" s="11"/>
      <c r="Z389" s="11"/>
      <c r="AA389" s="11"/>
      <c r="AB389" s="11"/>
      <c r="AC389" s="11"/>
      <c r="AD389" s="11"/>
      <c r="AE389" s="11"/>
      <c r="AR389" s="217" t="s">
        <v>88</v>
      </c>
      <c r="AT389" s="218" t="s">
        <v>80</v>
      </c>
      <c r="AU389" s="218" t="s">
        <v>90</v>
      </c>
      <c r="AY389" s="217" t="s">
        <v>215</v>
      </c>
      <c r="BK389" s="219">
        <f>SUM(BK390:BK398)</f>
        <v>0</v>
      </c>
    </row>
    <row r="390" s="2" customFormat="1" ht="24.15" customHeight="1">
      <c r="A390" s="39"/>
      <c r="B390" s="40"/>
      <c r="C390" s="220" t="s">
        <v>1022</v>
      </c>
      <c r="D390" s="220" t="s">
        <v>216</v>
      </c>
      <c r="E390" s="221" t="s">
        <v>7422</v>
      </c>
      <c r="F390" s="222" t="s">
        <v>7423</v>
      </c>
      <c r="G390" s="223" t="s">
        <v>583</v>
      </c>
      <c r="H390" s="224">
        <v>457.327</v>
      </c>
      <c r="I390" s="225"/>
      <c r="J390" s="226">
        <f>ROUND(I390*H390,2)</f>
        <v>0</v>
      </c>
      <c r="K390" s="222" t="s">
        <v>359</v>
      </c>
      <c r="L390" s="45"/>
      <c r="M390" s="227" t="s">
        <v>1</v>
      </c>
      <c r="N390" s="228" t="s">
        <v>46</v>
      </c>
      <c r="O390" s="92"/>
      <c r="P390" s="229">
        <f>O390*H390</f>
        <v>0</v>
      </c>
      <c r="Q390" s="229">
        <v>0</v>
      </c>
      <c r="R390" s="229">
        <f>Q390*H390</f>
        <v>0</v>
      </c>
      <c r="S390" s="229">
        <v>0</v>
      </c>
      <c r="T390" s="230">
        <f>S390*H390</f>
        <v>0</v>
      </c>
      <c r="U390" s="39"/>
      <c r="V390" s="39"/>
      <c r="W390" s="39"/>
      <c r="X390" s="39"/>
      <c r="Y390" s="39"/>
      <c r="Z390" s="39"/>
      <c r="AA390" s="39"/>
      <c r="AB390" s="39"/>
      <c r="AC390" s="39"/>
      <c r="AD390" s="39"/>
      <c r="AE390" s="39"/>
      <c r="AR390" s="231" t="s">
        <v>214</v>
      </c>
      <c r="AT390" s="231" t="s">
        <v>216</v>
      </c>
      <c r="AU390" s="231" t="s">
        <v>227</v>
      </c>
      <c r="AY390" s="18" t="s">
        <v>215</v>
      </c>
      <c r="BE390" s="232">
        <f>IF(N390="základní",J390,0)</f>
        <v>0</v>
      </c>
      <c r="BF390" s="232">
        <f>IF(N390="snížená",J390,0)</f>
        <v>0</v>
      </c>
      <c r="BG390" s="232">
        <f>IF(N390="zákl. přenesená",J390,0)</f>
        <v>0</v>
      </c>
      <c r="BH390" s="232">
        <f>IF(N390="sníž. přenesená",J390,0)</f>
        <v>0</v>
      </c>
      <c r="BI390" s="232">
        <f>IF(N390="nulová",J390,0)</f>
        <v>0</v>
      </c>
      <c r="BJ390" s="18" t="s">
        <v>88</v>
      </c>
      <c r="BK390" s="232">
        <f>ROUND(I390*H390,2)</f>
        <v>0</v>
      </c>
      <c r="BL390" s="18" t="s">
        <v>214</v>
      </c>
      <c r="BM390" s="231" t="s">
        <v>7424</v>
      </c>
    </row>
    <row r="391" s="2" customFormat="1">
      <c r="A391" s="39"/>
      <c r="B391" s="40"/>
      <c r="C391" s="41"/>
      <c r="D391" s="233" t="s">
        <v>221</v>
      </c>
      <c r="E391" s="41"/>
      <c r="F391" s="234" t="s">
        <v>7425</v>
      </c>
      <c r="G391" s="41"/>
      <c r="H391" s="41"/>
      <c r="I391" s="235"/>
      <c r="J391" s="41"/>
      <c r="K391" s="41"/>
      <c r="L391" s="45"/>
      <c r="M391" s="236"/>
      <c r="N391" s="237"/>
      <c r="O391" s="92"/>
      <c r="P391" s="92"/>
      <c r="Q391" s="92"/>
      <c r="R391" s="92"/>
      <c r="S391" s="92"/>
      <c r="T391" s="93"/>
      <c r="U391" s="39"/>
      <c r="V391" s="39"/>
      <c r="W391" s="39"/>
      <c r="X391" s="39"/>
      <c r="Y391" s="39"/>
      <c r="Z391" s="39"/>
      <c r="AA391" s="39"/>
      <c r="AB391" s="39"/>
      <c r="AC391" s="39"/>
      <c r="AD391" s="39"/>
      <c r="AE391" s="39"/>
      <c r="AT391" s="18" t="s">
        <v>221</v>
      </c>
      <c r="AU391" s="18" t="s">
        <v>227</v>
      </c>
    </row>
    <row r="392" s="2" customFormat="1">
      <c r="A392" s="39"/>
      <c r="B392" s="40"/>
      <c r="C392" s="41"/>
      <c r="D392" s="250" t="s">
        <v>362</v>
      </c>
      <c r="E392" s="41"/>
      <c r="F392" s="251" t="s">
        <v>7426</v>
      </c>
      <c r="G392" s="41"/>
      <c r="H392" s="41"/>
      <c r="I392" s="235"/>
      <c r="J392" s="41"/>
      <c r="K392" s="41"/>
      <c r="L392" s="45"/>
      <c r="M392" s="236"/>
      <c r="N392" s="237"/>
      <c r="O392" s="92"/>
      <c r="P392" s="92"/>
      <c r="Q392" s="92"/>
      <c r="R392" s="92"/>
      <c r="S392" s="92"/>
      <c r="T392" s="93"/>
      <c r="U392" s="39"/>
      <c r="V392" s="39"/>
      <c r="W392" s="39"/>
      <c r="X392" s="39"/>
      <c r="Y392" s="39"/>
      <c r="Z392" s="39"/>
      <c r="AA392" s="39"/>
      <c r="AB392" s="39"/>
      <c r="AC392" s="39"/>
      <c r="AD392" s="39"/>
      <c r="AE392" s="39"/>
      <c r="AT392" s="18" t="s">
        <v>362</v>
      </c>
      <c r="AU392" s="18" t="s">
        <v>227</v>
      </c>
    </row>
    <row r="393" s="14" customFormat="1">
      <c r="A393" s="14"/>
      <c r="B393" s="262"/>
      <c r="C393" s="263"/>
      <c r="D393" s="233" t="s">
        <v>364</v>
      </c>
      <c r="E393" s="264" t="s">
        <v>1</v>
      </c>
      <c r="F393" s="265" t="s">
        <v>7427</v>
      </c>
      <c r="G393" s="263"/>
      <c r="H393" s="266">
        <v>1087.1880000000001</v>
      </c>
      <c r="I393" s="267"/>
      <c r="J393" s="263"/>
      <c r="K393" s="263"/>
      <c r="L393" s="268"/>
      <c r="M393" s="269"/>
      <c r="N393" s="270"/>
      <c r="O393" s="270"/>
      <c r="P393" s="270"/>
      <c r="Q393" s="270"/>
      <c r="R393" s="270"/>
      <c r="S393" s="270"/>
      <c r="T393" s="271"/>
      <c r="U393" s="14"/>
      <c r="V393" s="14"/>
      <c r="W393" s="14"/>
      <c r="X393" s="14"/>
      <c r="Y393" s="14"/>
      <c r="Z393" s="14"/>
      <c r="AA393" s="14"/>
      <c r="AB393" s="14"/>
      <c r="AC393" s="14"/>
      <c r="AD393" s="14"/>
      <c r="AE393" s="14"/>
      <c r="AT393" s="272" t="s">
        <v>364</v>
      </c>
      <c r="AU393" s="272" t="s">
        <v>227</v>
      </c>
      <c r="AV393" s="14" t="s">
        <v>90</v>
      </c>
      <c r="AW393" s="14" t="s">
        <v>36</v>
      </c>
      <c r="AX393" s="14" t="s">
        <v>81</v>
      </c>
      <c r="AY393" s="272" t="s">
        <v>215</v>
      </c>
    </row>
    <row r="394" s="14" customFormat="1">
      <c r="A394" s="14"/>
      <c r="B394" s="262"/>
      <c r="C394" s="263"/>
      <c r="D394" s="233" t="s">
        <v>364</v>
      </c>
      <c r="E394" s="264" t="s">
        <v>1</v>
      </c>
      <c r="F394" s="265" t="s">
        <v>7428</v>
      </c>
      <c r="G394" s="263"/>
      <c r="H394" s="266">
        <v>-629.86099999999999</v>
      </c>
      <c r="I394" s="267"/>
      <c r="J394" s="263"/>
      <c r="K394" s="263"/>
      <c r="L394" s="268"/>
      <c r="M394" s="269"/>
      <c r="N394" s="270"/>
      <c r="O394" s="270"/>
      <c r="P394" s="270"/>
      <c r="Q394" s="270"/>
      <c r="R394" s="270"/>
      <c r="S394" s="270"/>
      <c r="T394" s="271"/>
      <c r="U394" s="14"/>
      <c r="V394" s="14"/>
      <c r="W394" s="14"/>
      <c r="X394" s="14"/>
      <c r="Y394" s="14"/>
      <c r="Z394" s="14"/>
      <c r="AA394" s="14"/>
      <c r="AB394" s="14"/>
      <c r="AC394" s="14"/>
      <c r="AD394" s="14"/>
      <c r="AE394" s="14"/>
      <c r="AT394" s="272" t="s">
        <v>364</v>
      </c>
      <c r="AU394" s="272" t="s">
        <v>227</v>
      </c>
      <c r="AV394" s="14" t="s">
        <v>90</v>
      </c>
      <c r="AW394" s="14" t="s">
        <v>36</v>
      </c>
      <c r="AX394" s="14" t="s">
        <v>81</v>
      </c>
      <c r="AY394" s="272" t="s">
        <v>215</v>
      </c>
    </row>
    <row r="395" s="15" customFormat="1">
      <c r="A395" s="15"/>
      <c r="B395" s="273"/>
      <c r="C395" s="274"/>
      <c r="D395" s="233" t="s">
        <v>364</v>
      </c>
      <c r="E395" s="275" t="s">
        <v>1</v>
      </c>
      <c r="F395" s="276" t="s">
        <v>368</v>
      </c>
      <c r="G395" s="274"/>
      <c r="H395" s="277">
        <v>457.32700000000011</v>
      </c>
      <c r="I395" s="278"/>
      <c r="J395" s="274"/>
      <c r="K395" s="274"/>
      <c r="L395" s="279"/>
      <c r="M395" s="280"/>
      <c r="N395" s="281"/>
      <c r="O395" s="281"/>
      <c r="P395" s="281"/>
      <c r="Q395" s="281"/>
      <c r="R395" s="281"/>
      <c r="S395" s="281"/>
      <c r="T395" s="282"/>
      <c r="U395" s="15"/>
      <c r="V395" s="15"/>
      <c r="W395" s="15"/>
      <c r="X395" s="15"/>
      <c r="Y395" s="15"/>
      <c r="Z395" s="15"/>
      <c r="AA395" s="15"/>
      <c r="AB395" s="15"/>
      <c r="AC395" s="15"/>
      <c r="AD395" s="15"/>
      <c r="AE395" s="15"/>
      <c r="AT395" s="283" t="s">
        <v>364</v>
      </c>
      <c r="AU395" s="283" t="s">
        <v>227</v>
      </c>
      <c r="AV395" s="15" t="s">
        <v>214</v>
      </c>
      <c r="AW395" s="15" t="s">
        <v>36</v>
      </c>
      <c r="AX395" s="15" t="s">
        <v>88</v>
      </c>
      <c r="AY395" s="283" t="s">
        <v>215</v>
      </c>
    </row>
    <row r="396" s="2" customFormat="1" ht="33" customHeight="1">
      <c r="A396" s="39"/>
      <c r="B396" s="40"/>
      <c r="C396" s="220" t="s">
        <v>1030</v>
      </c>
      <c r="D396" s="220" t="s">
        <v>216</v>
      </c>
      <c r="E396" s="221" t="s">
        <v>7429</v>
      </c>
      <c r="F396" s="222" t="s">
        <v>7430</v>
      </c>
      <c r="G396" s="223" t="s">
        <v>583</v>
      </c>
      <c r="H396" s="224">
        <v>629.86099999999999</v>
      </c>
      <c r="I396" s="225"/>
      <c r="J396" s="226">
        <f>ROUND(I396*H396,2)</f>
        <v>0</v>
      </c>
      <c r="K396" s="222" t="s">
        <v>359</v>
      </c>
      <c r="L396" s="45"/>
      <c r="M396" s="227" t="s">
        <v>1</v>
      </c>
      <c r="N396" s="228" t="s">
        <v>46</v>
      </c>
      <c r="O396" s="92"/>
      <c r="P396" s="229">
        <f>O396*H396</f>
        <v>0</v>
      </c>
      <c r="Q396" s="229">
        <v>0</v>
      </c>
      <c r="R396" s="229">
        <f>Q396*H396</f>
        <v>0</v>
      </c>
      <c r="S396" s="229">
        <v>0</v>
      </c>
      <c r="T396" s="230">
        <f>S396*H396</f>
        <v>0</v>
      </c>
      <c r="U396" s="39"/>
      <c r="V396" s="39"/>
      <c r="W396" s="39"/>
      <c r="X396" s="39"/>
      <c r="Y396" s="39"/>
      <c r="Z396" s="39"/>
      <c r="AA396" s="39"/>
      <c r="AB396" s="39"/>
      <c r="AC396" s="39"/>
      <c r="AD396" s="39"/>
      <c r="AE396" s="39"/>
      <c r="AR396" s="231" t="s">
        <v>214</v>
      </c>
      <c r="AT396" s="231" t="s">
        <v>216</v>
      </c>
      <c r="AU396" s="231" t="s">
        <v>227</v>
      </c>
      <c r="AY396" s="18" t="s">
        <v>215</v>
      </c>
      <c r="BE396" s="232">
        <f>IF(N396="základní",J396,0)</f>
        <v>0</v>
      </c>
      <c r="BF396" s="232">
        <f>IF(N396="snížená",J396,0)</f>
        <v>0</v>
      </c>
      <c r="BG396" s="232">
        <f>IF(N396="zákl. přenesená",J396,0)</f>
        <v>0</v>
      </c>
      <c r="BH396" s="232">
        <f>IF(N396="sníž. přenesená",J396,0)</f>
        <v>0</v>
      </c>
      <c r="BI396" s="232">
        <f>IF(N396="nulová",J396,0)</f>
        <v>0</v>
      </c>
      <c r="BJ396" s="18" t="s">
        <v>88</v>
      </c>
      <c r="BK396" s="232">
        <f>ROUND(I396*H396,2)</f>
        <v>0</v>
      </c>
      <c r="BL396" s="18" t="s">
        <v>214</v>
      </c>
      <c r="BM396" s="231" t="s">
        <v>7431</v>
      </c>
    </row>
    <row r="397" s="2" customFormat="1">
      <c r="A397" s="39"/>
      <c r="B397" s="40"/>
      <c r="C397" s="41"/>
      <c r="D397" s="233" t="s">
        <v>221</v>
      </c>
      <c r="E397" s="41"/>
      <c r="F397" s="234" t="s">
        <v>7432</v>
      </c>
      <c r="G397" s="41"/>
      <c r="H397" s="41"/>
      <c r="I397" s="235"/>
      <c r="J397" s="41"/>
      <c r="K397" s="41"/>
      <c r="L397" s="45"/>
      <c r="M397" s="236"/>
      <c r="N397" s="237"/>
      <c r="O397" s="92"/>
      <c r="P397" s="92"/>
      <c r="Q397" s="92"/>
      <c r="R397" s="92"/>
      <c r="S397" s="92"/>
      <c r="T397" s="93"/>
      <c r="U397" s="39"/>
      <c r="V397" s="39"/>
      <c r="W397" s="39"/>
      <c r="X397" s="39"/>
      <c r="Y397" s="39"/>
      <c r="Z397" s="39"/>
      <c r="AA397" s="39"/>
      <c r="AB397" s="39"/>
      <c r="AC397" s="39"/>
      <c r="AD397" s="39"/>
      <c r="AE397" s="39"/>
      <c r="AT397" s="18" t="s">
        <v>221</v>
      </c>
      <c r="AU397" s="18" t="s">
        <v>227</v>
      </c>
    </row>
    <row r="398" s="2" customFormat="1">
      <c r="A398" s="39"/>
      <c r="B398" s="40"/>
      <c r="C398" s="41"/>
      <c r="D398" s="250" t="s">
        <v>362</v>
      </c>
      <c r="E398" s="41"/>
      <c r="F398" s="251" t="s">
        <v>7433</v>
      </c>
      <c r="G398" s="41"/>
      <c r="H398" s="41"/>
      <c r="I398" s="235"/>
      <c r="J398" s="41"/>
      <c r="K398" s="41"/>
      <c r="L398" s="45"/>
      <c r="M398" s="305"/>
      <c r="N398" s="306"/>
      <c r="O398" s="240"/>
      <c r="P398" s="240"/>
      <c r="Q398" s="240"/>
      <c r="R398" s="240"/>
      <c r="S398" s="240"/>
      <c r="T398" s="307"/>
      <c r="U398" s="39"/>
      <c r="V398" s="39"/>
      <c r="W398" s="39"/>
      <c r="X398" s="39"/>
      <c r="Y398" s="39"/>
      <c r="Z398" s="39"/>
      <c r="AA398" s="39"/>
      <c r="AB398" s="39"/>
      <c r="AC398" s="39"/>
      <c r="AD398" s="39"/>
      <c r="AE398" s="39"/>
      <c r="AT398" s="18" t="s">
        <v>362</v>
      </c>
      <c r="AU398" s="18" t="s">
        <v>227</v>
      </c>
    </row>
    <row r="399" s="2" customFormat="1" ht="6.96" customHeight="1">
      <c r="A399" s="39"/>
      <c r="B399" s="67"/>
      <c r="C399" s="68"/>
      <c r="D399" s="68"/>
      <c r="E399" s="68"/>
      <c r="F399" s="68"/>
      <c r="G399" s="68"/>
      <c r="H399" s="68"/>
      <c r="I399" s="68"/>
      <c r="J399" s="68"/>
      <c r="K399" s="68"/>
      <c r="L399" s="45"/>
      <c r="M399" s="39"/>
      <c r="O399" s="39"/>
      <c r="P399" s="39"/>
      <c r="Q399" s="39"/>
      <c r="R399" s="39"/>
      <c r="S399" s="39"/>
      <c r="T399" s="39"/>
      <c r="U399" s="39"/>
      <c r="V399" s="39"/>
      <c r="W399" s="39"/>
      <c r="X399" s="39"/>
      <c r="Y399" s="39"/>
      <c r="Z399" s="39"/>
      <c r="AA399" s="39"/>
      <c r="AB399" s="39"/>
      <c r="AC399" s="39"/>
      <c r="AD399" s="39"/>
      <c r="AE399" s="39"/>
    </row>
  </sheetData>
  <sheetProtection sheet="1" autoFilter="0" formatColumns="0" formatRows="0" objects="1" scenarios="1" spinCount="100000" saltValue="i+lEHiEJRjeo/B10gCUOUxZ1eN1VrHvVaEkH7XichPcOXjbaXL0Lt45oJtqcMamQKEFOtJFH5HVOyq9yYcejnw==" hashValue="Agd9yeU+dtfrk6V4zQbbkp154Ugf3H+sEvf9+tS9eihrWLbtF//PBSpjbY0VUiBGXb41uYeE4FCUnB+N/hKy0Q==" algorithmName="SHA-512" password="CC35"/>
  <autoFilter ref="C135:K398"/>
  <mergeCells count="12">
    <mergeCell ref="E7:H7"/>
    <mergeCell ref="E9:H9"/>
    <mergeCell ref="E11:H11"/>
    <mergeCell ref="E20:H20"/>
    <mergeCell ref="E29:H29"/>
    <mergeCell ref="E85:H85"/>
    <mergeCell ref="E87:H87"/>
    <mergeCell ref="E89:H89"/>
    <mergeCell ref="E124:H124"/>
    <mergeCell ref="E126:H126"/>
    <mergeCell ref="E128:H128"/>
    <mergeCell ref="L2:V2"/>
  </mergeCells>
  <hyperlinks>
    <hyperlink ref="F142" r:id="rId1" display="https://podminky.urs.cz/item/CS_URS_2025_01/113106123"/>
    <hyperlink ref="F145" r:id="rId2" display="https://podminky.urs.cz/item/CS_URS_2025_01/113107322"/>
    <hyperlink ref="F148" r:id="rId3" display="https://podminky.urs.cz/item/CS_URS_2025_01/113202111"/>
    <hyperlink ref="F151" r:id="rId4" display="https://podminky.urs.cz/item/CS_URS_2025_01/113204111"/>
    <hyperlink ref="F155" r:id="rId5" display="https://podminky.urs.cz/item/CS_URS_2025_01/131251104"/>
    <hyperlink ref="F171" r:id="rId6" display="https://podminky.urs.cz/item/CS_URS_2025_01/162751115"/>
    <hyperlink ref="F174" r:id="rId7" display="https://podminky.urs.cz/item/CS_URS_2025_01/171201231"/>
    <hyperlink ref="F179" r:id="rId8" display="https://podminky.urs.cz/item/CS_URS_2025_01/181951112"/>
    <hyperlink ref="F197" r:id="rId9" display="https://podminky.urs.cz/item/CS_URS_2025_01/043154000"/>
    <hyperlink ref="F201" r:id="rId10" display="https://podminky.urs.cz/item/CS_URS_2025_01/561041111"/>
    <hyperlink ref="F210" r:id="rId11" display="https://podminky.urs.cz/item/CS_URS_2025_01/564851111"/>
    <hyperlink ref="F215" r:id="rId12" display="https://podminky.urs.cz/item/CS_URS_2025_01/564851111"/>
    <hyperlink ref="F218" r:id="rId13" display="https://podminky.urs.cz/item/CS_URS_2025_01/573111111"/>
    <hyperlink ref="F221" r:id="rId14" display="https://podminky.urs.cz/item/CS_URS_2025_01/565155121"/>
    <hyperlink ref="F224" r:id="rId15" display="https://podminky.urs.cz/item/CS_URS_2025_01/573211107"/>
    <hyperlink ref="F227" r:id="rId16" display="https://podminky.urs.cz/item/CS_URS_2025_01/577134121"/>
    <hyperlink ref="F231" r:id="rId17" display="https://podminky.urs.cz/item/CS_URS_2025_01/564851011"/>
    <hyperlink ref="F234" r:id="rId18" display="https://podminky.urs.cz/item/CS_URS_2025_01/564821011"/>
    <hyperlink ref="F237" r:id="rId19" display="https://podminky.urs.cz/item/CS_URS_2025_01/915491211"/>
    <hyperlink ref="F247" r:id="rId20" display="https://podminky.urs.cz/item/CS_URS_2025_01/564851011"/>
    <hyperlink ref="F250" r:id="rId21" display="https://podminky.urs.cz/item/CS_URS_2025_01/596811220"/>
    <hyperlink ref="F258" r:id="rId22" display="https://podminky.urs.cz/item/CS_URS_2025_01/564851011"/>
    <hyperlink ref="F261" r:id="rId23" display="https://podminky.urs.cz/item/CS_URS_2025_01/596211111"/>
    <hyperlink ref="F268" r:id="rId24" display="https://podminky.urs.cz/item/CS_URS_2025_01/564861111"/>
    <hyperlink ref="F273" r:id="rId25" display="https://podminky.urs.cz/item/CS_URS_2025_01/564851111"/>
    <hyperlink ref="F276" r:id="rId26" display="https://podminky.urs.cz/item/CS_URS_2025_01/596412114"/>
    <hyperlink ref="F283" r:id="rId27" display="https://podminky.urs.cz/item/CS_URS_2025_01/564861011"/>
    <hyperlink ref="F288" r:id="rId28" display="https://podminky.urs.cz/item/CS_URS_2025_01/564851011"/>
    <hyperlink ref="F291" r:id="rId29" display="https://podminky.urs.cz/item/CS_URS_2025_01/596211111"/>
    <hyperlink ref="F299" r:id="rId30" display="https://podminky.urs.cz/item/CS_URS_2025_01/564851011"/>
    <hyperlink ref="F302" r:id="rId31" display="https://podminky.urs.cz/item/CS_URS_2025_01/596211110"/>
    <hyperlink ref="F311" r:id="rId32" display="https://podminky.urs.cz/item/CS_URS_2025_01/914111111"/>
    <hyperlink ref="F318" r:id="rId33" display="https://podminky.urs.cz/item/CS_URS_2025_01/914511112"/>
    <hyperlink ref="F327" r:id="rId34" display="https://podminky.urs.cz/item/CS_URS_2025_01/916231213"/>
    <hyperlink ref="F334" r:id="rId35" display="https://podminky.urs.cz/item/CS_URS_2025_01/916231213"/>
    <hyperlink ref="F341" r:id="rId36" display="https://podminky.urs.cz/item/CS_URS_2025_01/916131213"/>
    <hyperlink ref="F348" r:id="rId37" display="https://podminky.urs.cz/item/CS_URS_2025_01/916991121"/>
    <hyperlink ref="F355" r:id="rId38" display="https://podminky.urs.cz/item/CS_URS_2025_01/919121122"/>
    <hyperlink ref="F358" r:id="rId39" display="https://podminky.urs.cz/item/CS_URS_2025_01/919735123"/>
    <hyperlink ref="F361" r:id="rId40" display="https://podminky.urs.cz/item/CS_URS_2025_01/979051121"/>
    <hyperlink ref="F365" r:id="rId41" display="https://podminky.urs.cz/item/CS_URS_2025_01/997221551"/>
    <hyperlink ref="F375" r:id="rId42" display="https://podminky.urs.cz/item/CS_URS_2025_01/997221559"/>
    <hyperlink ref="F380" r:id="rId43" display="https://podminky.urs.cz/item/CS_URS_2025_01/997221615"/>
    <hyperlink ref="F388" r:id="rId44" display="https://podminky.urs.cz/item/CS_URS_2025_01/997221873"/>
    <hyperlink ref="F392" r:id="rId45" display="https://podminky.urs.cz/item/CS_URS_2025_01/998223011"/>
    <hyperlink ref="F398" r:id="rId46" display="https://podminky.urs.cz/item/CS_URS_2025_01/998225111"/>
  </hyperlinks>
  <pageMargins left="0.39375" right="0.39375" top="0.39375" bottom="0.39375" header="0" footer="0"/>
  <pageSetup paperSize="9" orientation="portrait" blackAndWhite="1" fitToHeight="100"/>
  <headerFooter>
    <oddFooter>&amp;CStrana &amp;P z &amp;N</oddFooter>
  </headerFooter>
  <drawing r:id="rId47"/>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148</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7133</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7434</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149</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50.5" customHeight="1">
      <c r="A29" s="155"/>
      <c r="B29" s="156"/>
      <c r="C29" s="155"/>
      <c r="D29" s="155"/>
      <c r="E29" s="157" t="s">
        <v>6857</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ROUND(J127,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ROUND((SUM(BE127:BE200)),  2)</f>
        <v>0</v>
      </c>
      <c r="G35" s="39"/>
      <c r="H35" s="39"/>
      <c r="I35" s="165">
        <v>0.20999999999999999</v>
      </c>
      <c r="J35" s="164">
        <f>ROUND(((SUM(BE127:BE200))*I35),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ROUND((SUM(BF127:BF200)),  2)</f>
        <v>0</v>
      </c>
      <c r="G36" s="39"/>
      <c r="H36" s="39"/>
      <c r="I36" s="165">
        <v>0.12</v>
      </c>
      <c r="J36" s="164">
        <f>ROUND(((SUM(BF127:BF200))*I36),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ROUND((SUM(BG127:BG200)),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ROUND((SUM(BH127:BH200)),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ROUND((SUM(BI127:BI200)),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7133</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IO-01-2 - Oplocení</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J127</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320</v>
      </c>
      <c r="E99" s="192"/>
      <c r="F99" s="192"/>
      <c r="G99" s="192"/>
      <c r="H99" s="192"/>
      <c r="I99" s="192"/>
      <c r="J99" s="193">
        <f>J128</f>
        <v>0</v>
      </c>
      <c r="K99" s="190"/>
      <c r="L99" s="194"/>
      <c r="S99" s="9"/>
      <c r="T99" s="9"/>
      <c r="U99" s="9"/>
      <c r="V99" s="9"/>
      <c r="W99" s="9"/>
      <c r="X99" s="9"/>
      <c r="Y99" s="9"/>
      <c r="Z99" s="9"/>
      <c r="AA99" s="9"/>
      <c r="AB99" s="9"/>
      <c r="AC99" s="9"/>
      <c r="AD99" s="9"/>
      <c r="AE99" s="9"/>
    </row>
    <row r="100" s="12" customFormat="1" ht="19.92" customHeight="1">
      <c r="A100" s="12"/>
      <c r="B100" s="243"/>
      <c r="C100" s="134"/>
      <c r="D100" s="244" t="s">
        <v>321</v>
      </c>
      <c r="E100" s="245"/>
      <c r="F100" s="245"/>
      <c r="G100" s="245"/>
      <c r="H100" s="245"/>
      <c r="I100" s="245"/>
      <c r="J100" s="246">
        <f>J129</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322</v>
      </c>
      <c r="E101" s="245"/>
      <c r="F101" s="245"/>
      <c r="G101" s="245"/>
      <c r="H101" s="245"/>
      <c r="I101" s="245"/>
      <c r="J101" s="246">
        <f>J153</f>
        <v>0</v>
      </c>
      <c r="K101" s="134"/>
      <c r="L101" s="247"/>
      <c r="S101" s="12"/>
      <c r="T101" s="12"/>
      <c r="U101" s="12"/>
      <c r="V101" s="12"/>
      <c r="W101" s="12"/>
      <c r="X101" s="12"/>
      <c r="Y101" s="12"/>
      <c r="Z101" s="12"/>
      <c r="AA101" s="12"/>
      <c r="AB101" s="12"/>
      <c r="AC101" s="12"/>
      <c r="AD101" s="12"/>
      <c r="AE101" s="12"/>
    </row>
    <row r="102" s="12" customFormat="1" ht="19.92" customHeight="1">
      <c r="A102" s="12"/>
      <c r="B102" s="243"/>
      <c r="C102" s="134"/>
      <c r="D102" s="244" t="s">
        <v>323</v>
      </c>
      <c r="E102" s="245"/>
      <c r="F102" s="245"/>
      <c r="G102" s="245"/>
      <c r="H102" s="245"/>
      <c r="I102" s="245"/>
      <c r="J102" s="246">
        <f>J172</f>
        <v>0</v>
      </c>
      <c r="K102" s="134"/>
      <c r="L102" s="247"/>
      <c r="S102" s="12"/>
      <c r="T102" s="12"/>
      <c r="U102" s="12"/>
      <c r="V102" s="12"/>
      <c r="W102" s="12"/>
      <c r="X102" s="12"/>
      <c r="Y102" s="12"/>
      <c r="Z102" s="12"/>
      <c r="AA102" s="12"/>
      <c r="AB102" s="12"/>
      <c r="AC102" s="12"/>
      <c r="AD102" s="12"/>
      <c r="AE102" s="12"/>
    </row>
    <row r="103" s="12" customFormat="1" ht="19.92" customHeight="1">
      <c r="A103" s="12"/>
      <c r="B103" s="243"/>
      <c r="C103" s="134"/>
      <c r="D103" s="244" t="s">
        <v>334</v>
      </c>
      <c r="E103" s="245"/>
      <c r="F103" s="245"/>
      <c r="G103" s="245"/>
      <c r="H103" s="245"/>
      <c r="I103" s="245"/>
      <c r="J103" s="246">
        <f>J191</f>
        <v>0</v>
      </c>
      <c r="K103" s="134"/>
      <c r="L103" s="247"/>
      <c r="S103" s="12"/>
      <c r="T103" s="12"/>
      <c r="U103" s="12"/>
      <c r="V103" s="12"/>
      <c r="W103" s="12"/>
      <c r="X103" s="12"/>
      <c r="Y103" s="12"/>
      <c r="Z103" s="12"/>
      <c r="AA103" s="12"/>
      <c r="AB103" s="12"/>
      <c r="AC103" s="12"/>
      <c r="AD103" s="12"/>
      <c r="AE103" s="12"/>
    </row>
    <row r="104" s="9" customFormat="1" ht="24.96" customHeight="1">
      <c r="A104" s="9"/>
      <c r="B104" s="189"/>
      <c r="C104" s="190"/>
      <c r="D104" s="191" t="s">
        <v>335</v>
      </c>
      <c r="E104" s="192"/>
      <c r="F104" s="192"/>
      <c r="G104" s="192"/>
      <c r="H104" s="192"/>
      <c r="I104" s="192"/>
      <c r="J104" s="193">
        <f>J195</f>
        <v>0</v>
      </c>
      <c r="K104" s="190"/>
      <c r="L104" s="194"/>
      <c r="S104" s="9"/>
      <c r="T104" s="9"/>
      <c r="U104" s="9"/>
      <c r="V104" s="9"/>
      <c r="W104" s="9"/>
      <c r="X104" s="9"/>
      <c r="Y104" s="9"/>
      <c r="Z104" s="9"/>
      <c r="AA104" s="9"/>
      <c r="AB104" s="9"/>
      <c r="AC104" s="9"/>
      <c r="AD104" s="9"/>
      <c r="AE104" s="9"/>
    </row>
    <row r="105" s="12" customFormat="1" ht="19.92" customHeight="1">
      <c r="A105" s="12"/>
      <c r="B105" s="243"/>
      <c r="C105" s="134"/>
      <c r="D105" s="244" t="s">
        <v>345</v>
      </c>
      <c r="E105" s="245"/>
      <c r="F105" s="245"/>
      <c r="G105" s="245"/>
      <c r="H105" s="245"/>
      <c r="I105" s="245"/>
      <c r="J105" s="246">
        <f>J196</f>
        <v>0</v>
      </c>
      <c r="K105" s="134"/>
      <c r="L105" s="247"/>
      <c r="S105" s="12"/>
      <c r="T105" s="12"/>
      <c r="U105" s="12"/>
      <c r="V105" s="12"/>
      <c r="W105" s="12"/>
      <c r="X105" s="12"/>
      <c r="Y105" s="12"/>
      <c r="Z105" s="12"/>
      <c r="AA105" s="12"/>
      <c r="AB105" s="12"/>
      <c r="AC105" s="12"/>
      <c r="AD105" s="12"/>
      <c r="AE105" s="12"/>
    </row>
    <row r="106" s="2" customFormat="1" ht="21.84"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67"/>
      <c r="C107" s="68"/>
      <c r="D107" s="68"/>
      <c r="E107" s="68"/>
      <c r="F107" s="68"/>
      <c r="G107" s="68"/>
      <c r="H107" s="68"/>
      <c r="I107" s="68"/>
      <c r="J107" s="68"/>
      <c r="K107" s="68"/>
      <c r="L107" s="64"/>
      <c r="S107" s="39"/>
      <c r="T107" s="39"/>
      <c r="U107" s="39"/>
      <c r="V107" s="39"/>
      <c r="W107" s="39"/>
      <c r="X107" s="39"/>
      <c r="Y107" s="39"/>
      <c r="Z107" s="39"/>
      <c r="AA107" s="39"/>
      <c r="AB107" s="39"/>
      <c r="AC107" s="39"/>
      <c r="AD107" s="39"/>
      <c r="AE107" s="39"/>
    </row>
    <row r="111" s="2" customFormat="1" ht="6.96" customHeight="1">
      <c r="A111" s="39"/>
      <c r="B111" s="69"/>
      <c r="C111" s="70"/>
      <c r="D111" s="70"/>
      <c r="E111" s="70"/>
      <c r="F111" s="70"/>
      <c r="G111" s="70"/>
      <c r="H111" s="70"/>
      <c r="I111" s="70"/>
      <c r="J111" s="70"/>
      <c r="K111" s="70"/>
      <c r="L111" s="64"/>
      <c r="S111" s="39"/>
      <c r="T111" s="39"/>
      <c r="U111" s="39"/>
      <c r="V111" s="39"/>
      <c r="W111" s="39"/>
      <c r="X111" s="39"/>
      <c r="Y111" s="39"/>
      <c r="Z111" s="39"/>
      <c r="AA111" s="39"/>
      <c r="AB111" s="39"/>
      <c r="AC111" s="39"/>
      <c r="AD111" s="39"/>
      <c r="AE111" s="39"/>
    </row>
    <row r="112" s="2" customFormat="1" ht="24.96" customHeight="1">
      <c r="A112" s="39"/>
      <c r="B112" s="40"/>
      <c r="C112" s="24" t="s">
        <v>200</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16</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184" t="str">
        <f>E7</f>
        <v>Výstavba výjezdové základny ZZS KV – Velké Meziříčí</v>
      </c>
      <c r="F115" s="33"/>
      <c r="G115" s="33"/>
      <c r="H115" s="33"/>
      <c r="I115" s="41"/>
      <c r="J115" s="41"/>
      <c r="K115" s="41"/>
      <c r="L115" s="64"/>
      <c r="S115" s="39"/>
      <c r="T115" s="39"/>
      <c r="U115" s="39"/>
      <c r="V115" s="39"/>
      <c r="W115" s="39"/>
      <c r="X115" s="39"/>
      <c r="Y115" s="39"/>
      <c r="Z115" s="39"/>
      <c r="AA115" s="39"/>
      <c r="AB115" s="39"/>
      <c r="AC115" s="39"/>
      <c r="AD115" s="39"/>
      <c r="AE115" s="39"/>
    </row>
    <row r="116" s="1" customFormat="1" ht="12" customHeight="1">
      <c r="B116" s="22"/>
      <c r="C116" s="33" t="s">
        <v>189</v>
      </c>
      <c r="D116" s="23"/>
      <c r="E116" s="23"/>
      <c r="F116" s="23"/>
      <c r="G116" s="23"/>
      <c r="H116" s="23"/>
      <c r="I116" s="23"/>
      <c r="J116" s="23"/>
      <c r="K116" s="23"/>
      <c r="L116" s="21"/>
    </row>
    <row r="117" s="2" customFormat="1" ht="16.5" customHeight="1">
      <c r="A117" s="39"/>
      <c r="B117" s="40"/>
      <c r="C117" s="41"/>
      <c r="D117" s="41"/>
      <c r="E117" s="184" t="s">
        <v>7133</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191</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77" t="str">
        <f>E11</f>
        <v>IO-01-2 - Oplocení</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20</v>
      </c>
      <c r="D121" s="41"/>
      <c r="E121" s="41"/>
      <c r="F121" s="28" t="str">
        <f>F14</f>
        <v>Velké Meziříčí</v>
      </c>
      <c r="G121" s="41"/>
      <c r="H121" s="41"/>
      <c r="I121" s="33" t="s">
        <v>22</v>
      </c>
      <c r="J121" s="80" t="str">
        <f>IF(J14="","",J14)</f>
        <v>27. 3. 2025</v>
      </c>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25.65" customHeight="1">
      <c r="A123" s="39"/>
      <c r="B123" s="40"/>
      <c r="C123" s="33" t="s">
        <v>24</v>
      </c>
      <c r="D123" s="41"/>
      <c r="E123" s="41"/>
      <c r="F123" s="28" t="str">
        <f>E17</f>
        <v>Kraj Vysočina</v>
      </c>
      <c r="G123" s="41"/>
      <c r="H123" s="41"/>
      <c r="I123" s="33" t="s">
        <v>32</v>
      </c>
      <c r="J123" s="37" t="str">
        <f>E23</f>
        <v>PROJEKT CENTRUM NOVA s.r.o.</v>
      </c>
      <c r="K123" s="41"/>
      <c r="L123" s="64"/>
      <c r="S123" s="39"/>
      <c r="T123" s="39"/>
      <c r="U123" s="39"/>
      <c r="V123" s="39"/>
      <c r="W123" s="39"/>
      <c r="X123" s="39"/>
      <c r="Y123" s="39"/>
      <c r="Z123" s="39"/>
      <c r="AA123" s="39"/>
      <c r="AB123" s="39"/>
      <c r="AC123" s="39"/>
      <c r="AD123" s="39"/>
      <c r="AE123" s="39"/>
    </row>
    <row r="124" s="2" customFormat="1" ht="15.15" customHeight="1">
      <c r="A124" s="39"/>
      <c r="B124" s="40"/>
      <c r="C124" s="33" t="s">
        <v>30</v>
      </c>
      <c r="D124" s="41"/>
      <c r="E124" s="41"/>
      <c r="F124" s="28" t="str">
        <f>IF(E20="","",E20)</f>
        <v>Vyplň údaj</v>
      </c>
      <c r="G124" s="41"/>
      <c r="H124" s="41"/>
      <c r="I124" s="33" t="s">
        <v>37</v>
      </c>
      <c r="J124" s="37" t="str">
        <f>E26</f>
        <v xml:space="preserve"> </v>
      </c>
      <c r="K124" s="41"/>
      <c r="L124" s="64"/>
      <c r="S124" s="39"/>
      <c r="T124" s="39"/>
      <c r="U124" s="39"/>
      <c r="V124" s="39"/>
      <c r="W124" s="39"/>
      <c r="X124" s="39"/>
      <c r="Y124" s="39"/>
      <c r="Z124" s="39"/>
      <c r="AA124" s="39"/>
      <c r="AB124" s="39"/>
      <c r="AC124" s="39"/>
      <c r="AD124" s="39"/>
      <c r="AE124" s="39"/>
    </row>
    <row r="125" s="2" customFormat="1" ht="10.32"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10" customFormat="1" ht="29.28" customHeight="1">
      <c r="A126" s="195"/>
      <c r="B126" s="196"/>
      <c r="C126" s="197" t="s">
        <v>201</v>
      </c>
      <c r="D126" s="198" t="s">
        <v>66</v>
      </c>
      <c r="E126" s="198" t="s">
        <v>62</v>
      </c>
      <c r="F126" s="198" t="s">
        <v>63</v>
      </c>
      <c r="G126" s="198" t="s">
        <v>202</v>
      </c>
      <c r="H126" s="198" t="s">
        <v>203</v>
      </c>
      <c r="I126" s="198" t="s">
        <v>204</v>
      </c>
      <c r="J126" s="198" t="s">
        <v>196</v>
      </c>
      <c r="K126" s="199" t="s">
        <v>205</v>
      </c>
      <c r="L126" s="200"/>
      <c r="M126" s="101" t="s">
        <v>1</v>
      </c>
      <c r="N126" s="102" t="s">
        <v>45</v>
      </c>
      <c r="O126" s="102" t="s">
        <v>206</v>
      </c>
      <c r="P126" s="102" t="s">
        <v>207</v>
      </c>
      <c r="Q126" s="102" t="s">
        <v>208</v>
      </c>
      <c r="R126" s="102" t="s">
        <v>209</v>
      </c>
      <c r="S126" s="102" t="s">
        <v>210</v>
      </c>
      <c r="T126" s="103" t="s">
        <v>211</v>
      </c>
      <c r="U126" s="195"/>
      <c r="V126" s="195"/>
      <c r="W126" s="195"/>
      <c r="X126" s="195"/>
      <c r="Y126" s="195"/>
      <c r="Z126" s="195"/>
      <c r="AA126" s="195"/>
      <c r="AB126" s="195"/>
      <c r="AC126" s="195"/>
      <c r="AD126" s="195"/>
      <c r="AE126" s="195"/>
    </row>
    <row r="127" s="2" customFormat="1" ht="22.8" customHeight="1">
      <c r="A127" s="39"/>
      <c r="B127" s="40"/>
      <c r="C127" s="108" t="s">
        <v>212</v>
      </c>
      <c r="D127" s="41"/>
      <c r="E127" s="41"/>
      <c r="F127" s="41"/>
      <c r="G127" s="41"/>
      <c r="H127" s="41"/>
      <c r="I127" s="41"/>
      <c r="J127" s="201">
        <f>BK127</f>
        <v>0</v>
      </c>
      <c r="K127" s="41"/>
      <c r="L127" s="45"/>
      <c r="M127" s="104"/>
      <c r="N127" s="202"/>
      <c r="O127" s="105"/>
      <c r="P127" s="203">
        <f>P128+P195</f>
        <v>0</v>
      </c>
      <c r="Q127" s="105"/>
      <c r="R127" s="203">
        <f>R128+R195</f>
        <v>33.804263969999994</v>
      </c>
      <c r="S127" s="105"/>
      <c r="T127" s="204">
        <f>T128+T195</f>
        <v>0.033000000000000002</v>
      </c>
      <c r="U127" s="39"/>
      <c r="V127" s="39"/>
      <c r="W127" s="39"/>
      <c r="X127" s="39"/>
      <c r="Y127" s="39"/>
      <c r="Z127" s="39"/>
      <c r="AA127" s="39"/>
      <c r="AB127" s="39"/>
      <c r="AC127" s="39"/>
      <c r="AD127" s="39"/>
      <c r="AE127" s="39"/>
      <c r="AT127" s="18" t="s">
        <v>80</v>
      </c>
      <c r="AU127" s="18" t="s">
        <v>198</v>
      </c>
      <c r="BK127" s="205">
        <f>BK128+BK195</f>
        <v>0</v>
      </c>
    </row>
    <row r="128" s="11" customFormat="1" ht="25.92" customHeight="1">
      <c r="A128" s="11"/>
      <c r="B128" s="206"/>
      <c r="C128" s="207"/>
      <c r="D128" s="208" t="s">
        <v>80</v>
      </c>
      <c r="E128" s="209" t="s">
        <v>353</v>
      </c>
      <c r="F128" s="209" t="s">
        <v>354</v>
      </c>
      <c r="G128" s="207"/>
      <c r="H128" s="207"/>
      <c r="I128" s="210"/>
      <c r="J128" s="211">
        <f>BK128</f>
        <v>0</v>
      </c>
      <c r="K128" s="207"/>
      <c r="L128" s="212"/>
      <c r="M128" s="213"/>
      <c r="N128" s="214"/>
      <c r="O128" s="214"/>
      <c r="P128" s="215">
        <f>P129+P153+P172+P191</f>
        <v>0</v>
      </c>
      <c r="Q128" s="214"/>
      <c r="R128" s="215">
        <f>R129+R153+R172+R191</f>
        <v>33.404263969999995</v>
      </c>
      <c r="S128" s="214"/>
      <c r="T128" s="216">
        <f>T129+T153+T172+T191</f>
        <v>0</v>
      </c>
      <c r="U128" s="11"/>
      <c r="V128" s="11"/>
      <c r="W128" s="11"/>
      <c r="X128" s="11"/>
      <c r="Y128" s="11"/>
      <c r="Z128" s="11"/>
      <c r="AA128" s="11"/>
      <c r="AB128" s="11"/>
      <c r="AC128" s="11"/>
      <c r="AD128" s="11"/>
      <c r="AE128" s="11"/>
      <c r="AR128" s="217" t="s">
        <v>88</v>
      </c>
      <c r="AT128" s="218" t="s">
        <v>80</v>
      </c>
      <c r="AU128" s="218" t="s">
        <v>81</v>
      </c>
      <c r="AY128" s="217" t="s">
        <v>215</v>
      </c>
      <c r="BK128" s="219">
        <f>BK129+BK153+BK172+BK191</f>
        <v>0</v>
      </c>
    </row>
    <row r="129" s="11" customFormat="1" ht="22.8" customHeight="1">
      <c r="A129" s="11"/>
      <c r="B129" s="206"/>
      <c r="C129" s="207"/>
      <c r="D129" s="208" t="s">
        <v>80</v>
      </c>
      <c r="E129" s="248" t="s">
        <v>88</v>
      </c>
      <c r="F129" s="248" t="s">
        <v>355</v>
      </c>
      <c r="G129" s="207"/>
      <c r="H129" s="207"/>
      <c r="I129" s="210"/>
      <c r="J129" s="249">
        <f>BK129</f>
        <v>0</v>
      </c>
      <c r="K129" s="207"/>
      <c r="L129" s="212"/>
      <c r="M129" s="213"/>
      <c r="N129" s="214"/>
      <c r="O129" s="214"/>
      <c r="P129" s="215">
        <f>SUM(P130:P152)</f>
        <v>0</v>
      </c>
      <c r="Q129" s="214"/>
      <c r="R129" s="215">
        <f>SUM(R130:R152)</f>
        <v>0</v>
      </c>
      <c r="S129" s="214"/>
      <c r="T129" s="216">
        <f>SUM(T130:T152)</f>
        <v>0</v>
      </c>
      <c r="U129" s="11"/>
      <c r="V129" s="11"/>
      <c r="W129" s="11"/>
      <c r="X129" s="11"/>
      <c r="Y129" s="11"/>
      <c r="Z129" s="11"/>
      <c r="AA129" s="11"/>
      <c r="AB129" s="11"/>
      <c r="AC129" s="11"/>
      <c r="AD129" s="11"/>
      <c r="AE129" s="11"/>
      <c r="AR129" s="217" t="s">
        <v>88</v>
      </c>
      <c r="AT129" s="218" t="s">
        <v>80</v>
      </c>
      <c r="AU129" s="218" t="s">
        <v>88</v>
      </c>
      <c r="AY129" s="217" t="s">
        <v>215</v>
      </c>
      <c r="BK129" s="219">
        <f>SUM(BK130:BK152)</f>
        <v>0</v>
      </c>
    </row>
    <row r="130" s="2" customFormat="1" ht="24.15" customHeight="1">
      <c r="A130" s="39"/>
      <c r="B130" s="40"/>
      <c r="C130" s="220" t="s">
        <v>88</v>
      </c>
      <c r="D130" s="220" t="s">
        <v>216</v>
      </c>
      <c r="E130" s="221" t="s">
        <v>7435</v>
      </c>
      <c r="F130" s="222" t="s">
        <v>7436</v>
      </c>
      <c r="G130" s="223" t="s">
        <v>797</v>
      </c>
      <c r="H130" s="224">
        <v>88.799999999999997</v>
      </c>
      <c r="I130" s="225"/>
      <c r="J130" s="226">
        <f>ROUND(I130*H130,2)</f>
        <v>0</v>
      </c>
      <c r="K130" s="222" t="s">
        <v>359</v>
      </c>
      <c r="L130" s="45"/>
      <c r="M130" s="227" t="s">
        <v>1</v>
      </c>
      <c r="N130" s="228" t="s">
        <v>46</v>
      </c>
      <c r="O130" s="92"/>
      <c r="P130" s="229">
        <f>O130*H130</f>
        <v>0</v>
      </c>
      <c r="Q130" s="229">
        <v>0</v>
      </c>
      <c r="R130" s="229">
        <f>Q130*H130</f>
        <v>0</v>
      </c>
      <c r="S130" s="229">
        <v>0</v>
      </c>
      <c r="T130" s="230">
        <f>S130*H130</f>
        <v>0</v>
      </c>
      <c r="U130" s="39"/>
      <c r="V130" s="39"/>
      <c r="W130" s="39"/>
      <c r="X130" s="39"/>
      <c r="Y130" s="39"/>
      <c r="Z130" s="39"/>
      <c r="AA130" s="39"/>
      <c r="AB130" s="39"/>
      <c r="AC130" s="39"/>
      <c r="AD130" s="39"/>
      <c r="AE130" s="39"/>
      <c r="AR130" s="231" t="s">
        <v>214</v>
      </c>
      <c r="AT130" s="231" t="s">
        <v>216</v>
      </c>
      <c r="AU130" s="231" t="s">
        <v>90</v>
      </c>
      <c r="AY130" s="18" t="s">
        <v>215</v>
      </c>
      <c r="BE130" s="232">
        <f>IF(N130="základní",J130,0)</f>
        <v>0</v>
      </c>
      <c r="BF130" s="232">
        <f>IF(N130="snížená",J130,0)</f>
        <v>0</v>
      </c>
      <c r="BG130" s="232">
        <f>IF(N130="zákl. přenesená",J130,0)</f>
        <v>0</v>
      </c>
      <c r="BH130" s="232">
        <f>IF(N130="sníž. přenesená",J130,0)</f>
        <v>0</v>
      </c>
      <c r="BI130" s="232">
        <f>IF(N130="nulová",J130,0)</f>
        <v>0</v>
      </c>
      <c r="BJ130" s="18" t="s">
        <v>88</v>
      </c>
      <c r="BK130" s="232">
        <f>ROUND(I130*H130,2)</f>
        <v>0</v>
      </c>
      <c r="BL130" s="18" t="s">
        <v>214</v>
      </c>
      <c r="BM130" s="231" t="s">
        <v>7437</v>
      </c>
    </row>
    <row r="131" s="2" customFormat="1">
      <c r="A131" s="39"/>
      <c r="B131" s="40"/>
      <c r="C131" s="41"/>
      <c r="D131" s="233" t="s">
        <v>221</v>
      </c>
      <c r="E131" s="41"/>
      <c r="F131" s="234" t="s">
        <v>7438</v>
      </c>
      <c r="G131" s="41"/>
      <c r="H131" s="41"/>
      <c r="I131" s="235"/>
      <c r="J131" s="41"/>
      <c r="K131" s="41"/>
      <c r="L131" s="45"/>
      <c r="M131" s="236"/>
      <c r="N131" s="237"/>
      <c r="O131" s="92"/>
      <c r="P131" s="92"/>
      <c r="Q131" s="92"/>
      <c r="R131" s="92"/>
      <c r="S131" s="92"/>
      <c r="T131" s="93"/>
      <c r="U131" s="39"/>
      <c r="V131" s="39"/>
      <c r="W131" s="39"/>
      <c r="X131" s="39"/>
      <c r="Y131" s="39"/>
      <c r="Z131" s="39"/>
      <c r="AA131" s="39"/>
      <c r="AB131" s="39"/>
      <c r="AC131" s="39"/>
      <c r="AD131" s="39"/>
      <c r="AE131" s="39"/>
      <c r="AT131" s="18" t="s">
        <v>221</v>
      </c>
      <c r="AU131" s="18" t="s">
        <v>90</v>
      </c>
    </row>
    <row r="132" s="2" customFormat="1">
      <c r="A132" s="39"/>
      <c r="B132" s="40"/>
      <c r="C132" s="41"/>
      <c r="D132" s="250" t="s">
        <v>362</v>
      </c>
      <c r="E132" s="41"/>
      <c r="F132" s="251" t="s">
        <v>7439</v>
      </c>
      <c r="G132" s="41"/>
      <c r="H132" s="41"/>
      <c r="I132" s="235"/>
      <c r="J132" s="41"/>
      <c r="K132" s="41"/>
      <c r="L132" s="45"/>
      <c r="M132" s="236"/>
      <c r="N132" s="237"/>
      <c r="O132" s="92"/>
      <c r="P132" s="92"/>
      <c r="Q132" s="92"/>
      <c r="R132" s="92"/>
      <c r="S132" s="92"/>
      <c r="T132" s="93"/>
      <c r="U132" s="39"/>
      <c r="V132" s="39"/>
      <c r="W132" s="39"/>
      <c r="X132" s="39"/>
      <c r="Y132" s="39"/>
      <c r="Z132" s="39"/>
      <c r="AA132" s="39"/>
      <c r="AB132" s="39"/>
      <c r="AC132" s="39"/>
      <c r="AD132" s="39"/>
      <c r="AE132" s="39"/>
      <c r="AT132" s="18" t="s">
        <v>362</v>
      </c>
      <c r="AU132" s="18" t="s">
        <v>90</v>
      </c>
    </row>
    <row r="133" s="14" customFormat="1">
      <c r="A133" s="14"/>
      <c r="B133" s="262"/>
      <c r="C133" s="263"/>
      <c r="D133" s="233" t="s">
        <v>364</v>
      </c>
      <c r="E133" s="264" t="s">
        <v>1</v>
      </c>
      <c r="F133" s="265" t="s">
        <v>7440</v>
      </c>
      <c r="G133" s="263"/>
      <c r="H133" s="266">
        <v>88.799999999999997</v>
      </c>
      <c r="I133" s="267"/>
      <c r="J133" s="263"/>
      <c r="K133" s="263"/>
      <c r="L133" s="268"/>
      <c r="M133" s="269"/>
      <c r="N133" s="270"/>
      <c r="O133" s="270"/>
      <c r="P133" s="270"/>
      <c r="Q133" s="270"/>
      <c r="R133" s="270"/>
      <c r="S133" s="270"/>
      <c r="T133" s="271"/>
      <c r="U133" s="14"/>
      <c r="V133" s="14"/>
      <c r="W133" s="14"/>
      <c r="X133" s="14"/>
      <c r="Y133" s="14"/>
      <c r="Z133" s="14"/>
      <c r="AA133" s="14"/>
      <c r="AB133" s="14"/>
      <c r="AC133" s="14"/>
      <c r="AD133" s="14"/>
      <c r="AE133" s="14"/>
      <c r="AT133" s="272" t="s">
        <v>364</v>
      </c>
      <c r="AU133" s="272" t="s">
        <v>90</v>
      </c>
      <c r="AV133" s="14" t="s">
        <v>90</v>
      </c>
      <c r="AW133" s="14" t="s">
        <v>36</v>
      </c>
      <c r="AX133" s="14" t="s">
        <v>81</v>
      </c>
      <c r="AY133" s="272" t="s">
        <v>215</v>
      </c>
    </row>
    <row r="134" s="15" customFormat="1">
      <c r="A134" s="15"/>
      <c r="B134" s="273"/>
      <c r="C134" s="274"/>
      <c r="D134" s="233" t="s">
        <v>364</v>
      </c>
      <c r="E134" s="275" t="s">
        <v>1</v>
      </c>
      <c r="F134" s="276" t="s">
        <v>368</v>
      </c>
      <c r="G134" s="274"/>
      <c r="H134" s="277">
        <v>88.799999999999997</v>
      </c>
      <c r="I134" s="278"/>
      <c r="J134" s="274"/>
      <c r="K134" s="274"/>
      <c r="L134" s="279"/>
      <c r="M134" s="280"/>
      <c r="N134" s="281"/>
      <c r="O134" s="281"/>
      <c r="P134" s="281"/>
      <c r="Q134" s="281"/>
      <c r="R134" s="281"/>
      <c r="S134" s="281"/>
      <c r="T134" s="282"/>
      <c r="U134" s="15"/>
      <c r="V134" s="15"/>
      <c r="W134" s="15"/>
      <c r="X134" s="15"/>
      <c r="Y134" s="15"/>
      <c r="Z134" s="15"/>
      <c r="AA134" s="15"/>
      <c r="AB134" s="15"/>
      <c r="AC134" s="15"/>
      <c r="AD134" s="15"/>
      <c r="AE134" s="15"/>
      <c r="AT134" s="283" t="s">
        <v>364</v>
      </c>
      <c r="AU134" s="283" t="s">
        <v>90</v>
      </c>
      <c r="AV134" s="15" t="s">
        <v>214</v>
      </c>
      <c r="AW134" s="15" t="s">
        <v>36</v>
      </c>
      <c r="AX134" s="15" t="s">
        <v>88</v>
      </c>
      <c r="AY134" s="283" t="s">
        <v>215</v>
      </c>
    </row>
    <row r="135" s="2" customFormat="1" ht="33" customHeight="1">
      <c r="A135" s="39"/>
      <c r="B135" s="40"/>
      <c r="C135" s="220" t="s">
        <v>90</v>
      </c>
      <c r="D135" s="220" t="s">
        <v>216</v>
      </c>
      <c r="E135" s="221" t="s">
        <v>7441</v>
      </c>
      <c r="F135" s="222" t="s">
        <v>7442</v>
      </c>
      <c r="G135" s="223" t="s">
        <v>358</v>
      </c>
      <c r="H135" s="224">
        <v>2.1230000000000002</v>
      </c>
      <c r="I135" s="225"/>
      <c r="J135" s="226">
        <f>ROUND(I135*H135,2)</f>
        <v>0</v>
      </c>
      <c r="K135" s="222" t="s">
        <v>359</v>
      </c>
      <c r="L135" s="45"/>
      <c r="M135" s="227" t="s">
        <v>1</v>
      </c>
      <c r="N135" s="228" t="s">
        <v>46</v>
      </c>
      <c r="O135" s="92"/>
      <c r="P135" s="229">
        <f>O135*H135</f>
        <v>0</v>
      </c>
      <c r="Q135" s="229">
        <v>0</v>
      </c>
      <c r="R135" s="229">
        <f>Q135*H135</f>
        <v>0</v>
      </c>
      <c r="S135" s="229">
        <v>0</v>
      </c>
      <c r="T135" s="230">
        <f>S135*H135</f>
        <v>0</v>
      </c>
      <c r="U135" s="39"/>
      <c r="V135" s="39"/>
      <c r="W135" s="39"/>
      <c r="X135" s="39"/>
      <c r="Y135" s="39"/>
      <c r="Z135" s="39"/>
      <c r="AA135" s="39"/>
      <c r="AB135" s="39"/>
      <c r="AC135" s="39"/>
      <c r="AD135" s="39"/>
      <c r="AE135" s="39"/>
      <c r="AR135" s="231" t="s">
        <v>214</v>
      </c>
      <c r="AT135" s="231" t="s">
        <v>216</v>
      </c>
      <c r="AU135" s="231" t="s">
        <v>90</v>
      </c>
      <c r="AY135" s="18" t="s">
        <v>215</v>
      </c>
      <c r="BE135" s="232">
        <f>IF(N135="základní",J135,0)</f>
        <v>0</v>
      </c>
      <c r="BF135" s="232">
        <f>IF(N135="snížená",J135,0)</f>
        <v>0</v>
      </c>
      <c r="BG135" s="232">
        <f>IF(N135="zákl. přenesená",J135,0)</f>
        <v>0</v>
      </c>
      <c r="BH135" s="232">
        <f>IF(N135="sníž. přenesená",J135,0)</f>
        <v>0</v>
      </c>
      <c r="BI135" s="232">
        <f>IF(N135="nulová",J135,0)</f>
        <v>0</v>
      </c>
      <c r="BJ135" s="18" t="s">
        <v>88</v>
      </c>
      <c r="BK135" s="232">
        <f>ROUND(I135*H135,2)</f>
        <v>0</v>
      </c>
      <c r="BL135" s="18" t="s">
        <v>214</v>
      </c>
      <c r="BM135" s="231" t="s">
        <v>7443</v>
      </c>
    </row>
    <row r="136" s="2" customFormat="1">
      <c r="A136" s="39"/>
      <c r="B136" s="40"/>
      <c r="C136" s="41"/>
      <c r="D136" s="233" t="s">
        <v>221</v>
      </c>
      <c r="E136" s="41"/>
      <c r="F136" s="234" t="s">
        <v>7444</v>
      </c>
      <c r="G136" s="41"/>
      <c r="H136" s="41"/>
      <c r="I136" s="235"/>
      <c r="J136" s="41"/>
      <c r="K136" s="41"/>
      <c r="L136" s="45"/>
      <c r="M136" s="236"/>
      <c r="N136" s="237"/>
      <c r="O136" s="92"/>
      <c r="P136" s="92"/>
      <c r="Q136" s="92"/>
      <c r="R136" s="92"/>
      <c r="S136" s="92"/>
      <c r="T136" s="93"/>
      <c r="U136" s="39"/>
      <c r="V136" s="39"/>
      <c r="W136" s="39"/>
      <c r="X136" s="39"/>
      <c r="Y136" s="39"/>
      <c r="Z136" s="39"/>
      <c r="AA136" s="39"/>
      <c r="AB136" s="39"/>
      <c r="AC136" s="39"/>
      <c r="AD136" s="39"/>
      <c r="AE136" s="39"/>
      <c r="AT136" s="18" t="s">
        <v>221</v>
      </c>
      <c r="AU136" s="18" t="s">
        <v>90</v>
      </c>
    </row>
    <row r="137" s="2" customFormat="1">
      <c r="A137" s="39"/>
      <c r="B137" s="40"/>
      <c r="C137" s="41"/>
      <c r="D137" s="250" t="s">
        <v>362</v>
      </c>
      <c r="E137" s="41"/>
      <c r="F137" s="251" t="s">
        <v>7445</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362</v>
      </c>
      <c r="AU137" s="18" t="s">
        <v>90</v>
      </c>
    </row>
    <row r="138" s="13" customFormat="1">
      <c r="A138" s="13"/>
      <c r="B138" s="252"/>
      <c r="C138" s="253"/>
      <c r="D138" s="233" t="s">
        <v>364</v>
      </c>
      <c r="E138" s="254" t="s">
        <v>1</v>
      </c>
      <c r="F138" s="255" t="s">
        <v>7446</v>
      </c>
      <c r="G138" s="253"/>
      <c r="H138" s="254" t="s">
        <v>1</v>
      </c>
      <c r="I138" s="256"/>
      <c r="J138" s="253"/>
      <c r="K138" s="253"/>
      <c r="L138" s="257"/>
      <c r="M138" s="258"/>
      <c r="N138" s="259"/>
      <c r="O138" s="259"/>
      <c r="P138" s="259"/>
      <c r="Q138" s="259"/>
      <c r="R138" s="259"/>
      <c r="S138" s="259"/>
      <c r="T138" s="260"/>
      <c r="U138" s="13"/>
      <c r="V138" s="13"/>
      <c r="W138" s="13"/>
      <c r="X138" s="13"/>
      <c r="Y138" s="13"/>
      <c r="Z138" s="13"/>
      <c r="AA138" s="13"/>
      <c r="AB138" s="13"/>
      <c r="AC138" s="13"/>
      <c r="AD138" s="13"/>
      <c r="AE138" s="13"/>
      <c r="AT138" s="261" t="s">
        <v>364</v>
      </c>
      <c r="AU138" s="261" t="s">
        <v>90</v>
      </c>
      <c r="AV138" s="13" t="s">
        <v>88</v>
      </c>
      <c r="AW138" s="13" t="s">
        <v>36</v>
      </c>
      <c r="AX138" s="13" t="s">
        <v>81</v>
      </c>
      <c r="AY138" s="261" t="s">
        <v>215</v>
      </c>
    </row>
    <row r="139" s="14" customFormat="1">
      <c r="A139" s="14"/>
      <c r="B139" s="262"/>
      <c r="C139" s="263"/>
      <c r="D139" s="233" t="s">
        <v>364</v>
      </c>
      <c r="E139" s="264" t="s">
        <v>1</v>
      </c>
      <c r="F139" s="265" t="s">
        <v>7447</v>
      </c>
      <c r="G139" s="263"/>
      <c r="H139" s="266">
        <v>1.5600000000000001</v>
      </c>
      <c r="I139" s="267"/>
      <c r="J139" s="263"/>
      <c r="K139" s="263"/>
      <c r="L139" s="268"/>
      <c r="M139" s="269"/>
      <c r="N139" s="270"/>
      <c r="O139" s="270"/>
      <c r="P139" s="270"/>
      <c r="Q139" s="270"/>
      <c r="R139" s="270"/>
      <c r="S139" s="270"/>
      <c r="T139" s="271"/>
      <c r="U139" s="14"/>
      <c r="V139" s="14"/>
      <c r="W139" s="14"/>
      <c r="X139" s="14"/>
      <c r="Y139" s="14"/>
      <c r="Z139" s="14"/>
      <c r="AA139" s="14"/>
      <c r="AB139" s="14"/>
      <c r="AC139" s="14"/>
      <c r="AD139" s="14"/>
      <c r="AE139" s="14"/>
      <c r="AT139" s="272" t="s">
        <v>364</v>
      </c>
      <c r="AU139" s="272" t="s">
        <v>90</v>
      </c>
      <c r="AV139" s="14" t="s">
        <v>90</v>
      </c>
      <c r="AW139" s="14" t="s">
        <v>36</v>
      </c>
      <c r="AX139" s="14" t="s">
        <v>81</v>
      </c>
      <c r="AY139" s="272" t="s">
        <v>215</v>
      </c>
    </row>
    <row r="140" s="14" customFormat="1">
      <c r="A140" s="14"/>
      <c r="B140" s="262"/>
      <c r="C140" s="263"/>
      <c r="D140" s="233" t="s">
        <v>364</v>
      </c>
      <c r="E140" s="264" t="s">
        <v>1</v>
      </c>
      <c r="F140" s="265" t="s">
        <v>7448</v>
      </c>
      <c r="G140" s="263"/>
      <c r="H140" s="266">
        <v>0.56299999999999994</v>
      </c>
      <c r="I140" s="267"/>
      <c r="J140" s="263"/>
      <c r="K140" s="263"/>
      <c r="L140" s="268"/>
      <c r="M140" s="269"/>
      <c r="N140" s="270"/>
      <c r="O140" s="270"/>
      <c r="P140" s="270"/>
      <c r="Q140" s="270"/>
      <c r="R140" s="270"/>
      <c r="S140" s="270"/>
      <c r="T140" s="271"/>
      <c r="U140" s="14"/>
      <c r="V140" s="14"/>
      <c r="W140" s="14"/>
      <c r="X140" s="14"/>
      <c r="Y140" s="14"/>
      <c r="Z140" s="14"/>
      <c r="AA140" s="14"/>
      <c r="AB140" s="14"/>
      <c r="AC140" s="14"/>
      <c r="AD140" s="14"/>
      <c r="AE140" s="14"/>
      <c r="AT140" s="272" t="s">
        <v>364</v>
      </c>
      <c r="AU140" s="272" t="s">
        <v>90</v>
      </c>
      <c r="AV140" s="14" t="s">
        <v>90</v>
      </c>
      <c r="AW140" s="14" t="s">
        <v>36</v>
      </c>
      <c r="AX140" s="14" t="s">
        <v>81</v>
      </c>
      <c r="AY140" s="272" t="s">
        <v>215</v>
      </c>
    </row>
    <row r="141" s="15" customFormat="1">
      <c r="A141" s="15"/>
      <c r="B141" s="273"/>
      <c r="C141" s="274"/>
      <c r="D141" s="233" t="s">
        <v>364</v>
      </c>
      <c r="E141" s="275" t="s">
        <v>1</v>
      </c>
      <c r="F141" s="276" t="s">
        <v>368</v>
      </c>
      <c r="G141" s="274"/>
      <c r="H141" s="277">
        <v>2.1230000000000002</v>
      </c>
      <c r="I141" s="278"/>
      <c r="J141" s="274"/>
      <c r="K141" s="274"/>
      <c r="L141" s="279"/>
      <c r="M141" s="280"/>
      <c r="N141" s="281"/>
      <c r="O141" s="281"/>
      <c r="P141" s="281"/>
      <c r="Q141" s="281"/>
      <c r="R141" s="281"/>
      <c r="S141" s="281"/>
      <c r="T141" s="282"/>
      <c r="U141" s="15"/>
      <c r="V141" s="15"/>
      <c r="W141" s="15"/>
      <c r="X141" s="15"/>
      <c r="Y141" s="15"/>
      <c r="Z141" s="15"/>
      <c r="AA141" s="15"/>
      <c r="AB141" s="15"/>
      <c r="AC141" s="15"/>
      <c r="AD141" s="15"/>
      <c r="AE141" s="15"/>
      <c r="AT141" s="283" t="s">
        <v>364</v>
      </c>
      <c r="AU141" s="283" t="s">
        <v>90</v>
      </c>
      <c r="AV141" s="15" t="s">
        <v>214</v>
      </c>
      <c r="AW141" s="15" t="s">
        <v>36</v>
      </c>
      <c r="AX141" s="15" t="s">
        <v>88</v>
      </c>
      <c r="AY141" s="283" t="s">
        <v>215</v>
      </c>
    </row>
    <row r="142" s="2" customFormat="1" ht="37.8" customHeight="1">
      <c r="A142" s="39"/>
      <c r="B142" s="40"/>
      <c r="C142" s="220" t="s">
        <v>227</v>
      </c>
      <c r="D142" s="220" t="s">
        <v>216</v>
      </c>
      <c r="E142" s="221" t="s">
        <v>5313</v>
      </c>
      <c r="F142" s="222" t="s">
        <v>5314</v>
      </c>
      <c r="G142" s="223" t="s">
        <v>358</v>
      </c>
      <c r="H142" s="224">
        <v>8.3970000000000002</v>
      </c>
      <c r="I142" s="225"/>
      <c r="J142" s="226">
        <f>ROUND(I142*H142,2)</f>
        <v>0</v>
      </c>
      <c r="K142" s="222" t="s">
        <v>359</v>
      </c>
      <c r="L142" s="45"/>
      <c r="M142" s="227" t="s">
        <v>1</v>
      </c>
      <c r="N142" s="228" t="s">
        <v>46</v>
      </c>
      <c r="O142" s="92"/>
      <c r="P142" s="229">
        <f>O142*H142</f>
        <v>0</v>
      </c>
      <c r="Q142" s="229">
        <v>0</v>
      </c>
      <c r="R142" s="229">
        <f>Q142*H142</f>
        <v>0</v>
      </c>
      <c r="S142" s="229">
        <v>0</v>
      </c>
      <c r="T142" s="230">
        <f>S142*H142</f>
        <v>0</v>
      </c>
      <c r="U142" s="39"/>
      <c r="V142" s="39"/>
      <c r="W142" s="39"/>
      <c r="X142" s="39"/>
      <c r="Y142" s="39"/>
      <c r="Z142" s="39"/>
      <c r="AA142" s="39"/>
      <c r="AB142" s="39"/>
      <c r="AC142" s="39"/>
      <c r="AD142" s="39"/>
      <c r="AE142" s="39"/>
      <c r="AR142" s="231" t="s">
        <v>214</v>
      </c>
      <c r="AT142" s="231" t="s">
        <v>216</v>
      </c>
      <c r="AU142" s="231" t="s">
        <v>90</v>
      </c>
      <c r="AY142" s="18" t="s">
        <v>215</v>
      </c>
      <c r="BE142" s="232">
        <f>IF(N142="základní",J142,0)</f>
        <v>0</v>
      </c>
      <c r="BF142" s="232">
        <f>IF(N142="snížená",J142,0)</f>
        <v>0</v>
      </c>
      <c r="BG142" s="232">
        <f>IF(N142="zákl. přenesená",J142,0)</f>
        <v>0</v>
      </c>
      <c r="BH142" s="232">
        <f>IF(N142="sníž. přenesená",J142,0)</f>
        <v>0</v>
      </c>
      <c r="BI142" s="232">
        <f>IF(N142="nulová",J142,0)</f>
        <v>0</v>
      </c>
      <c r="BJ142" s="18" t="s">
        <v>88</v>
      </c>
      <c r="BK142" s="232">
        <f>ROUND(I142*H142,2)</f>
        <v>0</v>
      </c>
      <c r="BL142" s="18" t="s">
        <v>214</v>
      </c>
      <c r="BM142" s="231" t="s">
        <v>7449</v>
      </c>
    </row>
    <row r="143" s="2" customFormat="1">
      <c r="A143" s="39"/>
      <c r="B143" s="40"/>
      <c r="C143" s="41"/>
      <c r="D143" s="233" t="s">
        <v>221</v>
      </c>
      <c r="E143" s="41"/>
      <c r="F143" s="234" t="s">
        <v>5316</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221</v>
      </c>
      <c r="AU143" s="18" t="s">
        <v>90</v>
      </c>
    </row>
    <row r="144" s="2" customFormat="1">
      <c r="A144" s="39"/>
      <c r="B144" s="40"/>
      <c r="C144" s="41"/>
      <c r="D144" s="250" t="s">
        <v>362</v>
      </c>
      <c r="E144" s="41"/>
      <c r="F144" s="251" t="s">
        <v>5317</v>
      </c>
      <c r="G144" s="41"/>
      <c r="H144" s="41"/>
      <c r="I144" s="235"/>
      <c r="J144" s="41"/>
      <c r="K144" s="41"/>
      <c r="L144" s="45"/>
      <c r="M144" s="236"/>
      <c r="N144" s="237"/>
      <c r="O144" s="92"/>
      <c r="P144" s="92"/>
      <c r="Q144" s="92"/>
      <c r="R144" s="92"/>
      <c r="S144" s="92"/>
      <c r="T144" s="93"/>
      <c r="U144" s="39"/>
      <c r="V144" s="39"/>
      <c r="W144" s="39"/>
      <c r="X144" s="39"/>
      <c r="Y144" s="39"/>
      <c r="Z144" s="39"/>
      <c r="AA144" s="39"/>
      <c r="AB144" s="39"/>
      <c r="AC144" s="39"/>
      <c r="AD144" s="39"/>
      <c r="AE144" s="39"/>
      <c r="AT144" s="18" t="s">
        <v>362</v>
      </c>
      <c r="AU144" s="18" t="s">
        <v>90</v>
      </c>
    </row>
    <row r="145" s="14" customFormat="1">
      <c r="A145" s="14"/>
      <c r="B145" s="262"/>
      <c r="C145" s="263"/>
      <c r="D145" s="233" t="s">
        <v>364</v>
      </c>
      <c r="E145" s="264" t="s">
        <v>1</v>
      </c>
      <c r="F145" s="265" t="s">
        <v>7450</v>
      </c>
      <c r="G145" s="263"/>
      <c r="H145" s="266">
        <v>6.274</v>
      </c>
      <c r="I145" s="267"/>
      <c r="J145" s="263"/>
      <c r="K145" s="263"/>
      <c r="L145" s="268"/>
      <c r="M145" s="269"/>
      <c r="N145" s="270"/>
      <c r="O145" s="270"/>
      <c r="P145" s="270"/>
      <c r="Q145" s="270"/>
      <c r="R145" s="270"/>
      <c r="S145" s="270"/>
      <c r="T145" s="271"/>
      <c r="U145" s="14"/>
      <c r="V145" s="14"/>
      <c r="W145" s="14"/>
      <c r="X145" s="14"/>
      <c r="Y145" s="14"/>
      <c r="Z145" s="14"/>
      <c r="AA145" s="14"/>
      <c r="AB145" s="14"/>
      <c r="AC145" s="14"/>
      <c r="AD145" s="14"/>
      <c r="AE145" s="14"/>
      <c r="AT145" s="272" t="s">
        <v>364</v>
      </c>
      <c r="AU145" s="272" t="s">
        <v>90</v>
      </c>
      <c r="AV145" s="14" t="s">
        <v>90</v>
      </c>
      <c r="AW145" s="14" t="s">
        <v>36</v>
      </c>
      <c r="AX145" s="14" t="s">
        <v>81</v>
      </c>
      <c r="AY145" s="272" t="s">
        <v>215</v>
      </c>
    </row>
    <row r="146" s="14" customFormat="1">
      <c r="A146" s="14"/>
      <c r="B146" s="262"/>
      <c r="C146" s="263"/>
      <c r="D146" s="233" t="s">
        <v>364</v>
      </c>
      <c r="E146" s="264" t="s">
        <v>1</v>
      </c>
      <c r="F146" s="265" t="s">
        <v>7451</v>
      </c>
      <c r="G146" s="263"/>
      <c r="H146" s="266">
        <v>2.1230000000000002</v>
      </c>
      <c r="I146" s="267"/>
      <c r="J146" s="263"/>
      <c r="K146" s="263"/>
      <c r="L146" s="268"/>
      <c r="M146" s="269"/>
      <c r="N146" s="270"/>
      <c r="O146" s="270"/>
      <c r="P146" s="270"/>
      <c r="Q146" s="270"/>
      <c r="R146" s="270"/>
      <c r="S146" s="270"/>
      <c r="T146" s="271"/>
      <c r="U146" s="14"/>
      <c r="V146" s="14"/>
      <c r="W146" s="14"/>
      <c r="X146" s="14"/>
      <c r="Y146" s="14"/>
      <c r="Z146" s="14"/>
      <c r="AA146" s="14"/>
      <c r="AB146" s="14"/>
      <c r="AC146" s="14"/>
      <c r="AD146" s="14"/>
      <c r="AE146" s="14"/>
      <c r="AT146" s="272" t="s">
        <v>364</v>
      </c>
      <c r="AU146" s="272" t="s">
        <v>90</v>
      </c>
      <c r="AV146" s="14" t="s">
        <v>90</v>
      </c>
      <c r="AW146" s="14" t="s">
        <v>36</v>
      </c>
      <c r="AX146" s="14" t="s">
        <v>81</v>
      </c>
      <c r="AY146" s="272" t="s">
        <v>215</v>
      </c>
    </row>
    <row r="147" s="15" customFormat="1">
      <c r="A147" s="15"/>
      <c r="B147" s="273"/>
      <c r="C147" s="274"/>
      <c r="D147" s="233" t="s">
        <v>364</v>
      </c>
      <c r="E147" s="275" t="s">
        <v>1</v>
      </c>
      <c r="F147" s="276" t="s">
        <v>368</v>
      </c>
      <c r="G147" s="274"/>
      <c r="H147" s="277">
        <v>8.3970000000000002</v>
      </c>
      <c r="I147" s="278"/>
      <c r="J147" s="274"/>
      <c r="K147" s="274"/>
      <c r="L147" s="279"/>
      <c r="M147" s="280"/>
      <c r="N147" s="281"/>
      <c r="O147" s="281"/>
      <c r="P147" s="281"/>
      <c r="Q147" s="281"/>
      <c r="R147" s="281"/>
      <c r="S147" s="281"/>
      <c r="T147" s="282"/>
      <c r="U147" s="15"/>
      <c r="V147" s="15"/>
      <c r="W147" s="15"/>
      <c r="X147" s="15"/>
      <c r="Y147" s="15"/>
      <c r="Z147" s="15"/>
      <c r="AA147" s="15"/>
      <c r="AB147" s="15"/>
      <c r="AC147" s="15"/>
      <c r="AD147" s="15"/>
      <c r="AE147" s="15"/>
      <c r="AT147" s="283" t="s">
        <v>364</v>
      </c>
      <c r="AU147" s="283" t="s">
        <v>90</v>
      </c>
      <c r="AV147" s="15" t="s">
        <v>214</v>
      </c>
      <c r="AW147" s="15" t="s">
        <v>36</v>
      </c>
      <c r="AX147" s="15" t="s">
        <v>88</v>
      </c>
      <c r="AY147" s="283" t="s">
        <v>215</v>
      </c>
    </row>
    <row r="148" s="2" customFormat="1" ht="33" customHeight="1">
      <c r="A148" s="39"/>
      <c r="B148" s="40"/>
      <c r="C148" s="220" t="s">
        <v>214</v>
      </c>
      <c r="D148" s="220" t="s">
        <v>216</v>
      </c>
      <c r="E148" s="221" t="s">
        <v>5324</v>
      </c>
      <c r="F148" s="222" t="s">
        <v>5325</v>
      </c>
      <c r="G148" s="223" t="s">
        <v>583</v>
      </c>
      <c r="H148" s="224">
        <v>17.634</v>
      </c>
      <c r="I148" s="225"/>
      <c r="J148" s="226">
        <f>ROUND(I148*H148,2)</f>
        <v>0</v>
      </c>
      <c r="K148" s="222" t="s">
        <v>359</v>
      </c>
      <c r="L148" s="45"/>
      <c r="M148" s="227" t="s">
        <v>1</v>
      </c>
      <c r="N148" s="228" t="s">
        <v>46</v>
      </c>
      <c r="O148" s="92"/>
      <c r="P148" s="229">
        <f>O148*H148</f>
        <v>0</v>
      </c>
      <c r="Q148" s="229">
        <v>0</v>
      </c>
      <c r="R148" s="229">
        <f>Q148*H148</f>
        <v>0</v>
      </c>
      <c r="S148" s="229">
        <v>0</v>
      </c>
      <c r="T148" s="230">
        <f>S148*H148</f>
        <v>0</v>
      </c>
      <c r="U148" s="39"/>
      <c r="V148" s="39"/>
      <c r="W148" s="39"/>
      <c r="X148" s="39"/>
      <c r="Y148" s="39"/>
      <c r="Z148" s="39"/>
      <c r="AA148" s="39"/>
      <c r="AB148" s="39"/>
      <c r="AC148" s="39"/>
      <c r="AD148" s="39"/>
      <c r="AE148" s="39"/>
      <c r="AR148" s="231" t="s">
        <v>214</v>
      </c>
      <c r="AT148" s="231" t="s">
        <v>216</v>
      </c>
      <c r="AU148" s="231" t="s">
        <v>90</v>
      </c>
      <c r="AY148" s="18" t="s">
        <v>215</v>
      </c>
      <c r="BE148" s="232">
        <f>IF(N148="základní",J148,0)</f>
        <v>0</v>
      </c>
      <c r="BF148" s="232">
        <f>IF(N148="snížená",J148,0)</f>
        <v>0</v>
      </c>
      <c r="BG148" s="232">
        <f>IF(N148="zákl. přenesená",J148,0)</f>
        <v>0</v>
      </c>
      <c r="BH148" s="232">
        <f>IF(N148="sníž. přenesená",J148,0)</f>
        <v>0</v>
      </c>
      <c r="BI148" s="232">
        <f>IF(N148="nulová",J148,0)</f>
        <v>0</v>
      </c>
      <c r="BJ148" s="18" t="s">
        <v>88</v>
      </c>
      <c r="BK148" s="232">
        <f>ROUND(I148*H148,2)</f>
        <v>0</v>
      </c>
      <c r="BL148" s="18" t="s">
        <v>214</v>
      </c>
      <c r="BM148" s="231" t="s">
        <v>7452</v>
      </c>
    </row>
    <row r="149" s="2" customFormat="1">
      <c r="A149" s="39"/>
      <c r="B149" s="40"/>
      <c r="C149" s="41"/>
      <c r="D149" s="233" t="s">
        <v>221</v>
      </c>
      <c r="E149" s="41"/>
      <c r="F149" s="234" t="s">
        <v>5327</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221</v>
      </c>
      <c r="AU149" s="18" t="s">
        <v>90</v>
      </c>
    </row>
    <row r="150" s="2" customFormat="1">
      <c r="A150" s="39"/>
      <c r="B150" s="40"/>
      <c r="C150" s="41"/>
      <c r="D150" s="250" t="s">
        <v>362</v>
      </c>
      <c r="E150" s="41"/>
      <c r="F150" s="251" t="s">
        <v>5328</v>
      </c>
      <c r="G150" s="41"/>
      <c r="H150" s="41"/>
      <c r="I150" s="235"/>
      <c r="J150" s="41"/>
      <c r="K150" s="41"/>
      <c r="L150" s="45"/>
      <c r="M150" s="236"/>
      <c r="N150" s="237"/>
      <c r="O150" s="92"/>
      <c r="P150" s="92"/>
      <c r="Q150" s="92"/>
      <c r="R150" s="92"/>
      <c r="S150" s="92"/>
      <c r="T150" s="93"/>
      <c r="U150" s="39"/>
      <c r="V150" s="39"/>
      <c r="W150" s="39"/>
      <c r="X150" s="39"/>
      <c r="Y150" s="39"/>
      <c r="Z150" s="39"/>
      <c r="AA150" s="39"/>
      <c r="AB150" s="39"/>
      <c r="AC150" s="39"/>
      <c r="AD150" s="39"/>
      <c r="AE150" s="39"/>
      <c r="AT150" s="18" t="s">
        <v>362</v>
      </c>
      <c r="AU150" s="18" t="s">
        <v>90</v>
      </c>
    </row>
    <row r="151" s="14" customFormat="1">
      <c r="A151" s="14"/>
      <c r="B151" s="262"/>
      <c r="C151" s="263"/>
      <c r="D151" s="233" t="s">
        <v>364</v>
      </c>
      <c r="E151" s="264" t="s">
        <v>1</v>
      </c>
      <c r="F151" s="265" t="s">
        <v>7453</v>
      </c>
      <c r="G151" s="263"/>
      <c r="H151" s="266">
        <v>17.634</v>
      </c>
      <c r="I151" s="267"/>
      <c r="J151" s="263"/>
      <c r="K151" s="263"/>
      <c r="L151" s="268"/>
      <c r="M151" s="269"/>
      <c r="N151" s="270"/>
      <c r="O151" s="270"/>
      <c r="P151" s="270"/>
      <c r="Q151" s="270"/>
      <c r="R151" s="270"/>
      <c r="S151" s="270"/>
      <c r="T151" s="271"/>
      <c r="U151" s="14"/>
      <c r="V151" s="14"/>
      <c r="W151" s="14"/>
      <c r="X151" s="14"/>
      <c r="Y151" s="14"/>
      <c r="Z151" s="14"/>
      <c r="AA151" s="14"/>
      <c r="AB151" s="14"/>
      <c r="AC151" s="14"/>
      <c r="AD151" s="14"/>
      <c r="AE151" s="14"/>
      <c r="AT151" s="272" t="s">
        <v>364</v>
      </c>
      <c r="AU151" s="272" t="s">
        <v>90</v>
      </c>
      <c r="AV151" s="14" t="s">
        <v>90</v>
      </c>
      <c r="AW151" s="14" t="s">
        <v>36</v>
      </c>
      <c r="AX151" s="14" t="s">
        <v>81</v>
      </c>
      <c r="AY151" s="272" t="s">
        <v>215</v>
      </c>
    </row>
    <row r="152" s="15" customFormat="1">
      <c r="A152" s="15"/>
      <c r="B152" s="273"/>
      <c r="C152" s="274"/>
      <c r="D152" s="233" t="s">
        <v>364</v>
      </c>
      <c r="E152" s="275" t="s">
        <v>1</v>
      </c>
      <c r="F152" s="276" t="s">
        <v>368</v>
      </c>
      <c r="G152" s="274"/>
      <c r="H152" s="277">
        <v>17.634</v>
      </c>
      <c r="I152" s="278"/>
      <c r="J152" s="274"/>
      <c r="K152" s="274"/>
      <c r="L152" s="279"/>
      <c r="M152" s="280"/>
      <c r="N152" s="281"/>
      <c r="O152" s="281"/>
      <c r="P152" s="281"/>
      <c r="Q152" s="281"/>
      <c r="R152" s="281"/>
      <c r="S152" s="281"/>
      <c r="T152" s="282"/>
      <c r="U152" s="15"/>
      <c r="V152" s="15"/>
      <c r="W152" s="15"/>
      <c r="X152" s="15"/>
      <c r="Y152" s="15"/>
      <c r="Z152" s="15"/>
      <c r="AA152" s="15"/>
      <c r="AB152" s="15"/>
      <c r="AC152" s="15"/>
      <c r="AD152" s="15"/>
      <c r="AE152" s="15"/>
      <c r="AT152" s="283" t="s">
        <v>364</v>
      </c>
      <c r="AU152" s="283" t="s">
        <v>90</v>
      </c>
      <c r="AV152" s="15" t="s">
        <v>214</v>
      </c>
      <c r="AW152" s="15" t="s">
        <v>36</v>
      </c>
      <c r="AX152" s="15" t="s">
        <v>88</v>
      </c>
      <c r="AY152" s="283" t="s">
        <v>215</v>
      </c>
    </row>
    <row r="153" s="11" customFormat="1" ht="22.8" customHeight="1">
      <c r="A153" s="11"/>
      <c r="B153" s="206"/>
      <c r="C153" s="207"/>
      <c r="D153" s="208" t="s">
        <v>80</v>
      </c>
      <c r="E153" s="248" t="s">
        <v>90</v>
      </c>
      <c r="F153" s="248" t="s">
        <v>529</v>
      </c>
      <c r="G153" s="207"/>
      <c r="H153" s="207"/>
      <c r="I153" s="210"/>
      <c r="J153" s="249">
        <f>BK153</f>
        <v>0</v>
      </c>
      <c r="K153" s="207"/>
      <c r="L153" s="212"/>
      <c r="M153" s="213"/>
      <c r="N153" s="214"/>
      <c r="O153" s="214"/>
      <c r="P153" s="215">
        <f>SUM(P154:P171)</f>
        <v>0</v>
      </c>
      <c r="Q153" s="214"/>
      <c r="R153" s="215">
        <f>SUM(R154:R171)</f>
        <v>5.6869739699999995</v>
      </c>
      <c r="S153" s="214"/>
      <c r="T153" s="216">
        <f>SUM(T154:T171)</f>
        <v>0</v>
      </c>
      <c r="U153" s="11"/>
      <c r="V153" s="11"/>
      <c r="W153" s="11"/>
      <c r="X153" s="11"/>
      <c r="Y153" s="11"/>
      <c r="Z153" s="11"/>
      <c r="AA153" s="11"/>
      <c r="AB153" s="11"/>
      <c r="AC153" s="11"/>
      <c r="AD153" s="11"/>
      <c r="AE153" s="11"/>
      <c r="AR153" s="217" t="s">
        <v>88</v>
      </c>
      <c r="AT153" s="218" t="s">
        <v>80</v>
      </c>
      <c r="AU153" s="218" t="s">
        <v>88</v>
      </c>
      <c r="AY153" s="217" t="s">
        <v>215</v>
      </c>
      <c r="BK153" s="219">
        <f>SUM(BK154:BK171)</f>
        <v>0</v>
      </c>
    </row>
    <row r="154" s="2" customFormat="1" ht="16.5" customHeight="1">
      <c r="A154" s="39"/>
      <c r="B154" s="40"/>
      <c r="C154" s="220" t="s">
        <v>236</v>
      </c>
      <c r="D154" s="220" t="s">
        <v>216</v>
      </c>
      <c r="E154" s="221" t="s">
        <v>7454</v>
      </c>
      <c r="F154" s="222" t="s">
        <v>7455</v>
      </c>
      <c r="G154" s="223" t="s">
        <v>358</v>
      </c>
      <c r="H154" s="224">
        <v>2.2709999999999999</v>
      </c>
      <c r="I154" s="225"/>
      <c r="J154" s="226">
        <f>ROUND(I154*H154,2)</f>
        <v>0</v>
      </c>
      <c r="K154" s="222" t="s">
        <v>359</v>
      </c>
      <c r="L154" s="45"/>
      <c r="M154" s="227" t="s">
        <v>1</v>
      </c>
      <c r="N154" s="228" t="s">
        <v>46</v>
      </c>
      <c r="O154" s="92"/>
      <c r="P154" s="229">
        <f>O154*H154</f>
        <v>0</v>
      </c>
      <c r="Q154" s="229">
        <v>2.5018699999999998</v>
      </c>
      <c r="R154" s="229">
        <f>Q154*H154</f>
        <v>5.6817467699999993</v>
      </c>
      <c r="S154" s="229">
        <v>0</v>
      </c>
      <c r="T154" s="230">
        <f>S154*H154</f>
        <v>0</v>
      </c>
      <c r="U154" s="39"/>
      <c r="V154" s="39"/>
      <c r="W154" s="39"/>
      <c r="X154" s="39"/>
      <c r="Y154" s="39"/>
      <c r="Z154" s="39"/>
      <c r="AA154" s="39"/>
      <c r="AB154" s="39"/>
      <c r="AC154" s="39"/>
      <c r="AD154" s="39"/>
      <c r="AE154" s="39"/>
      <c r="AR154" s="231" t="s">
        <v>214</v>
      </c>
      <c r="AT154" s="231" t="s">
        <v>216</v>
      </c>
      <c r="AU154" s="231" t="s">
        <v>90</v>
      </c>
      <c r="AY154" s="18" t="s">
        <v>215</v>
      </c>
      <c r="BE154" s="232">
        <f>IF(N154="základní",J154,0)</f>
        <v>0</v>
      </c>
      <c r="BF154" s="232">
        <f>IF(N154="snížená",J154,0)</f>
        <v>0</v>
      </c>
      <c r="BG154" s="232">
        <f>IF(N154="zákl. přenesená",J154,0)</f>
        <v>0</v>
      </c>
      <c r="BH154" s="232">
        <f>IF(N154="sníž. přenesená",J154,0)</f>
        <v>0</v>
      </c>
      <c r="BI154" s="232">
        <f>IF(N154="nulová",J154,0)</f>
        <v>0</v>
      </c>
      <c r="BJ154" s="18" t="s">
        <v>88</v>
      </c>
      <c r="BK154" s="232">
        <f>ROUND(I154*H154,2)</f>
        <v>0</v>
      </c>
      <c r="BL154" s="18" t="s">
        <v>214</v>
      </c>
      <c r="BM154" s="231" t="s">
        <v>7456</v>
      </c>
    </row>
    <row r="155" s="2" customFormat="1">
      <c r="A155" s="39"/>
      <c r="B155" s="40"/>
      <c r="C155" s="41"/>
      <c r="D155" s="233" t="s">
        <v>221</v>
      </c>
      <c r="E155" s="41"/>
      <c r="F155" s="234" t="s">
        <v>7457</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221</v>
      </c>
      <c r="AU155" s="18" t="s">
        <v>90</v>
      </c>
    </row>
    <row r="156" s="2" customFormat="1">
      <c r="A156" s="39"/>
      <c r="B156" s="40"/>
      <c r="C156" s="41"/>
      <c r="D156" s="250" t="s">
        <v>362</v>
      </c>
      <c r="E156" s="41"/>
      <c r="F156" s="251" t="s">
        <v>7458</v>
      </c>
      <c r="G156" s="41"/>
      <c r="H156" s="41"/>
      <c r="I156" s="235"/>
      <c r="J156" s="41"/>
      <c r="K156" s="41"/>
      <c r="L156" s="45"/>
      <c r="M156" s="236"/>
      <c r="N156" s="237"/>
      <c r="O156" s="92"/>
      <c r="P156" s="92"/>
      <c r="Q156" s="92"/>
      <c r="R156" s="92"/>
      <c r="S156" s="92"/>
      <c r="T156" s="93"/>
      <c r="U156" s="39"/>
      <c r="V156" s="39"/>
      <c r="W156" s="39"/>
      <c r="X156" s="39"/>
      <c r="Y156" s="39"/>
      <c r="Z156" s="39"/>
      <c r="AA156" s="39"/>
      <c r="AB156" s="39"/>
      <c r="AC156" s="39"/>
      <c r="AD156" s="39"/>
      <c r="AE156" s="39"/>
      <c r="AT156" s="18" t="s">
        <v>362</v>
      </c>
      <c r="AU156" s="18" t="s">
        <v>90</v>
      </c>
    </row>
    <row r="157" s="13" customFormat="1">
      <c r="A157" s="13"/>
      <c r="B157" s="252"/>
      <c r="C157" s="253"/>
      <c r="D157" s="233" t="s">
        <v>364</v>
      </c>
      <c r="E157" s="254" t="s">
        <v>1</v>
      </c>
      <c r="F157" s="255" t="s">
        <v>7446</v>
      </c>
      <c r="G157" s="253"/>
      <c r="H157" s="254" t="s">
        <v>1</v>
      </c>
      <c r="I157" s="256"/>
      <c r="J157" s="253"/>
      <c r="K157" s="253"/>
      <c r="L157" s="257"/>
      <c r="M157" s="258"/>
      <c r="N157" s="259"/>
      <c r="O157" s="259"/>
      <c r="P157" s="259"/>
      <c r="Q157" s="259"/>
      <c r="R157" s="259"/>
      <c r="S157" s="259"/>
      <c r="T157" s="260"/>
      <c r="U157" s="13"/>
      <c r="V157" s="13"/>
      <c r="W157" s="13"/>
      <c r="X157" s="13"/>
      <c r="Y157" s="13"/>
      <c r="Z157" s="13"/>
      <c r="AA157" s="13"/>
      <c r="AB157" s="13"/>
      <c r="AC157" s="13"/>
      <c r="AD157" s="13"/>
      <c r="AE157" s="13"/>
      <c r="AT157" s="261" t="s">
        <v>364</v>
      </c>
      <c r="AU157" s="261" t="s">
        <v>90</v>
      </c>
      <c r="AV157" s="13" t="s">
        <v>88</v>
      </c>
      <c r="AW157" s="13" t="s">
        <v>36</v>
      </c>
      <c r="AX157" s="13" t="s">
        <v>81</v>
      </c>
      <c r="AY157" s="261" t="s">
        <v>215</v>
      </c>
    </row>
    <row r="158" s="13" customFormat="1">
      <c r="A158" s="13"/>
      <c r="B158" s="252"/>
      <c r="C158" s="253"/>
      <c r="D158" s="233" t="s">
        <v>364</v>
      </c>
      <c r="E158" s="254" t="s">
        <v>1</v>
      </c>
      <c r="F158" s="255" t="s">
        <v>7446</v>
      </c>
      <c r="G158" s="253"/>
      <c r="H158" s="254" t="s">
        <v>1</v>
      </c>
      <c r="I158" s="256"/>
      <c r="J158" s="253"/>
      <c r="K158" s="253"/>
      <c r="L158" s="257"/>
      <c r="M158" s="258"/>
      <c r="N158" s="259"/>
      <c r="O158" s="259"/>
      <c r="P158" s="259"/>
      <c r="Q158" s="259"/>
      <c r="R158" s="259"/>
      <c r="S158" s="259"/>
      <c r="T158" s="260"/>
      <c r="U158" s="13"/>
      <c r="V158" s="13"/>
      <c r="W158" s="13"/>
      <c r="X158" s="13"/>
      <c r="Y158" s="13"/>
      <c r="Z158" s="13"/>
      <c r="AA158" s="13"/>
      <c r="AB158" s="13"/>
      <c r="AC158" s="13"/>
      <c r="AD158" s="13"/>
      <c r="AE158" s="13"/>
      <c r="AT158" s="261" t="s">
        <v>364</v>
      </c>
      <c r="AU158" s="261" t="s">
        <v>90</v>
      </c>
      <c r="AV158" s="13" t="s">
        <v>88</v>
      </c>
      <c r="AW158" s="13" t="s">
        <v>36</v>
      </c>
      <c r="AX158" s="13" t="s">
        <v>81</v>
      </c>
      <c r="AY158" s="261" t="s">
        <v>215</v>
      </c>
    </row>
    <row r="159" s="14" customFormat="1">
      <c r="A159" s="14"/>
      <c r="B159" s="262"/>
      <c r="C159" s="263"/>
      <c r="D159" s="233" t="s">
        <v>364</v>
      </c>
      <c r="E159" s="264" t="s">
        <v>1</v>
      </c>
      <c r="F159" s="265" t="s">
        <v>7459</v>
      </c>
      <c r="G159" s="263"/>
      <c r="H159" s="266">
        <v>1.669</v>
      </c>
      <c r="I159" s="267"/>
      <c r="J159" s="263"/>
      <c r="K159" s="263"/>
      <c r="L159" s="268"/>
      <c r="M159" s="269"/>
      <c r="N159" s="270"/>
      <c r="O159" s="270"/>
      <c r="P159" s="270"/>
      <c r="Q159" s="270"/>
      <c r="R159" s="270"/>
      <c r="S159" s="270"/>
      <c r="T159" s="271"/>
      <c r="U159" s="14"/>
      <c r="V159" s="14"/>
      <c r="W159" s="14"/>
      <c r="X159" s="14"/>
      <c r="Y159" s="14"/>
      <c r="Z159" s="14"/>
      <c r="AA159" s="14"/>
      <c r="AB159" s="14"/>
      <c r="AC159" s="14"/>
      <c r="AD159" s="14"/>
      <c r="AE159" s="14"/>
      <c r="AT159" s="272" t="s">
        <v>364</v>
      </c>
      <c r="AU159" s="272" t="s">
        <v>90</v>
      </c>
      <c r="AV159" s="14" t="s">
        <v>90</v>
      </c>
      <c r="AW159" s="14" t="s">
        <v>36</v>
      </c>
      <c r="AX159" s="14" t="s">
        <v>81</v>
      </c>
      <c r="AY159" s="272" t="s">
        <v>215</v>
      </c>
    </row>
    <row r="160" s="14" customFormat="1">
      <c r="A160" s="14"/>
      <c r="B160" s="262"/>
      <c r="C160" s="263"/>
      <c r="D160" s="233" t="s">
        <v>364</v>
      </c>
      <c r="E160" s="264" t="s">
        <v>1</v>
      </c>
      <c r="F160" s="265" t="s">
        <v>7460</v>
      </c>
      <c r="G160" s="263"/>
      <c r="H160" s="266">
        <v>0.60199999999999998</v>
      </c>
      <c r="I160" s="267"/>
      <c r="J160" s="263"/>
      <c r="K160" s="263"/>
      <c r="L160" s="268"/>
      <c r="M160" s="269"/>
      <c r="N160" s="270"/>
      <c r="O160" s="270"/>
      <c r="P160" s="270"/>
      <c r="Q160" s="270"/>
      <c r="R160" s="270"/>
      <c r="S160" s="270"/>
      <c r="T160" s="271"/>
      <c r="U160" s="14"/>
      <c r="V160" s="14"/>
      <c r="W160" s="14"/>
      <c r="X160" s="14"/>
      <c r="Y160" s="14"/>
      <c r="Z160" s="14"/>
      <c r="AA160" s="14"/>
      <c r="AB160" s="14"/>
      <c r="AC160" s="14"/>
      <c r="AD160" s="14"/>
      <c r="AE160" s="14"/>
      <c r="AT160" s="272" t="s">
        <v>364</v>
      </c>
      <c r="AU160" s="272" t="s">
        <v>90</v>
      </c>
      <c r="AV160" s="14" t="s">
        <v>90</v>
      </c>
      <c r="AW160" s="14" t="s">
        <v>36</v>
      </c>
      <c r="AX160" s="14" t="s">
        <v>81</v>
      </c>
      <c r="AY160" s="272" t="s">
        <v>215</v>
      </c>
    </row>
    <row r="161" s="15" customFormat="1">
      <c r="A161" s="15"/>
      <c r="B161" s="273"/>
      <c r="C161" s="274"/>
      <c r="D161" s="233" t="s">
        <v>364</v>
      </c>
      <c r="E161" s="275" t="s">
        <v>1</v>
      </c>
      <c r="F161" s="276" t="s">
        <v>368</v>
      </c>
      <c r="G161" s="274"/>
      <c r="H161" s="277">
        <v>2.2709999999999999</v>
      </c>
      <c r="I161" s="278"/>
      <c r="J161" s="274"/>
      <c r="K161" s="274"/>
      <c r="L161" s="279"/>
      <c r="M161" s="280"/>
      <c r="N161" s="281"/>
      <c r="O161" s="281"/>
      <c r="P161" s="281"/>
      <c r="Q161" s="281"/>
      <c r="R161" s="281"/>
      <c r="S161" s="281"/>
      <c r="T161" s="282"/>
      <c r="U161" s="15"/>
      <c r="V161" s="15"/>
      <c r="W161" s="15"/>
      <c r="X161" s="15"/>
      <c r="Y161" s="15"/>
      <c r="Z161" s="15"/>
      <c r="AA161" s="15"/>
      <c r="AB161" s="15"/>
      <c r="AC161" s="15"/>
      <c r="AD161" s="15"/>
      <c r="AE161" s="15"/>
      <c r="AT161" s="283" t="s">
        <v>364</v>
      </c>
      <c r="AU161" s="283" t="s">
        <v>90</v>
      </c>
      <c r="AV161" s="15" t="s">
        <v>214</v>
      </c>
      <c r="AW161" s="15" t="s">
        <v>36</v>
      </c>
      <c r="AX161" s="15" t="s">
        <v>88</v>
      </c>
      <c r="AY161" s="283" t="s">
        <v>215</v>
      </c>
    </row>
    <row r="162" s="2" customFormat="1" ht="16.5" customHeight="1">
      <c r="A162" s="39"/>
      <c r="B162" s="40"/>
      <c r="C162" s="220" t="s">
        <v>241</v>
      </c>
      <c r="D162" s="220" t="s">
        <v>216</v>
      </c>
      <c r="E162" s="221" t="s">
        <v>7461</v>
      </c>
      <c r="F162" s="222" t="s">
        <v>7462</v>
      </c>
      <c r="G162" s="223" t="s">
        <v>523</v>
      </c>
      <c r="H162" s="224">
        <v>1.98</v>
      </c>
      <c r="I162" s="225"/>
      <c r="J162" s="226">
        <f>ROUND(I162*H162,2)</f>
        <v>0</v>
      </c>
      <c r="K162" s="222" t="s">
        <v>359</v>
      </c>
      <c r="L162" s="45"/>
      <c r="M162" s="227" t="s">
        <v>1</v>
      </c>
      <c r="N162" s="228" t="s">
        <v>46</v>
      </c>
      <c r="O162" s="92"/>
      <c r="P162" s="229">
        <f>O162*H162</f>
        <v>0</v>
      </c>
      <c r="Q162" s="229">
        <v>0.00264</v>
      </c>
      <c r="R162" s="229">
        <f>Q162*H162</f>
        <v>0.0052271999999999996</v>
      </c>
      <c r="S162" s="229">
        <v>0</v>
      </c>
      <c r="T162" s="230">
        <f>S162*H162</f>
        <v>0</v>
      </c>
      <c r="U162" s="39"/>
      <c r="V162" s="39"/>
      <c r="W162" s="39"/>
      <c r="X162" s="39"/>
      <c r="Y162" s="39"/>
      <c r="Z162" s="39"/>
      <c r="AA162" s="39"/>
      <c r="AB162" s="39"/>
      <c r="AC162" s="39"/>
      <c r="AD162" s="39"/>
      <c r="AE162" s="39"/>
      <c r="AR162" s="231" t="s">
        <v>214</v>
      </c>
      <c r="AT162" s="231" t="s">
        <v>216</v>
      </c>
      <c r="AU162" s="231" t="s">
        <v>90</v>
      </c>
      <c r="AY162" s="18" t="s">
        <v>215</v>
      </c>
      <c r="BE162" s="232">
        <f>IF(N162="základní",J162,0)</f>
        <v>0</v>
      </c>
      <c r="BF162" s="232">
        <f>IF(N162="snížená",J162,0)</f>
        <v>0</v>
      </c>
      <c r="BG162" s="232">
        <f>IF(N162="zákl. přenesená",J162,0)</f>
        <v>0</v>
      </c>
      <c r="BH162" s="232">
        <f>IF(N162="sníž. přenesená",J162,0)</f>
        <v>0</v>
      </c>
      <c r="BI162" s="232">
        <f>IF(N162="nulová",J162,0)</f>
        <v>0</v>
      </c>
      <c r="BJ162" s="18" t="s">
        <v>88</v>
      </c>
      <c r="BK162" s="232">
        <f>ROUND(I162*H162,2)</f>
        <v>0</v>
      </c>
      <c r="BL162" s="18" t="s">
        <v>214</v>
      </c>
      <c r="BM162" s="231" t="s">
        <v>7463</v>
      </c>
    </row>
    <row r="163" s="2" customFormat="1">
      <c r="A163" s="39"/>
      <c r="B163" s="40"/>
      <c r="C163" s="41"/>
      <c r="D163" s="233" t="s">
        <v>221</v>
      </c>
      <c r="E163" s="41"/>
      <c r="F163" s="234" t="s">
        <v>7464</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221</v>
      </c>
      <c r="AU163" s="18" t="s">
        <v>90</v>
      </c>
    </row>
    <row r="164" s="2" customFormat="1">
      <c r="A164" s="39"/>
      <c r="B164" s="40"/>
      <c r="C164" s="41"/>
      <c r="D164" s="250" t="s">
        <v>362</v>
      </c>
      <c r="E164" s="41"/>
      <c r="F164" s="251" t="s">
        <v>7465</v>
      </c>
      <c r="G164" s="41"/>
      <c r="H164" s="41"/>
      <c r="I164" s="235"/>
      <c r="J164" s="41"/>
      <c r="K164" s="41"/>
      <c r="L164" s="45"/>
      <c r="M164" s="236"/>
      <c r="N164" s="237"/>
      <c r="O164" s="92"/>
      <c r="P164" s="92"/>
      <c r="Q164" s="92"/>
      <c r="R164" s="92"/>
      <c r="S164" s="92"/>
      <c r="T164" s="93"/>
      <c r="U164" s="39"/>
      <c r="V164" s="39"/>
      <c r="W164" s="39"/>
      <c r="X164" s="39"/>
      <c r="Y164" s="39"/>
      <c r="Z164" s="39"/>
      <c r="AA164" s="39"/>
      <c r="AB164" s="39"/>
      <c r="AC164" s="39"/>
      <c r="AD164" s="39"/>
      <c r="AE164" s="39"/>
      <c r="AT164" s="18" t="s">
        <v>362</v>
      </c>
      <c r="AU164" s="18" t="s">
        <v>90</v>
      </c>
    </row>
    <row r="165" s="13" customFormat="1">
      <c r="A165" s="13"/>
      <c r="B165" s="252"/>
      <c r="C165" s="253"/>
      <c r="D165" s="233" t="s">
        <v>364</v>
      </c>
      <c r="E165" s="254" t="s">
        <v>1</v>
      </c>
      <c r="F165" s="255" t="s">
        <v>7446</v>
      </c>
      <c r="G165" s="253"/>
      <c r="H165" s="254" t="s">
        <v>1</v>
      </c>
      <c r="I165" s="256"/>
      <c r="J165" s="253"/>
      <c r="K165" s="253"/>
      <c r="L165" s="257"/>
      <c r="M165" s="258"/>
      <c r="N165" s="259"/>
      <c r="O165" s="259"/>
      <c r="P165" s="259"/>
      <c r="Q165" s="259"/>
      <c r="R165" s="259"/>
      <c r="S165" s="259"/>
      <c r="T165" s="260"/>
      <c r="U165" s="13"/>
      <c r="V165" s="13"/>
      <c r="W165" s="13"/>
      <c r="X165" s="13"/>
      <c r="Y165" s="13"/>
      <c r="Z165" s="13"/>
      <c r="AA165" s="13"/>
      <c r="AB165" s="13"/>
      <c r="AC165" s="13"/>
      <c r="AD165" s="13"/>
      <c r="AE165" s="13"/>
      <c r="AT165" s="261" t="s">
        <v>364</v>
      </c>
      <c r="AU165" s="261" t="s">
        <v>90</v>
      </c>
      <c r="AV165" s="13" t="s">
        <v>88</v>
      </c>
      <c r="AW165" s="13" t="s">
        <v>36</v>
      </c>
      <c r="AX165" s="13" t="s">
        <v>81</v>
      </c>
      <c r="AY165" s="261" t="s">
        <v>215</v>
      </c>
    </row>
    <row r="166" s="14" customFormat="1">
      <c r="A166" s="14"/>
      <c r="B166" s="262"/>
      <c r="C166" s="263"/>
      <c r="D166" s="233" t="s">
        <v>364</v>
      </c>
      <c r="E166" s="264" t="s">
        <v>1</v>
      </c>
      <c r="F166" s="265" t="s">
        <v>7466</v>
      </c>
      <c r="G166" s="263"/>
      <c r="H166" s="266">
        <v>1.28</v>
      </c>
      <c r="I166" s="267"/>
      <c r="J166" s="263"/>
      <c r="K166" s="263"/>
      <c r="L166" s="268"/>
      <c r="M166" s="269"/>
      <c r="N166" s="270"/>
      <c r="O166" s="270"/>
      <c r="P166" s="270"/>
      <c r="Q166" s="270"/>
      <c r="R166" s="270"/>
      <c r="S166" s="270"/>
      <c r="T166" s="271"/>
      <c r="U166" s="14"/>
      <c r="V166" s="14"/>
      <c r="W166" s="14"/>
      <c r="X166" s="14"/>
      <c r="Y166" s="14"/>
      <c r="Z166" s="14"/>
      <c r="AA166" s="14"/>
      <c r="AB166" s="14"/>
      <c r="AC166" s="14"/>
      <c r="AD166" s="14"/>
      <c r="AE166" s="14"/>
      <c r="AT166" s="272" t="s">
        <v>364</v>
      </c>
      <c r="AU166" s="272" t="s">
        <v>90</v>
      </c>
      <c r="AV166" s="14" t="s">
        <v>90</v>
      </c>
      <c r="AW166" s="14" t="s">
        <v>36</v>
      </c>
      <c r="AX166" s="14" t="s">
        <v>81</v>
      </c>
      <c r="AY166" s="272" t="s">
        <v>215</v>
      </c>
    </row>
    <row r="167" s="14" customFormat="1">
      <c r="A167" s="14"/>
      <c r="B167" s="262"/>
      <c r="C167" s="263"/>
      <c r="D167" s="233" t="s">
        <v>364</v>
      </c>
      <c r="E167" s="264" t="s">
        <v>1</v>
      </c>
      <c r="F167" s="265" t="s">
        <v>7467</v>
      </c>
      <c r="G167" s="263"/>
      <c r="H167" s="266">
        <v>0.69999999999999996</v>
      </c>
      <c r="I167" s="267"/>
      <c r="J167" s="263"/>
      <c r="K167" s="263"/>
      <c r="L167" s="268"/>
      <c r="M167" s="269"/>
      <c r="N167" s="270"/>
      <c r="O167" s="270"/>
      <c r="P167" s="270"/>
      <c r="Q167" s="270"/>
      <c r="R167" s="270"/>
      <c r="S167" s="270"/>
      <c r="T167" s="271"/>
      <c r="U167" s="14"/>
      <c r="V167" s="14"/>
      <c r="W167" s="14"/>
      <c r="X167" s="14"/>
      <c r="Y167" s="14"/>
      <c r="Z167" s="14"/>
      <c r="AA167" s="14"/>
      <c r="AB167" s="14"/>
      <c r="AC167" s="14"/>
      <c r="AD167" s="14"/>
      <c r="AE167" s="14"/>
      <c r="AT167" s="272" t="s">
        <v>364</v>
      </c>
      <c r="AU167" s="272" t="s">
        <v>90</v>
      </c>
      <c r="AV167" s="14" t="s">
        <v>90</v>
      </c>
      <c r="AW167" s="14" t="s">
        <v>36</v>
      </c>
      <c r="AX167" s="14" t="s">
        <v>81</v>
      </c>
      <c r="AY167" s="272" t="s">
        <v>215</v>
      </c>
    </row>
    <row r="168" s="15" customFormat="1">
      <c r="A168" s="15"/>
      <c r="B168" s="273"/>
      <c r="C168" s="274"/>
      <c r="D168" s="233" t="s">
        <v>364</v>
      </c>
      <c r="E168" s="275" t="s">
        <v>1</v>
      </c>
      <c r="F168" s="276" t="s">
        <v>368</v>
      </c>
      <c r="G168" s="274"/>
      <c r="H168" s="277">
        <v>1.98</v>
      </c>
      <c r="I168" s="278"/>
      <c r="J168" s="274"/>
      <c r="K168" s="274"/>
      <c r="L168" s="279"/>
      <c r="M168" s="280"/>
      <c r="N168" s="281"/>
      <c r="O168" s="281"/>
      <c r="P168" s="281"/>
      <c r="Q168" s="281"/>
      <c r="R168" s="281"/>
      <c r="S168" s="281"/>
      <c r="T168" s="282"/>
      <c r="U168" s="15"/>
      <c r="V168" s="15"/>
      <c r="W168" s="15"/>
      <c r="X168" s="15"/>
      <c r="Y168" s="15"/>
      <c r="Z168" s="15"/>
      <c r="AA168" s="15"/>
      <c r="AB168" s="15"/>
      <c r="AC168" s="15"/>
      <c r="AD168" s="15"/>
      <c r="AE168" s="15"/>
      <c r="AT168" s="283" t="s">
        <v>364</v>
      </c>
      <c r="AU168" s="283" t="s">
        <v>90</v>
      </c>
      <c r="AV168" s="15" t="s">
        <v>214</v>
      </c>
      <c r="AW168" s="15" t="s">
        <v>36</v>
      </c>
      <c r="AX168" s="15" t="s">
        <v>88</v>
      </c>
      <c r="AY168" s="283" t="s">
        <v>215</v>
      </c>
    </row>
    <row r="169" s="2" customFormat="1" ht="16.5" customHeight="1">
      <c r="A169" s="39"/>
      <c r="B169" s="40"/>
      <c r="C169" s="220" t="s">
        <v>246</v>
      </c>
      <c r="D169" s="220" t="s">
        <v>216</v>
      </c>
      <c r="E169" s="221" t="s">
        <v>7468</v>
      </c>
      <c r="F169" s="222" t="s">
        <v>7469</v>
      </c>
      <c r="G169" s="223" t="s">
        <v>523</v>
      </c>
      <c r="H169" s="224">
        <v>1.98</v>
      </c>
      <c r="I169" s="225"/>
      <c r="J169" s="226">
        <f>ROUND(I169*H169,2)</f>
        <v>0</v>
      </c>
      <c r="K169" s="222" t="s">
        <v>359</v>
      </c>
      <c r="L169" s="45"/>
      <c r="M169" s="227" t="s">
        <v>1</v>
      </c>
      <c r="N169" s="228" t="s">
        <v>46</v>
      </c>
      <c r="O169" s="92"/>
      <c r="P169" s="229">
        <f>O169*H169</f>
        <v>0</v>
      </c>
      <c r="Q169" s="229">
        <v>0</v>
      </c>
      <c r="R169" s="229">
        <f>Q169*H169</f>
        <v>0</v>
      </c>
      <c r="S169" s="229">
        <v>0</v>
      </c>
      <c r="T169" s="230">
        <f>S169*H169</f>
        <v>0</v>
      </c>
      <c r="U169" s="39"/>
      <c r="V169" s="39"/>
      <c r="W169" s="39"/>
      <c r="X169" s="39"/>
      <c r="Y169" s="39"/>
      <c r="Z169" s="39"/>
      <c r="AA169" s="39"/>
      <c r="AB169" s="39"/>
      <c r="AC169" s="39"/>
      <c r="AD169" s="39"/>
      <c r="AE169" s="39"/>
      <c r="AR169" s="231" t="s">
        <v>214</v>
      </c>
      <c r="AT169" s="231" t="s">
        <v>216</v>
      </c>
      <c r="AU169" s="231" t="s">
        <v>90</v>
      </c>
      <c r="AY169" s="18" t="s">
        <v>215</v>
      </c>
      <c r="BE169" s="232">
        <f>IF(N169="základní",J169,0)</f>
        <v>0</v>
      </c>
      <c r="BF169" s="232">
        <f>IF(N169="snížená",J169,0)</f>
        <v>0</v>
      </c>
      <c r="BG169" s="232">
        <f>IF(N169="zákl. přenesená",J169,0)</f>
        <v>0</v>
      </c>
      <c r="BH169" s="232">
        <f>IF(N169="sníž. přenesená",J169,0)</f>
        <v>0</v>
      </c>
      <c r="BI169" s="232">
        <f>IF(N169="nulová",J169,0)</f>
        <v>0</v>
      </c>
      <c r="BJ169" s="18" t="s">
        <v>88</v>
      </c>
      <c r="BK169" s="232">
        <f>ROUND(I169*H169,2)</f>
        <v>0</v>
      </c>
      <c r="BL169" s="18" t="s">
        <v>214</v>
      </c>
      <c r="BM169" s="231" t="s">
        <v>7470</v>
      </c>
    </row>
    <row r="170" s="2" customFormat="1">
      <c r="A170" s="39"/>
      <c r="B170" s="40"/>
      <c r="C170" s="41"/>
      <c r="D170" s="233" t="s">
        <v>221</v>
      </c>
      <c r="E170" s="41"/>
      <c r="F170" s="234" t="s">
        <v>7471</v>
      </c>
      <c r="G170" s="41"/>
      <c r="H170" s="41"/>
      <c r="I170" s="235"/>
      <c r="J170" s="41"/>
      <c r="K170" s="41"/>
      <c r="L170" s="45"/>
      <c r="M170" s="236"/>
      <c r="N170" s="237"/>
      <c r="O170" s="92"/>
      <c r="P170" s="92"/>
      <c r="Q170" s="92"/>
      <c r="R170" s="92"/>
      <c r="S170" s="92"/>
      <c r="T170" s="93"/>
      <c r="U170" s="39"/>
      <c r="V170" s="39"/>
      <c r="W170" s="39"/>
      <c r="X170" s="39"/>
      <c r="Y170" s="39"/>
      <c r="Z170" s="39"/>
      <c r="AA170" s="39"/>
      <c r="AB170" s="39"/>
      <c r="AC170" s="39"/>
      <c r="AD170" s="39"/>
      <c r="AE170" s="39"/>
      <c r="AT170" s="18" t="s">
        <v>221</v>
      </c>
      <c r="AU170" s="18" t="s">
        <v>90</v>
      </c>
    </row>
    <row r="171" s="2" customFormat="1">
      <c r="A171" s="39"/>
      <c r="B171" s="40"/>
      <c r="C171" s="41"/>
      <c r="D171" s="250" t="s">
        <v>362</v>
      </c>
      <c r="E171" s="41"/>
      <c r="F171" s="251" t="s">
        <v>7472</v>
      </c>
      <c r="G171" s="41"/>
      <c r="H171" s="41"/>
      <c r="I171" s="235"/>
      <c r="J171" s="41"/>
      <c r="K171" s="41"/>
      <c r="L171" s="45"/>
      <c r="M171" s="236"/>
      <c r="N171" s="237"/>
      <c r="O171" s="92"/>
      <c r="P171" s="92"/>
      <c r="Q171" s="92"/>
      <c r="R171" s="92"/>
      <c r="S171" s="92"/>
      <c r="T171" s="93"/>
      <c r="U171" s="39"/>
      <c r="V171" s="39"/>
      <c r="W171" s="39"/>
      <c r="X171" s="39"/>
      <c r="Y171" s="39"/>
      <c r="Z171" s="39"/>
      <c r="AA171" s="39"/>
      <c r="AB171" s="39"/>
      <c r="AC171" s="39"/>
      <c r="AD171" s="39"/>
      <c r="AE171" s="39"/>
      <c r="AT171" s="18" t="s">
        <v>362</v>
      </c>
      <c r="AU171" s="18" t="s">
        <v>90</v>
      </c>
    </row>
    <row r="172" s="11" customFormat="1" ht="22.8" customHeight="1">
      <c r="A172" s="11"/>
      <c r="B172" s="206"/>
      <c r="C172" s="207"/>
      <c r="D172" s="208" t="s">
        <v>80</v>
      </c>
      <c r="E172" s="248" t="s">
        <v>227</v>
      </c>
      <c r="F172" s="248" t="s">
        <v>815</v>
      </c>
      <c r="G172" s="207"/>
      <c r="H172" s="207"/>
      <c r="I172" s="210"/>
      <c r="J172" s="249">
        <f>BK172</f>
        <v>0</v>
      </c>
      <c r="K172" s="207"/>
      <c r="L172" s="212"/>
      <c r="M172" s="213"/>
      <c r="N172" s="214"/>
      <c r="O172" s="214"/>
      <c r="P172" s="215">
        <f>SUM(P173:P190)</f>
        <v>0</v>
      </c>
      <c r="Q172" s="214"/>
      <c r="R172" s="215">
        <f>SUM(R173:R190)</f>
        <v>27.717289999999998</v>
      </c>
      <c r="S172" s="214"/>
      <c r="T172" s="216">
        <f>SUM(T173:T190)</f>
        <v>0</v>
      </c>
      <c r="U172" s="11"/>
      <c r="V172" s="11"/>
      <c r="W172" s="11"/>
      <c r="X172" s="11"/>
      <c r="Y172" s="11"/>
      <c r="Z172" s="11"/>
      <c r="AA172" s="11"/>
      <c r="AB172" s="11"/>
      <c r="AC172" s="11"/>
      <c r="AD172" s="11"/>
      <c r="AE172" s="11"/>
      <c r="AR172" s="217" t="s">
        <v>88</v>
      </c>
      <c r="AT172" s="218" t="s">
        <v>80</v>
      </c>
      <c r="AU172" s="218" t="s">
        <v>88</v>
      </c>
      <c r="AY172" s="217" t="s">
        <v>215</v>
      </c>
      <c r="BK172" s="219">
        <f>SUM(BK173:BK190)</f>
        <v>0</v>
      </c>
    </row>
    <row r="173" s="2" customFormat="1" ht="24.15" customHeight="1">
      <c r="A173" s="39"/>
      <c r="B173" s="40"/>
      <c r="C173" s="220" t="s">
        <v>251</v>
      </c>
      <c r="D173" s="220" t="s">
        <v>216</v>
      </c>
      <c r="E173" s="221" t="s">
        <v>7473</v>
      </c>
      <c r="F173" s="222" t="s">
        <v>7474</v>
      </c>
      <c r="G173" s="223" t="s">
        <v>716</v>
      </c>
      <c r="H173" s="224">
        <v>111</v>
      </c>
      <c r="I173" s="225"/>
      <c r="J173" s="226">
        <f>ROUND(I173*H173,2)</f>
        <v>0</v>
      </c>
      <c r="K173" s="222" t="s">
        <v>359</v>
      </c>
      <c r="L173" s="45"/>
      <c r="M173" s="227" t="s">
        <v>1</v>
      </c>
      <c r="N173" s="228" t="s">
        <v>46</v>
      </c>
      <c r="O173" s="92"/>
      <c r="P173" s="229">
        <f>O173*H173</f>
        <v>0</v>
      </c>
      <c r="Q173" s="229">
        <v>0.17488999999999999</v>
      </c>
      <c r="R173" s="229">
        <f>Q173*H173</f>
        <v>19.412789999999998</v>
      </c>
      <c r="S173" s="229">
        <v>0</v>
      </c>
      <c r="T173" s="230">
        <f>S173*H173</f>
        <v>0</v>
      </c>
      <c r="U173" s="39"/>
      <c r="V173" s="39"/>
      <c r="W173" s="39"/>
      <c r="X173" s="39"/>
      <c r="Y173" s="39"/>
      <c r="Z173" s="39"/>
      <c r="AA173" s="39"/>
      <c r="AB173" s="39"/>
      <c r="AC173" s="39"/>
      <c r="AD173" s="39"/>
      <c r="AE173" s="39"/>
      <c r="AR173" s="231" t="s">
        <v>214</v>
      </c>
      <c r="AT173" s="231" t="s">
        <v>216</v>
      </c>
      <c r="AU173" s="231" t="s">
        <v>90</v>
      </c>
      <c r="AY173" s="18" t="s">
        <v>215</v>
      </c>
      <c r="BE173" s="232">
        <f>IF(N173="základní",J173,0)</f>
        <v>0</v>
      </c>
      <c r="BF173" s="232">
        <f>IF(N173="snížená",J173,0)</f>
        <v>0</v>
      </c>
      <c r="BG173" s="232">
        <f>IF(N173="zákl. přenesená",J173,0)</f>
        <v>0</v>
      </c>
      <c r="BH173" s="232">
        <f>IF(N173="sníž. přenesená",J173,0)</f>
        <v>0</v>
      </c>
      <c r="BI173" s="232">
        <f>IF(N173="nulová",J173,0)</f>
        <v>0</v>
      </c>
      <c r="BJ173" s="18" t="s">
        <v>88</v>
      </c>
      <c r="BK173" s="232">
        <f>ROUND(I173*H173,2)</f>
        <v>0</v>
      </c>
      <c r="BL173" s="18" t="s">
        <v>214</v>
      </c>
      <c r="BM173" s="231" t="s">
        <v>7475</v>
      </c>
    </row>
    <row r="174" s="2" customFormat="1">
      <c r="A174" s="39"/>
      <c r="B174" s="40"/>
      <c r="C174" s="41"/>
      <c r="D174" s="233" t="s">
        <v>221</v>
      </c>
      <c r="E174" s="41"/>
      <c r="F174" s="234" t="s">
        <v>7476</v>
      </c>
      <c r="G174" s="41"/>
      <c r="H174" s="41"/>
      <c r="I174" s="235"/>
      <c r="J174" s="41"/>
      <c r="K174" s="41"/>
      <c r="L174" s="45"/>
      <c r="M174" s="236"/>
      <c r="N174" s="237"/>
      <c r="O174" s="92"/>
      <c r="P174" s="92"/>
      <c r="Q174" s="92"/>
      <c r="R174" s="92"/>
      <c r="S174" s="92"/>
      <c r="T174" s="93"/>
      <c r="U174" s="39"/>
      <c r="V174" s="39"/>
      <c r="W174" s="39"/>
      <c r="X174" s="39"/>
      <c r="Y174" s="39"/>
      <c r="Z174" s="39"/>
      <c r="AA174" s="39"/>
      <c r="AB174" s="39"/>
      <c r="AC174" s="39"/>
      <c r="AD174" s="39"/>
      <c r="AE174" s="39"/>
      <c r="AT174" s="18" t="s">
        <v>221</v>
      </c>
      <c r="AU174" s="18" t="s">
        <v>90</v>
      </c>
    </row>
    <row r="175" s="2" customFormat="1">
      <c r="A175" s="39"/>
      <c r="B175" s="40"/>
      <c r="C175" s="41"/>
      <c r="D175" s="250" t="s">
        <v>362</v>
      </c>
      <c r="E175" s="41"/>
      <c r="F175" s="251" t="s">
        <v>7477</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362</v>
      </c>
      <c r="AU175" s="18" t="s">
        <v>90</v>
      </c>
    </row>
    <row r="176" s="14" customFormat="1">
      <c r="A176" s="14"/>
      <c r="B176" s="262"/>
      <c r="C176" s="263"/>
      <c r="D176" s="233" t="s">
        <v>364</v>
      </c>
      <c r="E176" s="264" t="s">
        <v>1</v>
      </c>
      <c r="F176" s="265" t="s">
        <v>7478</v>
      </c>
      <c r="G176" s="263"/>
      <c r="H176" s="266">
        <v>111</v>
      </c>
      <c r="I176" s="267"/>
      <c r="J176" s="263"/>
      <c r="K176" s="263"/>
      <c r="L176" s="268"/>
      <c r="M176" s="269"/>
      <c r="N176" s="270"/>
      <c r="O176" s="270"/>
      <c r="P176" s="270"/>
      <c r="Q176" s="270"/>
      <c r="R176" s="270"/>
      <c r="S176" s="270"/>
      <c r="T176" s="271"/>
      <c r="U176" s="14"/>
      <c r="V176" s="14"/>
      <c r="W176" s="14"/>
      <c r="X176" s="14"/>
      <c r="Y176" s="14"/>
      <c r="Z176" s="14"/>
      <c r="AA176" s="14"/>
      <c r="AB176" s="14"/>
      <c r="AC176" s="14"/>
      <c r="AD176" s="14"/>
      <c r="AE176" s="14"/>
      <c r="AT176" s="272" t="s">
        <v>364</v>
      </c>
      <c r="AU176" s="272" t="s">
        <v>90</v>
      </c>
      <c r="AV176" s="14" t="s">
        <v>90</v>
      </c>
      <c r="AW176" s="14" t="s">
        <v>36</v>
      </c>
      <c r="AX176" s="14" t="s">
        <v>81</v>
      </c>
      <c r="AY176" s="272" t="s">
        <v>215</v>
      </c>
    </row>
    <row r="177" s="15" customFormat="1">
      <c r="A177" s="15"/>
      <c r="B177" s="273"/>
      <c r="C177" s="274"/>
      <c r="D177" s="233" t="s">
        <v>364</v>
      </c>
      <c r="E177" s="275" t="s">
        <v>1</v>
      </c>
      <c r="F177" s="276" t="s">
        <v>368</v>
      </c>
      <c r="G177" s="274"/>
      <c r="H177" s="277">
        <v>111</v>
      </c>
      <c r="I177" s="278"/>
      <c r="J177" s="274"/>
      <c r="K177" s="274"/>
      <c r="L177" s="279"/>
      <c r="M177" s="280"/>
      <c r="N177" s="281"/>
      <c r="O177" s="281"/>
      <c r="P177" s="281"/>
      <c r="Q177" s="281"/>
      <c r="R177" s="281"/>
      <c r="S177" s="281"/>
      <c r="T177" s="282"/>
      <c r="U177" s="15"/>
      <c r="V177" s="15"/>
      <c r="W177" s="15"/>
      <c r="X177" s="15"/>
      <c r="Y177" s="15"/>
      <c r="Z177" s="15"/>
      <c r="AA177" s="15"/>
      <c r="AB177" s="15"/>
      <c r="AC177" s="15"/>
      <c r="AD177" s="15"/>
      <c r="AE177" s="15"/>
      <c r="AT177" s="283" t="s">
        <v>364</v>
      </c>
      <c r="AU177" s="283" t="s">
        <v>90</v>
      </c>
      <c r="AV177" s="15" t="s">
        <v>214</v>
      </c>
      <c r="AW177" s="15" t="s">
        <v>36</v>
      </c>
      <c r="AX177" s="15" t="s">
        <v>88</v>
      </c>
      <c r="AY177" s="283" t="s">
        <v>215</v>
      </c>
    </row>
    <row r="178" s="2" customFormat="1" ht="21.75" customHeight="1">
      <c r="A178" s="39"/>
      <c r="B178" s="40"/>
      <c r="C178" s="295" t="s">
        <v>256</v>
      </c>
      <c r="D178" s="295" t="s">
        <v>539</v>
      </c>
      <c r="E178" s="296" t="s">
        <v>7479</v>
      </c>
      <c r="F178" s="297" t="s">
        <v>7480</v>
      </c>
      <c r="G178" s="298" t="s">
        <v>716</v>
      </c>
      <c r="H178" s="299">
        <v>75</v>
      </c>
      <c r="I178" s="300"/>
      <c r="J178" s="301">
        <f>ROUND(I178*H178,2)</f>
        <v>0</v>
      </c>
      <c r="K178" s="297" t="s">
        <v>1</v>
      </c>
      <c r="L178" s="302"/>
      <c r="M178" s="303" t="s">
        <v>1</v>
      </c>
      <c r="N178" s="304" t="s">
        <v>46</v>
      </c>
      <c r="O178" s="92"/>
      <c r="P178" s="229">
        <f>O178*H178</f>
        <v>0</v>
      </c>
      <c r="Q178" s="229">
        <v>0.0047000000000000002</v>
      </c>
      <c r="R178" s="229">
        <f>Q178*H178</f>
        <v>0.35250000000000004</v>
      </c>
      <c r="S178" s="229">
        <v>0</v>
      </c>
      <c r="T178" s="230">
        <f>S178*H178</f>
        <v>0</v>
      </c>
      <c r="U178" s="39"/>
      <c r="V178" s="39"/>
      <c r="W178" s="39"/>
      <c r="X178" s="39"/>
      <c r="Y178" s="39"/>
      <c r="Z178" s="39"/>
      <c r="AA178" s="39"/>
      <c r="AB178" s="39"/>
      <c r="AC178" s="39"/>
      <c r="AD178" s="39"/>
      <c r="AE178" s="39"/>
      <c r="AR178" s="231" t="s">
        <v>251</v>
      </c>
      <c r="AT178" s="231" t="s">
        <v>539</v>
      </c>
      <c r="AU178" s="231" t="s">
        <v>90</v>
      </c>
      <c r="AY178" s="18" t="s">
        <v>215</v>
      </c>
      <c r="BE178" s="232">
        <f>IF(N178="základní",J178,0)</f>
        <v>0</v>
      </c>
      <c r="BF178" s="232">
        <f>IF(N178="snížená",J178,0)</f>
        <v>0</v>
      </c>
      <c r="BG178" s="232">
        <f>IF(N178="zákl. přenesená",J178,0)</f>
        <v>0</v>
      </c>
      <c r="BH178" s="232">
        <f>IF(N178="sníž. přenesená",J178,0)</f>
        <v>0</v>
      </c>
      <c r="BI178" s="232">
        <f>IF(N178="nulová",J178,0)</f>
        <v>0</v>
      </c>
      <c r="BJ178" s="18" t="s">
        <v>88</v>
      </c>
      <c r="BK178" s="232">
        <f>ROUND(I178*H178,2)</f>
        <v>0</v>
      </c>
      <c r="BL178" s="18" t="s">
        <v>214</v>
      </c>
      <c r="BM178" s="231" t="s">
        <v>7481</v>
      </c>
    </row>
    <row r="179" s="2" customFormat="1" ht="24.15" customHeight="1">
      <c r="A179" s="39"/>
      <c r="B179" s="40"/>
      <c r="C179" s="295" t="s">
        <v>261</v>
      </c>
      <c r="D179" s="295" t="s">
        <v>539</v>
      </c>
      <c r="E179" s="296" t="s">
        <v>7482</v>
      </c>
      <c r="F179" s="297" t="s">
        <v>7483</v>
      </c>
      <c r="G179" s="298" t="s">
        <v>716</v>
      </c>
      <c r="H179" s="299">
        <v>36</v>
      </c>
      <c r="I179" s="300"/>
      <c r="J179" s="301">
        <f>ROUND(I179*H179,2)</f>
        <v>0</v>
      </c>
      <c r="K179" s="297" t="s">
        <v>1</v>
      </c>
      <c r="L179" s="302"/>
      <c r="M179" s="303" t="s">
        <v>1</v>
      </c>
      <c r="N179" s="304" t="s">
        <v>46</v>
      </c>
      <c r="O179" s="92"/>
      <c r="P179" s="229">
        <f>O179*H179</f>
        <v>0</v>
      </c>
      <c r="Q179" s="229">
        <v>0.0033999999999999998</v>
      </c>
      <c r="R179" s="229">
        <f>Q179*H179</f>
        <v>0.1224</v>
      </c>
      <c r="S179" s="229">
        <v>0</v>
      </c>
      <c r="T179" s="230">
        <f>S179*H179</f>
        <v>0</v>
      </c>
      <c r="U179" s="39"/>
      <c r="V179" s="39"/>
      <c r="W179" s="39"/>
      <c r="X179" s="39"/>
      <c r="Y179" s="39"/>
      <c r="Z179" s="39"/>
      <c r="AA179" s="39"/>
      <c r="AB179" s="39"/>
      <c r="AC179" s="39"/>
      <c r="AD179" s="39"/>
      <c r="AE179" s="39"/>
      <c r="AR179" s="231" t="s">
        <v>251</v>
      </c>
      <c r="AT179" s="231" t="s">
        <v>539</v>
      </c>
      <c r="AU179" s="231" t="s">
        <v>90</v>
      </c>
      <c r="AY179" s="18" t="s">
        <v>215</v>
      </c>
      <c r="BE179" s="232">
        <f>IF(N179="základní",J179,0)</f>
        <v>0</v>
      </c>
      <c r="BF179" s="232">
        <f>IF(N179="snížená",J179,0)</f>
        <v>0</v>
      </c>
      <c r="BG179" s="232">
        <f>IF(N179="zákl. přenesená",J179,0)</f>
        <v>0</v>
      </c>
      <c r="BH179" s="232">
        <f>IF(N179="sníž. přenesená",J179,0)</f>
        <v>0</v>
      </c>
      <c r="BI179" s="232">
        <f>IF(N179="nulová",J179,0)</f>
        <v>0</v>
      </c>
      <c r="BJ179" s="18" t="s">
        <v>88</v>
      </c>
      <c r="BK179" s="232">
        <f>ROUND(I179*H179,2)</f>
        <v>0</v>
      </c>
      <c r="BL179" s="18" t="s">
        <v>214</v>
      </c>
      <c r="BM179" s="231" t="s">
        <v>7484</v>
      </c>
    </row>
    <row r="180" s="2" customFormat="1" ht="24.15" customHeight="1">
      <c r="A180" s="39"/>
      <c r="B180" s="40"/>
      <c r="C180" s="220" t="s">
        <v>266</v>
      </c>
      <c r="D180" s="220" t="s">
        <v>216</v>
      </c>
      <c r="E180" s="221" t="s">
        <v>7485</v>
      </c>
      <c r="F180" s="222" t="s">
        <v>7486</v>
      </c>
      <c r="G180" s="223" t="s">
        <v>716</v>
      </c>
      <c r="H180" s="224">
        <v>75</v>
      </c>
      <c r="I180" s="225"/>
      <c r="J180" s="226">
        <f>ROUND(I180*H180,2)</f>
        <v>0</v>
      </c>
      <c r="K180" s="222" t="s">
        <v>359</v>
      </c>
      <c r="L180" s="45"/>
      <c r="M180" s="227" t="s">
        <v>1</v>
      </c>
      <c r="N180" s="228" t="s">
        <v>46</v>
      </c>
      <c r="O180" s="92"/>
      <c r="P180" s="229">
        <f>O180*H180</f>
        <v>0</v>
      </c>
      <c r="Q180" s="229">
        <v>0.0011999999999999999</v>
      </c>
      <c r="R180" s="229">
        <f>Q180*H180</f>
        <v>0.089999999999999997</v>
      </c>
      <c r="S180" s="229">
        <v>0</v>
      </c>
      <c r="T180" s="230">
        <f>S180*H180</f>
        <v>0</v>
      </c>
      <c r="U180" s="39"/>
      <c r="V180" s="39"/>
      <c r="W180" s="39"/>
      <c r="X180" s="39"/>
      <c r="Y180" s="39"/>
      <c r="Z180" s="39"/>
      <c r="AA180" s="39"/>
      <c r="AB180" s="39"/>
      <c r="AC180" s="39"/>
      <c r="AD180" s="39"/>
      <c r="AE180" s="39"/>
      <c r="AR180" s="231" t="s">
        <v>214</v>
      </c>
      <c r="AT180" s="231" t="s">
        <v>216</v>
      </c>
      <c r="AU180" s="231" t="s">
        <v>90</v>
      </c>
      <c r="AY180" s="18" t="s">
        <v>215</v>
      </c>
      <c r="BE180" s="232">
        <f>IF(N180="základní",J180,0)</f>
        <v>0</v>
      </c>
      <c r="BF180" s="232">
        <f>IF(N180="snížená",J180,0)</f>
        <v>0</v>
      </c>
      <c r="BG180" s="232">
        <f>IF(N180="zákl. přenesená",J180,0)</f>
        <v>0</v>
      </c>
      <c r="BH180" s="232">
        <f>IF(N180="sníž. přenesená",J180,0)</f>
        <v>0</v>
      </c>
      <c r="BI180" s="232">
        <f>IF(N180="nulová",J180,0)</f>
        <v>0</v>
      </c>
      <c r="BJ180" s="18" t="s">
        <v>88</v>
      </c>
      <c r="BK180" s="232">
        <f>ROUND(I180*H180,2)</f>
        <v>0</v>
      </c>
      <c r="BL180" s="18" t="s">
        <v>214</v>
      </c>
      <c r="BM180" s="231" t="s">
        <v>7487</v>
      </c>
    </row>
    <row r="181" s="2" customFormat="1">
      <c r="A181" s="39"/>
      <c r="B181" s="40"/>
      <c r="C181" s="41"/>
      <c r="D181" s="233" t="s">
        <v>221</v>
      </c>
      <c r="E181" s="41"/>
      <c r="F181" s="234" t="s">
        <v>7488</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221</v>
      </c>
      <c r="AU181" s="18" t="s">
        <v>90</v>
      </c>
    </row>
    <row r="182" s="2" customFormat="1">
      <c r="A182" s="39"/>
      <c r="B182" s="40"/>
      <c r="C182" s="41"/>
      <c r="D182" s="250" t="s">
        <v>362</v>
      </c>
      <c r="E182" s="41"/>
      <c r="F182" s="251" t="s">
        <v>7489</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362</v>
      </c>
      <c r="AU182" s="18" t="s">
        <v>90</v>
      </c>
    </row>
    <row r="183" s="2" customFormat="1" ht="16.5" customHeight="1">
      <c r="A183" s="39"/>
      <c r="B183" s="40"/>
      <c r="C183" s="295" t="s">
        <v>8</v>
      </c>
      <c r="D183" s="295" t="s">
        <v>539</v>
      </c>
      <c r="E183" s="296" t="s">
        <v>7490</v>
      </c>
      <c r="F183" s="297" t="s">
        <v>7491</v>
      </c>
      <c r="G183" s="298" t="s">
        <v>716</v>
      </c>
      <c r="H183" s="299">
        <v>76</v>
      </c>
      <c r="I183" s="300"/>
      <c r="J183" s="301">
        <f>ROUND(I183*H183,2)</f>
        <v>0</v>
      </c>
      <c r="K183" s="297" t="s">
        <v>359</v>
      </c>
      <c r="L183" s="302"/>
      <c r="M183" s="303" t="s">
        <v>1</v>
      </c>
      <c r="N183" s="304" t="s">
        <v>46</v>
      </c>
      <c r="O183" s="92"/>
      <c r="P183" s="229">
        <f>O183*H183</f>
        <v>0</v>
      </c>
      <c r="Q183" s="229">
        <v>0.096000000000000002</v>
      </c>
      <c r="R183" s="229">
        <f>Q183*H183</f>
        <v>7.2960000000000003</v>
      </c>
      <c r="S183" s="229">
        <v>0</v>
      </c>
      <c r="T183" s="230">
        <f>S183*H183</f>
        <v>0</v>
      </c>
      <c r="U183" s="39"/>
      <c r="V183" s="39"/>
      <c r="W183" s="39"/>
      <c r="X183" s="39"/>
      <c r="Y183" s="39"/>
      <c r="Z183" s="39"/>
      <c r="AA183" s="39"/>
      <c r="AB183" s="39"/>
      <c r="AC183" s="39"/>
      <c r="AD183" s="39"/>
      <c r="AE183" s="39"/>
      <c r="AR183" s="231" t="s">
        <v>251</v>
      </c>
      <c r="AT183" s="231" t="s">
        <v>539</v>
      </c>
      <c r="AU183" s="231" t="s">
        <v>90</v>
      </c>
      <c r="AY183" s="18" t="s">
        <v>215</v>
      </c>
      <c r="BE183" s="232">
        <f>IF(N183="základní",J183,0)</f>
        <v>0</v>
      </c>
      <c r="BF183" s="232">
        <f>IF(N183="snížená",J183,0)</f>
        <v>0</v>
      </c>
      <c r="BG183" s="232">
        <f>IF(N183="zákl. přenesená",J183,0)</f>
        <v>0</v>
      </c>
      <c r="BH183" s="232">
        <f>IF(N183="sníž. přenesená",J183,0)</f>
        <v>0</v>
      </c>
      <c r="BI183" s="232">
        <f>IF(N183="nulová",J183,0)</f>
        <v>0</v>
      </c>
      <c r="BJ183" s="18" t="s">
        <v>88</v>
      </c>
      <c r="BK183" s="232">
        <f>ROUND(I183*H183,2)</f>
        <v>0</v>
      </c>
      <c r="BL183" s="18" t="s">
        <v>214</v>
      </c>
      <c r="BM183" s="231" t="s">
        <v>7492</v>
      </c>
    </row>
    <row r="184" s="2" customFormat="1">
      <c r="A184" s="39"/>
      <c r="B184" s="40"/>
      <c r="C184" s="41"/>
      <c r="D184" s="233" t="s">
        <v>221</v>
      </c>
      <c r="E184" s="41"/>
      <c r="F184" s="234" t="s">
        <v>7491</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221</v>
      </c>
      <c r="AU184" s="18" t="s">
        <v>90</v>
      </c>
    </row>
    <row r="185" s="2" customFormat="1" ht="37.8" customHeight="1">
      <c r="A185" s="39"/>
      <c r="B185" s="40"/>
      <c r="C185" s="295" t="s">
        <v>275</v>
      </c>
      <c r="D185" s="295" t="s">
        <v>539</v>
      </c>
      <c r="E185" s="296" t="s">
        <v>7493</v>
      </c>
      <c r="F185" s="297" t="s">
        <v>7494</v>
      </c>
      <c r="G185" s="298" t="s">
        <v>716</v>
      </c>
      <c r="H185" s="299">
        <v>76</v>
      </c>
      <c r="I185" s="300"/>
      <c r="J185" s="301">
        <f>ROUND(I185*H185,2)</f>
        <v>0</v>
      </c>
      <c r="K185" s="297" t="s">
        <v>359</v>
      </c>
      <c r="L185" s="302"/>
      <c r="M185" s="303" t="s">
        <v>1</v>
      </c>
      <c r="N185" s="304" t="s">
        <v>46</v>
      </c>
      <c r="O185" s="92"/>
      <c r="P185" s="229">
        <f>O185*H185</f>
        <v>0</v>
      </c>
      <c r="Q185" s="229">
        <v>0.0011000000000000001</v>
      </c>
      <c r="R185" s="229">
        <f>Q185*H185</f>
        <v>0.083600000000000008</v>
      </c>
      <c r="S185" s="229">
        <v>0</v>
      </c>
      <c r="T185" s="230">
        <f>S185*H185</f>
        <v>0</v>
      </c>
      <c r="U185" s="39"/>
      <c r="V185" s="39"/>
      <c r="W185" s="39"/>
      <c r="X185" s="39"/>
      <c r="Y185" s="39"/>
      <c r="Z185" s="39"/>
      <c r="AA185" s="39"/>
      <c r="AB185" s="39"/>
      <c r="AC185" s="39"/>
      <c r="AD185" s="39"/>
      <c r="AE185" s="39"/>
      <c r="AR185" s="231" t="s">
        <v>251</v>
      </c>
      <c r="AT185" s="231" t="s">
        <v>539</v>
      </c>
      <c r="AU185" s="231" t="s">
        <v>90</v>
      </c>
      <c r="AY185" s="18" t="s">
        <v>215</v>
      </c>
      <c r="BE185" s="232">
        <f>IF(N185="základní",J185,0)</f>
        <v>0</v>
      </c>
      <c r="BF185" s="232">
        <f>IF(N185="snížená",J185,0)</f>
        <v>0</v>
      </c>
      <c r="BG185" s="232">
        <f>IF(N185="zákl. přenesená",J185,0)</f>
        <v>0</v>
      </c>
      <c r="BH185" s="232">
        <f>IF(N185="sníž. přenesená",J185,0)</f>
        <v>0</v>
      </c>
      <c r="BI185" s="232">
        <f>IF(N185="nulová",J185,0)</f>
        <v>0</v>
      </c>
      <c r="BJ185" s="18" t="s">
        <v>88</v>
      </c>
      <c r="BK185" s="232">
        <f>ROUND(I185*H185,2)</f>
        <v>0</v>
      </c>
      <c r="BL185" s="18" t="s">
        <v>214</v>
      </c>
      <c r="BM185" s="231" t="s">
        <v>7495</v>
      </c>
    </row>
    <row r="186" s="2" customFormat="1" ht="24.15" customHeight="1">
      <c r="A186" s="39"/>
      <c r="B186" s="40"/>
      <c r="C186" s="220" t="s">
        <v>280</v>
      </c>
      <c r="D186" s="220" t="s">
        <v>216</v>
      </c>
      <c r="E186" s="221" t="s">
        <v>7496</v>
      </c>
      <c r="F186" s="222" t="s">
        <v>7497</v>
      </c>
      <c r="G186" s="223" t="s">
        <v>797</v>
      </c>
      <c r="H186" s="224">
        <v>217</v>
      </c>
      <c r="I186" s="225"/>
      <c r="J186" s="226">
        <f>ROUND(I186*H186,2)</f>
        <v>0</v>
      </c>
      <c r="K186" s="222" t="s">
        <v>359</v>
      </c>
      <c r="L186" s="45"/>
      <c r="M186" s="227" t="s">
        <v>1</v>
      </c>
      <c r="N186" s="228" t="s">
        <v>46</v>
      </c>
      <c r="O186" s="92"/>
      <c r="P186" s="229">
        <f>O186*H186</f>
        <v>0</v>
      </c>
      <c r="Q186" s="229">
        <v>0</v>
      </c>
      <c r="R186" s="229">
        <f>Q186*H186</f>
        <v>0</v>
      </c>
      <c r="S186" s="229">
        <v>0</v>
      </c>
      <c r="T186" s="230">
        <f>S186*H186</f>
        <v>0</v>
      </c>
      <c r="U186" s="39"/>
      <c r="V186" s="39"/>
      <c r="W186" s="39"/>
      <c r="X186" s="39"/>
      <c r="Y186" s="39"/>
      <c r="Z186" s="39"/>
      <c r="AA186" s="39"/>
      <c r="AB186" s="39"/>
      <c r="AC186" s="39"/>
      <c r="AD186" s="39"/>
      <c r="AE186" s="39"/>
      <c r="AR186" s="231" t="s">
        <v>214</v>
      </c>
      <c r="AT186" s="231" t="s">
        <v>216</v>
      </c>
      <c r="AU186" s="231" t="s">
        <v>90</v>
      </c>
      <c r="AY186" s="18" t="s">
        <v>215</v>
      </c>
      <c r="BE186" s="232">
        <f>IF(N186="základní",J186,0)</f>
        <v>0</v>
      </c>
      <c r="BF186" s="232">
        <f>IF(N186="snížená",J186,0)</f>
        <v>0</v>
      </c>
      <c r="BG186" s="232">
        <f>IF(N186="zákl. přenesená",J186,0)</f>
        <v>0</v>
      </c>
      <c r="BH186" s="232">
        <f>IF(N186="sníž. přenesená",J186,0)</f>
        <v>0</v>
      </c>
      <c r="BI186" s="232">
        <f>IF(N186="nulová",J186,0)</f>
        <v>0</v>
      </c>
      <c r="BJ186" s="18" t="s">
        <v>88</v>
      </c>
      <c r="BK186" s="232">
        <f>ROUND(I186*H186,2)</f>
        <v>0</v>
      </c>
      <c r="BL186" s="18" t="s">
        <v>214</v>
      </c>
      <c r="BM186" s="231" t="s">
        <v>7498</v>
      </c>
    </row>
    <row r="187" s="2" customFormat="1">
      <c r="A187" s="39"/>
      <c r="B187" s="40"/>
      <c r="C187" s="41"/>
      <c r="D187" s="233" t="s">
        <v>221</v>
      </c>
      <c r="E187" s="41"/>
      <c r="F187" s="234" t="s">
        <v>7499</v>
      </c>
      <c r="G187" s="41"/>
      <c r="H187" s="41"/>
      <c r="I187" s="235"/>
      <c r="J187" s="41"/>
      <c r="K187" s="41"/>
      <c r="L187" s="45"/>
      <c r="M187" s="236"/>
      <c r="N187" s="237"/>
      <c r="O187" s="92"/>
      <c r="P187" s="92"/>
      <c r="Q187" s="92"/>
      <c r="R187" s="92"/>
      <c r="S187" s="92"/>
      <c r="T187" s="93"/>
      <c r="U187" s="39"/>
      <c r="V187" s="39"/>
      <c r="W187" s="39"/>
      <c r="X187" s="39"/>
      <c r="Y187" s="39"/>
      <c r="Z187" s="39"/>
      <c r="AA187" s="39"/>
      <c r="AB187" s="39"/>
      <c r="AC187" s="39"/>
      <c r="AD187" s="39"/>
      <c r="AE187" s="39"/>
      <c r="AT187" s="18" t="s">
        <v>221</v>
      </c>
      <c r="AU187" s="18" t="s">
        <v>90</v>
      </c>
    </row>
    <row r="188" s="2" customFormat="1">
      <c r="A188" s="39"/>
      <c r="B188" s="40"/>
      <c r="C188" s="41"/>
      <c r="D188" s="250" t="s">
        <v>362</v>
      </c>
      <c r="E188" s="41"/>
      <c r="F188" s="251" t="s">
        <v>7500</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362</v>
      </c>
      <c r="AU188" s="18" t="s">
        <v>90</v>
      </c>
    </row>
    <row r="189" s="2" customFormat="1" ht="24.15" customHeight="1">
      <c r="A189" s="39"/>
      <c r="B189" s="40"/>
      <c r="C189" s="295" t="s">
        <v>285</v>
      </c>
      <c r="D189" s="295" t="s">
        <v>539</v>
      </c>
      <c r="E189" s="296" t="s">
        <v>7501</v>
      </c>
      <c r="F189" s="297" t="s">
        <v>7502</v>
      </c>
      <c r="G189" s="298" t="s">
        <v>797</v>
      </c>
      <c r="H189" s="299">
        <v>225</v>
      </c>
      <c r="I189" s="300"/>
      <c r="J189" s="301">
        <f>ROUND(I189*H189,2)</f>
        <v>0</v>
      </c>
      <c r="K189" s="297" t="s">
        <v>359</v>
      </c>
      <c r="L189" s="302"/>
      <c r="M189" s="303" t="s">
        <v>1</v>
      </c>
      <c r="N189" s="304" t="s">
        <v>46</v>
      </c>
      <c r="O189" s="92"/>
      <c r="P189" s="229">
        <f>O189*H189</f>
        <v>0</v>
      </c>
      <c r="Q189" s="229">
        <v>0.0016000000000000001</v>
      </c>
      <c r="R189" s="229">
        <f>Q189*H189</f>
        <v>0.36000000000000004</v>
      </c>
      <c r="S189" s="229">
        <v>0</v>
      </c>
      <c r="T189" s="230">
        <f>S189*H189</f>
        <v>0</v>
      </c>
      <c r="U189" s="39"/>
      <c r="V189" s="39"/>
      <c r="W189" s="39"/>
      <c r="X189" s="39"/>
      <c r="Y189" s="39"/>
      <c r="Z189" s="39"/>
      <c r="AA189" s="39"/>
      <c r="AB189" s="39"/>
      <c r="AC189" s="39"/>
      <c r="AD189" s="39"/>
      <c r="AE189" s="39"/>
      <c r="AR189" s="231" t="s">
        <v>251</v>
      </c>
      <c r="AT189" s="231" t="s">
        <v>539</v>
      </c>
      <c r="AU189" s="231" t="s">
        <v>90</v>
      </c>
      <c r="AY189" s="18" t="s">
        <v>215</v>
      </c>
      <c r="BE189" s="232">
        <f>IF(N189="základní",J189,0)</f>
        <v>0</v>
      </c>
      <c r="BF189" s="232">
        <f>IF(N189="snížená",J189,0)</f>
        <v>0</v>
      </c>
      <c r="BG189" s="232">
        <f>IF(N189="zákl. přenesená",J189,0)</f>
        <v>0</v>
      </c>
      <c r="BH189" s="232">
        <f>IF(N189="sníž. přenesená",J189,0)</f>
        <v>0</v>
      </c>
      <c r="BI189" s="232">
        <f>IF(N189="nulová",J189,0)</f>
        <v>0</v>
      </c>
      <c r="BJ189" s="18" t="s">
        <v>88</v>
      </c>
      <c r="BK189" s="232">
        <f>ROUND(I189*H189,2)</f>
        <v>0</v>
      </c>
      <c r="BL189" s="18" t="s">
        <v>214</v>
      </c>
      <c r="BM189" s="231" t="s">
        <v>7503</v>
      </c>
    </row>
    <row r="190" s="2" customFormat="1">
      <c r="A190" s="39"/>
      <c r="B190" s="40"/>
      <c r="C190" s="41"/>
      <c r="D190" s="233" t="s">
        <v>221</v>
      </c>
      <c r="E190" s="41"/>
      <c r="F190" s="234" t="s">
        <v>7504</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221</v>
      </c>
      <c r="AU190" s="18" t="s">
        <v>90</v>
      </c>
    </row>
    <row r="191" s="11" customFormat="1" ht="22.8" customHeight="1">
      <c r="A191" s="11"/>
      <c r="B191" s="206"/>
      <c r="C191" s="207"/>
      <c r="D191" s="208" t="s">
        <v>80</v>
      </c>
      <c r="E191" s="248" t="s">
        <v>2225</v>
      </c>
      <c r="F191" s="248" t="s">
        <v>2226</v>
      </c>
      <c r="G191" s="207"/>
      <c r="H191" s="207"/>
      <c r="I191" s="210"/>
      <c r="J191" s="249">
        <f>BK191</f>
        <v>0</v>
      </c>
      <c r="K191" s="207"/>
      <c r="L191" s="212"/>
      <c r="M191" s="213"/>
      <c r="N191" s="214"/>
      <c r="O191" s="214"/>
      <c r="P191" s="215">
        <f>SUM(P192:P194)</f>
        <v>0</v>
      </c>
      <c r="Q191" s="214"/>
      <c r="R191" s="215">
        <f>SUM(R192:R194)</f>
        <v>0</v>
      </c>
      <c r="S191" s="214"/>
      <c r="T191" s="216">
        <f>SUM(T192:T194)</f>
        <v>0</v>
      </c>
      <c r="U191" s="11"/>
      <c r="V191" s="11"/>
      <c r="W191" s="11"/>
      <c r="X191" s="11"/>
      <c r="Y191" s="11"/>
      <c r="Z191" s="11"/>
      <c r="AA191" s="11"/>
      <c r="AB191" s="11"/>
      <c r="AC191" s="11"/>
      <c r="AD191" s="11"/>
      <c r="AE191" s="11"/>
      <c r="AR191" s="217" t="s">
        <v>88</v>
      </c>
      <c r="AT191" s="218" t="s">
        <v>80</v>
      </c>
      <c r="AU191" s="218" t="s">
        <v>88</v>
      </c>
      <c r="AY191" s="217" t="s">
        <v>215</v>
      </c>
      <c r="BK191" s="219">
        <f>SUM(BK192:BK194)</f>
        <v>0</v>
      </c>
    </row>
    <row r="192" s="2" customFormat="1" ht="24.15" customHeight="1">
      <c r="A192" s="39"/>
      <c r="B192" s="40"/>
      <c r="C192" s="220" t="s">
        <v>291</v>
      </c>
      <c r="D192" s="220" t="s">
        <v>216</v>
      </c>
      <c r="E192" s="221" t="s">
        <v>7505</v>
      </c>
      <c r="F192" s="222" t="s">
        <v>7506</v>
      </c>
      <c r="G192" s="223" t="s">
        <v>583</v>
      </c>
      <c r="H192" s="224">
        <v>33.404000000000003</v>
      </c>
      <c r="I192" s="225"/>
      <c r="J192" s="226">
        <f>ROUND(I192*H192,2)</f>
        <v>0</v>
      </c>
      <c r="K192" s="222" t="s">
        <v>359</v>
      </c>
      <c r="L192" s="45"/>
      <c r="M192" s="227" t="s">
        <v>1</v>
      </c>
      <c r="N192" s="228" t="s">
        <v>46</v>
      </c>
      <c r="O192" s="92"/>
      <c r="P192" s="229">
        <f>O192*H192</f>
        <v>0</v>
      </c>
      <c r="Q192" s="229">
        <v>0</v>
      </c>
      <c r="R192" s="229">
        <f>Q192*H192</f>
        <v>0</v>
      </c>
      <c r="S192" s="229">
        <v>0</v>
      </c>
      <c r="T192" s="230">
        <f>S192*H192</f>
        <v>0</v>
      </c>
      <c r="U192" s="39"/>
      <c r="V192" s="39"/>
      <c r="W192" s="39"/>
      <c r="X192" s="39"/>
      <c r="Y192" s="39"/>
      <c r="Z192" s="39"/>
      <c r="AA192" s="39"/>
      <c r="AB192" s="39"/>
      <c r="AC192" s="39"/>
      <c r="AD192" s="39"/>
      <c r="AE192" s="39"/>
      <c r="AR192" s="231" t="s">
        <v>214</v>
      </c>
      <c r="AT192" s="231" t="s">
        <v>216</v>
      </c>
      <c r="AU192" s="231" t="s">
        <v>90</v>
      </c>
      <c r="AY192" s="18" t="s">
        <v>215</v>
      </c>
      <c r="BE192" s="232">
        <f>IF(N192="základní",J192,0)</f>
        <v>0</v>
      </c>
      <c r="BF192" s="232">
        <f>IF(N192="snížená",J192,0)</f>
        <v>0</v>
      </c>
      <c r="BG192" s="232">
        <f>IF(N192="zákl. přenesená",J192,0)</f>
        <v>0</v>
      </c>
      <c r="BH192" s="232">
        <f>IF(N192="sníž. přenesená",J192,0)</f>
        <v>0</v>
      </c>
      <c r="BI192" s="232">
        <f>IF(N192="nulová",J192,0)</f>
        <v>0</v>
      </c>
      <c r="BJ192" s="18" t="s">
        <v>88</v>
      </c>
      <c r="BK192" s="232">
        <f>ROUND(I192*H192,2)</f>
        <v>0</v>
      </c>
      <c r="BL192" s="18" t="s">
        <v>214</v>
      </c>
      <c r="BM192" s="231" t="s">
        <v>7507</v>
      </c>
    </row>
    <row r="193" s="2" customFormat="1">
      <c r="A193" s="39"/>
      <c r="B193" s="40"/>
      <c r="C193" s="41"/>
      <c r="D193" s="233" t="s">
        <v>221</v>
      </c>
      <c r="E193" s="41"/>
      <c r="F193" s="234" t="s">
        <v>7508</v>
      </c>
      <c r="G193" s="41"/>
      <c r="H193" s="41"/>
      <c r="I193" s="235"/>
      <c r="J193" s="41"/>
      <c r="K193" s="41"/>
      <c r="L193" s="45"/>
      <c r="M193" s="236"/>
      <c r="N193" s="237"/>
      <c r="O193" s="92"/>
      <c r="P193" s="92"/>
      <c r="Q193" s="92"/>
      <c r="R193" s="92"/>
      <c r="S193" s="92"/>
      <c r="T193" s="93"/>
      <c r="U193" s="39"/>
      <c r="V193" s="39"/>
      <c r="W193" s="39"/>
      <c r="X193" s="39"/>
      <c r="Y193" s="39"/>
      <c r="Z193" s="39"/>
      <c r="AA193" s="39"/>
      <c r="AB193" s="39"/>
      <c r="AC193" s="39"/>
      <c r="AD193" s="39"/>
      <c r="AE193" s="39"/>
      <c r="AT193" s="18" t="s">
        <v>221</v>
      </c>
      <c r="AU193" s="18" t="s">
        <v>90</v>
      </c>
    </row>
    <row r="194" s="2" customFormat="1">
      <c r="A194" s="39"/>
      <c r="B194" s="40"/>
      <c r="C194" s="41"/>
      <c r="D194" s="250" t="s">
        <v>362</v>
      </c>
      <c r="E194" s="41"/>
      <c r="F194" s="251" t="s">
        <v>7509</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362</v>
      </c>
      <c r="AU194" s="18" t="s">
        <v>90</v>
      </c>
    </row>
    <row r="195" s="11" customFormat="1" ht="25.92" customHeight="1">
      <c r="A195" s="11"/>
      <c r="B195" s="206"/>
      <c r="C195" s="207"/>
      <c r="D195" s="208" t="s">
        <v>80</v>
      </c>
      <c r="E195" s="209" t="s">
        <v>2233</v>
      </c>
      <c r="F195" s="209" t="s">
        <v>2234</v>
      </c>
      <c r="G195" s="207"/>
      <c r="H195" s="207"/>
      <c r="I195" s="210"/>
      <c r="J195" s="211">
        <f>BK195</f>
        <v>0</v>
      </c>
      <c r="K195" s="207"/>
      <c r="L195" s="212"/>
      <c r="M195" s="213"/>
      <c r="N195" s="214"/>
      <c r="O195" s="214"/>
      <c r="P195" s="215">
        <f>P196</f>
        <v>0</v>
      </c>
      <c r="Q195" s="214"/>
      <c r="R195" s="215">
        <f>R196</f>
        <v>0.40000000000000002</v>
      </c>
      <c r="S195" s="214"/>
      <c r="T195" s="216">
        <f>T196</f>
        <v>0.033000000000000002</v>
      </c>
      <c r="U195" s="11"/>
      <c r="V195" s="11"/>
      <c r="W195" s="11"/>
      <c r="X195" s="11"/>
      <c r="Y195" s="11"/>
      <c r="Z195" s="11"/>
      <c r="AA195" s="11"/>
      <c r="AB195" s="11"/>
      <c r="AC195" s="11"/>
      <c r="AD195" s="11"/>
      <c r="AE195" s="11"/>
      <c r="AR195" s="217" t="s">
        <v>90</v>
      </c>
      <c r="AT195" s="218" t="s">
        <v>80</v>
      </c>
      <c r="AU195" s="218" t="s">
        <v>81</v>
      </c>
      <c r="AY195" s="217" t="s">
        <v>215</v>
      </c>
      <c r="BK195" s="219">
        <f>BK196</f>
        <v>0</v>
      </c>
    </row>
    <row r="196" s="11" customFormat="1" ht="22.8" customHeight="1">
      <c r="A196" s="11"/>
      <c r="B196" s="206"/>
      <c r="C196" s="207"/>
      <c r="D196" s="208" t="s">
        <v>80</v>
      </c>
      <c r="E196" s="248" t="s">
        <v>3161</v>
      </c>
      <c r="F196" s="248" t="s">
        <v>3162</v>
      </c>
      <c r="G196" s="207"/>
      <c r="H196" s="207"/>
      <c r="I196" s="210"/>
      <c r="J196" s="249">
        <f>BK196</f>
        <v>0</v>
      </c>
      <c r="K196" s="207"/>
      <c r="L196" s="212"/>
      <c r="M196" s="213"/>
      <c r="N196" s="214"/>
      <c r="O196" s="214"/>
      <c r="P196" s="215">
        <f>SUM(P197:P200)</f>
        <v>0</v>
      </c>
      <c r="Q196" s="214"/>
      <c r="R196" s="215">
        <f>SUM(R197:R200)</f>
        <v>0.40000000000000002</v>
      </c>
      <c r="S196" s="214"/>
      <c r="T196" s="216">
        <f>SUM(T197:T200)</f>
        <v>0.033000000000000002</v>
      </c>
      <c r="U196" s="11"/>
      <c r="V196" s="11"/>
      <c r="W196" s="11"/>
      <c r="X196" s="11"/>
      <c r="Y196" s="11"/>
      <c r="Z196" s="11"/>
      <c r="AA196" s="11"/>
      <c r="AB196" s="11"/>
      <c r="AC196" s="11"/>
      <c r="AD196" s="11"/>
      <c r="AE196" s="11"/>
      <c r="AR196" s="217" t="s">
        <v>90</v>
      </c>
      <c r="AT196" s="218" t="s">
        <v>80</v>
      </c>
      <c r="AU196" s="218" t="s">
        <v>88</v>
      </c>
      <c r="AY196" s="217" t="s">
        <v>215</v>
      </c>
      <c r="BK196" s="219">
        <f>SUM(BK197:BK200)</f>
        <v>0</v>
      </c>
    </row>
    <row r="197" s="2" customFormat="1" ht="37.8" customHeight="1">
      <c r="A197" s="39"/>
      <c r="B197" s="40"/>
      <c r="C197" s="220" t="s">
        <v>296</v>
      </c>
      <c r="D197" s="220" t="s">
        <v>216</v>
      </c>
      <c r="E197" s="221" t="s">
        <v>7510</v>
      </c>
      <c r="F197" s="222" t="s">
        <v>7511</v>
      </c>
      <c r="G197" s="223" t="s">
        <v>716</v>
      </c>
      <c r="H197" s="224">
        <v>1</v>
      </c>
      <c r="I197" s="225"/>
      <c r="J197" s="226">
        <f>ROUND(I197*H197,2)</f>
        <v>0</v>
      </c>
      <c r="K197" s="222" t="s">
        <v>1</v>
      </c>
      <c r="L197" s="45"/>
      <c r="M197" s="227" t="s">
        <v>1</v>
      </c>
      <c r="N197" s="228" t="s">
        <v>46</v>
      </c>
      <c r="O197" s="92"/>
      <c r="P197" s="229">
        <f>O197*H197</f>
        <v>0</v>
      </c>
      <c r="Q197" s="229">
        <v>0.40000000000000002</v>
      </c>
      <c r="R197" s="229">
        <f>Q197*H197</f>
        <v>0.40000000000000002</v>
      </c>
      <c r="S197" s="229">
        <v>0.033000000000000002</v>
      </c>
      <c r="T197" s="230">
        <f>S197*H197</f>
        <v>0.033000000000000002</v>
      </c>
      <c r="U197" s="39"/>
      <c r="V197" s="39"/>
      <c r="W197" s="39"/>
      <c r="X197" s="39"/>
      <c r="Y197" s="39"/>
      <c r="Z197" s="39"/>
      <c r="AA197" s="39"/>
      <c r="AB197" s="39"/>
      <c r="AC197" s="39"/>
      <c r="AD197" s="39"/>
      <c r="AE197" s="39"/>
      <c r="AR197" s="231" t="s">
        <v>291</v>
      </c>
      <c r="AT197" s="231" t="s">
        <v>216</v>
      </c>
      <c r="AU197" s="231" t="s">
        <v>90</v>
      </c>
      <c r="AY197" s="18" t="s">
        <v>215</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291</v>
      </c>
      <c r="BM197" s="231" t="s">
        <v>7512</v>
      </c>
    </row>
    <row r="198" s="2" customFormat="1" ht="24.15" customHeight="1">
      <c r="A198" s="39"/>
      <c r="B198" s="40"/>
      <c r="C198" s="220" t="s">
        <v>300</v>
      </c>
      <c r="D198" s="220" t="s">
        <v>216</v>
      </c>
      <c r="E198" s="221" t="s">
        <v>7513</v>
      </c>
      <c r="F198" s="222" t="s">
        <v>7514</v>
      </c>
      <c r="G198" s="223" t="s">
        <v>583</v>
      </c>
      <c r="H198" s="224">
        <v>0.40000000000000002</v>
      </c>
      <c r="I198" s="225"/>
      <c r="J198" s="226">
        <f>ROUND(I198*H198,2)</f>
        <v>0</v>
      </c>
      <c r="K198" s="222" t="s">
        <v>359</v>
      </c>
      <c r="L198" s="45"/>
      <c r="M198" s="227" t="s">
        <v>1</v>
      </c>
      <c r="N198" s="228" t="s">
        <v>46</v>
      </c>
      <c r="O198" s="92"/>
      <c r="P198" s="229">
        <f>O198*H198</f>
        <v>0</v>
      </c>
      <c r="Q198" s="229">
        <v>0</v>
      </c>
      <c r="R198" s="229">
        <f>Q198*H198</f>
        <v>0</v>
      </c>
      <c r="S198" s="229">
        <v>0</v>
      </c>
      <c r="T198" s="230">
        <f>S198*H198</f>
        <v>0</v>
      </c>
      <c r="U198" s="39"/>
      <c r="V198" s="39"/>
      <c r="W198" s="39"/>
      <c r="X198" s="39"/>
      <c r="Y198" s="39"/>
      <c r="Z198" s="39"/>
      <c r="AA198" s="39"/>
      <c r="AB198" s="39"/>
      <c r="AC198" s="39"/>
      <c r="AD198" s="39"/>
      <c r="AE198" s="39"/>
      <c r="AR198" s="231" t="s">
        <v>291</v>
      </c>
      <c r="AT198" s="231" t="s">
        <v>216</v>
      </c>
      <c r="AU198" s="231" t="s">
        <v>90</v>
      </c>
      <c r="AY198" s="18" t="s">
        <v>215</v>
      </c>
      <c r="BE198" s="232">
        <f>IF(N198="základní",J198,0)</f>
        <v>0</v>
      </c>
      <c r="BF198" s="232">
        <f>IF(N198="snížená",J198,0)</f>
        <v>0</v>
      </c>
      <c r="BG198" s="232">
        <f>IF(N198="zákl. přenesená",J198,0)</f>
        <v>0</v>
      </c>
      <c r="BH198" s="232">
        <f>IF(N198="sníž. přenesená",J198,0)</f>
        <v>0</v>
      </c>
      <c r="BI198" s="232">
        <f>IF(N198="nulová",J198,0)</f>
        <v>0</v>
      </c>
      <c r="BJ198" s="18" t="s">
        <v>88</v>
      </c>
      <c r="BK198" s="232">
        <f>ROUND(I198*H198,2)</f>
        <v>0</v>
      </c>
      <c r="BL198" s="18" t="s">
        <v>291</v>
      </c>
      <c r="BM198" s="231" t="s">
        <v>7515</v>
      </c>
    </row>
    <row r="199" s="2" customFormat="1">
      <c r="A199" s="39"/>
      <c r="B199" s="40"/>
      <c r="C199" s="41"/>
      <c r="D199" s="233" t="s">
        <v>221</v>
      </c>
      <c r="E199" s="41"/>
      <c r="F199" s="234" t="s">
        <v>7516</v>
      </c>
      <c r="G199" s="41"/>
      <c r="H199" s="41"/>
      <c r="I199" s="235"/>
      <c r="J199" s="41"/>
      <c r="K199" s="41"/>
      <c r="L199" s="45"/>
      <c r="M199" s="236"/>
      <c r="N199" s="237"/>
      <c r="O199" s="92"/>
      <c r="P199" s="92"/>
      <c r="Q199" s="92"/>
      <c r="R199" s="92"/>
      <c r="S199" s="92"/>
      <c r="T199" s="93"/>
      <c r="U199" s="39"/>
      <c r="V199" s="39"/>
      <c r="W199" s="39"/>
      <c r="X199" s="39"/>
      <c r="Y199" s="39"/>
      <c r="Z199" s="39"/>
      <c r="AA199" s="39"/>
      <c r="AB199" s="39"/>
      <c r="AC199" s="39"/>
      <c r="AD199" s="39"/>
      <c r="AE199" s="39"/>
      <c r="AT199" s="18" t="s">
        <v>221</v>
      </c>
      <c r="AU199" s="18" t="s">
        <v>90</v>
      </c>
    </row>
    <row r="200" s="2" customFormat="1">
      <c r="A200" s="39"/>
      <c r="B200" s="40"/>
      <c r="C200" s="41"/>
      <c r="D200" s="250" t="s">
        <v>362</v>
      </c>
      <c r="E200" s="41"/>
      <c r="F200" s="251" t="s">
        <v>7517</v>
      </c>
      <c r="G200" s="41"/>
      <c r="H200" s="41"/>
      <c r="I200" s="235"/>
      <c r="J200" s="41"/>
      <c r="K200" s="41"/>
      <c r="L200" s="45"/>
      <c r="M200" s="305"/>
      <c r="N200" s="306"/>
      <c r="O200" s="240"/>
      <c r="P200" s="240"/>
      <c r="Q200" s="240"/>
      <c r="R200" s="240"/>
      <c r="S200" s="240"/>
      <c r="T200" s="307"/>
      <c r="U200" s="39"/>
      <c r="V200" s="39"/>
      <c r="W200" s="39"/>
      <c r="X200" s="39"/>
      <c r="Y200" s="39"/>
      <c r="Z200" s="39"/>
      <c r="AA200" s="39"/>
      <c r="AB200" s="39"/>
      <c r="AC200" s="39"/>
      <c r="AD200" s="39"/>
      <c r="AE200" s="39"/>
      <c r="AT200" s="18" t="s">
        <v>362</v>
      </c>
      <c r="AU200" s="18" t="s">
        <v>90</v>
      </c>
    </row>
    <row r="201" s="2" customFormat="1" ht="6.96" customHeight="1">
      <c r="A201" s="39"/>
      <c r="B201" s="67"/>
      <c r="C201" s="68"/>
      <c r="D201" s="68"/>
      <c r="E201" s="68"/>
      <c r="F201" s="68"/>
      <c r="G201" s="68"/>
      <c r="H201" s="68"/>
      <c r="I201" s="68"/>
      <c r="J201" s="68"/>
      <c r="K201" s="68"/>
      <c r="L201" s="45"/>
      <c r="M201" s="39"/>
      <c r="O201" s="39"/>
      <c r="P201" s="39"/>
      <c r="Q201" s="39"/>
      <c r="R201" s="39"/>
      <c r="S201" s="39"/>
      <c r="T201" s="39"/>
      <c r="U201" s="39"/>
      <c r="V201" s="39"/>
      <c r="W201" s="39"/>
      <c r="X201" s="39"/>
      <c r="Y201" s="39"/>
      <c r="Z201" s="39"/>
      <c r="AA201" s="39"/>
      <c r="AB201" s="39"/>
      <c r="AC201" s="39"/>
      <c r="AD201" s="39"/>
      <c r="AE201" s="39"/>
    </row>
  </sheetData>
  <sheetProtection sheet="1" autoFilter="0" formatColumns="0" formatRows="0" objects="1" scenarios="1" spinCount="100000" saltValue="WPX0hhJy8P+RuzZfF48teM46dUhk3Bcn/CNRxYkcnkuCpXyDIzoz5ynB3jEUvkFI2xKXf6lDi7USeVFVhzjkMw==" hashValue="URPN6jrKpC1ZZKwVQVM3QepZ7y/Vn+rp9ztHHWk2vUndZ59Gh0ey4pfZdNJr3L3GXUVanKevcau8ao6BezFU0Q==" algorithmName="SHA-512" password="CC35"/>
  <autoFilter ref="C126:K200"/>
  <mergeCells count="12">
    <mergeCell ref="E7:H7"/>
    <mergeCell ref="E9:H9"/>
    <mergeCell ref="E11:H11"/>
    <mergeCell ref="E20:H20"/>
    <mergeCell ref="E29:H29"/>
    <mergeCell ref="E85:H85"/>
    <mergeCell ref="E87:H87"/>
    <mergeCell ref="E89:H89"/>
    <mergeCell ref="E115:H115"/>
    <mergeCell ref="E117:H117"/>
    <mergeCell ref="E119:H119"/>
    <mergeCell ref="L2:V2"/>
  </mergeCells>
  <hyperlinks>
    <hyperlink ref="F132" r:id="rId1" display="https://podminky.urs.cz/item/CS_URS_2025_01/131111333"/>
    <hyperlink ref="F137" r:id="rId2" display="https://podminky.urs.cz/item/CS_URS_2025_01/132251101"/>
    <hyperlink ref="F144" r:id="rId3" display="https://podminky.urs.cz/item/CS_URS_2025_01/162751115"/>
    <hyperlink ref="F150" r:id="rId4" display="https://podminky.urs.cz/item/CS_URS_2025_01/171201231"/>
    <hyperlink ref="F156" r:id="rId5" display="https://podminky.urs.cz/item/CS_URS_2025_01/275313711"/>
    <hyperlink ref="F164" r:id="rId6" display="https://podminky.urs.cz/item/CS_URS_2025_01/275351121"/>
    <hyperlink ref="F171" r:id="rId7" display="https://podminky.urs.cz/item/CS_URS_2025_01/275351122"/>
    <hyperlink ref="F175" r:id="rId8" display="https://podminky.urs.cz/item/CS_URS_2025_01/338171123"/>
    <hyperlink ref="F182" r:id="rId9" display="https://podminky.urs.cz/item/CS_URS_2025_01/348121221"/>
    <hyperlink ref="F188" r:id="rId10" display="https://podminky.urs.cz/item/CS_URS_2025_01/348401130"/>
    <hyperlink ref="F194" r:id="rId11" display="https://podminky.urs.cz/item/CS_URS_2025_01/998232110"/>
    <hyperlink ref="F200" r:id="rId12" display="https://podminky.urs.cz/item/CS_URS_2025_01/998767101"/>
  </hyperlinks>
  <pageMargins left="0.39375" right="0.39375" top="0.39375" bottom="0.39375" header="0" footer="0"/>
  <pageSetup paperSize="9" orientation="portrait" blackAndWhite="1" fitToHeight="100"/>
  <headerFooter>
    <oddFooter>&amp;CStrana &amp;P z &amp;N</oddFooter>
  </headerFooter>
  <drawing r:id="rId13"/>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155</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7518</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7519</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156</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86.5" customHeight="1">
      <c r="A29" s="155"/>
      <c r="B29" s="156"/>
      <c r="C29" s="155"/>
      <c r="D29" s="155"/>
      <c r="E29" s="157" t="s">
        <v>7520</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ROUND(J126,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ROUND((SUM(BE126:BE287)),  2)</f>
        <v>0</v>
      </c>
      <c r="G35" s="39"/>
      <c r="H35" s="39"/>
      <c r="I35" s="165">
        <v>0.20999999999999999</v>
      </c>
      <c r="J35" s="164">
        <f>ROUND(((SUM(BE126:BE287))*I35),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ROUND((SUM(BF126:BF287)),  2)</f>
        <v>0</v>
      </c>
      <c r="G36" s="39"/>
      <c r="H36" s="39"/>
      <c r="I36" s="165">
        <v>0.12</v>
      </c>
      <c r="J36" s="164">
        <f>ROUND(((SUM(BF126:BF287))*I36),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ROUND((SUM(BG126:BG287)),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ROUND((SUM(BH126:BH287)),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ROUND((SUM(BI126:BI287)),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7518</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IO-02a - Areálová splašková kanalizace, jímka na vyvážení</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J126</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320</v>
      </c>
      <c r="E99" s="192"/>
      <c r="F99" s="192"/>
      <c r="G99" s="192"/>
      <c r="H99" s="192"/>
      <c r="I99" s="192"/>
      <c r="J99" s="193">
        <f>J127</f>
        <v>0</v>
      </c>
      <c r="K99" s="190"/>
      <c r="L99" s="194"/>
      <c r="S99" s="9"/>
      <c r="T99" s="9"/>
      <c r="U99" s="9"/>
      <c r="V99" s="9"/>
      <c r="W99" s="9"/>
      <c r="X99" s="9"/>
      <c r="Y99" s="9"/>
      <c r="Z99" s="9"/>
      <c r="AA99" s="9"/>
      <c r="AB99" s="9"/>
      <c r="AC99" s="9"/>
      <c r="AD99" s="9"/>
      <c r="AE99" s="9"/>
    </row>
    <row r="100" s="12" customFormat="1" ht="19.92" customHeight="1">
      <c r="A100" s="12"/>
      <c r="B100" s="243"/>
      <c r="C100" s="134"/>
      <c r="D100" s="244" t="s">
        <v>321</v>
      </c>
      <c r="E100" s="245"/>
      <c r="F100" s="245"/>
      <c r="G100" s="245"/>
      <c r="H100" s="245"/>
      <c r="I100" s="245"/>
      <c r="J100" s="246">
        <f>J128</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323</v>
      </c>
      <c r="E101" s="245"/>
      <c r="F101" s="245"/>
      <c r="G101" s="245"/>
      <c r="H101" s="245"/>
      <c r="I101" s="245"/>
      <c r="J101" s="246">
        <f>J210</f>
        <v>0</v>
      </c>
      <c r="K101" s="134"/>
      <c r="L101" s="247"/>
      <c r="S101" s="12"/>
      <c r="T101" s="12"/>
      <c r="U101" s="12"/>
      <c r="V101" s="12"/>
      <c r="W101" s="12"/>
      <c r="X101" s="12"/>
      <c r="Y101" s="12"/>
      <c r="Z101" s="12"/>
      <c r="AA101" s="12"/>
      <c r="AB101" s="12"/>
      <c r="AC101" s="12"/>
      <c r="AD101" s="12"/>
      <c r="AE101" s="12"/>
    </row>
    <row r="102" s="12" customFormat="1" ht="19.92" customHeight="1">
      <c r="A102" s="12"/>
      <c r="B102" s="243"/>
      <c r="C102" s="134"/>
      <c r="D102" s="244" t="s">
        <v>324</v>
      </c>
      <c r="E102" s="245"/>
      <c r="F102" s="245"/>
      <c r="G102" s="245"/>
      <c r="H102" s="245"/>
      <c r="I102" s="245"/>
      <c r="J102" s="246">
        <f>J217</f>
        <v>0</v>
      </c>
      <c r="K102" s="134"/>
      <c r="L102" s="247"/>
      <c r="S102" s="12"/>
      <c r="T102" s="12"/>
      <c r="U102" s="12"/>
      <c r="V102" s="12"/>
      <c r="W102" s="12"/>
      <c r="X102" s="12"/>
      <c r="Y102" s="12"/>
      <c r="Z102" s="12"/>
      <c r="AA102" s="12"/>
      <c r="AB102" s="12"/>
      <c r="AC102" s="12"/>
      <c r="AD102" s="12"/>
      <c r="AE102" s="12"/>
    </row>
    <row r="103" s="12" customFormat="1" ht="19.92" customHeight="1">
      <c r="A103" s="12"/>
      <c r="B103" s="243"/>
      <c r="C103" s="134"/>
      <c r="D103" s="244" t="s">
        <v>7521</v>
      </c>
      <c r="E103" s="245"/>
      <c r="F103" s="245"/>
      <c r="G103" s="245"/>
      <c r="H103" s="245"/>
      <c r="I103" s="245"/>
      <c r="J103" s="246">
        <f>J242</f>
        <v>0</v>
      </c>
      <c r="K103" s="134"/>
      <c r="L103" s="247"/>
      <c r="S103" s="12"/>
      <c r="T103" s="12"/>
      <c r="U103" s="12"/>
      <c r="V103" s="12"/>
      <c r="W103" s="12"/>
      <c r="X103" s="12"/>
      <c r="Y103" s="12"/>
      <c r="Z103" s="12"/>
      <c r="AA103" s="12"/>
      <c r="AB103" s="12"/>
      <c r="AC103" s="12"/>
      <c r="AD103" s="12"/>
      <c r="AE103" s="12"/>
    </row>
    <row r="104" s="12" customFormat="1" ht="19.92" customHeight="1">
      <c r="A104" s="12"/>
      <c r="B104" s="243"/>
      <c r="C104" s="134"/>
      <c r="D104" s="244" t="s">
        <v>334</v>
      </c>
      <c r="E104" s="245"/>
      <c r="F104" s="245"/>
      <c r="G104" s="245"/>
      <c r="H104" s="245"/>
      <c r="I104" s="245"/>
      <c r="J104" s="246">
        <f>J284</f>
        <v>0</v>
      </c>
      <c r="K104" s="134"/>
      <c r="L104" s="247"/>
      <c r="S104" s="12"/>
      <c r="T104" s="12"/>
      <c r="U104" s="12"/>
      <c r="V104" s="12"/>
      <c r="W104" s="12"/>
      <c r="X104" s="12"/>
      <c r="Y104" s="12"/>
      <c r="Z104" s="12"/>
      <c r="AA104" s="12"/>
      <c r="AB104" s="12"/>
      <c r="AC104" s="12"/>
      <c r="AD104" s="12"/>
      <c r="AE104" s="12"/>
    </row>
    <row r="105" s="2" customFormat="1" ht="21.84"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6.96" customHeight="1">
      <c r="A106" s="39"/>
      <c r="B106" s="67"/>
      <c r="C106" s="68"/>
      <c r="D106" s="68"/>
      <c r="E106" s="68"/>
      <c r="F106" s="68"/>
      <c r="G106" s="68"/>
      <c r="H106" s="68"/>
      <c r="I106" s="68"/>
      <c r="J106" s="68"/>
      <c r="K106" s="68"/>
      <c r="L106" s="64"/>
      <c r="S106" s="39"/>
      <c r="T106" s="39"/>
      <c r="U106" s="39"/>
      <c r="V106" s="39"/>
      <c r="W106" s="39"/>
      <c r="X106" s="39"/>
      <c r="Y106" s="39"/>
      <c r="Z106" s="39"/>
      <c r="AA106" s="39"/>
      <c r="AB106" s="39"/>
      <c r="AC106" s="39"/>
      <c r="AD106" s="39"/>
      <c r="AE106" s="39"/>
    </row>
    <row r="110" s="2" customFormat="1" ht="6.96" customHeight="1">
      <c r="A110" s="39"/>
      <c r="B110" s="69"/>
      <c r="C110" s="70"/>
      <c r="D110" s="70"/>
      <c r="E110" s="70"/>
      <c r="F110" s="70"/>
      <c r="G110" s="70"/>
      <c r="H110" s="70"/>
      <c r="I110" s="70"/>
      <c r="J110" s="70"/>
      <c r="K110" s="70"/>
      <c r="L110" s="64"/>
      <c r="S110" s="39"/>
      <c r="T110" s="39"/>
      <c r="U110" s="39"/>
      <c r="V110" s="39"/>
      <c r="W110" s="39"/>
      <c r="X110" s="39"/>
      <c r="Y110" s="39"/>
      <c r="Z110" s="39"/>
      <c r="AA110" s="39"/>
      <c r="AB110" s="39"/>
      <c r="AC110" s="39"/>
      <c r="AD110" s="39"/>
      <c r="AE110" s="39"/>
    </row>
    <row r="111" s="2" customFormat="1" ht="24.96" customHeight="1">
      <c r="A111" s="39"/>
      <c r="B111" s="40"/>
      <c r="C111" s="24" t="s">
        <v>200</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16</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184" t="str">
        <f>E7</f>
        <v>Výstavba výjezdové základny ZZS KV – Velké Meziříčí</v>
      </c>
      <c r="F114" s="33"/>
      <c r="G114" s="33"/>
      <c r="H114" s="33"/>
      <c r="I114" s="41"/>
      <c r="J114" s="41"/>
      <c r="K114" s="41"/>
      <c r="L114" s="64"/>
      <c r="S114" s="39"/>
      <c r="T114" s="39"/>
      <c r="U114" s="39"/>
      <c r="V114" s="39"/>
      <c r="W114" s="39"/>
      <c r="X114" s="39"/>
      <c r="Y114" s="39"/>
      <c r="Z114" s="39"/>
      <c r="AA114" s="39"/>
      <c r="AB114" s="39"/>
      <c r="AC114" s="39"/>
      <c r="AD114" s="39"/>
      <c r="AE114" s="39"/>
    </row>
    <row r="115" s="1" customFormat="1" ht="12" customHeight="1">
      <c r="B115" s="22"/>
      <c r="C115" s="33" t="s">
        <v>189</v>
      </c>
      <c r="D115" s="23"/>
      <c r="E115" s="23"/>
      <c r="F115" s="23"/>
      <c r="G115" s="23"/>
      <c r="H115" s="23"/>
      <c r="I115" s="23"/>
      <c r="J115" s="23"/>
      <c r="K115" s="23"/>
      <c r="L115" s="21"/>
    </row>
    <row r="116" s="2" customFormat="1" ht="16.5" customHeight="1">
      <c r="A116" s="39"/>
      <c r="B116" s="40"/>
      <c r="C116" s="41"/>
      <c r="D116" s="41"/>
      <c r="E116" s="184" t="s">
        <v>7518</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191</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77" t="str">
        <f>E11</f>
        <v>IO-02a - Areálová splašková kanalizace, jímka na vyvážení</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20</v>
      </c>
      <c r="D120" s="41"/>
      <c r="E120" s="41"/>
      <c r="F120" s="28" t="str">
        <f>F14</f>
        <v>Velké Meziříčí</v>
      </c>
      <c r="G120" s="41"/>
      <c r="H120" s="41"/>
      <c r="I120" s="33" t="s">
        <v>22</v>
      </c>
      <c r="J120" s="80" t="str">
        <f>IF(J14="","",J14)</f>
        <v>27. 3. 2025</v>
      </c>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25.65" customHeight="1">
      <c r="A122" s="39"/>
      <c r="B122" s="40"/>
      <c r="C122" s="33" t="s">
        <v>24</v>
      </c>
      <c r="D122" s="41"/>
      <c r="E122" s="41"/>
      <c r="F122" s="28" t="str">
        <f>E17</f>
        <v>Kraj Vysočina</v>
      </c>
      <c r="G122" s="41"/>
      <c r="H122" s="41"/>
      <c r="I122" s="33" t="s">
        <v>32</v>
      </c>
      <c r="J122" s="37" t="str">
        <f>E23</f>
        <v>PROJEKT CENTRUM NOVA s.r.o.</v>
      </c>
      <c r="K122" s="41"/>
      <c r="L122" s="64"/>
      <c r="S122" s="39"/>
      <c r="T122" s="39"/>
      <c r="U122" s="39"/>
      <c r="V122" s="39"/>
      <c r="W122" s="39"/>
      <c r="X122" s="39"/>
      <c r="Y122" s="39"/>
      <c r="Z122" s="39"/>
      <c r="AA122" s="39"/>
      <c r="AB122" s="39"/>
      <c r="AC122" s="39"/>
      <c r="AD122" s="39"/>
      <c r="AE122" s="39"/>
    </row>
    <row r="123" s="2" customFormat="1" ht="15.15" customHeight="1">
      <c r="A123" s="39"/>
      <c r="B123" s="40"/>
      <c r="C123" s="33" t="s">
        <v>30</v>
      </c>
      <c r="D123" s="41"/>
      <c r="E123" s="41"/>
      <c r="F123" s="28" t="str">
        <f>IF(E20="","",E20)</f>
        <v>Vyplň údaj</v>
      </c>
      <c r="G123" s="41"/>
      <c r="H123" s="41"/>
      <c r="I123" s="33" t="s">
        <v>37</v>
      </c>
      <c r="J123" s="37" t="str">
        <f>E26</f>
        <v xml:space="preserve"> </v>
      </c>
      <c r="K123" s="41"/>
      <c r="L123" s="64"/>
      <c r="S123" s="39"/>
      <c r="T123" s="39"/>
      <c r="U123" s="39"/>
      <c r="V123" s="39"/>
      <c r="W123" s="39"/>
      <c r="X123" s="39"/>
      <c r="Y123" s="39"/>
      <c r="Z123" s="39"/>
      <c r="AA123" s="39"/>
      <c r="AB123" s="39"/>
      <c r="AC123" s="39"/>
      <c r="AD123" s="39"/>
      <c r="AE123" s="39"/>
    </row>
    <row r="124" s="2" customFormat="1" ht="10.32"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10" customFormat="1" ht="29.28" customHeight="1">
      <c r="A125" s="195"/>
      <c r="B125" s="196"/>
      <c r="C125" s="197" t="s">
        <v>201</v>
      </c>
      <c r="D125" s="198" t="s">
        <v>66</v>
      </c>
      <c r="E125" s="198" t="s">
        <v>62</v>
      </c>
      <c r="F125" s="198" t="s">
        <v>63</v>
      </c>
      <c r="G125" s="198" t="s">
        <v>202</v>
      </c>
      <c r="H125" s="198" t="s">
        <v>203</v>
      </c>
      <c r="I125" s="198" t="s">
        <v>204</v>
      </c>
      <c r="J125" s="198" t="s">
        <v>196</v>
      </c>
      <c r="K125" s="199" t="s">
        <v>205</v>
      </c>
      <c r="L125" s="200"/>
      <c r="M125" s="101" t="s">
        <v>1</v>
      </c>
      <c r="N125" s="102" t="s">
        <v>45</v>
      </c>
      <c r="O125" s="102" t="s">
        <v>206</v>
      </c>
      <c r="P125" s="102" t="s">
        <v>207</v>
      </c>
      <c r="Q125" s="102" t="s">
        <v>208</v>
      </c>
      <c r="R125" s="102" t="s">
        <v>209</v>
      </c>
      <c r="S125" s="102" t="s">
        <v>210</v>
      </c>
      <c r="T125" s="103" t="s">
        <v>211</v>
      </c>
      <c r="U125" s="195"/>
      <c r="V125" s="195"/>
      <c r="W125" s="195"/>
      <c r="X125" s="195"/>
      <c r="Y125" s="195"/>
      <c r="Z125" s="195"/>
      <c r="AA125" s="195"/>
      <c r="AB125" s="195"/>
      <c r="AC125" s="195"/>
      <c r="AD125" s="195"/>
      <c r="AE125" s="195"/>
    </row>
    <row r="126" s="2" customFormat="1" ht="22.8" customHeight="1">
      <c r="A126" s="39"/>
      <c r="B126" s="40"/>
      <c r="C126" s="108" t="s">
        <v>212</v>
      </c>
      <c r="D126" s="41"/>
      <c r="E126" s="41"/>
      <c r="F126" s="41"/>
      <c r="G126" s="41"/>
      <c r="H126" s="41"/>
      <c r="I126" s="41"/>
      <c r="J126" s="201">
        <f>BK126</f>
        <v>0</v>
      </c>
      <c r="K126" s="41"/>
      <c r="L126" s="45"/>
      <c r="M126" s="104"/>
      <c r="N126" s="202"/>
      <c r="O126" s="105"/>
      <c r="P126" s="203">
        <f>P127</f>
        <v>0</v>
      </c>
      <c r="Q126" s="105"/>
      <c r="R126" s="203">
        <f>R127</f>
        <v>57.104961549999999</v>
      </c>
      <c r="S126" s="105"/>
      <c r="T126" s="204">
        <f>T127</f>
        <v>0</v>
      </c>
      <c r="U126" s="39"/>
      <c r="V126" s="39"/>
      <c r="W126" s="39"/>
      <c r="X126" s="39"/>
      <c r="Y126" s="39"/>
      <c r="Z126" s="39"/>
      <c r="AA126" s="39"/>
      <c r="AB126" s="39"/>
      <c r="AC126" s="39"/>
      <c r="AD126" s="39"/>
      <c r="AE126" s="39"/>
      <c r="AT126" s="18" t="s">
        <v>80</v>
      </c>
      <c r="AU126" s="18" t="s">
        <v>198</v>
      </c>
      <c r="BK126" s="205">
        <f>BK127</f>
        <v>0</v>
      </c>
    </row>
    <row r="127" s="11" customFormat="1" ht="25.92" customHeight="1">
      <c r="A127" s="11"/>
      <c r="B127" s="206"/>
      <c r="C127" s="207"/>
      <c r="D127" s="208" t="s">
        <v>80</v>
      </c>
      <c r="E127" s="209" t="s">
        <v>353</v>
      </c>
      <c r="F127" s="209" t="s">
        <v>354</v>
      </c>
      <c r="G127" s="207"/>
      <c r="H127" s="207"/>
      <c r="I127" s="210"/>
      <c r="J127" s="211">
        <f>BK127</f>
        <v>0</v>
      </c>
      <c r="K127" s="207"/>
      <c r="L127" s="212"/>
      <c r="M127" s="213"/>
      <c r="N127" s="214"/>
      <c r="O127" s="214"/>
      <c r="P127" s="215">
        <f>P128+P210+P217+P242+P284</f>
        <v>0</v>
      </c>
      <c r="Q127" s="214"/>
      <c r="R127" s="215">
        <f>R128+R210+R217+R242+R284</f>
        <v>57.104961549999999</v>
      </c>
      <c r="S127" s="214"/>
      <c r="T127" s="216">
        <f>T128+T210+T217+T242+T284</f>
        <v>0</v>
      </c>
      <c r="U127" s="11"/>
      <c r="V127" s="11"/>
      <c r="W127" s="11"/>
      <c r="X127" s="11"/>
      <c r="Y127" s="11"/>
      <c r="Z127" s="11"/>
      <c r="AA127" s="11"/>
      <c r="AB127" s="11"/>
      <c r="AC127" s="11"/>
      <c r="AD127" s="11"/>
      <c r="AE127" s="11"/>
      <c r="AR127" s="217" t="s">
        <v>88</v>
      </c>
      <c r="AT127" s="218" t="s">
        <v>80</v>
      </c>
      <c r="AU127" s="218" t="s">
        <v>81</v>
      </c>
      <c r="AY127" s="217" t="s">
        <v>215</v>
      </c>
      <c r="BK127" s="219">
        <f>BK128+BK210+BK217+BK242+BK284</f>
        <v>0</v>
      </c>
    </row>
    <row r="128" s="11" customFormat="1" ht="22.8" customHeight="1">
      <c r="A128" s="11"/>
      <c r="B128" s="206"/>
      <c r="C128" s="207"/>
      <c r="D128" s="208" t="s">
        <v>80</v>
      </c>
      <c r="E128" s="248" t="s">
        <v>88</v>
      </c>
      <c r="F128" s="248" t="s">
        <v>355</v>
      </c>
      <c r="G128" s="207"/>
      <c r="H128" s="207"/>
      <c r="I128" s="210"/>
      <c r="J128" s="249">
        <f>BK128</f>
        <v>0</v>
      </c>
      <c r="K128" s="207"/>
      <c r="L128" s="212"/>
      <c r="M128" s="213"/>
      <c r="N128" s="214"/>
      <c r="O128" s="214"/>
      <c r="P128" s="215">
        <f>SUM(P129:P209)</f>
        <v>0</v>
      </c>
      <c r="Q128" s="214"/>
      <c r="R128" s="215">
        <f>SUM(R129:R209)</f>
        <v>25.747437899999998</v>
      </c>
      <c r="S128" s="214"/>
      <c r="T128" s="216">
        <f>SUM(T129:T209)</f>
        <v>0</v>
      </c>
      <c r="U128" s="11"/>
      <c r="V128" s="11"/>
      <c r="W128" s="11"/>
      <c r="X128" s="11"/>
      <c r="Y128" s="11"/>
      <c r="Z128" s="11"/>
      <c r="AA128" s="11"/>
      <c r="AB128" s="11"/>
      <c r="AC128" s="11"/>
      <c r="AD128" s="11"/>
      <c r="AE128" s="11"/>
      <c r="AR128" s="217" t="s">
        <v>88</v>
      </c>
      <c r="AT128" s="218" t="s">
        <v>80</v>
      </c>
      <c r="AU128" s="218" t="s">
        <v>88</v>
      </c>
      <c r="AY128" s="217" t="s">
        <v>215</v>
      </c>
      <c r="BK128" s="219">
        <f>SUM(BK129:BK209)</f>
        <v>0</v>
      </c>
    </row>
    <row r="129" s="2" customFormat="1" ht="33" customHeight="1">
      <c r="A129" s="39"/>
      <c r="B129" s="40"/>
      <c r="C129" s="220" t="s">
        <v>88</v>
      </c>
      <c r="D129" s="220" t="s">
        <v>216</v>
      </c>
      <c r="E129" s="221" t="s">
        <v>7522</v>
      </c>
      <c r="F129" s="222" t="s">
        <v>7523</v>
      </c>
      <c r="G129" s="223" t="s">
        <v>358</v>
      </c>
      <c r="H129" s="224">
        <v>57.020000000000003</v>
      </c>
      <c r="I129" s="225"/>
      <c r="J129" s="226">
        <f>ROUND(I129*H129,2)</f>
        <v>0</v>
      </c>
      <c r="K129" s="222" t="s">
        <v>359</v>
      </c>
      <c r="L129" s="45"/>
      <c r="M129" s="227" t="s">
        <v>1</v>
      </c>
      <c r="N129" s="228" t="s">
        <v>46</v>
      </c>
      <c r="O129" s="92"/>
      <c r="P129" s="229">
        <f>O129*H129</f>
        <v>0</v>
      </c>
      <c r="Q129" s="229">
        <v>0</v>
      </c>
      <c r="R129" s="229">
        <f>Q129*H129</f>
        <v>0</v>
      </c>
      <c r="S129" s="229">
        <v>0</v>
      </c>
      <c r="T129" s="230">
        <f>S129*H129</f>
        <v>0</v>
      </c>
      <c r="U129" s="39"/>
      <c r="V129" s="39"/>
      <c r="W129" s="39"/>
      <c r="X129" s="39"/>
      <c r="Y129" s="39"/>
      <c r="Z129" s="39"/>
      <c r="AA129" s="39"/>
      <c r="AB129" s="39"/>
      <c r="AC129" s="39"/>
      <c r="AD129" s="39"/>
      <c r="AE129" s="39"/>
      <c r="AR129" s="231" t="s">
        <v>214</v>
      </c>
      <c r="AT129" s="231" t="s">
        <v>216</v>
      </c>
      <c r="AU129" s="231" t="s">
        <v>90</v>
      </c>
      <c r="AY129" s="18" t="s">
        <v>215</v>
      </c>
      <c r="BE129" s="232">
        <f>IF(N129="základní",J129,0)</f>
        <v>0</v>
      </c>
      <c r="BF129" s="232">
        <f>IF(N129="snížená",J129,0)</f>
        <v>0</v>
      </c>
      <c r="BG129" s="232">
        <f>IF(N129="zákl. přenesená",J129,0)</f>
        <v>0</v>
      </c>
      <c r="BH129" s="232">
        <f>IF(N129="sníž. přenesená",J129,0)</f>
        <v>0</v>
      </c>
      <c r="BI129" s="232">
        <f>IF(N129="nulová",J129,0)</f>
        <v>0</v>
      </c>
      <c r="BJ129" s="18" t="s">
        <v>88</v>
      </c>
      <c r="BK129" s="232">
        <f>ROUND(I129*H129,2)</f>
        <v>0</v>
      </c>
      <c r="BL129" s="18" t="s">
        <v>214</v>
      </c>
      <c r="BM129" s="231" t="s">
        <v>7524</v>
      </c>
    </row>
    <row r="130" s="2" customFormat="1">
      <c r="A130" s="39"/>
      <c r="B130" s="40"/>
      <c r="C130" s="41"/>
      <c r="D130" s="233" t="s">
        <v>221</v>
      </c>
      <c r="E130" s="41"/>
      <c r="F130" s="234" t="s">
        <v>7525</v>
      </c>
      <c r="G130" s="41"/>
      <c r="H130" s="41"/>
      <c r="I130" s="235"/>
      <c r="J130" s="41"/>
      <c r="K130" s="41"/>
      <c r="L130" s="45"/>
      <c r="M130" s="236"/>
      <c r="N130" s="237"/>
      <c r="O130" s="92"/>
      <c r="P130" s="92"/>
      <c r="Q130" s="92"/>
      <c r="R130" s="92"/>
      <c r="S130" s="92"/>
      <c r="T130" s="93"/>
      <c r="U130" s="39"/>
      <c r="V130" s="39"/>
      <c r="W130" s="39"/>
      <c r="X130" s="39"/>
      <c r="Y130" s="39"/>
      <c r="Z130" s="39"/>
      <c r="AA130" s="39"/>
      <c r="AB130" s="39"/>
      <c r="AC130" s="39"/>
      <c r="AD130" s="39"/>
      <c r="AE130" s="39"/>
      <c r="AT130" s="18" t="s">
        <v>221</v>
      </c>
      <c r="AU130" s="18" t="s">
        <v>90</v>
      </c>
    </row>
    <row r="131" s="2" customFormat="1">
      <c r="A131" s="39"/>
      <c r="B131" s="40"/>
      <c r="C131" s="41"/>
      <c r="D131" s="250" t="s">
        <v>362</v>
      </c>
      <c r="E131" s="41"/>
      <c r="F131" s="251" t="s">
        <v>7526</v>
      </c>
      <c r="G131" s="41"/>
      <c r="H131" s="41"/>
      <c r="I131" s="235"/>
      <c r="J131" s="41"/>
      <c r="K131" s="41"/>
      <c r="L131" s="45"/>
      <c r="M131" s="236"/>
      <c r="N131" s="237"/>
      <c r="O131" s="92"/>
      <c r="P131" s="92"/>
      <c r="Q131" s="92"/>
      <c r="R131" s="92"/>
      <c r="S131" s="92"/>
      <c r="T131" s="93"/>
      <c r="U131" s="39"/>
      <c r="V131" s="39"/>
      <c r="W131" s="39"/>
      <c r="X131" s="39"/>
      <c r="Y131" s="39"/>
      <c r="Z131" s="39"/>
      <c r="AA131" s="39"/>
      <c r="AB131" s="39"/>
      <c r="AC131" s="39"/>
      <c r="AD131" s="39"/>
      <c r="AE131" s="39"/>
      <c r="AT131" s="18" t="s">
        <v>362</v>
      </c>
      <c r="AU131" s="18" t="s">
        <v>90</v>
      </c>
    </row>
    <row r="132" s="14" customFormat="1">
      <c r="A132" s="14"/>
      <c r="B132" s="262"/>
      <c r="C132" s="263"/>
      <c r="D132" s="233" t="s">
        <v>364</v>
      </c>
      <c r="E132" s="264" t="s">
        <v>1</v>
      </c>
      <c r="F132" s="265" t="s">
        <v>7527</v>
      </c>
      <c r="G132" s="263"/>
      <c r="H132" s="266">
        <v>71.275000000000006</v>
      </c>
      <c r="I132" s="267"/>
      <c r="J132" s="263"/>
      <c r="K132" s="263"/>
      <c r="L132" s="268"/>
      <c r="M132" s="269"/>
      <c r="N132" s="270"/>
      <c r="O132" s="270"/>
      <c r="P132" s="270"/>
      <c r="Q132" s="270"/>
      <c r="R132" s="270"/>
      <c r="S132" s="270"/>
      <c r="T132" s="271"/>
      <c r="U132" s="14"/>
      <c r="V132" s="14"/>
      <c r="W132" s="14"/>
      <c r="X132" s="14"/>
      <c r="Y132" s="14"/>
      <c r="Z132" s="14"/>
      <c r="AA132" s="14"/>
      <c r="AB132" s="14"/>
      <c r="AC132" s="14"/>
      <c r="AD132" s="14"/>
      <c r="AE132" s="14"/>
      <c r="AT132" s="272" t="s">
        <v>364</v>
      </c>
      <c r="AU132" s="272" t="s">
        <v>90</v>
      </c>
      <c r="AV132" s="14" t="s">
        <v>90</v>
      </c>
      <c r="AW132" s="14" t="s">
        <v>36</v>
      </c>
      <c r="AX132" s="14" t="s">
        <v>88</v>
      </c>
      <c r="AY132" s="272" t="s">
        <v>215</v>
      </c>
    </row>
    <row r="133" s="14" customFormat="1">
      <c r="A133" s="14"/>
      <c r="B133" s="262"/>
      <c r="C133" s="263"/>
      <c r="D133" s="233" t="s">
        <v>364</v>
      </c>
      <c r="E133" s="263"/>
      <c r="F133" s="265" t="s">
        <v>7528</v>
      </c>
      <c r="G133" s="263"/>
      <c r="H133" s="266">
        <v>57.020000000000003</v>
      </c>
      <c r="I133" s="267"/>
      <c r="J133" s="263"/>
      <c r="K133" s="263"/>
      <c r="L133" s="268"/>
      <c r="M133" s="269"/>
      <c r="N133" s="270"/>
      <c r="O133" s="270"/>
      <c r="P133" s="270"/>
      <c r="Q133" s="270"/>
      <c r="R133" s="270"/>
      <c r="S133" s="270"/>
      <c r="T133" s="271"/>
      <c r="U133" s="14"/>
      <c r="V133" s="14"/>
      <c r="W133" s="14"/>
      <c r="X133" s="14"/>
      <c r="Y133" s="14"/>
      <c r="Z133" s="14"/>
      <c r="AA133" s="14"/>
      <c r="AB133" s="14"/>
      <c r="AC133" s="14"/>
      <c r="AD133" s="14"/>
      <c r="AE133" s="14"/>
      <c r="AT133" s="272" t="s">
        <v>364</v>
      </c>
      <c r="AU133" s="272" t="s">
        <v>90</v>
      </c>
      <c r="AV133" s="14" t="s">
        <v>90</v>
      </c>
      <c r="AW133" s="14" t="s">
        <v>4</v>
      </c>
      <c r="AX133" s="14" t="s">
        <v>88</v>
      </c>
      <c r="AY133" s="272" t="s">
        <v>215</v>
      </c>
    </row>
    <row r="134" s="2" customFormat="1" ht="33" customHeight="1">
      <c r="A134" s="39"/>
      <c r="B134" s="40"/>
      <c r="C134" s="220" t="s">
        <v>90</v>
      </c>
      <c r="D134" s="220" t="s">
        <v>216</v>
      </c>
      <c r="E134" s="221" t="s">
        <v>7529</v>
      </c>
      <c r="F134" s="222" t="s">
        <v>7530</v>
      </c>
      <c r="G134" s="223" t="s">
        <v>358</v>
      </c>
      <c r="H134" s="224">
        <v>14.255000000000001</v>
      </c>
      <c r="I134" s="225"/>
      <c r="J134" s="226">
        <f>ROUND(I134*H134,2)</f>
        <v>0</v>
      </c>
      <c r="K134" s="222" t="s">
        <v>359</v>
      </c>
      <c r="L134" s="45"/>
      <c r="M134" s="227" t="s">
        <v>1</v>
      </c>
      <c r="N134" s="228" t="s">
        <v>46</v>
      </c>
      <c r="O134" s="92"/>
      <c r="P134" s="229">
        <f>O134*H134</f>
        <v>0</v>
      </c>
      <c r="Q134" s="229">
        <v>0</v>
      </c>
      <c r="R134" s="229">
        <f>Q134*H134</f>
        <v>0</v>
      </c>
      <c r="S134" s="229">
        <v>0</v>
      </c>
      <c r="T134" s="230">
        <f>S134*H134</f>
        <v>0</v>
      </c>
      <c r="U134" s="39"/>
      <c r="V134" s="39"/>
      <c r="W134" s="39"/>
      <c r="X134" s="39"/>
      <c r="Y134" s="39"/>
      <c r="Z134" s="39"/>
      <c r="AA134" s="39"/>
      <c r="AB134" s="39"/>
      <c r="AC134" s="39"/>
      <c r="AD134" s="39"/>
      <c r="AE134" s="39"/>
      <c r="AR134" s="231" t="s">
        <v>214</v>
      </c>
      <c r="AT134" s="231" t="s">
        <v>216</v>
      </c>
      <c r="AU134" s="231" t="s">
        <v>90</v>
      </c>
      <c r="AY134" s="18" t="s">
        <v>215</v>
      </c>
      <c r="BE134" s="232">
        <f>IF(N134="základní",J134,0)</f>
        <v>0</v>
      </c>
      <c r="BF134" s="232">
        <f>IF(N134="snížená",J134,0)</f>
        <v>0</v>
      </c>
      <c r="BG134" s="232">
        <f>IF(N134="zákl. přenesená",J134,0)</f>
        <v>0</v>
      </c>
      <c r="BH134" s="232">
        <f>IF(N134="sníž. přenesená",J134,0)</f>
        <v>0</v>
      </c>
      <c r="BI134" s="232">
        <f>IF(N134="nulová",J134,0)</f>
        <v>0</v>
      </c>
      <c r="BJ134" s="18" t="s">
        <v>88</v>
      </c>
      <c r="BK134" s="232">
        <f>ROUND(I134*H134,2)</f>
        <v>0</v>
      </c>
      <c r="BL134" s="18" t="s">
        <v>214</v>
      </c>
      <c r="BM134" s="231" t="s">
        <v>7531</v>
      </c>
    </row>
    <row r="135" s="2" customFormat="1">
      <c r="A135" s="39"/>
      <c r="B135" s="40"/>
      <c r="C135" s="41"/>
      <c r="D135" s="233" t="s">
        <v>221</v>
      </c>
      <c r="E135" s="41"/>
      <c r="F135" s="234" t="s">
        <v>7532</v>
      </c>
      <c r="G135" s="41"/>
      <c r="H135" s="41"/>
      <c r="I135" s="235"/>
      <c r="J135" s="41"/>
      <c r="K135" s="41"/>
      <c r="L135" s="45"/>
      <c r="M135" s="236"/>
      <c r="N135" s="237"/>
      <c r="O135" s="92"/>
      <c r="P135" s="92"/>
      <c r="Q135" s="92"/>
      <c r="R135" s="92"/>
      <c r="S135" s="92"/>
      <c r="T135" s="93"/>
      <c r="U135" s="39"/>
      <c r="V135" s="39"/>
      <c r="W135" s="39"/>
      <c r="X135" s="39"/>
      <c r="Y135" s="39"/>
      <c r="Z135" s="39"/>
      <c r="AA135" s="39"/>
      <c r="AB135" s="39"/>
      <c r="AC135" s="39"/>
      <c r="AD135" s="39"/>
      <c r="AE135" s="39"/>
      <c r="AT135" s="18" t="s">
        <v>221</v>
      </c>
      <c r="AU135" s="18" t="s">
        <v>90</v>
      </c>
    </row>
    <row r="136" s="2" customFormat="1">
      <c r="A136" s="39"/>
      <c r="B136" s="40"/>
      <c r="C136" s="41"/>
      <c r="D136" s="250" t="s">
        <v>362</v>
      </c>
      <c r="E136" s="41"/>
      <c r="F136" s="251" t="s">
        <v>7533</v>
      </c>
      <c r="G136" s="41"/>
      <c r="H136" s="41"/>
      <c r="I136" s="235"/>
      <c r="J136" s="41"/>
      <c r="K136" s="41"/>
      <c r="L136" s="45"/>
      <c r="M136" s="236"/>
      <c r="N136" s="237"/>
      <c r="O136" s="92"/>
      <c r="P136" s="92"/>
      <c r="Q136" s="92"/>
      <c r="R136" s="92"/>
      <c r="S136" s="92"/>
      <c r="T136" s="93"/>
      <c r="U136" s="39"/>
      <c r="V136" s="39"/>
      <c r="W136" s="39"/>
      <c r="X136" s="39"/>
      <c r="Y136" s="39"/>
      <c r="Z136" s="39"/>
      <c r="AA136" s="39"/>
      <c r="AB136" s="39"/>
      <c r="AC136" s="39"/>
      <c r="AD136" s="39"/>
      <c r="AE136" s="39"/>
      <c r="AT136" s="18" t="s">
        <v>362</v>
      </c>
      <c r="AU136" s="18" t="s">
        <v>90</v>
      </c>
    </row>
    <row r="137" s="14" customFormat="1">
      <c r="A137" s="14"/>
      <c r="B137" s="262"/>
      <c r="C137" s="263"/>
      <c r="D137" s="233" t="s">
        <v>364</v>
      </c>
      <c r="E137" s="263"/>
      <c r="F137" s="265" t="s">
        <v>7534</v>
      </c>
      <c r="G137" s="263"/>
      <c r="H137" s="266">
        <v>14.255000000000001</v>
      </c>
      <c r="I137" s="267"/>
      <c r="J137" s="263"/>
      <c r="K137" s="263"/>
      <c r="L137" s="268"/>
      <c r="M137" s="269"/>
      <c r="N137" s="270"/>
      <c r="O137" s="270"/>
      <c r="P137" s="270"/>
      <c r="Q137" s="270"/>
      <c r="R137" s="270"/>
      <c r="S137" s="270"/>
      <c r="T137" s="271"/>
      <c r="U137" s="14"/>
      <c r="V137" s="14"/>
      <c r="W137" s="14"/>
      <c r="X137" s="14"/>
      <c r="Y137" s="14"/>
      <c r="Z137" s="14"/>
      <c r="AA137" s="14"/>
      <c r="AB137" s="14"/>
      <c r="AC137" s="14"/>
      <c r="AD137" s="14"/>
      <c r="AE137" s="14"/>
      <c r="AT137" s="272" t="s">
        <v>364</v>
      </c>
      <c r="AU137" s="272" t="s">
        <v>90</v>
      </c>
      <c r="AV137" s="14" t="s">
        <v>90</v>
      </c>
      <c r="AW137" s="14" t="s">
        <v>4</v>
      </c>
      <c r="AX137" s="14" t="s">
        <v>88</v>
      </c>
      <c r="AY137" s="272" t="s">
        <v>215</v>
      </c>
    </row>
    <row r="138" s="2" customFormat="1" ht="33" customHeight="1">
      <c r="A138" s="39"/>
      <c r="B138" s="40"/>
      <c r="C138" s="220" t="s">
        <v>227</v>
      </c>
      <c r="D138" s="220" t="s">
        <v>216</v>
      </c>
      <c r="E138" s="221" t="s">
        <v>7535</v>
      </c>
      <c r="F138" s="222" t="s">
        <v>7536</v>
      </c>
      <c r="G138" s="223" t="s">
        <v>358</v>
      </c>
      <c r="H138" s="224">
        <v>40.607999999999997</v>
      </c>
      <c r="I138" s="225"/>
      <c r="J138" s="226">
        <f>ROUND(I138*H138,2)</f>
        <v>0</v>
      </c>
      <c r="K138" s="222" t="s">
        <v>359</v>
      </c>
      <c r="L138" s="45"/>
      <c r="M138" s="227" t="s">
        <v>1</v>
      </c>
      <c r="N138" s="228" t="s">
        <v>46</v>
      </c>
      <c r="O138" s="92"/>
      <c r="P138" s="229">
        <f>O138*H138</f>
        <v>0</v>
      </c>
      <c r="Q138" s="229">
        <v>0</v>
      </c>
      <c r="R138" s="229">
        <f>Q138*H138</f>
        <v>0</v>
      </c>
      <c r="S138" s="229">
        <v>0</v>
      </c>
      <c r="T138" s="230">
        <f>S138*H138</f>
        <v>0</v>
      </c>
      <c r="U138" s="39"/>
      <c r="V138" s="39"/>
      <c r="W138" s="39"/>
      <c r="X138" s="39"/>
      <c r="Y138" s="39"/>
      <c r="Z138" s="39"/>
      <c r="AA138" s="39"/>
      <c r="AB138" s="39"/>
      <c r="AC138" s="39"/>
      <c r="AD138" s="39"/>
      <c r="AE138" s="39"/>
      <c r="AR138" s="231" t="s">
        <v>214</v>
      </c>
      <c r="AT138" s="231" t="s">
        <v>216</v>
      </c>
      <c r="AU138" s="231" t="s">
        <v>90</v>
      </c>
      <c r="AY138" s="18" t="s">
        <v>215</v>
      </c>
      <c r="BE138" s="232">
        <f>IF(N138="základní",J138,0)</f>
        <v>0</v>
      </c>
      <c r="BF138" s="232">
        <f>IF(N138="snížená",J138,0)</f>
        <v>0</v>
      </c>
      <c r="BG138" s="232">
        <f>IF(N138="zákl. přenesená",J138,0)</f>
        <v>0</v>
      </c>
      <c r="BH138" s="232">
        <f>IF(N138="sníž. přenesená",J138,0)</f>
        <v>0</v>
      </c>
      <c r="BI138" s="232">
        <f>IF(N138="nulová",J138,0)</f>
        <v>0</v>
      </c>
      <c r="BJ138" s="18" t="s">
        <v>88</v>
      </c>
      <c r="BK138" s="232">
        <f>ROUND(I138*H138,2)</f>
        <v>0</v>
      </c>
      <c r="BL138" s="18" t="s">
        <v>214</v>
      </c>
      <c r="BM138" s="231" t="s">
        <v>7537</v>
      </c>
    </row>
    <row r="139" s="2" customFormat="1">
      <c r="A139" s="39"/>
      <c r="B139" s="40"/>
      <c r="C139" s="41"/>
      <c r="D139" s="233" t="s">
        <v>221</v>
      </c>
      <c r="E139" s="41"/>
      <c r="F139" s="234" t="s">
        <v>7538</v>
      </c>
      <c r="G139" s="41"/>
      <c r="H139" s="41"/>
      <c r="I139" s="235"/>
      <c r="J139" s="41"/>
      <c r="K139" s="41"/>
      <c r="L139" s="45"/>
      <c r="M139" s="236"/>
      <c r="N139" s="237"/>
      <c r="O139" s="92"/>
      <c r="P139" s="92"/>
      <c r="Q139" s="92"/>
      <c r="R139" s="92"/>
      <c r="S139" s="92"/>
      <c r="T139" s="93"/>
      <c r="U139" s="39"/>
      <c r="V139" s="39"/>
      <c r="W139" s="39"/>
      <c r="X139" s="39"/>
      <c r="Y139" s="39"/>
      <c r="Z139" s="39"/>
      <c r="AA139" s="39"/>
      <c r="AB139" s="39"/>
      <c r="AC139" s="39"/>
      <c r="AD139" s="39"/>
      <c r="AE139" s="39"/>
      <c r="AT139" s="18" t="s">
        <v>221</v>
      </c>
      <c r="AU139" s="18" t="s">
        <v>90</v>
      </c>
    </row>
    <row r="140" s="2" customFormat="1">
      <c r="A140" s="39"/>
      <c r="B140" s="40"/>
      <c r="C140" s="41"/>
      <c r="D140" s="250" t="s">
        <v>362</v>
      </c>
      <c r="E140" s="41"/>
      <c r="F140" s="251" t="s">
        <v>7539</v>
      </c>
      <c r="G140" s="41"/>
      <c r="H140" s="41"/>
      <c r="I140" s="235"/>
      <c r="J140" s="41"/>
      <c r="K140" s="41"/>
      <c r="L140" s="45"/>
      <c r="M140" s="236"/>
      <c r="N140" s="237"/>
      <c r="O140" s="92"/>
      <c r="P140" s="92"/>
      <c r="Q140" s="92"/>
      <c r="R140" s="92"/>
      <c r="S140" s="92"/>
      <c r="T140" s="93"/>
      <c r="U140" s="39"/>
      <c r="V140" s="39"/>
      <c r="W140" s="39"/>
      <c r="X140" s="39"/>
      <c r="Y140" s="39"/>
      <c r="Z140" s="39"/>
      <c r="AA140" s="39"/>
      <c r="AB140" s="39"/>
      <c r="AC140" s="39"/>
      <c r="AD140" s="39"/>
      <c r="AE140" s="39"/>
      <c r="AT140" s="18" t="s">
        <v>362</v>
      </c>
      <c r="AU140" s="18" t="s">
        <v>90</v>
      </c>
    </row>
    <row r="141" s="14" customFormat="1">
      <c r="A141" s="14"/>
      <c r="B141" s="262"/>
      <c r="C141" s="263"/>
      <c r="D141" s="233" t="s">
        <v>364</v>
      </c>
      <c r="E141" s="264" t="s">
        <v>1</v>
      </c>
      <c r="F141" s="265" t="s">
        <v>7540</v>
      </c>
      <c r="G141" s="263"/>
      <c r="H141" s="266">
        <v>50.759999999999998</v>
      </c>
      <c r="I141" s="267"/>
      <c r="J141" s="263"/>
      <c r="K141" s="263"/>
      <c r="L141" s="268"/>
      <c r="M141" s="269"/>
      <c r="N141" s="270"/>
      <c r="O141" s="270"/>
      <c r="P141" s="270"/>
      <c r="Q141" s="270"/>
      <c r="R141" s="270"/>
      <c r="S141" s="270"/>
      <c r="T141" s="271"/>
      <c r="U141" s="14"/>
      <c r="V141" s="14"/>
      <c r="W141" s="14"/>
      <c r="X141" s="14"/>
      <c r="Y141" s="14"/>
      <c r="Z141" s="14"/>
      <c r="AA141" s="14"/>
      <c r="AB141" s="14"/>
      <c r="AC141" s="14"/>
      <c r="AD141" s="14"/>
      <c r="AE141" s="14"/>
      <c r="AT141" s="272" t="s">
        <v>364</v>
      </c>
      <c r="AU141" s="272" t="s">
        <v>90</v>
      </c>
      <c r="AV141" s="14" t="s">
        <v>90</v>
      </c>
      <c r="AW141" s="14" t="s">
        <v>36</v>
      </c>
      <c r="AX141" s="14" t="s">
        <v>88</v>
      </c>
      <c r="AY141" s="272" t="s">
        <v>215</v>
      </c>
    </row>
    <row r="142" s="14" customFormat="1">
      <c r="A142" s="14"/>
      <c r="B142" s="262"/>
      <c r="C142" s="263"/>
      <c r="D142" s="233" t="s">
        <v>364</v>
      </c>
      <c r="E142" s="263"/>
      <c r="F142" s="265" t="s">
        <v>7541</v>
      </c>
      <c r="G142" s="263"/>
      <c r="H142" s="266">
        <v>40.607999999999997</v>
      </c>
      <c r="I142" s="267"/>
      <c r="J142" s="263"/>
      <c r="K142" s="263"/>
      <c r="L142" s="268"/>
      <c r="M142" s="269"/>
      <c r="N142" s="270"/>
      <c r="O142" s="270"/>
      <c r="P142" s="270"/>
      <c r="Q142" s="270"/>
      <c r="R142" s="270"/>
      <c r="S142" s="270"/>
      <c r="T142" s="271"/>
      <c r="U142" s="14"/>
      <c r="V142" s="14"/>
      <c r="W142" s="14"/>
      <c r="X142" s="14"/>
      <c r="Y142" s="14"/>
      <c r="Z142" s="14"/>
      <c r="AA142" s="14"/>
      <c r="AB142" s="14"/>
      <c r="AC142" s="14"/>
      <c r="AD142" s="14"/>
      <c r="AE142" s="14"/>
      <c r="AT142" s="272" t="s">
        <v>364</v>
      </c>
      <c r="AU142" s="272" t="s">
        <v>90</v>
      </c>
      <c r="AV142" s="14" t="s">
        <v>90</v>
      </c>
      <c r="AW142" s="14" t="s">
        <v>4</v>
      </c>
      <c r="AX142" s="14" t="s">
        <v>88</v>
      </c>
      <c r="AY142" s="272" t="s">
        <v>215</v>
      </c>
    </row>
    <row r="143" s="2" customFormat="1" ht="33" customHeight="1">
      <c r="A143" s="39"/>
      <c r="B143" s="40"/>
      <c r="C143" s="220" t="s">
        <v>214</v>
      </c>
      <c r="D143" s="220" t="s">
        <v>216</v>
      </c>
      <c r="E143" s="221" t="s">
        <v>7542</v>
      </c>
      <c r="F143" s="222" t="s">
        <v>7543</v>
      </c>
      <c r="G143" s="223" t="s">
        <v>358</v>
      </c>
      <c r="H143" s="224">
        <v>10.151999999999999</v>
      </c>
      <c r="I143" s="225"/>
      <c r="J143" s="226">
        <f>ROUND(I143*H143,2)</f>
        <v>0</v>
      </c>
      <c r="K143" s="222" t="s">
        <v>359</v>
      </c>
      <c r="L143" s="45"/>
      <c r="M143" s="227" t="s">
        <v>1</v>
      </c>
      <c r="N143" s="228" t="s">
        <v>46</v>
      </c>
      <c r="O143" s="92"/>
      <c r="P143" s="229">
        <f>O143*H143</f>
        <v>0</v>
      </c>
      <c r="Q143" s="229">
        <v>0</v>
      </c>
      <c r="R143" s="229">
        <f>Q143*H143</f>
        <v>0</v>
      </c>
      <c r="S143" s="229">
        <v>0</v>
      </c>
      <c r="T143" s="230">
        <f>S143*H143</f>
        <v>0</v>
      </c>
      <c r="U143" s="39"/>
      <c r="V143" s="39"/>
      <c r="W143" s="39"/>
      <c r="X143" s="39"/>
      <c r="Y143" s="39"/>
      <c r="Z143" s="39"/>
      <c r="AA143" s="39"/>
      <c r="AB143" s="39"/>
      <c r="AC143" s="39"/>
      <c r="AD143" s="39"/>
      <c r="AE143" s="39"/>
      <c r="AR143" s="231" t="s">
        <v>214</v>
      </c>
      <c r="AT143" s="231" t="s">
        <v>216</v>
      </c>
      <c r="AU143" s="231" t="s">
        <v>90</v>
      </c>
      <c r="AY143" s="18" t="s">
        <v>215</v>
      </c>
      <c r="BE143" s="232">
        <f>IF(N143="základní",J143,0)</f>
        <v>0</v>
      </c>
      <c r="BF143" s="232">
        <f>IF(N143="snížená",J143,0)</f>
        <v>0</v>
      </c>
      <c r="BG143" s="232">
        <f>IF(N143="zákl. přenesená",J143,0)</f>
        <v>0</v>
      </c>
      <c r="BH143" s="232">
        <f>IF(N143="sníž. přenesená",J143,0)</f>
        <v>0</v>
      </c>
      <c r="BI143" s="232">
        <f>IF(N143="nulová",J143,0)</f>
        <v>0</v>
      </c>
      <c r="BJ143" s="18" t="s">
        <v>88</v>
      </c>
      <c r="BK143" s="232">
        <f>ROUND(I143*H143,2)</f>
        <v>0</v>
      </c>
      <c r="BL143" s="18" t="s">
        <v>214</v>
      </c>
      <c r="BM143" s="231" t="s">
        <v>7544</v>
      </c>
    </row>
    <row r="144" s="2" customFormat="1">
      <c r="A144" s="39"/>
      <c r="B144" s="40"/>
      <c r="C144" s="41"/>
      <c r="D144" s="233" t="s">
        <v>221</v>
      </c>
      <c r="E144" s="41"/>
      <c r="F144" s="234" t="s">
        <v>7545</v>
      </c>
      <c r="G144" s="41"/>
      <c r="H144" s="41"/>
      <c r="I144" s="235"/>
      <c r="J144" s="41"/>
      <c r="K144" s="41"/>
      <c r="L144" s="45"/>
      <c r="M144" s="236"/>
      <c r="N144" s="237"/>
      <c r="O144" s="92"/>
      <c r="P144" s="92"/>
      <c r="Q144" s="92"/>
      <c r="R144" s="92"/>
      <c r="S144" s="92"/>
      <c r="T144" s="93"/>
      <c r="U144" s="39"/>
      <c r="V144" s="39"/>
      <c r="W144" s="39"/>
      <c r="X144" s="39"/>
      <c r="Y144" s="39"/>
      <c r="Z144" s="39"/>
      <c r="AA144" s="39"/>
      <c r="AB144" s="39"/>
      <c r="AC144" s="39"/>
      <c r="AD144" s="39"/>
      <c r="AE144" s="39"/>
      <c r="AT144" s="18" t="s">
        <v>221</v>
      </c>
      <c r="AU144" s="18" t="s">
        <v>90</v>
      </c>
    </row>
    <row r="145" s="2" customFormat="1">
      <c r="A145" s="39"/>
      <c r="B145" s="40"/>
      <c r="C145" s="41"/>
      <c r="D145" s="250" t="s">
        <v>362</v>
      </c>
      <c r="E145" s="41"/>
      <c r="F145" s="251" t="s">
        <v>7546</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362</v>
      </c>
      <c r="AU145" s="18" t="s">
        <v>90</v>
      </c>
    </row>
    <row r="146" s="14" customFormat="1">
      <c r="A146" s="14"/>
      <c r="B146" s="262"/>
      <c r="C146" s="263"/>
      <c r="D146" s="233" t="s">
        <v>364</v>
      </c>
      <c r="E146" s="263"/>
      <c r="F146" s="265" t="s">
        <v>7547</v>
      </c>
      <c r="G146" s="263"/>
      <c r="H146" s="266">
        <v>10.151999999999999</v>
      </c>
      <c r="I146" s="267"/>
      <c r="J146" s="263"/>
      <c r="K146" s="263"/>
      <c r="L146" s="268"/>
      <c r="M146" s="269"/>
      <c r="N146" s="270"/>
      <c r="O146" s="270"/>
      <c r="P146" s="270"/>
      <c r="Q146" s="270"/>
      <c r="R146" s="270"/>
      <c r="S146" s="270"/>
      <c r="T146" s="271"/>
      <c r="U146" s="14"/>
      <c r="V146" s="14"/>
      <c r="W146" s="14"/>
      <c r="X146" s="14"/>
      <c r="Y146" s="14"/>
      <c r="Z146" s="14"/>
      <c r="AA146" s="14"/>
      <c r="AB146" s="14"/>
      <c r="AC146" s="14"/>
      <c r="AD146" s="14"/>
      <c r="AE146" s="14"/>
      <c r="AT146" s="272" t="s">
        <v>364</v>
      </c>
      <c r="AU146" s="272" t="s">
        <v>90</v>
      </c>
      <c r="AV146" s="14" t="s">
        <v>90</v>
      </c>
      <c r="AW146" s="14" t="s">
        <v>4</v>
      </c>
      <c r="AX146" s="14" t="s">
        <v>88</v>
      </c>
      <c r="AY146" s="272" t="s">
        <v>215</v>
      </c>
    </row>
    <row r="147" s="2" customFormat="1" ht="21.75" customHeight="1">
      <c r="A147" s="39"/>
      <c r="B147" s="40"/>
      <c r="C147" s="220" t="s">
        <v>236</v>
      </c>
      <c r="D147" s="220" t="s">
        <v>216</v>
      </c>
      <c r="E147" s="221" t="s">
        <v>5302</v>
      </c>
      <c r="F147" s="222" t="s">
        <v>5303</v>
      </c>
      <c r="G147" s="223" t="s">
        <v>523</v>
      </c>
      <c r="H147" s="224">
        <v>81</v>
      </c>
      <c r="I147" s="225"/>
      <c r="J147" s="226">
        <f>ROUND(I147*H147,2)</f>
        <v>0</v>
      </c>
      <c r="K147" s="222" t="s">
        <v>359</v>
      </c>
      <c r="L147" s="45"/>
      <c r="M147" s="227" t="s">
        <v>1</v>
      </c>
      <c r="N147" s="228" t="s">
        <v>46</v>
      </c>
      <c r="O147" s="92"/>
      <c r="P147" s="229">
        <f>O147*H147</f>
        <v>0</v>
      </c>
      <c r="Q147" s="229">
        <v>0.00084000000000000003</v>
      </c>
      <c r="R147" s="229">
        <f>Q147*H147</f>
        <v>0.068040000000000003</v>
      </c>
      <c r="S147" s="229">
        <v>0</v>
      </c>
      <c r="T147" s="230">
        <f>S147*H147</f>
        <v>0</v>
      </c>
      <c r="U147" s="39"/>
      <c r="V147" s="39"/>
      <c r="W147" s="39"/>
      <c r="X147" s="39"/>
      <c r="Y147" s="39"/>
      <c r="Z147" s="39"/>
      <c r="AA147" s="39"/>
      <c r="AB147" s="39"/>
      <c r="AC147" s="39"/>
      <c r="AD147" s="39"/>
      <c r="AE147" s="39"/>
      <c r="AR147" s="231" t="s">
        <v>214</v>
      </c>
      <c r="AT147" s="231" t="s">
        <v>216</v>
      </c>
      <c r="AU147" s="231" t="s">
        <v>90</v>
      </c>
      <c r="AY147" s="18" t="s">
        <v>215</v>
      </c>
      <c r="BE147" s="232">
        <f>IF(N147="základní",J147,0)</f>
        <v>0</v>
      </c>
      <c r="BF147" s="232">
        <f>IF(N147="snížená",J147,0)</f>
        <v>0</v>
      </c>
      <c r="BG147" s="232">
        <f>IF(N147="zákl. přenesená",J147,0)</f>
        <v>0</v>
      </c>
      <c r="BH147" s="232">
        <f>IF(N147="sníž. přenesená",J147,0)</f>
        <v>0</v>
      </c>
      <c r="BI147" s="232">
        <f>IF(N147="nulová",J147,0)</f>
        <v>0</v>
      </c>
      <c r="BJ147" s="18" t="s">
        <v>88</v>
      </c>
      <c r="BK147" s="232">
        <f>ROUND(I147*H147,2)</f>
        <v>0</v>
      </c>
      <c r="BL147" s="18" t="s">
        <v>214</v>
      </c>
      <c r="BM147" s="231" t="s">
        <v>7548</v>
      </c>
    </row>
    <row r="148" s="2" customFormat="1">
      <c r="A148" s="39"/>
      <c r="B148" s="40"/>
      <c r="C148" s="41"/>
      <c r="D148" s="233" t="s">
        <v>221</v>
      </c>
      <c r="E148" s="41"/>
      <c r="F148" s="234" t="s">
        <v>5305</v>
      </c>
      <c r="G148" s="41"/>
      <c r="H148" s="41"/>
      <c r="I148" s="235"/>
      <c r="J148" s="41"/>
      <c r="K148" s="41"/>
      <c r="L148" s="45"/>
      <c r="M148" s="236"/>
      <c r="N148" s="237"/>
      <c r="O148" s="92"/>
      <c r="P148" s="92"/>
      <c r="Q148" s="92"/>
      <c r="R148" s="92"/>
      <c r="S148" s="92"/>
      <c r="T148" s="93"/>
      <c r="U148" s="39"/>
      <c r="V148" s="39"/>
      <c r="W148" s="39"/>
      <c r="X148" s="39"/>
      <c r="Y148" s="39"/>
      <c r="Z148" s="39"/>
      <c r="AA148" s="39"/>
      <c r="AB148" s="39"/>
      <c r="AC148" s="39"/>
      <c r="AD148" s="39"/>
      <c r="AE148" s="39"/>
      <c r="AT148" s="18" t="s">
        <v>221</v>
      </c>
      <c r="AU148" s="18" t="s">
        <v>90</v>
      </c>
    </row>
    <row r="149" s="2" customFormat="1">
      <c r="A149" s="39"/>
      <c r="B149" s="40"/>
      <c r="C149" s="41"/>
      <c r="D149" s="250" t="s">
        <v>362</v>
      </c>
      <c r="E149" s="41"/>
      <c r="F149" s="251" t="s">
        <v>5306</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362</v>
      </c>
      <c r="AU149" s="18" t="s">
        <v>90</v>
      </c>
    </row>
    <row r="150" s="14" customFormat="1">
      <c r="A150" s="14"/>
      <c r="B150" s="262"/>
      <c r="C150" s="263"/>
      <c r="D150" s="233" t="s">
        <v>364</v>
      </c>
      <c r="E150" s="264" t="s">
        <v>1</v>
      </c>
      <c r="F150" s="265" t="s">
        <v>7549</v>
      </c>
      <c r="G150" s="263"/>
      <c r="H150" s="266">
        <v>81</v>
      </c>
      <c r="I150" s="267"/>
      <c r="J150" s="263"/>
      <c r="K150" s="263"/>
      <c r="L150" s="268"/>
      <c r="M150" s="269"/>
      <c r="N150" s="270"/>
      <c r="O150" s="270"/>
      <c r="P150" s="270"/>
      <c r="Q150" s="270"/>
      <c r="R150" s="270"/>
      <c r="S150" s="270"/>
      <c r="T150" s="271"/>
      <c r="U150" s="14"/>
      <c r="V150" s="14"/>
      <c r="W150" s="14"/>
      <c r="X150" s="14"/>
      <c r="Y150" s="14"/>
      <c r="Z150" s="14"/>
      <c r="AA150" s="14"/>
      <c r="AB150" s="14"/>
      <c r="AC150" s="14"/>
      <c r="AD150" s="14"/>
      <c r="AE150" s="14"/>
      <c r="AT150" s="272" t="s">
        <v>364</v>
      </c>
      <c r="AU150" s="272" t="s">
        <v>90</v>
      </c>
      <c r="AV150" s="14" t="s">
        <v>90</v>
      </c>
      <c r="AW150" s="14" t="s">
        <v>36</v>
      </c>
      <c r="AX150" s="14" t="s">
        <v>88</v>
      </c>
      <c r="AY150" s="272" t="s">
        <v>215</v>
      </c>
    </row>
    <row r="151" s="2" customFormat="1" ht="24.15" customHeight="1">
      <c r="A151" s="39"/>
      <c r="B151" s="40"/>
      <c r="C151" s="220" t="s">
        <v>241</v>
      </c>
      <c r="D151" s="220" t="s">
        <v>216</v>
      </c>
      <c r="E151" s="221" t="s">
        <v>5308</v>
      </c>
      <c r="F151" s="222" t="s">
        <v>5309</v>
      </c>
      <c r="G151" s="223" t="s">
        <v>523</v>
      </c>
      <c r="H151" s="224">
        <v>81</v>
      </c>
      <c r="I151" s="225"/>
      <c r="J151" s="226">
        <f>ROUND(I151*H151,2)</f>
        <v>0</v>
      </c>
      <c r="K151" s="222" t="s">
        <v>359</v>
      </c>
      <c r="L151" s="45"/>
      <c r="M151" s="227" t="s">
        <v>1</v>
      </c>
      <c r="N151" s="228" t="s">
        <v>46</v>
      </c>
      <c r="O151" s="92"/>
      <c r="P151" s="229">
        <f>O151*H151</f>
        <v>0</v>
      </c>
      <c r="Q151" s="229">
        <v>0</v>
      </c>
      <c r="R151" s="229">
        <f>Q151*H151</f>
        <v>0</v>
      </c>
      <c r="S151" s="229">
        <v>0</v>
      </c>
      <c r="T151" s="230">
        <f>S151*H151</f>
        <v>0</v>
      </c>
      <c r="U151" s="39"/>
      <c r="V151" s="39"/>
      <c r="W151" s="39"/>
      <c r="X151" s="39"/>
      <c r="Y151" s="39"/>
      <c r="Z151" s="39"/>
      <c r="AA151" s="39"/>
      <c r="AB151" s="39"/>
      <c r="AC151" s="39"/>
      <c r="AD151" s="39"/>
      <c r="AE151" s="39"/>
      <c r="AR151" s="231" t="s">
        <v>214</v>
      </c>
      <c r="AT151" s="231" t="s">
        <v>216</v>
      </c>
      <c r="AU151" s="231" t="s">
        <v>90</v>
      </c>
      <c r="AY151" s="18" t="s">
        <v>215</v>
      </c>
      <c r="BE151" s="232">
        <f>IF(N151="základní",J151,0)</f>
        <v>0</v>
      </c>
      <c r="BF151" s="232">
        <f>IF(N151="snížená",J151,0)</f>
        <v>0</v>
      </c>
      <c r="BG151" s="232">
        <f>IF(N151="zákl. přenesená",J151,0)</f>
        <v>0</v>
      </c>
      <c r="BH151" s="232">
        <f>IF(N151="sníž. přenesená",J151,0)</f>
        <v>0</v>
      </c>
      <c r="BI151" s="232">
        <f>IF(N151="nulová",J151,0)</f>
        <v>0</v>
      </c>
      <c r="BJ151" s="18" t="s">
        <v>88</v>
      </c>
      <c r="BK151" s="232">
        <f>ROUND(I151*H151,2)</f>
        <v>0</v>
      </c>
      <c r="BL151" s="18" t="s">
        <v>214</v>
      </c>
      <c r="BM151" s="231" t="s">
        <v>7550</v>
      </c>
    </row>
    <row r="152" s="2" customFormat="1">
      <c r="A152" s="39"/>
      <c r="B152" s="40"/>
      <c r="C152" s="41"/>
      <c r="D152" s="233" t="s">
        <v>221</v>
      </c>
      <c r="E152" s="41"/>
      <c r="F152" s="234" t="s">
        <v>5311</v>
      </c>
      <c r="G152" s="41"/>
      <c r="H152" s="41"/>
      <c r="I152" s="235"/>
      <c r="J152" s="41"/>
      <c r="K152" s="41"/>
      <c r="L152" s="45"/>
      <c r="M152" s="236"/>
      <c r="N152" s="237"/>
      <c r="O152" s="92"/>
      <c r="P152" s="92"/>
      <c r="Q152" s="92"/>
      <c r="R152" s="92"/>
      <c r="S152" s="92"/>
      <c r="T152" s="93"/>
      <c r="U152" s="39"/>
      <c r="V152" s="39"/>
      <c r="W152" s="39"/>
      <c r="X152" s="39"/>
      <c r="Y152" s="39"/>
      <c r="Z152" s="39"/>
      <c r="AA152" s="39"/>
      <c r="AB152" s="39"/>
      <c r="AC152" s="39"/>
      <c r="AD152" s="39"/>
      <c r="AE152" s="39"/>
      <c r="AT152" s="18" t="s">
        <v>221</v>
      </c>
      <c r="AU152" s="18" t="s">
        <v>90</v>
      </c>
    </row>
    <row r="153" s="2" customFormat="1">
      <c r="A153" s="39"/>
      <c r="B153" s="40"/>
      <c r="C153" s="41"/>
      <c r="D153" s="250" t="s">
        <v>362</v>
      </c>
      <c r="E153" s="41"/>
      <c r="F153" s="251" t="s">
        <v>5312</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362</v>
      </c>
      <c r="AU153" s="18" t="s">
        <v>90</v>
      </c>
    </row>
    <row r="154" s="2" customFormat="1" ht="21.75" customHeight="1">
      <c r="A154" s="39"/>
      <c r="B154" s="40"/>
      <c r="C154" s="220" t="s">
        <v>246</v>
      </c>
      <c r="D154" s="220" t="s">
        <v>216</v>
      </c>
      <c r="E154" s="221" t="s">
        <v>7551</v>
      </c>
      <c r="F154" s="222" t="s">
        <v>7552</v>
      </c>
      <c r="G154" s="223" t="s">
        <v>523</v>
      </c>
      <c r="H154" s="224">
        <v>74.072000000000003</v>
      </c>
      <c r="I154" s="225"/>
      <c r="J154" s="226">
        <f>ROUND(I154*H154,2)</f>
        <v>0</v>
      </c>
      <c r="K154" s="222" t="s">
        <v>359</v>
      </c>
      <c r="L154" s="45"/>
      <c r="M154" s="227" t="s">
        <v>1</v>
      </c>
      <c r="N154" s="228" t="s">
        <v>46</v>
      </c>
      <c r="O154" s="92"/>
      <c r="P154" s="229">
        <f>O154*H154</f>
        <v>0</v>
      </c>
      <c r="Q154" s="229">
        <v>0.00069999999999999999</v>
      </c>
      <c r="R154" s="229">
        <f>Q154*H154</f>
        <v>0.051850400000000005</v>
      </c>
      <c r="S154" s="229">
        <v>0</v>
      </c>
      <c r="T154" s="230">
        <f>S154*H154</f>
        <v>0</v>
      </c>
      <c r="U154" s="39"/>
      <c r="V154" s="39"/>
      <c r="W154" s="39"/>
      <c r="X154" s="39"/>
      <c r="Y154" s="39"/>
      <c r="Z154" s="39"/>
      <c r="AA154" s="39"/>
      <c r="AB154" s="39"/>
      <c r="AC154" s="39"/>
      <c r="AD154" s="39"/>
      <c r="AE154" s="39"/>
      <c r="AR154" s="231" t="s">
        <v>214</v>
      </c>
      <c r="AT154" s="231" t="s">
        <v>216</v>
      </c>
      <c r="AU154" s="231" t="s">
        <v>90</v>
      </c>
      <c r="AY154" s="18" t="s">
        <v>215</v>
      </c>
      <c r="BE154" s="232">
        <f>IF(N154="základní",J154,0)</f>
        <v>0</v>
      </c>
      <c r="BF154" s="232">
        <f>IF(N154="snížená",J154,0)</f>
        <v>0</v>
      </c>
      <c r="BG154" s="232">
        <f>IF(N154="zákl. přenesená",J154,0)</f>
        <v>0</v>
      </c>
      <c r="BH154" s="232">
        <f>IF(N154="sníž. přenesená",J154,0)</f>
        <v>0</v>
      </c>
      <c r="BI154" s="232">
        <f>IF(N154="nulová",J154,0)</f>
        <v>0</v>
      </c>
      <c r="BJ154" s="18" t="s">
        <v>88</v>
      </c>
      <c r="BK154" s="232">
        <f>ROUND(I154*H154,2)</f>
        <v>0</v>
      </c>
      <c r="BL154" s="18" t="s">
        <v>214</v>
      </c>
      <c r="BM154" s="231" t="s">
        <v>7553</v>
      </c>
    </row>
    <row r="155" s="2" customFormat="1">
      <c r="A155" s="39"/>
      <c r="B155" s="40"/>
      <c r="C155" s="41"/>
      <c r="D155" s="233" t="s">
        <v>221</v>
      </c>
      <c r="E155" s="41"/>
      <c r="F155" s="234" t="s">
        <v>7554</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221</v>
      </c>
      <c r="AU155" s="18" t="s">
        <v>90</v>
      </c>
    </row>
    <row r="156" s="2" customFormat="1">
      <c r="A156" s="39"/>
      <c r="B156" s="40"/>
      <c r="C156" s="41"/>
      <c r="D156" s="250" t="s">
        <v>362</v>
      </c>
      <c r="E156" s="41"/>
      <c r="F156" s="251" t="s">
        <v>7555</v>
      </c>
      <c r="G156" s="41"/>
      <c r="H156" s="41"/>
      <c r="I156" s="235"/>
      <c r="J156" s="41"/>
      <c r="K156" s="41"/>
      <c r="L156" s="45"/>
      <c r="M156" s="236"/>
      <c r="N156" s="237"/>
      <c r="O156" s="92"/>
      <c r="P156" s="92"/>
      <c r="Q156" s="92"/>
      <c r="R156" s="92"/>
      <c r="S156" s="92"/>
      <c r="T156" s="93"/>
      <c r="U156" s="39"/>
      <c r="V156" s="39"/>
      <c r="W156" s="39"/>
      <c r="X156" s="39"/>
      <c r="Y156" s="39"/>
      <c r="Z156" s="39"/>
      <c r="AA156" s="39"/>
      <c r="AB156" s="39"/>
      <c r="AC156" s="39"/>
      <c r="AD156" s="39"/>
      <c r="AE156" s="39"/>
      <c r="AT156" s="18" t="s">
        <v>362</v>
      </c>
      <c r="AU156" s="18" t="s">
        <v>90</v>
      </c>
    </row>
    <row r="157" s="14" customFormat="1">
      <c r="A157" s="14"/>
      <c r="B157" s="262"/>
      <c r="C157" s="263"/>
      <c r="D157" s="233" t="s">
        <v>364</v>
      </c>
      <c r="E157" s="264" t="s">
        <v>1</v>
      </c>
      <c r="F157" s="265" t="s">
        <v>7556</v>
      </c>
      <c r="G157" s="263"/>
      <c r="H157" s="266">
        <v>74.072000000000003</v>
      </c>
      <c r="I157" s="267"/>
      <c r="J157" s="263"/>
      <c r="K157" s="263"/>
      <c r="L157" s="268"/>
      <c r="M157" s="269"/>
      <c r="N157" s="270"/>
      <c r="O157" s="270"/>
      <c r="P157" s="270"/>
      <c r="Q157" s="270"/>
      <c r="R157" s="270"/>
      <c r="S157" s="270"/>
      <c r="T157" s="271"/>
      <c r="U157" s="14"/>
      <c r="V157" s="14"/>
      <c r="W157" s="14"/>
      <c r="X157" s="14"/>
      <c r="Y157" s="14"/>
      <c r="Z157" s="14"/>
      <c r="AA157" s="14"/>
      <c r="AB157" s="14"/>
      <c r="AC157" s="14"/>
      <c r="AD157" s="14"/>
      <c r="AE157" s="14"/>
      <c r="AT157" s="272" t="s">
        <v>364</v>
      </c>
      <c r="AU157" s="272" t="s">
        <v>90</v>
      </c>
      <c r="AV157" s="14" t="s">
        <v>90</v>
      </c>
      <c r="AW157" s="14" t="s">
        <v>36</v>
      </c>
      <c r="AX157" s="14" t="s">
        <v>88</v>
      </c>
      <c r="AY157" s="272" t="s">
        <v>215</v>
      </c>
    </row>
    <row r="158" s="2" customFormat="1" ht="16.5" customHeight="1">
      <c r="A158" s="39"/>
      <c r="B158" s="40"/>
      <c r="C158" s="220" t="s">
        <v>251</v>
      </c>
      <c r="D158" s="220" t="s">
        <v>216</v>
      </c>
      <c r="E158" s="221" t="s">
        <v>7557</v>
      </c>
      <c r="F158" s="222" t="s">
        <v>7558</v>
      </c>
      <c r="G158" s="223" t="s">
        <v>523</v>
      </c>
      <c r="H158" s="224">
        <v>74.072000000000003</v>
      </c>
      <c r="I158" s="225"/>
      <c r="J158" s="226">
        <f>ROUND(I158*H158,2)</f>
        <v>0</v>
      </c>
      <c r="K158" s="222" t="s">
        <v>359</v>
      </c>
      <c r="L158" s="45"/>
      <c r="M158" s="227" t="s">
        <v>1</v>
      </c>
      <c r="N158" s="228" t="s">
        <v>46</v>
      </c>
      <c r="O158" s="92"/>
      <c r="P158" s="229">
        <f>O158*H158</f>
        <v>0</v>
      </c>
      <c r="Q158" s="229">
        <v>0</v>
      </c>
      <c r="R158" s="229">
        <f>Q158*H158</f>
        <v>0</v>
      </c>
      <c r="S158" s="229">
        <v>0</v>
      </c>
      <c r="T158" s="230">
        <f>S158*H158</f>
        <v>0</v>
      </c>
      <c r="U158" s="39"/>
      <c r="V158" s="39"/>
      <c r="W158" s="39"/>
      <c r="X158" s="39"/>
      <c r="Y158" s="39"/>
      <c r="Z158" s="39"/>
      <c r="AA158" s="39"/>
      <c r="AB158" s="39"/>
      <c r="AC158" s="39"/>
      <c r="AD158" s="39"/>
      <c r="AE158" s="39"/>
      <c r="AR158" s="231" t="s">
        <v>214</v>
      </c>
      <c r="AT158" s="231" t="s">
        <v>216</v>
      </c>
      <c r="AU158" s="231" t="s">
        <v>90</v>
      </c>
      <c r="AY158" s="18" t="s">
        <v>215</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214</v>
      </c>
      <c r="BM158" s="231" t="s">
        <v>7559</v>
      </c>
    </row>
    <row r="159" s="2" customFormat="1">
      <c r="A159" s="39"/>
      <c r="B159" s="40"/>
      <c r="C159" s="41"/>
      <c r="D159" s="233" t="s">
        <v>221</v>
      </c>
      <c r="E159" s="41"/>
      <c r="F159" s="234" t="s">
        <v>7560</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221</v>
      </c>
      <c r="AU159" s="18" t="s">
        <v>90</v>
      </c>
    </row>
    <row r="160" s="2" customFormat="1">
      <c r="A160" s="39"/>
      <c r="B160" s="40"/>
      <c r="C160" s="41"/>
      <c r="D160" s="250" t="s">
        <v>362</v>
      </c>
      <c r="E160" s="41"/>
      <c r="F160" s="251" t="s">
        <v>7561</v>
      </c>
      <c r="G160" s="41"/>
      <c r="H160" s="41"/>
      <c r="I160" s="235"/>
      <c r="J160" s="41"/>
      <c r="K160" s="41"/>
      <c r="L160" s="45"/>
      <c r="M160" s="236"/>
      <c r="N160" s="237"/>
      <c r="O160" s="92"/>
      <c r="P160" s="92"/>
      <c r="Q160" s="92"/>
      <c r="R160" s="92"/>
      <c r="S160" s="92"/>
      <c r="T160" s="93"/>
      <c r="U160" s="39"/>
      <c r="V160" s="39"/>
      <c r="W160" s="39"/>
      <c r="X160" s="39"/>
      <c r="Y160" s="39"/>
      <c r="Z160" s="39"/>
      <c r="AA160" s="39"/>
      <c r="AB160" s="39"/>
      <c r="AC160" s="39"/>
      <c r="AD160" s="39"/>
      <c r="AE160" s="39"/>
      <c r="AT160" s="18" t="s">
        <v>362</v>
      </c>
      <c r="AU160" s="18" t="s">
        <v>90</v>
      </c>
    </row>
    <row r="161" s="2" customFormat="1" ht="21.75" customHeight="1">
      <c r="A161" s="39"/>
      <c r="B161" s="40"/>
      <c r="C161" s="220" t="s">
        <v>256</v>
      </c>
      <c r="D161" s="220" t="s">
        <v>216</v>
      </c>
      <c r="E161" s="221" t="s">
        <v>7562</v>
      </c>
      <c r="F161" s="222" t="s">
        <v>7563</v>
      </c>
      <c r="G161" s="223" t="s">
        <v>358</v>
      </c>
      <c r="H161" s="224">
        <v>35.637999999999998</v>
      </c>
      <c r="I161" s="225"/>
      <c r="J161" s="226">
        <f>ROUND(I161*H161,2)</f>
        <v>0</v>
      </c>
      <c r="K161" s="222" t="s">
        <v>359</v>
      </c>
      <c r="L161" s="45"/>
      <c r="M161" s="227" t="s">
        <v>1</v>
      </c>
      <c r="N161" s="228" t="s">
        <v>46</v>
      </c>
      <c r="O161" s="92"/>
      <c r="P161" s="229">
        <f>O161*H161</f>
        <v>0</v>
      </c>
      <c r="Q161" s="229">
        <v>0.00046000000000000001</v>
      </c>
      <c r="R161" s="229">
        <f>Q161*H161</f>
        <v>0.016393479999999998</v>
      </c>
      <c r="S161" s="229">
        <v>0</v>
      </c>
      <c r="T161" s="230">
        <f>S161*H161</f>
        <v>0</v>
      </c>
      <c r="U161" s="39"/>
      <c r="V161" s="39"/>
      <c r="W161" s="39"/>
      <c r="X161" s="39"/>
      <c r="Y161" s="39"/>
      <c r="Z161" s="39"/>
      <c r="AA161" s="39"/>
      <c r="AB161" s="39"/>
      <c r="AC161" s="39"/>
      <c r="AD161" s="39"/>
      <c r="AE161" s="39"/>
      <c r="AR161" s="231" t="s">
        <v>214</v>
      </c>
      <c r="AT161" s="231" t="s">
        <v>216</v>
      </c>
      <c r="AU161" s="231" t="s">
        <v>90</v>
      </c>
      <c r="AY161" s="18" t="s">
        <v>215</v>
      </c>
      <c r="BE161" s="232">
        <f>IF(N161="základní",J161,0)</f>
        <v>0</v>
      </c>
      <c r="BF161" s="232">
        <f>IF(N161="snížená",J161,0)</f>
        <v>0</v>
      </c>
      <c r="BG161" s="232">
        <f>IF(N161="zákl. přenesená",J161,0)</f>
        <v>0</v>
      </c>
      <c r="BH161" s="232">
        <f>IF(N161="sníž. přenesená",J161,0)</f>
        <v>0</v>
      </c>
      <c r="BI161" s="232">
        <f>IF(N161="nulová",J161,0)</f>
        <v>0</v>
      </c>
      <c r="BJ161" s="18" t="s">
        <v>88</v>
      </c>
      <c r="BK161" s="232">
        <f>ROUND(I161*H161,2)</f>
        <v>0</v>
      </c>
      <c r="BL161" s="18" t="s">
        <v>214</v>
      </c>
      <c r="BM161" s="231" t="s">
        <v>7564</v>
      </c>
    </row>
    <row r="162" s="2" customFormat="1">
      <c r="A162" s="39"/>
      <c r="B162" s="40"/>
      <c r="C162" s="41"/>
      <c r="D162" s="233" t="s">
        <v>221</v>
      </c>
      <c r="E162" s="41"/>
      <c r="F162" s="234" t="s">
        <v>7565</v>
      </c>
      <c r="G162" s="41"/>
      <c r="H162" s="41"/>
      <c r="I162" s="235"/>
      <c r="J162" s="41"/>
      <c r="K162" s="41"/>
      <c r="L162" s="45"/>
      <c r="M162" s="236"/>
      <c r="N162" s="237"/>
      <c r="O162" s="92"/>
      <c r="P162" s="92"/>
      <c r="Q162" s="92"/>
      <c r="R162" s="92"/>
      <c r="S162" s="92"/>
      <c r="T162" s="93"/>
      <c r="U162" s="39"/>
      <c r="V162" s="39"/>
      <c r="W162" s="39"/>
      <c r="X162" s="39"/>
      <c r="Y162" s="39"/>
      <c r="Z162" s="39"/>
      <c r="AA162" s="39"/>
      <c r="AB162" s="39"/>
      <c r="AC162" s="39"/>
      <c r="AD162" s="39"/>
      <c r="AE162" s="39"/>
      <c r="AT162" s="18" t="s">
        <v>221</v>
      </c>
      <c r="AU162" s="18" t="s">
        <v>90</v>
      </c>
    </row>
    <row r="163" s="2" customFormat="1">
      <c r="A163" s="39"/>
      <c r="B163" s="40"/>
      <c r="C163" s="41"/>
      <c r="D163" s="250" t="s">
        <v>362</v>
      </c>
      <c r="E163" s="41"/>
      <c r="F163" s="251" t="s">
        <v>7566</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362</v>
      </c>
      <c r="AU163" s="18" t="s">
        <v>90</v>
      </c>
    </row>
    <row r="164" s="14" customFormat="1">
      <c r="A164" s="14"/>
      <c r="B164" s="262"/>
      <c r="C164" s="263"/>
      <c r="D164" s="233" t="s">
        <v>364</v>
      </c>
      <c r="E164" s="264" t="s">
        <v>1</v>
      </c>
      <c r="F164" s="265" t="s">
        <v>7527</v>
      </c>
      <c r="G164" s="263"/>
      <c r="H164" s="266">
        <v>71.275000000000006</v>
      </c>
      <c r="I164" s="267"/>
      <c r="J164" s="263"/>
      <c r="K164" s="263"/>
      <c r="L164" s="268"/>
      <c r="M164" s="269"/>
      <c r="N164" s="270"/>
      <c r="O164" s="270"/>
      <c r="P164" s="270"/>
      <c r="Q164" s="270"/>
      <c r="R164" s="270"/>
      <c r="S164" s="270"/>
      <c r="T164" s="271"/>
      <c r="U164" s="14"/>
      <c r="V164" s="14"/>
      <c r="W164" s="14"/>
      <c r="X164" s="14"/>
      <c r="Y164" s="14"/>
      <c r="Z164" s="14"/>
      <c r="AA164" s="14"/>
      <c r="AB164" s="14"/>
      <c r="AC164" s="14"/>
      <c r="AD164" s="14"/>
      <c r="AE164" s="14"/>
      <c r="AT164" s="272" t="s">
        <v>364</v>
      </c>
      <c r="AU164" s="272" t="s">
        <v>90</v>
      </c>
      <c r="AV164" s="14" t="s">
        <v>90</v>
      </c>
      <c r="AW164" s="14" t="s">
        <v>36</v>
      </c>
      <c r="AX164" s="14" t="s">
        <v>88</v>
      </c>
      <c r="AY164" s="272" t="s">
        <v>215</v>
      </c>
    </row>
    <row r="165" s="14" customFormat="1">
      <c r="A165" s="14"/>
      <c r="B165" s="262"/>
      <c r="C165" s="263"/>
      <c r="D165" s="233" t="s">
        <v>364</v>
      </c>
      <c r="E165" s="263"/>
      <c r="F165" s="265" t="s">
        <v>7567</v>
      </c>
      <c r="G165" s="263"/>
      <c r="H165" s="266">
        <v>35.637999999999998</v>
      </c>
      <c r="I165" s="267"/>
      <c r="J165" s="263"/>
      <c r="K165" s="263"/>
      <c r="L165" s="268"/>
      <c r="M165" s="269"/>
      <c r="N165" s="270"/>
      <c r="O165" s="270"/>
      <c r="P165" s="270"/>
      <c r="Q165" s="270"/>
      <c r="R165" s="270"/>
      <c r="S165" s="270"/>
      <c r="T165" s="271"/>
      <c r="U165" s="14"/>
      <c r="V165" s="14"/>
      <c r="W165" s="14"/>
      <c r="X165" s="14"/>
      <c r="Y165" s="14"/>
      <c r="Z165" s="14"/>
      <c r="AA165" s="14"/>
      <c r="AB165" s="14"/>
      <c r="AC165" s="14"/>
      <c r="AD165" s="14"/>
      <c r="AE165" s="14"/>
      <c r="AT165" s="272" t="s">
        <v>364</v>
      </c>
      <c r="AU165" s="272" t="s">
        <v>90</v>
      </c>
      <c r="AV165" s="14" t="s">
        <v>90</v>
      </c>
      <c r="AW165" s="14" t="s">
        <v>4</v>
      </c>
      <c r="AX165" s="14" t="s">
        <v>88</v>
      </c>
      <c r="AY165" s="272" t="s">
        <v>215</v>
      </c>
    </row>
    <row r="166" s="2" customFormat="1" ht="24.15" customHeight="1">
      <c r="A166" s="39"/>
      <c r="B166" s="40"/>
      <c r="C166" s="220" t="s">
        <v>261</v>
      </c>
      <c r="D166" s="220" t="s">
        <v>216</v>
      </c>
      <c r="E166" s="221" t="s">
        <v>7568</v>
      </c>
      <c r="F166" s="222" t="s">
        <v>7569</v>
      </c>
      <c r="G166" s="223" t="s">
        <v>358</v>
      </c>
      <c r="H166" s="224">
        <v>35.637999999999998</v>
      </c>
      <c r="I166" s="225"/>
      <c r="J166" s="226">
        <f>ROUND(I166*H166,2)</f>
        <v>0</v>
      </c>
      <c r="K166" s="222" t="s">
        <v>359</v>
      </c>
      <c r="L166" s="45"/>
      <c r="M166" s="227" t="s">
        <v>1</v>
      </c>
      <c r="N166" s="228" t="s">
        <v>46</v>
      </c>
      <c r="O166" s="92"/>
      <c r="P166" s="229">
        <f>O166*H166</f>
        <v>0</v>
      </c>
      <c r="Q166" s="229">
        <v>0</v>
      </c>
      <c r="R166" s="229">
        <f>Q166*H166</f>
        <v>0</v>
      </c>
      <c r="S166" s="229">
        <v>0</v>
      </c>
      <c r="T166" s="230">
        <f>S166*H166</f>
        <v>0</v>
      </c>
      <c r="U166" s="39"/>
      <c r="V166" s="39"/>
      <c r="W166" s="39"/>
      <c r="X166" s="39"/>
      <c r="Y166" s="39"/>
      <c r="Z166" s="39"/>
      <c r="AA166" s="39"/>
      <c r="AB166" s="39"/>
      <c r="AC166" s="39"/>
      <c r="AD166" s="39"/>
      <c r="AE166" s="39"/>
      <c r="AR166" s="231" t="s">
        <v>214</v>
      </c>
      <c r="AT166" s="231" t="s">
        <v>216</v>
      </c>
      <c r="AU166" s="231" t="s">
        <v>90</v>
      </c>
      <c r="AY166" s="18" t="s">
        <v>215</v>
      </c>
      <c r="BE166" s="232">
        <f>IF(N166="základní",J166,0)</f>
        <v>0</v>
      </c>
      <c r="BF166" s="232">
        <f>IF(N166="snížená",J166,0)</f>
        <v>0</v>
      </c>
      <c r="BG166" s="232">
        <f>IF(N166="zákl. přenesená",J166,0)</f>
        <v>0</v>
      </c>
      <c r="BH166" s="232">
        <f>IF(N166="sníž. přenesená",J166,0)</f>
        <v>0</v>
      </c>
      <c r="BI166" s="232">
        <f>IF(N166="nulová",J166,0)</f>
        <v>0</v>
      </c>
      <c r="BJ166" s="18" t="s">
        <v>88</v>
      </c>
      <c r="BK166" s="232">
        <f>ROUND(I166*H166,2)</f>
        <v>0</v>
      </c>
      <c r="BL166" s="18" t="s">
        <v>214</v>
      </c>
      <c r="BM166" s="231" t="s">
        <v>7570</v>
      </c>
    </row>
    <row r="167" s="2" customFormat="1">
      <c r="A167" s="39"/>
      <c r="B167" s="40"/>
      <c r="C167" s="41"/>
      <c r="D167" s="233" t="s">
        <v>221</v>
      </c>
      <c r="E167" s="41"/>
      <c r="F167" s="234" t="s">
        <v>7571</v>
      </c>
      <c r="G167" s="41"/>
      <c r="H167" s="41"/>
      <c r="I167" s="235"/>
      <c r="J167" s="41"/>
      <c r="K167" s="41"/>
      <c r="L167" s="45"/>
      <c r="M167" s="236"/>
      <c r="N167" s="237"/>
      <c r="O167" s="92"/>
      <c r="P167" s="92"/>
      <c r="Q167" s="92"/>
      <c r="R167" s="92"/>
      <c r="S167" s="92"/>
      <c r="T167" s="93"/>
      <c r="U167" s="39"/>
      <c r="V167" s="39"/>
      <c r="W167" s="39"/>
      <c r="X167" s="39"/>
      <c r="Y167" s="39"/>
      <c r="Z167" s="39"/>
      <c r="AA167" s="39"/>
      <c r="AB167" s="39"/>
      <c r="AC167" s="39"/>
      <c r="AD167" s="39"/>
      <c r="AE167" s="39"/>
      <c r="AT167" s="18" t="s">
        <v>221</v>
      </c>
      <c r="AU167" s="18" t="s">
        <v>90</v>
      </c>
    </row>
    <row r="168" s="2" customFormat="1">
      <c r="A168" s="39"/>
      <c r="B168" s="40"/>
      <c r="C168" s="41"/>
      <c r="D168" s="250" t="s">
        <v>362</v>
      </c>
      <c r="E168" s="41"/>
      <c r="F168" s="251" t="s">
        <v>7572</v>
      </c>
      <c r="G168" s="41"/>
      <c r="H168" s="41"/>
      <c r="I168" s="235"/>
      <c r="J168" s="41"/>
      <c r="K168" s="41"/>
      <c r="L168" s="45"/>
      <c r="M168" s="236"/>
      <c r="N168" s="237"/>
      <c r="O168" s="92"/>
      <c r="P168" s="92"/>
      <c r="Q168" s="92"/>
      <c r="R168" s="92"/>
      <c r="S168" s="92"/>
      <c r="T168" s="93"/>
      <c r="U168" s="39"/>
      <c r="V168" s="39"/>
      <c r="W168" s="39"/>
      <c r="X168" s="39"/>
      <c r="Y168" s="39"/>
      <c r="Z168" s="39"/>
      <c r="AA168" s="39"/>
      <c r="AB168" s="39"/>
      <c r="AC168" s="39"/>
      <c r="AD168" s="39"/>
      <c r="AE168" s="39"/>
      <c r="AT168" s="18" t="s">
        <v>362</v>
      </c>
      <c r="AU168" s="18" t="s">
        <v>90</v>
      </c>
    </row>
    <row r="169" s="2" customFormat="1" ht="21.75" customHeight="1">
      <c r="A169" s="39"/>
      <c r="B169" s="40"/>
      <c r="C169" s="220" t="s">
        <v>266</v>
      </c>
      <c r="D169" s="220" t="s">
        <v>216</v>
      </c>
      <c r="E169" s="221" t="s">
        <v>7573</v>
      </c>
      <c r="F169" s="222" t="s">
        <v>7574</v>
      </c>
      <c r="G169" s="223" t="s">
        <v>523</v>
      </c>
      <c r="H169" s="224">
        <v>35.637999999999998</v>
      </c>
      <c r="I169" s="225"/>
      <c r="J169" s="226">
        <f>ROUND(I169*H169,2)</f>
        <v>0</v>
      </c>
      <c r="K169" s="222" t="s">
        <v>359</v>
      </c>
      <c r="L169" s="45"/>
      <c r="M169" s="227" t="s">
        <v>1</v>
      </c>
      <c r="N169" s="228" t="s">
        <v>46</v>
      </c>
      <c r="O169" s="92"/>
      <c r="P169" s="229">
        <f>O169*H169</f>
        <v>0</v>
      </c>
      <c r="Q169" s="229">
        <v>0.00079000000000000001</v>
      </c>
      <c r="R169" s="229">
        <f>Q169*H169</f>
        <v>0.028154019999999998</v>
      </c>
      <c r="S169" s="229">
        <v>0</v>
      </c>
      <c r="T169" s="230">
        <f>S169*H169</f>
        <v>0</v>
      </c>
      <c r="U169" s="39"/>
      <c r="V169" s="39"/>
      <c r="W169" s="39"/>
      <c r="X169" s="39"/>
      <c r="Y169" s="39"/>
      <c r="Z169" s="39"/>
      <c r="AA169" s="39"/>
      <c r="AB169" s="39"/>
      <c r="AC169" s="39"/>
      <c r="AD169" s="39"/>
      <c r="AE169" s="39"/>
      <c r="AR169" s="231" t="s">
        <v>214</v>
      </c>
      <c r="AT169" s="231" t="s">
        <v>216</v>
      </c>
      <c r="AU169" s="231" t="s">
        <v>90</v>
      </c>
      <c r="AY169" s="18" t="s">
        <v>215</v>
      </c>
      <c r="BE169" s="232">
        <f>IF(N169="základní",J169,0)</f>
        <v>0</v>
      </c>
      <c r="BF169" s="232">
        <f>IF(N169="snížená",J169,0)</f>
        <v>0</v>
      </c>
      <c r="BG169" s="232">
        <f>IF(N169="zákl. přenesená",J169,0)</f>
        <v>0</v>
      </c>
      <c r="BH169" s="232">
        <f>IF(N169="sníž. přenesená",J169,0)</f>
        <v>0</v>
      </c>
      <c r="BI169" s="232">
        <f>IF(N169="nulová",J169,0)</f>
        <v>0</v>
      </c>
      <c r="BJ169" s="18" t="s">
        <v>88</v>
      </c>
      <c r="BK169" s="232">
        <f>ROUND(I169*H169,2)</f>
        <v>0</v>
      </c>
      <c r="BL169" s="18" t="s">
        <v>214</v>
      </c>
      <c r="BM169" s="231" t="s">
        <v>7575</v>
      </c>
    </row>
    <row r="170" s="2" customFormat="1">
      <c r="A170" s="39"/>
      <c r="B170" s="40"/>
      <c r="C170" s="41"/>
      <c r="D170" s="233" t="s">
        <v>221</v>
      </c>
      <c r="E170" s="41"/>
      <c r="F170" s="234" t="s">
        <v>7576</v>
      </c>
      <c r="G170" s="41"/>
      <c r="H170" s="41"/>
      <c r="I170" s="235"/>
      <c r="J170" s="41"/>
      <c r="K170" s="41"/>
      <c r="L170" s="45"/>
      <c r="M170" s="236"/>
      <c r="N170" s="237"/>
      <c r="O170" s="92"/>
      <c r="P170" s="92"/>
      <c r="Q170" s="92"/>
      <c r="R170" s="92"/>
      <c r="S170" s="92"/>
      <c r="T170" s="93"/>
      <c r="U170" s="39"/>
      <c r="V170" s="39"/>
      <c r="W170" s="39"/>
      <c r="X170" s="39"/>
      <c r="Y170" s="39"/>
      <c r="Z170" s="39"/>
      <c r="AA170" s="39"/>
      <c r="AB170" s="39"/>
      <c r="AC170" s="39"/>
      <c r="AD170" s="39"/>
      <c r="AE170" s="39"/>
      <c r="AT170" s="18" t="s">
        <v>221</v>
      </c>
      <c r="AU170" s="18" t="s">
        <v>90</v>
      </c>
    </row>
    <row r="171" s="2" customFormat="1">
      <c r="A171" s="39"/>
      <c r="B171" s="40"/>
      <c r="C171" s="41"/>
      <c r="D171" s="250" t="s">
        <v>362</v>
      </c>
      <c r="E171" s="41"/>
      <c r="F171" s="251" t="s">
        <v>7577</v>
      </c>
      <c r="G171" s="41"/>
      <c r="H171" s="41"/>
      <c r="I171" s="235"/>
      <c r="J171" s="41"/>
      <c r="K171" s="41"/>
      <c r="L171" s="45"/>
      <c r="M171" s="236"/>
      <c r="N171" s="237"/>
      <c r="O171" s="92"/>
      <c r="P171" s="92"/>
      <c r="Q171" s="92"/>
      <c r="R171" s="92"/>
      <c r="S171" s="92"/>
      <c r="T171" s="93"/>
      <c r="U171" s="39"/>
      <c r="V171" s="39"/>
      <c r="W171" s="39"/>
      <c r="X171" s="39"/>
      <c r="Y171" s="39"/>
      <c r="Z171" s="39"/>
      <c r="AA171" s="39"/>
      <c r="AB171" s="39"/>
      <c r="AC171" s="39"/>
      <c r="AD171" s="39"/>
      <c r="AE171" s="39"/>
      <c r="AT171" s="18" t="s">
        <v>362</v>
      </c>
      <c r="AU171" s="18" t="s">
        <v>90</v>
      </c>
    </row>
    <row r="172" s="14" customFormat="1">
      <c r="A172" s="14"/>
      <c r="B172" s="262"/>
      <c r="C172" s="263"/>
      <c r="D172" s="233" t="s">
        <v>364</v>
      </c>
      <c r="E172" s="263"/>
      <c r="F172" s="265" t="s">
        <v>7578</v>
      </c>
      <c r="G172" s="263"/>
      <c r="H172" s="266">
        <v>35.637999999999998</v>
      </c>
      <c r="I172" s="267"/>
      <c r="J172" s="263"/>
      <c r="K172" s="263"/>
      <c r="L172" s="268"/>
      <c r="M172" s="269"/>
      <c r="N172" s="270"/>
      <c r="O172" s="270"/>
      <c r="P172" s="270"/>
      <c r="Q172" s="270"/>
      <c r="R172" s="270"/>
      <c r="S172" s="270"/>
      <c r="T172" s="271"/>
      <c r="U172" s="14"/>
      <c r="V172" s="14"/>
      <c r="W172" s="14"/>
      <c r="X172" s="14"/>
      <c r="Y172" s="14"/>
      <c r="Z172" s="14"/>
      <c r="AA172" s="14"/>
      <c r="AB172" s="14"/>
      <c r="AC172" s="14"/>
      <c r="AD172" s="14"/>
      <c r="AE172" s="14"/>
      <c r="AT172" s="272" t="s">
        <v>364</v>
      </c>
      <c r="AU172" s="272" t="s">
        <v>90</v>
      </c>
      <c r="AV172" s="14" t="s">
        <v>90</v>
      </c>
      <c r="AW172" s="14" t="s">
        <v>4</v>
      </c>
      <c r="AX172" s="14" t="s">
        <v>88</v>
      </c>
      <c r="AY172" s="272" t="s">
        <v>215</v>
      </c>
    </row>
    <row r="173" s="2" customFormat="1" ht="24.15" customHeight="1">
      <c r="A173" s="39"/>
      <c r="B173" s="40"/>
      <c r="C173" s="220" t="s">
        <v>8</v>
      </c>
      <c r="D173" s="220" t="s">
        <v>216</v>
      </c>
      <c r="E173" s="221" t="s">
        <v>7579</v>
      </c>
      <c r="F173" s="222" t="s">
        <v>7580</v>
      </c>
      <c r="G173" s="223" t="s">
        <v>523</v>
      </c>
      <c r="H173" s="224">
        <v>35.637999999999998</v>
      </c>
      <c r="I173" s="225"/>
      <c r="J173" s="226">
        <f>ROUND(I173*H173,2)</f>
        <v>0</v>
      </c>
      <c r="K173" s="222" t="s">
        <v>359</v>
      </c>
      <c r="L173" s="45"/>
      <c r="M173" s="227" t="s">
        <v>1</v>
      </c>
      <c r="N173" s="228" t="s">
        <v>46</v>
      </c>
      <c r="O173" s="92"/>
      <c r="P173" s="229">
        <f>O173*H173</f>
        <v>0</v>
      </c>
      <c r="Q173" s="229">
        <v>0</v>
      </c>
      <c r="R173" s="229">
        <f>Q173*H173</f>
        <v>0</v>
      </c>
      <c r="S173" s="229">
        <v>0</v>
      </c>
      <c r="T173" s="230">
        <f>S173*H173</f>
        <v>0</v>
      </c>
      <c r="U173" s="39"/>
      <c r="V173" s="39"/>
      <c r="W173" s="39"/>
      <c r="X173" s="39"/>
      <c r="Y173" s="39"/>
      <c r="Z173" s="39"/>
      <c r="AA173" s="39"/>
      <c r="AB173" s="39"/>
      <c r="AC173" s="39"/>
      <c r="AD173" s="39"/>
      <c r="AE173" s="39"/>
      <c r="AR173" s="231" t="s">
        <v>214</v>
      </c>
      <c r="AT173" s="231" t="s">
        <v>216</v>
      </c>
      <c r="AU173" s="231" t="s">
        <v>90</v>
      </c>
      <c r="AY173" s="18" t="s">
        <v>215</v>
      </c>
      <c r="BE173" s="232">
        <f>IF(N173="základní",J173,0)</f>
        <v>0</v>
      </c>
      <c r="BF173" s="232">
        <f>IF(N173="snížená",J173,0)</f>
        <v>0</v>
      </c>
      <c r="BG173" s="232">
        <f>IF(N173="zákl. přenesená",J173,0)</f>
        <v>0</v>
      </c>
      <c r="BH173" s="232">
        <f>IF(N173="sníž. přenesená",J173,0)</f>
        <v>0</v>
      </c>
      <c r="BI173" s="232">
        <f>IF(N173="nulová",J173,0)</f>
        <v>0</v>
      </c>
      <c r="BJ173" s="18" t="s">
        <v>88</v>
      </c>
      <c r="BK173" s="232">
        <f>ROUND(I173*H173,2)</f>
        <v>0</v>
      </c>
      <c r="BL173" s="18" t="s">
        <v>214</v>
      </c>
      <c r="BM173" s="231" t="s">
        <v>7581</v>
      </c>
    </row>
    <row r="174" s="2" customFormat="1">
      <c r="A174" s="39"/>
      <c r="B174" s="40"/>
      <c r="C174" s="41"/>
      <c r="D174" s="233" t="s">
        <v>221</v>
      </c>
      <c r="E174" s="41"/>
      <c r="F174" s="234" t="s">
        <v>7582</v>
      </c>
      <c r="G174" s="41"/>
      <c r="H174" s="41"/>
      <c r="I174" s="235"/>
      <c r="J174" s="41"/>
      <c r="K174" s="41"/>
      <c r="L174" s="45"/>
      <c r="M174" s="236"/>
      <c r="N174" s="237"/>
      <c r="O174" s="92"/>
      <c r="P174" s="92"/>
      <c r="Q174" s="92"/>
      <c r="R174" s="92"/>
      <c r="S174" s="92"/>
      <c r="T174" s="93"/>
      <c r="U174" s="39"/>
      <c r="V174" s="39"/>
      <c r="W174" s="39"/>
      <c r="X174" s="39"/>
      <c r="Y174" s="39"/>
      <c r="Z174" s="39"/>
      <c r="AA174" s="39"/>
      <c r="AB174" s="39"/>
      <c r="AC174" s="39"/>
      <c r="AD174" s="39"/>
      <c r="AE174" s="39"/>
      <c r="AT174" s="18" t="s">
        <v>221</v>
      </c>
      <c r="AU174" s="18" t="s">
        <v>90</v>
      </c>
    </row>
    <row r="175" s="2" customFormat="1">
      <c r="A175" s="39"/>
      <c r="B175" s="40"/>
      <c r="C175" s="41"/>
      <c r="D175" s="250" t="s">
        <v>362</v>
      </c>
      <c r="E175" s="41"/>
      <c r="F175" s="251" t="s">
        <v>7583</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362</v>
      </c>
      <c r="AU175" s="18" t="s">
        <v>90</v>
      </c>
    </row>
    <row r="176" s="2" customFormat="1" ht="37.8" customHeight="1">
      <c r="A176" s="39"/>
      <c r="B176" s="40"/>
      <c r="C176" s="220" t="s">
        <v>275</v>
      </c>
      <c r="D176" s="220" t="s">
        <v>216</v>
      </c>
      <c r="E176" s="221" t="s">
        <v>5313</v>
      </c>
      <c r="F176" s="222" t="s">
        <v>5314</v>
      </c>
      <c r="G176" s="223" t="s">
        <v>358</v>
      </c>
      <c r="H176" s="224">
        <v>28.675000000000001</v>
      </c>
      <c r="I176" s="225"/>
      <c r="J176" s="226">
        <f>ROUND(I176*H176,2)</f>
        <v>0</v>
      </c>
      <c r="K176" s="222" t="s">
        <v>359</v>
      </c>
      <c r="L176" s="45"/>
      <c r="M176" s="227" t="s">
        <v>1</v>
      </c>
      <c r="N176" s="228" t="s">
        <v>46</v>
      </c>
      <c r="O176" s="92"/>
      <c r="P176" s="229">
        <f>O176*H176</f>
        <v>0</v>
      </c>
      <c r="Q176" s="229">
        <v>0</v>
      </c>
      <c r="R176" s="229">
        <f>Q176*H176</f>
        <v>0</v>
      </c>
      <c r="S176" s="229">
        <v>0</v>
      </c>
      <c r="T176" s="230">
        <f>S176*H176</f>
        <v>0</v>
      </c>
      <c r="U176" s="39"/>
      <c r="V176" s="39"/>
      <c r="W176" s="39"/>
      <c r="X176" s="39"/>
      <c r="Y176" s="39"/>
      <c r="Z176" s="39"/>
      <c r="AA176" s="39"/>
      <c r="AB176" s="39"/>
      <c r="AC176" s="39"/>
      <c r="AD176" s="39"/>
      <c r="AE176" s="39"/>
      <c r="AR176" s="231" t="s">
        <v>214</v>
      </c>
      <c r="AT176" s="231" t="s">
        <v>216</v>
      </c>
      <c r="AU176" s="231" t="s">
        <v>90</v>
      </c>
      <c r="AY176" s="18" t="s">
        <v>215</v>
      </c>
      <c r="BE176" s="232">
        <f>IF(N176="základní",J176,0)</f>
        <v>0</v>
      </c>
      <c r="BF176" s="232">
        <f>IF(N176="snížená",J176,0)</f>
        <v>0</v>
      </c>
      <c r="BG176" s="232">
        <f>IF(N176="zákl. přenesená",J176,0)</f>
        <v>0</v>
      </c>
      <c r="BH176" s="232">
        <f>IF(N176="sníž. přenesená",J176,0)</f>
        <v>0</v>
      </c>
      <c r="BI176" s="232">
        <f>IF(N176="nulová",J176,0)</f>
        <v>0</v>
      </c>
      <c r="BJ176" s="18" t="s">
        <v>88</v>
      </c>
      <c r="BK176" s="232">
        <f>ROUND(I176*H176,2)</f>
        <v>0</v>
      </c>
      <c r="BL176" s="18" t="s">
        <v>214</v>
      </c>
      <c r="BM176" s="231" t="s">
        <v>7584</v>
      </c>
    </row>
    <row r="177" s="2" customFormat="1">
      <c r="A177" s="39"/>
      <c r="B177" s="40"/>
      <c r="C177" s="41"/>
      <c r="D177" s="233" t="s">
        <v>221</v>
      </c>
      <c r="E177" s="41"/>
      <c r="F177" s="234" t="s">
        <v>5316</v>
      </c>
      <c r="G177" s="41"/>
      <c r="H177" s="41"/>
      <c r="I177" s="235"/>
      <c r="J177" s="41"/>
      <c r="K177" s="41"/>
      <c r="L177" s="45"/>
      <c r="M177" s="236"/>
      <c r="N177" s="237"/>
      <c r="O177" s="92"/>
      <c r="P177" s="92"/>
      <c r="Q177" s="92"/>
      <c r="R177" s="92"/>
      <c r="S177" s="92"/>
      <c r="T177" s="93"/>
      <c r="U177" s="39"/>
      <c r="V177" s="39"/>
      <c r="W177" s="39"/>
      <c r="X177" s="39"/>
      <c r="Y177" s="39"/>
      <c r="Z177" s="39"/>
      <c r="AA177" s="39"/>
      <c r="AB177" s="39"/>
      <c r="AC177" s="39"/>
      <c r="AD177" s="39"/>
      <c r="AE177" s="39"/>
      <c r="AT177" s="18" t="s">
        <v>221</v>
      </c>
      <c r="AU177" s="18" t="s">
        <v>90</v>
      </c>
    </row>
    <row r="178" s="2" customFormat="1">
      <c r="A178" s="39"/>
      <c r="B178" s="40"/>
      <c r="C178" s="41"/>
      <c r="D178" s="250" t="s">
        <v>362</v>
      </c>
      <c r="E178" s="41"/>
      <c r="F178" s="251" t="s">
        <v>5317</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362</v>
      </c>
      <c r="AU178" s="18" t="s">
        <v>90</v>
      </c>
    </row>
    <row r="179" s="14" customFormat="1">
      <c r="A179" s="14"/>
      <c r="B179" s="262"/>
      <c r="C179" s="263"/>
      <c r="D179" s="233" t="s">
        <v>364</v>
      </c>
      <c r="E179" s="264" t="s">
        <v>1</v>
      </c>
      <c r="F179" s="265" t="s">
        <v>7585</v>
      </c>
      <c r="G179" s="263"/>
      <c r="H179" s="266">
        <v>97.628</v>
      </c>
      <c r="I179" s="267"/>
      <c r="J179" s="263"/>
      <c r="K179" s="263"/>
      <c r="L179" s="268"/>
      <c r="M179" s="269"/>
      <c r="N179" s="270"/>
      <c r="O179" s="270"/>
      <c r="P179" s="270"/>
      <c r="Q179" s="270"/>
      <c r="R179" s="270"/>
      <c r="S179" s="270"/>
      <c r="T179" s="271"/>
      <c r="U179" s="14"/>
      <c r="V179" s="14"/>
      <c r="W179" s="14"/>
      <c r="X179" s="14"/>
      <c r="Y179" s="14"/>
      <c r="Z179" s="14"/>
      <c r="AA179" s="14"/>
      <c r="AB179" s="14"/>
      <c r="AC179" s="14"/>
      <c r="AD179" s="14"/>
      <c r="AE179" s="14"/>
      <c r="AT179" s="272" t="s">
        <v>364</v>
      </c>
      <c r="AU179" s="272" t="s">
        <v>90</v>
      </c>
      <c r="AV179" s="14" t="s">
        <v>90</v>
      </c>
      <c r="AW179" s="14" t="s">
        <v>36</v>
      </c>
      <c r="AX179" s="14" t="s">
        <v>81</v>
      </c>
      <c r="AY179" s="272" t="s">
        <v>215</v>
      </c>
    </row>
    <row r="180" s="14" customFormat="1">
      <c r="A180" s="14"/>
      <c r="B180" s="262"/>
      <c r="C180" s="263"/>
      <c r="D180" s="233" t="s">
        <v>364</v>
      </c>
      <c r="E180" s="264" t="s">
        <v>1</v>
      </c>
      <c r="F180" s="265" t="s">
        <v>7586</v>
      </c>
      <c r="G180" s="263"/>
      <c r="H180" s="266">
        <v>-68.953000000000003</v>
      </c>
      <c r="I180" s="267"/>
      <c r="J180" s="263"/>
      <c r="K180" s="263"/>
      <c r="L180" s="268"/>
      <c r="M180" s="269"/>
      <c r="N180" s="270"/>
      <c r="O180" s="270"/>
      <c r="P180" s="270"/>
      <c r="Q180" s="270"/>
      <c r="R180" s="270"/>
      <c r="S180" s="270"/>
      <c r="T180" s="271"/>
      <c r="U180" s="14"/>
      <c r="V180" s="14"/>
      <c r="W180" s="14"/>
      <c r="X180" s="14"/>
      <c r="Y180" s="14"/>
      <c r="Z180" s="14"/>
      <c r="AA180" s="14"/>
      <c r="AB180" s="14"/>
      <c r="AC180" s="14"/>
      <c r="AD180" s="14"/>
      <c r="AE180" s="14"/>
      <c r="AT180" s="272" t="s">
        <v>364</v>
      </c>
      <c r="AU180" s="272" t="s">
        <v>90</v>
      </c>
      <c r="AV180" s="14" t="s">
        <v>90</v>
      </c>
      <c r="AW180" s="14" t="s">
        <v>36</v>
      </c>
      <c r="AX180" s="14" t="s">
        <v>81</v>
      </c>
      <c r="AY180" s="272" t="s">
        <v>215</v>
      </c>
    </row>
    <row r="181" s="15" customFormat="1">
      <c r="A181" s="15"/>
      <c r="B181" s="273"/>
      <c r="C181" s="274"/>
      <c r="D181" s="233" t="s">
        <v>364</v>
      </c>
      <c r="E181" s="275" t="s">
        <v>1</v>
      </c>
      <c r="F181" s="276" t="s">
        <v>368</v>
      </c>
      <c r="G181" s="274"/>
      <c r="H181" s="277">
        <v>28.674999999999997</v>
      </c>
      <c r="I181" s="278"/>
      <c r="J181" s="274"/>
      <c r="K181" s="274"/>
      <c r="L181" s="279"/>
      <c r="M181" s="280"/>
      <c r="N181" s="281"/>
      <c r="O181" s="281"/>
      <c r="P181" s="281"/>
      <c r="Q181" s="281"/>
      <c r="R181" s="281"/>
      <c r="S181" s="281"/>
      <c r="T181" s="282"/>
      <c r="U181" s="15"/>
      <c r="V181" s="15"/>
      <c r="W181" s="15"/>
      <c r="X181" s="15"/>
      <c r="Y181" s="15"/>
      <c r="Z181" s="15"/>
      <c r="AA181" s="15"/>
      <c r="AB181" s="15"/>
      <c r="AC181" s="15"/>
      <c r="AD181" s="15"/>
      <c r="AE181" s="15"/>
      <c r="AT181" s="283" t="s">
        <v>364</v>
      </c>
      <c r="AU181" s="283" t="s">
        <v>90</v>
      </c>
      <c r="AV181" s="15" t="s">
        <v>214</v>
      </c>
      <c r="AW181" s="15" t="s">
        <v>36</v>
      </c>
      <c r="AX181" s="15" t="s">
        <v>88</v>
      </c>
      <c r="AY181" s="283" t="s">
        <v>215</v>
      </c>
    </row>
    <row r="182" s="2" customFormat="1" ht="37.8" customHeight="1">
      <c r="A182" s="39"/>
      <c r="B182" s="40"/>
      <c r="C182" s="220" t="s">
        <v>280</v>
      </c>
      <c r="D182" s="220" t="s">
        <v>216</v>
      </c>
      <c r="E182" s="221" t="s">
        <v>497</v>
      </c>
      <c r="F182" s="222" t="s">
        <v>498</v>
      </c>
      <c r="G182" s="223" t="s">
        <v>358</v>
      </c>
      <c r="H182" s="224">
        <v>24.407</v>
      </c>
      <c r="I182" s="225"/>
      <c r="J182" s="226">
        <f>ROUND(I182*H182,2)</f>
        <v>0</v>
      </c>
      <c r="K182" s="222" t="s">
        <v>359</v>
      </c>
      <c r="L182" s="45"/>
      <c r="M182" s="227" t="s">
        <v>1</v>
      </c>
      <c r="N182" s="228" t="s">
        <v>46</v>
      </c>
      <c r="O182" s="92"/>
      <c r="P182" s="229">
        <f>O182*H182</f>
        <v>0</v>
      </c>
      <c r="Q182" s="229">
        <v>0</v>
      </c>
      <c r="R182" s="229">
        <f>Q182*H182</f>
        <v>0</v>
      </c>
      <c r="S182" s="229">
        <v>0</v>
      </c>
      <c r="T182" s="230">
        <f>S182*H182</f>
        <v>0</v>
      </c>
      <c r="U182" s="39"/>
      <c r="V182" s="39"/>
      <c r="W182" s="39"/>
      <c r="X182" s="39"/>
      <c r="Y182" s="39"/>
      <c r="Z182" s="39"/>
      <c r="AA182" s="39"/>
      <c r="AB182" s="39"/>
      <c r="AC182" s="39"/>
      <c r="AD182" s="39"/>
      <c r="AE182" s="39"/>
      <c r="AR182" s="231" t="s">
        <v>214</v>
      </c>
      <c r="AT182" s="231" t="s">
        <v>216</v>
      </c>
      <c r="AU182" s="231" t="s">
        <v>90</v>
      </c>
      <c r="AY182" s="18" t="s">
        <v>215</v>
      </c>
      <c r="BE182" s="232">
        <f>IF(N182="základní",J182,0)</f>
        <v>0</v>
      </c>
      <c r="BF182" s="232">
        <f>IF(N182="snížená",J182,0)</f>
        <v>0</v>
      </c>
      <c r="BG182" s="232">
        <f>IF(N182="zákl. přenesená",J182,0)</f>
        <v>0</v>
      </c>
      <c r="BH182" s="232">
        <f>IF(N182="sníž. přenesená",J182,0)</f>
        <v>0</v>
      </c>
      <c r="BI182" s="232">
        <f>IF(N182="nulová",J182,0)</f>
        <v>0</v>
      </c>
      <c r="BJ182" s="18" t="s">
        <v>88</v>
      </c>
      <c r="BK182" s="232">
        <f>ROUND(I182*H182,2)</f>
        <v>0</v>
      </c>
      <c r="BL182" s="18" t="s">
        <v>214</v>
      </c>
      <c r="BM182" s="231" t="s">
        <v>7587</v>
      </c>
    </row>
    <row r="183" s="2" customFormat="1">
      <c r="A183" s="39"/>
      <c r="B183" s="40"/>
      <c r="C183" s="41"/>
      <c r="D183" s="233" t="s">
        <v>221</v>
      </c>
      <c r="E183" s="41"/>
      <c r="F183" s="234" t="s">
        <v>500</v>
      </c>
      <c r="G183" s="41"/>
      <c r="H183" s="41"/>
      <c r="I183" s="235"/>
      <c r="J183" s="41"/>
      <c r="K183" s="41"/>
      <c r="L183" s="45"/>
      <c r="M183" s="236"/>
      <c r="N183" s="237"/>
      <c r="O183" s="92"/>
      <c r="P183" s="92"/>
      <c r="Q183" s="92"/>
      <c r="R183" s="92"/>
      <c r="S183" s="92"/>
      <c r="T183" s="93"/>
      <c r="U183" s="39"/>
      <c r="V183" s="39"/>
      <c r="W183" s="39"/>
      <c r="X183" s="39"/>
      <c r="Y183" s="39"/>
      <c r="Z183" s="39"/>
      <c r="AA183" s="39"/>
      <c r="AB183" s="39"/>
      <c r="AC183" s="39"/>
      <c r="AD183" s="39"/>
      <c r="AE183" s="39"/>
      <c r="AT183" s="18" t="s">
        <v>221</v>
      </c>
      <c r="AU183" s="18" t="s">
        <v>90</v>
      </c>
    </row>
    <row r="184" s="2" customFormat="1">
      <c r="A184" s="39"/>
      <c r="B184" s="40"/>
      <c r="C184" s="41"/>
      <c r="D184" s="250" t="s">
        <v>362</v>
      </c>
      <c r="E184" s="41"/>
      <c r="F184" s="251" t="s">
        <v>501</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362</v>
      </c>
      <c r="AU184" s="18" t="s">
        <v>90</v>
      </c>
    </row>
    <row r="185" s="14" customFormat="1">
      <c r="A185" s="14"/>
      <c r="B185" s="262"/>
      <c r="C185" s="263"/>
      <c r="D185" s="233" t="s">
        <v>364</v>
      </c>
      <c r="E185" s="264" t="s">
        <v>1</v>
      </c>
      <c r="F185" s="265" t="s">
        <v>7588</v>
      </c>
      <c r="G185" s="263"/>
      <c r="H185" s="266">
        <v>24.407</v>
      </c>
      <c r="I185" s="267"/>
      <c r="J185" s="263"/>
      <c r="K185" s="263"/>
      <c r="L185" s="268"/>
      <c r="M185" s="269"/>
      <c r="N185" s="270"/>
      <c r="O185" s="270"/>
      <c r="P185" s="270"/>
      <c r="Q185" s="270"/>
      <c r="R185" s="270"/>
      <c r="S185" s="270"/>
      <c r="T185" s="271"/>
      <c r="U185" s="14"/>
      <c r="V185" s="14"/>
      <c r="W185" s="14"/>
      <c r="X185" s="14"/>
      <c r="Y185" s="14"/>
      <c r="Z185" s="14"/>
      <c r="AA185" s="14"/>
      <c r="AB185" s="14"/>
      <c r="AC185" s="14"/>
      <c r="AD185" s="14"/>
      <c r="AE185" s="14"/>
      <c r="AT185" s="272" t="s">
        <v>364</v>
      </c>
      <c r="AU185" s="272" t="s">
        <v>90</v>
      </c>
      <c r="AV185" s="14" t="s">
        <v>90</v>
      </c>
      <c r="AW185" s="14" t="s">
        <v>36</v>
      </c>
      <c r="AX185" s="14" t="s">
        <v>88</v>
      </c>
      <c r="AY185" s="272" t="s">
        <v>215</v>
      </c>
    </row>
    <row r="186" s="2" customFormat="1" ht="24.15" customHeight="1">
      <c r="A186" s="39"/>
      <c r="B186" s="40"/>
      <c r="C186" s="220" t="s">
        <v>285</v>
      </c>
      <c r="D186" s="220" t="s">
        <v>216</v>
      </c>
      <c r="E186" s="221" t="s">
        <v>5318</v>
      </c>
      <c r="F186" s="222" t="s">
        <v>5319</v>
      </c>
      <c r="G186" s="223" t="s">
        <v>358</v>
      </c>
      <c r="H186" s="224">
        <v>28.675000000000001</v>
      </c>
      <c r="I186" s="225"/>
      <c r="J186" s="226">
        <f>ROUND(I186*H186,2)</f>
        <v>0</v>
      </c>
      <c r="K186" s="222" t="s">
        <v>359</v>
      </c>
      <c r="L186" s="45"/>
      <c r="M186" s="227" t="s">
        <v>1</v>
      </c>
      <c r="N186" s="228" t="s">
        <v>46</v>
      </c>
      <c r="O186" s="92"/>
      <c r="P186" s="229">
        <f>O186*H186</f>
        <v>0</v>
      </c>
      <c r="Q186" s="229">
        <v>0</v>
      </c>
      <c r="R186" s="229">
        <f>Q186*H186</f>
        <v>0</v>
      </c>
      <c r="S186" s="229">
        <v>0</v>
      </c>
      <c r="T186" s="230">
        <f>S186*H186</f>
        <v>0</v>
      </c>
      <c r="U186" s="39"/>
      <c r="V186" s="39"/>
      <c r="W186" s="39"/>
      <c r="X186" s="39"/>
      <c r="Y186" s="39"/>
      <c r="Z186" s="39"/>
      <c r="AA186" s="39"/>
      <c r="AB186" s="39"/>
      <c r="AC186" s="39"/>
      <c r="AD186" s="39"/>
      <c r="AE186" s="39"/>
      <c r="AR186" s="231" t="s">
        <v>214</v>
      </c>
      <c r="AT186" s="231" t="s">
        <v>216</v>
      </c>
      <c r="AU186" s="231" t="s">
        <v>90</v>
      </c>
      <c r="AY186" s="18" t="s">
        <v>215</v>
      </c>
      <c r="BE186" s="232">
        <f>IF(N186="základní",J186,0)</f>
        <v>0</v>
      </c>
      <c r="BF186" s="232">
        <f>IF(N186="snížená",J186,0)</f>
        <v>0</v>
      </c>
      <c r="BG186" s="232">
        <f>IF(N186="zákl. přenesená",J186,0)</f>
        <v>0</v>
      </c>
      <c r="BH186" s="232">
        <f>IF(N186="sníž. přenesená",J186,0)</f>
        <v>0</v>
      </c>
      <c r="BI186" s="232">
        <f>IF(N186="nulová",J186,0)</f>
        <v>0</v>
      </c>
      <c r="BJ186" s="18" t="s">
        <v>88</v>
      </c>
      <c r="BK186" s="232">
        <f>ROUND(I186*H186,2)</f>
        <v>0</v>
      </c>
      <c r="BL186" s="18" t="s">
        <v>214</v>
      </c>
      <c r="BM186" s="231" t="s">
        <v>7589</v>
      </c>
    </row>
    <row r="187" s="2" customFormat="1">
      <c r="A187" s="39"/>
      <c r="B187" s="40"/>
      <c r="C187" s="41"/>
      <c r="D187" s="233" t="s">
        <v>221</v>
      </c>
      <c r="E187" s="41"/>
      <c r="F187" s="234" t="s">
        <v>5321</v>
      </c>
      <c r="G187" s="41"/>
      <c r="H187" s="41"/>
      <c r="I187" s="235"/>
      <c r="J187" s="41"/>
      <c r="K187" s="41"/>
      <c r="L187" s="45"/>
      <c r="M187" s="236"/>
      <c r="N187" s="237"/>
      <c r="O187" s="92"/>
      <c r="P187" s="92"/>
      <c r="Q187" s="92"/>
      <c r="R187" s="92"/>
      <c r="S187" s="92"/>
      <c r="T187" s="93"/>
      <c r="U187" s="39"/>
      <c r="V187" s="39"/>
      <c r="W187" s="39"/>
      <c r="X187" s="39"/>
      <c r="Y187" s="39"/>
      <c r="Z187" s="39"/>
      <c r="AA187" s="39"/>
      <c r="AB187" s="39"/>
      <c r="AC187" s="39"/>
      <c r="AD187" s="39"/>
      <c r="AE187" s="39"/>
      <c r="AT187" s="18" t="s">
        <v>221</v>
      </c>
      <c r="AU187" s="18" t="s">
        <v>90</v>
      </c>
    </row>
    <row r="188" s="2" customFormat="1">
      <c r="A188" s="39"/>
      <c r="B188" s="40"/>
      <c r="C188" s="41"/>
      <c r="D188" s="250" t="s">
        <v>362</v>
      </c>
      <c r="E188" s="41"/>
      <c r="F188" s="251" t="s">
        <v>5322</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362</v>
      </c>
      <c r="AU188" s="18" t="s">
        <v>90</v>
      </c>
    </row>
    <row r="189" s="2" customFormat="1" ht="24.15" customHeight="1">
      <c r="A189" s="39"/>
      <c r="B189" s="40"/>
      <c r="C189" s="220" t="s">
        <v>291</v>
      </c>
      <c r="D189" s="220" t="s">
        <v>216</v>
      </c>
      <c r="E189" s="221" t="s">
        <v>486</v>
      </c>
      <c r="F189" s="222" t="s">
        <v>487</v>
      </c>
      <c r="G189" s="223" t="s">
        <v>358</v>
      </c>
      <c r="H189" s="224">
        <v>24.407</v>
      </c>
      <c r="I189" s="225"/>
      <c r="J189" s="226">
        <f>ROUND(I189*H189,2)</f>
        <v>0</v>
      </c>
      <c r="K189" s="222" t="s">
        <v>359</v>
      </c>
      <c r="L189" s="45"/>
      <c r="M189" s="227" t="s">
        <v>1</v>
      </c>
      <c r="N189" s="228" t="s">
        <v>46</v>
      </c>
      <c r="O189" s="92"/>
      <c r="P189" s="229">
        <f>O189*H189</f>
        <v>0</v>
      </c>
      <c r="Q189" s="229">
        <v>0</v>
      </c>
      <c r="R189" s="229">
        <f>Q189*H189</f>
        <v>0</v>
      </c>
      <c r="S189" s="229">
        <v>0</v>
      </c>
      <c r="T189" s="230">
        <f>S189*H189</f>
        <v>0</v>
      </c>
      <c r="U189" s="39"/>
      <c r="V189" s="39"/>
      <c r="W189" s="39"/>
      <c r="X189" s="39"/>
      <c r="Y189" s="39"/>
      <c r="Z189" s="39"/>
      <c r="AA189" s="39"/>
      <c r="AB189" s="39"/>
      <c r="AC189" s="39"/>
      <c r="AD189" s="39"/>
      <c r="AE189" s="39"/>
      <c r="AR189" s="231" t="s">
        <v>214</v>
      </c>
      <c r="AT189" s="231" t="s">
        <v>216</v>
      </c>
      <c r="AU189" s="231" t="s">
        <v>90</v>
      </c>
      <c r="AY189" s="18" t="s">
        <v>215</v>
      </c>
      <c r="BE189" s="232">
        <f>IF(N189="základní",J189,0)</f>
        <v>0</v>
      </c>
      <c r="BF189" s="232">
        <f>IF(N189="snížená",J189,0)</f>
        <v>0</v>
      </c>
      <c r="BG189" s="232">
        <f>IF(N189="zákl. přenesená",J189,0)</f>
        <v>0</v>
      </c>
      <c r="BH189" s="232">
        <f>IF(N189="sníž. přenesená",J189,0)</f>
        <v>0</v>
      </c>
      <c r="BI189" s="232">
        <f>IF(N189="nulová",J189,0)</f>
        <v>0</v>
      </c>
      <c r="BJ189" s="18" t="s">
        <v>88</v>
      </c>
      <c r="BK189" s="232">
        <f>ROUND(I189*H189,2)</f>
        <v>0</v>
      </c>
      <c r="BL189" s="18" t="s">
        <v>214</v>
      </c>
      <c r="BM189" s="231" t="s">
        <v>7590</v>
      </c>
    </row>
    <row r="190" s="2" customFormat="1">
      <c r="A190" s="39"/>
      <c r="B190" s="40"/>
      <c r="C190" s="41"/>
      <c r="D190" s="233" t="s">
        <v>221</v>
      </c>
      <c r="E190" s="41"/>
      <c r="F190" s="234" t="s">
        <v>489</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221</v>
      </c>
      <c r="AU190" s="18" t="s">
        <v>90</v>
      </c>
    </row>
    <row r="191" s="2" customFormat="1">
      <c r="A191" s="39"/>
      <c r="B191" s="40"/>
      <c r="C191" s="41"/>
      <c r="D191" s="250" t="s">
        <v>362</v>
      </c>
      <c r="E191" s="41"/>
      <c r="F191" s="251" t="s">
        <v>490</v>
      </c>
      <c r="G191" s="41"/>
      <c r="H191" s="41"/>
      <c r="I191" s="235"/>
      <c r="J191" s="41"/>
      <c r="K191" s="41"/>
      <c r="L191" s="45"/>
      <c r="M191" s="236"/>
      <c r="N191" s="237"/>
      <c r="O191" s="92"/>
      <c r="P191" s="92"/>
      <c r="Q191" s="92"/>
      <c r="R191" s="92"/>
      <c r="S191" s="92"/>
      <c r="T191" s="93"/>
      <c r="U191" s="39"/>
      <c r="V191" s="39"/>
      <c r="W191" s="39"/>
      <c r="X191" s="39"/>
      <c r="Y191" s="39"/>
      <c r="Z191" s="39"/>
      <c r="AA191" s="39"/>
      <c r="AB191" s="39"/>
      <c r="AC191" s="39"/>
      <c r="AD191" s="39"/>
      <c r="AE191" s="39"/>
      <c r="AT191" s="18" t="s">
        <v>362</v>
      </c>
      <c r="AU191" s="18" t="s">
        <v>90</v>
      </c>
    </row>
    <row r="192" s="2" customFormat="1" ht="33" customHeight="1">
      <c r="A192" s="39"/>
      <c r="B192" s="40"/>
      <c r="C192" s="220" t="s">
        <v>296</v>
      </c>
      <c r="D192" s="220" t="s">
        <v>216</v>
      </c>
      <c r="E192" s="221" t="s">
        <v>5324</v>
      </c>
      <c r="F192" s="222" t="s">
        <v>5325</v>
      </c>
      <c r="G192" s="223" t="s">
        <v>583</v>
      </c>
      <c r="H192" s="224">
        <v>111.47199999999999</v>
      </c>
      <c r="I192" s="225"/>
      <c r="J192" s="226">
        <f>ROUND(I192*H192,2)</f>
        <v>0</v>
      </c>
      <c r="K192" s="222" t="s">
        <v>359</v>
      </c>
      <c r="L192" s="45"/>
      <c r="M192" s="227" t="s">
        <v>1</v>
      </c>
      <c r="N192" s="228" t="s">
        <v>46</v>
      </c>
      <c r="O192" s="92"/>
      <c r="P192" s="229">
        <f>O192*H192</f>
        <v>0</v>
      </c>
      <c r="Q192" s="229">
        <v>0</v>
      </c>
      <c r="R192" s="229">
        <f>Q192*H192</f>
        <v>0</v>
      </c>
      <c r="S192" s="229">
        <v>0</v>
      </c>
      <c r="T192" s="230">
        <f>S192*H192</f>
        <v>0</v>
      </c>
      <c r="U192" s="39"/>
      <c r="V192" s="39"/>
      <c r="W192" s="39"/>
      <c r="X192" s="39"/>
      <c r="Y192" s="39"/>
      <c r="Z192" s="39"/>
      <c r="AA192" s="39"/>
      <c r="AB192" s="39"/>
      <c r="AC192" s="39"/>
      <c r="AD192" s="39"/>
      <c r="AE192" s="39"/>
      <c r="AR192" s="231" t="s">
        <v>214</v>
      </c>
      <c r="AT192" s="231" t="s">
        <v>216</v>
      </c>
      <c r="AU192" s="231" t="s">
        <v>90</v>
      </c>
      <c r="AY192" s="18" t="s">
        <v>215</v>
      </c>
      <c r="BE192" s="232">
        <f>IF(N192="základní",J192,0)</f>
        <v>0</v>
      </c>
      <c r="BF192" s="232">
        <f>IF(N192="snížená",J192,0)</f>
        <v>0</v>
      </c>
      <c r="BG192" s="232">
        <f>IF(N192="zákl. přenesená",J192,0)</f>
        <v>0</v>
      </c>
      <c r="BH192" s="232">
        <f>IF(N192="sníž. přenesená",J192,0)</f>
        <v>0</v>
      </c>
      <c r="BI192" s="232">
        <f>IF(N192="nulová",J192,0)</f>
        <v>0</v>
      </c>
      <c r="BJ192" s="18" t="s">
        <v>88</v>
      </c>
      <c r="BK192" s="232">
        <f>ROUND(I192*H192,2)</f>
        <v>0</v>
      </c>
      <c r="BL192" s="18" t="s">
        <v>214</v>
      </c>
      <c r="BM192" s="231" t="s">
        <v>7591</v>
      </c>
    </row>
    <row r="193" s="2" customFormat="1">
      <c r="A193" s="39"/>
      <c r="B193" s="40"/>
      <c r="C193" s="41"/>
      <c r="D193" s="233" t="s">
        <v>221</v>
      </c>
      <c r="E193" s="41"/>
      <c r="F193" s="234" t="s">
        <v>5327</v>
      </c>
      <c r="G193" s="41"/>
      <c r="H193" s="41"/>
      <c r="I193" s="235"/>
      <c r="J193" s="41"/>
      <c r="K193" s="41"/>
      <c r="L193" s="45"/>
      <c r="M193" s="236"/>
      <c r="N193" s="237"/>
      <c r="O193" s="92"/>
      <c r="P193" s="92"/>
      <c r="Q193" s="92"/>
      <c r="R193" s="92"/>
      <c r="S193" s="92"/>
      <c r="T193" s="93"/>
      <c r="U193" s="39"/>
      <c r="V193" s="39"/>
      <c r="W193" s="39"/>
      <c r="X193" s="39"/>
      <c r="Y193" s="39"/>
      <c r="Z193" s="39"/>
      <c r="AA193" s="39"/>
      <c r="AB193" s="39"/>
      <c r="AC193" s="39"/>
      <c r="AD193" s="39"/>
      <c r="AE193" s="39"/>
      <c r="AT193" s="18" t="s">
        <v>221</v>
      </c>
      <c r="AU193" s="18" t="s">
        <v>90</v>
      </c>
    </row>
    <row r="194" s="2" customFormat="1">
      <c r="A194" s="39"/>
      <c r="B194" s="40"/>
      <c r="C194" s="41"/>
      <c r="D194" s="250" t="s">
        <v>362</v>
      </c>
      <c r="E194" s="41"/>
      <c r="F194" s="251" t="s">
        <v>5328</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362</v>
      </c>
      <c r="AU194" s="18" t="s">
        <v>90</v>
      </c>
    </row>
    <row r="195" s="14" customFormat="1">
      <c r="A195" s="14"/>
      <c r="B195" s="262"/>
      <c r="C195" s="263"/>
      <c r="D195" s="233" t="s">
        <v>364</v>
      </c>
      <c r="E195" s="264" t="s">
        <v>1</v>
      </c>
      <c r="F195" s="265" t="s">
        <v>7592</v>
      </c>
      <c r="G195" s="263"/>
      <c r="H195" s="266">
        <v>53.082000000000001</v>
      </c>
      <c r="I195" s="267"/>
      <c r="J195" s="263"/>
      <c r="K195" s="263"/>
      <c r="L195" s="268"/>
      <c r="M195" s="269"/>
      <c r="N195" s="270"/>
      <c r="O195" s="270"/>
      <c r="P195" s="270"/>
      <c r="Q195" s="270"/>
      <c r="R195" s="270"/>
      <c r="S195" s="270"/>
      <c r="T195" s="271"/>
      <c r="U195" s="14"/>
      <c r="V195" s="14"/>
      <c r="W195" s="14"/>
      <c r="X195" s="14"/>
      <c r="Y195" s="14"/>
      <c r="Z195" s="14"/>
      <c r="AA195" s="14"/>
      <c r="AB195" s="14"/>
      <c r="AC195" s="14"/>
      <c r="AD195" s="14"/>
      <c r="AE195" s="14"/>
      <c r="AT195" s="272" t="s">
        <v>364</v>
      </c>
      <c r="AU195" s="272" t="s">
        <v>90</v>
      </c>
      <c r="AV195" s="14" t="s">
        <v>90</v>
      </c>
      <c r="AW195" s="14" t="s">
        <v>36</v>
      </c>
      <c r="AX195" s="14" t="s">
        <v>88</v>
      </c>
      <c r="AY195" s="272" t="s">
        <v>215</v>
      </c>
    </row>
    <row r="196" s="14" customFormat="1">
      <c r="A196" s="14"/>
      <c r="B196" s="262"/>
      <c r="C196" s="263"/>
      <c r="D196" s="233" t="s">
        <v>364</v>
      </c>
      <c r="E196" s="263"/>
      <c r="F196" s="265" t="s">
        <v>7593</v>
      </c>
      <c r="G196" s="263"/>
      <c r="H196" s="266">
        <v>111.47199999999999</v>
      </c>
      <c r="I196" s="267"/>
      <c r="J196" s="263"/>
      <c r="K196" s="263"/>
      <c r="L196" s="268"/>
      <c r="M196" s="269"/>
      <c r="N196" s="270"/>
      <c r="O196" s="270"/>
      <c r="P196" s="270"/>
      <c r="Q196" s="270"/>
      <c r="R196" s="270"/>
      <c r="S196" s="270"/>
      <c r="T196" s="271"/>
      <c r="U196" s="14"/>
      <c r="V196" s="14"/>
      <c r="W196" s="14"/>
      <c r="X196" s="14"/>
      <c r="Y196" s="14"/>
      <c r="Z196" s="14"/>
      <c r="AA196" s="14"/>
      <c r="AB196" s="14"/>
      <c r="AC196" s="14"/>
      <c r="AD196" s="14"/>
      <c r="AE196" s="14"/>
      <c r="AT196" s="272" t="s">
        <v>364</v>
      </c>
      <c r="AU196" s="272" t="s">
        <v>90</v>
      </c>
      <c r="AV196" s="14" t="s">
        <v>90</v>
      </c>
      <c r="AW196" s="14" t="s">
        <v>4</v>
      </c>
      <c r="AX196" s="14" t="s">
        <v>88</v>
      </c>
      <c r="AY196" s="272" t="s">
        <v>215</v>
      </c>
    </row>
    <row r="197" s="2" customFormat="1" ht="24.15" customHeight="1">
      <c r="A197" s="39"/>
      <c r="B197" s="40"/>
      <c r="C197" s="220" t="s">
        <v>300</v>
      </c>
      <c r="D197" s="220" t="s">
        <v>216</v>
      </c>
      <c r="E197" s="221" t="s">
        <v>505</v>
      </c>
      <c r="F197" s="222" t="s">
        <v>5330</v>
      </c>
      <c r="G197" s="223" t="s">
        <v>358</v>
      </c>
      <c r="H197" s="224">
        <v>68.953000000000003</v>
      </c>
      <c r="I197" s="225"/>
      <c r="J197" s="226">
        <f>ROUND(I197*H197,2)</f>
        <v>0</v>
      </c>
      <c r="K197" s="222" t="s">
        <v>359</v>
      </c>
      <c r="L197" s="45"/>
      <c r="M197" s="227" t="s">
        <v>1</v>
      </c>
      <c r="N197" s="228" t="s">
        <v>46</v>
      </c>
      <c r="O197" s="92"/>
      <c r="P197" s="229">
        <f>O197*H197</f>
        <v>0</v>
      </c>
      <c r="Q197" s="229">
        <v>0</v>
      </c>
      <c r="R197" s="229">
        <f>Q197*H197</f>
        <v>0</v>
      </c>
      <c r="S197" s="229">
        <v>0</v>
      </c>
      <c r="T197" s="230">
        <f>S197*H197</f>
        <v>0</v>
      </c>
      <c r="U197" s="39"/>
      <c r="V197" s="39"/>
      <c r="W197" s="39"/>
      <c r="X197" s="39"/>
      <c r="Y197" s="39"/>
      <c r="Z197" s="39"/>
      <c r="AA197" s="39"/>
      <c r="AB197" s="39"/>
      <c r="AC197" s="39"/>
      <c r="AD197" s="39"/>
      <c r="AE197" s="39"/>
      <c r="AR197" s="231" t="s">
        <v>214</v>
      </c>
      <c r="AT197" s="231" t="s">
        <v>216</v>
      </c>
      <c r="AU197" s="231" t="s">
        <v>90</v>
      </c>
      <c r="AY197" s="18" t="s">
        <v>215</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214</v>
      </c>
      <c r="BM197" s="231" t="s">
        <v>7594</v>
      </c>
    </row>
    <row r="198" s="2" customFormat="1">
      <c r="A198" s="39"/>
      <c r="B198" s="40"/>
      <c r="C198" s="41"/>
      <c r="D198" s="233" t="s">
        <v>221</v>
      </c>
      <c r="E198" s="41"/>
      <c r="F198" s="234" t="s">
        <v>508</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221</v>
      </c>
      <c r="AU198" s="18" t="s">
        <v>90</v>
      </c>
    </row>
    <row r="199" s="2" customFormat="1">
      <c r="A199" s="39"/>
      <c r="B199" s="40"/>
      <c r="C199" s="41"/>
      <c r="D199" s="250" t="s">
        <v>362</v>
      </c>
      <c r="E199" s="41"/>
      <c r="F199" s="251" t="s">
        <v>509</v>
      </c>
      <c r="G199" s="41"/>
      <c r="H199" s="41"/>
      <c r="I199" s="235"/>
      <c r="J199" s="41"/>
      <c r="K199" s="41"/>
      <c r="L199" s="45"/>
      <c r="M199" s="236"/>
      <c r="N199" s="237"/>
      <c r="O199" s="92"/>
      <c r="P199" s="92"/>
      <c r="Q199" s="92"/>
      <c r="R199" s="92"/>
      <c r="S199" s="92"/>
      <c r="T199" s="93"/>
      <c r="U199" s="39"/>
      <c r="V199" s="39"/>
      <c r="W199" s="39"/>
      <c r="X199" s="39"/>
      <c r="Y199" s="39"/>
      <c r="Z199" s="39"/>
      <c r="AA199" s="39"/>
      <c r="AB199" s="39"/>
      <c r="AC199" s="39"/>
      <c r="AD199" s="39"/>
      <c r="AE199" s="39"/>
      <c r="AT199" s="18" t="s">
        <v>362</v>
      </c>
      <c r="AU199" s="18" t="s">
        <v>90</v>
      </c>
    </row>
    <row r="200" s="14" customFormat="1">
      <c r="A200" s="14"/>
      <c r="B200" s="262"/>
      <c r="C200" s="263"/>
      <c r="D200" s="233" t="s">
        <v>364</v>
      </c>
      <c r="E200" s="264" t="s">
        <v>1</v>
      </c>
      <c r="F200" s="265" t="s">
        <v>7595</v>
      </c>
      <c r="G200" s="263"/>
      <c r="H200" s="266">
        <v>122.035</v>
      </c>
      <c r="I200" s="267"/>
      <c r="J200" s="263"/>
      <c r="K200" s="263"/>
      <c r="L200" s="268"/>
      <c r="M200" s="269"/>
      <c r="N200" s="270"/>
      <c r="O200" s="270"/>
      <c r="P200" s="270"/>
      <c r="Q200" s="270"/>
      <c r="R200" s="270"/>
      <c r="S200" s="270"/>
      <c r="T200" s="271"/>
      <c r="U200" s="14"/>
      <c r="V200" s="14"/>
      <c r="W200" s="14"/>
      <c r="X200" s="14"/>
      <c r="Y200" s="14"/>
      <c r="Z200" s="14"/>
      <c r="AA200" s="14"/>
      <c r="AB200" s="14"/>
      <c r="AC200" s="14"/>
      <c r="AD200" s="14"/>
      <c r="AE200" s="14"/>
      <c r="AT200" s="272" t="s">
        <v>364</v>
      </c>
      <c r="AU200" s="272" t="s">
        <v>90</v>
      </c>
      <c r="AV200" s="14" t="s">
        <v>90</v>
      </c>
      <c r="AW200" s="14" t="s">
        <v>36</v>
      </c>
      <c r="AX200" s="14" t="s">
        <v>81</v>
      </c>
      <c r="AY200" s="272" t="s">
        <v>215</v>
      </c>
    </row>
    <row r="201" s="14" customFormat="1">
      <c r="A201" s="14"/>
      <c r="B201" s="262"/>
      <c r="C201" s="263"/>
      <c r="D201" s="233" t="s">
        <v>364</v>
      </c>
      <c r="E201" s="264" t="s">
        <v>1</v>
      </c>
      <c r="F201" s="265" t="s">
        <v>7596</v>
      </c>
      <c r="G201" s="263"/>
      <c r="H201" s="266">
        <v>-53.082000000000001</v>
      </c>
      <c r="I201" s="267"/>
      <c r="J201" s="263"/>
      <c r="K201" s="263"/>
      <c r="L201" s="268"/>
      <c r="M201" s="269"/>
      <c r="N201" s="270"/>
      <c r="O201" s="270"/>
      <c r="P201" s="270"/>
      <c r="Q201" s="270"/>
      <c r="R201" s="270"/>
      <c r="S201" s="270"/>
      <c r="T201" s="271"/>
      <c r="U201" s="14"/>
      <c r="V201" s="14"/>
      <c r="W201" s="14"/>
      <c r="X201" s="14"/>
      <c r="Y201" s="14"/>
      <c r="Z201" s="14"/>
      <c r="AA201" s="14"/>
      <c r="AB201" s="14"/>
      <c r="AC201" s="14"/>
      <c r="AD201" s="14"/>
      <c r="AE201" s="14"/>
      <c r="AT201" s="272" t="s">
        <v>364</v>
      </c>
      <c r="AU201" s="272" t="s">
        <v>90</v>
      </c>
      <c r="AV201" s="14" t="s">
        <v>90</v>
      </c>
      <c r="AW201" s="14" t="s">
        <v>36</v>
      </c>
      <c r="AX201" s="14" t="s">
        <v>81</v>
      </c>
      <c r="AY201" s="272" t="s">
        <v>215</v>
      </c>
    </row>
    <row r="202" s="15" customFormat="1">
      <c r="A202" s="15"/>
      <c r="B202" s="273"/>
      <c r="C202" s="274"/>
      <c r="D202" s="233" t="s">
        <v>364</v>
      </c>
      <c r="E202" s="275" t="s">
        <v>1</v>
      </c>
      <c r="F202" s="276" t="s">
        <v>368</v>
      </c>
      <c r="G202" s="274"/>
      <c r="H202" s="277">
        <v>68.953000000000003</v>
      </c>
      <c r="I202" s="278"/>
      <c r="J202" s="274"/>
      <c r="K202" s="274"/>
      <c r="L202" s="279"/>
      <c r="M202" s="280"/>
      <c r="N202" s="281"/>
      <c r="O202" s="281"/>
      <c r="P202" s="281"/>
      <c r="Q202" s="281"/>
      <c r="R202" s="281"/>
      <c r="S202" s="281"/>
      <c r="T202" s="282"/>
      <c r="U202" s="15"/>
      <c r="V202" s="15"/>
      <c r="W202" s="15"/>
      <c r="X202" s="15"/>
      <c r="Y202" s="15"/>
      <c r="Z202" s="15"/>
      <c r="AA202" s="15"/>
      <c r="AB202" s="15"/>
      <c r="AC202" s="15"/>
      <c r="AD202" s="15"/>
      <c r="AE202" s="15"/>
      <c r="AT202" s="283" t="s">
        <v>364</v>
      </c>
      <c r="AU202" s="283" t="s">
        <v>90</v>
      </c>
      <c r="AV202" s="15" t="s">
        <v>214</v>
      </c>
      <c r="AW202" s="15" t="s">
        <v>36</v>
      </c>
      <c r="AX202" s="15" t="s">
        <v>88</v>
      </c>
      <c r="AY202" s="283" t="s">
        <v>215</v>
      </c>
    </row>
    <row r="203" s="2" customFormat="1" ht="24.15" customHeight="1">
      <c r="A203" s="39"/>
      <c r="B203" s="40"/>
      <c r="C203" s="220" t="s">
        <v>305</v>
      </c>
      <c r="D203" s="220" t="s">
        <v>216</v>
      </c>
      <c r="E203" s="221" t="s">
        <v>5333</v>
      </c>
      <c r="F203" s="222" t="s">
        <v>5334</v>
      </c>
      <c r="G203" s="223" t="s">
        <v>358</v>
      </c>
      <c r="H203" s="224">
        <v>13.536</v>
      </c>
      <c r="I203" s="225"/>
      <c r="J203" s="226">
        <f>ROUND(I203*H203,2)</f>
        <v>0</v>
      </c>
      <c r="K203" s="222" t="s">
        <v>359</v>
      </c>
      <c r="L203" s="45"/>
      <c r="M203" s="227" t="s">
        <v>1</v>
      </c>
      <c r="N203" s="228" t="s">
        <v>46</v>
      </c>
      <c r="O203" s="92"/>
      <c r="P203" s="229">
        <f>O203*H203</f>
        <v>0</v>
      </c>
      <c r="Q203" s="229">
        <v>0</v>
      </c>
      <c r="R203" s="229">
        <f>Q203*H203</f>
        <v>0</v>
      </c>
      <c r="S203" s="229">
        <v>0</v>
      </c>
      <c r="T203" s="230">
        <f>S203*H203</f>
        <v>0</v>
      </c>
      <c r="U203" s="39"/>
      <c r="V203" s="39"/>
      <c r="W203" s="39"/>
      <c r="X203" s="39"/>
      <c r="Y203" s="39"/>
      <c r="Z203" s="39"/>
      <c r="AA203" s="39"/>
      <c r="AB203" s="39"/>
      <c r="AC203" s="39"/>
      <c r="AD203" s="39"/>
      <c r="AE203" s="39"/>
      <c r="AR203" s="231" t="s">
        <v>214</v>
      </c>
      <c r="AT203" s="231" t="s">
        <v>216</v>
      </c>
      <c r="AU203" s="231" t="s">
        <v>90</v>
      </c>
      <c r="AY203" s="18" t="s">
        <v>215</v>
      </c>
      <c r="BE203" s="232">
        <f>IF(N203="základní",J203,0)</f>
        <v>0</v>
      </c>
      <c r="BF203" s="232">
        <f>IF(N203="snížená",J203,0)</f>
        <v>0</v>
      </c>
      <c r="BG203" s="232">
        <f>IF(N203="zákl. přenesená",J203,0)</f>
        <v>0</v>
      </c>
      <c r="BH203" s="232">
        <f>IF(N203="sníž. přenesená",J203,0)</f>
        <v>0</v>
      </c>
      <c r="BI203" s="232">
        <f>IF(N203="nulová",J203,0)</f>
        <v>0</v>
      </c>
      <c r="BJ203" s="18" t="s">
        <v>88</v>
      </c>
      <c r="BK203" s="232">
        <f>ROUND(I203*H203,2)</f>
        <v>0</v>
      </c>
      <c r="BL203" s="18" t="s">
        <v>214</v>
      </c>
      <c r="BM203" s="231" t="s">
        <v>7597</v>
      </c>
    </row>
    <row r="204" s="2" customFormat="1">
      <c r="A204" s="39"/>
      <c r="B204" s="40"/>
      <c r="C204" s="41"/>
      <c r="D204" s="233" t="s">
        <v>221</v>
      </c>
      <c r="E204" s="41"/>
      <c r="F204" s="234" t="s">
        <v>7598</v>
      </c>
      <c r="G204" s="41"/>
      <c r="H204" s="41"/>
      <c r="I204" s="235"/>
      <c r="J204" s="41"/>
      <c r="K204" s="41"/>
      <c r="L204" s="45"/>
      <c r="M204" s="236"/>
      <c r="N204" s="237"/>
      <c r="O204" s="92"/>
      <c r="P204" s="92"/>
      <c r="Q204" s="92"/>
      <c r="R204" s="92"/>
      <c r="S204" s="92"/>
      <c r="T204" s="93"/>
      <c r="U204" s="39"/>
      <c r="V204" s="39"/>
      <c r="W204" s="39"/>
      <c r="X204" s="39"/>
      <c r="Y204" s="39"/>
      <c r="Z204" s="39"/>
      <c r="AA204" s="39"/>
      <c r="AB204" s="39"/>
      <c r="AC204" s="39"/>
      <c r="AD204" s="39"/>
      <c r="AE204" s="39"/>
      <c r="AT204" s="18" t="s">
        <v>221</v>
      </c>
      <c r="AU204" s="18" t="s">
        <v>90</v>
      </c>
    </row>
    <row r="205" s="2" customFormat="1">
      <c r="A205" s="39"/>
      <c r="B205" s="40"/>
      <c r="C205" s="41"/>
      <c r="D205" s="250" t="s">
        <v>362</v>
      </c>
      <c r="E205" s="41"/>
      <c r="F205" s="251" t="s">
        <v>5337</v>
      </c>
      <c r="G205" s="41"/>
      <c r="H205" s="41"/>
      <c r="I205" s="235"/>
      <c r="J205" s="41"/>
      <c r="K205" s="41"/>
      <c r="L205" s="45"/>
      <c r="M205" s="236"/>
      <c r="N205" s="237"/>
      <c r="O205" s="92"/>
      <c r="P205" s="92"/>
      <c r="Q205" s="92"/>
      <c r="R205" s="92"/>
      <c r="S205" s="92"/>
      <c r="T205" s="93"/>
      <c r="U205" s="39"/>
      <c r="V205" s="39"/>
      <c r="W205" s="39"/>
      <c r="X205" s="39"/>
      <c r="Y205" s="39"/>
      <c r="Z205" s="39"/>
      <c r="AA205" s="39"/>
      <c r="AB205" s="39"/>
      <c r="AC205" s="39"/>
      <c r="AD205" s="39"/>
      <c r="AE205" s="39"/>
      <c r="AT205" s="18" t="s">
        <v>362</v>
      </c>
      <c r="AU205" s="18" t="s">
        <v>90</v>
      </c>
    </row>
    <row r="206" s="14" customFormat="1">
      <c r="A206" s="14"/>
      <c r="B206" s="262"/>
      <c r="C206" s="263"/>
      <c r="D206" s="233" t="s">
        <v>364</v>
      </c>
      <c r="E206" s="264" t="s">
        <v>1</v>
      </c>
      <c r="F206" s="265" t="s">
        <v>7599</v>
      </c>
      <c r="G206" s="263"/>
      <c r="H206" s="266">
        <v>13.536</v>
      </c>
      <c r="I206" s="267"/>
      <c r="J206" s="263"/>
      <c r="K206" s="263"/>
      <c r="L206" s="268"/>
      <c r="M206" s="269"/>
      <c r="N206" s="270"/>
      <c r="O206" s="270"/>
      <c r="P206" s="270"/>
      <c r="Q206" s="270"/>
      <c r="R206" s="270"/>
      <c r="S206" s="270"/>
      <c r="T206" s="271"/>
      <c r="U206" s="14"/>
      <c r="V206" s="14"/>
      <c r="W206" s="14"/>
      <c r="X206" s="14"/>
      <c r="Y206" s="14"/>
      <c r="Z206" s="14"/>
      <c r="AA206" s="14"/>
      <c r="AB206" s="14"/>
      <c r="AC206" s="14"/>
      <c r="AD206" s="14"/>
      <c r="AE206" s="14"/>
      <c r="AT206" s="272" t="s">
        <v>364</v>
      </c>
      <c r="AU206" s="272" t="s">
        <v>90</v>
      </c>
      <c r="AV206" s="14" t="s">
        <v>90</v>
      </c>
      <c r="AW206" s="14" t="s">
        <v>36</v>
      </c>
      <c r="AX206" s="14" t="s">
        <v>88</v>
      </c>
      <c r="AY206" s="272" t="s">
        <v>215</v>
      </c>
    </row>
    <row r="207" s="2" customFormat="1" ht="16.5" customHeight="1">
      <c r="A207" s="39"/>
      <c r="B207" s="40"/>
      <c r="C207" s="295" t="s">
        <v>309</v>
      </c>
      <c r="D207" s="295" t="s">
        <v>539</v>
      </c>
      <c r="E207" s="296" t="s">
        <v>5341</v>
      </c>
      <c r="F207" s="297" t="s">
        <v>5342</v>
      </c>
      <c r="G207" s="298" t="s">
        <v>583</v>
      </c>
      <c r="H207" s="299">
        <v>25.582999999999998</v>
      </c>
      <c r="I207" s="300"/>
      <c r="J207" s="301">
        <f>ROUND(I207*H207,2)</f>
        <v>0</v>
      </c>
      <c r="K207" s="297" t="s">
        <v>359</v>
      </c>
      <c r="L207" s="302"/>
      <c r="M207" s="303" t="s">
        <v>1</v>
      </c>
      <c r="N207" s="304" t="s">
        <v>46</v>
      </c>
      <c r="O207" s="92"/>
      <c r="P207" s="229">
        <f>O207*H207</f>
        <v>0</v>
      </c>
      <c r="Q207" s="229">
        <v>1</v>
      </c>
      <c r="R207" s="229">
        <f>Q207*H207</f>
        <v>25.582999999999998</v>
      </c>
      <c r="S207" s="229">
        <v>0</v>
      </c>
      <c r="T207" s="230">
        <f>S207*H207</f>
        <v>0</v>
      </c>
      <c r="U207" s="39"/>
      <c r="V207" s="39"/>
      <c r="W207" s="39"/>
      <c r="X207" s="39"/>
      <c r="Y207" s="39"/>
      <c r="Z207" s="39"/>
      <c r="AA207" s="39"/>
      <c r="AB207" s="39"/>
      <c r="AC207" s="39"/>
      <c r="AD207" s="39"/>
      <c r="AE207" s="39"/>
      <c r="AR207" s="231" t="s">
        <v>251</v>
      </c>
      <c r="AT207" s="231" t="s">
        <v>539</v>
      </c>
      <c r="AU207" s="231" t="s">
        <v>90</v>
      </c>
      <c r="AY207" s="18" t="s">
        <v>215</v>
      </c>
      <c r="BE207" s="232">
        <f>IF(N207="základní",J207,0)</f>
        <v>0</v>
      </c>
      <c r="BF207" s="232">
        <f>IF(N207="snížená",J207,0)</f>
        <v>0</v>
      </c>
      <c r="BG207" s="232">
        <f>IF(N207="zákl. přenesená",J207,0)</f>
        <v>0</v>
      </c>
      <c r="BH207" s="232">
        <f>IF(N207="sníž. přenesená",J207,0)</f>
        <v>0</v>
      </c>
      <c r="BI207" s="232">
        <f>IF(N207="nulová",J207,0)</f>
        <v>0</v>
      </c>
      <c r="BJ207" s="18" t="s">
        <v>88</v>
      </c>
      <c r="BK207" s="232">
        <f>ROUND(I207*H207,2)</f>
        <v>0</v>
      </c>
      <c r="BL207" s="18" t="s">
        <v>214</v>
      </c>
      <c r="BM207" s="231" t="s">
        <v>7600</v>
      </c>
    </row>
    <row r="208" s="2" customFormat="1">
      <c r="A208" s="39"/>
      <c r="B208" s="40"/>
      <c r="C208" s="41"/>
      <c r="D208" s="233" t="s">
        <v>221</v>
      </c>
      <c r="E208" s="41"/>
      <c r="F208" s="234" t="s">
        <v>5342</v>
      </c>
      <c r="G208" s="41"/>
      <c r="H208" s="41"/>
      <c r="I208" s="235"/>
      <c r="J208" s="41"/>
      <c r="K208" s="41"/>
      <c r="L208" s="45"/>
      <c r="M208" s="236"/>
      <c r="N208" s="237"/>
      <c r="O208" s="92"/>
      <c r="P208" s="92"/>
      <c r="Q208" s="92"/>
      <c r="R208" s="92"/>
      <c r="S208" s="92"/>
      <c r="T208" s="93"/>
      <c r="U208" s="39"/>
      <c r="V208" s="39"/>
      <c r="W208" s="39"/>
      <c r="X208" s="39"/>
      <c r="Y208" s="39"/>
      <c r="Z208" s="39"/>
      <c r="AA208" s="39"/>
      <c r="AB208" s="39"/>
      <c r="AC208" s="39"/>
      <c r="AD208" s="39"/>
      <c r="AE208" s="39"/>
      <c r="AT208" s="18" t="s">
        <v>221</v>
      </c>
      <c r="AU208" s="18" t="s">
        <v>90</v>
      </c>
    </row>
    <row r="209" s="14" customFormat="1">
      <c r="A209" s="14"/>
      <c r="B209" s="262"/>
      <c r="C209" s="263"/>
      <c r="D209" s="233" t="s">
        <v>364</v>
      </c>
      <c r="E209" s="263"/>
      <c r="F209" s="265" t="s">
        <v>7601</v>
      </c>
      <c r="G209" s="263"/>
      <c r="H209" s="266">
        <v>25.582999999999998</v>
      </c>
      <c r="I209" s="267"/>
      <c r="J209" s="263"/>
      <c r="K209" s="263"/>
      <c r="L209" s="268"/>
      <c r="M209" s="269"/>
      <c r="N209" s="270"/>
      <c r="O209" s="270"/>
      <c r="P209" s="270"/>
      <c r="Q209" s="270"/>
      <c r="R209" s="270"/>
      <c r="S209" s="270"/>
      <c r="T209" s="271"/>
      <c r="U209" s="14"/>
      <c r="V209" s="14"/>
      <c r="W209" s="14"/>
      <c r="X209" s="14"/>
      <c r="Y209" s="14"/>
      <c r="Z209" s="14"/>
      <c r="AA209" s="14"/>
      <c r="AB209" s="14"/>
      <c r="AC209" s="14"/>
      <c r="AD209" s="14"/>
      <c r="AE209" s="14"/>
      <c r="AT209" s="272" t="s">
        <v>364</v>
      </c>
      <c r="AU209" s="272" t="s">
        <v>90</v>
      </c>
      <c r="AV209" s="14" t="s">
        <v>90</v>
      </c>
      <c r="AW209" s="14" t="s">
        <v>4</v>
      </c>
      <c r="AX209" s="14" t="s">
        <v>88</v>
      </c>
      <c r="AY209" s="272" t="s">
        <v>215</v>
      </c>
    </row>
    <row r="210" s="11" customFormat="1" ht="22.8" customHeight="1">
      <c r="A210" s="11"/>
      <c r="B210" s="206"/>
      <c r="C210" s="207"/>
      <c r="D210" s="208" t="s">
        <v>80</v>
      </c>
      <c r="E210" s="248" t="s">
        <v>227</v>
      </c>
      <c r="F210" s="248" t="s">
        <v>815</v>
      </c>
      <c r="G210" s="207"/>
      <c r="H210" s="207"/>
      <c r="I210" s="210"/>
      <c r="J210" s="249">
        <f>BK210</f>
        <v>0</v>
      </c>
      <c r="K210" s="207"/>
      <c r="L210" s="212"/>
      <c r="M210" s="213"/>
      <c r="N210" s="214"/>
      <c r="O210" s="214"/>
      <c r="P210" s="215">
        <f>SUM(P211:P216)</f>
        <v>0</v>
      </c>
      <c r="Q210" s="214"/>
      <c r="R210" s="215">
        <f>SUM(R211:R216)</f>
        <v>23.432919999999999</v>
      </c>
      <c r="S210" s="214"/>
      <c r="T210" s="216">
        <f>SUM(T211:T216)</f>
        <v>0</v>
      </c>
      <c r="U210" s="11"/>
      <c r="V210" s="11"/>
      <c r="W210" s="11"/>
      <c r="X210" s="11"/>
      <c r="Y210" s="11"/>
      <c r="Z210" s="11"/>
      <c r="AA210" s="11"/>
      <c r="AB210" s="11"/>
      <c r="AC210" s="11"/>
      <c r="AD210" s="11"/>
      <c r="AE210" s="11"/>
      <c r="AR210" s="217" t="s">
        <v>88</v>
      </c>
      <c r="AT210" s="218" t="s">
        <v>80</v>
      </c>
      <c r="AU210" s="218" t="s">
        <v>88</v>
      </c>
      <c r="AY210" s="217" t="s">
        <v>215</v>
      </c>
      <c r="BK210" s="219">
        <f>SUM(BK211:BK216)</f>
        <v>0</v>
      </c>
    </row>
    <row r="211" s="2" customFormat="1" ht="21.75" customHeight="1">
      <c r="A211" s="39"/>
      <c r="B211" s="40"/>
      <c r="C211" s="220" t="s">
        <v>7</v>
      </c>
      <c r="D211" s="220" t="s">
        <v>216</v>
      </c>
      <c r="E211" s="221" t="s">
        <v>7602</v>
      </c>
      <c r="F211" s="222" t="s">
        <v>7603</v>
      </c>
      <c r="G211" s="223" t="s">
        <v>797</v>
      </c>
      <c r="H211" s="224">
        <v>47</v>
      </c>
      <c r="I211" s="225"/>
      <c r="J211" s="226">
        <f>ROUND(I211*H211,2)</f>
        <v>0</v>
      </c>
      <c r="K211" s="222" t="s">
        <v>359</v>
      </c>
      <c r="L211" s="45"/>
      <c r="M211" s="227" t="s">
        <v>1</v>
      </c>
      <c r="N211" s="228" t="s">
        <v>46</v>
      </c>
      <c r="O211" s="92"/>
      <c r="P211" s="229">
        <f>O211*H211</f>
        <v>0</v>
      </c>
      <c r="Q211" s="229">
        <v>0</v>
      </c>
      <c r="R211" s="229">
        <f>Q211*H211</f>
        <v>0</v>
      </c>
      <c r="S211" s="229">
        <v>0</v>
      </c>
      <c r="T211" s="230">
        <f>S211*H211</f>
        <v>0</v>
      </c>
      <c r="U211" s="39"/>
      <c r="V211" s="39"/>
      <c r="W211" s="39"/>
      <c r="X211" s="39"/>
      <c r="Y211" s="39"/>
      <c r="Z211" s="39"/>
      <c r="AA211" s="39"/>
      <c r="AB211" s="39"/>
      <c r="AC211" s="39"/>
      <c r="AD211" s="39"/>
      <c r="AE211" s="39"/>
      <c r="AR211" s="231" t="s">
        <v>214</v>
      </c>
      <c r="AT211" s="231" t="s">
        <v>216</v>
      </c>
      <c r="AU211" s="231" t="s">
        <v>90</v>
      </c>
      <c r="AY211" s="18" t="s">
        <v>215</v>
      </c>
      <c r="BE211" s="232">
        <f>IF(N211="základní",J211,0)</f>
        <v>0</v>
      </c>
      <c r="BF211" s="232">
        <f>IF(N211="snížená",J211,0)</f>
        <v>0</v>
      </c>
      <c r="BG211" s="232">
        <f>IF(N211="zákl. přenesená",J211,0)</f>
        <v>0</v>
      </c>
      <c r="BH211" s="232">
        <f>IF(N211="sníž. přenesená",J211,0)</f>
        <v>0</v>
      </c>
      <c r="BI211" s="232">
        <f>IF(N211="nulová",J211,0)</f>
        <v>0</v>
      </c>
      <c r="BJ211" s="18" t="s">
        <v>88</v>
      </c>
      <c r="BK211" s="232">
        <f>ROUND(I211*H211,2)</f>
        <v>0</v>
      </c>
      <c r="BL211" s="18" t="s">
        <v>214</v>
      </c>
      <c r="BM211" s="231" t="s">
        <v>7604</v>
      </c>
    </row>
    <row r="212" s="2" customFormat="1">
      <c r="A212" s="39"/>
      <c r="B212" s="40"/>
      <c r="C212" s="41"/>
      <c r="D212" s="233" t="s">
        <v>221</v>
      </c>
      <c r="E212" s="41"/>
      <c r="F212" s="234" t="s">
        <v>7605</v>
      </c>
      <c r="G212" s="41"/>
      <c r="H212" s="41"/>
      <c r="I212" s="235"/>
      <c r="J212" s="41"/>
      <c r="K212" s="41"/>
      <c r="L212" s="45"/>
      <c r="M212" s="236"/>
      <c r="N212" s="237"/>
      <c r="O212" s="92"/>
      <c r="P212" s="92"/>
      <c r="Q212" s="92"/>
      <c r="R212" s="92"/>
      <c r="S212" s="92"/>
      <c r="T212" s="93"/>
      <c r="U212" s="39"/>
      <c r="V212" s="39"/>
      <c r="W212" s="39"/>
      <c r="X212" s="39"/>
      <c r="Y212" s="39"/>
      <c r="Z212" s="39"/>
      <c r="AA212" s="39"/>
      <c r="AB212" s="39"/>
      <c r="AC212" s="39"/>
      <c r="AD212" s="39"/>
      <c r="AE212" s="39"/>
      <c r="AT212" s="18" t="s">
        <v>221</v>
      </c>
      <c r="AU212" s="18" t="s">
        <v>90</v>
      </c>
    </row>
    <row r="213" s="2" customFormat="1">
      <c r="A213" s="39"/>
      <c r="B213" s="40"/>
      <c r="C213" s="41"/>
      <c r="D213" s="250" t="s">
        <v>362</v>
      </c>
      <c r="E213" s="41"/>
      <c r="F213" s="251" t="s">
        <v>7606</v>
      </c>
      <c r="G213" s="41"/>
      <c r="H213" s="41"/>
      <c r="I213" s="235"/>
      <c r="J213" s="41"/>
      <c r="K213" s="41"/>
      <c r="L213" s="45"/>
      <c r="M213" s="236"/>
      <c r="N213" s="237"/>
      <c r="O213" s="92"/>
      <c r="P213" s="92"/>
      <c r="Q213" s="92"/>
      <c r="R213" s="92"/>
      <c r="S213" s="92"/>
      <c r="T213" s="93"/>
      <c r="U213" s="39"/>
      <c r="V213" s="39"/>
      <c r="W213" s="39"/>
      <c r="X213" s="39"/>
      <c r="Y213" s="39"/>
      <c r="Z213" s="39"/>
      <c r="AA213" s="39"/>
      <c r="AB213" s="39"/>
      <c r="AC213" s="39"/>
      <c r="AD213" s="39"/>
      <c r="AE213" s="39"/>
      <c r="AT213" s="18" t="s">
        <v>362</v>
      </c>
      <c r="AU213" s="18" t="s">
        <v>90</v>
      </c>
    </row>
    <row r="214" s="2" customFormat="1" ht="49.05" customHeight="1">
      <c r="A214" s="39"/>
      <c r="B214" s="40"/>
      <c r="C214" s="220" t="s">
        <v>538</v>
      </c>
      <c r="D214" s="220" t="s">
        <v>216</v>
      </c>
      <c r="E214" s="221" t="s">
        <v>7607</v>
      </c>
      <c r="F214" s="222" t="s">
        <v>7608</v>
      </c>
      <c r="G214" s="223" t="s">
        <v>716</v>
      </c>
      <c r="H214" s="224">
        <v>1</v>
      </c>
      <c r="I214" s="225"/>
      <c r="J214" s="226">
        <f>ROUND(I214*H214,2)</f>
        <v>0</v>
      </c>
      <c r="K214" s="222" t="s">
        <v>1</v>
      </c>
      <c r="L214" s="45"/>
      <c r="M214" s="227" t="s">
        <v>1</v>
      </c>
      <c r="N214" s="228" t="s">
        <v>46</v>
      </c>
      <c r="O214" s="92"/>
      <c r="P214" s="229">
        <f>O214*H214</f>
        <v>0</v>
      </c>
      <c r="Q214" s="229">
        <v>0.032919999999999998</v>
      </c>
      <c r="R214" s="229">
        <f>Q214*H214</f>
        <v>0.032919999999999998</v>
      </c>
      <c r="S214" s="229">
        <v>0</v>
      </c>
      <c r="T214" s="230">
        <f>S214*H214</f>
        <v>0</v>
      </c>
      <c r="U214" s="39"/>
      <c r="V214" s="39"/>
      <c r="W214" s="39"/>
      <c r="X214" s="39"/>
      <c r="Y214" s="39"/>
      <c r="Z214" s="39"/>
      <c r="AA214" s="39"/>
      <c r="AB214" s="39"/>
      <c r="AC214" s="39"/>
      <c r="AD214" s="39"/>
      <c r="AE214" s="39"/>
      <c r="AR214" s="231" t="s">
        <v>214</v>
      </c>
      <c r="AT214" s="231" t="s">
        <v>216</v>
      </c>
      <c r="AU214" s="231" t="s">
        <v>90</v>
      </c>
      <c r="AY214" s="18" t="s">
        <v>215</v>
      </c>
      <c r="BE214" s="232">
        <f>IF(N214="základní",J214,0)</f>
        <v>0</v>
      </c>
      <c r="BF214" s="232">
        <f>IF(N214="snížená",J214,0)</f>
        <v>0</v>
      </c>
      <c r="BG214" s="232">
        <f>IF(N214="zákl. přenesená",J214,0)</f>
        <v>0</v>
      </c>
      <c r="BH214" s="232">
        <f>IF(N214="sníž. přenesená",J214,0)</f>
        <v>0</v>
      </c>
      <c r="BI214" s="232">
        <f>IF(N214="nulová",J214,0)</f>
        <v>0</v>
      </c>
      <c r="BJ214" s="18" t="s">
        <v>88</v>
      </c>
      <c r="BK214" s="232">
        <f>ROUND(I214*H214,2)</f>
        <v>0</v>
      </c>
      <c r="BL214" s="18" t="s">
        <v>214</v>
      </c>
      <c r="BM214" s="231" t="s">
        <v>7609</v>
      </c>
    </row>
    <row r="215" s="2" customFormat="1" ht="33" customHeight="1">
      <c r="A215" s="39"/>
      <c r="B215" s="40"/>
      <c r="C215" s="295" t="s">
        <v>544</v>
      </c>
      <c r="D215" s="295" t="s">
        <v>539</v>
      </c>
      <c r="E215" s="296" t="s">
        <v>7610</v>
      </c>
      <c r="F215" s="297" t="s">
        <v>7611</v>
      </c>
      <c r="G215" s="298" t="s">
        <v>716</v>
      </c>
      <c r="H215" s="299">
        <v>1</v>
      </c>
      <c r="I215" s="300"/>
      <c r="J215" s="301">
        <f>ROUND(I215*H215,2)</f>
        <v>0</v>
      </c>
      <c r="K215" s="297" t="s">
        <v>1</v>
      </c>
      <c r="L215" s="302"/>
      <c r="M215" s="303" t="s">
        <v>1</v>
      </c>
      <c r="N215" s="304" t="s">
        <v>46</v>
      </c>
      <c r="O215" s="92"/>
      <c r="P215" s="229">
        <f>O215*H215</f>
        <v>0</v>
      </c>
      <c r="Q215" s="229">
        <v>23.399999999999999</v>
      </c>
      <c r="R215" s="229">
        <f>Q215*H215</f>
        <v>23.399999999999999</v>
      </c>
      <c r="S215" s="229">
        <v>0</v>
      </c>
      <c r="T215" s="230">
        <f>S215*H215</f>
        <v>0</v>
      </c>
      <c r="U215" s="39"/>
      <c r="V215" s="39"/>
      <c r="W215" s="39"/>
      <c r="X215" s="39"/>
      <c r="Y215" s="39"/>
      <c r="Z215" s="39"/>
      <c r="AA215" s="39"/>
      <c r="AB215" s="39"/>
      <c r="AC215" s="39"/>
      <c r="AD215" s="39"/>
      <c r="AE215" s="39"/>
      <c r="AR215" s="231" t="s">
        <v>251</v>
      </c>
      <c r="AT215" s="231" t="s">
        <v>539</v>
      </c>
      <c r="AU215" s="231" t="s">
        <v>90</v>
      </c>
      <c r="AY215" s="18" t="s">
        <v>215</v>
      </c>
      <c r="BE215" s="232">
        <f>IF(N215="základní",J215,0)</f>
        <v>0</v>
      </c>
      <c r="BF215" s="232">
        <f>IF(N215="snížená",J215,0)</f>
        <v>0</v>
      </c>
      <c r="BG215" s="232">
        <f>IF(N215="zákl. přenesená",J215,0)</f>
        <v>0</v>
      </c>
      <c r="BH215" s="232">
        <f>IF(N215="sníž. přenesená",J215,0)</f>
        <v>0</v>
      </c>
      <c r="BI215" s="232">
        <f>IF(N215="nulová",J215,0)</f>
        <v>0</v>
      </c>
      <c r="BJ215" s="18" t="s">
        <v>88</v>
      </c>
      <c r="BK215" s="232">
        <f>ROUND(I215*H215,2)</f>
        <v>0</v>
      </c>
      <c r="BL215" s="18" t="s">
        <v>214</v>
      </c>
      <c r="BM215" s="231" t="s">
        <v>7612</v>
      </c>
    </row>
    <row r="216" s="2" customFormat="1">
      <c r="A216" s="39"/>
      <c r="B216" s="40"/>
      <c r="C216" s="41"/>
      <c r="D216" s="233" t="s">
        <v>221</v>
      </c>
      <c r="E216" s="41"/>
      <c r="F216" s="234" t="s">
        <v>7613</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221</v>
      </c>
      <c r="AU216" s="18" t="s">
        <v>90</v>
      </c>
    </row>
    <row r="217" s="11" customFormat="1" ht="22.8" customHeight="1">
      <c r="A217" s="11"/>
      <c r="B217" s="206"/>
      <c r="C217" s="207"/>
      <c r="D217" s="208" t="s">
        <v>80</v>
      </c>
      <c r="E217" s="248" t="s">
        <v>214</v>
      </c>
      <c r="F217" s="248" t="s">
        <v>1169</v>
      </c>
      <c r="G217" s="207"/>
      <c r="H217" s="207"/>
      <c r="I217" s="210"/>
      <c r="J217" s="249">
        <f>BK217</f>
        <v>0</v>
      </c>
      <c r="K217" s="207"/>
      <c r="L217" s="212"/>
      <c r="M217" s="213"/>
      <c r="N217" s="214"/>
      <c r="O217" s="214"/>
      <c r="P217" s="215">
        <f>SUM(P218:P241)</f>
        <v>0</v>
      </c>
      <c r="Q217" s="214"/>
      <c r="R217" s="215">
        <f>SUM(R218:R241)</f>
        <v>7.3428689499999997</v>
      </c>
      <c r="S217" s="214"/>
      <c r="T217" s="216">
        <f>SUM(T218:T241)</f>
        <v>0</v>
      </c>
      <c r="U217" s="11"/>
      <c r="V217" s="11"/>
      <c r="W217" s="11"/>
      <c r="X217" s="11"/>
      <c r="Y217" s="11"/>
      <c r="Z217" s="11"/>
      <c r="AA217" s="11"/>
      <c r="AB217" s="11"/>
      <c r="AC217" s="11"/>
      <c r="AD217" s="11"/>
      <c r="AE217" s="11"/>
      <c r="AR217" s="217" t="s">
        <v>88</v>
      </c>
      <c r="AT217" s="218" t="s">
        <v>80</v>
      </c>
      <c r="AU217" s="218" t="s">
        <v>88</v>
      </c>
      <c r="AY217" s="217" t="s">
        <v>215</v>
      </c>
      <c r="BK217" s="219">
        <f>SUM(BK218:BK241)</f>
        <v>0</v>
      </c>
    </row>
    <row r="218" s="2" customFormat="1" ht="24.15" customHeight="1">
      <c r="A218" s="39"/>
      <c r="B218" s="40"/>
      <c r="C218" s="220" t="s">
        <v>553</v>
      </c>
      <c r="D218" s="220" t="s">
        <v>216</v>
      </c>
      <c r="E218" s="221" t="s">
        <v>5345</v>
      </c>
      <c r="F218" s="222" t="s">
        <v>5346</v>
      </c>
      <c r="G218" s="223" t="s">
        <v>358</v>
      </c>
      <c r="H218" s="224">
        <v>3.7599999999999998</v>
      </c>
      <c r="I218" s="225"/>
      <c r="J218" s="226">
        <f>ROUND(I218*H218,2)</f>
        <v>0</v>
      </c>
      <c r="K218" s="222" t="s">
        <v>359</v>
      </c>
      <c r="L218" s="45"/>
      <c r="M218" s="227" t="s">
        <v>1</v>
      </c>
      <c r="N218" s="228" t="s">
        <v>46</v>
      </c>
      <c r="O218" s="92"/>
      <c r="P218" s="229">
        <f>O218*H218</f>
        <v>0</v>
      </c>
      <c r="Q218" s="229">
        <v>0</v>
      </c>
      <c r="R218" s="229">
        <f>Q218*H218</f>
        <v>0</v>
      </c>
      <c r="S218" s="229">
        <v>0</v>
      </c>
      <c r="T218" s="230">
        <f>S218*H218</f>
        <v>0</v>
      </c>
      <c r="U218" s="39"/>
      <c r="V218" s="39"/>
      <c r="W218" s="39"/>
      <c r="X218" s="39"/>
      <c r="Y218" s="39"/>
      <c r="Z218" s="39"/>
      <c r="AA218" s="39"/>
      <c r="AB218" s="39"/>
      <c r="AC218" s="39"/>
      <c r="AD218" s="39"/>
      <c r="AE218" s="39"/>
      <c r="AR218" s="231" t="s">
        <v>214</v>
      </c>
      <c r="AT218" s="231" t="s">
        <v>216</v>
      </c>
      <c r="AU218" s="231" t="s">
        <v>90</v>
      </c>
      <c r="AY218" s="18" t="s">
        <v>215</v>
      </c>
      <c r="BE218" s="232">
        <f>IF(N218="základní",J218,0)</f>
        <v>0</v>
      </c>
      <c r="BF218" s="232">
        <f>IF(N218="snížená",J218,0)</f>
        <v>0</v>
      </c>
      <c r="BG218" s="232">
        <f>IF(N218="zákl. přenesená",J218,0)</f>
        <v>0</v>
      </c>
      <c r="BH218" s="232">
        <f>IF(N218="sníž. přenesená",J218,0)</f>
        <v>0</v>
      </c>
      <c r="BI218" s="232">
        <f>IF(N218="nulová",J218,0)</f>
        <v>0</v>
      </c>
      <c r="BJ218" s="18" t="s">
        <v>88</v>
      </c>
      <c r="BK218" s="232">
        <f>ROUND(I218*H218,2)</f>
        <v>0</v>
      </c>
      <c r="BL218" s="18" t="s">
        <v>214</v>
      </c>
      <c r="BM218" s="231" t="s">
        <v>7614</v>
      </c>
    </row>
    <row r="219" s="2" customFormat="1">
      <c r="A219" s="39"/>
      <c r="B219" s="40"/>
      <c r="C219" s="41"/>
      <c r="D219" s="233" t="s">
        <v>221</v>
      </c>
      <c r="E219" s="41"/>
      <c r="F219" s="234" t="s">
        <v>5348</v>
      </c>
      <c r="G219" s="41"/>
      <c r="H219" s="41"/>
      <c r="I219" s="235"/>
      <c r="J219" s="41"/>
      <c r="K219" s="41"/>
      <c r="L219" s="45"/>
      <c r="M219" s="236"/>
      <c r="N219" s="237"/>
      <c r="O219" s="92"/>
      <c r="P219" s="92"/>
      <c r="Q219" s="92"/>
      <c r="R219" s="92"/>
      <c r="S219" s="92"/>
      <c r="T219" s="93"/>
      <c r="U219" s="39"/>
      <c r="V219" s="39"/>
      <c r="W219" s="39"/>
      <c r="X219" s="39"/>
      <c r="Y219" s="39"/>
      <c r="Z219" s="39"/>
      <c r="AA219" s="39"/>
      <c r="AB219" s="39"/>
      <c r="AC219" s="39"/>
      <c r="AD219" s="39"/>
      <c r="AE219" s="39"/>
      <c r="AT219" s="18" t="s">
        <v>221</v>
      </c>
      <c r="AU219" s="18" t="s">
        <v>90</v>
      </c>
    </row>
    <row r="220" s="2" customFormat="1">
      <c r="A220" s="39"/>
      <c r="B220" s="40"/>
      <c r="C220" s="41"/>
      <c r="D220" s="250" t="s">
        <v>362</v>
      </c>
      <c r="E220" s="41"/>
      <c r="F220" s="251" t="s">
        <v>5349</v>
      </c>
      <c r="G220" s="41"/>
      <c r="H220" s="41"/>
      <c r="I220" s="235"/>
      <c r="J220" s="41"/>
      <c r="K220" s="41"/>
      <c r="L220" s="45"/>
      <c r="M220" s="236"/>
      <c r="N220" s="237"/>
      <c r="O220" s="92"/>
      <c r="P220" s="92"/>
      <c r="Q220" s="92"/>
      <c r="R220" s="92"/>
      <c r="S220" s="92"/>
      <c r="T220" s="93"/>
      <c r="U220" s="39"/>
      <c r="V220" s="39"/>
      <c r="W220" s="39"/>
      <c r="X220" s="39"/>
      <c r="Y220" s="39"/>
      <c r="Z220" s="39"/>
      <c r="AA220" s="39"/>
      <c r="AB220" s="39"/>
      <c r="AC220" s="39"/>
      <c r="AD220" s="39"/>
      <c r="AE220" s="39"/>
      <c r="AT220" s="18" t="s">
        <v>362</v>
      </c>
      <c r="AU220" s="18" t="s">
        <v>90</v>
      </c>
    </row>
    <row r="221" s="14" customFormat="1">
      <c r="A221" s="14"/>
      <c r="B221" s="262"/>
      <c r="C221" s="263"/>
      <c r="D221" s="233" t="s">
        <v>364</v>
      </c>
      <c r="E221" s="264" t="s">
        <v>1</v>
      </c>
      <c r="F221" s="265" t="s">
        <v>7615</v>
      </c>
      <c r="G221" s="263"/>
      <c r="H221" s="266">
        <v>3.7599999999999998</v>
      </c>
      <c r="I221" s="267"/>
      <c r="J221" s="263"/>
      <c r="K221" s="263"/>
      <c r="L221" s="268"/>
      <c r="M221" s="269"/>
      <c r="N221" s="270"/>
      <c r="O221" s="270"/>
      <c r="P221" s="270"/>
      <c r="Q221" s="270"/>
      <c r="R221" s="270"/>
      <c r="S221" s="270"/>
      <c r="T221" s="271"/>
      <c r="U221" s="14"/>
      <c r="V221" s="14"/>
      <c r="W221" s="14"/>
      <c r="X221" s="14"/>
      <c r="Y221" s="14"/>
      <c r="Z221" s="14"/>
      <c r="AA221" s="14"/>
      <c r="AB221" s="14"/>
      <c r="AC221" s="14"/>
      <c r="AD221" s="14"/>
      <c r="AE221" s="14"/>
      <c r="AT221" s="272" t="s">
        <v>364</v>
      </c>
      <c r="AU221" s="272" t="s">
        <v>90</v>
      </c>
      <c r="AV221" s="14" t="s">
        <v>90</v>
      </c>
      <c r="AW221" s="14" t="s">
        <v>36</v>
      </c>
      <c r="AX221" s="14" t="s">
        <v>88</v>
      </c>
      <c r="AY221" s="272" t="s">
        <v>215</v>
      </c>
    </row>
    <row r="222" s="2" customFormat="1" ht="16.5" customHeight="1">
      <c r="A222" s="39"/>
      <c r="B222" s="40"/>
      <c r="C222" s="295" t="s">
        <v>564</v>
      </c>
      <c r="D222" s="295" t="s">
        <v>539</v>
      </c>
      <c r="E222" s="296" t="s">
        <v>5341</v>
      </c>
      <c r="F222" s="297" t="s">
        <v>5342</v>
      </c>
      <c r="G222" s="298" t="s">
        <v>583</v>
      </c>
      <c r="H222" s="299">
        <v>7.1059999999999999</v>
      </c>
      <c r="I222" s="300"/>
      <c r="J222" s="301">
        <f>ROUND(I222*H222,2)</f>
        <v>0</v>
      </c>
      <c r="K222" s="297" t="s">
        <v>359</v>
      </c>
      <c r="L222" s="302"/>
      <c r="M222" s="303" t="s">
        <v>1</v>
      </c>
      <c r="N222" s="304" t="s">
        <v>46</v>
      </c>
      <c r="O222" s="92"/>
      <c r="P222" s="229">
        <f>O222*H222</f>
        <v>0</v>
      </c>
      <c r="Q222" s="229">
        <v>1</v>
      </c>
      <c r="R222" s="229">
        <f>Q222*H222</f>
        <v>7.1059999999999999</v>
      </c>
      <c r="S222" s="229">
        <v>0</v>
      </c>
      <c r="T222" s="230">
        <f>S222*H222</f>
        <v>0</v>
      </c>
      <c r="U222" s="39"/>
      <c r="V222" s="39"/>
      <c r="W222" s="39"/>
      <c r="X222" s="39"/>
      <c r="Y222" s="39"/>
      <c r="Z222" s="39"/>
      <c r="AA222" s="39"/>
      <c r="AB222" s="39"/>
      <c r="AC222" s="39"/>
      <c r="AD222" s="39"/>
      <c r="AE222" s="39"/>
      <c r="AR222" s="231" t="s">
        <v>251</v>
      </c>
      <c r="AT222" s="231" t="s">
        <v>539</v>
      </c>
      <c r="AU222" s="231" t="s">
        <v>90</v>
      </c>
      <c r="AY222" s="18" t="s">
        <v>215</v>
      </c>
      <c r="BE222" s="232">
        <f>IF(N222="základní",J222,0)</f>
        <v>0</v>
      </c>
      <c r="BF222" s="232">
        <f>IF(N222="snížená",J222,0)</f>
        <v>0</v>
      </c>
      <c r="BG222" s="232">
        <f>IF(N222="zákl. přenesená",J222,0)</f>
        <v>0</v>
      </c>
      <c r="BH222" s="232">
        <f>IF(N222="sníž. přenesená",J222,0)</f>
        <v>0</v>
      </c>
      <c r="BI222" s="232">
        <f>IF(N222="nulová",J222,0)</f>
        <v>0</v>
      </c>
      <c r="BJ222" s="18" t="s">
        <v>88</v>
      </c>
      <c r="BK222" s="232">
        <f>ROUND(I222*H222,2)</f>
        <v>0</v>
      </c>
      <c r="BL222" s="18" t="s">
        <v>214</v>
      </c>
      <c r="BM222" s="231" t="s">
        <v>7616</v>
      </c>
    </row>
    <row r="223" s="2" customFormat="1">
      <c r="A223" s="39"/>
      <c r="B223" s="40"/>
      <c r="C223" s="41"/>
      <c r="D223" s="233" t="s">
        <v>221</v>
      </c>
      <c r="E223" s="41"/>
      <c r="F223" s="234" t="s">
        <v>5342</v>
      </c>
      <c r="G223" s="41"/>
      <c r="H223" s="41"/>
      <c r="I223" s="235"/>
      <c r="J223" s="41"/>
      <c r="K223" s="41"/>
      <c r="L223" s="45"/>
      <c r="M223" s="236"/>
      <c r="N223" s="237"/>
      <c r="O223" s="92"/>
      <c r="P223" s="92"/>
      <c r="Q223" s="92"/>
      <c r="R223" s="92"/>
      <c r="S223" s="92"/>
      <c r="T223" s="93"/>
      <c r="U223" s="39"/>
      <c r="V223" s="39"/>
      <c r="W223" s="39"/>
      <c r="X223" s="39"/>
      <c r="Y223" s="39"/>
      <c r="Z223" s="39"/>
      <c r="AA223" s="39"/>
      <c r="AB223" s="39"/>
      <c r="AC223" s="39"/>
      <c r="AD223" s="39"/>
      <c r="AE223" s="39"/>
      <c r="AT223" s="18" t="s">
        <v>221</v>
      </c>
      <c r="AU223" s="18" t="s">
        <v>90</v>
      </c>
    </row>
    <row r="224" s="14" customFormat="1">
      <c r="A224" s="14"/>
      <c r="B224" s="262"/>
      <c r="C224" s="263"/>
      <c r="D224" s="233" t="s">
        <v>364</v>
      </c>
      <c r="E224" s="263"/>
      <c r="F224" s="265" t="s">
        <v>7617</v>
      </c>
      <c r="G224" s="263"/>
      <c r="H224" s="266">
        <v>7.1059999999999999</v>
      </c>
      <c r="I224" s="267"/>
      <c r="J224" s="263"/>
      <c r="K224" s="263"/>
      <c r="L224" s="268"/>
      <c r="M224" s="269"/>
      <c r="N224" s="270"/>
      <c r="O224" s="270"/>
      <c r="P224" s="270"/>
      <c r="Q224" s="270"/>
      <c r="R224" s="270"/>
      <c r="S224" s="270"/>
      <c r="T224" s="271"/>
      <c r="U224" s="14"/>
      <c r="V224" s="14"/>
      <c r="W224" s="14"/>
      <c r="X224" s="14"/>
      <c r="Y224" s="14"/>
      <c r="Z224" s="14"/>
      <c r="AA224" s="14"/>
      <c r="AB224" s="14"/>
      <c r="AC224" s="14"/>
      <c r="AD224" s="14"/>
      <c r="AE224" s="14"/>
      <c r="AT224" s="272" t="s">
        <v>364</v>
      </c>
      <c r="AU224" s="272" t="s">
        <v>90</v>
      </c>
      <c r="AV224" s="14" t="s">
        <v>90</v>
      </c>
      <c r="AW224" s="14" t="s">
        <v>4</v>
      </c>
      <c r="AX224" s="14" t="s">
        <v>88</v>
      </c>
      <c r="AY224" s="272" t="s">
        <v>215</v>
      </c>
    </row>
    <row r="225" s="2" customFormat="1" ht="24.15" customHeight="1">
      <c r="A225" s="39"/>
      <c r="B225" s="40"/>
      <c r="C225" s="220" t="s">
        <v>574</v>
      </c>
      <c r="D225" s="220" t="s">
        <v>216</v>
      </c>
      <c r="E225" s="221" t="s">
        <v>7618</v>
      </c>
      <c r="F225" s="222" t="s">
        <v>7619</v>
      </c>
      <c r="G225" s="223" t="s">
        <v>358</v>
      </c>
      <c r="H225" s="224">
        <v>3.6179999999999999</v>
      </c>
      <c r="I225" s="225"/>
      <c r="J225" s="226">
        <f>ROUND(I225*H225,2)</f>
        <v>0</v>
      </c>
      <c r="K225" s="222" t="s">
        <v>359</v>
      </c>
      <c r="L225" s="45"/>
      <c r="M225" s="227" t="s">
        <v>1</v>
      </c>
      <c r="N225" s="228" t="s">
        <v>46</v>
      </c>
      <c r="O225" s="92"/>
      <c r="P225" s="229">
        <f>O225*H225</f>
        <v>0</v>
      </c>
      <c r="Q225" s="229">
        <v>0</v>
      </c>
      <c r="R225" s="229">
        <f>Q225*H225</f>
        <v>0</v>
      </c>
      <c r="S225" s="229">
        <v>0</v>
      </c>
      <c r="T225" s="230">
        <f>S225*H225</f>
        <v>0</v>
      </c>
      <c r="U225" s="39"/>
      <c r="V225" s="39"/>
      <c r="W225" s="39"/>
      <c r="X225" s="39"/>
      <c r="Y225" s="39"/>
      <c r="Z225" s="39"/>
      <c r="AA225" s="39"/>
      <c r="AB225" s="39"/>
      <c r="AC225" s="39"/>
      <c r="AD225" s="39"/>
      <c r="AE225" s="39"/>
      <c r="AR225" s="231" t="s">
        <v>214</v>
      </c>
      <c r="AT225" s="231" t="s">
        <v>216</v>
      </c>
      <c r="AU225" s="231" t="s">
        <v>90</v>
      </c>
      <c r="AY225" s="18" t="s">
        <v>215</v>
      </c>
      <c r="BE225" s="232">
        <f>IF(N225="základní",J225,0)</f>
        <v>0</v>
      </c>
      <c r="BF225" s="232">
        <f>IF(N225="snížená",J225,0)</f>
        <v>0</v>
      </c>
      <c r="BG225" s="232">
        <f>IF(N225="zákl. přenesená",J225,0)</f>
        <v>0</v>
      </c>
      <c r="BH225" s="232">
        <f>IF(N225="sníž. přenesená",J225,0)</f>
        <v>0</v>
      </c>
      <c r="BI225" s="232">
        <f>IF(N225="nulová",J225,0)</f>
        <v>0</v>
      </c>
      <c r="BJ225" s="18" t="s">
        <v>88</v>
      </c>
      <c r="BK225" s="232">
        <f>ROUND(I225*H225,2)</f>
        <v>0</v>
      </c>
      <c r="BL225" s="18" t="s">
        <v>214</v>
      </c>
      <c r="BM225" s="231" t="s">
        <v>7620</v>
      </c>
    </row>
    <row r="226" s="2" customFormat="1">
      <c r="A226" s="39"/>
      <c r="B226" s="40"/>
      <c r="C226" s="41"/>
      <c r="D226" s="233" t="s">
        <v>221</v>
      </c>
      <c r="E226" s="41"/>
      <c r="F226" s="234" t="s">
        <v>7621</v>
      </c>
      <c r="G226" s="41"/>
      <c r="H226" s="41"/>
      <c r="I226" s="235"/>
      <c r="J226" s="41"/>
      <c r="K226" s="41"/>
      <c r="L226" s="45"/>
      <c r="M226" s="236"/>
      <c r="N226" s="237"/>
      <c r="O226" s="92"/>
      <c r="P226" s="92"/>
      <c r="Q226" s="92"/>
      <c r="R226" s="92"/>
      <c r="S226" s="92"/>
      <c r="T226" s="93"/>
      <c r="U226" s="39"/>
      <c r="V226" s="39"/>
      <c r="W226" s="39"/>
      <c r="X226" s="39"/>
      <c r="Y226" s="39"/>
      <c r="Z226" s="39"/>
      <c r="AA226" s="39"/>
      <c r="AB226" s="39"/>
      <c r="AC226" s="39"/>
      <c r="AD226" s="39"/>
      <c r="AE226" s="39"/>
      <c r="AT226" s="18" t="s">
        <v>221</v>
      </c>
      <c r="AU226" s="18" t="s">
        <v>90</v>
      </c>
    </row>
    <row r="227" s="2" customFormat="1">
      <c r="A227" s="39"/>
      <c r="B227" s="40"/>
      <c r="C227" s="41"/>
      <c r="D227" s="250" t="s">
        <v>362</v>
      </c>
      <c r="E227" s="41"/>
      <c r="F227" s="251" t="s">
        <v>7622</v>
      </c>
      <c r="G227" s="41"/>
      <c r="H227" s="41"/>
      <c r="I227" s="235"/>
      <c r="J227" s="41"/>
      <c r="K227" s="41"/>
      <c r="L227" s="45"/>
      <c r="M227" s="236"/>
      <c r="N227" s="237"/>
      <c r="O227" s="92"/>
      <c r="P227" s="92"/>
      <c r="Q227" s="92"/>
      <c r="R227" s="92"/>
      <c r="S227" s="92"/>
      <c r="T227" s="93"/>
      <c r="U227" s="39"/>
      <c r="V227" s="39"/>
      <c r="W227" s="39"/>
      <c r="X227" s="39"/>
      <c r="Y227" s="39"/>
      <c r="Z227" s="39"/>
      <c r="AA227" s="39"/>
      <c r="AB227" s="39"/>
      <c r="AC227" s="39"/>
      <c r="AD227" s="39"/>
      <c r="AE227" s="39"/>
      <c r="AT227" s="18" t="s">
        <v>362</v>
      </c>
      <c r="AU227" s="18" t="s">
        <v>90</v>
      </c>
    </row>
    <row r="228" s="14" customFormat="1">
      <c r="A228" s="14"/>
      <c r="B228" s="262"/>
      <c r="C228" s="263"/>
      <c r="D228" s="233" t="s">
        <v>364</v>
      </c>
      <c r="E228" s="264" t="s">
        <v>1</v>
      </c>
      <c r="F228" s="265" t="s">
        <v>7623</v>
      </c>
      <c r="G228" s="263"/>
      <c r="H228" s="266">
        <v>3.6179999999999999</v>
      </c>
      <c r="I228" s="267"/>
      <c r="J228" s="263"/>
      <c r="K228" s="263"/>
      <c r="L228" s="268"/>
      <c r="M228" s="269"/>
      <c r="N228" s="270"/>
      <c r="O228" s="270"/>
      <c r="P228" s="270"/>
      <c r="Q228" s="270"/>
      <c r="R228" s="270"/>
      <c r="S228" s="270"/>
      <c r="T228" s="271"/>
      <c r="U228" s="14"/>
      <c r="V228" s="14"/>
      <c r="W228" s="14"/>
      <c r="X228" s="14"/>
      <c r="Y228" s="14"/>
      <c r="Z228" s="14"/>
      <c r="AA228" s="14"/>
      <c r="AB228" s="14"/>
      <c r="AC228" s="14"/>
      <c r="AD228" s="14"/>
      <c r="AE228" s="14"/>
      <c r="AT228" s="272" t="s">
        <v>364</v>
      </c>
      <c r="AU228" s="272" t="s">
        <v>90</v>
      </c>
      <c r="AV228" s="14" t="s">
        <v>90</v>
      </c>
      <c r="AW228" s="14" t="s">
        <v>36</v>
      </c>
      <c r="AX228" s="14" t="s">
        <v>88</v>
      </c>
      <c r="AY228" s="272" t="s">
        <v>215</v>
      </c>
    </row>
    <row r="229" s="2" customFormat="1" ht="33" customHeight="1">
      <c r="A229" s="39"/>
      <c r="B229" s="40"/>
      <c r="C229" s="220" t="s">
        <v>580</v>
      </c>
      <c r="D229" s="220" t="s">
        <v>216</v>
      </c>
      <c r="E229" s="221" t="s">
        <v>7624</v>
      </c>
      <c r="F229" s="222" t="s">
        <v>7625</v>
      </c>
      <c r="G229" s="223" t="s">
        <v>523</v>
      </c>
      <c r="H229" s="224">
        <v>3.7599999999999998</v>
      </c>
      <c r="I229" s="225"/>
      <c r="J229" s="226">
        <f>ROUND(I229*H229,2)</f>
        <v>0</v>
      </c>
      <c r="K229" s="222" t="s">
        <v>359</v>
      </c>
      <c r="L229" s="45"/>
      <c r="M229" s="227" t="s">
        <v>1</v>
      </c>
      <c r="N229" s="228" t="s">
        <v>46</v>
      </c>
      <c r="O229" s="92"/>
      <c r="P229" s="229">
        <f>O229*H229</f>
        <v>0</v>
      </c>
      <c r="Q229" s="229">
        <v>0.0078799999999999999</v>
      </c>
      <c r="R229" s="229">
        <f>Q229*H229</f>
        <v>0.029628799999999997</v>
      </c>
      <c r="S229" s="229">
        <v>0</v>
      </c>
      <c r="T229" s="230">
        <f>S229*H229</f>
        <v>0</v>
      </c>
      <c r="U229" s="39"/>
      <c r="V229" s="39"/>
      <c r="W229" s="39"/>
      <c r="X229" s="39"/>
      <c r="Y229" s="39"/>
      <c r="Z229" s="39"/>
      <c r="AA229" s="39"/>
      <c r="AB229" s="39"/>
      <c r="AC229" s="39"/>
      <c r="AD229" s="39"/>
      <c r="AE229" s="39"/>
      <c r="AR229" s="231" t="s">
        <v>214</v>
      </c>
      <c r="AT229" s="231" t="s">
        <v>216</v>
      </c>
      <c r="AU229" s="231" t="s">
        <v>90</v>
      </c>
      <c r="AY229" s="18" t="s">
        <v>215</v>
      </c>
      <c r="BE229" s="232">
        <f>IF(N229="základní",J229,0)</f>
        <v>0</v>
      </c>
      <c r="BF229" s="232">
        <f>IF(N229="snížená",J229,0)</f>
        <v>0</v>
      </c>
      <c r="BG229" s="232">
        <f>IF(N229="zákl. přenesená",J229,0)</f>
        <v>0</v>
      </c>
      <c r="BH229" s="232">
        <f>IF(N229="sníž. přenesená",J229,0)</f>
        <v>0</v>
      </c>
      <c r="BI229" s="232">
        <f>IF(N229="nulová",J229,0)</f>
        <v>0</v>
      </c>
      <c r="BJ229" s="18" t="s">
        <v>88</v>
      </c>
      <c r="BK229" s="232">
        <f>ROUND(I229*H229,2)</f>
        <v>0</v>
      </c>
      <c r="BL229" s="18" t="s">
        <v>214</v>
      </c>
      <c r="BM229" s="231" t="s">
        <v>7626</v>
      </c>
    </row>
    <row r="230" s="2" customFormat="1">
      <c r="A230" s="39"/>
      <c r="B230" s="40"/>
      <c r="C230" s="41"/>
      <c r="D230" s="233" t="s">
        <v>221</v>
      </c>
      <c r="E230" s="41"/>
      <c r="F230" s="234" t="s">
        <v>7627</v>
      </c>
      <c r="G230" s="41"/>
      <c r="H230" s="41"/>
      <c r="I230" s="235"/>
      <c r="J230" s="41"/>
      <c r="K230" s="41"/>
      <c r="L230" s="45"/>
      <c r="M230" s="236"/>
      <c r="N230" s="237"/>
      <c r="O230" s="92"/>
      <c r="P230" s="92"/>
      <c r="Q230" s="92"/>
      <c r="R230" s="92"/>
      <c r="S230" s="92"/>
      <c r="T230" s="93"/>
      <c r="U230" s="39"/>
      <c r="V230" s="39"/>
      <c r="W230" s="39"/>
      <c r="X230" s="39"/>
      <c r="Y230" s="39"/>
      <c r="Z230" s="39"/>
      <c r="AA230" s="39"/>
      <c r="AB230" s="39"/>
      <c r="AC230" s="39"/>
      <c r="AD230" s="39"/>
      <c r="AE230" s="39"/>
      <c r="AT230" s="18" t="s">
        <v>221</v>
      </c>
      <c r="AU230" s="18" t="s">
        <v>90</v>
      </c>
    </row>
    <row r="231" s="2" customFormat="1">
      <c r="A231" s="39"/>
      <c r="B231" s="40"/>
      <c r="C231" s="41"/>
      <c r="D231" s="250" t="s">
        <v>362</v>
      </c>
      <c r="E231" s="41"/>
      <c r="F231" s="251" t="s">
        <v>7628</v>
      </c>
      <c r="G231" s="41"/>
      <c r="H231" s="41"/>
      <c r="I231" s="235"/>
      <c r="J231" s="41"/>
      <c r="K231" s="41"/>
      <c r="L231" s="45"/>
      <c r="M231" s="236"/>
      <c r="N231" s="237"/>
      <c r="O231" s="92"/>
      <c r="P231" s="92"/>
      <c r="Q231" s="92"/>
      <c r="R231" s="92"/>
      <c r="S231" s="92"/>
      <c r="T231" s="93"/>
      <c r="U231" s="39"/>
      <c r="V231" s="39"/>
      <c r="W231" s="39"/>
      <c r="X231" s="39"/>
      <c r="Y231" s="39"/>
      <c r="Z231" s="39"/>
      <c r="AA231" s="39"/>
      <c r="AB231" s="39"/>
      <c r="AC231" s="39"/>
      <c r="AD231" s="39"/>
      <c r="AE231" s="39"/>
      <c r="AT231" s="18" t="s">
        <v>362</v>
      </c>
      <c r="AU231" s="18" t="s">
        <v>90</v>
      </c>
    </row>
    <row r="232" s="14" customFormat="1">
      <c r="A232" s="14"/>
      <c r="B232" s="262"/>
      <c r="C232" s="263"/>
      <c r="D232" s="233" t="s">
        <v>364</v>
      </c>
      <c r="E232" s="264" t="s">
        <v>1</v>
      </c>
      <c r="F232" s="265" t="s">
        <v>7629</v>
      </c>
      <c r="G232" s="263"/>
      <c r="H232" s="266">
        <v>3.7599999999999998</v>
      </c>
      <c r="I232" s="267"/>
      <c r="J232" s="263"/>
      <c r="K232" s="263"/>
      <c r="L232" s="268"/>
      <c r="M232" s="269"/>
      <c r="N232" s="270"/>
      <c r="O232" s="270"/>
      <c r="P232" s="270"/>
      <c r="Q232" s="270"/>
      <c r="R232" s="270"/>
      <c r="S232" s="270"/>
      <c r="T232" s="271"/>
      <c r="U232" s="14"/>
      <c r="V232" s="14"/>
      <c r="W232" s="14"/>
      <c r="X232" s="14"/>
      <c r="Y232" s="14"/>
      <c r="Z232" s="14"/>
      <c r="AA232" s="14"/>
      <c r="AB232" s="14"/>
      <c r="AC232" s="14"/>
      <c r="AD232" s="14"/>
      <c r="AE232" s="14"/>
      <c r="AT232" s="272" t="s">
        <v>364</v>
      </c>
      <c r="AU232" s="272" t="s">
        <v>90</v>
      </c>
      <c r="AV232" s="14" t="s">
        <v>90</v>
      </c>
      <c r="AW232" s="14" t="s">
        <v>36</v>
      </c>
      <c r="AX232" s="14" t="s">
        <v>88</v>
      </c>
      <c r="AY232" s="272" t="s">
        <v>215</v>
      </c>
    </row>
    <row r="233" s="2" customFormat="1" ht="37.8" customHeight="1">
      <c r="A233" s="39"/>
      <c r="B233" s="40"/>
      <c r="C233" s="220" t="s">
        <v>589</v>
      </c>
      <c r="D233" s="220" t="s">
        <v>216</v>
      </c>
      <c r="E233" s="221" t="s">
        <v>7630</v>
      </c>
      <c r="F233" s="222" t="s">
        <v>7631</v>
      </c>
      <c r="G233" s="223" t="s">
        <v>523</v>
      </c>
      <c r="H233" s="224">
        <v>3.7599999999999998</v>
      </c>
      <c r="I233" s="225"/>
      <c r="J233" s="226">
        <f>ROUND(I233*H233,2)</f>
        <v>0</v>
      </c>
      <c r="K233" s="222" t="s">
        <v>359</v>
      </c>
      <c r="L233" s="45"/>
      <c r="M233" s="227" t="s">
        <v>1</v>
      </c>
      <c r="N233" s="228" t="s">
        <v>46</v>
      </c>
      <c r="O233" s="92"/>
      <c r="P233" s="229">
        <f>O233*H233</f>
        <v>0</v>
      </c>
      <c r="Q233" s="229">
        <v>0</v>
      </c>
      <c r="R233" s="229">
        <f>Q233*H233</f>
        <v>0</v>
      </c>
      <c r="S233" s="229">
        <v>0</v>
      </c>
      <c r="T233" s="230">
        <f>S233*H233</f>
        <v>0</v>
      </c>
      <c r="U233" s="39"/>
      <c r="V233" s="39"/>
      <c r="W233" s="39"/>
      <c r="X233" s="39"/>
      <c r="Y233" s="39"/>
      <c r="Z233" s="39"/>
      <c r="AA233" s="39"/>
      <c r="AB233" s="39"/>
      <c r="AC233" s="39"/>
      <c r="AD233" s="39"/>
      <c r="AE233" s="39"/>
      <c r="AR233" s="231" t="s">
        <v>214</v>
      </c>
      <c r="AT233" s="231" t="s">
        <v>216</v>
      </c>
      <c r="AU233" s="231" t="s">
        <v>90</v>
      </c>
      <c r="AY233" s="18" t="s">
        <v>215</v>
      </c>
      <c r="BE233" s="232">
        <f>IF(N233="základní",J233,0)</f>
        <v>0</v>
      </c>
      <c r="BF233" s="232">
        <f>IF(N233="snížená",J233,0)</f>
        <v>0</v>
      </c>
      <c r="BG233" s="232">
        <f>IF(N233="zákl. přenesená",J233,0)</f>
        <v>0</v>
      </c>
      <c r="BH233" s="232">
        <f>IF(N233="sníž. přenesená",J233,0)</f>
        <v>0</v>
      </c>
      <c r="BI233" s="232">
        <f>IF(N233="nulová",J233,0)</f>
        <v>0</v>
      </c>
      <c r="BJ233" s="18" t="s">
        <v>88</v>
      </c>
      <c r="BK233" s="232">
        <f>ROUND(I233*H233,2)</f>
        <v>0</v>
      </c>
      <c r="BL233" s="18" t="s">
        <v>214</v>
      </c>
      <c r="BM233" s="231" t="s">
        <v>7632</v>
      </c>
    </row>
    <row r="234" s="2" customFormat="1">
      <c r="A234" s="39"/>
      <c r="B234" s="40"/>
      <c r="C234" s="41"/>
      <c r="D234" s="233" t="s">
        <v>221</v>
      </c>
      <c r="E234" s="41"/>
      <c r="F234" s="234" t="s">
        <v>7633</v>
      </c>
      <c r="G234" s="41"/>
      <c r="H234" s="41"/>
      <c r="I234" s="235"/>
      <c r="J234" s="41"/>
      <c r="K234" s="41"/>
      <c r="L234" s="45"/>
      <c r="M234" s="236"/>
      <c r="N234" s="237"/>
      <c r="O234" s="92"/>
      <c r="P234" s="92"/>
      <c r="Q234" s="92"/>
      <c r="R234" s="92"/>
      <c r="S234" s="92"/>
      <c r="T234" s="93"/>
      <c r="U234" s="39"/>
      <c r="V234" s="39"/>
      <c r="W234" s="39"/>
      <c r="X234" s="39"/>
      <c r="Y234" s="39"/>
      <c r="Z234" s="39"/>
      <c r="AA234" s="39"/>
      <c r="AB234" s="39"/>
      <c r="AC234" s="39"/>
      <c r="AD234" s="39"/>
      <c r="AE234" s="39"/>
      <c r="AT234" s="18" t="s">
        <v>221</v>
      </c>
      <c r="AU234" s="18" t="s">
        <v>90</v>
      </c>
    </row>
    <row r="235" s="2" customFormat="1">
      <c r="A235" s="39"/>
      <c r="B235" s="40"/>
      <c r="C235" s="41"/>
      <c r="D235" s="250" t="s">
        <v>362</v>
      </c>
      <c r="E235" s="41"/>
      <c r="F235" s="251" t="s">
        <v>7634</v>
      </c>
      <c r="G235" s="41"/>
      <c r="H235" s="41"/>
      <c r="I235" s="235"/>
      <c r="J235" s="41"/>
      <c r="K235" s="41"/>
      <c r="L235" s="45"/>
      <c r="M235" s="236"/>
      <c r="N235" s="237"/>
      <c r="O235" s="92"/>
      <c r="P235" s="92"/>
      <c r="Q235" s="92"/>
      <c r="R235" s="92"/>
      <c r="S235" s="92"/>
      <c r="T235" s="93"/>
      <c r="U235" s="39"/>
      <c r="V235" s="39"/>
      <c r="W235" s="39"/>
      <c r="X235" s="39"/>
      <c r="Y235" s="39"/>
      <c r="Z235" s="39"/>
      <c r="AA235" s="39"/>
      <c r="AB235" s="39"/>
      <c r="AC235" s="39"/>
      <c r="AD235" s="39"/>
      <c r="AE235" s="39"/>
      <c r="AT235" s="18" t="s">
        <v>362</v>
      </c>
      <c r="AU235" s="18" t="s">
        <v>90</v>
      </c>
    </row>
    <row r="236" s="2" customFormat="1" ht="24.15" customHeight="1">
      <c r="A236" s="39"/>
      <c r="B236" s="40"/>
      <c r="C236" s="220" t="s">
        <v>609</v>
      </c>
      <c r="D236" s="220" t="s">
        <v>216</v>
      </c>
      <c r="E236" s="221" t="s">
        <v>7635</v>
      </c>
      <c r="F236" s="222" t="s">
        <v>7636</v>
      </c>
      <c r="G236" s="223" t="s">
        <v>583</v>
      </c>
      <c r="H236" s="224">
        <v>0.19500000000000001</v>
      </c>
      <c r="I236" s="225"/>
      <c r="J236" s="226">
        <f>ROUND(I236*H236,2)</f>
        <v>0</v>
      </c>
      <c r="K236" s="222" t="s">
        <v>359</v>
      </c>
      <c r="L236" s="45"/>
      <c r="M236" s="227" t="s">
        <v>1</v>
      </c>
      <c r="N236" s="228" t="s">
        <v>46</v>
      </c>
      <c r="O236" s="92"/>
      <c r="P236" s="229">
        <f>O236*H236</f>
        <v>0</v>
      </c>
      <c r="Q236" s="229">
        <v>1.06277</v>
      </c>
      <c r="R236" s="229">
        <f>Q236*H236</f>
        <v>0.20724015000000001</v>
      </c>
      <c r="S236" s="229">
        <v>0</v>
      </c>
      <c r="T236" s="230">
        <f>S236*H236</f>
        <v>0</v>
      </c>
      <c r="U236" s="39"/>
      <c r="V236" s="39"/>
      <c r="W236" s="39"/>
      <c r="X236" s="39"/>
      <c r="Y236" s="39"/>
      <c r="Z236" s="39"/>
      <c r="AA236" s="39"/>
      <c r="AB236" s="39"/>
      <c r="AC236" s="39"/>
      <c r="AD236" s="39"/>
      <c r="AE236" s="39"/>
      <c r="AR236" s="231" t="s">
        <v>214</v>
      </c>
      <c r="AT236" s="231" t="s">
        <v>216</v>
      </c>
      <c r="AU236" s="231" t="s">
        <v>90</v>
      </c>
      <c r="AY236" s="18" t="s">
        <v>215</v>
      </c>
      <c r="BE236" s="232">
        <f>IF(N236="základní",J236,0)</f>
        <v>0</v>
      </c>
      <c r="BF236" s="232">
        <f>IF(N236="snížená",J236,0)</f>
        <v>0</v>
      </c>
      <c r="BG236" s="232">
        <f>IF(N236="zákl. přenesená",J236,0)</f>
        <v>0</v>
      </c>
      <c r="BH236" s="232">
        <f>IF(N236="sníž. přenesená",J236,0)</f>
        <v>0</v>
      </c>
      <c r="BI236" s="232">
        <f>IF(N236="nulová",J236,0)</f>
        <v>0</v>
      </c>
      <c r="BJ236" s="18" t="s">
        <v>88</v>
      </c>
      <c r="BK236" s="232">
        <f>ROUND(I236*H236,2)</f>
        <v>0</v>
      </c>
      <c r="BL236" s="18" t="s">
        <v>214</v>
      </c>
      <c r="BM236" s="231" t="s">
        <v>7637</v>
      </c>
    </row>
    <row r="237" s="2" customFormat="1">
      <c r="A237" s="39"/>
      <c r="B237" s="40"/>
      <c r="C237" s="41"/>
      <c r="D237" s="233" t="s">
        <v>221</v>
      </c>
      <c r="E237" s="41"/>
      <c r="F237" s="234" t="s">
        <v>7638</v>
      </c>
      <c r="G237" s="41"/>
      <c r="H237" s="41"/>
      <c r="I237" s="235"/>
      <c r="J237" s="41"/>
      <c r="K237" s="41"/>
      <c r="L237" s="45"/>
      <c r="M237" s="236"/>
      <c r="N237" s="237"/>
      <c r="O237" s="92"/>
      <c r="P237" s="92"/>
      <c r="Q237" s="92"/>
      <c r="R237" s="92"/>
      <c r="S237" s="92"/>
      <c r="T237" s="93"/>
      <c r="U237" s="39"/>
      <c r="V237" s="39"/>
      <c r="W237" s="39"/>
      <c r="X237" s="39"/>
      <c r="Y237" s="39"/>
      <c r="Z237" s="39"/>
      <c r="AA237" s="39"/>
      <c r="AB237" s="39"/>
      <c r="AC237" s="39"/>
      <c r="AD237" s="39"/>
      <c r="AE237" s="39"/>
      <c r="AT237" s="18" t="s">
        <v>221</v>
      </c>
      <c r="AU237" s="18" t="s">
        <v>90</v>
      </c>
    </row>
    <row r="238" s="2" customFormat="1">
      <c r="A238" s="39"/>
      <c r="B238" s="40"/>
      <c r="C238" s="41"/>
      <c r="D238" s="250" t="s">
        <v>362</v>
      </c>
      <c r="E238" s="41"/>
      <c r="F238" s="251" t="s">
        <v>7639</v>
      </c>
      <c r="G238" s="41"/>
      <c r="H238" s="41"/>
      <c r="I238" s="235"/>
      <c r="J238" s="41"/>
      <c r="K238" s="41"/>
      <c r="L238" s="45"/>
      <c r="M238" s="236"/>
      <c r="N238" s="237"/>
      <c r="O238" s="92"/>
      <c r="P238" s="92"/>
      <c r="Q238" s="92"/>
      <c r="R238" s="92"/>
      <c r="S238" s="92"/>
      <c r="T238" s="93"/>
      <c r="U238" s="39"/>
      <c r="V238" s="39"/>
      <c r="W238" s="39"/>
      <c r="X238" s="39"/>
      <c r="Y238" s="39"/>
      <c r="Z238" s="39"/>
      <c r="AA238" s="39"/>
      <c r="AB238" s="39"/>
      <c r="AC238" s="39"/>
      <c r="AD238" s="39"/>
      <c r="AE238" s="39"/>
      <c r="AT238" s="18" t="s">
        <v>362</v>
      </c>
      <c r="AU238" s="18" t="s">
        <v>90</v>
      </c>
    </row>
    <row r="239" s="13" customFormat="1">
      <c r="A239" s="13"/>
      <c r="B239" s="252"/>
      <c r="C239" s="253"/>
      <c r="D239" s="233" t="s">
        <v>364</v>
      </c>
      <c r="E239" s="254" t="s">
        <v>1</v>
      </c>
      <c r="F239" s="255" t="s">
        <v>7640</v>
      </c>
      <c r="G239" s="253"/>
      <c r="H239" s="254" t="s">
        <v>1</v>
      </c>
      <c r="I239" s="256"/>
      <c r="J239" s="253"/>
      <c r="K239" s="253"/>
      <c r="L239" s="257"/>
      <c r="M239" s="258"/>
      <c r="N239" s="259"/>
      <c r="O239" s="259"/>
      <c r="P239" s="259"/>
      <c r="Q239" s="259"/>
      <c r="R239" s="259"/>
      <c r="S239" s="259"/>
      <c r="T239" s="260"/>
      <c r="U239" s="13"/>
      <c r="V239" s="13"/>
      <c r="W239" s="13"/>
      <c r="X239" s="13"/>
      <c r="Y239" s="13"/>
      <c r="Z239" s="13"/>
      <c r="AA239" s="13"/>
      <c r="AB239" s="13"/>
      <c r="AC239" s="13"/>
      <c r="AD239" s="13"/>
      <c r="AE239" s="13"/>
      <c r="AT239" s="261" t="s">
        <v>364</v>
      </c>
      <c r="AU239" s="261" t="s">
        <v>90</v>
      </c>
      <c r="AV239" s="13" t="s">
        <v>88</v>
      </c>
      <c r="AW239" s="13" t="s">
        <v>36</v>
      </c>
      <c r="AX239" s="13" t="s">
        <v>81</v>
      </c>
      <c r="AY239" s="261" t="s">
        <v>215</v>
      </c>
    </row>
    <row r="240" s="14" customFormat="1">
      <c r="A240" s="14"/>
      <c r="B240" s="262"/>
      <c r="C240" s="263"/>
      <c r="D240" s="233" t="s">
        <v>364</v>
      </c>
      <c r="E240" s="264" t="s">
        <v>1</v>
      </c>
      <c r="F240" s="265" t="s">
        <v>7641</v>
      </c>
      <c r="G240" s="263"/>
      <c r="H240" s="266">
        <v>36.18</v>
      </c>
      <c r="I240" s="267"/>
      <c r="J240" s="263"/>
      <c r="K240" s="263"/>
      <c r="L240" s="268"/>
      <c r="M240" s="269"/>
      <c r="N240" s="270"/>
      <c r="O240" s="270"/>
      <c r="P240" s="270"/>
      <c r="Q240" s="270"/>
      <c r="R240" s="270"/>
      <c r="S240" s="270"/>
      <c r="T240" s="271"/>
      <c r="U240" s="14"/>
      <c r="V240" s="14"/>
      <c r="W240" s="14"/>
      <c r="X240" s="14"/>
      <c r="Y240" s="14"/>
      <c r="Z240" s="14"/>
      <c r="AA240" s="14"/>
      <c r="AB240" s="14"/>
      <c r="AC240" s="14"/>
      <c r="AD240" s="14"/>
      <c r="AE240" s="14"/>
      <c r="AT240" s="272" t="s">
        <v>364</v>
      </c>
      <c r="AU240" s="272" t="s">
        <v>90</v>
      </c>
      <c r="AV240" s="14" t="s">
        <v>90</v>
      </c>
      <c r="AW240" s="14" t="s">
        <v>36</v>
      </c>
      <c r="AX240" s="14" t="s">
        <v>88</v>
      </c>
      <c r="AY240" s="272" t="s">
        <v>215</v>
      </c>
    </row>
    <row r="241" s="14" customFormat="1">
      <c r="A241" s="14"/>
      <c r="B241" s="262"/>
      <c r="C241" s="263"/>
      <c r="D241" s="233" t="s">
        <v>364</v>
      </c>
      <c r="E241" s="263"/>
      <c r="F241" s="265" t="s">
        <v>7642</v>
      </c>
      <c r="G241" s="263"/>
      <c r="H241" s="266">
        <v>0.19500000000000001</v>
      </c>
      <c r="I241" s="267"/>
      <c r="J241" s="263"/>
      <c r="K241" s="263"/>
      <c r="L241" s="268"/>
      <c r="M241" s="269"/>
      <c r="N241" s="270"/>
      <c r="O241" s="270"/>
      <c r="P241" s="270"/>
      <c r="Q241" s="270"/>
      <c r="R241" s="270"/>
      <c r="S241" s="270"/>
      <c r="T241" s="271"/>
      <c r="U241" s="14"/>
      <c r="V241" s="14"/>
      <c r="W241" s="14"/>
      <c r="X241" s="14"/>
      <c r="Y241" s="14"/>
      <c r="Z241" s="14"/>
      <c r="AA241" s="14"/>
      <c r="AB241" s="14"/>
      <c r="AC241" s="14"/>
      <c r="AD241" s="14"/>
      <c r="AE241" s="14"/>
      <c r="AT241" s="272" t="s">
        <v>364</v>
      </c>
      <c r="AU241" s="272" t="s">
        <v>90</v>
      </c>
      <c r="AV241" s="14" t="s">
        <v>90</v>
      </c>
      <c r="AW241" s="14" t="s">
        <v>4</v>
      </c>
      <c r="AX241" s="14" t="s">
        <v>88</v>
      </c>
      <c r="AY241" s="272" t="s">
        <v>215</v>
      </c>
    </row>
    <row r="242" s="11" customFormat="1" ht="22.8" customHeight="1">
      <c r="A242" s="11"/>
      <c r="B242" s="206"/>
      <c r="C242" s="207"/>
      <c r="D242" s="208" t="s">
        <v>80</v>
      </c>
      <c r="E242" s="248" t="s">
        <v>251</v>
      </c>
      <c r="F242" s="248" t="s">
        <v>7643</v>
      </c>
      <c r="G242" s="207"/>
      <c r="H242" s="207"/>
      <c r="I242" s="210"/>
      <c r="J242" s="249">
        <f>BK242</f>
        <v>0</v>
      </c>
      <c r="K242" s="207"/>
      <c r="L242" s="212"/>
      <c r="M242" s="213"/>
      <c r="N242" s="214"/>
      <c r="O242" s="214"/>
      <c r="P242" s="215">
        <f>SUM(P243:P283)</f>
        <v>0</v>
      </c>
      <c r="Q242" s="214"/>
      <c r="R242" s="215">
        <f>SUM(R243:R283)</f>
        <v>0.58173469999999994</v>
      </c>
      <c r="S242" s="214"/>
      <c r="T242" s="216">
        <f>SUM(T243:T283)</f>
        <v>0</v>
      </c>
      <c r="U242" s="11"/>
      <c r="V242" s="11"/>
      <c r="W242" s="11"/>
      <c r="X242" s="11"/>
      <c r="Y242" s="11"/>
      <c r="Z242" s="11"/>
      <c r="AA242" s="11"/>
      <c r="AB242" s="11"/>
      <c r="AC242" s="11"/>
      <c r="AD242" s="11"/>
      <c r="AE242" s="11"/>
      <c r="AR242" s="217" t="s">
        <v>88</v>
      </c>
      <c r="AT242" s="218" t="s">
        <v>80</v>
      </c>
      <c r="AU242" s="218" t="s">
        <v>88</v>
      </c>
      <c r="AY242" s="217" t="s">
        <v>215</v>
      </c>
      <c r="BK242" s="219">
        <f>SUM(BK243:BK283)</f>
        <v>0</v>
      </c>
    </row>
    <row r="243" s="2" customFormat="1" ht="21.75" customHeight="1">
      <c r="A243" s="39"/>
      <c r="B243" s="40"/>
      <c r="C243" s="220" t="s">
        <v>625</v>
      </c>
      <c r="D243" s="220" t="s">
        <v>216</v>
      </c>
      <c r="E243" s="221" t="s">
        <v>7644</v>
      </c>
      <c r="F243" s="222" t="s">
        <v>7645</v>
      </c>
      <c r="G243" s="223" t="s">
        <v>3117</v>
      </c>
      <c r="H243" s="224">
        <v>2</v>
      </c>
      <c r="I243" s="225"/>
      <c r="J243" s="226">
        <f>ROUND(I243*H243,2)</f>
        <v>0</v>
      </c>
      <c r="K243" s="222" t="s">
        <v>1</v>
      </c>
      <c r="L243" s="45"/>
      <c r="M243" s="227" t="s">
        <v>1</v>
      </c>
      <c r="N243" s="228" t="s">
        <v>46</v>
      </c>
      <c r="O243" s="92"/>
      <c r="P243" s="229">
        <f>O243*H243</f>
        <v>0</v>
      </c>
      <c r="Q243" s="229">
        <v>0</v>
      </c>
      <c r="R243" s="229">
        <f>Q243*H243</f>
        <v>0</v>
      </c>
      <c r="S243" s="229">
        <v>0</v>
      </c>
      <c r="T243" s="230">
        <f>S243*H243</f>
        <v>0</v>
      </c>
      <c r="U243" s="39"/>
      <c r="V243" s="39"/>
      <c r="W243" s="39"/>
      <c r="X243" s="39"/>
      <c r="Y243" s="39"/>
      <c r="Z243" s="39"/>
      <c r="AA243" s="39"/>
      <c r="AB243" s="39"/>
      <c r="AC243" s="39"/>
      <c r="AD243" s="39"/>
      <c r="AE243" s="39"/>
      <c r="AR243" s="231" t="s">
        <v>214</v>
      </c>
      <c r="AT243" s="231" t="s">
        <v>216</v>
      </c>
      <c r="AU243" s="231" t="s">
        <v>90</v>
      </c>
      <c r="AY243" s="18" t="s">
        <v>215</v>
      </c>
      <c r="BE243" s="232">
        <f>IF(N243="základní",J243,0)</f>
        <v>0</v>
      </c>
      <c r="BF243" s="232">
        <f>IF(N243="snížená",J243,0)</f>
        <v>0</v>
      </c>
      <c r="BG243" s="232">
        <f>IF(N243="zákl. přenesená",J243,0)</f>
        <v>0</v>
      </c>
      <c r="BH243" s="232">
        <f>IF(N243="sníž. přenesená",J243,0)</f>
        <v>0</v>
      </c>
      <c r="BI243" s="232">
        <f>IF(N243="nulová",J243,0)</f>
        <v>0</v>
      </c>
      <c r="BJ243" s="18" t="s">
        <v>88</v>
      </c>
      <c r="BK243" s="232">
        <f>ROUND(I243*H243,2)</f>
        <v>0</v>
      </c>
      <c r="BL243" s="18" t="s">
        <v>214</v>
      </c>
      <c r="BM243" s="231" t="s">
        <v>7646</v>
      </c>
    </row>
    <row r="244" s="2" customFormat="1" ht="24.15" customHeight="1">
      <c r="A244" s="39"/>
      <c r="B244" s="40"/>
      <c r="C244" s="220" t="s">
        <v>631</v>
      </c>
      <c r="D244" s="220" t="s">
        <v>216</v>
      </c>
      <c r="E244" s="221" t="s">
        <v>7647</v>
      </c>
      <c r="F244" s="222" t="s">
        <v>7648</v>
      </c>
      <c r="G244" s="223" t="s">
        <v>797</v>
      </c>
      <c r="H244" s="224">
        <v>47</v>
      </c>
      <c r="I244" s="225"/>
      <c r="J244" s="226">
        <f>ROUND(I244*H244,2)</f>
        <v>0</v>
      </c>
      <c r="K244" s="222" t="s">
        <v>359</v>
      </c>
      <c r="L244" s="45"/>
      <c r="M244" s="227" t="s">
        <v>1</v>
      </c>
      <c r="N244" s="228" t="s">
        <v>46</v>
      </c>
      <c r="O244" s="92"/>
      <c r="P244" s="229">
        <f>O244*H244</f>
        <v>0</v>
      </c>
      <c r="Q244" s="229">
        <v>1.0000000000000001E-05</v>
      </c>
      <c r="R244" s="229">
        <f>Q244*H244</f>
        <v>0.00047000000000000004</v>
      </c>
      <c r="S244" s="229">
        <v>0</v>
      </c>
      <c r="T244" s="230">
        <f>S244*H244</f>
        <v>0</v>
      </c>
      <c r="U244" s="39"/>
      <c r="V244" s="39"/>
      <c r="W244" s="39"/>
      <c r="X244" s="39"/>
      <c r="Y244" s="39"/>
      <c r="Z244" s="39"/>
      <c r="AA244" s="39"/>
      <c r="AB244" s="39"/>
      <c r="AC244" s="39"/>
      <c r="AD244" s="39"/>
      <c r="AE244" s="39"/>
      <c r="AR244" s="231" t="s">
        <v>214</v>
      </c>
      <c r="AT244" s="231" t="s">
        <v>216</v>
      </c>
      <c r="AU244" s="231" t="s">
        <v>90</v>
      </c>
      <c r="AY244" s="18" t="s">
        <v>215</v>
      </c>
      <c r="BE244" s="232">
        <f>IF(N244="základní",J244,0)</f>
        <v>0</v>
      </c>
      <c r="BF244" s="232">
        <f>IF(N244="snížená",J244,0)</f>
        <v>0</v>
      </c>
      <c r="BG244" s="232">
        <f>IF(N244="zákl. přenesená",J244,0)</f>
        <v>0</v>
      </c>
      <c r="BH244" s="232">
        <f>IF(N244="sníž. přenesená",J244,0)</f>
        <v>0</v>
      </c>
      <c r="BI244" s="232">
        <f>IF(N244="nulová",J244,0)</f>
        <v>0</v>
      </c>
      <c r="BJ244" s="18" t="s">
        <v>88</v>
      </c>
      <c r="BK244" s="232">
        <f>ROUND(I244*H244,2)</f>
        <v>0</v>
      </c>
      <c r="BL244" s="18" t="s">
        <v>214</v>
      </c>
      <c r="BM244" s="231" t="s">
        <v>7649</v>
      </c>
    </row>
    <row r="245" s="2" customFormat="1">
      <c r="A245" s="39"/>
      <c r="B245" s="40"/>
      <c r="C245" s="41"/>
      <c r="D245" s="233" t="s">
        <v>221</v>
      </c>
      <c r="E245" s="41"/>
      <c r="F245" s="234" t="s">
        <v>7650</v>
      </c>
      <c r="G245" s="41"/>
      <c r="H245" s="41"/>
      <c r="I245" s="235"/>
      <c r="J245" s="41"/>
      <c r="K245" s="41"/>
      <c r="L245" s="45"/>
      <c r="M245" s="236"/>
      <c r="N245" s="237"/>
      <c r="O245" s="92"/>
      <c r="P245" s="92"/>
      <c r="Q245" s="92"/>
      <c r="R245" s="92"/>
      <c r="S245" s="92"/>
      <c r="T245" s="93"/>
      <c r="U245" s="39"/>
      <c r="V245" s="39"/>
      <c r="W245" s="39"/>
      <c r="X245" s="39"/>
      <c r="Y245" s="39"/>
      <c r="Z245" s="39"/>
      <c r="AA245" s="39"/>
      <c r="AB245" s="39"/>
      <c r="AC245" s="39"/>
      <c r="AD245" s="39"/>
      <c r="AE245" s="39"/>
      <c r="AT245" s="18" t="s">
        <v>221</v>
      </c>
      <c r="AU245" s="18" t="s">
        <v>90</v>
      </c>
    </row>
    <row r="246" s="2" customFormat="1">
      <c r="A246" s="39"/>
      <c r="B246" s="40"/>
      <c r="C246" s="41"/>
      <c r="D246" s="250" t="s">
        <v>362</v>
      </c>
      <c r="E246" s="41"/>
      <c r="F246" s="251" t="s">
        <v>7651</v>
      </c>
      <c r="G246" s="41"/>
      <c r="H246" s="41"/>
      <c r="I246" s="235"/>
      <c r="J246" s="41"/>
      <c r="K246" s="41"/>
      <c r="L246" s="45"/>
      <c r="M246" s="236"/>
      <c r="N246" s="237"/>
      <c r="O246" s="92"/>
      <c r="P246" s="92"/>
      <c r="Q246" s="92"/>
      <c r="R246" s="92"/>
      <c r="S246" s="92"/>
      <c r="T246" s="93"/>
      <c r="U246" s="39"/>
      <c r="V246" s="39"/>
      <c r="W246" s="39"/>
      <c r="X246" s="39"/>
      <c r="Y246" s="39"/>
      <c r="Z246" s="39"/>
      <c r="AA246" s="39"/>
      <c r="AB246" s="39"/>
      <c r="AC246" s="39"/>
      <c r="AD246" s="39"/>
      <c r="AE246" s="39"/>
      <c r="AT246" s="18" t="s">
        <v>362</v>
      </c>
      <c r="AU246" s="18" t="s">
        <v>90</v>
      </c>
    </row>
    <row r="247" s="2" customFormat="1" ht="24.15" customHeight="1">
      <c r="A247" s="39"/>
      <c r="B247" s="40"/>
      <c r="C247" s="295" t="s">
        <v>676</v>
      </c>
      <c r="D247" s="295" t="s">
        <v>539</v>
      </c>
      <c r="E247" s="296" t="s">
        <v>7652</v>
      </c>
      <c r="F247" s="297" t="s">
        <v>7653</v>
      </c>
      <c r="G247" s="298" t="s">
        <v>797</v>
      </c>
      <c r="H247" s="299">
        <v>48.409999999999997</v>
      </c>
      <c r="I247" s="300"/>
      <c r="J247" s="301">
        <f>ROUND(I247*H247,2)</f>
        <v>0</v>
      </c>
      <c r="K247" s="297" t="s">
        <v>359</v>
      </c>
      <c r="L247" s="302"/>
      <c r="M247" s="303" t="s">
        <v>1</v>
      </c>
      <c r="N247" s="304" t="s">
        <v>46</v>
      </c>
      <c r="O247" s="92"/>
      <c r="P247" s="229">
        <f>O247*H247</f>
        <v>0</v>
      </c>
      <c r="Q247" s="229">
        <v>0.0026700000000000001</v>
      </c>
      <c r="R247" s="229">
        <f>Q247*H247</f>
        <v>0.1292547</v>
      </c>
      <c r="S247" s="229">
        <v>0</v>
      </c>
      <c r="T247" s="230">
        <f>S247*H247</f>
        <v>0</v>
      </c>
      <c r="U247" s="39"/>
      <c r="V247" s="39"/>
      <c r="W247" s="39"/>
      <c r="X247" s="39"/>
      <c r="Y247" s="39"/>
      <c r="Z247" s="39"/>
      <c r="AA247" s="39"/>
      <c r="AB247" s="39"/>
      <c r="AC247" s="39"/>
      <c r="AD247" s="39"/>
      <c r="AE247" s="39"/>
      <c r="AR247" s="231" t="s">
        <v>251</v>
      </c>
      <c r="AT247" s="231" t="s">
        <v>539</v>
      </c>
      <c r="AU247" s="231" t="s">
        <v>90</v>
      </c>
      <c r="AY247" s="18" t="s">
        <v>215</v>
      </c>
      <c r="BE247" s="232">
        <f>IF(N247="základní",J247,0)</f>
        <v>0</v>
      </c>
      <c r="BF247" s="232">
        <f>IF(N247="snížená",J247,0)</f>
        <v>0</v>
      </c>
      <c r="BG247" s="232">
        <f>IF(N247="zákl. přenesená",J247,0)</f>
        <v>0</v>
      </c>
      <c r="BH247" s="232">
        <f>IF(N247="sníž. přenesená",J247,0)</f>
        <v>0</v>
      </c>
      <c r="BI247" s="232">
        <f>IF(N247="nulová",J247,0)</f>
        <v>0</v>
      </c>
      <c r="BJ247" s="18" t="s">
        <v>88</v>
      </c>
      <c r="BK247" s="232">
        <f>ROUND(I247*H247,2)</f>
        <v>0</v>
      </c>
      <c r="BL247" s="18" t="s">
        <v>214</v>
      </c>
      <c r="BM247" s="231" t="s">
        <v>7654</v>
      </c>
    </row>
    <row r="248" s="2" customFormat="1">
      <c r="A248" s="39"/>
      <c r="B248" s="40"/>
      <c r="C248" s="41"/>
      <c r="D248" s="233" t="s">
        <v>221</v>
      </c>
      <c r="E248" s="41"/>
      <c r="F248" s="234" t="s">
        <v>7653</v>
      </c>
      <c r="G248" s="41"/>
      <c r="H248" s="41"/>
      <c r="I248" s="235"/>
      <c r="J248" s="41"/>
      <c r="K248" s="41"/>
      <c r="L248" s="45"/>
      <c r="M248" s="236"/>
      <c r="N248" s="237"/>
      <c r="O248" s="92"/>
      <c r="P248" s="92"/>
      <c r="Q248" s="92"/>
      <c r="R248" s="92"/>
      <c r="S248" s="92"/>
      <c r="T248" s="93"/>
      <c r="U248" s="39"/>
      <c r="V248" s="39"/>
      <c r="W248" s="39"/>
      <c r="X248" s="39"/>
      <c r="Y248" s="39"/>
      <c r="Z248" s="39"/>
      <c r="AA248" s="39"/>
      <c r="AB248" s="39"/>
      <c r="AC248" s="39"/>
      <c r="AD248" s="39"/>
      <c r="AE248" s="39"/>
      <c r="AT248" s="18" t="s">
        <v>221</v>
      </c>
      <c r="AU248" s="18" t="s">
        <v>90</v>
      </c>
    </row>
    <row r="249" s="14" customFormat="1">
      <c r="A249" s="14"/>
      <c r="B249" s="262"/>
      <c r="C249" s="263"/>
      <c r="D249" s="233" t="s">
        <v>364</v>
      </c>
      <c r="E249" s="263"/>
      <c r="F249" s="265" t="s">
        <v>7655</v>
      </c>
      <c r="G249" s="263"/>
      <c r="H249" s="266">
        <v>48.409999999999997</v>
      </c>
      <c r="I249" s="267"/>
      <c r="J249" s="263"/>
      <c r="K249" s="263"/>
      <c r="L249" s="268"/>
      <c r="M249" s="269"/>
      <c r="N249" s="270"/>
      <c r="O249" s="270"/>
      <c r="P249" s="270"/>
      <c r="Q249" s="270"/>
      <c r="R249" s="270"/>
      <c r="S249" s="270"/>
      <c r="T249" s="271"/>
      <c r="U249" s="14"/>
      <c r="V249" s="14"/>
      <c r="W249" s="14"/>
      <c r="X249" s="14"/>
      <c r="Y249" s="14"/>
      <c r="Z249" s="14"/>
      <c r="AA249" s="14"/>
      <c r="AB249" s="14"/>
      <c r="AC249" s="14"/>
      <c r="AD249" s="14"/>
      <c r="AE249" s="14"/>
      <c r="AT249" s="272" t="s">
        <v>364</v>
      </c>
      <c r="AU249" s="272" t="s">
        <v>90</v>
      </c>
      <c r="AV249" s="14" t="s">
        <v>90</v>
      </c>
      <c r="AW249" s="14" t="s">
        <v>4</v>
      </c>
      <c r="AX249" s="14" t="s">
        <v>88</v>
      </c>
      <c r="AY249" s="272" t="s">
        <v>215</v>
      </c>
    </row>
    <row r="250" s="2" customFormat="1" ht="33" customHeight="1">
      <c r="A250" s="39"/>
      <c r="B250" s="40"/>
      <c r="C250" s="220" t="s">
        <v>711</v>
      </c>
      <c r="D250" s="220" t="s">
        <v>216</v>
      </c>
      <c r="E250" s="221" t="s">
        <v>2040</v>
      </c>
      <c r="F250" s="222" t="s">
        <v>2041</v>
      </c>
      <c r="G250" s="223" t="s">
        <v>716</v>
      </c>
      <c r="H250" s="224">
        <v>1</v>
      </c>
      <c r="I250" s="225"/>
      <c r="J250" s="226">
        <f>ROUND(I250*H250,2)</f>
        <v>0</v>
      </c>
      <c r="K250" s="222" t="s">
        <v>359</v>
      </c>
      <c r="L250" s="45"/>
      <c r="M250" s="227" t="s">
        <v>1</v>
      </c>
      <c r="N250" s="228" t="s">
        <v>46</v>
      </c>
      <c r="O250" s="92"/>
      <c r="P250" s="229">
        <f>O250*H250</f>
        <v>0</v>
      </c>
      <c r="Q250" s="229">
        <v>0</v>
      </c>
      <c r="R250" s="229">
        <f>Q250*H250</f>
        <v>0</v>
      </c>
      <c r="S250" s="229">
        <v>0</v>
      </c>
      <c r="T250" s="230">
        <f>S250*H250</f>
        <v>0</v>
      </c>
      <c r="U250" s="39"/>
      <c r="V250" s="39"/>
      <c r="W250" s="39"/>
      <c r="X250" s="39"/>
      <c r="Y250" s="39"/>
      <c r="Z250" s="39"/>
      <c r="AA250" s="39"/>
      <c r="AB250" s="39"/>
      <c r="AC250" s="39"/>
      <c r="AD250" s="39"/>
      <c r="AE250" s="39"/>
      <c r="AR250" s="231" t="s">
        <v>214</v>
      </c>
      <c r="AT250" s="231" t="s">
        <v>216</v>
      </c>
      <c r="AU250" s="231" t="s">
        <v>90</v>
      </c>
      <c r="AY250" s="18" t="s">
        <v>215</v>
      </c>
      <c r="BE250" s="232">
        <f>IF(N250="základní",J250,0)</f>
        <v>0</v>
      </c>
      <c r="BF250" s="232">
        <f>IF(N250="snížená",J250,0)</f>
        <v>0</v>
      </c>
      <c r="BG250" s="232">
        <f>IF(N250="zákl. přenesená",J250,0)</f>
        <v>0</v>
      </c>
      <c r="BH250" s="232">
        <f>IF(N250="sníž. přenesená",J250,0)</f>
        <v>0</v>
      </c>
      <c r="BI250" s="232">
        <f>IF(N250="nulová",J250,0)</f>
        <v>0</v>
      </c>
      <c r="BJ250" s="18" t="s">
        <v>88</v>
      </c>
      <c r="BK250" s="232">
        <f>ROUND(I250*H250,2)</f>
        <v>0</v>
      </c>
      <c r="BL250" s="18" t="s">
        <v>214</v>
      </c>
      <c r="BM250" s="231" t="s">
        <v>7656</v>
      </c>
    </row>
    <row r="251" s="2" customFormat="1">
      <c r="A251" s="39"/>
      <c r="B251" s="40"/>
      <c r="C251" s="41"/>
      <c r="D251" s="233" t="s">
        <v>221</v>
      </c>
      <c r="E251" s="41"/>
      <c r="F251" s="234" t="s">
        <v>2043</v>
      </c>
      <c r="G251" s="41"/>
      <c r="H251" s="41"/>
      <c r="I251" s="235"/>
      <c r="J251" s="41"/>
      <c r="K251" s="41"/>
      <c r="L251" s="45"/>
      <c r="M251" s="236"/>
      <c r="N251" s="237"/>
      <c r="O251" s="92"/>
      <c r="P251" s="92"/>
      <c r="Q251" s="92"/>
      <c r="R251" s="92"/>
      <c r="S251" s="92"/>
      <c r="T251" s="93"/>
      <c r="U251" s="39"/>
      <c r="V251" s="39"/>
      <c r="W251" s="39"/>
      <c r="X251" s="39"/>
      <c r="Y251" s="39"/>
      <c r="Z251" s="39"/>
      <c r="AA251" s="39"/>
      <c r="AB251" s="39"/>
      <c r="AC251" s="39"/>
      <c r="AD251" s="39"/>
      <c r="AE251" s="39"/>
      <c r="AT251" s="18" t="s">
        <v>221</v>
      </c>
      <c r="AU251" s="18" t="s">
        <v>90</v>
      </c>
    </row>
    <row r="252" s="2" customFormat="1">
      <c r="A252" s="39"/>
      <c r="B252" s="40"/>
      <c r="C252" s="41"/>
      <c r="D252" s="250" t="s">
        <v>362</v>
      </c>
      <c r="E252" s="41"/>
      <c r="F252" s="251" t="s">
        <v>2044</v>
      </c>
      <c r="G252" s="41"/>
      <c r="H252" s="41"/>
      <c r="I252" s="235"/>
      <c r="J252" s="41"/>
      <c r="K252" s="41"/>
      <c r="L252" s="45"/>
      <c r="M252" s="236"/>
      <c r="N252" s="237"/>
      <c r="O252" s="92"/>
      <c r="P252" s="92"/>
      <c r="Q252" s="92"/>
      <c r="R252" s="92"/>
      <c r="S252" s="92"/>
      <c r="T252" s="93"/>
      <c r="U252" s="39"/>
      <c r="V252" s="39"/>
      <c r="W252" s="39"/>
      <c r="X252" s="39"/>
      <c r="Y252" s="39"/>
      <c r="Z252" s="39"/>
      <c r="AA252" s="39"/>
      <c r="AB252" s="39"/>
      <c r="AC252" s="39"/>
      <c r="AD252" s="39"/>
      <c r="AE252" s="39"/>
      <c r="AT252" s="18" t="s">
        <v>362</v>
      </c>
      <c r="AU252" s="18" t="s">
        <v>90</v>
      </c>
    </row>
    <row r="253" s="2" customFormat="1" ht="16.5" customHeight="1">
      <c r="A253" s="39"/>
      <c r="B253" s="40"/>
      <c r="C253" s="295" t="s">
        <v>713</v>
      </c>
      <c r="D253" s="295" t="s">
        <v>539</v>
      </c>
      <c r="E253" s="296" t="s">
        <v>7657</v>
      </c>
      <c r="F253" s="297" t="s">
        <v>7658</v>
      </c>
      <c r="G253" s="298" t="s">
        <v>716</v>
      </c>
      <c r="H253" s="299">
        <v>1</v>
      </c>
      <c r="I253" s="300"/>
      <c r="J253" s="301">
        <f>ROUND(I253*H253,2)</f>
        <v>0</v>
      </c>
      <c r="K253" s="297" t="s">
        <v>359</v>
      </c>
      <c r="L253" s="302"/>
      <c r="M253" s="303" t="s">
        <v>1</v>
      </c>
      <c r="N253" s="304" t="s">
        <v>46</v>
      </c>
      <c r="O253" s="92"/>
      <c r="P253" s="229">
        <f>O253*H253</f>
        <v>0</v>
      </c>
      <c r="Q253" s="229">
        <v>0.00064000000000000005</v>
      </c>
      <c r="R253" s="229">
        <f>Q253*H253</f>
        <v>0.00064000000000000005</v>
      </c>
      <c r="S253" s="229">
        <v>0</v>
      </c>
      <c r="T253" s="230">
        <f>S253*H253</f>
        <v>0</v>
      </c>
      <c r="U253" s="39"/>
      <c r="V253" s="39"/>
      <c r="W253" s="39"/>
      <c r="X253" s="39"/>
      <c r="Y253" s="39"/>
      <c r="Z253" s="39"/>
      <c r="AA253" s="39"/>
      <c r="AB253" s="39"/>
      <c r="AC253" s="39"/>
      <c r="AD253" s="39"/>
      <c r="AE253" s="39"/>
      <c r="AR253" s="231" t="s">
        <v>251</v>
      </c>
      <c r="AT253" s="231" t="s">
        <v>539</v>
      </c>
      <c r="AU253" s="231" t="s">
        <v>90</v>
      </c>
      <c r="AY253" s="18" t="s">
        <v>215</v>
      </c>
      <c r="BE253" s="232">
        <f>IF(N253="základní",J253,0)</f>
        <v>0</v>
      </c>
      <c r="BF253" s="232">
        <f>IF(N253="snížená",J253,0)</f>
        <v>0</v>
      </c>
      <c r="BG253" s="232">
        <f>IF(N253="zákl. přenesená",J253,0)</f>
        <v>0</v>
      </c>
      <c r="BH253" s="232">
        <f>IF(N253="sníž. přenesená",J253,0)</f>
        <v>0</v>
      </c>
      <c r="BI253" s="232">
        <f>IF(N253="nulová",J253,0)</f>
        <v>0</v>
      </c>
      <c r="BJ253" s="18" t="s">
        <v>88</v>
      </c>
      <c r="BK253" s="232">
        <f>ROUND(I253*H253,2)</f>
        <v>0</v>
      </c>
      <c r="BL253" s="18" t="s">
        <v>214</v>
      </c>
      <c r="BM253" s="231" t="s">
        <v>7659</v>
      </c>
    </row>
    <row r="254" s="2" customFormat="1">
      <c r="A254" s="39"/>
      <c r="B254" s="40"/>
      <c r="C254" s="41"/>
      <c r="D254" s="233" t="s">
        <v>221</v>
      </c>
      <c r="E254" s="41"/>
      <c r="F254" s="234" t="s">
        <v>7658</v>
      </c>
      <c r="G254" s="41"/>
      <c r="H254" s="41"/>
      <c r="I254" s="235"/>
      <c r="J254" s="41"/>
      <c r="K254" s="41"/>
      <c r="L254" s="45"/>
      <c r="M254" s="236"/>
      <c r="N254" s="237"/>
      <c r="O254" s="92"/>
      <c r="P254" s="92"/>
      <c r="Q254" s="92"/>
      <c r="R254" s="92"/>
      <c r="S254" s="92"/>
      <c r="T254" s="93"/>
      <c r="U254" s="39"/>
      <c r="V254" s="39"/>
      <c r="W254" s="39"/>
      <c r="X254" s="39"/>
      <c r="Y254" s="39"/>
      <c r="Z254" s="39"/>
      <c r="AA254" s="39"/>
      <c r="AB254" s="39"/>
      <c r="AC254" s="39"/>
      <c r="AD254" s="39"/>
      <c r="AE254" s="39"/>
      <c r="AT254" s="18" t="s">
        <v>221</v>
      </c>
      <c r="AU254" s="18" t="s">
        <v>90</v>
      </c>
    </row>
    <row r="255" s="2" customFormat="1" ht="33" customHeight="1">
      <c r="A255" s="39"/>
      <c r="B255" s="40"/>
      <c r="C255" s="220" t="s">
        <v>720</v>
      </c>
      <c r="D255" s="220" t="s">
        <v>216</v>
      </c>
      <c r="E255" s="221" t="s">
        <v>7660</v>
      </c>
      <c r="F255" s="222" t="s">
        <v>7661</v>
      </c>
      <c r="G255" s="223" t="s">
        <v>716</v>
      </c>
      <c r="H255" s="224">
        <v>3</v>
      </c>
      <c r="I255" s="225"/>
      <c r="J255" s="226">
        <f>ROUND(I255*H255,2)</f>
        <v>0</v>
      </c>
      <c r="K255" s="222" t="s">
        <v>359</v>
      </c>
      <c r="L255" s="45"/>
      <c r="M255" s="227" t="s">
        <v>1</v>
      </c>
      <c r="N255" s="228" t="s">
        <v>46</v>
      </c>
      <c r="O255" s="92"/>
      <c r="P255" s="229">
        <f>O255*H255</f>
        <v>0</v>
      </c>
      <c r="Q255" s="229">
        <v>0</v>
      </c>
      <c r="R255" s="229">
        <f>Q255*H255</f>
        <v>0</v>
      </c>
      <c r="S255" s="229">
        <v>0</v>
      </c>
      <c r="T255" s="230">
        <f>S255*H255</f>
        <v>0</v>
      </c>
      <c r="U255" s="39"/>
      <c r="V255" s="39"/>
      <c r="W255" s="39"/>
      <c r="X255" s="39"/>
      <c r="Y255" s="39"/>
      <c r="Z255" s="39"/>
      <c r="AA255" s="39"/>
      <c r="AB255" s="39"/>
      <c r="AC255" s="39"/>
      <c r="AD255" s="39"/>
      <c r="AE255" s="39"/>
      <c r="AR255" s="231" t="s">
        <v>214</v>
      </c>
      <c r="AT255" s="231" t="s">
        <v>216</v>
      </c>
      <c r="AU255" s="231" t="s">
        <v>90</v>
      </c>
      <c r="AY255" s="18" t="s">
        <v>215</v>
      </c>
      <c r="BE255" s="232">
        <f>IF(N255="základní",J255,0)</f>
        <v>0</v>
      </c>
      <c r="BF255" s="232">
        <f>IF(N255="snížená",J255,0)</f>
        <v>0</v>
      </c>
      <c r="BG255" s="232">
        <f>IF(N255="zákl. přenesená",J255,0)</f>
        <v>0</v>
      </c>
      <c r="BH255" s="232">
        <f>IF(N255="sníž. přenesená",J255,0)</f>
        <v>0</v>
      </c>
      <c r="BI255" s="232">
        <f>IF(N255="nulová",J255,0)</f>
        <v>0</v>
      </c>
      <c r="BJ255" s="18" t="s">
        <v>88</v>
      </c>
      <c r="BK255" s="232">
        <f>ROUND(I255*H255,2)</f>
        <v>0</v>
      </c>
      <c r="BL255" s="18" t="s">
        <v>214</v>
      </c>
      <c r="BM255" s="231" t="s">
        <v>7662</v>
      </c>
    </row>
    <row r="256" s="2" customFormat="1">
      <c r="A256" s="39"/>
      <c r="B256" s="40"/>
      <c r="C256" s="41"/>
      <c r="D256" s="233" t="s">
        <v>221</v>
      </c>
      <c r="E256" s="41"/>
      <c r="F256" s="234" t="s">
        <v>7663</v>
      </c>
      <c r="G256" s="41"/>
      <c r="H256" s="41"/>
      <c r="I256" s="235"/>
      <c r="J256" s="41"/>
      <c r="K256" s="41"/>
      <c r="L256" s="45"/>
      <c r="M256" s="236"/>
      <c r="N256" s="237"/>
      <c r="O256" s="92"/>
      <c r="P256" s="92"/>
      <c r="Q256" s="92"/>
      <c r="R256" s="92"/>
      <c r="S256" s="92"/>
      <c r="T256" s="93"/>
      <c r="U256" s="39"/>
      <c r="V256" s="39"/>
      <c r="W256" s="39"/>
      <c r="X256" s="39"/>
      <c r="Y256" s="39"/>
      <c r="Z256" s="39"/>
      <c r="AA256" s="39"/>
      <c r="AB256" s="39"/>
      <c r="AC256" s="39"/>
      <c r="AD256" s="39"/>
      <c r="AE256" s="39"/>
      <c r="AT256" s="18" t="s">
        <v>221</v>
      </c>
      <c r="AU256" s="18" t="s">
        <v>90</v>
      </c>
    </row>
    <row r="257" s="2" customFormat="1">
      <c r="A257" s="39"/>
      <c r="B257" s="40"/>
      <c r="C257" s="41"/>
      <c r="D257" s="250" t="s">
        <v>362</v>
      </c>
      <c r="E257" s="41"/>
      <c r="F257" s="251" t="s">
        <v>7664</v>
      </c>
      <c r="G257" s="41"/>
      <c r="H257" s="41"/>
      <c r="I257" s="235"/>
      <c r="J257" s="41"/>
      <c r="K257" s="41"/>
      <c r="L257" s="45"/>
      <c r="M257" s="236"/>
      <c r="N257" s="237"/>
      <c r="O257" s="92"/>
      <c r="P257" s="92"/>
      <c r="Q257" s="92"/>
      <c r="R257" s="92"/>
      <c r="S257" s="92"/>
      <c r="T257" s="93"/>
      <c r="U257" s="39"/>
      <c r="V257" s="39"/>
      <c r="W257" s="39"/>
      <c r="X257" s="39"/>
      <c r="Y257" s="39"/>
      <c r="Z257" s="39"/>
      <c r="AA257" s="39"/>
      <c r="AB257" s="39"/>
      <c r="AC257" s="39"/>
      <c r="AD257" s="39"/>
      <c r="AE257" s="39"/>
      <c r="AT257" s="18" t="s">
        <v>362</v>
      </c>
      <c r="AU257" s="18" t="s">
        <v>90</v>
      </c>
    </row>
    <row r="258" s="2" customFormat="1" ht="21.75" customHeight="1">
      <c r="A258" s="39"/>
      <c r="B258" s="40"/>
      <c r="C258" s="295" t="s">
        <v>727</v>
      </c>
      <c r="D258" s="295" t="s">
        <v>539</v>
      </c>
      <c r="E258" s="296" t="s">
        <v>7665</v>
      </c>
      <c r="F258" s="297" t="s">
        <v>7666</v>
      </c>
      <c r="G258" s="298" t="s">
        <v>716</v>
      </c>
      <c r="H258" s="299">
        <v>3</v>
      </c>
      <c r="I258" s="300"/>
      <c r="J258" s="301">
        <f>ROUND(I258*H258,2)</f>
        <v>0</v>
      </c>
      <c r="K258" s="297" t="s">
        <v>359</v>
      </c>
      <c r="L258" s="302"/>
      <c r="M258" s="303" t="s">
        <v>1</v>
      </c>
      <c r="N258" s="304" t="s">
        <v>46</v>
      </c>
      <c r="O258" s="92"/>
      <c r="P258" s="229">
        <f>O258*H258</f>
        <v>0</v>
      </c>
      <c r="Q258" s="229">
        <v>0.00048000000000000001</v>
      </c>
      <c r="R258" s="229">
        <f>Q258*H258</f>
        <v>0.0014400000000000001</v>
      </c>
      <c r="S258" s="229">
        <v>0</v>
      </c>
      <c r="T258" s="230">
        <f>S258*H258</f>
        <v>0</v>
      </c>
      <c r="U258" s="39"/>
      <c r="V258" s="39"/>
      <c r="W258" s="39"/>
      <c r="X258" s="39"/>
      <c r="Y258" s="39"/>
      <c r="Z258" s="39"/>
      <c r="AA258" s="39"/>
      <c r="AB258" s="39"/>
      <c r="AC258" s="39"/>
      <c r="AD258" s="39"/>
      <c r="AE258" s="39"/>
      <c r="AR258" s="231" t="s">
        <v>251</v>
      </c>
      <c r="AT258" s="231" t="s">
        <v>539</v>
      </c>
      <c r="AU258" s="231" t="s">
        <v>90</v>
      </c>
      <c r="AY258" s="18" t="s">
        <v>215</v>
      </c>
      <c r="BE258" s="232">
        <f>IF(N258="základní",J258,0)</f>
        <v>0</v>
      </c>
      <c r="BF258" s="232">
        <f>IF(N258="snížená",J258,0)</f>
        <v>0</v>
      </c>
      <c r="BG258" s="232">
        <f>IF(N258="zákl. přenesená",J258,0)</f>
        <v>0</v>
      </c>
      <c r="BH258" s="232">
        <f>IF(N258="sníž. přenesená",J258,0)</f>
        <v>0</v>
      </c>
      <c r="BI258" s="232">
        <f>IF(N258="nulová",J258,0)</f>
        <v>0</v>
      </c>
      <c r="BJ258" s="18" t="s">
        <v>88</v>
      </c>
      <c r="BK258" s="232">
        <f>ROUND(I258*H258,2)</f>
        <v>0</v>
      </c>
      <c r="BL258" s="18" t="s">
        <v>214</v>
      </c>
      <c r="BM258" s="231" t="s">
        <v>7667</v>
      </c>
    </row>
    <row r="259" s="2" customFormat="1">
      <c r="A259" s="39"/>
      <c r="B259" s="40"/>
      <c r="C259" s="41"/>
      <c r="D259" s="233" t="s">
        <v>221</v>
      </c>
      <c r="E259" s="41"/>
      <c r="F259" s="234" t="s">
        <v>7666</v>
      </c>
      <c r="G259" s="41"/>
      <c r="H259" s="41"/>
      <c r="I259" s="235"/>
      <c r="J259" s="41"/>
      <c r="K259" s="41"/>
      <c r="L259" s="45"/>
      <c r="M259" s="236"/>
      <c r="N259" s="237"/>
      <c r="O259" s="92"/>
      <c r="P259" s="92"/>
      <c r="Q259" s="92"/>
      <c r="R259" s="92"/>
      <c r="S259" s="92"/>
      <c r="T259" s="93"/>
      <c r="U259" s="39"/>
      <c r="V259" s="39"/>
      <c r="W259" s="39"/>
      <c r="X259" s="39"/>
      <c r="Y259" s="39"/>
      <c r="Z259" s="39"/>
      <c r="AA259" s="39"/>
      <c r="AB259" s="39"/>
      <c r="AC259" s="39"/>
      <c r="AD259" s="39"/>
      <c r="AE259" s="39"/>
      <c r="AT259" s="18" t="s">
        <v>221</v>
      </c>
      <c r="AU259" s="18" t="s">
        <v>90</v>
      </c>
    </row>
    <row r="260" s="2" customFormat="1" ht="24.15" customHeight="1">
      <c r="A260" s="39"/>
      <c r="B260" s="40"/>
      <c r="C260" s="220" t="s">
        <v>735</v>
      </c>
      <c r="D260" s="220" t="s">
        <v>216</v>
      </c>
      <c r="E260" s="221" t="s">
        <v>7668</v>
      </c>
      <c r="F260" s="222" t="s">
        <v>7669</v>
      </c>
      <c r="G260" s="223" t="s">
        <v>716</v>
      </c>
      <c r="H260" s="224">
        <v>3</v>
      </c>
      <c r="I260" s="225"/>
      <c r="J260" s="226">
        <f>ROUND(I260*H260,2)</f>
        <v>0</v>
      </c>
      <c r="K260" s="222" t="s">
        <v>359</v>
      </c>
      <c r="L260" s="45"/>
      <c r="M260" s="227" t="s">
        <v>1</v>
      </c>
      <c r="N260" s="228" t="s">
        <v>46</v>
      </c>
      <c r="O260" s="92"/>
      <c r="P260" s="229">
        <f>O260*H260</f>
        <v>0</v>
      </c>
      <c r="Q260" s="229">
        <v>0</v>
      </c>
      <c r="R260" s="229">
        <f>Q260*H260</f>
        <v>0</v>
      </c>
      <c r="S260" s="229">
        <v>0</v>
      </c>
      <c r="T260" s="230">
        <f>S260*H260</f>
        <v>0</v>
      </c>
      <c r="U260" s="39"/>
      <c r="V260" s="39"/>
      <c r="W260" s="39"/>
      <c r="X260" s="39"/>
      <c r="Y260" s="39"/>
      <c r="Z260" s="39"/>
      <c r="AA260" s="39"/>
      <c r="AB260" s="39"/>
      <c r="AC260" s="39"/>
      <c r="AD260" s="39"/>
      <c r="AE260" s="39"/>
      <c r="AR260" s="231" t="s">
        <v>214</v>
      </c>
      <c r="AT260" s="231" t="s">
        <v>216</v>
      </c>
      <c r="AU260" s="231" t="s">
        <v>90</v>
      </c>
      <c r="AY260" s="18" t="s">
        <v>215</v>
      </c>
      <c r="BE260" s="232">
        <f>IF(N260="základní",J260,0)</f>
        <v>0</v>
      </c>
      <c r="BF260" s="232">
        <f>IF(N260="snížená",J260,0)</f>
        <v>0</v>
      </c>
      <c r="BG260" s="232">
        <f>IF(N260="zákl. přenesená",J260,0)</f>
        <v>0</v>
      </c>
      <c r="BH260" s="232">
        <f>IF(N260="sníž. přenesená",J260,0)</f>
        <v>0</v>
      </c>
      <c r="BI260" s="232">
        <f>IF(N260="nulová",J260,0)</f>
        <v>0</v>
      </c>
      <c r="BJ260" s="18" t="s">
        <v>88</v>
      </c>
      <c r="BK260" s="232">
        <f>ROUND(I260*H260,2)</f>
        <v>0</v>
      </c>
      <c r="BL260" s="18" t="s">
        <v>214</v>
      </c>
      <c r="BM260" s="231" t="s">
        <v>7670</v>
      </c>
    </row>
    <row r="261" s="2" customFormat="1">
      <c r="A261" s="39"/>
      <c r="B261" s="40"/>
      <c r="C261" s="41"/>
      <c r="D261" s="233" t="s">
        <v>221</v>
      </c>
      <c r="E261" s="41"/>
      <c r="F261" s="234" t="s">
        <v>7671</v>
      </c>
      <c r="G261" s="41"/>
      <c r="H261" s="41"/>
      <c r="I261" s="235"/>
      <c r="J261" s="41"/>
      <c r="K261" s="41"/>
      <c r="L261" s="45"/>
      <c r="M261" s="236"/>
      <c r="N261" s="237"/>
      <c r="O261" s="92"/>
      <c r="P261" s="92"/>
      <c r="Q261" s="92"/>
      <c r="R261" s="92"/>
      <c r="S261" s="92"/>
      <c r="T261" s="93"/>
      <c r="U261" s="39"/>
      <c r="V261" s="39"/>
      <c r="W261" s="39"/>
      <c r="X261" s="39"/>
      <c r="Y261" s="39"/>
      <c r="Z261" s="39"/>
      <c r="AA261" s="39"/>
      <c r="AB261" s="39"/>
      <c r="AC261" s="39"/>
      <c r="AD261" s="39"/>
      <c r="AE261" s="39"/>
      <c r="AT261" s="18" t="s">
        <v>221</v>
      </c>
      <c r="AU261" s="18" t="s">
        <v>90</v>
      </c>
    </row>
    <row r="262" s="2" customFormat="1">
      <c r="A262" s="39"/>
      <c r="B262" s="40"/>
      <c r="C262" s="41"/>
      <c r="D262" s="250" t="s">
        <v>362</v>
      </c>
      <c r="E262" s="41"/>
      <c r="F262" s="251" t="s">
        <v>7672</v>
      </c>
      <c r="G262" s="41"/>
      <c r="H262" s="41"/>
      <c r="I262" s="235"/>
      <c r="J262" s="41"/>
      <c r="K262" s="41"/>
      <c r="L262" s="45"/>
      <c r="M262" s="236"/>
      <c r="N262" s="237"/>
      <c r="O262" s="92"/>
      <c r="P262" s="92"/>
      <c r="Q262" s="92"/>
      <c r="R262" s="92"/>
      <c r="S262" s="92"/>
      <c r="T262" s="93"/>
      <c r="U262" s="39"/>
      <c r="V262" s="39"/>
      <c r="W262" s="39"/>
      <c r="X262" s="39"/>
      <c r="Y262" s="39"/>
      <c r="Z262" s="39"/>
      <c r="AA262" s="39"/>
      <c r="AB262" s="39"/>
      <c r="AC262" s="39"/>
      <c r="AD262" s="39"/>
      <c r="AE262" s="39"/>
      <c r="AT262" s="18" t="s">
        <v>362</v>
      </c>
      <c r="AU262" s="18" t="s">
        <v>90</v>
      </c>
    </row>
    <row r="263" s="2" customFormat="1" ht="24.15" customHeight="1">
      <c r="A263" s="39"/>
      <c r="B263" s="40"/>
      <c r="C263" s="220" t="s">
        <v>745</v>
      </c>
      <c r="D263" s="220" t="s">
        <v>216</v>
      </c>
      <c r="E263" s="221" t="s">
        <v>7673</v>
      </c>
      <c r="F263" s="222" t="s">
        <v>7674</v>
      </c>
      <c r="G263" s="223" t="s">
        <v>716</v>
      </c>
      <c r="H263" s="224">
        <v>2</v>
      </c>
      <c r="I263" s="225"/>
      <c r="J263" s="226">
        <f>ROUND(I263*H263,2)</f>
        <v>0</v>
      </c>
      <c r="K263" s="222" t="s">
        <v>359</v>
      </c>
      <c r="L263" s="45"/>
      <c r="M263" s="227" t="s">
        <v>1</v>
      </c>
      <c r="N263" s="228" t="s">
        <v>46</v>
      </c>
      <c r="O263" s="92"/>
      <c r="P263" s="229">
        <f>O263*H263</f>
        <v>0</v>
      </c>
      <c r="Q263" s="229">
        <v>0.068959999999999994</v>
      </c>
      <c r="R263" s="229">
        <f>Q263*H263</f>
        <v>0.13791999999999999</v>
      </c>
      <c r="S263" s="229">
        <v>0</v>
      </c>
      <c r="T263" s="230">
        <f>S263*H263</f>
        <v>0</v>
      </c>
      <c r="U263" s="39"/>
      <c r="V263" s="39"/>
      <c r="W263" s="39"/>
      <c r="X263" s="39"/>
      <c r="Y263" s="39"/>
      <c r="Z263" s="39"/>
      <c r="AA263" s="39"/>
      <c r="AB263" s="39"/>
      <c r="AC263" s="39"/>
      <c r="AD263" s="39"/>
      <c r="AE263" s="39"/>
      <c r="AR263" s="231" t="s">
        <v>214</v>
      </c>
      <c r="AT263" s="231" t="s">
        <v>216</v>
      </c>
      <c r="AU263" s="231" t="s">
        <v>90</v>
      </c>
      <c r="AY263" s="18" t="s">
        <v>215</v>
      </c>
      <c r="BE263" s="232">
        <f>IF(N263="základní",J263,0)</f>
        <v>0</v>
      </c>
      <c r="BF263" s="232">
        <f>IF(N263="snížená",J263,0)</f>
        <v>0</v>
      </c>
      <c r="BG263" s="232">
        <f>IF(N263="zákl. přenesená",J263,0)</f>
        <v>0</v>
      </c>
      <c r="BH263" s="232">
        <f>IF(N263="sníž. přenesená",J263,0)</f>
        <v>0</v>
      </c>
      <c r="BI263" s="232">
        <f>IF(N263="nulová",J263,0)</f>
        <v>0</v>
      </c>
      <c r="BJ263" s="18" t="s">
        <v>88</v>
      </c>
      <c r="BK263" s="232">
        <f>ROUND(I263*H263,2)</f>
        <v>0</v>
      </c>
      <c r="BL263" s="18" t="s">
        <v>214</v>
      </c>
      <c r="BM263" s="231" t="s">
        <v>7675</v>
      </c>
    </row>
    <row r="264" s="2" customFormat="1">
      <c r="A264" s="39"/>
      <c r="B264" s="40"/>
      <c r="C264" s="41"/>
      <c r="D264" s="233" t="s">
        <v>221</v>
      </c>
      <c r="E264" s="41"/>
      <c r="F264" s="234" t="s">
        <v>7676</v>
      </c>
      <c r="G264" s="41"/>
      <c r="H264" s="41"/>
      <c r="I264" s="235"/>
      <c r="J264" s="41"/>
      <c r="K264" s="41"/>
      <c r="L264" s="45"/>
      <c r="M264" s="236"/>
      <c r="N264" s="237"/>
      <c r="O264" s="92"/>
      <c r="P264" s="92"/>
      <c r="Q264" s="92"/>
      <c r="R264" s="92"/>
      <c r="S264" s="92"/>
      <c r="T264" s="93"/>
      <c r="U264" s="39"/>
      <c r="V264" s="39"/>
      <c r="W264" s="39"/>
      <c r="X264" s="39"/>
      <c r="Y264" s="39"/>
      <c r="Z264" s="39"/>
      <c r="AA264" s="39"/>
      <c r="AB264" s="39"/>
      <c r="AC264" s="39"/>
      <c r="AD264" s="39"/>
      <c r="AE264" s="39"/>
      <c r="AT264" s="18" t="s">
        <v>221</v>
      </c>
      <c r="AU264" s="18" t="s">
        <v>90</v>
      </c>
    </row>
    <row r="265" s="2" customFormat="1">
      <c r="A265" s="39"/>
      <c r="B265" s="40"/>
      <c r="C265" s="41"/>
      <c r="D265" s="250" t="s">
        <v>362</v>
      </c>
      <c r="E265" s="41"/>
      <c r="F265" s="251" t="s">
        <v>7677</v>
      </c>
      <c r="G265" s="41"/>
      <c r="H265" s="41"/>
      <c r="I265" s="235"/>
      <c r="J265" s="41"/>
      <c r="K265" s="41"/>
      <c r="L265" s="45"/>
      <c r="M265" s="236"/>
      <c r="N265" s="237"/>
      <c r="O265" s="92"/>
      <c r="P265" s="92"/>
      <c r="Q265" s="92"/>
      <c r="R265" s="92"/>
      <c r="S265" s="92"/>
      <c r="T265" s="93"/>
      <c r="U265" s="39"/>
      <c r="V265" s="39"/>
      <c r="W265" s="39"/>
      <c r="X265" s="39"/>
      <c r="Y265" s="39"/>
      <c r="Z265" s="39"/>
      <c r="AA265" s="39"/>
      <c r="AB265" s="39"/>
      <c r="AC265" s="39"/>
      <c r="AD265" s="39"/>
      <c r="AE265" s="39"/>
      <c r="AT265" s="18" t="s">
        <v>362</v>
      </c>
      <c r="AU265" s="18" t="s">
        <v>90</v>
      </c>
    </row>
    <row r="266" s="2" customFormat="1" ht="24.15" customHeight="1">
      <c r="A266" s="39"/>
      <c r="B266" s="40"/>
      <c r="C266" s="220" t="s">
        <v>751</v>
      </c>
      <c r="D266" s="220" t="s">
        <v>216</v>
      </c>
      <c r="E266" s="221" t="s">
        <v>7678</v>
      </c>
      <c r="F266" s="222" t="s">
        <v>7679</v>
      </c>
      <c r="G266" s="223" t="s">
        <v>716</v>
      </c>
      <c r="H266" s="224">
        <v>1</v>
      </c>
      <c r="I266" s="225"/>
      <c r="J266" s="226">
        <f>ROUND(I266*H266,2)</f>
        <v>0</v>
      </c>
      <c r="K266" s="222" t="s">
        <v>359</v>
      </c>
      <c r="L266" s="45"/>
      <c r="M266" s="227" t="s">
        <v>1</v>
      </c>
      <c r="N266" s="228" t="s">
        <v>46</v>
      </c>
      <c r="O266" s="92"/>
      <c r="P266" s="229">
        <f>O266*H266</f>
        <v>0</v>
      </c>
      <c r="Q266" s="229">
        <v>0.069470000000000004</v>
      </c>
      <c r="R266" s="229">
        <f>Q266*H266</f>
        <v>0.069470000000000004</v>
      </c>
      <c r="S266" s="229">
        <v>0</v>
      </c>
      <c r="T266" s="230">
        <f>S266*H266</f>
        <v>0</v>
      </c>
      <c r="U266" s="39"/>
      <c r="V266" s="39"/>
      <c r="W266" s="39"/>
      <c r="X266" s="39"/>
      <c r="Y266" s="39"/>
      <c r="Z266" s="39"/>
      <c r="AA266" s="39"/>
      <c r="AB266" s="39"/>
      <c r="AC266" s="39"/>
      <c r="AD266" s="39"/>
      <c r="AE266" s="39"/>
      <c r="AR266" s="231" t="s">
        <v>214</v>
      </c>
      <c r="AT266" s="231" t="s">
        <v>216</v>
      </c>
      <c r="AU266" s="231" t="s">
        <v>90</v>
      </c>
      <c r="AY266" s="18" t="s">
        <v>215</v>
      </c>
      <c r="BE266" s="232">
        <f>IF(N266="základní",J266,0)</f>
        <v>0</v>
      </c>
      <c r="BF266" s="232">
        <f>IF(N266="snížená",J266,0)</f>
        <v>0</v>
      </c>
      <c r="BG266" s="232">
        <f>IF(N266="zákl. přenesená",J266,0)</f>
        <v>0</v>
      </c>
      <c r="BH266" s="232">
        <f>IF(N266="sníž. přenesená",J266,0)</f>
        <v>0</v>
      </c>
      <c r="BI266" s="232">
        <f>IF(N266="nulová",J266,0)</f>
        <v>0</v>
      </c>
      <c r="BJ266" s="18" t="s">
        <v>88</v>
      </c>
      <c r="BK266" s="232">
        <f>ROUND(I266*H266,2)</f>
        <v>0</v>
      </c>
      <c r="BL266" s="18" t="s">
        <v>214</v>
      </c>
      <c r="BM266" s="231" t="s">
        <v>7680</v>
      </c>
    </row>
    <row r="267" s="2" customFormat="1">
      <c r="A267" s="39"/>
      <c r="B267" s="40"/>
      <c r="C267" s="41"/>
      <c r="D267" s="233" t="s">
        <v>221</v>
      </c>
      <c r="E267" s="41"/>
      <c r="F267" s="234" t="s">
        <v>7681</v>
      </c>
      <c r="G267" s="41"/>
      <c r="H267" s="41"/>
      <c r="I267" s="235"/>
      <c r="J267" s="41"/>
      <c r="K267" s="41"/>
      <c r="L267" s="45"/>
      <c r="M267" s="236"/>
      <c r="N267" s="237"/>
      <c r="O267" s="92"/>
      <c r="P267" s="92"/>
      <c r="Q267" s="92"/>
      <c r="R267" s="92"/>
      <c r="S267" s="92"/>
      <c r="T267" s="93"/>
      <c r="U267" s="39"/>
      <c r="V267" s="39"/>
      <c r="W267" s="39"/>
      <c r="X267" s="39"/>
      <c r="Y267" s="39"/>
      <c r="Z267" s="39"/>
      <c r="AA267" s="39"/>
      <c r="AB267" s="39"/>
      <c r="AC267" s="39"/>
      <c r="AD267" s="39"/>
      <c r="AE267" s="39"/>
      <c r="AT267" s="18" t="s">
        <v>221</v>
      </c>
      <c r="AU267" s="18" t="s">
        <v>90</v>
      </c>
    </row>
    <row r="268" s="2" customFormat="1">
      <c r="A268" s="39"/>
      <c r="B268" s="40"/>
      <c r="C268" s="41"/>
      <c r="D268" s="250" t="s">
        <v>362</v>
      </c>
      <c r="E268" s="41"/>
      <c r="F268" s="251" t="s">
        <v>7682</v>
      </c>
      <c r="G268" s="41"/>
      <c r="H268" s="41"/>
      <c r="I268" s="235"/>
      <c r="J268" s="41"/>
      <c r="K268" s="41"/>
      <c r="L268" s="45"/>
      <c r="M268" s="236"/>
      <c r="N268" s="237"/>
      <c r="O268" s="92"/>
      <c r="P268" s="92"/>
      <c r="Q268" s="92"/>
      <c r="R268" s="92"/>
      <c r="S268" s="92"/>
      <c r="T268" s="93"/>
      <c r="U268" s="39"/>
      <c r="V268" s="39"/>
      <c r="W268" s="39"/>
      <c r="X268" s="39"/>
      <c r="Y268" s="39"/>
      <c r="Z268" s="39"/>
      <c r="AA268" s="39"/>
      <c r="AB268" s="39"/>
      <c r="AC268" s="39"/>
      <c r="AD268" s="39"/>
      <c r="AE268" s="39"/>
      <c r="AT268" s="18" t="s">
        <v>362</v>
      </c>
      <c r="AU268" s="18" t="s">
        <v>90</v>
      </c>
    </row>
    <row r="269" s="2" customFormat="1" ht="33" customHeight="1">
      <c r="A269" s="39"/>
      <c r="B269" s="40"/>
      <c r="C269" s="220" t="s">
        <v>758</v>
      </c>
      <c r="D269" s="220" t="s">
        <v>216</v>
      </c>
      <c r="E269" s="221" t="s">
        <v>7683</v>
      </c>
      <c r="F269" s="222" t="s">
        <v>7684</v>
      </c>
      <c r="G269" s="223" t="s">
        <v>716</v>
      </c>
      <c r="H269" s="224">
        <v>1</v>
      </c>
      <c r="I269" s="225"/>
      <c r="J269" s="226">
        <f>ROUND(I269*H269,2)</f>
        <v>0</v>
      </c>
      <c r="K269" s="222" t="s">
        <v>359</v>
      </c>
      <c r="L269" s="45"/>
      <c r="M269" s="227" t="s">
        <v>1</v>
      </c>
      <c r="N269" s="228" t="s">
        <v>46</v>
      </c>
      <c r="O269" s="92"/>
      <c r="P269" s="229">
        <f>O269*H269</f>
        <v>0</v>
      </c>
      <c r="Q269" s="229">
        <v>0.01136</v>
      </c>
      <c r="R269" s="229">
        <f>Q269*H269</f>
        <v>0.01136</v>
      </c>
      <c r="S269" s="229">
        <v>0</v>
      </c>
      <c r="T269" s="230">
        <f>S269*H269</f>
        <v>0</v>
      </c>
      <c r="U269" s="39"/>
      <c r="V269" s="39"/>
      <c r="W269" s="39"/>
      <c r="X269" s="39"/>
      <c r="Y269" s="39"/>
      <c r="Z269" s="39"/>
      <c r="AA269" s="39"/>
      <c r="AB269" s="39"/>
      <c r="AC269" s="39"/>
      <c r="AD269" s="39"/>
      <c r="AE269" s="39"/>
      <c r="AR269" s="231" t="s">
        <v>214</v>
      </c>
      <c r="AT269" s="231" t="s">
        <v>216</v>
      </c>
      <c r="AU269" s="231" t="s">
        <v>90</v>
      </c>
      <c r="AY269" s="18" t="s">
        <v>215</v>
      </c>
      <c r="BE269" s="232">
        <f>IF(N269="základní",J269,0)</f>
        <v>0</v>
      </c>
      <c r="BF269" s="232">
        <f>IF(N269="snížená",J269,0)</f>
        <v>0</v>
      </c>
      <c r="BG269" s="232">
        <f>IF(N269="zákl. přenesená",J269,0)</f>
        <v>0</v>
      </c>
      <c r="BH269" s="232">
        <f>IF(N269="sníž. přenesená",J269,0)</f>
        <v>0</v>
      </c>
      <c r="BI269" s="232">
        <f>IF(N269="nulová",J269,0)</f>
        <v>0</v>
      </c>
      <c r="BJ269" s="18" t="s">
        <v>88</v>
      </c>
      <c r="BK269" s="232">
        <f>ROUND(I269*H269,2)</f>
        <v>0</v>
      </c>
      <c r="BL269" s="18" t="s">
        <v>214</v>
      </c>
      <c r="BM269" s="231" t="s">
        <v>7685</v>
      </c>
    </row>
    <row r="270" s="2" customFormat="1">
      <c r="A270" s="39"/>
      <c r="B270" s="40"/>
      <c r="C270" s="41"/>
      <c r="D270" s="233" t="s">
        <v>221</v>
      </c>
      <c r="E270" s="41"/>
      <c r="F270" s="234" t="s">
        <v>7686</v>
      </c>
      <c r="G270" s="41"/>
      <c r="H270" s="41"/>
      <c r="I270" s="235"/>
      <c r="J270" s="41"/>
      <c r="K270" s="41"/>
      <c r="L270" s="45"/>
      <c r="M270" s="236"/>
      <c r="N270" s="237"/>
      <c r="O270" s="92"/>
      <c r="P270" s="92"/>
      <c r="Q270" s="92"/>
      <c r="R270" s="92"/>
      <c r="S270" s="92"/>
      <c r="T270" s="93"/>
      <c r="U270" s="39"/>
      <c r="V270" s="39"/>
      <c r="W270" s="39"/>
      <c r="X270" s="39"/>
      <c r="Y270" s="39"/>
      <c r="Z270" s="39"/>
      <c r="AA270" s="39"/>
      <c r="AB270" s="39"/>
      <c r="AC270" s="39"/>
      <c r="AD270" s="39"/>
      <c r="AE270" s="39"/>
      <c r="AT270" s="18" t="s">
        <v>221</v>
      </c>
      <c r="AU270" s="18" t="s">
        <v>90</v>
      </c>
    </row>
    <row r="271" s="2" customFormat="1">
      <c r="A271" s="39"/>
      <c r="B271" s="40"/>
      <c r="C271" s="41"/>
      <c r="D271" s="250" t="s">
        <v>362</v>
      </c>
      <c r="E271" s="41"/>
      <c r="F271" s="251" t="s">
        <v>7687</v>
      </c>
      <c r="G271" s="41"/>
      <c r="H271" s="41"/>
      <c r="I271" s="235"/>
      <c r="J271" s="41"/>
      <c r="K271" s="41"/>
      <c r="L271" s="45"/>
      <c r="M271" s="236"/>
      <c r="N271" s="237"/>
      <c r="O271" s="92"/>
      <c r="P271" s="92"/>
      <c r="Q271" s="92"/>
      <c r="R271" s="92"/>
      <c r="S271" s="92"/>
      <c r="T271" s="93"/>
      <c r="U271" s="39"/>
      <c r="V271" s="39"/>
      <c r="W271" s="39"/>
      <c r="X271" s="39"/>
      <c r="Y271" s="39"/>
      <c r="Z271" s="39"/>
      <c r="AA271" s="39"/>
      <c r="AB271" s="39"/>
      <c r="AC271" s="39"/>
      <c r="AD271" s="39"/>
      <c r="AE271" s="39"/>
      <c r="AT271" s="18" t="s">
        <v>362</v>
      </c>
      <c r="AU271" s="18" t="s">
        <v>90</v>
      </c>
    </row>
    <row r="272" s="2" customFormat="1" ht="33" customHeight="1">
      <c r="A272" s="39"/>
      <c r="B272" s="40"/>
      <c r="C272" s="220" t="s">
        <v>794</v>
      </c>
      <c r="D272" s="220" t="s">
        <v>216</v>
      </c>
      <c r="E272" s="221" t="s">
        <v>7688</v>
      </c>
      <c r="F272" s="222" t="s">
        <v>7689</v>
      </c>
      <c r="G272" s="223" t="s">
        <v>716</v>
      </c>
      <c r="H272" s="224">
        <v>2</v>
      </c>
      <c r="I272" s="225"/>
      <c r="J272" s="226">
        <f>ROUND(I272*H272,2)</f>
        <v>0</v>
      </c>
      <c r="K272" s="222" t="s">
        <v>359</v>
      </c>
      <c r="L272" s="45"/>
      <c r="M272" s="227" t="s">
        <v>1</v>
      </c>
      <c r="N272" s="228" t="s">
        <v>46</v>
      </c>
      <c r="O272" s="92"/>
      <c r="P272" s="229">
        <f>O272*H272</f>
        <v>0</v>
      </c>
      <c r="Q272" s="229">
        <v>0.01515</v>
      </c>
      <c r="R272" s="229">
        <f>Q272*H272</f>
        <v>0.030300000000000001</v>
      </c>
      <c r="S272" s="229">
        <v>0</v>
      </c>
      <c r="T272" s="230">
        <f>S272*H272</f>
        <v>0</v>
      </c>
      <c r="U272" s="39"/>
      <c r="V272" s="39"/>
      <c r="W272" s="39"/>
      <c r="X272" s="39"/>
      <c r="Y272" s="39"/>
      <c r="Z272" s="39"/>
      <c r="AA272" s="39"/>
      <c r="AB272" s="39"/>
      <c r="AC272" s="39"/>
      <c r="AD272" s="39"/>
      <c r="AE272" s="39"/>
      <c r="AR272" s="231" t="s">
        <v>214</v>
      </c>
      <c r="AT272" s="231" t="s">
        <v>216</v>
      </c>
      <c r="AU272" s="231" t="s">
        <v>90</v>
      </c>
      <c r="AY272" s="18" t="s">
        <v>215</v>
      </c>
      <c r="BE272" s="232">
        <f>IF(N272="základní",J272,0)</f>
        <v>0</v>
      </c>
      <c r="BF272" s="232">
        <f>IF(N272="snížená",J272,0)</f>
        <v>0</v>
      </c>
      <c r="BG272" s="232">
        <f>IF(N272="zákl. přenesená",J272,0)</f>
        <v>0</v>
      </c>
      <c r="BH272" s="232">
        <f>IF(N272="sníž. přenesená",J272,0)</f>
        <v>0</v>
      </c>
      <c r="BI272" s="232">
        <f>IF(N272="nulová",J272,0)</f>
        <v>0</v>
      </c>
      <c r="BJ272" s="18" t="s">
        <v>88</v>
      </c>
      <c r="BK272" s="232">
        <f>ROUND(I272*H272,2)</f>
        <v>0</v>
      </c>
      <c r="BL272" s="18" t="s">
        <v>214</v>
      </c>
      <c r="BM272" s="231" t="s">
        <v>7690</v>
      </c>
    </row>
    <row r="273" s="2" customFormat="1">
      <c r="A273" s="39"/>
      <c r="B273" s="40"/>
      <c r="C273" s="41"/>
      <c r="D273" s="233" t="s">
        <v>221</v>
      </c>
      <c r="E273" s="41"/>
      <c r="F273" s="234" t="s">
        <v>7691</v>
      </c>
      <c r="G273" s="41"/>
      <c r="H273" s="41"/>
      <c r="I273" s="235"/>
      <c r="J273" s="41"/>
      <c r="K273" s="41"/>
      <c r="L273" s="45"/>
      <c r="M273" s="236"/>
      <c r="N273" s="237"/>
      <c r="O273" s="92"/>
      <c r="P273" s="92"/>
      <c r="Q273" s="92"/>
      <c r="R273" s="92"/>
      <c r="S273" s="92"/>
      <c r="T273" s="93"/>
      <c r="U273" s="39"/>
      <c r="V273" s="39"/>
      <c r="W273" s="39"/>
      <c r="X273" s="39"/>
      <c r="Y273" s="39"/>
      <c r="Z273" s="39"/>
      <c r="AA273" s="39"/>
      <c r="AB273" s="39"/>
      <c r="AC273" s="39"/>
      <c r="AD273" s="39"/>
      <c r="AE273" s="39"/>
      <c r="AT273" s="18" t="s">
        <v>221</v>
      </c>
      <c r="AU273" s="18" t="s">
        <v>90</v>
      </c>
    </row>
    <row r="274" s="2" customFormat="1">
      <c r="A274" s="39"/>
      <c r="B274" s="40"/>
      <c r="C274" s="41"/>
      <c r="D274" s="250" t="s">
        <v>362</v>
      </c>
      <c r="E274" s="41"/>
      <c r="F274" s="251" t="s">
        <v>7692</v>
      </c>
      <c r="G274" s="41"/>
      <c r="H274" s="41"/>
      <c r="I274" s="235"/>
      <c r="J274" s="41"/>
      <c r="K274" s="41"/>
      <c r="L274" s="45"/>
      <c r="M274" s="236"/>
      <c r="N274" s="237"/>
      <c r="O274" s="92"/>
      <c r="P274" s="92"/>
      <c r="Q274" s="92"/>
      <c r="R274" s="92"/>
      <c r="S274" s="92"/>
      <c r="T274" s="93"/>
      <c r="U274" s="39"/>
      <c r="V274" s="39"/>
      <c r="W274" s="39"/>
      <c r="X274" s="39"/>
      <c r="Y274" s="39"/>
      <c r="Z274" s="39"/>
      <c r="AA274" s="39"/>
      <c r="AB274" s="39"/>
      <c r="AC274" s="39"/>
      <c r="AD274" s="39"/>
      <c r="AE274" s="39"/>
      <c r="AT274" s="18" t="s">
        <v>362</v>
      </c>
      <c r="AU274" s="18" t="s">
        <v>90</v>
      </c>
    </row>
    <row r="275" s="2" customFormat="1" ht="24.15" customHeight="1">
      <c r="A275" s="39"/>
      <c r="B275" s="40"/>
      <c r="C275" s="220" t="s">
        <v>802</v>
      </c>
      <c r="D275" s="220" t="s">
        <v>216</v>
      </c>
      <c r="E275" s="221" t="s">
        <v>7693</v>
      </c>
      <c r="F275" s="222" t="s">
        <v>7694</v>
      </c>
      <c r="G275" s="223" t="s">
        <v>716</v>
      </c>
      <c r="H275" s="224">
        <v>3</v>
      </c>
      <c r="I275" s="225"/>
      <c r="J275" s="226">
        <f>ROUND(I275*H275,2)</f>
        <v>0</v>
      </c>
      <c r="K275" s="222" t="s">
        <v>359</v>
      </c>
      <c r="L275" s="45"/>
      <c r="M275" s="227" t="s">
        <v>1</v>
      </c>
      <c r="N275" s="228" t="s">
        <v>46</v>
      </c>
      <c r="O275" s="92"/>
      <c r="P275" s="229">
        <f>O275*H275</f>
        <v>0</v>
      </c>
      <c r="Q275" s="229">
        <v>0.012420000000000001</v>
      </c>
      <c r="R275" s="229">
        <f>Q275*H275</f>
        <v>0.037260000000000001</v>
      </c>
      <c r="S275" s="229">
        <v>0</v>
      </c>
      <c r="T275" s="230">
        <f>S275*H275</f>
        <v>0</v>
      </c>
      <c r="U275" s="39"/>
      <c r="V275" s="39"/>
      <c r="W275" s="39"/>
      <c r="X275" s="39"/>
      <c r="Y275" s="39"/>
      <c r="Z275" s="39"/>
      <c r="AA275" s="39"/>
      <c r="AB275" s="39"/>
      <c r="AC275" s="39"/>
      <c r="AD275" s="39"/>
      <c r="AE275" s="39"/>
      <c r="AR275" s="231" t="s">
        <v>214</v>
      </c>
      <c r="AT275" s="231" t="s">
        <v>216</v>
      </c>
      <c r="AU275" s="231" t="s">
        <v>90</v>
      </c>
      <c r="AY275" s="18" t="s">
        <v>215</v>
      </c>
      <c r="BE275" s="232">
        <f>IF(N275="základní",J275,0)</f>
        <v>0</v>
      </c>
      <c r="BF275" s="232">
        <f>IF(N275="snížená",J275,0)</f>
        <v>0</v>
      </c>
      <c r="BG275" s="232">
        <f>IF(N275="zákl. přenesená",J275,0)</f>
        <v>0</v>
      </c>
      <c r="BH275" s="232">
        <f>IF(N275="sníž. přenesená",J275,0)</f>
        <v>0</v>
      </c>
      <c r="BI275" s="232">
        <f>IF(N275="nulová",J275,0)</f>
        <v>0</v>
      </c>
      <c r="BJ275" s="18" t="s">
        <v>88</v>
      </c>
      <c r="BK275" s="232">
        <f>ROUND(I275*H275,2)</f>
        <v>0</v>
      </c>
      <c r="BL275" s="18" t="s">
        <v>214</v>
      </c>
      <c r="BM275" s="231" t="s">
        <v>7695</v>
      </c>
    </row>
    <row r="276" s="2" customFormat="1">
      <c r="A276" s="39"/>
      <c r="B276" s="40"/>
      <c r="C276" s="41"/>
      <c r="D276" s="233" t="s">
        <v>221</v>
      </c>
      <c r="E276" s="41"/>
      <c r="F276" s="234" t="s">
        <v>7696</v>
      </c>
      <c r="G276" s="41"/>
      <c r="H276" s="41"/>
      <c r="I276" s="235"/>
      <c r="J276" s="41"/>
      <c r="K276" s="41"/>
      <c r="L276" s="45"/>
      <c r="M276" s="236"/>
      <c r="N276" s="237"/>
      <c r="O276" s="92"/>
      <c r="P276" s="92"/>
      <c r="Q276" s="92"/>
      <c r="R276" s="92"/>
      <c r="S276" s="92"/>
      <c r="T276" s="93"/>
      <c r="U276" s="39"/>
      <c r="V276" s="39"/>
      <c r="W276" s="39"/>
      <c r="X276" s="39"/>
      <c r="Y276" s="39"/>
      <c r="Z276" s="39"/>
      <c r="AA276" s="39"/>
      <c r="AB276" s="39"/>
      <c r="AC276" s="39"/>
      <c r="AD276" s="39"/>
      <c r="AE276" s="39"/>
      <c r="AT276" s="18" t="s">
        <v>221</v>
      </c>
      <c r="AU276" s="18" t="s">
        <v>90</v>
      </c>
    </row>
    <row r="277" s="2" customFormat="1">
      <c r="A277" s="39"/>
      <c r="B277" s="40"/>
      <c r="C277" s="41"/>
      <c r="D277" s="250" t="s">
        <v>362</v>
      </c>
      <c r="E277" s="41"/>
      <c r="F277" s="251" t="s">
        <v>7697</v>
      </c>
      <c r="G277" s="41"/>
      <c r="H277" s="41"/>
      <c r="I277" s="235"/>
      <c r="J277" s="41"/>
      <c r="K277" s="41"/>
      <c r="L277" s="45"/>
      <c r="M277" s="236"/>
      <c r="N277" s="237"/>
      <c r="O277" s="92"/>
      <c r="P277" s="92"/>
      <c r="Q277" s="92"/>
      <c r="R277" s="92"/>
      <c r="S277" s="92"/>
      <c r="T277" s="93"/>
      <c r="U277" s="39"/>
      <c r="V277" s="39"/>
      <c r="W277" s="39"/>
      <c r="X277" s="39"/>
      <c r="Y277" s="39"/>
      <c r="Z277" s="39"/>
      <c r="AA277" s="39"/>
      <c r="AB277" s="39"/>
      <c r="AC277" s="39"/>
      <c r="AD277" s="39"/>
      <c r="AE277" s="39"/>
      <c r="AT277" s="18" t="s">
        <v>362</v>
      </c>
      <c r="AU277" s="18" t="s">
        <v>90</v>
      </c>
    </row>
    <row r="278" s="2" customFormat="1" ht="33" customHeight="1">
      <c r="A278" s="39"/>
      <c r="B278" s="40"/>
      <c r="C278" s="220" t="s">
        <v>808</v>
      </c>
      <c r="D278" s="220" t="s">
        <v>216</v>
      </c>
      <c r="E278" s="221" t="s">
        <v>7698</v>
      </c>
      <c r="F278" s="222" t="s">
        <v>7699</v>
      </c>
      <c r="G278" s="223" t="s">
        <v>716</v>
      </c>
      <c r="H278" s="224">
        <v>3</v>
      </c>
      <c r="I278" s="225"/>
      <c r="J278" s="226">
        <f>ROUND(I278*H278,2)</f>
        <v>0</v>
      </c>
      <c r="K278" s="222" t="s">
        <v>359</v>
      </c>
      <c r="L278" s="45"/>
      <c r="M278" s="227" t="s">
        <v>1</v>
      </c>
      <c r="N278" s="228" t="s">
        <v>46</v>
      </c>
      <c r="O278" s="92"/>
      <c r="P278" s="229">
        <f>O278*H278</f>
        <v>0</v>
      </c>
      <c r="Q278" s="229">
        <v>0.054539999999999998</v>
      </c>
      <c r="R278" s="229">
        <f>Q278*H278</f>
        <v>0.16361999999999999</v>
      </c>
      <c r="S278" s="229">
        <v>0</v>
      </c>
      <c r="T278" s="230">
        <f>S278*H278</f>
        <v>0</v>
      </c>
      <c r="U278" s="39"/>
      <c r="V278" s="39"/>
      <c r="W278" s="39"/>
      <c r="X278" s="39"/>
      <c r="Y278" s="39"/>
      <c r="Z278" s="39"/>
      <c r="AA278" s="39"/>
      <c r="AB278" s="39"/>
      <c r="AC278" s="39"/>
      <c r="AD278" s="39"/>
      <c r="AE278" s="39"/>
      <c r="AR278" s="231" t="s">
        <v>214</v>
      </c>
      <c r="AT278" s="231" t="s">
        <v>216</v>
      </c>
      <c r="AU278" s="231" t="s">
        <v>90</v>
      </c>
      <c r="AY278" s="18" t="s">
        <v>215</v>
      </c>
      <c r="BE278" s="232">
        <f>IF(N278="základní",J278,0)</f>
        <v>0</v>
      </c>
      <c r="BF278" s="232">
        <f>IF(N278="snížená",J278,0)</f>
        <v>0</v>
      </c>
      <c r="BG278" s="232">
        <f>IF(N278="zákl. přenesená",J278,0)</f>
        <v>0</v>
      </c>
      <c r="BH278" s="232">
        <f>IF(N278="sníž. přenesená",J278,0)</f>
        <v>0</v>
      </c>
      <c r="BI278" s="232">
        <f>IF(N278="nulová",J278,0)</f>
        <v>0</v>
      </c>
      <c r="BJ278" s="18" t="s">
        <v>88</v>
      </c>
      <c r="BK278" s="232">
        <f>ROUND(I278*H278,2)</f>
        <v>0</v>
      </c>
      <c r="BL278" s="18" t="s">
        <v>214</v>
      </c>
      <c r="BM278" s="231" t="s">
        <v>7700</v>
      </c>
    </row>
    <row r="279" s="2" customFormat="1">
      <c r="A279" s="39"/>
      <c r="B279" s="40"/>
      <c r="C279" s="41"/>
      <c r="D279" s="233" t="s">
        <v>221</v>
      </c>
      <c r="E279" s="41"/>
      <c r="F279" s="234" t="s">
        <v>7701</v>
      </c>
      <c r="G279" s="41"/>
      <c r="H279" s="41"/>
      <c r="I279" s="235"/>
      <c r="J279" s="41"/>
      <c r="K279" s="41"/>
      <c r="L279" s="45"/>
      <c r="M279" s="236"/>
      <c r="N279" s="237"/>
      <c r="O279" s="92"/>
      <c r="P279" s="92"/>
      <c r="Q279" s="92"/>
      <c r="R279" s="92"/>
      <c r="S279" s="92"/>
      <c r="T279" s="93"/>
      <c r="U279" s="39"/>
      <c r="V279" s="39"/>
      <c r="W279" s="39"/>
      <c r="X279" s="39"/>
      <c r="Y279" s="39"/>
      <c r="Z279" s="39"/>
      <c r="AA279" s="39"/>
      <c r="AB279" s="39"/>
      <c r="AC279" s="39"/>
      <c r="AD279" s="39"/>
      <c r="AE279" s="39"/>
      <c r="AT279" s="18" t="s">
        <v>221</v>
      </c>
      <c r="AU279" s="18" t="s">
        <v>90</v>
      </c>
    </row>
    <row r="280" s="2" customFormat="1">
      <c r="A280" s="39"/>
      <c r="B280" s="40"/>
      <c r="C280" s="41"/>
      <c r="D280" s="250" t="s">
        <v>362</v>
      </c>
      <c r="E280" s="41"/>
      <c r="F280" s="251" t="s">
        <v>7702</v>
      </c>
      <c r="G280" s="41"/>
      <c r="H280" s="41"/>
      <c r="I280" s="235"/>
      <c r="J280" s="41"/>
      <c r="K280" s="41"/>
      <c r="L280" s="45"/>
      <c r="M280" s="236"/>
      <c r="N280" s="237"/>
      <c r="O280" s="92"/>
      <c r="P280" s="92"/>
      <c r="Q280" s="92"/>
      <c r="R280" s="92"/>
      <c r="S280" s="92"/>
      <c r="T280" s="93"/>
      <c r="U280" s="39"/>
      <c r="V280" s="39"/>
      <c r="W280" s="39"/>
      <c r="X280" s="39"/>
      <c r="Y280" s="39"/>
      <c r="Z280" s="39"/>
      <c r="AA280" s="39"/>
      <c r="AB280" s="39"/>
      <c r="AC280" s="39"/>
      <c r="AD280" s="39"/>
      <c r="AE280" s="39"/>
      <c r="AT280" s="18" t="s">
        <v>362</v>
      </c>
      <c r="AU280" s="18" t="s">
        <v>90</v>
      </c>
    </row>
    <row r="281" s="2" customFormat="1" ht="21.75" customHeight="1">
      <c r="A281" s="39"/>
      <c r="B281" s="40"/>
      <c r="C281" s="220" t="s">
        <v>816</v>
      </c>
      <c r="D281" s="220" t="s">
        <v>216</v>
      </c>
      <c r="E281" s="221" t="s">
        <v>7703</v>
      </c>
      <c r="F281" s="222" t="s">
        <v>7704</v>
      </c>
      <c r="G281" s="223" t="s">
        <v>797</v>
      </c>
      <c r="H281" s="224">
        <v>47</v>
      </c>
      <c r="I281" s="225"/>
      <c r="J281" s="226">
        <f>ROUND(I281*H281,2)</f>
        <v>0</v>
      </c>
      <c r="K281" s="222" t="s">
        <v>359</v>
      </c>
      <c r="L281" s="45"/>
      <c r="M281" s="227" t="s">
        <v>1</v>
      </c>
      <c r="N281" s="228" t="s">
        <v>46</v>
      </c>
      <c r="O281" s="92"/>
      <c r="P281" s="229">
        <f>O281*H281</f>
        <v>0</v>
      </c>
      <c r="Q281" s="229">
        <v>0</v>
      </c>
      <c r="R281" s="229">
        <f>Q281*H281</f>
        <v>0</v>
      </c>
      <c r="S281" s="229">
        <v>0</v>
      </c>
      <c r="T281" s="230">
        <f>S281*H281</f>
        <v>0</v>
      </c>
      <c r="U281" s="39"/>
      <c r="V281" s="39"/>
      <c r="W281" s="39"/>
      <c r="X281" s="39"/>
      <c r="Y281" s="39"/>
      <c r="Z281" s="39"/>
      <c r="AA281" s="39"/>
      <c r="AB281" s="39"/>
      <c r="AC281" s="39"/>
      <c r="AD281" s="39"/>
      <c r="AE281" s="39"/>
      <c r="AR281" s="231" t="s">
        <v>214</v>
      </c>
      <c r="AT281" s="231" t="s">
        <v>216</v>
      </c>
      <c r="AU281" s="231" t="s">
        <v>90</v>
      </c>
      <c r="AY281" s="18" t="s">
        <v>215</v>
      </c>
      <c r="BE281" s="232">
        <f>IF(N281="základní",J281,0)</f>
        <v>0</v>
      </c>
      <c r="BF281" s="232">
        <f>IF(N281="snížená",J281,0)</f>
        <v>0</v>
      </c>
      <c r="BG281" s="232">
        <f>IF(N281="zákl. přenesená",J281,0)</f>
        <v>0</v>
      </c>
      <c r="BH281" s="232">
        <f>IF(N281="sníž. přenesená",J281,0)</f>
        <v>0</v>
      </c>
      <c r="BI281" s="232">
        <f>IF(N281="nulová",J281,0)</f>
        <v>0</v>
      </c>
      <c r="BJ281" s="18" t="s">
        <v>88</v>
      </c>
      <c r="BK281" s="232">
        <f>ROUND(I281*H281,2)</f>
        <v>0</v>
      </c>
      <c r="BL281" s="18" t="s">
        <v>214</v>
      </c>
      <c r="BM281" s="231" t="s">
        <v>7705</v>
      </c>
    </row>
    <row r="282" s="2" customFormat="1">
      <c r="A282" s="39"/>
      <c r="B282" s="40"/>
      <c r="C282" s="41"/>
      <c r="D282" s="233" t="s">
        <v>221</v>
      </c>
      <c r="E282" s="41"/>
      <c r="F282" s="234" t="s">
        <v>7706</v>
      </c>
      <c r="G282" s="41"/>
      <c r="H282" s="41"/>
      <c r="I282" s="235"/>
      <c r="J282" s="41"/>
      <c r="K282" s="41"/>
      <c r="L282" s="45"/>
      <c r="M282" s="236"/>
      <c r="N282" s="237"/>
      <c r="O282" s="92"/>
      <c r="P282" s="92"/>
      <c r="Q282" s="92"/>
      <c r="R282" s="92"/>
      <c r="S282" s="92"/>
      <c r="T282" s="93"/>
      <c r="U282" s="39"/>
      <c r="V282" s="39"/>
      <c r="W282" s="39"/>
      <c r="X282" s="39"/>
      <c r="Y282" s="39"/>
      <c r="Z282" s="39"/>
      <c r="AA282" s="39"/>
      <c r="AB282" s="39"/>
      <c r="AC282" s="39"/>
      <c r="AD282" s="39"/>
      <c r="AE282" s="39"/>
      <c r="AT282" s="18" t="s">
        <v>221</v>
      </c>
      <c r="AU282" s="18" t="s">
        <v>90</v>
      </c>
    </row>
    <row r="283" s="2" customFormat="1">
      <c r="A283" s="39"/>
      <c r="B283" s="40"/>
      <c r="C283" s="41"/>
      <c r="D283" s="250" t="s">
        <v>362</v>
      </c>
      <c r="E283" s="41"/>
      <c r="F283" s="251" t="s">
        <v>7707</v>
      </c>
      <c r="G283" s="41"/>
      <c r="H283" s="41"/>
      <c r="I283" s="235"/>
      <c r="J283" s="41"/>
      <c r="K283" s="41"/>
      <c r="L283" s="45"/>
      <c r="M283" s="236"/>
      <c r="N283" s="237"/>
      <c r="O283" s="92"/>
      <c r="P283" s="92"/>
      <c r="Q283" s="92"/>
      <c r="R283" s="92"/>
      <c r="S283" s="92"/>
      <c r="T283" s="93"/>
      <c r="U283" s="39"/>
      <c r="V283" s="39"/>
      <c r="W283" s="39"/>
      <c r="X283" s="39"/>
      <c r="Y283" s="39"/>
      <c r="Z283" s="39"/>
      <c r="AA283" s="39"/>
      <c r="AB283" s="39"/>
      <c r="AC283" s="39"/>
      <c r="AD283" s="39"/>
      <c r="AE283" s="39"/>
      <c r="AT283" s="18" t="s">
        <v>362</v>
      </c>
      <c r="AU283" s="18" t="s">
        <v>90</v>
      </c>
    </row>
    <row r="284" s="11" customFormat="1" ht="22.8" customHeight="1">
      <c r="A284" s="11"/>
      <c r="B284" s="206"/>
      <c r="C284" s="207"/>
      <c r="D284" s="208" t="s">
        <v>80</v>
      </c>
      <c r="E284" s="248" t="s">
        <v>2225</v>
      </c>
      <c r="F284" s="248" t="s">
        <v>2226</v>
      </c>
      <c r="G284" s="207"/>
      <c r="H284" s="207"/>
      <c r="I284" s="210"/>
      <c r="J284" s="249">
        <f>BK284</f>
        <v>0</v>
      </c>
      <c r="K284" s="207"/>
      <c r="L284" s="212"/>
      <c r="M284" s="213"/>
      <c r="N284" s="214"/>
      <c r="O284" s="214"/>
      <c r="P284" s="215">
        <f>SUM(P285:P287)</f>
        <v>0</v>
      </c>
      <c r="Q284" s="214"/>
      <c r="R284" s="215">
        <f>SUM(R285:R287)</f>
        <v>0</v>
      </c>
      <c r="S284" s="214"/>
      <c r="T284" s="216">
        <f>SUM(T285:T287)</f>
        <v>0</v>
      </c>
      <c r="U284" s="11"/>
      <c r="V284" s="11"/>
      <c r="W284" s="11"/>
      <c r="X284" s="11"/>
      <c r="Y284" s="11"/>
      <c r="Z284" s="11"/>
      <c r="AA284" s="11"/>
      <c r="AB284" s="11"/>
      <c r="AC284" s="11"/>
      <c r="AD284" s="11"/>
      <c r="AE284" s="11"/>
      <c r="AR284" s="217" t="s">
        <v>88</v>
      </c>
      <c r="AT284" s="218" t="s">
        <v>80</v>
      </c>
      <c r="AU284" s="218" t="s">
        <v>88</v>
      </c>
      <c r="AY284" s="217" t="s">
        <v>215</v>
      </c>
      <c r="BK284" s="219">
        <f>SUM(BK285:BK287)</f>
        <v>0</v>
      </c>
    </row>
    <row r="285" s="2" customFormat="1" ht="24.15" customHeight="1">
      <c r="A285" s="39"/>
      <c r="B285" s="40"/>
      <c r="C285" s="220" t="s">
        <v>876</v>
      </c>
      <c r="D285" s="220" t="s">
        <v>216</v>
      </c>
      <c r="E285" s="221" t="s">
        <v>7708</v>
      </c>
      <c r="F285" s="222" t="s">
        <v>7709</v>
      </c>
      <c r="G285" s="223" t="s">
        <v>583</v>
      </c>
      <c r="H285" s="224">
        <v>57.104999999999997</v>
      </c>
      <c r="I285" s="225"/>
      <c r="J285" s="226">
        <f>ROUND(I285*H285,2)</f>
        <v>0</v>
      </c>
      <c r="K285" s="222" t="s">
        <v>359</v>
      </c>
      <c r="L285" s="45"/>
      <c r="M285" s="227" t="s">
        <v>1</v>
      </c>
      <c r="N285" s="228" t="s">
        <v>46</v>
      </c>
      <c r="O285" s="92"/>
      <c r="P285" s="229">
        <f>O285*H285</f>
        <v>0</v>
      </c>
      <c r="Q285" s="229">
        <v>0</v>
      </c>
      <c r="R285" s="229">
        <f>Q285*H285</f>
        <v>0</v>
      </c>
      <c r="S285" s="229">
        <v>0</v>
      </c>
      <c r="T285" s="230">
        <f>S285*H285</f>
        <v>0</v>
      </c>
      <c r="U285" s="39"/>
      <c r="V285" s="39"/>
      <c r="W285" s="39"/>
      <c r="X285" s="39"/>
      <c r="Y285" s="39"/>
      <c r="Z285" s="39"/>
      <c r="AA285" s="39"/>
      <c r="AB285" s="39"/>
      <c r="AC285" s="39"/>
      <c r="AD285" s="39"/>
      <c r="AE285" s="39"/>
      <c r="AR285" s="231" t="s">
        <v>214</v>
      </c>
      <c r="AT285" s="231" t="s">
        <v>216</v>
      </c>
      <c r="AU285" s="231" t="s">
        <v>90</v>
      </c>
      <c r="AY285" s="18" t="s">
        <v>215</v>
      </c>
      <c r="BE285" s="232">
        <f>IF(N285="základní",J285,0)</f>
        <v>0</v>
      </c>
      <c r="BF285" s="232">
        <f>IF(N285="snížená",J285,0)</f>
        <v>0</v>
      </c>
      <c r="BG285" s="232">
        <f>IF(N285="zákl. přenesená",J285,0)</f>
        <v>0</v>
      </c>
      <c r="BH285" s="232">
        <f>IF(N285="sníž. přenesená",J285,0)</f>
        <v>0</v>
      </c>
      <c r="BI285" s="232">
        <f>IF(N285="nulová",J285,0)</f>
        <v>0</v>
      </c>
      <c r="BJ285" s="18" t="s">
        <v>88</v>
      </c>
      <c r="BK285" s="232">
        <f>ROUND(I285*H285,2)</f>
        <v>0</v>
      </c>
      <c r="BL285" s="18" t="s">
        <v>214</v>
      </c>
      <c r="BM285" s="231" t="s">
        <v>7710</v>
      </c>
    </row>
    <row r="286" s="2" customFormat="1">
      <c r="A286" s="39"/>
      <c r="B286" s="40"/>
      <c r="C286" s="41"/>
      <c r="D286" s="233" t="s">
        <v>221</v>
      </c>
      <c r="E286" s="41"/>
      <c r="F286" s="234" t="s">
        <v>7711</v>
      </c>
      <c r="G286" s="41"/>
      <c r="H286" s="41"/>
      <c r="I286" s="235"/>
      <c r="J286" s="41"/>
      <c r="K286" s="41"/>
      <c r="L286" s="45"/>
      <c r="M286" s="236"/>
      <c r="N286" s="237"/>
      <c r="O286" s="92"/>
      <c r="P286" s="92"/>
      <c r="Q286" s="92"/>
      <c r="R286" s="92"/>
      <c r="S286" s="92"/>
      <c r="T286" s="93"/>
      <c r="U286" s="39"/>
      <c r="V286" s="39"/>
      <c r="W286" s="39"/>
      <c r="X286" s="39"/>
      <c r="Y286" s="39"/>
      <c r="Z286" s="39"/>
      <c r="AA286" s="39"/>
      <c r="AB286" s="39"/>
      <c r="AC286" s="39"/>
      <c r="AD286" s="39"/>
      <c r="AE286" s="39"/>
      <c r="AT286" s="18" t="s">
        <v>221</v>
      </c>
      <c r="AU286" s="18" t="s">
        <v>90</v>
      </c>
    </row>
    <row r="287" s="2" customFormat="1">
      <c r="A287" s="39"/>
      <c r="B287" s="40"/>
      <c r="C287" s="41"/>
      <c r="D287" s="250" t="s">
        <v>362</v>
      </c>
      <c r="E287" s="41"/>
      <c r="F287" s="251" t="s">
        <v>7712</v>
      </c>
      <c r="G287" s="41"/>
      <c r="H287" s="41"/>
      <c r="I287" s="235"/>
      <c r="J287" s="41"/>
      <c r="K287" s="41"/>
      <c r="L287" s="45"/>
      <c r="M287" s="305"/>
      <c r="N287" s="306"/>
      <c r="O287" s="240"/>
      <c r="P287" s="240"/>
      <c r="Q287" s="240"/>
      <c r="R287" s="240"/>
      <c r="S287" s="240"/>
      <c r="T287" s="307"/>
      <c r="U287" s="39"/>
      <c r="V287" s="39"/>
      <c r="W287" s="39"/>
      <c r="X287" s="39"/>
      <c r="Y287" s="39"/>
      <c r="Z287" s="39"/>
      <c r="AA287" s="39"/>
      <c r="AB287" s="39"/>
      <c r="AC287" s="39"/>
      <c r="AD287" s="39"/>
      <c r="AE287" s="39"/>
      <c r="AT287" s="18" t="s">
        <v>362</v>
      </c>
      <c r="AU287" s="18" t="s">
        <v>90</v>
      </c>
    </row>
    <row r="288" s="2" customFormat="1" ht="6.96" customHeight="1">
      <c r="A288" s="39"/>
      <c r="B288" s="67"/>
      <c r="C288" s="68"/>
      <c r="D288" s="68"/>
      <c r="E288" s="68"/>
      <c r="F288" s="68"/>
      <c r="G288" s="68"/>
      <c r="H288" s="68"/>
      <c r="I288" s="68"/>
      <c r="J288" s="68"/>
      <c r="K288" s="68"/>
      <c r="L288" s="45"/>
      <c r="M288" s="39"/>
      <c r="O288" s="39"/>
      <c r="P288" s="39"/>
      <c r="Q288" s="39"/>
      <c r="R288" s="39"/>
      <c r="S288" s="39"/>
      <c r="T288" s="39"/>
      <c r="U288" s="39"/>
      <c r="V288" s="39"/>
      <c r="W288" s="39"/>
      <c r="X288" s="39"/>
      <c r="Y288" s="39"/>
      <c r="Z288" s="39"/>
      <c r="AA288" s="39"/>
      <c r="AB288" s="39"/>
      <c r="AC288" s="39"/>
      <c r="AD288" s="39"/>
      <c r="AE288" s="39"/>
    </row>
  </sheetData>
  <sheetProtection sheet="1" autoFilter="0" formatColumns="0" formatRows="0" objects="1" scenarios="1" spinCount="100000" saltValue="Xo3DORXItkxzs8b/osvepS4LIThrDLaXGNWCLIITsHou6xmLRWXaNSR0NSWLKjCUuRtF9HJFsSns2RMIJy+VVA==" hashValue="VY6z0zk4wz65tM3MJAInLzqhOBNW7yJmQEgffUo4lmCDExGWnIpXLJNjU4MgHQJe2rAPKKBgpUZTw4mRD6OuxA==" algorithmName="SHA-512" password="CC35"/>
  <autoFilter ref="C125:K287"/>
  <mergeCells count="12">
    <mergeCell ref="E7:H7"/>
    <mergeCell ref="E9:H9"/>
    <mergeCell ref="E11:H11"/>
    <mergeCell ref="E20:H20"/>
    <mergeCell ref="E29:H29"/>
    <mergeCell ref="E85:H85"/>
    <mergeCell ref="E87:H87"/>
    <mergeCell ref="E89:H89"/>
    <mergeCell ref="E114:H114"/>
    <mergeCell ref="E116:H116"/>
    <mergeCell ref="E118:H118"/>
    <mergeCell ref="L2:V2"/>
  </mergeCells>
  <hyperlinks>
    <hyperlink ref="F131" r:id="rId1" display="https://podminky.urs.cz/item/CS_URS_2025_01/131251203"/>
    <hyperlink ref="F136" r:id="rId2" display="https://podminky.urs.cz/item/CS_URS_2025_01/131351203"/>
    <hyperlink ref="F140" r:id="rId3" display="https://podminky.urs.cz/item/CS_URS_2025_01/132254103"/>
    <hyperlink ref="F145" r:id="rId4" display="https://podminky.urs.cz/item/CS_URS_2025_01/132354103"/>
    <hyperlink ref="F149" r:id="rId5" display="https://podminky.urs.cz/item/CS_URS_2025_01/151101101"/>
    <hyperlink ref="F153" r:id="rId6" display="https://podminky.urs.cz/item/CS_URS_2025_01/151101111"/>
    <hyperlink ref="F156" r:id="rId7" display="https://podminky.urs.cz/item/CS_URS_2025_01/151101201"/>
    <hyperlink ref="F160" r:id="rId8" display="https://podminky.urs.cz/item/CS_URS_2025_01/151101211"/>
    <hyperlink ref="F163" r:id="rId9" display="https://podminky.urs.cz/item/CS_URS_2025_01/151101301"/>
    <hyperlink ref="F168" r:id="rId10" display="https://podminky.urs.cz/item/CS_URS_2025_01/151101311"/>
    <hyperlink ref="F171" r:id="rId11" display="https://podminky.urs.cz/item/CS_URS_2025_01/151101401"/>
    <hyperlink ref="F175" r:id="rId12" display="https://podminky.urs.cz/item/CS_URS_2025_01/151101411"/>
    <hyperlink ref="F178" r:id="rId13" display="https://podminky.urs.cz/item/CS_URS_2025_01/162751115"/>
    <hyperlink ref="F184" r:id="rId14" display="https://podminky.urs.cz/item/CS_URS_2025_01/162751135"/>
    <hyperlink ref="F188" r:id="rId15" display="https://podminky.urs.cz/item/CS_URS_2025_01/167151101"/>
    <hyperlink ref="F191" r:id="rId16" display="https://podminky.urs.cz/item/CS_URS_2025_01/167151102"/>
    <hyperlink ref="F194" r:id="rId17" display="https://podminky.urs.cz/item/CS_URS_2025_01/171201231"/>
    <hyperlink ref="F199" r:id="rId18" display="https://podminky.urs.cz/item/CS_URS_2025_01/174151101"/>
    <hyperlink ref="F205" r:id="rId19" display="https://podminky.urs.cz/item/CS_URS_2025_01/175151101"/>
    <hyperlink ref="F213" r:id="rId20" display="https://podminky.urs.cz/item/CS_URS_2025_01/359901211"/>
    <hyperlink ref="F220" r:id="rId21" display="https://podminky.urs.cz/item/CS_URS_2025_01/451572111"/>
    <hyperlink ref="F227" r:id="rId22" display="https://podminky.urs.cz/item/CS_URS_2025_01/452311162"/>
    <hyperlink ref="F231" r:id="rId23" display="https://podminky.urs.cz/item/CS_URS_2025_01/452351111"/>
    <hyperlink ref="F235" r:id="rId24" display="https://podminky.urs.cz/item/CS_URS_2025_01/452351112"/>
    <hyperlink ref="F238" r:id="rId25" display="https://podminky.urs.cz/item/CS_URS_2025_01/452368211"/>
    <hyperlink ref="F246" r:id="rId26" display="https://podminky.urs.cz/item/CS_URS_2025_01/871313121"/>
    <hyperlink ref="F252" r:id="rId27" display="https://podminky.urs.cz/item/CS_URS_2025_01/877310310"/>
    <hyperlink ref="F257" r:id="rId28" display="https://podminky.urs.cz/item/CS_URS_2025_01/877310330"/>
    <hyperlink ref="F262" r:id="rId29" display="https://podminky.urs.cz/item/CS_URS_2025_01/894812041"/>
    <hyperlink ref="F265" r:id="rId30" display="https://podminky.urs.cz/item/CS_URS_2025_01/894812202"/>
    <hyperlink ref="F268" r:id="rId31" display="https://podminky.urs.cz/item/CS_URS_2025_01/894812204"/>
    <hyperlink ref="F271" r:id="rId32" display="https://podminky.urs.cz/item/CS_URS_2025_01/894812231"/>
    <hyperlink ref="F274" r:id="rId33" display="https://podminky.urs.cz/item/CS_URS_2025_01/894812232"/>
    <hyperlink ref="F277" r:id="rId34" display="https://podminky.urs.cz/item/CS_URS_2025_01/894812242"/>
    <hyperlink ref="F280" r:id="rId35" display="https://podminky.urs.cz/item/CS_URS_2025_01/894812262"/>
    <hyperlink ref="F283" r:id="rId36" display="https://podminky.urs.cz/item/CS_URS_2025_01/892351111"/>
    <hyperlink ref="F287" r:id="rId37" display="https://podminky.urs.cz/item/CS_URS_2025_01/998276101"/>
  </hyperlinks>
  <pageMargins left="0.39375" right="0.39375" top="0.39375" bottom="0.39375" header="0" footer="0"/>
  <pageSetup paperSize="9" orientation="portrait" blackAndWhite="1" fitToHeight="100"/>
  <headerFooter>
    <oddFooter>&amp;CStrana &amp;P z &amp;N</oddFooter>
  </headerFooter>
  <drawing r:id="rId38"/>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159</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7518</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7713</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160</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98.5" customHeight="1">
      <c r="A29" s="155"/>
      <c r="B29" s="156"/>
      <c r="C29" s="155"/>
      <c r="D29" s="155"/>
      <c r="E29" s="157" t="s">
        <v>7714</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ROUND(J129,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ROUND((SUM(BE129:BE506)),  2)</f>
        <v>0</v>
      </c>
      <c r="G35" s="39"/>
      <c r="H35" s="39"/>
      <c r="I35" s="165">
        <v>0.20999999999999999</v>
      </c>
      <c r="J35" s="164">
        <f>ROUND(((SUM(BE129:BE506))*I35),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ROUND((SUM(BF129:BF506)),  2)</f>
        <v>0</v>
      </c>
      <c r="G36" s="39"/>
      <c r="H36" s="39"/>
      <c r="I36" s="165">
        <v>0.12</v>
      </c>
      <c r="J36" s="164">
        <f>ROUND(((SUM(BF129:BF506))*I36),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ROUND((SUM(BG129:BG506)),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ROUND((SUM(BH129:BH506)),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ROUND((SUM(BI129:BI506)),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7518</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IO-02b - Areálová dešťová kanalizace, vsakovací objekt</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J129</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320</v>
      </c>
      <c r="E99" s="192"/>
      <c r="F99" s="192"/>
      <c r="G99" s="192"/>
      <c r="H99" s="192"/>
      <c r="I99" s="192"/>
      <c r="J99" s="193">
        <f>J130</f>
        <v>0</v>
      </c>
      <c r="K99" s="190"/>
      <c r="L99" s="194"/>
      <c r="S99" s="9"/>
      <c r="T99" s="9"/>
      <c r="U99" s="9"/>
      <c r="V99" s="9"/>
      <c r="W99" s="9"/>
      <c r="X99" s="9"/>
      <c r="Y99" s="9"/>
      <c r="Z99" s="9"/>
      <c r="AA99" s="9"/>
      <c r="AB99" s="9"/>
      <c r="AC99" s="9"/>
      <c r="AD99" s="9"/>
      <c r="AE99" s="9"/>
    </row>
    <row r="100" s="12" customFormat="1" ht="19.92" customHeight="1">
      <c r="A100" s="12"/>
      <c r="B100" s="243"/>
      <c r="C100" s="134"/>
      <c r="D100" s="244" t="s">
        <v>321</v>
      </c>
      <c r="E100" s="245"/>
      <c r="F100" s="245"/>
      <c r="G100" s="245"/>
      <c r="H100" s="245"/>
      <c r="I100" s="245"/>
      <c r="J100" s="246">
        <f>J131</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323</v>
      </c>
      <c r="E101" s="245"/>
      <c r="F101" s="245"/>
      <c r="G101" s="245"/>
      <c r="H101" s="245"/>
      <c r="I101" s="245"/>
      <c r="J101" s="246">
        <f>J259</f>
        <v>0</v>
      </c>
      <c r="K101" s="134"/>
      <c r="L101" s="247"/>
      <c r="S101" s="12"/>
      <c r="T101" s="12"/>
      <c r="U101" s="12"/>
      <c r="V101" s="12"/>
      <c r="W101" s="12"/>
      <c r="X101" s="12"/>
      <c r="Y101" s="12"/>
      <c r="Z101" s="12"/>
      <c r="AA101" s="12"/>
      <c r="AB101" s="12"/>
      <c r="AC101" s="12"/>
      <c r="AD101" s="12"/>
      <c r="AE101" s="12"/>
    </row>
    <row r="102" s="12" customFormat="1" ht="19.92" customHeight="1">
      <c r="A102" s="12"/>
      <c r="B102" s="243"/>
      <c r="C102" s="134"/>
      <c r="D102" s="244" t="s">
        <v>324</v>
      </c>
      <c r="E102" s="245"/>
      <c r="F102" s="245"/>
      <c r="G102" s="245"/>
      <c r="H102" s="245"/>
      <c r="I102" s="245"/>
      <c r="J102" s="246">
        <f>J264</f>
        <v>0</v>
      </c>
      <c r="K102" s="134"/>
      <c r="L102" s="247"/>
      <c r="S102" s="12"/>
      <c r="T102" s="12"/>
      <c r="U102" s="12"/>
      <c r="V102" s="12"/>
      <c r="W102" s="12"/>
      <c r="X102" s="12"/>
      <c r="Y102" s="12"/>
      <c r="Z102" s="12"/>
      <c r="AA102" s="12"/>
      <c r="AB102" s="12"/>
      <c r="AC102" s="12"/>
      <c r="AD102" s="12"/>
      <c r="AE102" s="12"/>
    </row>
    <row r="103" s="12" customFormat="1" ht="19.92" customHeight="1">
      <c r="A103" s="12"/>
      <c r="B103" s="243"/>
      <c r="C103" s="134"/>
      <c r="D103" s="244" t="s">
        <v>7521</v>
      </c>
      <c r="E103" s="245"/>
      <c r="F103" s="245"/>
      <c r="G103" s="245"/>
      <c r="H103" s="245"/>
      <c r="I103" s="245"/>
      <c r="J103" s="246">
        <f>J309</f>
        <v>0</v>
      </c>
      <c r="K103" s="134"/>
      <c r="L103" s="247"/>
      <c r="S103" s="12"/>
      <c r="T103" s="12"/>
      <c r="U103" s="12"/>
      <c r="V103" s="12"/>
      <c r="W103" s="12"/>
      <c r="X103" s="12"/>
      <c r="Y103" s="12"/>
      <c r="Z103" s="12"/>
      <c r="AA103" s="12"/>
      <c r="AB103" s="12"/>
      <c r="AC103" s="12"/>
      <c r="AD103" s="12"/>
      <c r="AE103" s="12"/>
    </row>
    <row r="104" s="12" customFormat="1" ht="19.92" customHeight="1">
      <c r="A104" s="12"/>
      <c r="B104" s="243"/>
      <c r="C104" s="134"/>
      <c r="D104" s="244" t="s">
        <v>331</v>
      </c>
      <c r="E104" s="245"/>
      <c r="F104" s="245"/>
      <c r="G104" s="245"/>
      <c r="H104" s="245"/>
      <c r="I104" s="245"/>
      <c r="J104" s="246">
        <f>J478</f>
        <v>0</v>
      </c>
      <c r="K104" s="134"/>
      <c r="L104" s="247"/>
      <c r="S104" s="12"/>
      <c r="T104" s="12"/>
      <c r="U104" s="12"/>
      <c r="V104" s="12"/>
      <c r="W104" s="12"/>
      <c r="X104" s="12"/>
      <c r="Y104" s="12"/>
      <c r="Z104" s="12"/>
      <c r="AA104" s="12"/>
      <c r="AB104" s="12"/>
      <c r="AC104" s="12"/>
      <c r="AD104" s="12"/>
      <c r="AE104" s="12"/>
    </row>
    <row r="105" s="12" customFormat="1" ht="19.92" customHeight="1">
      <c r="A105" s="12"/>
      <c r="B105" s="243"/>
      <c r="C105" s="134"/>
      <c r="D105" s="244" t="s">
        <v>334</v>
      </c>
      <c r="E105" s="245"/>
      <c r="F105" s="245"/>
      <c r="G105" s="245"/>
      <c r="H105" s="245"/>
      <c r="I105" s="245"/>
      <c r="J105" s="246">
        <f>J490</f>
        <v>0</v>
      </c>
      <c r="K105" s="134"/>
      <c r="L105" s="247"/>
      <c r="S105" s="12"/>
      <c r="T105" s="12"/>
      <c r="U105" s="12"/>
      <c r="V105" s="12"/>
      <c r="W105" s="12"/>
      <c r="X105" s="12"/>
      <c r="Y105" s="12"/>
      <c r="Z105" s="12"/>
      <c r="AA105" s="12"/>
      <c r="AB105" s="12"/>
      <c r="AC105" s="12"/>
      <c r="AD105" s="12"/>
      <c r="AE105" s="12"/>
    </row>
    <row r="106" s="9" customFormat="1" ht="24.96" customHeight="1">
      <c r="A106" s="9"/>
      <c r="B106" s="189"/>
      <c r="C106" s="190"/>
      <c r="D106" s="191" t="s">
        <v>335</v>
      </c>
      <c r="E106" s="192"/>
      <c r="F106" s="192"/>
      <c r="G106" s="192"/>
      <c r="H106" s="192"/>
      <c r="I106" s="192"/>
      <c r="J106" s="193">
        <f>J494</f>
        <v>0</v>
      </c>
      <c r="K106" s="190"/>
      <c r="L106" s="194"/>
      <c r="S106" s="9"/>
      <c r="T106" s="9"/>
      <c r="U106" s="9"/>
      <c r="V106" s="9"/>
      <c r="W106" s="9"/>
      <c r="X106" s="9"/>
      <c r="Y106" s="9"/>
      <c r="Z106" s="9"/>
      <c r="AA106" s="9"/>
      <c r="AB106" s="9"/>
      <c r="AC106" s="9"/>
      <c r="AD106" s="9"/>
      <c r="AE106" s="9"/>
    </row>
    <row r="107" s="12" customFormat="1" ht="19.92" customHeight="1">
      <c r="A107" s="12"/>
      <c r="B107" s="243"/>
      <c r="C107" s="134"/>
      <c r="D107" s="244" t="s">
        <v>340</v>
      </c>
      <c r="E107" s="245"/>
      <c r="F107" s="245"/>
      <c r="G107" s="245"/>
      <c r="H107" s="245"/>
      <c r="I107" s="245"/>
      <c r="J107" s="246">
        <f>J495</f>
        <v>0</v>
      </c>
      <c r="K107" s="134"/>
      <c r="L107" s="247"/>
      <c r="S107" s="12"/>
      <c r="T107" s="12"/>
      <c r="U107" s="12"/>
      <c r="V107" s="12"/>
      <c r="W107" s="12"/>
      <c r="X107" s="12"/>
      <c r="Y107" s="12"/>
      <c r="Z107" s="12"/>
      <c r="AA107" s="12"/>
      <c r="AB107" s="12"/>
      <c r="AC107" s="12"/>
      <c r="AD107" s="12"/>
      <c r="AE107" s="12"/>
    </row>
    <row r="108" s="2" customFormat="1" ht="21.84" customHeight="1">
      <c r="A108" s="39"/>
      <c r="B108" s="40"/>
      <c r="C108" s="41"/>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67"/>
      <c r="C109" s="68"/>
      <c r="D109" s="68"/>
      <c r="E109" s="68"/>
      <c r="F109" s="68"/>
      <c r="G109" s="68"/>
      <c r="H109" s="68"/>
      <c r="I109" s="68"/>
      <c r="J109" s="68"/>
      <c r="K109" s="68"/>
      <c r="L109" s="64"/>
      <c r="S109" s="39"/>
      <c r="T109" s="39"/>
      <c r="U109" s="39"/>
      <c r="V109" s="39"/>
      <c r="W109" s="39"/>
      <c r="X109" s="39"/>
      <c r="Y109" s="39"/>
      <c r="Z109" s="39"/>
      <c r="AA109" s="39"/>
      <c r="AB109" s="39"/>
      <c r="AC109" s="39"/>
      <c r="AD109" s="39"/>
      <c r="AE109" s="39"/>
    </row>
    <row r="113" s="2" customFormat="1" ht="6.96" customHeight="1">
      <c r="A113" s="39"/>
      <c r="B113" s="69"/>
      <c r="C113" s="70"/>
      <c r="D113" s="70"/>
      <c r="E113" s="70"/>
      <c r="F113" s="70"/>
      <c r="G113" s="70"/>
      <c r="H113" s="70"/>
      <c r="I113" s="70"/>
      <c r="J113" s="70"/>
      <c r="K113" s="70"/>
      <c r="L113" s="64"/>
      <c r="S113" s="39"/>
      <c r="T113" s="39"/>
      <c r="U113" s="39"/>
      <c r="V113" s="39"/>
      <c r="W113" s="39"/>
      <c r="X113" s="39"/>
      <c r="Y113" s="39"/>
      <c r="Z113" s="39"/>
      <c r="AA113" s="39"/>
      <c r="AB113" s="39"/>
      <c r="AC113" s="39"/>
      <c r="AD113" s="39"/>
      <c r="AE113" s="39"/>
    </row>
    <row r="114" s="2" customFormat="1" ht="24.96" customHeight="1">
      <c r="A114" s="39"/>
      <c r="B114" s="40"/>
      <c r="C114" s="24" t="s">
        <v>200</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6.96" customHeight="1">
      <c r="A115" s="39"/>
      <c r="B115" s="40"/>
      <c r="C115" s="41"/>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16</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184" t="str">
        <f>E7</f>
        <v>Výstavba výjezdové základny ZZS KV – Velké Meziříčí</v>
      </c>
      <c r="F117" s="33"/>
      <c r="G117" s="33"/>
      <c r="H117" s="33"/>
      <c r="I117" s="41"/>
      <c r="J117" s="41"/>
      <c r="K117" s="41"/>
      <c r="L117" s="64"/>
      <c r="S117" s="39"/>
      <c r="T117" s="39"/>
      <c r="U117" s="39"/>
      <c r="V117" s="39"/>
      <c r="W117" s="39"/>
      <c r="X117" s="39"/>
      <c r="Y117" s="39"/>
      <c r="Z117" s="39"/>
      <c r="AA117" s="39"/>
      <c r="AB117" s="39"/>
      <c r="AC117" s="39"/>
      <c r="AD117" s="39"/>
      <c r="AE117" s="39"/>
    </row>
    <row r="118" s="1" customFormat="1" ht="12" customHeight="1">
      <c r="B118" s="22"/>
      <c r="C118" s="33" t="s">
        <v>189</v>
      </c>
      <c r="D118" s="23"/>
      <c r="E118" s="23"/>
      <c r="F118" s="23"/>
      <c r="G118" s="23"/>
      <c r="H118" s="23"/>
      <c r="I118" s="23"/>
      <c r="J118" s="23"/>
      <c r="K118" s="23"/>
      <c r="L118" s="21"/>
    </row>
    <row r="119" s="2" customFormat="1" ht="16.5" customHeight="1">
      <c r="A119" s="39"/>
      <c r="B119" s="40"/>
      <c r="C119" s="41"/>
      <c r="D119" s="41"/>
      <c r="E119" s="184" t="s">
        <v>7518</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191</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77" t="str">
        <f>E11</f>
        <v>IO-02b - Areálová dešťová kanalizace, vsakovací objekt</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2" customHeight="1">
      <c r="A123" s="39"/>
      <c r="B123" s="40"/>
      <c r="C123" s="33" t="s">
        <v>20</v>
      </c>
      <c r="D123" s="41"/>
      <c r="E123" s="41"/>
      <c r="F123" s="28" t="str">
        <f>F14</f>
        <v>Velké Meziříčí</v>
      </c>
      <c r="G123" s="41"/>
      <c r="H123" s="41"/>
      <c r="I123" s="33" t="s">
        <v>22</v>
      </c>
      <c r="J123" s="80" t="str">
        <f>IF(J14="","",J14)</f>
        <v>27. 3. 2025</v>
      </c>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25.65" customHeight="1">
      <c r="A125" s="39"/>
      <c r="B125" s="40"/>
      <c r="C125" s="33" t="s">
        <v>24</v>
      </c>
      <c r="D125" s="41"/>
      <c r="E125" s="41"/>
      <c r="F125" s="28" t="str">
        <f>E17</f>
        <v>Kraj Vysočina</v>
      </c>
      <c r="G125" s="41"/>
      <c r="H125" s="41"/>
      <c r="I125" s="33" t="s">
        <v>32</v>
      </c>
      <c r="J125" s="37" t="str">
        <f>E23</f>
        <v>PROJEKT CENTRUM NOVA s.r.o.</v>
      </c>
      <c r="K125" s="41"/>
      <c r="L125" s="64"/>
      <c r="S125" s="39"/>
      <c r="T125" s="39"/>
      <c r="U125" s="39"/>
      <c r="V125" s="39"/>
      <c r="W125" s="39"/>
      <c r="X125" s="39"/>
      <c r="Y125" s="39"/>
      <c r="Z125" s="39"/>
      <c r="AA125" s="39"/>
      <c r="AB125" s="39"/>
      <c r="AC125" s="39"/>
      <c r="AD125" s="39"/>
      <c r="AE125" s="39"/>
    </row>
    <row r="126" s="2" customFormat="1" ht="15.15" customHeight="1">
      <c r="A126" s="39"/>
      <c r="B126" s="40"/>
      <c r="C126" s="33" t="s">
        <v>30</v>
      </c>
      <c r="D126" s="41"/>
      <c r="E126" s="41"/>
      <c r="F126" s="28" t="str">
        <f>IF(E20="","",E20)</f>
        <v>Vyplň údaj</v>
      </c>
      <c r="G126" s="41"/>
      <c r="H126" s="41"/>
      <c r="I126" s="33" t="s">
        <v>37</v>
      </c>
      <c r="J126" s="37" t="str">
        <f>E26</f>
        <v xml:space="preserve"> </v>
      </c>
      <c r="K126" s="41"/>
      <c r="L126" s="64"/>
      <c r="S126" s="39"/>
      <c r="T126" s="39"/>
      <c r="U126" s="39"/>
      <c r="V126" s="39"/>
      <c r="W126" s="39"/>
      <c r="X126" s="39"/>
      <c r="Y126" s="39"/>
      <c r="Z126" s="39"/>
      <c r="AA126" s="39"/>
      <c r="AB126" s="39"/>
      <c r="AC126" s="39"/>
      <c r="AD126" s="39"/>
      <c r="AE126" s="39"/>
    </row>
    <row r="127" s="2" customFormat="1" ht="10.32" customHeight="1">
      <c r="A127" s="39"/>
      <c r="B127" s="40"/>
      <c r="C127" s="41"/>
      <c r="D127" s="41"/>
      <c r="E127" s="41"/>
      <c r="F127" s="41"/>
      <c r="G127" s="41"/>
      <c r="H127" s="41"/>
      <c r="I127" s="41"/>
      <c r="J127" s="41"/>
      <c r="K127" s="41"/>
      <c r="L127" s="64"/>
      <c r="S127" s="39"/>
      <c r="T127" s="39"/>
      <c r="U127" s="39"/>
      <c r="V127" s="39"/>
      <c r="W127" s="39"/>
      <c r="X127" s="39"/>
      <c r="Y127" s="39"/>
      <c r="Z127" s="39"/>
      <c r="AA127" s="39"/>
      <c r="AB127" s="39"/>
      <c r="AC127" s="39"/>
      <c r="AD127" s="39"/>
      <c r="AE127" s="39"/>
    </row>
    <row r="128" s="10" customFormat="1" ht="29.28" customHeight="1">
      <c r="A128" s="195"/>
      <c r="B128" s="196"/>
      <c r="C128" s="197" t="s">
        <v>201</v>
      </c>
      <c r="D128" s="198" t="s">
        <v>66</v>
      </c>
      <c r="E128" s="198" t="s">
        <v>62</v>
      </c>
      <c r="F128" s="198" t="s">
        <v>63</v>
      </c>
      <c r="G128" s="198" t="s">
        <v>202</v>
      </c>
      <c r="H128" s="198" t="s">
        <v>203</v>
      </c>
      <c r="I128" s="198" t="s">
        <v>204</v>
      </c>
      <c r="J128" s="198" t="s">
        <v>196</v>
      </c>
      <c r="K128" s="199" t="s">
        <v>205</v>
      </c>
      <c r="L128" s="200"/>
      <c r="M128" s="101" t="s">
        <v>1</v>
      </c>
      <c r="N128" s="102" t="s">
        <v>45</v>
      </c>
      <c r="O128" s="102" t="s">
        <v>206</v>
      </c>
      <c r="P128" s="102" t="s">
        <v>207</v>
      </c>
      <c r="Q128" s="102" t="s">
        <v>208</v>
      </c>
      <c r="R128" s="102" t="s">
        <v>209</v>
      </c>
      <c r="S128" s="102" t="s">
        <v>210</v>
      </c>
      <c r="T128" s="103" t="s">
        <v>211</v>
      </c>
      <c r="U128" s="195"/>
      <c r="V128" s="195"/>
      <c r="W128" s="195"/>
      <c r="X128" s="195"/>
      <c r="Y128" s="195"/>
      <c r="Z128" s="195"/>
      <c r="AA128" s="195"/>
      <c r="AB128" s="195"/>
      <c r="AC128" s="195"/>
      <c r="AD128" s="195"/>
      <c r="AE128" s="195"/>
    </row>
    <row r="129" s="2" customFormat="1" ht="22.8" customHeight="1">
      <c r="A129" s="39"/>
      <c r="B129" s="40"/>
      <c r="C129" s="108" t="s">
        <v>212</v>
      </c>
      <c r="D129" s="41"/>
      <c r="E129" s="41"/>
      <c r="F129" s="41"/>
      <c r="G129" s="41"/>
      <c r="H129" s="41"/>
      <c r="I129" s="41"/>
      <c r="J129" s="201">
        <f>BK129</f>
        <v>0</v>
      </c>
      <c r="K129" s="41"/>
      <c r="L129" s="45"/>
      <c r="M129" s="104"/>
      <c r="N129" s="202"/>
      <c r="O129" s="105"/>
      <c r="P129" s="203">
        <f>P130+P494</f>
        <v>0</v>
      </c>
      <c r="Q129" s="105"/>
      <c r="R129" s="203">
        <f>R130+R494</f>
        <v>212.81692919</v>
      </c>
      <c r="S129" s="105"/>
      <c r="T129" s="204">
        <f>T130+T494</f>
        <v>0</v>
      </c>
      <c r="U129" s="39"/>
      <c r="V129" s="39"/>
      <c r="W129" s="39"/>
      <c r="X129" s="39"/>
      <c r="Y129" s="39"/>
      <c r="Z129" s="39"/>
      <c r="AA129" s="39"/>
      <c r="AB129" s="39"/>
      <c r="AC129" s="39"/>
      <c r="AD129" s="39"/>
      <c r="AE129" s="39"/>
      <c r="AT129" s="18" t="s">
        <v>80</v>
      </c>
      <c r="AU129" s="18" t="s">
        <v>198</v>
      </c>
      <c r="BK129" s="205">
        <f>BK130+BK494</f>
        <v>0</v>
      </c>
    </row>
    <row r="130" s="11" customFormat="1" ht="25.92" customHeight="1">
      <c r="A130" s="11"/>
      <c r="B130" s="206"/>
      <c r="C130" s="207"/>
      <c r="D130" s="208" t="s">
        <v>80</v>
      </c>
      <c r="E130" s="209" t="s">
        <v>353</v>
      </c>
      <c r="F130" s="209" t="s">
        <v>354</v>
      </c>
      <c r="G130" s="207"/>
      <c r="H130" s="207"/>
      <c r="I130" s="210"/>
      <c r="J130" s="211">
        <f>BK130</f>
        <v>0</v>
      </c>
      <c r="K130" s="207"/>
      <c r="L130" s="212"/>
      <c r="M130" s="213"/>
      <c r="N130" s="214"/>
      <c r="O130" s="214"/>
      <c r="P130" s="215">
        <f>P131+P259+P264+P309+P478+P490</f>
        <v>0</v>
      </c>
      <c r="Q130" s="214"/>
      <c r="R130" s="215">
        <f>R131+R259+R264+R309+R478+R490</f>
        <v>212.81077919000001</v>
      </c>
      <c r="S130" s="214"/>
      <c r="T130" s="216">
        <f>T131+T259+T264+T309+T478+T490</f>
        <v>0</v>
      </c>
      <c r="U130" s="11"/>
      <c r="V130" s="11"/>
      <c r="W130" s="11"/>
      <c r="X130" s="11"/>
      <c r="Y130" s="11"/>
      <c r="Z130" s="11"/>
      <c r="AA130" s="11"/>
      <c r="AB130" s="11"/>
      <c r="AC130" s="11"/>
      <c r="AD130" s="11"/>
      <c r="AE130" s="11"/>
      <c r="AR130" s="217" t="s">
        <v>88</v>
      </c>
      <c r="AT130" s="218" t="s">
        <v>80</v>
      </c>
      <c r="AU130" s="218" t="s">
        <v>81</v>
      </c>
      <c r="AY130" s="217" t="s">
        <v>215</v>
      </c>
      <c r="BK130" s="219">
        <f>BK131+BK259+BK264+BK309+BK478+BK490</f>
        <v>0</v>
      </c>
    </row>
    <row r="131" s="11" customFormat="1" ht="22.8" customHeight="1">
      <c r="A131" s="11"/>
      <c r="B131" s="206"/>
      <c r="C131" s="207"/>
      <c r="D131" s="208" t="s">
        <v>80</v>
      </c>
      <c r="E131" s="248" t="s">
        <v>88</v>
      </c>
      <c r="F131" s="248" t="s">
        <v>355</v>
      </c>
      <c r="G131" s="207"/>
      <c r="H131" s="207"/>
      <c r="I131" s="210"/>
      <c r="J131" s="249">
        <f>BK131</f>
        <v>0</v>
      </c>
      <c r="K131" s="207"/>
      <c r="L131" s="212"/>
      <c r="M131" s="213"/>
      <c r="N131" s="214"/>
      <c r="O131" s="214"/>
      <c r="P131" s="215">
        <f>SUM(P132:P258)</f>
        <v>0</v>
      </c>
      <c r="Q131" s="214"/>
      <c r="R131" s="215">
        <f>SUM(R132:R258)</f>
        <v>147.95499545000001</v>
      </c>
      <c r="S131" s="214"/>
      <c r="T131" s="216">
        <f>SUM(T132:T258)</f>
        <v>0</v>
      </c>
      <c r="U131" s="11"/>
      <c r="V131" s="11"/>
      <c r="W131" s="11"/>
      <c r="X131" s="11"/>
      <c r="Y131" s="11"/>
      <c r="Z131" s="11"/>
      <c r="AA131" s="11"/>
      <c r="AB131" s="11"/>
      <c r="AC131" s="11"/>
      <c r="AD131" s="11"/>
      <c r="AE131" s="11"/>
      <c r="AR131" s="217" t="s">
        <v>88</v>
      </c>
      <c r="AT131" s="218" t="s">
        <v>80</v>
      </c>
      <c r="AU131" s="218" t="s">
        <v>88</v>
      </c>
      <c r="AY131" s="217" t="s">
        <v>215</v>
      </c>
      <c r="BK131" s="219">
        <f>SUM(BK132:BK258)</f>
        <v>0</v>
      </c>
    </row>
    <row r="132" s="2" customFormat="1" ht="33" customHeight="1">
      <c r="A132" s="39"/>
      <c r="B132" s="40"/>
      <c r="C132" s="220" t="s">
        <v>88</v>
      </c>
      <c r="D132" s="220" t="s">
        <v>216</v>
      </c>
      <c r="E132" s="221" t="s">
        <v>7522</v>
      </c>
      <c r="F132" s="222" t="s">
        <v>7523</v>
      </c>
      <c r="G132" s="223" t="s">
        <v>358</v>
      </c>
      <c r="H132" s="224">
        <v>83.367999999999995</v>
      </c>
      <c r="I132" s="225"/>
      <c r="J132" s="226">
        <f>ROUND(I132*H132,2)</f>
        <v>0</v>
      </c>
      <c r="K132" s="222" t="s">
        <v>359</v>
      </c>
      <c r="L132" s="45"/>
      <c r="M132" s="227" t="s">
        <v>1</v>
      </c>
      <c r="N132" s="228" t="s">
        <v>46</v>
      </c>
      <c r="O132" s="92"/>
      <c r="P132" s="229">
        <f>O132*H132</f>
        <v>0</v>
      </c>
      <c r="Q132" s="229">
        <v>0</v>
      </c>
      <c r="R132" s="229">
        <f>Q132*H132</f>
        <v>0</v>
      </c>
      <c r="S132" s="229">
        <v>0</v>
      </c>
      <c r="T132" s="230">
        <f>S132*H132</f>
        <v>0</v>
      </c>
      <c r="U132" s="39"/>
      <c r="V132" s="39"/>
      <c r="W132" s="39"/>
      <c r="X132" s="39"/>
      <c r="Y132" s="39"/>
      <c r="Z132" s="39"/>
      <c r="AA132" s="39"/>
      <c r="AB132" s="39"/>
      <c r="AC132" s="39"/>
      <c r="AD132" s="39"/>
      <c r="AE132" s="39"/>
      <c r="AR132" s="231" t="s">
        <v>214</v>
      </c>
      <c r="AT132" s="231" t="s">
        <v>216</v>
      </c>
      <c r="AU132" s="231" t="s">
        <v>90</v>
      </c>
      <c r="AY132" s="18" t="s">
        <v>215</v>
      </c>
      <c r="BE132" s="232">
        <f>IF(N132="základní",J132,0)</f>
        <v>0</v>
      </c>
      <c r="BF132" s="232">
        <f>IF(N132="snížená",J132,0)</f>
        <v>0</v>
      </c>
      <c r="BG132" s="232">
        <f>IF(N132="zákl. přenesená",J132,0)</f>
        <v>0</v>
      </c>
      <c r="BH132" s="232">
        <f>IF(N132="sníž. přenesená",J132,0)</f>
        <v>0</v>
      </c>
      <c r="BI132" s="232">
        <f>IF(N132="nulová",J132,0)</f>
        <v>0</v>
      </c>
      <c r="BJ132" s="18" t="s">
        <v>88</v>
      </c>
      <c r="BK132" s="232">
        <f>ROUND(I132*H132,2)</f>
        <v>0</v>
      </c>
      <c r="BL132" s="18" t="s">
        <v>214</v>
      </c>
      <c r="BM132" s="231" t="s">
        <v>7715</v>
      </c>
    </row>
    <row r="133" s="2" customFormat="1">
      <c r="A133" s="39"/>
      <c r="B133" s="40"/>
      <c r="C133" s="41"/>
      <c r="D133" s="233" t="s">
        <v>221</v>
      </c>
      <c r="E133" s="41"/>
      <c r="F133" s="234" t="s">
        <v>7525</v>
      </c>
      <c r="G133" s="41"/>
      <c r="H133" s="41"/>
      <c r="I133" s="235"/>
      <c r="J133" s="41"/>
      <c r="K133" s="41"/>
      <c r="L133" s="45"/>
      <c r="M133" s="236"/>
      <c r="N133" s="237"/>
      <c r="O133" s="92"/>
      <c r="P133" s="92"/>
      <c r="Q133" s="92"/>
      <c r="R133" s="92"/>
      <c r="S133" s="92"/>
      <c r="T133" s="93"/>
      <c r="U133" s="39"/>
      <c r="V133" s="39"/>
      <c r="W133" s="39"/>
      <c r="X133" s="39"/>
      <c r="Y133" s="39"/>
      <c r="Z133" s="39"/>
      <c r="AA133" s="39"/>
      <c r="AB133" s="39"/>
      <c r="AC133" s="39"/>
      <c r="AD133" s="39"/>
      <c r="AE133" s="39"/>
      <c r="AT133" s="18" t="s">
        <v>221</v>
      </c>
      <c r="AU133" s="18" t="s">
        <v>90</v>
      </c>
    </row>
    <row r="134" s="2" customFormat="1">
      <c r="A134" s="39"/>
      <c r="B134" s="40"/>
      <c r="C134" s="41"/>
      <c r="D134" s="250" t="s">
        <v>362</v>
      </c>
      <c r="E134" s="41"/>
      <c r="F134" s="251" t="s">
        <v>7526</v>
      </c>
      <c r="G134" s="41"/>
      <c r="H134" s="41"/>
      <c r="I134" s="235"/>
      <c r="J134" s="41"/>
      <c r="K134" s="41"/>
      <c r="L134" s="45"/>
      <c r="M134" s="236"/>
      <c r="N134" s="237"/>
      <c r="O134" s="92"/>
      <c r="P134" s="92"/>
      <c r="Q134" s="92"/>
      <c r="R134" s="92"/>
      <c r="S134" s="92"/>
      <c r="T134" s="93"/>
      <c r="U134" s="39"/>
      <c r="V134" s="39"/>
      <c r="W134" s="39"/>
      <c r="X134" s="39"/>
      <c r="Y134" s="39"/>
      <c r="Z134" s="39"/>
      <c r="AA134" s="39"/>
      <c r="AB134" s="39"/>
      <c r="AC134" s="39"/>
      <c r="AD134" s="39"/>
      <c r="AE134" s="39"/>
      <c r="AT134" s="18" t="s">
        <v>362</v>
      </c>
      <c r="AU134" s="18" t="s">
        <v>90</v>
      </c>
    </row>
    <row r="135" s="14" customFormat="1">
      <c r="A135" s="14"/>
      <c r="B135" s="262"/>
      <c r="C135" s="263"/>
      <c r="D135" s="233" t="s">
        <v>364</v>
      </c>
      <c r="E135" s="264" t="s">
        <v>1</v>
      </c>
      <c r="F135" s="265" t="s">
        <v>7716</v>
      </c>
      <c r="G135" s="263"/>
      <c r="H135" s="266">
        <v>73.688000000000002</v>
      </c>
      <c r="I135" s="267"/>
      <c r="J135" s="263"/>
      <c r="K135" s="263"/>
      <c r="L135" s="268"/>
      <c r="M135" s="269"/>
      <c r="N135" s="270"/>
      <c r="O135" s="270"/>
      <c r="P135" s="270"/>
      <c r="Q135" s="270"/>
      <c r="R135" s="270"/>
      <c r="S135" s="270"/>
      <c r="T135" s="271"/>
      <c r="U135" s="14"/>
      <c r="V135" s="14"/>
      <c r="W135" s="14"/>
      <c r="X135" s="14"/>
      <c r="Y135" s="14"/>
      <c r="Z135" s="14"/>
      <c r="AA135" s="14"/>
      <c r="AB135" s="14"/>
      <c r="AC135" s="14"/>
      <c r="AD135" s="14"/>
      <c r="AE135" s="14"/>
      <c r="AT135" s="272" t="s">
        <v>364</v>
      </c>
      <c r="AU135" s="272" t="s">
        <v>90</v>
      </c>
      <c r="AV135" s="14" t="s">
        <v>90</v>
      </c>
      <c r="AW135" s="14" t="s">
        <v>36</v>
      </c>
      <c r="AX135" s="14" t="s">
        <v>81</v>
      </c>
      <c r="AY135" s="272" t="s">
        <v>215</v>
      </c>
    </row>
    <row r="136" s="14" customFormat="1">
      <c r="A136" s="14"/>
      <c r="B136" s="262"/>
      <c r="C136" s="263"/>
      <c r="D136" s="233" t="s">
        <v>364</v>
      </c>
      <c r="E136" s="264" t="s">
        <v>1</v>
      </c>
      <c r="F136" s="265" t="s">
        <v>7717</v>
      </c>
      <c r="G136" s="263"/>
      <c r="H136" s="266">
        <v>9.6799999999999997</v>
      </c>
      <c r="I136" s="267"/>
      <c r="J136" s="263"/>
      <c r="K136" s="263"/>
      <c r="L136" s="268"/>
      <c r="M136" s="269"/>
      <c r="N136" s="270"/>
      <c r="O136" s="270"/>
      <c r="P136" s="270"/>
      <c r="Q136" s="270"/>
      <c r="R136" s="270"/>
      <c r="S136" s="270"/>
      <c r="T136" s="271"/>
      <c r="U136" s="14"/>
      <c r="V136" s="14"/>
      <c r="W136" s="14"/>
      <c r="X136" s="14"/>
      <c r="Y136" s="14"/>
      <c r="Z136" s="14"/>
      <c r="AA136" s="14"/>
      <c r="AB136" s="14"/>
      <c r="AC136" s="14"/>
      <c r="AD136" s="14"/>
      <c r="AE136" s="14"/>
      <c r="AT136" s="272" t="s">
        <v>364</v>
      </c>
      <c r="AU136" s="272" t="s">
        <v>90</v>
      </c>
      <c r="AV136" s="14" t="s">
        <v>90</v>
      </c>
      <c r="AW136" s="14" t="s">
        <v>36</v>
      </c>
      <c r="AX136" s="14" t="s">
        <v>81</v>
      </c>
      <c r="AY136" s="272" t="s">
        <v>215</v>
      </c>
    </row>
    <row r="137" s="15" customFormat="1">
      <c r="A137" s="15"/>
      <c r="B137" s="273"/>
      <c r="C137" s="274"/>
      <c r="D137" s="233" t="s">
        <v>364</v>
      </c>
      <c r="E137" s="275" t="s">
        <v>1</v>
      </c>
      <c r="F137" s="276" t="s">
        <v>368</v>
      </c>
      <c r="G137" s="274"/>
      <c r="H137" s="277">
        <v>83.367999999999995</v>
      </c>
      <c r="I137" s="278"/>
      <c r="J137" s="274"/>
      <c r="K137" s="274"/>
      <c r="L137" s="279"/>
      <c r="M137" s="280"/>
      <c r="N137" s="281"/>
      <c r="O137" s="281"/>
      <c r="P137" s="281"/>
      <c r="Q137" s="281"/>
      <c r="R137" s="281"/>
      <c r="S137" s="281"/>
      <c r="T137" s="282"/>
      <c r="U137" s="15"/>
      <c r="V137" s="15"/>
      <c r="W137" s="15"/>
      <c r="X137" s="15"/>
      <c r="Y137" s="15"/>
      <c r="Z137" s="15"/>
      <c r="AA137" s="15"/>
      <c r="AB137" s="15"/>
      <c r="AC137" s="15"/>
      <c r="AD137" s="15"/>
      <c r="AE137" s="15"/>
      <c r="AT137" s="283" t="s">
        <v>364</v>
      </c>
      <c r="AU137" s="283" t="s">
        <v>90</v>
      </c>
      <c r="AV137" s="15" t="s">
        <v>214</v>
      </c>
      <c r="AW137" s="15" t="s">
        <v>36</v>
      </c>
      <c r="AX137" s="15" t="s">
        <v>88</v>
      </c>
      <c r="AY137" s="283" t="s">
        <v>215</v>
      </c>
    </row>
    <row r="138" s="2" customFormat="1" ht="33" customHeight="1">
      <c r="A138" s="39"/>
      <c r="B138" s="40"/>
      <c r="C138" s="220" t="s">
        <v>90</v>
      </c>
      <c r="D138" s="220" t="s">
        <v>216</v>
      </c>
      <c r="E138" s="221" t="s">
        <v>7529</v>
      </c>
      <c r="F138" s="222" t="s">
        <v>7530</v>
      </c>
      <c r="G138" s="223" t="s">
        <v>358</v>
      </c>
      <c r="H138" s="224">
        <v>2.4199999999999999</v>
      </c>
      <c r="I138" s="225"/>
      <c r="J138" s="226">
        <f>ROUND(I138*H138,2)</f>
        <v>0</v>
      </c>
      <c r="K138" s="222" t="s">
        <v>359</v>
      </c>
      <c r="L138" s="45"/>
      <c r="M138" s="227" t="s">
        <v>1</v>
      </c>
      <c r="N138" s="228" t="s">
        <v>46</v>
      </c>
      <c r="O138" s="92"/>
      <c r="P138" s="229">
        <f>O138*H138</f>
        <v>0</v>
      </c>
      <c r="Q138" s="229">
        <v>0</v>
      </c>
      <c r="R138" s="229">
        <f>Q138*H138</f>
        <v>0</v>
      </c>
      <c r="S138" s="229">
        <v>0</v>
      </c>
      <c r="T138" s="230">
        <f>S138*H138</f>
        <v>0</v>
      </c>
      <c r="U138" s="39"/>
      <c r="V138" s="39"/>
      <c r="W138" s="39"/>
      <c r="X138" s="39"/>
      <c r="Y138" s="39"/>
      <c r="Z138" s="39"/>
      <c r="AA138" s="39"/>
      <c r="AB138" s="39"/>
      <c r="AC138" s="39"/>
      <c r="AD138" s="39"/>
      <c r="AE138" s="39"/>
      <c r="AR138" s="231" t="s">
        <v>214</v>
      </c>
      <c r="AT138" s="231" t="s">
        <v>216</v>
      </c>
      <c r="AU138" s="231" t="s">
        <v>90</v>
      </c>
      <c r="AY138" s="18" t="s">
        <v>215</v>
      </c>
      <c r="BE138" s="232">
        <f>IF(N138="základní",J138,0)</f>
        <v>0</v>
      </c>
      <c r="BF138" s="232">
        <f>IF(N138="snížená",J138,0)</f>
        <v>0</v>
      </c>
      <c r="BG138" s="232">
        <f>IF(N138="zákl. přenesená",J138,0)</f>
        <v>0</v>
      </c>
      <c r="BH138" s="232">
        <f>IF(N138="sníž. přenesená",J138,0)</f>
        <v>0</v>
      </c>
      <c r="BI138" s="232">
        <f>IF(N138="nulová",J138,0)</f>
        <v>0</v>
      </c>
      <c r="BJ138" s="18" t="s">
        <v>88</v>
      </c>
      <c r="BK138" s="232">
        <f>ROUND(I138*H138,2)</f>
        <v>0</v>
      </c>
      <c r="BL138" s="18" t="s">
        <v>214</v>
      </c>
      <c r="BM138" s="231" t="s">
        <v>7718</v>
      </c>
    </row>
    <row r="139" s="2" customFormat="1">
      <c r="A139" s="39"/>
      <c r="B139" s="40"/>
      <c r="C139" s="41"/>
      <c r="D139" s="233" t="s">
        <v>221</v>
      </c>
      <c r="E139" s="41"/>
      <c r="F139" s="234" t="s">
        <v>7532</v>
      </c>
      <c r="G139" s="41"/>
      <c r="H139" s="41"/>
      <c r="I139" s="235"/>
      <c r="J139" s="41"/>
      <c r="K139" s="41"/>
      <c r="L139" s="45"/>
      <c r="M139" s="236"/>
      <c r="N139" s="237"/>
      <c r="O139" s="92"/>
      <c r="P139" s="92"/>
      <c r="Q139" s="92"/>
      <c r="R139" s="92"/>
      <c r="S139" s="92"/>
      <c r="T139" s="93"/>
      <c r="U139" s="39"/>
      <c r="V139" s="39"/>
      <c r="W139" s="39"/>
      <c r="X139" s="39"/>
      <c r="Y139" s="39"/>
      <c r="Z139" s="39"/>
      <c r="AA139" s="39"/>
      <c r="AB139" s="39"/>
      <c r="AC139" s="39"/>
      <c r="AD139" s="39"/>
      <c r="AE139" s="39"/>
      <c r="AT139" s="18" t="s">
        <v>221</v>
      </c>
      <c r="AU139" s="18" t="s">
        <v>90</v>
      </c>
    </row>
    <row r="140" s="2" customFormat="1">
      <c r="A140" s="39"/>
      <c r="B140" s="40"/>
      <c r="C140" s="41"/>
      <c r="D140" s="250" t="s">
        <v>362</v>
      </c>
      <c r="E140" s="41"/>
      <c r="F140" s="251" t="s">
        <v>7533</v>
      </c>
      <c r="G140" s="41"/>
      <c r="H140" s="41"/>
      <c r="I140" s="235"/>
      <c r="J140" s="41"/>
      <c r="K140" s="41"/>
      <c r="L140" s="45"/>
      <c r="M140" s="236"/>
      <c r="N140" s="237"/>
      <c r="O140" s="92"/>
      <c r="P140" s="92"/>
      <c r="Q140" s="92"/>
      <c r="R140" s="92"/>
      <c r="S140" s="92"/>
      <c r="T140" s="93"/>
      <c r="U140" s="39"/>
      <c r="V140" s="39"/>
      <c r="W140" s="39"/>
      <c r="X140" s="39"/>
      <c r="Y140" s="39"/>
      <c r="Z140" s="39"/>
      <c r="AA140" s="39"/>
      <c r="AB140" s="39"/>
      <c r="AC140" s="39"/>
      <c r="AD140" s="39"/>
      <c r="AE140" s="39"/>
      <c r="AT140" s="18" t="s">
        <v>362</v>
      </c>
      <c r="AU140" s="18" t="s">
        <v>90</v>
      </c>
    </row>
    <row r="141" s="14" customFormat="1">
      <c r="A141" s="14"/>
      <c r="B141" s="262"/>
      <c r="C141" s="263"/>
      <c r="D141" s="233" t="s">
        <v>364</v>
      </c>
      <c r="E141" s="264" t="s">
        <v>1</v>
      </c>
      <c r="F141" s="265" t="s">
        <v>7719</v>
      </c>
      <c r="G141" s="263"/>
      <c r="H141" s="266">
        <v>2.4199999999999999</v>
      </c>
      <c r="I141" s="267"/>
      <c r="J141" s="263"/>
      <c r="K141" s="263"/>
      <c r="L141" s="268"/>
      <c r="M141" s="269"/>
      <c r="N141" s="270"/>
      <c r="O141" s="270"/>
      <c r="P141" s="270"/>
      <c r="Q141" s="270"/>
      <c r="R141" s="270"/>
      <c r="S141" s="270"/>
      <c r="T141" s="271"/>
      <c r="U141" s="14"/>
      <c r="V141" s="14"/>
      <c r="W141" s="14"/>
      <c r="X141" s="14"/>
      <c r="Y141" s="14"/>
      <c r="Z141" s="14"/>
      <c r="AA141" s="14"/>
      <c r="AB141" s="14"/>
      <c r="AC141" s="14"/>
      <c r="AD141" s="14"/>
      <c r="AE141" s="14"/>
      <c r="AT141" s="272" t="s">
        <v>364</v>
      </c>
      <c r="AU141" s="272" t="s">
        <v>90</v>
      </c>
      <c r="AV141" s="14" t="s">
        <v>90</v>
      </c>
      <c r="AW141" s="14" t="s">
        <v>36</v>
      </c>
      <c r="AX141" s="14" t="s">
        <v>88</v>
      </c>
      <c r="AY141" s="272" t="s">
        <v>215</v>
      </c>
    </row>
    <row r="142" s="2" customFormat="1" ht="33" customHeight="1">
      <c r="A142" s="39"/>
      <c r="B142" s="40"/>
      <c r="C142" s="220" t="s">
        <v>227</v>
      </c>
      <c r="D142" s="220" t="s">
        <v>216</v>
      </c>
      <c r="E142" s="221" t="s">
        <v>7720</v>
      </c>
      <c r="F142" s="222" t="s">
        <v>7721</v>
      </c>
      <c r="G142" s="223" t="s">
        <v>358</v>
      </c>
      <c r="H142" s="224">
        <v>185.42099999999999</v>
      </c>
      <c r="I142" s="225"/>
      <c r="J142" s="226">
        <f>ROUND(I142*H142,2)</f>
        <v>0</v>
      </c>
      <c r="K142" s="222" t="s">
        <v>359</v>
      </c>
      <c r="L142" s="45"/>
      <c r="M142" s="227" t="s">
        <v>1</v>
      </c>
      <c r="N142" s="228" t="s">
        <v>46</v>
      </c>
      <c r="O142" s="92"/>
      <c r="P142" s="229">
        <f>O142*H142</f>
        <v>0</v>
      </c>
      <c r="Q142" s="229">
        <v>0</v>
      </c>
      <c r="R142" s="229">
        <f>Q142*H142</f>
        <v>0</v>
      </c>
      <c r="S142" s="229">
        <v>0</v>
      </c>
      <c r="T142" s="230">
        <f>S142*H142</f>
        <v>0</v>
      </c>
      <c r="U142" s="39"/>
      <c r="V142" s="39"/>
      <c r="W142" s="39"/>
      <c r="X142" s="39"/>
      <c r="Y142" s="39"/>
      <c r="Z142" s="39"/>
      <c r="AA142" s="39"/>
      <c r="AB142" s="39"/>
      <c r="AC142" s="39"/>
      <c r="AD142" s="39"/>
      <c r="AE142" s="39"/>
      <c r="AR142" s="231" t="s">
        <v>214</v>
      </c>
      <c r="AT142" s="231" t="s">
        <v>216</v>
      </c>
      <c r="AU142" s="231" t="s">
        <v>90</v>
      </c>
      <c r="AY142" s="18" t="s">
        <v>215</v>
      </c>
      <c r="BE142" s="232">
        <f>IF(N142="základní",J142,0)</f>
        <v>0</v>
      </c>
      <c r="BF142" s="232">
        <f>IF(N142="snížená",J142,0)</f>
        <v>0</v>
      </c>
      <c r="BG142" s="232">
        <f>IF(N142="zákl. přenesená",J142,0)</f>
        <v>0</v>
      </c>
      <c r="BH142" s="232">
        <f>IF(N142="sníž. přenesená",J142,0)</f>
        <v>0</v>
      </c>
      <c r="BI142" s="232">
        <f>IF(N142="nulová",J142,0)</f>
        <v>0</v>
      </c>
      <c r="BJ142" s="18" t="s">
        <v>88</v>
      </c>
      <c r="BK142" s="232">
        <f>ROUND(I142*H142,2)</f>
        <v>0</v>
      </c>
      <c r="BL142" s="18" t="s">
        <v>214</v>
      </c>
      <c r="BM142" s="231" t="s">
        <v>7722</v>
      </c>
    </row>
    <row r="143" s="2" customFormat="1">
      <c r="A143" s="39"/>
      <c r="B143" s="40"/>
      <c r="C143" s="41"/>
      <c r="D143" s="233" t="s">
        <v>221</v>
      </c>
      <c r="E143" s="41"/>
      <c r="F143" s="234" t="s">
        <v>7723</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221</v>
      </c>
      <c r="AU143" s="18" t="s">
        <v>90</v>
      </c>
    </row>
    <row r="144" s="2" customFormat="1">
      <c r="A144" s="39"/>
      <c r="B144" s="40"/>
      <c r="C144" s="41"/>
      <c r="D144" s="250" t="s">
        <v>362</v>
      </c>
      <c r="E144" s="41"/>
      <c r="F144" s="251" t="s">
        <v>7724</v>
      </c>
      <c r="G144" s="41"/>
      <c r="H144" s="41"/>
      <c r="I144" s="235"/>
      <c r="J144" s="41"/>
      <c r="K144" s="41"/>
      <c r="L144" s="45"/>
      <c r="M144" s="236"/>
      <c r="N144" s="237"/>
      <c r="O144" s="92"/>
      <c r="P144" s="92"/>
      <c r="Q144" s="92"/>
      <c r="R144" s="92"/>
      <c r="S144" s="92"/>
      <c r="T144" s="93"/>
      <c r="U144" s="39"/>
      <c r="V144" s="39"/>
      <c r="W144" s="39"/>
      <c r="X144" s="39"/>
      <c r="Y144" s="39"/>
      <c r="Z144" s="39"/>
      <c r="AA144" s="39"/>
      <c r="AB144" s="39"/>
      <c r="AC144" s="39"/>
      <c r="AD144" s="39"/>
      <c r="AE144" s="39"/>
      <c r="AT144" s="18" t="s">
        <v>362</v>
      </c>
      <c r="AU144" s="18" t="s">
        <v>90</v>
      </c>
    </row>
    <row r="145" s="14" customFormat="1">
      <c r="A145" s="14"/>
      <c r="B145" s="262"/>
      <c r="C145" s="263"/>
      <c r="D145" s="233" t="s">
        <v>364</v>
      </c>
      <c r="E145" s="264" t="s">
        <v>1</v>
      </c>
      <c r="F145" s="265" t="s">
        <v>7725</v>
      </c>
      <c r="G145" s="263"/>
      <c r="H145" s="266">
        <v>12.231999999999999</v>
      </c>
      <c r="I145" s="267"/>
      <c r="J145" s="263"/>
      <c r="K145" s="263"/>
      <c r="L145" s="268"/>
      <c r="M145" s="269"/>
      <c r="N145" s="270"/>
      <c r="O145" s="270"/>
      <c r="P145" s="270"/>
      <c r="Q145" s="270"/>
      <c r="R145" s="270"/>
      <c r="S145" s="270"/>
      <c r="T145" s="271"/>
      <c r="U145" s="14"/>
      <c r="V145" s="14"/>
      <c r="W145" s="14"/>
      <c r="X145" s="14"/>
      <c r="Y145" s="14"/>
      <c r="Z145" s="14"/>
      <c r="AA145" s="14"/>
      <c r="AB145" s="14"/>
      <c r="AC145" s="14"/>
      <c r="AD145" s="14"/>
      <c r="AE145" s="14"/>
      <c r="AT145" s="272" t="s">
        <v>364</v>
      </c>
      <c r="AU145" s="272" t="s">
        <v>90</v>
      </c>
      <c r="AV145" s="14" t="s">
        <v>90</v>
      </c>
      <c r="AW145" s="14" t="s">
        <v>36</v>
      </c>
      <c r="AX145" s="14" t="s">
        <v>81</v>
      </c>
      <c r="AY145" s="272" t="s">
        <v>215</v>
      </c>
    </row>
    <row r="146" s="14" customFormat="1">
      <c r="A146" s="14"/>
      <c r="B146" s="262"/>
      <c r="C146" s="263"/>
      <c r="D146" s="233" t="s">
        <v>364</v>
      </c>
      <c r="E146" s="264" t="s">
        <v>1</v>
      </c>
      <c r="F146" s="265" t="s">
        <v>7726</v>
      </c>
      <c r="G146" s="263"/>
      <c r="H146" s="266">
        <v>62.654000000000003</v>
      </c>
      <c r="I146" s="267"/>
      <c r="J146" s="263"/>
      <c r="K146" s="263"/>
      <c r="L146" s="268"/>
      <c r="M146" s="269"/>
      <c r="N146" s="270"/>
      <c r="O146" s="270"/>
      <c r="P146" s="270"/>
      <c r="Q146" s="270"/>
      <c r="R146" s="270"/>
      <c r="S146" s="270"/>
      <c r="T146" s="271"/>
      <c r="U146" s="14"/>
      <c r="V146" s="14"/>
      <c r="W146" s="14"/>
      <c r="X146" s="14"/>
      <c r="Y146" s="14"/>
      <c r="Z146" s="14"/>
      <c r="AA146" s="14"/>
      <c r="AB146" s="14"/>
      <c r="AC146" s="14"/>
      <c r="AD146" s="14"/>
      <c r="AE146" s="14"/>
      <c r="AT146" s="272" t="s">
        <v>364</v>
      </c>
      <c r="AU146" s="272" t="s">
        <v>90</v>
      </c>
      <c r="AV146" s="14" t="s">
        <v>90</v>
      </c>
      <c r="AW146" s="14" t="s">
        <v>36</v>
      </c>
      <c r="AX146" s="14" t="s">
        <v>81</v>
      </c>
      <c r="AY146" s="272" t="s">
        <v>215</v>
      </c>
    </row>
    <row r="147" s="14" customFormat="1">
      <c r="A147" s="14"/>
      <c r="B147" s="262"/>
      <c r="C147" s="263"/>
      <c r="D147" s="233" t="s">
        <v>364</v>
      </c>
      <c r="E147" s="264" t="s">
        <v>1</v>
      </c>
      <c r="F147" s="265" t="s">
        <v>7727</v>
      </c>
      <c r="G147" s="263"/>
      <c r="H147" s="266">
        <v>46.25</v>
      </c>
      <c r="I147" s="267"/>
      <c r="J147" s="263"/>
      <c r="K147" s="263"/>
      <c r="L147" s="268"/>
      <c r="M147" s="269"/>
      <c r="N147" s="270"/>
      <c r="O147" s="270"/>
      <c r="P147" s="270"/>
      <c r="Q147" s="270"/>
      <c r="R147" s="270"/>
      <c r="S147" s="270"/>
      <c r="T147" s="271"/>
      <c r="U147" s="14"/>
      <c r="V147" s="14"/>
      <c r="W147" s="14"/>
      <c r="X147" s="14"/>
      <c r="Y147" s="14"/>
      <c r="Z147" s="14"/>
      <c r="AA147" s="14"/>
      <c r="AB147" s="14"/>
      <c r="AC147" s="14"/>
      <c r="AD147" s="14"/>
      <c r="AE147" s="14"/>
      <c r="AT147" s="272" t="s">
        <v>364</v>
      </c>
      <c r="AU147" s="272" t="s">
        <v>90</v>
      </c>
      <c r="AV147" s="14" t="s">
        <v>90</v>
      </c>
      <c r="AW147" s="14" t="s">
        <v>36</v>
      </c>
      <c r="AX147" s="14" t="s">
        <v>81</v>
      </c>
      <c r="AY147" s="272" t="s">
        <v>215</v>
      </c>
    </row>
    <row r="148" s="14" customFormat="1">
      <c r="A148" s="14"/>
      <c r="B148" s="262"/>
      <c r="C148" s="263"/>
      <c r="D148" s="233" t="s">
        <v>364</v>
      </c>
      <c r="E148" s="264" t="s">
        <v>1</v>
      </c>
      <c r="F148" s="265" t="s">
        <v>7728</v>
      </c>
      <c r="G148" s="263"/>
      <c r="H148" s="266">
        <v>21.945</v>
      </c>
      <c r="I148" s="267"/>
      <c r="J148" s="263"/>
      <c r="K148" s="263"/>
      <c r="L148" s="268"/>
      <c r="M148" s="269"/>
      <c r="N148" s="270"/>
      <c r="O148" s="270"/>
      <c r="P148" s="270"/>
      <c r="Q148" s="270"/>
      <c r="R148" s="270"/>
      <c r="S148" s="270"/>
      <c r="T148" s="271"/>
      <c r="U148" s="14"/>
      <c r="V148" s="14"/>
      <c r="W148" s="14"/>
      <c r="X148" s="14"/>
      <c r="Y148" s="14"/>
      <c r="Z148" s="14"/>
      <c r="AA148" s="14"/>
      <c r="AB148" s="14"/>
      <c r="AC148" s="14"/>
      <c r="AD148" s="14"/>
      <c r="AE148" s="14"/>
      <c r="AT148" s="272" t="s">
        <v>364</v>
      </c>
      <c r="AU148" s="272" t="s">
        <v>90</v>
      </c>
      <c r="AV148" s="14" t="s">
        <v>90</v>
      </c>
      <c r="AW148" s="14" t="s">
        <v>36</v>
      </c>
      <c r="AX148" s="14" t="s">
        <v>81</v>
      </c>
      <c r="AY148" s="272" t="s">
        <v>215</v>
      </c>
    </row>
    <row r="149" s="14" customFormat="1">
      <c r="A149" s="14"/>
      <c r="B149" s="262"/>
      <c r="C149" s="263"/>
      <c r="D149" s="233" t="s">
        <v>364</v>
      </c>
      <c r="E149" s="264" t="s">
        <v>1</v>
      </c>
      <c r="F149" s="265" t="s">
        <v>7729</v>
      </c>
      <c r="G149" s="263"/>
      <c r="H149" s="266">
        <v>7.7999999999999998</v>
      </c>
      <c r="I149" s="267"/>
      <c r="J149" s="263"/>
      <c r="K149" s="263"/>
      <c r="L149" s="268"/>
      <c r="M149" s="269"/>
      <c r="N149" s="270"/>
      <c r="O149" s="270"/>
      <c r="P149" s="270"/>
      <c r="Q149" s="270"/>
      <c r="R149" s="270"/>
      <c r="S149" s="270"/>
      <c r="T149" s="271"/>
      <c r="U149" s="14"/>
      <c r="V149" s="14"/>
      <c r="W149" s="14"/>
      <c r="X149" s="14"/>
      <c r="Y149" s="14"/>
      <c r="Z149" s="14"/>
      <c r="AA149" s="14"/>
      <c r="AB149" s="14"/>
      <c r="AC149" s="14"/>
      <c r="AD149" s="14"/>
      <c r="AE149" s="14"/>
      <c r="AT149" s="272" t="s">
        <v>364</v>
      </c>
      <c r="AU149" s="272" t="s">
        <v>90</v>
      </c>
      <c r="AV149" s="14" t="s">
        <v>90</v>
      </c>
      <c r="AW149" s="14" t="s">
        <v>36</v>
      </c>
      <c r="AX149" s="14" t="s">
        <v>81</v>
      </c>
      <c r="AY149" s="272" t="s">
        <v>215</v>
      </c>
    </row>
    <row r="150" s="14" customFormat="1">
      <c r="A150" s="14"/>
      <c r="B150" s="262"/>
      <c r="C150" s="263"/>
      <c r="D150" s="233" t="s">
        <v>364</v>
      </c>
      <c r="E150" s="264" t="s">
        <v>1</v>
      </c>
      <c r="F150" s="265" t="s">
        <v>7730</v>
      </c>
      <c r="G150" s="263"/>
      <c r="H150" s="266">
        <v>5.9749999999999996</v>
      </c>
      <c r="I150" s="267"/>
      <c r="J150" s="263"/>
      <c r="K150" s="263"/>
      <c r="L150" s="268"/>
      <c r="M150" s="269"/>
      <c r="N150" s="270"/>
      <c r="O150" s="270"/>
      <c r="P150" s="270"/>
      <c r="Q150" s="270"/>
      <c r="R150" s="270"/>
      <c r="S150" s="270"/>
      <c r="T150" s="271"/>
      <c r="U150" s="14"/>
      <c r="V150" s="14"/>
      <c r="W150" s="14"/>
      <c r="X150" s="14"/>
      <c r="Y150" s="14"/>
      <c r="Z150" s="14"/>
      <c r="AA150" s="14"/>
      <c r="AB150" s="14"/>
      <c r="AC150" s="14"/>
      <c r="AD150" s="14"/>
      <c r="AE150" s="14"/>
      <c r="AT150" s="272" t="s">
        <v>364</v>
      </c>
      <c r="AU150" s="272" t="s">
        <v>90</v>
      </c>
      <c r="AV150" s="14" t="s">
        <v>90</v>
      </c>
      <c r="AW150" s="14" t="s">
        <v>36</v>
      </c>
      <c r="AX150" s="14" t="s">
        <v>81</v>
      </c>
      <c r="AY150" s="272" t="s">
        <v>215</v>
      </c>
    </row>
    <row r="151" s="14" customFormat="1">
      <c r="A151" s="14"/>
      <c r="B151" s="262"/>
      <c r="C151" s="263"/>
      <c r="D151" s="233" t="s">
        <v>364</v>
      </c>
      <c r="E151" s="264" t="s">
        <v>1</v>
      </c>
      <c r="F151" s="265" t="s">
        <v>7731</v>
      </c>
      <c r="G151" s="263"/>
      <c r="H151" s="266">
        <v>9.2400000000000002</v>
      </c>
      <c r="I151" s="267"/>
      <c r="J151" s="263"/>
      <c r="K151" s="263"/>
      <c r="L151" s="268"/>
      <c r="M151" s="269"/>
      <c r="N151" s="270"/>
      <c r="O151" s="270"/>
      <c r="P151" s="270"/>
      <c r="Q151" s="270"/>
      <c r="R151" s="270"/>
      <c r="S151" s="270"/>
      <c r="T151" s="271"/>
      <c r="U151" s="14"/>
      <c r="V151" s="14"/>
      <c r="W151" s="14"/>
      <c r="X151" s="14"/>
      <c r="Y151" s="14"/>
      <c r="Z151" s="14"/>
      <c r="AA151" s="14"/>
      <c r="AB151" s="14"/>
      <c r="AC151" s="14"/>
      <c r="AD151" s="14"/>
      <c r="AE151" s="14"/>
      <c r="AT151" s="272" t="s">
        <v>364</v>
      </c>
      <c r="AU151" s="272" t="s">
        <v>90</v>
      </c>
      <c r="AV151" s="14" t="s">
        <v>90</v>
      </c>
      <c r="AW151" s="14" t="s">
        <v>36</v>
      </c>
      <c r="AX151" s="14" t="s">
        <v>81</v>
      </c>
      <c r="AY151" s="272" t="s">
        <v>215</v>
      </c>
    </row>
    <row r="152" s="14" customFormat="1">
      <c r="A152" s="14"/>
      <c r="B152" s="262"/>
      <c r="C152" s="263"/>
      <c r="D152" s="233" t="s">
        <v>364</v>
      </c>
      <c r="E152" s="264" t="s">
        <v>1</v>
      </c>
      <c r="F152" s="265" t="s">
        <v>7732</v>
      </c>
      <c r="G152" s="263"/>
      <c r="H152" s="266">
        <v>8.0500000000000007</v>
      </c>
      <c r="I152" s="267"/>
      <c r="J152" s="263"/>
      <c r="K152" s="263"/>
      <c r="L152" s="268"/>
      <c r="M152" s="269"/>
      <c r="N152" s="270"/>
      <c r="O152" s="270"/>
      <c r="P152" s="270"/>
      <c r="Q152" s="270"/>
      <c r="R152" s="270"/>
      <c r="S152" s="270"/>
      <c r="T152" s="271"/>
      <c r="U152" s="14"/>
      <c r="V152" s="14"/>
      <c r="W152" s="14"/>
      <c r="X152" s="14"/>
      <c r="Y152" s="14"/>
      <c r="Z152" s="14"/>
      <c r="AA152" s="14"/>
      <c r="AB152" s="14"/>
      <c r="AC152" s="14"/>
      <c r="AD152" s="14"/>
      <c r="AE152" s="14"/>
      <c r="AT152" s="272" t="s">
        <v>364</v>
      </c>
      <c r="AU152" s="272" t="s">
        <v>90</v>
      </c>
      <c r="AV152" s="14" t="s">
        <v>90</v>
      </c>
      <c r="AW152" s="14" t="s">
        <v>36</v>
      </c>
      <c r="AX152" s="14" t="s">
        <v>81</v>
      </c>
      <c r="AY152" s="272" t="s">
        <v>215</v>
      </c>
    </row>
    <row r="153" s="14" customFormat="1">
      <c r="A153" s="14"/>
      <c r="B153" s="262"/>
      <c r="C153" s="263"/>
      <c r="D153" s="233" t="s">
        <v>364</v>
      </c>
      <c r="E153" s="264" t="s">
        <v>1</v>
      </c>
      <c r="F153" s="265" t="s">
        <v>7733</v>
      </c>
      <c r="G153" s="263"/>
      <c r="H153" s="266">
        <v>11.275</v>
      </c>
      <c r="I153" s="267"/>
      <c r="J153" s="263"/>
      <c r="K153" s="263"/>
      <c r="L153" s="268"/>
      <c r="M153" s="269"/>
      <c r="N153" s="270"/>
      <c r="O153" s="270"/>
      <c r="P153" s="270"/>
      <c r="Q153" s="270"/>
      <c r="R153" s="270"/>
      <c r="S153" s="270"/>
      <c r="T153" s="271"/>
      <c r="U153" s="14"/>
      <c r="V153" s="14"/>
      <c r="W153" s="14"/>
      <c r="X153" s="14"/>
      <c r="Y153" s="14"/>
      <c r="Z153" s="14"/>
      <c r="AA153" s="14"/>
      <c r="AB153" s="14"/>
      <c r="AC153" s="14"/>
      <c r="AD153" s="14"/>
      <c r="AE153" s="14"/>
      <c r="AT153" s="272" t="s">
        <v>364</v>
      </c>
      <c r="AU153" s="272" t="s">
        <v>90</v>
      </c>
      <c r="AV153" s="14" t="s">
        <v>90</v>
      </c>
      <c r="AW153" s="14" t="s">
        <v>36</v>
      </c>
      <c r="AX153" s="14" t="s">
        <v>81</v>
      </c>
      <c r="AY153" s="272" t="s">
        <v>215</v>
      </c>
    </row>
    <row r="154" s="15" customFormat="1">
      <c r="A154" s="15"/>
      <c r="B154" s="273"/>
      <c r="C154" s="274"/>
      <c r="D154" s="233" t="s">
        <v>364</v>
      </c>
      <c r="E154" s="275" t="s">
        <v>1</v>
      </c>
      <c r="F154" s="276" t="s">
        <v>368</v>
      </c>
      <c r="G154" s="274"/>
      <c r="H154" s="277">
        <v>185.42099999999999</v>
      </c>
      <c r="I154" s="278"/>
      <c r="J154" s="274"/>
      <c r="K154" s="274"/>
      <c r="L154" s="279"/>
      <c r="M154" s="280"/>
      <c r="N154" s="281"/>
      <c r="O154" s="281"/>
      <c r="P154" s="281"/>
      <c r="Q154" s="281"/>
      <c r="R154" s="281"/>
      <c r="S154" s="281"/>
      <c r="T154" s="282"/>
      <c r="U154" s="15"/>
      <c r="V154" s="15"/>
      <c r="W154" s="15"/>
      <c r="X154" s="15"/>
      <c r="Y154" s="15"/>
      <c r="Z154" s="15"/>
      <c r="AA154" s="15"/>
      <c r="AB154" s="15"/>
      <c r="AC154" s="15"/>
      <c r="AD154" s="15"/>
      <c r="AE154" s="15"/>
      <c r="AT154" s="283" t="s">
        <v>364</v>
      </c>
      <c r="AU154" s="283" t="s">
        <v>90</v>
      </c>
      <c r="AV154" s="15" t="s">
        <v>214</v>
      </c>
      <c r="AW154" s="15" t="s">
        <v>36</v>
      </c>
      <c r="AX154" s="15" t="s">
        <v>88</v>
      </c>
      <c r="AY154" s="283" t="s">
        <v>215</v>
      </c>
    </row>
    <row r="155" s="2" customFormat="1" ht="21.75" customHeight="1">
      <c r="A155" s="39"/>
      <c r="B155" s="40"/>
      <c r="C155" s="220" t="s">
        <v>214</v>
      </c>
      <c r="D155" s="220" t="s">
        <v>216</v>
      </c>
      <c r="E155" s="221" t="s">
        <v>5302</v>
      </c>
      <c r="F155" s="222" t="s">
        <v>5303</v>
      </c>
      <c r="G155" s="223" t="s">
        <v>523</v>
      </c>
      <c r="H155" s="224">
        <v>77.314999999999998</v>
      </c>
      <c r="I155" s="225"/>
      <c r="J155" s="226">
        <f>ROUND(I155*H155,2)</f>
        <v>0</v>
      </c>
      <c r="K155" s="222" t="s">
        <v>359</v>
      </c>
      <c r="L155" s="45"/>
      <c r="M155" s="227" t="s">
        <v>1</v>
      </c>
      <c r="N155" s="228" t="s">
        <v>46</v>
      </c>
      <c r="O155" s="92"/>
      <c r="P155" s="229">
        <f>O155*H155</f>
        <v>0</v>
      </c>
      <c r="Q155" s="229">
        <v>0.00084000000000000003</v>
      </c>
      <c r="R155" s="229">
        <f>Q155*H155</f>
        <v>0.064944600000000005</v>
      </c>
      <c r="S155" s="229">
        <v>0</v>
      </c>
      <c r="T155" s="230">
        <f>S155*H155</f>
        <v>0</v>
      </c>
      <c r="U155" s="39"/>
      <c r="V155" s="39"/>
      <c r="W155" s="39"/>
      <c r="X155" s="39"/>
      <c r="Y155" s="39"/>
      <c r="Z155" s="39"/>
      <c r="AA155" s="39"/>
      <c r="AB155" s="39"/>
      <c r="AC155" s="39"/>
      <c r="AD155" s="39"/>
      <c r="AE155" s="39"/>
      <c r="AR155" s="231" t="s">
        <v>214</v>
      </c>
      <c r="AT155" s="231" t="s">
        <v>216</v>
      </c>
      <c r="AU155" s="231" t="s">
        <v>90</v>
      </c>
      <c r="AY155" s="18" t="s">
        <v>215</v>
      </c>
      <c r="BE155" s="232">
        <f>IF(N155="základní",J155,0)</f>
        <v>0</v>
      </c>
      <c r="BF155" s="232">
        <f>IF(N155="snížená",J155,0)</f>
        <v>0</v>
      </c>
      <c r="BG155" s="232">
        <f>IF(N155="zákl. přenesená",J155,0)</f>
        <v>0</v>
      </c>
      <c r="BH155" s="232">
        <f>IF(N155="sníž. přenesená",J155,0)</f>
        <v>0</v>
      </c>
      <c r="BI155" s="232">
        <f>IF(N155="nulová",J155,0)</f>
        <v>0</v>
      </c>
      <c r="BJ155" s="18" t="s">
        <v>88</v>
      </c>
      <c r="BK155" s="232">
        <f>ROUND(I155*H155,2)</f>
        <v>0</v>
      </c>
      <c r="BL155" s="18" t="s">
        <v>214</v>
      </c>
      <c r="BM155" s="231" t="s">
        <v>7734</v>
      </c>
    </row>
    <row r="156" s="2" customFormat="1">
      <c r="A156" s="39"/>
      <c r="B156" s="40"/>
      <c r="C156" s="41"/>
      <c r="D156" s="233" t="s">
        <v>221</v>
      </c>
      <c r="E156" s="41"/>
      <c r="F156" s="234" t="s">
        <v>5305</v>
      </c>
      <c r="G156" s="41"/>
      <c r="H156" s="41"/>
      <c r="I156" s="235"/>
      <c r="J156" s="41"/>
      <c r="K156" s="41"/>
      <c r="L156" s="45"/>
      <c r="M156" s="236"/>
      <c r="N156" s="237"/>
      <c r="O156" s="92"/>
      <c r="P156" s="92"/>
      <c r="Q156" s="92"/>
      <c r="R156" s="92"/>
      <c r="S156" s="92"/>
      <c r="T156" s="93"/>
      <c r="U156" s="39"/>
      <c r="V156" s="39"/>
      <c r="W156" s="39"/>
      <c r="X156" s="39"/>
      <c r="Y156" s="39"/>
      <c r="Z156" s="39"/>
      <c r="AA156" s="39"/>
      <c r="AB156" s="39"/>
      <c r="AC156" s="39"/>
      <c r="AD156" s="39"/>
      <c r="AE156" s="39"/>
      <c r="AT156" s="18" t="s">
        <v>221</v>
      </c>
      <c r="AU156" s="18" t="s">
        <v>90</v>
      </c>
    </row>
    <row r="157" s="2" customFormat="1">
      <c r="A157" s="39"/>
      <c r="B157" s="40"/>
      <c r="C157" s="41"/>
      <c r="D157" s="250" t="s">
        <v>362</v>
      </c>
      <c r="E157" s="41"/>
      <c r="F157" s="251" t="s">
        <v>5306</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362</v>
      </c>
      <c r="AU157" s="18" t="s">
        <v>90</v>
      </c>
    </row>
    <row r="158" s="14" customFormat="1">
      <c r="A158" s="14"/>
      <c r="B158" s="262"/>
      <c r="C158" s="263"/>
      <c r="D158" s="233" t="s">
        <v>364</v>
      </c>
      <c r="E158" s="264" t="s">
        <v>1</v>
      </c>
      <c r="F158" s="265" t="s">
        <v>7735</v>
      </c>
      <c r="G158" s="263"/>
      <c r="H158" s="266">
        <v>46.25</v>
      </c>
      <c r="I158" s="267"/>
      <c r="J158" s="263"/>
      <c r="K158" s="263"/>
      <c r="L158" s="268"/>
      <c r="M158" s="269"/>
      <c r="N158" s="270"/>
      <c r="O158" s="270"/>
      <c r="P158" s="270"/>
      <c r="Q158" s="270"/>
      <c r="R158" s="270"/>
      <c r="S158" s="270"/>
      <c r="T158" s="271"/>
      <c r="U158" s="14"/>
      <c r="V158" s="14"/>
      <c r="W158" s="14"/>
      <c r="X158" s="14"/>
      <c r="Y158" s="14"/>
      <c r="Z158" s="14"/>
      <c r="AA158" s="14"/>
      <c r="AB158" s="14"/>
      <c r="AC158" s="14"/>
      <c r="AD158" s="14"/>
      <c r="AE158" s="14"/>
      <c r="AT158" s="272" t="s">
        <v>364</v>
      </c>
      <c r="AU158" s="272" t="s">
        <v>90</v>
      </c>
      <c r="AV158" s="14" t="s">
        <v>90</v>
      </c>
      <c r="AW158" s="14" t="s">
        <v>36</v>
      </c>
      <c r="AX158" s="14" t="s">
        <v>81</v>
      </c>
      <c r="AY158" s="272" t="s">
        <v>215</v>
      </c>
    </row>
    <row r="159" s="14" customFormat="1">
      <c r="A159" s="14"/>
      <c r="B159" s="262"/>
      <c r="C159" s="263"/>
      <c r="D159" s="233" t="s">
        <v>364</v>
      </c>
      <c r="E159" s="264" t="s">
        <v>1</v>
      </c>
      <c r="F159" s="265" t="s">
        <v>7736</v>
      </c>
      <c r="G159" s="263"/>
      <c r="H159" s="266">
        <v>7.7999999999999998</v>
      </c>
      <c r="I159" s="267"/>
      <c r="J159" s="263"/>
      <c r="K159" s="263"/>
      <c r="L159" s="268"/>
      <c r="M159" s="269"/>
      <c r="N159" s="270"/>
      <c r="O159" s="270"/>
      <c r="P159" s="270"/>
      <c r="Q159" s="270"/>
      <c r="R159" s="270"/>
      <c r="S159" s="270"/>
      <c r="T159" s="271"/>
      <c r="U159" s="14"/>
      <c r="V159" s="14"/>
      <c r="W159" s="14"/>
      <c r="X159" s="14"/>
      <c r="Y159" s="14"/>
      <c r="Z159" s="14"/>
      <c r="AA159" s="14"/>
      <c r="AB159" s="14"/>
      <c r="AC159" s="14"/>
      <c r="AD159" s="14"/>
      <c r="AE159" s="14"/>
      <c r="AT159" s="272" t="s">
        <v>364</v>
      </c>
      <c r="AU159" s="272" t="s">
        <v>90</v>
      </c>
      <c r="AV159" s="14" t="s">
        <v>90</v>
      </c>
      <c r="AW159" s="14" t="s">
        <v>36</v>
      </c>
      <c r="AX159" s="14" t="s">
        <v>81</v>
      </c>
      <c r="AY159" s="272" t="s">
        <v>215</v>
      </c>
    </row>
    <row r="160" s="14" customFormat="1">
      <c r="A160" s="14"/>
      <c r="B160" s="262"/>
      <c r="C160" s="263"/>
      <c r="D160" s="233" t="s">
        <v>364</v>
      </c>
      <c r="E160" s="264" t="s">
        <v>1</v>
      </c>
      <c r="F160" s="265" t="s">
        <v>7737</v>
      </c>
      <c r="G160" s="263"/>
      <c r="H160" s="266">
        <v>5.9749999999999996</v>
      </c>
      <c r="I160" s="267"/>
      <c r="J160" s="263"/>
      <c r="K160" s="263"/>
      <c r="L160" s="268"/>
      <c r="M160" s="269"/>
      <c r="N160" s="270"/>
      <c r="O160" s="270"/>
      <c r="P160" s="270"/>
      <c r="Q160" s="270"/>
      <c r="R160" s="270"/>
      <c r="S160" s="270"/>
      <c r="T160" s="271"/>
      <c r="U160" s="14"/>
      <c r="V160" s="14"/>
      <c r="W160" s="14"/>
      <c r="X160" s="14"/>
      <c r="Y160" s="14"/>
      <c r="Z160" s="14"/>
      <c r="AA160" s="14"/>
      <c r="AB160" s="14"/>
      <c r="AC160" s="14"/>
      <c r="AD160" s="14"/>
      <c r="AE160" s="14"/>
      <c r="AT160" s="272" t="s">
        <v>364</v>
      </c>
      <c r="AU160" s="272" t="s">
        <v>90</v>
      </c>
      <c r="AV160" s="14" t="s">
        <v>90</v>
      </c>
      <c r="AW160" s="14" t="s">
        <v>36</v>
      </c>
      <c r="AX160" s="14" t="s">
        <v>81</v>
      </c>
      <c r="AY160" s="272" t="s">
        <v>215</v>
      </c>
    </row>
    <row r="161" s="14" customFormat="1">
      <c r="A161" s="14"/>
      <c r="B161" s="262"/>
      <c r="C161" s="263"/>
      <c r="D161" s="233" t="s">
        <v>364</v>
      </c>
      <c r="E161" s="264" t="s">
        <v>1</v>
      </c>
      <c r="F161" s="265" t="s">
        <v>7738</v>
      </c>
      <c r="G161" s="263"/>
      <c r="H161" s="266">
        <v>9.2400000000000002</v>
      </c>
      <c r="I161" s="267"/>
      <c r="J161" s="263"/>
      <c r="K161" s="263"/>
      <c r="L161" s="268"/>
      <c r="M161" s="269"/>
      <c r="N161" s="270"/>
      <c r="O161" s="270"/>
      <c r="P161" s="270"/>
      <c r="Q161" s="270"/>
      <c r="R161" s="270"/>
      <c r="S161" s="270"/>
      <c r="T161" s="271"/>
      <c r="U161" s="14"/>
      <c r="V161" s="14"/>
      <c r="W161" s="14"/>
      <c r="X161" s="14"/>
      <c r="Y161" s="14"/>
      <c r="Z161" s="14"/>
      <c r="AA161" s="14"/>
      <c r="AB161" s="14"/>
      <c r="AC161" s="14"/>
      <c r="AD161" s="14"/>
      <c r="AE161" s="14"/>
      <c r="AT161" s="272" t="s">
        <v>364</v>
      </c>
      <c r="AU161" s="272" t="s">
        <v>90</v>
      </c>
      <c r="AV161" s="14" t="s">
        <v>90</v>
      </c>
      <c r="AW161" s="14" t="s">
        <v>36</v>
      </c>
      <c r="AX161" s="14" t="s">
        <v>81</v>
      </c>
      <c r="AY161" s="272" t="s">
        <v>215</v>
      </c>
    </row>
    <row r="162" s="14" customFormat="1">
      <c r="A162" s="14"/>
      <c r="B162" s="262"/>
      <c r="C162" s="263"/>
      <c r="D162" s="233" t="s">
        <v>364</v>
      </c>
      <c r="E162" s="264" t="s">
        <v>1</v>
      </c>
      <c r="F162" s="265" t="s">
        <v>7739</v>
      </c>
      <c r="G162" s="263"/>
      <c r="H162" s="266">
        <v>8.0500000000000007</v>
      </c>
      <c r="I162" s="267"/>
      <c r="J162" s="263"/>
      <c r="K162" s="263"/>
      <c r="L162" s="268"/>
      <c r="M162" s="269"/>
      <c r="N162" s="270"/>
      <c r="O162" s="270"/>
      <c r="P162" s="270"/>
      <c r="Q162" s="270"/>
      <c r="R162" s="270"/>
      <c r="S162" s="270"/>
      <c r="T162" s="271"/>
      <c r="U162" s="14"/>
      <c r="V162" s="14"/>
      <c r="W162" s="14"/>
      <c r="X162" s="14"/>
      <c r="Y162" s="14"/>
      <c r="Z162" s="14"/>
      <c r="AA162" s="14"/>
      <c r="AB162" s="14"/>
      <c r="AC162" s="14"/>
      <c r="AD162" s="14"/>
      <c r="AE162" s="14"/>
      <c r="AT162" s="272" t="s">
        <v>364</v>
      </c>
      <c r="AU162" s="272" t="s">
        <v>90</v>
      </c>
      <c r="AV162" s="14" t="s">
        <v>90</v>
      </c>
      <c r="AW162" s="14" t="s">
        <v>36</v>
      </c>
      <c r="AX162" s="14" t="s">
        <v>81</v>
      </c>
      <c r="AY162" s="272" t="s">
        <v>215</v>
      </c>
    </row>
    <row r="163" s="15" customFormat="1">
      <c r="A163" s="15"/>
      <c r="B163" s="273"/>
      <c r="C163" s="274"/>
      <c r="D163" s="233" t="s">
        <v>364</v>
      </c>
      <c r="E163" s="275" t="s">
        <v>1</v>
      </c>
      <c r="F163" s="276" t="s">
        <v>368</v>
      </c>
      <c r="G163" s="274"/>
      <c r="H163" s="277">
        <v>77.314999999999998</v>
      </c>
      <c r="I163" s="278"/>
      <c r="J163" s="274"/>
      <c r="K163" s="274"/>
      <c r="L163" s="279"/>
      <c r="M163" s="280"/>
      <c r="N163" s="281"/>
      <c r="O163" s="281"/>
      <c r="P163" s="281"/>
      <c r="Q163" s="281"/>
      <c r="R163" s="281"/>
      <c r="S163" s="281"/>
      <c r="T163" s="282"/>
      <c r="U163" s="15"/>
      <c r="V163" s="15"/>
      <c r="W163" s="15"/>
      <c r="X163" s="15"/>
      <c r="Y163" s="15"/>
      <c r="Z163" s="15"/>
      <c r="AA163" s="15"/>
      <c r="AB163" s="15"/>
      <c r="AC163" s="15"/>
      <c r="AD163" s="15"/>
      <c r="AE163" s="15"/>
      <c r="AT163" s="283" t="s">
        <v>364</v>
      </c>
      <c r="AU163" s="283" t="s">
        <v>90</v>
      </c>
      <c r="AV163" s="15" t="s">
        <v>214</v>
      </c>
      <c r="AW163" s="15" t="s">
        <v>36</v>
      </c>
      <c r="AX163" s="15" t="s">
        <v>88</v>
      </c>
      <c r="AY163" s="283" t="s">
        <v>215</v>
      </c>
    </row>
    <row r="164" s="2" customFormat="1" ht="24.15" customHeight="1">
      <c r="A164" s="39"/>
      <c r="B164" s="40"/>
      <c r="C164" s="220" t="s">
        <v>236</v>
      </c>
      <c r="D164" s="220" t="s">
        <v>216</v>
      </c>
      <c r="E164" s="221" t="s">
        <v>7740</v>
      </c>
      <c r="F164" s="222" t="s">
        <v>7741</v>
      </c>
      <c r="G164" s="223" t="s">
        <v>523</v>
      </c>
      <c r="H164" s="224">
        <v>125.307</v>
      </c>
      <c r="I164" s="225"/>
      <c r="J164" s="226">
        <f>ROUND(I164*H164,2)</f>
        <v>0</v>
      </c>
      <c r="K164" s="222" t="s">
        <v>359</v>
      </c>
      <c r="L164" s="45"/>
      <c r="M164" s="227" t="s">
        <v>1</v>
      </c>
      <c r="N164" s="228" t="s">
        <v>46</v>
      </c>
      <c r="O164" s="92"/>
      <c r="P164" s="229">
        <f>O164*H164</f>
        <v>0</v>
      </c>
      <c r="Q164" s="229">
        <v>0.00084999999999999995</v>
      </c>
      <c r="R164" s="229">
        <f>Q164*H164</f>
        <v>0.10651094999999999</v>
      </c>
      <c r="S164" s="229">
        <v>0</v>
      </c>
      <c r="T164" s="230">
        <f>S164*H164</f>
        <v>0</v>
      </c>
      <c r="U164" s="39"/>
      <c r="V164" s="39"/>
      <c r="W164" s="39"/>
      <c r="X164" s="39"/>
      <c r="Y164" s="39"/>
      <c r="Z164" s="39"/>
      <c r="AA164" s="39"/>
      <c r="AB164" s="39"/>
      <c r="AC164" s="39"/>
      <c r="AD164" s="39"/>
      <c r="AE164" s="39"/>
      <c r="AR164" s="231" t="s">
        <v>214</v>
      </c>
      <c r="AT164" s="231" t="s">
        <v>216</v>
      </c>
      <c r="AU164" s="231" t="s">
        <v>90</v>
      </c>
      <c r="AY164" s="18" t="s">
        <v>215</v>
      </c>
      <c r="BE164" s="232">
        <f>IF(N164="základní",J164,0)</f>
        <v>0</v>
      </c>
      <c r="BF164" s="232">
        <f>IF(N164="snížená",J164,0)</f>
        <v>0</v>
      </c>
      <c r="BG164" s="232">
        <f>IF(N164="zákl. přenesená",J164,0)</f>
        <v>0</v>
      </c>
      <c r="BH164" s="232">
        <f>IF(N164="sníž. přenesená",J164,0)</f>
        <v>0</v>
      </c>
      <c r="BI164" s="232">
        <f>IF(N164="nulová",J164,0)</f>
        <v>0</v>
      </c>
      <c r="BJ164" s="18" t="s">
        <v>88</v>
      </c>
      <c r="BK164" s="232">
        <f>ROUND(I164*H164,2)</f>
        <v>0</v>
      </c>
      <c r="BL164" s="18" t="s">
        <v>214</v>
      </c>
      <c r="BM164" s="231" t="s">
        <v>7742</v>
      </c>
    </row>
    <row r="165" s="2" customFormat="1">
      <c r="A165" s="39"/>
      <c r="B165" s="40"/>
      <c r="C165" s="41"/>
      <c r="D165" s="233" t="s">
        <v>221</v>
      </c>
      <c r="E165" s="41"/>
      <c r="F165" s="234" t="s">
        <v>7743</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221</v>
      </c>
      <c r="AU165" s="18" t="s">
        <v>90</v>
      </c>
    </row>
    <row r="166" s="2" customFormat="1">
      <c r="A166" s="39"/>
      <c r="B166" s="40"/>
      <c r="C166" s="41"/>
      <c r="D166" s="250" t="s">
        <v>362</v>
      </c>
      <c r="E166" s="41"/>
      <c r="F166" s="251" t="s">
        <v>7744</v>
      </c>
      <c r="G166" s="41"/>
      <c r="H166" s="41"/>
      <c r="I166" s="235"/>
      <c r="J166" s="41"/>
      <c r="K166" s="41"/>
      <c r="L166" s="45"/>
      <c r="M166" s="236"/>
      <c r="N166" s="237"/>
      <c r="O166" s="92"/>
      <c r="P166" s="92"/>
      <c r="Q166" s="92"/>
      <c r="R166" s="92"/>
      <c r="S166" s="92"/>
      <c r="T166" s="93"/>
      <c r="U166" s="39"/>
      <c r="V166" s="39"/>
      <c r="W166" s="39"/>
      <c r="X166" s="39"/>
      <c r="Y166" s="39"/>
      <c r="Z166" s="39"/>
      <c r="AA166" s="39"/>
      <c r="AB166" s="39"/>
      <c r="AC166" s="39"/>
      <c r="AD166" s="39"/>
      <c r="AE166" s="39"/>
      <c r="AT166" s="18" t="s">
        <v>362</v>
      </c>
      <c r="AU166" s="18" t="s">
        <v>90</v>
      </c>
    </row>
    <row r="167" s="14" customFormat="1">
      <c r="A167" s="14"/>
      <c r="B167" s="262"/>
      <c r="C167" s="263"/>
      <c r="D167" s="233" t="s">
        <v>364</v>
      </c>
      <c r="E167" s="264" t="s">
        <v>1</v>
      </c>
      <c r="F167" s="265" t="s">
        <v>7745</v>
      </c>
      <c r="G167" s="263"/>
      <c r="H167" s="266">
        <v>125.307</v>
      </c>
      <c r="I167" s="267"/>
      <c r="J167" s="263"/>
      <c r="K167" s="263"/>
      <c r="L167" s="268"/>
      <c r="M167" s="269"/>
      <c r="N167" s="270"/>
      <c r="O167" s="270"/>
      <c r="P167" s="270"/>
      <c r="Q167" s="270"/>
      <c r="R167" s="270"/>
      <c r="S167" s="270"/>
      <c r="T167" s="271"/>
      <c r="U167" s="14"/>
      <c r="V167" s="14"/>
      <c r="W167" s="14"/>
      <c r="X167" s="14"/>
      <c r="Y167" s="14"/>
      <c r="Z167" s="14"/>
      <c r="AA167" s="14"/>
      <c r="AB167" s="14"/>
      <c r="AC167" s="14"/>
      <c r="AD167" s="14"/>
      <c r="AE167" s="14"/>
      <c r="AT167" s="272" t="s">
        <v>364</v>
      </c>
      <c r="AU167" s="272" t="s">
        <v>90</v>
      </c>
      <c r="AV167" s="14" t="s">
        <v>90</v>
      </c>
      <c r="AW167" s="14" t="s">
        <v>36</v>
      </c>
      <c r="AX167" s="14" t="s">
        <v>88</v>
      </c>
      <c r="AY167" s="272" t="s">
        <v>215</v>
      </c>
    </row>
    <row r="168" s="2" customFormat="1" ht="24.15" customHeight="1">
      <c r="A168" s="39"/>
      <c r="B168" s="40"/>
      <c r="C168" s="220" t="s">
        <v>241</v>
      </c>
      <c r="D168" s="220" t="s">
        <v>216</v>
      </c>
      <c r="E168" s="221" t="s">
        <v>5308</v>
      </c>
      <c r="F168" s="222" t="s">
        <v>5309</v>
      </c>
      <c r="G168" s="223" t="s">
        <v>523</v>
      </c>
      <c r="H168" s="224">
        <v>77.314999999999998</v>
      </c>
      <c r="I168" s="225"/>
      <c r="J168" s="226">
        <f>ROUND(I168*H168,2)</f>
        <v>0</v>
      </c>
      <c r="K168" s="222" t="s">
        <v>359</v>
      </c>
      <c r="L168" s="45"/>
      <c r="M168" s="227" t="s">
        <v>1</v>
      </c>
      <c r="N168" s="228" t="s">
        <v>46</v>
      </c>
      <c r="O168" s="92"/>
      <c r="P168" s="229">
        <f>O168*H168</f>
        <v>0</v>
      </c>
      <c r="Q168" s="229">
        <v>0</v>
      </c>
      <c r="R168" s="229">
        <f>Q168*H168</f>
        <v>0</v>
      </c>
      <c r="S168" s="229">
        <v>0</v>
      </c>
      <c r="T168" s="230">
        <f>S168*H168</f>
        <v>0</v>
      </c>
      <c r="U168" s="39"/>
      <c r="V168" s="39"/>
      <c r="W168" s="39"/>
      <c r="X168" s="39"/>
      <c r="Y168" s="39"/>
      <c r="Z168" s="39"/>
      <c r="AA168" s="39"/>
      <c r="AB168" s="39"/>
      <c r="AC168" s="39"/>
      <c r="AD168" s="39"/>
      <c r="AE168" s="39"/>
      <c r="AR168" s="231" t="s">
        <v>214</v>
      </c>
      <c r="AT168" s="231" t="s">
        <v>216</v>
      </c>
      <c r="AU168" s="231" t="s">
        <v>90</v>
      </c>
      <c r="AY168" s="18" t="s">
        <v>215</v>
      </c>
      <c r="BE168" s="232">
        <f>IF(N168="základní",J168,0)</f>
        <v>0</v>
      </c>
      <c r="BF168" s="232">
        <f>IF(N168="snížená",J168,0)</f>
        <v>0</v>
      </c>
      <c r="BG168" s="232">
        <f>IF(N168="zákl. přenesená",J168,0)</f>
        <v>0</v>
      </c>
      <c r="BH168" s="232">
        <f>IF(N168="sníž. přenesená",J168,0)</f>
        <v>0</v>
      </c>
      <c r="BI168" s="232">
        <f>IF(N168="nulová",J168,0)</f>
        <v>0</v>
      </c>
      <c r="BJ168" s="18" t="s">
        <v>88</v>
      </c>
      <c r="BK168" s="232">
        <f>ROUND(I168*H168,2)</f>
        <v>0</v>
      </c>
      <c r="BL168" s="18" t="s">
        <v>214</v>
      </c>
      <c r="BM168" s="231" t="s">
        <v>7746</v>
      </c>
    </row>
    <row r="169" s="2" customFormat="1">
      <c r="A169" s="39"/>
      <c r="B169" s="40"/>
      <c r="C169" s="41"/>
      <c r="D169" s="233" t="s">
        <v>221</v>
      </c>
      <c r="E169" s="41"/>
      <c r="F169" s="234" t="s">
        <v>5311</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221</v>
      </c>
      <c r="AU169" s="18" t="s">
        <v>90</v>
      </c>
    </row>
    <row r="170" s="2" customFormat="1">
      <c r="A170" s="39"/>
      <c r="B170" s="40"/>
      <c r="C170" s="41"/>
      <c r="D170" s="250" t="s">
        <v>362</v>
      </c>
      <c r="E170" s="41"/>
      <c r="F170" s="251" t="s">
        <v>5312</v>
      </c>
      <c r="G170" s="41"/>
      <c r="H170" s="41"/>
      <c r="I170" s="235"/>
      <c r="J170" s="41"/>
      <c r="K170" s="41"/>
      <c r="L170" s="45"/>
      <c r="M170" s="236"/>
      <c r="N170" s="237"/>
      <c r="O170" s="92"/>
      <c r="P170" s="92"/>
      <c r="Q170" s="92"/>
      <c r="R170" s="92"/>
      <c r="S170" s="92"/>
      <c r="T170" s="93"/>
      <c r="U170" s="39"/>
      <c r="V170" s="39"/>
      <c r="W170" s="39"/>
      <c r="X170" s="39"/>
      <c r="Y170" s="39"/>
      <c r="Z170" s="39"/>
      <c r="AA170" s="39"/>
      <c r="AB170" s="39"/>
      <c r="AC170" s="39"/>
      <c r="AD170" s="39"/>
      <c r="AE170" s="39"/>
      <c r="AT170" s="18" t="s">
        <v>362</v>
      </c>
      <c r="AU170" s="18" t="s">
        <v>90</v>
      </c>
    </row>
    <row r="171" s="2" customFormat="1" ht="24.15" customHeight="1">
      <c r="A171" s="39"/>
      <c r="B171" s="40"/>
      <c r="C171" s="220" t="s">
        <v>246</v>
      </c>
      <c r="D171" s="220" t="s">
        <v>216</v>
      </c>
      <c r="E171" s="221" t="s">
        <v>7747</v>
      </c>
      <c r="F171" s="222" t="s">
        <v>7748</v>
      </c>
      <c r="G171" s="223" t="s">
        <v>523</v>
      </c>
      <c r="H171" s="224">
        <v>125.307</v>
      </c>
      <c r="I171" s="225"/>
      <c r="J171" s="226">
        <f>ROUND(I171*H171,2)</f>
        <v>0</v>
      </c>
      <c r="K171" s="222" t="s">
        <v>359</v>
      </c>
      <c r="L171" s="45"/>
      <c r="M171" s="227" t="s">
        <v>1</v>
      </c>
      <c r="N171" s="228" t="s">
        <v>46</v>
      </c>
      <c r="O171" s="92"/>
      <c r="P171" s="229">
        <f>O171*H171</f>
        <v>0</v>
      </c>
      <c r="Q171" s="229">
        <v>0</v>
      </c>
      <c r="R171" s="229">
        <f>Q171*H171</f>
        <v>0</v>
      </c>
      <c r="S171" s="229">
        <v>0</v>
      </c>
      <c r="T171" s="230">
        <f>S171*H171</f>
        <v>0</v>
      </c>
      <c r="U171" s="39"/>
      <c r="V171" s="39"/>
      <c r="W171" s="39"/>
      <c r="X171" s="39"/>
      <c r="Y171" s="39"/>
      <c r="Z171" s="39"/>
      <c r="AA171" s="39"/>
      <c r="AB171" s="39"/>
      <c r="AC171" s="39"/>
      <c r="AD171" s="39"/>
      <c r="AE171" s="39"/>
      <c r="AR171" s="231" t="s">
        <v>214</v>
      </c>
      <c r="AT171" s="231" t="s">
        <v>216</v>
      </c>
      <c r="AU171" s="231" t="s">
        <v>90</v>
      </c>
      <c r="AY171" s="18" t="s">
        <v>215</v>
      </c>
      <c r="BE171" s="232">
        <f>IF(N171="základní",J171,0)</f>
        <v>0</v>
      </c>
      <c r="BF171" s="232">
        <f>IF(N171="snížená",J171,0)</f>
        <v>0</v>
      </c>
      <c r="BG171" s="232">
        <f>IF(N171="zákl. přenesená",J171,0)</f>
        <v>0</v>
      </c>
      <c r="BH171" s="232">
        <f>IF(N171="sníž. přenesená",J171,0)</f>
        <v>0</v>
      </c>
      <c r="BI171" s="232">
        <f>IF(N171="nulová",J171,0)</f>
        <v>0</v>
      </c>
      <c r="BJ171" s="18" t="s">
        <v>88</v>
      </c>
      <c r="BK171" s="232">
        <f>ROUND(I171*H171,2)</f>
        <v>0</v>
      </c>
      <c r="BL171" s="18" t="s">
        <v>214</v>
      </c>
      <c r="BM171" s="231" t="s">
        <v>7749</v>
      </c>
    </row>
    <row r="172" s="2" customFormat="1">
      <c r="A172" s="39"/>
      <c r="B172" s="40"/>
      <c r="C172" s="41"/>
      <c r="D172" s="233" t="s">
        <v>221</v>
      </c>
      <c r="E172" s="41"/>
      <c r="F172" s="234" t="s">
        <v>7750</v>
      </c>
      <c r="G172" s="41"/>
      <c r="H172" s="41"/>
      <c r="I172" s="235"/>
      <c r="J172" s="41"/>
      <c r="K172" s="41"/>
      <c r="L172" s="45"/>
      <c r="M172" s="236"/>
      <c r="N172" s="237"/>
      <c r="O172" s="92"/>
      <c r="P172" s="92"/>
      <c r="Q172" s="92"/>
      <c r="R172" s="92"/>
      <c r="S172" s="92"/>
      <c r="T172" s="93"/>
      <c r="U172" s="39"/>
      <c r="V172" s="39"/>
      <c r="W172" s="39"/>
      <c r="X172" s="39"/>
      <c r="Y172" s="39"/>
      <c r="Z172" s="39"/>
      <c r="AA172" s="39"/>
      <c r="AB172" s="39"/>
      <c r="AC172" s="39"/>
      <c r="AD172" s="39"/>
      <c r="AE172" s="39"/>
      <c r="AT172" s="18" t="s">
        <v>221</v>
      </c>
      <c r="AU172" s="18" t="s">
        <v>90</v>
      </c>
    </row>
    <row r="173" s="2" customFormat="1">
      <c r="A173" s="39"/>
      <c r="B173" s="40"/>
      <c r="C173" s="41"/>
      <c r="D173" s="250" t="s">
        <v>362</v>
      </c>
      <c r="E173" s="41"/>
      <c r="F173" s="251" t="s">
        <v>7751</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362</v>
      </c>
      <c r="AU173" s="18" t="s">
        <v>90</v>
      </c>
    </row>
    <row r="174" s="2" customFormat="1" ht="21.75" customHeight="1">
      <c r="A174" s="39"/>
      <c r="B174" s="40"/>
      <c r="C174" s="220" t="s">
        <v>251</v>
      </c>
      <c r="D174" s="220" t="s">
        <v>216</v>
      </c>
      <c r="E174" s="221" t="s">
        <v>7551</v>
      </c>
      <c r="F174" s="222" t="s">
        <v>7552</v>
      </c>
      <c r="G174" s="223" t="s">
        <v>523</v>
      </c>
      <c r="H174" s="224">
        <v>67.031999999999996</v>
      </c>
      <c r="I174" s="225"/>
      <c r="J174" s="226">
        <f>ROUND(I174*H174,2)</f>
        <v>0</v>
      </c>
      <c r="K174" s="222" t="s">
        <v>359</v>
      </c>
      <c r="L174" s="45"/>
      <c r="M174" s="227" t="s">
        <v>1</v>
      </c>
      <c r="N174" s="228" t="s">
        <v>46</v>
      </c>
      <c r="O174" s="92"/>
      <c r="P174" s="229">
        <f>O174*H174</f>
        <v>0</v>
      </c>
      <c r="Q174" s="229">
        <v>0.00069999999999999999</v>
      </c>
      <c r="R174" s="229">
        <f>Q174*H174</f>
        <v>0.046922399999999996</v>
      </c>
      <c r="S174" s="229">
        <v>0</v>
      </c>
      <c r="T174" s="230">
        <f>S174*H174</f>
        <v>0</v>
      </c>
      <c r="U174" s="39"/>
      <c r="V174" s="39"/>
      <c r="W174" s="39"/>
      <c r="X174" s="39"/>
      <c r="Y174" s="39"/>
      <c r="Z174" s="39"/>
      <c r="AA174" s="39"/>
      <c r="AB174" s="39"/>
      <c r="AC174" s="39"/>
      <c r="AD174" s="39"/>
      <c r="AE174" s="39"/>
      <c r="AR174" s="231" t="s">
        <v>214</v>
      </c>
      <c r="AT174" s="231" t="s">
        <v>216</v>
      </c>
      <c r="AU174" s="231" t="s">
        <v>90</v>
      </c>
      <c r="AY174" s="18" t="s">
        <v>215</v>
      </c>
      <c r="BE174" s="232">
        <f>IF(N174="základní",J174,0)</f>
        <v>0</v>
      </c>
      <c r="BF174" s="232">
        <f>IF(N174="snížená",J174,0)</f>
        <v>0</v>
      </c>
      <c r="BG174" s="232">
        <f>IF(N174="zákl. přenesená",J174,0)</f>
        <v>0</v>
      </c>
      <c r="BH174" s="232">
        <f>IF(N174="sníž. přenesená",J174,0)</f>
        <v>0</v>
      </c>
      <c r="BI174" s="232">
        <f>IF(N174="nulová",J174,0)</f>
        <v>0</v>
      </c>
      <c r="BJ174" s="18" t="s">
        <v>88</v>
      </c>
      <c r="BK174" s="232">
        <f>ROUND(I174*H174,2)</f>
        <v>0</v>
      </c>
      <c r="BL174" s="18" t="s">
        <v>214</v>
      </c>
      <c r="BM174" s="231" t="s">
        <v>7752</v>
      </c>
    </row>
    <row r="175" s="2" customFormat="1">
      <c r="A175" s="39"/>
      <c r="B175" s="40"/>
      <c r="C175" s="41"/>
      <c r="D175" s="233" t="s">
        <v>221</v>
      </c>
      <c r="E175" s="41"/>
      <c r="F175" s="234" t="s">
        <v>7554</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221</v>
      </c>
      <c r="AU175" s="18" t="s">
        <v>90</v>
      </c>
    </row>
    <row r="176" s="2" customFormat="1">
      <c r="A176" s="39"/>
      <c r="B176" s="40"/>
      <c r="C176" s="41"/>
      <c r="D176" s="250" t="s">
        <v>362</v>
      </c>
      <c r="E176" s="41"/>
      <c r="F176" s="251" t="s">
        <v>7555</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362</v>
      </c>
      <c r="AU176" s="18" t="s">
        <v>90</v>
      </c>
    </row>
    <row r="177" s="14" customFormat="1">
      <c r="A177" s="14"/>
      <c r="B177" s="262"/>
      <c r="C177" s="263"/>
      <c r="D177" s="233" t="s">
        <v>364</v>
      </c>
      <c r="E177" s="264" t="s">
        <v>1</v>
      </c>
      <c r="F177" s="265" t="s">
        <v>7753</v>
      </c>
      <c r="G177" s="263"/>
      <c r="H177" s="266">
        <v>45.031999999999996</v>
      </c>
      <c r="I177" s="267"/>
      <c r="J177" s="263"/>
      <c r="K177" s="263"/>
      <c r="L177" s="268"/>
      <c r="M177" s="269"/>
      <c r="N177" s="270"/>
      <c r="O177" s="270"/>
      <c r="P177" s="270"/>
      <c r="Q177" s="270"/>
      <c r="R177" s="270"/>
      <c r="S177" s="270"/>
      <c r="T177" s="271"/>
      <c r="U177" s="14"/>
      <c r="V177" s="14"/>
      <c r="W177" s="14"/>
      <c r="X177" s="14"/>
      <c r="Y177" s="14"/>
      <c r="Z177" s="14"/>
      <c r="AA177" s="14"/>
      <c r="AB177" s="14"/>
      <c r="AC177" s="14"/>
      <c r="AD177" s="14"/>
      <c r="AE177" s="14"/>
      <c r="AT177" s="272" t="s">
        <v>364</v>
      </c>
      <c r="AU177" s="272" t="s">
        <v>90</v>
      </c>
      <c r="AV177" s="14" t="s">
        <v>90</v>
      </c>
      <c r="AW177" s="14" t="s">
        <v>36</v>
      </c>
      <c r="AX177" s="14" t="s">
        <v>81</v>
      </c>
      <c r="AY177" s="272" t="s">
        <v>215</v>
      </c>
    </row>
    <row r="178" s="14" customFormat="1">
      <c r="A178" s="14"/>
      <c r="B178" s="262"/>
      <c r="C178" s="263"/>
      <c r="D178" s="233" t="s">
        <v>364</v>
      </c>
      <c r="E178" s="264" t="s">
        <v>1</v>
      </c>
      <c r="F178" s="265" t="s">
        <v>7754</v>
      </c>
      <c r="G178" s="263"/>
      <c r="H178" s="266">
        <v>22</v>
      </c>
      <c r="I178" s="267"/>
      <c r="J178" s="263"/>
      <c r="K178" s="263"/>
      <c r="L178" s="268"/>
      <c r="M178" s="269"/>
      <c r="N178" s="270"/>
      <c r="O178" s="270"/>
      <c r="P178" s="270"/>
      <c r="Q178" s="270"/>
      <c r="R178" s="270"/>
      <c r="S178" s="270"/>
      <c r="T178" s="271"/>
      <c r="U178" s="14"/>
      <c r="V178" s="14"/>
      <c r="W178" s="14"/>
      <c r="X178" s="14"/>
      <c r="Y178" s="14"/>
      <c r="Z178" s="14"/>
      <c r="AA178" s="14"/>
      <c r="AB178" s="14"/>
      <c r="AC178" s="14"/>
      <c r="AD178" s="14"/>
      <c r="AE178" s="14"/>
      <c r="AT178" s="272" t="s">
        <v>364</v>
      </c>
      <c r="AU178" s="272" t="s">
        <v>90</v>
      </c>
      <c r="AV178" s="14" t="s">
        <v>90</v>
      </c>
      <c r="AW178" s="14" t="s">
        <v>36</v>
      </c>
      <c r="AX178" s="14" t="s">
        <v>81</v>
      </c>
      <c r="AY178" s="272" t="s">
        <v>215</v>
      </c>
    </row>
    <row r="179" s="15" customFormat="1">
      <c r="A179" s="15"/>
      <c r="B179" s="273"/>
      <c r="C179" s="274"/>
      <c r="D179" s="233" t="s">
        <v>364</v>
      </c>
      <c r="E179" s="275" t="s">
        <v>1</v>
      </c>
      <c r="F179" s="276" t="s">
        <v>368</v>
      </c>
      <c r="G179" s="274"/>
      <c r="H179" s="277">
        <v>67.031999999999996</v>
      </c>
      <c r="I179" s="278"/>
      <c r="J179" s="274"/>
      <c r="K179" s="274"/>
      <c r="L179" s="279"/>
      <c r="M179" s="280"/>
      <c r="N179" s="281"/>
      <c r="O179" s="281"/>
      <c r="P179" s="281"/>
      <c r="Q179" s="281"/>
      <c r="R179" s="281"/>
      <c r="S179" s="281"/>
      <c r="T179" s="282"/>
      <c r="U179" s="15"/>
      <c r="V179" s="15"/>
      <c r="W179" s="15"/>
      <c r="X179" s="15"/>
      <c r="Y179" s="15"/>
      <c r="Z179" s="15"/>
      <c r="AA179" s="15"/>
      <c r="AB179" s="15"/>
      <c r="AC179" s="15"/>
      <c r="AD179" s="15"/>
      <c r="AE179" s="15"/>
      <c r="AT179" s="283" t="s">
        <v>364</v>
      </c>
      <c r="AU179" s="283" t="s">
        <v>90</v>
      </c>
      <c r="AV179" s="15" t="s">
        <v>214</v>
      </c>
      <c r="AW179" s="15" t="s">
        <v>36</v>
      </c>
      <c r="AX179" s="15" t="s">
        <v>88</v>
      </c>
      <c r="AY179" s="283" t="s">
        <v>215</v>
      </c>
    </row>
    <row r="180" s="2" customFormat="1" ht="16.5" customHeight="1">
      <c r="A180" s="39"/>
      <c r="B180" s="40"/>
      <c r="C180" s="220" t="s">
        <v>256</v>
      </c>
      <c r="D180" s="220" t="s">
        <v>216</v>
      </c>
      <c r="E180" s="221" t="s">
        <v>7557</v>
      </c>
      <c r="F180" s="222" t="s">
        <v>7558</v>
      </c>
      <c r="G180" s="223" t="s">
        <v>523</v>
      </c>
      <c r="H180" s="224">
        <v>67.031999999999996</v>
      </c>
      <c r="I180" s="225"/>
      <c r="J180" s="226">
        <f>ROUND(I180*H180,2)</f>
        <v>0</v>
      </c>
      <c r="K180" s="222" t="s">
        <v>359</v>
      </c>
      <c r="L180" s="45"/>
      <c r="M180" s="227" t="s">
        <v>1</v>
      </c>
      <c r="N180" s="228" t="s">
        <v>46</v>
      </c>
      <c r="O180" s="92"/>
      <c r="P180" s="229">
        <f>O180*H180</f>
        <v>0</v>
      </c>
      <c r="Q180" s="229">
        <v>0</v>
      </c>
      <c r="R180" s="229">
        <f>Q180*H180</f>
        <v>0</v>
      </c>
      <c r="S180" s="229">
        <v>0</v>
      </c>
      <c r="T180" s="230">
        <f>S180*H180</f>
        <v>0</v>
      </c>
      <c r="U180" s="39"/>
      <c r="V180" s="39"/>
      <c r="W180" s="39"/>
      <c r="X180" s="39"/>
      <c r="Y180" s="39"/>
      <c r="Z180" s="39"/>
      <c r="AA180" s="39"/>
      <c r="AB180" s="39"/>
      <c r="AC180" s="39"/>
      <c r="AD180" s="39"/>
      <c r="AE180" s="39"/>
      <c r="AR180" s="231" t="s">
        <v>214</v>
      </c>
      <c r="AT180" s="231" t="s">
        <v>216</v>
      </c>
      <c r="AU180" s="231" t="s">
        <v>90</v>
      </c>
      <c r="AY180" s="18" t="s">
        <v>215</v>
      </c>
      <c r="BE180" s="232">
        <f>IF(N180="základní",J180,0)</f>
        <v>0</v>
      </c>
      <c r="BF180" s="232">
        <f>IF(N180="snížená",J180,0)</f>
        <v>0</v>
      </c>
      <c r="BG180" s="232">
        <f>IF(N180="zákl. přenesená",J180,0)</f>
        <v>0</v>
      </c>
      <c r="BH180" s="232">
        <f>IF(N180="sníž. přenesená",J180,0)</f>
        <v>0</v>
      </c>
      <c r="BI180" s="232">
        <f>IF(N180="nulová",J180,0)</f>
        <v>0</v>
      </c>
      <c r="BJ180" s="18" t="s">
        <v>88</v>
      </c>
      <c r="BK180" s="232">
        <f>ROUND(I180*H180,2)</f>
        <v>0</v>
      </c>
      <c r="BL180" s="18" t="s">
        <v>214</v>
      </c>
      <c r="BM180" s="231" t="s">
        <v>7755</v>
      </c>
    </row>
    <row r="181" s="2" customFormat="1">
      <c r="A181" s="39"/>
      <c r="B181" s="40"/>
      <c r="C181" s="41"/>
      <c r="D181" s="233" t="s">
        <v>221</v>
      </c>
      <c r="E181" s="41"/>
      <c r="F181" s="234" t="s">
        <v>7560</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221</v>
      </c>
      <c r="AU181" s="18" t="s">
        <v>90</v>
      </c>
    </row>
    <row r="182" s="2" customFormat="1">
      <c r="A182" s="39"/>
      <c r="B182" s="40"/>
      <c r="C182" s="41"/>
      <c r="D182" s="250" t="s">
        <v>362</v>
      </c>
      <c r="E182" s="41"/>
      <c r="F182" s="251" t="s">
        <v>7561</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362</v>
      </c>
      <c r="AU182" s="18" t="s">
        <v>90</v>
      </c>
    </row>
    <row r="183" s="2" customFormat="1" ht="21.75" customHeight="1">
      <c r="A183" s="39"/>
      <c r="B183" s="40"/>
      <c r="C183" s="220" t="s">
        <v>261</v>
      </c>
      <c r="D183" s="220" t="s">
        <v>216</v>
      </c>
      <c r="E183" s="221" t="s">
        <v>7562</v>
      </c>
      <c r="F183" s="222" t="s">
        <v>7563</v>
      </c>
      <c r="G183" s="223" t="s">
        <v>358</v>
      </c>
      <c r="H183" s="224">
        <v>42.893999999999998</v>
      </c>
      <c r="I183" s="225"/>
      <c r="J183" s="226">
        <f>ROUND(I183*H183,2)</f>
        <v>0</v>
      </c>
      <c r="K183" s="222" t="s">
        <v>359</v>
      </c>
      <c r="L183" s="45"/>
      <c r="M183" s="227" t="s">
        <v>1</v>
      </c>
      <c r="N183" s="228" t="s">
        <v>46</v>
      </c>
      <c r="O183" s="92"/>
      <c r="P183" s="229">
        <f>O183*H183</f>
        <v>0</v>
      </c>
      <c r="Q183" s="229">
        <v>0.00046000000000000001</v>
      </c>
      <c r="R183" s="229">
        <f>Q183*H183</f>
        <v>0.019731240000000001</v>
      </c>
      <c r="S183" s="229">
        <v>0</v>
      </c>
      <c r="T183" s="230">
        <f>S183*H183</f>
        <v>0</v>
      </c>
      <c r="U183" s="39"/>
      <c r="V183" s="39"/>
      <c r="W183" s="39"/>
      <c r="X183" s="39"/>
      <c r="Y183" s="39"/>
      <c r="Z183" s="39"/>
      <c r="AA183" s="39"/>
      <c r="AB183" s="39"/>
      <c r="AC183" s="39"/>
      <c r="AD183" s="39"/>
      <c r="AE183" s="39"/>
      <c r="AR183" s="231" t="s">
        <v>214</v>
      </c>
      <c r="AT183" s="231" t="s">
        <v>216</v>
      </c>
      <c r="AU183" s="231" t="s">
        <v>90</v>
      </c>
      <c r="AY183" s="18" t="s">
        <v>215</v>
      </c>
      <c r="BE183" s="232">
        <f>IF(N183="základní",J183,0)</f>
        <v>0</v>
      </c>
      <c r="BF183" s="232">
        <f>IF(N183="snížená",J183,0)</f>
        <v>0</v>
      </c>
      <c r="BG183" s="232">
        <f>IF(N183="zákl. přenesená",J183,0)</f>
        <v>0</v>
      </c>
      <c r="BH183" s="232">
        <f>IF(N183="sníž. přenesená",J183,0)</f>
        <v>0</v>
      </c>
      <c r="BI183" s="232">
        <f>IF(N183="nulová",J183,0)</f>
        <v>0</v>
      </c>
      <c r="BJ183" s="18" t="s">
        <v>88</v>
      </c>
      <c r="BK183" s="232">
        <f>ROUND(I183*H183,2)</f>
        <v>0</v>
      </c>
      <c r="BL183" s="18" t="s">
        <v>214</v>
      </c>
      <c r="BM183" s="231" t="s">
        <v>7756</v>
      </c>
    </row>
    <row r="184" s="2" customFormat="1">
      <c r="A184" s="39"/>
      <c r="B184" s="40"/>
      <c r="C184" s="41"/>
      <c r="D184" s="233" t="s">
        <v>221</v>
      </c>
      <c r="E184" s="41"/>
      <c r="F184" s="234" t="s">
        <v>7565</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221</v>
      </c>
      <c r="AU184" s="18" t="s">
        <v>90</v>
      </c>
    </row>
    <row r="185" s="2" customFormat="1">
      <c r="A185" s="39"/>
      <c r="B185" s="40"/>
      <c r="C185" s="41"/>
      <c r="D185" s="250" t="s">
        <v>362</v>
      </c>
      <c r="E185" s="41"/>
      <c r="F185" s="251" t="s">
        <v>7566</v>
      </c>
      <c r="G185" s="41"/>
      <c r="H185" s="41"/>
      <c r="I185" s="235"/>
      <c r="J185" s="41"/>
      <c r="K185" s="41"/>
      <c r="L185" s="45"/>
      <c r="M185" s="236"/>
      <c r="N185" s="237"/>
      <c r="O185" s="92"/>
      <c r="P185" s="92"/>
      <c r="Q185" s="92"/>
      <c r="R185" s="92"/>
      <c r="S185" s="92"/>
      <c r="T185" s="93"/>
      <c r="U185" s="39"/>
      <c r="V185" s="39"/>
      <c r="W185" s="39"/>
      <c r="X185" s="39"/>
      <c r="Y185" s="39"/>
      <c r="Z185" s="39"/>
      <c r="AA185" s="39"/>
      <c r="AB185" s="39"/>
      <c r="AC185" s="39"/>
      <c r="AD185" s="39"/>
      <c r="AE185" s="39"/>
      <c r="AT185" s="18" t="s">
        <v>362</v>
      </c>
      <c r="AU185" s="18" t="s">
        <v>90</v>
      </c>
    </row>
    <row r="186" s="14" customFormat="1">
      <c r="A186" s="14"/>
      <c r="B186" s="262"/>
      <c r="C186" s="263"/>
      <c r="D186" s="233" t="s">
        <v>364</v>
      </c>
      <c r="E186" s="264" t="s">
        <v>1</v>
      </c>
      <c r="F186" s="265" t="s">
        <v>7716</v>
      </c>
      <c r="G186" s="263"/>
      <c r="H186" s="266">
        <v>73.688000000000002</v>
      </c>
      <c r="I186" s="267"/>
      <c r="J186" s="263"/>
      <c r="K186" s="263"/>
      <c r="L186" s="268"/>
      <c r="M186" s="269"/>
      <c r="N186" s="270"/>
      <c r="O186" s="270"/>
      <c r="P186" s="270"/>
      <c r="Q186" s="270"/>
      <c r="R186" s="270"/>
      <c r="S186" s="270"/>
      <c r="T186" s="271"/>
      <c r="U186" s="14"/>
      <c r="V186" s="14"/>
      <c r="W186" s="14"/>
      <c r="X186" s="14"/>
      <c r="Y186" s="14"/>
      <c r="Z186" s="14"/>
      <c r="AA186" s="14"/>
      <c r="AB186" s="14"/>
      <c r="AC186" s="14"/>
      <c r="AD186" s="14"/>
      <c r="AE186" s="14"/>
      <c r="AT186" s="272" t="s">
        <v>364</v>
      </c>
      <c r="AU186" s="272" t="s">
        <v>90</v>
      </c>
      <c r="AV186" s="14" t="s">
        <v>90</v>
      </c>
      <c r="AW186" s="14" t="s">
        <v>36</v>
      </c>
      <c r="AX186" s="14" t="s">
        <v>81</v>
      </c>
      <c r="AY186" s="272" t="s">
        <v>215</v>
      </c>
    </row>
    <row r="187" s="14" customFormat="1">
      <c r="A187" s="14"/>
      <c r="B187" s="262"/>
      <c r="C187" s="263"/>
      <c r="D187" s="233" t="s">
        <v>364</v>
      </c>
      <c r="E187" s="264" t="s">
        <v>1</v>
      </c>
      <c r="F187" s="265" t="s">
        <v>7757</v>
      </c>
      <c r="G187" s="263"/>
      <c r="H187" s="266">
        <v>12.1</v>
      </c>
      <c r="I187" s="267"/>
      <c r="J187" s="263"/>
      <c r="K187" s="263"/>
      <c r="L187" s="268"/>
      <c r="M187" s="269"/>
      <c r="N187" s="270"/>
      <c r="O187" s="270"/>
      <c r="P187" s="270"/>
      <c r="Q187" s="270"/>
      <c r="R187" s="270"/>
      <c r="S187" s="270"/>
      <c r="T187" s="271"/>
      <c r="U187" s="14"/>
      <c r="V187" s="14"/>
      <c r="W187" s="14"/>
      <c r="X187" s="14"/>
      <c r="Y187" s="14"/>
      <c r="Z187" s="14"/>
      <c r="AA187" s="14"/>
      <c r="AB187" s="14"/>
      <c r="AC187" s="14"/>
      <c r="AD187" s="14"/>
      <c r="AE187" s="14"/>
      <c r="AT187" s="272" t="s">
        <v>364</v>
      </c>
      <c r="AU187" s="272" t="s">
        <v>90</v>
      </c>
      <c r="AV187" s="14" t="s">
        <v>90</v>
      </c>
      <c r="AW187" s="14" t="s">
        <v>36</v>
      </c>
      <c r="AX187" s="14" t="s">
        <v>81</v>
      </c>
      <c r="AY187" s="272" t="s">
        <v>215</v>
      </c>
    </row>
    <row r="188" s="15" customFormat="1">
      <c r="A188" s="15"/>
      <c r="B188" s="273"/>
      <c r="C188" s="274"/>
      <c r="D188" s="233" t="s">
        <v>364</v>
      </c>
      <c r="E188" s="275" t="s">
        <v>1</v>
      </c>
      <c r="F188" s="276" t="s">
        <v>368</v>
      </c>
      <c r="G188" s="274"/>
      <c r="H188" s="277">
        <v>85.787999999999997</v>
      </c>
      <c r="I188" s="278"/>
      <c r="J188" s="274"/>
      <c r="K188" s="274"/>
      <c r="L188" s="279"/>
      <c r="M188" s="280"/>
      <c r="N188" s="281"/>
      <c r="O188" s="281"/>
      <c r="P188" s="281"/>
      <c r="Q188" s="281"/>
      <c r="R188" s="281"/>
      <c r="S188" s="281"/>
      <c r="T188" s="282"/>
      <c r="U188" s="15"/>
      <c r="V188" s="15"/>
      <c r="W188" s="15"/>
      <c r="X188" s="15"/>
      <c r="Y188" s="15"/>
      <c r="Z188" s="15"/>
      <c r="AA188" s="15"/>
      <c r="AB188" s="15"/>
      <c r="AC188" s="15"/>
      <c r="AD188" s="15"/>
      <c r="AE188" s="15"/>
      <c r="AT188" s="283" t="s">
        <v>364</v>
      </c>
      <c r="AU188" s="283" t="s">
        <v>90</v>
      </c>
      <c r="AV188" s="15" t="s">
        <v>214</v>
      </c>
      <c r="AW188" s="15" t="s">
        <v>36</v>
      </c>
      <c r="AX188" s="15" t="s">
        <v>88</v>
      </c>
      <c r="AY188" s="283" t="s">
        <v>215</v>
      </c>
    </row>
    <row r="189" s="14" customFormat="1">
      <c r="A189" s="14"/>
      <c r="B189" s="262"/>
      <c r="C189" s="263"/>
      <c r="D189" s="233" t="s">
        <v>364</v>
      </c>
      <c r="E189" s="263"/>
      <c r="F189" s="265" t="s">
        <v>7758</v>
      </c>
      <c r="G189" s="263"/>
      <c r="H189" s="266">
        <v>42.893999999999998</v>
      </c>
      <c r="I189" s="267"/>
      <c r="J189" s="263"/>
      <c r="K189" s="263"/>
      <c r="L189" s="268"/>
      <c r="M189" s="269"/>
      <c r="N189" s="270"/>
      <c r="O189" s="270"/>
      <c r="P189" s="270"/>
      <c r="Q189" s="270"/>
      <c r="R189" s="270"/>
      <c r="S189" s="270"/>
      <c r="T189" s="271"/>
      <c r="U189" s="14"/>
      <c r="V189" s="14"/>
      <c r="W189" s="14"/>
      <c r="X189" s="14"/>
      <c r="Y189" s="14"/>
      <c r="Z189" s="14"/>
      <c r="AA189" s="14"/>
      <c r="AB189" s="14"/>
      <c r="AC189" s="14"/>
      <c r="AD189" s="14"/>
      <c r="AE189" s="14"/>
      <c r="AT189" s="272" t="s">
        <v>364</v>
      </c>
      <c r="AU189" s="272" t="s">
        <v>90</v>
      </c>
      <c r="AV189" s="14" t="s">
        <v>90</v>
      </c>
      <c r="AW189" s="14" t="s">
        <v>4</v>
      </c>
      <c r="AX189" s="14" t="s">
        <v>88</v>
      </c>
      <c r="AY189" s="272" t="s">
        <v>215</v>
      </c>
    </row>
    <row r="190" s="2" customFormat="1" ht="24.15" customHeight="1">
      <c r="A190" s="39"/>
      <c r="B190" s="40"/>
      <c r="C190" s="220" t="s">
        <v>266</v>
      </c>
      <c r="D190" s="220" t="s">
        <v>216</v>
      </c>
      <c r="E190" s="221" t="s">
        <v>7568</v>
      </c>
      <c r="F190" s="222" t="s">
        <v>7569</v>
      </c>
      <c r="G190" s="223" t="s">
        <v>358</v>
      </c>
      <c r="H190" s="224">
        <v>42.893999999999998</v>
      </c>
      <c r="I190" s="225"/>
      <c r="J190" s="226">
        <f>ROUND(I190*H190,2)</f>
        <v>0</v>
      </c>
      <c r="K190" s="222" t="s">
        <v>359</v>
      </c>
      <c r="L190" s="45"/>
      <c r="M190" s="227" t="s">
        <v>1</v>
      </c>
      <c r="N190" s="228" t="s">
        <v>46</v>
      </c>
      <c r="O190" s="92"/>
      <c r="P190" s="229">
        <f>O190*H190</f>
        <v>0</v>
      </c>
      <c r="Q190" s="229">
        <v>0</v>
      </c>
      <c r="R190" s="229">
        <f>Q190*H190</f>
        <v>0</v>
      </c>
      <c r="S190" s="229">
        <v>0</v>
      </c>
      <c r="T190" s="230">
        <f>S190*H190</f>
        <v>0</v>
      </c>
      <c r="U190" s="39"/>
      <c r="V190" s="39"/>
      <c r="W190" s="39"/>
      <c r="X190" s="39"/>
      <c r="Y190" s="39"/>
      <c r="Z190" s="39"/>
      <c r="AA190" s="39"/>
      <c r="AB190" s="39"/>
      <c r="AC190" s="39"/>
      <c r="AD190" s="39"/>
      <c r="AE190" s="39"/>
      <c r="AR190" s="231" t="s">
        <v>214</v>
      </c>
      <c r="AT190" s="231" t="s">
        <v>216</v>
      </c>
      <c r="AU190" s="231" t="s">
        <v>90</v>
      </c>
      <c r="AY190" s="18" t="s">
        <v>215</v>
      </c>
      <c r="BE190" s="232">
        <f>IF(N190="základní",J190,0)</f>
        <v>0</v>
      </c>
      <c r="BF190" s="232">
        <f>IF(N190="snížená",J190,0)</f>
        <v>0</v>
      </c>
      <c r="BG190" s="232">
        <f>IF(N190="zákl. přenesená",J190,0)</f>
        <v>0</v>
      </c>
      <c r="BH190" s="232">
        <f>IF(N190="sníž. přenesená",J190,0)</f>
        <v>0</v>
      </c>
      <c r="BI190" s="232">
        <f>IF(N190="nulová",J190,0)</f>
        <v>0</v>
      </c>
      <c r="BJ190" s="18" t="s">
        <v>88</v>
      </c>
      <c r="BK190" s="232">
        <f>ROUND(I190*H190,2)</f>
        <v>0</v>
      </c>
      <c r="BL190" s="18" t="s">
        <v>214</v>
      </c>
      <c r="BM190" s="231" t="s">
        <v>7759</v>
      </c>
    </row>
    <row r="191" s="2" customFormat="1">
      <c r="A191" s="39"/>
      <c r="B191" s="40"/>
      <c r="C191" s="41"/>
      <c r="D191" s="233" t="s">
        <v>221</v>
      </c>
      <c r="E191" s="41"/>
      <c r="F191" s="234" t="s">
        <v>7571</v>
      </c>
      <c r="G191" s="41"/>
      <c r="H191" s="41"/>
      <c r="I191" s="235"/>
      <c r="J191" s="41"/>
      <c r="K191" s="41"/>
      <c r="L191" s="45"/>
      <c r="M191" s="236"/>
      <c r="N191" s="237"/>
      <c r="O191" s="92"/>
      <c r="P191" s="92"/>
      <c r="Q191" s="92"/>
      <c r="R191" s="92"/>
      <c r="S191" s="92"/>
      <c r="T191" s="93"/>
      <c r="U191" s="39"/>
      <c r="V191" s="39"/>
      <c r="W191" s="39"/>
      <c r="X191" s="39"/>
      <c r="Y191" s="39"/>
      <c r="Z191" s="39"/>
      <c r="AA191" s="39"/>
      <c r="AB191" s="39"/>
      <c r="AC191" s="39"/>
      <c r="AD191" s="39"/>
      <c r="AE191" s="39"/>
      <c r="AT191" s="18" t="s">
        <v>221</v>
      </c>
      <c r="AU191" s="18" t="s">
        <v>90</v>
      </c>
    </row>
    <row r="192" s="2" customFormat="1">
      <c r="A192" s="39"/>
      <c r="B192" s="40"/>
      <c r="C192" s="41"/>
      <c r="D192" s="250" t="s">
        <v>362</v>
      </c>
      <c r="E192" s="41"/>
      <c r="F192" s="251" t="s">
        <v>7572</v>
      </c>
      <c r="G192" s="41"/>
      <c r="H192" s="41"/>
      <c r="I192" s="235"/>
      <c r="J192" s="41"/>
      <c r="K192" s="41"/>
      <c r="L192" s="45"/>
      <c r="M192" s="236"/>
      <c r="N192" s="237"/>
      <c r="O192" s="92"/>
      <c r="P192" s="92"/>
      <c r="Q192" s="92"/>
      <c r="R192" s="92"/>
      <c r="S192" s="92"/>
      <c r="T192" s="93"/>
      <c r="U192" s="39"/>
      <c r="V192" s="39"/>
      <c r="W192" s="39"/>
      <c r="X192" s="39"/>
      <c r="Y192" s="39"/>
      <c r="Z192" s="39"/>
      <c r="AA192" s="39"/>
      <c r="AB192" s="39"/>
      <c r="AC192" s="39"/>
      <c r="AD192" s="39"/>
      <c r="AE192" s="39"/>
      <c r="AT192" s="18" t="s">
        <v>362</v>
      </c>
      <c r="AU192" s="18" t="s">
        <v>90</v>
      </c>
    </row>
    <row r="193" s="2" customFormat="1" ht="21.75" customHeight="1">
      <c r="A193" s="39"/>
      <c r="B193" s="40"/>
      <c r="C193" s="220" t="s">
        <v>8</v>
      </c>
      <c r="D193" s="220" t="s">
        <v>216</v>
      </c>
      <c r="E193" s="221" t="s">
        <v>7573</v>
      </c>
      <c r="F193" s="222" t="s">
        <v>7574</v>
      </c>
      <c r="G193" s="223" t="s">
        <v>523</v>
      </c>
      <c r="H193" s="224">
        <v>42.893999999999998</v>
      </c>
      <c r="I193" s="225"/>
      <c r="J193" s="226">
        <f>ROUND(I193*H193,2)</f>
        <v>0</v>
      </c>
      <c r="K193" s="222" t="s">
        <v>359</v>
      </c>
      <c r="L193" s="45"/>
      <c r="M193" s="227" t="s">
        <v>1</v>
      </c>
      <c r="N193" s="228" t="s">
        <v>46</v>
      </c>
      <c r="O193" s="92"/>
      <c r="P193" s="229">
        <f>O193*H193</f>
        <v>0</v>
      </c>
      <c r="Q193" s="229">
        <v>0.00079000000000000001</v>
      </c>
      <c r="R193" s="229">
        <f>Q193*H193</f>
        <v>0.033886260000000001</v>
      </c>
      <c r="S193" s="229">
        <v>0</v>
      </c>
      <c r="T193" s="230">
        <f>S193*H193</f>
        <v>0</v>
      </c>
      <c r="U193" s="39"/>
      <c r="V193" s="39"/>
      <c r="W193" s="39"/>
      <c r="X193" s="39"/>
      <c r="Y193" s="39"/>
      <c r="Z193" s="39"/>
      <c r="AA193" s="39"/>
      <c r="AB193" s="39"/>
      <c r="AC193" s="39"/>
      <c r="AD193" s="39"/>
      <c r="AE193" s="39"/>
      <c r="AR193" s="231" t="s">
        <v>214</v>
      </c>
      <c r="AT193" s="231" t="s">
        <v>216</v>
      </c>
      <c r="AU193" s="231" t="s">
        <v>90</v>
      </c>
      <c r="AY193" s="18" t="s">
        <v>215</v>
      </c>
      <c r="BE193" s="232">
        <f>IF(N193="základní",J193,0)</f>
        <v>0</v>
      </c>
      <c r="BF193" s="232">
        <f>IF(N193="snížená",J193,0)</f>
        <v>0</v>
      </c>
      <c r="BG193" s="232">
        <f>IF(N193="zákl. přenesená",J193,0)</f>
        <v>0</v>
      </c>
      <c r="BH193" s="232">
        <f>IF(N193="sníž. přenesená",J193,0)</f>
        <v>0</v>
      </c>
      <c r="BI193" s="232">
        <f>IF(N193="nulová",J193,0)</f>
        <v>0</v>
      </c>
      <c r="BJ193" s="18" t="s">
        <v>88</v>
      </c>
      <c r="BK193" s="232">
        <f>ROUND(I193*H193,2)</f>
        <v>0</v>
      </c>
      <c r="BL193" s="18" t="s">
        <v>214</v>
      </c>
      <c r="BM193" s="231" t="s">
        <v>7760</v>
      </c>
    </row>
    <row r="194" s="2" customFormat="1">
      <c r="A194" s="39"/>
      <c r="B194" s="40"/>
      <c r="C194" s="41"/>
      <c r="D194" s="233" t="s">
        <v>221</v>
      </c>
      <c r="E194" s="41"/>
      <c r="F194" s="234" t="s">
        <v>7576</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221</v>
      </c>
      <c r="AU194" s="18" t="s">
        <v>90</v>
      </c>
    </row>
    <row r="195" s="2" customFormat="1">
      <c r="A195" s="39"/>
      <c r="B195" s="40"/>
      <c r="C195" s="41"/>
      <c r="D195" s="250" t="s">
        <v>362</v>
      </c>
      <c r="E195" s="41"/>
      <c r="F195" s="251" t="s">
        <v>7577</v>
      </c>
      <c r="G195" s="41"/>
      <c r="H195" s="41"/>
      <c r="I195" s="235"/>
      <c r="J195" s="41"/>
      <c r="K195" s="41"/>
      <c r="L195" s="45"/>
      <c r="M195" s="236"/>
      <c r="N195" s="237"/>
      <c r="O195" s="92"/>
      <c r="P195" s="92"/>
      <c r="Q195" s="92"/>
      <c r="R195" s="92"/>
      <c r="S195" s="92"/>
      <c r="T195" s="93"/>
      <c r="U195" s="39"/>
      <c r="V195" s="39"/>
      <c r="W195" s="39"/>
      <c r="X195" s="39"/>
      <c r="Y195" s="39"/>
      <c r="Z195" s="39"/>
      <c r="AA195" s="39"/>
      <c r="AB195" s="39"/>
      <c r="AC195" s="39"/>
      <c r="AD195" s="39"/>
      <c r="AE195" s="39"/>
      <c r="AT195" s="18" t="s">
        <v>362</v>
      </c>
      <c r="AU195" s="18" t="s">
        <v>90</v>
      </c>
    </row>
    <row r="196" s="14" customFormat="1">
      <c r="A196" s="14"/>
      <c r="B196" s="262"/>
      <c r="C196" s="263"/>
      <c r="D196" s="233" t="s">
        <v>364</v>
      </c>
      <c r="E196" s="263"/>
      <c r="F196" s="265" t="s">
        <v>7758</v>
      </c>
      <c r="G196" s="263"/>
      <c r="H196" s="266">
        <v>42.893999999999998</v>
      </c>
      <c r="I196" s="267"/>
      <c r="J196" s="263"/>
      <c r="K196" s="263"/>
      <c r="L196" s="268"/>
      <c r="M196" s="269"/>
      <c r="N196" s="270"/>
      <c r="O196" s="270"/>
      <c r="P196" s="270"/>
      <c r="Q196" s="270"/>
      <c r="R196" s="270"/>
      <c r="S196" s="270"/>
      <c r="T196" s="271"/>
      <c r="U196" s="14"/>
      <c r="V196" s="14"/>
      <c r="W196" s="14"/>
      <c r="X196" s="14"/>
      <c r="Y196" s="14"/>
      <c r="Z196" s="14"/>
      <c r="AA196" s="14"/>
      <c r="AB196" s="14"/>
      <c r="AC196" s="14"/>
      <c r="AD196" s="14"/>
      <c r="AE196" s="14"/>
      <c r="AT196" s="272" t="s">
        <v>364</v>
      </c>
      <c r="AU196" s="272" t="s">
        <v>90</v>
      </c>
      <c r="AV196" s="14" t="s">
        <v>90</v>
      </c>
      <c r="AW196" s="14" t="s">
        <v>4</v>
      </c>
      <c r="AX196" s="14" t="s">
        <v>88</v>
      </c>
      <c r="AY196" s="272" t="s">
        <v>215</v>
      </c>
    </row>
    <row r="197" s="2" customFormat="1" ht="24.15" customHeight="1">
      <c r="A197" s="39"/>
      <c r="B197" s="40"/>
      <c r="C197" s="220" t="s">
        <v>275</v>
      </c>
      <c r="D197" s="220" t="s">
        <v>216</v>
      </c>
      <c r="E197" s="221" t="s">
        <v>7579</v>
      </c>
      <c r="F197" s="222" t="s">
        <v>7580</v>
      </c>
      <c r="G197" s="223" t="s">
        <v>523</v>
      </c>
      <c r="H197" s="224">
        <v>42.893999999999998</v>
      </c>
      <c r="I197" s="225"/>
      <c r="J197" s="226">
        <f>ROUND(I197*H197,2)</f>
        <v>0</v>
      </c>
      <c r="K197" s="222" t="s">
        <v>359</v>
      </c>
      <c r="L197" s="45"/>
      <c r="M197" s="227" t="s">
        <v>1</v>
      </c>
      <c r="N197" s="228" t="s">
        <v>46</v>
      </c>
      <c r="O197" s="92"/>
      <c r="P197" s="229">
        <f>O197*H197</f>
        <v>0</v>
      </c>
      <c r="Q197" s="229">
        <v>0</v>
      </c>
      <c r="R197" s="229">
        <f>Q197*H197</f>
        <v>0</v>
      </c>
      <c r="S197" s="229">
        <v>0</v>
      </c>
      <c r="T197" s="230">
        <f>S197*H197</f>
        <v>0</v>
      </c>
      <c r="U197" s="39"/>
      <c r="V197" s="39"/>
      <c r="W197" s="39"/>
      <c r="X197" s="39"/>
      <c r="Y197" s="39"/>
      <c r="Z197" s="39"/>
      <c r="AA197" s="39"/>
      <c r="AB197" s="39"/>
      <c r="AC197" s="39"/>
      <c r="AD197" s="39"/>
      <c r="AE197" s="39"/>
      <c r="AR197" s="231" t="s">
        <v>214</v>
      </c>
      <c r="AT197" s="231" t="s">
        <v>216</v>
      </c>
      <c r="AU197" s="231" t="s">
        <v>90</v>
      </c>
      <c r="AY197" s="18" t="s">
        <v>215</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214</v>
      </c>
      <c r="BM197" s="231" t="s">
        <v>7761</v>
      </c>
    </row>
    <row r="198" s="2" customFormat="1">
      <c r="A198" s="39"/>
      <c r="B198" s="40"/>
      <c r="C198" s="41"/>
      <c r="D198" s="233" t="s">
        <v>221</v>
      </c>
      <c r="E198" s="41"/>
      <c r="F198" s="234" t="s">
        <v>7582</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221</v>
      </c>
      <c r="AU198" s="18" t="s">
        <v>90</v>
      </c>
    </row>
    <row r="199" s="2" customFormat="1">
      <c r="A199" s="39"/>
      <c r="B199" s="40"/>
      <c r="C199" s="41"/>
      <c r="D199" s="250" t="s">
        <v>362</v>
      </c>
      <c r="E199" s="41"/>
      <c r="F199" s="251" t="s">
        <v>7583</v>
      </c>
      <c r="G199" s="41"/>
      <c r="H199" s="41"/>
      <c r="I199" s="235"/>
      <c r="J199" s="41"/>
      <c r="K199" s="41"/>
      <c r="L199" s="45"/>
      <c r="M199" s="236"/>
      <c r="N199" s="237"/>
      <c r="O199" s="92"/>
      <c r="P199" s="92"/>
      <c r="Q199" s="92"/>
      <c r="R199" s="92"/>
      <c r="S199" s="92"/>
      <c r="T199" s="93"/>
      <c r="U199" s="39"/>
      <c r="V199" s="39"/>
      <c r="W199" s="39"/>
      <c r="X199" s="39"/>
      <c r="Y199" s="39"/>
      <c r="Z199" s="39"/>
      <c r="AA199" s="39"/>
      <c r="AB199" s="39"/>
      <c r="AC199" s="39"/>
      <c r="AD199" s="39"/>
      <c r="AE199" s="39"/>
      <c r="AT199" s="18" t="s">
        <v>362</v>
      </c>
      <c r="AU199" s="18" t="s">
        <v>90</v>
      </c>
    </row>
    <row r="200" s="2" customFormat="1" ht="37.8" customHeight="1">
      <c r="A200" s="39"/>
      <c r="B200" s="40"/>
      <c r="C200" s="220" t="s">
        <v>280</v>
      </c>
      <c r="D200" s="220" t="s">
        <v>216</v>
      </c>
      <c r="E200" s="221" t="s">
        <v>5313</v>
      </c>
      <c r="F200" s="222" t="s">
        <v>5314</v>
      </c>
      <c r="G200" s="223" t="s">
        <v>358</v>
      </c>
      <c r="H200" s="224">
        <v>137.012</v>
      </c>
      <c r="I200" s="225"/>
      <c r="J200" s="226">
        <f>ROUND(I200*H200,2)</f>
        <v>0</v>
      </c>
      <c r="K200" s="222" t="s">
        <v>359</v>
      </c>
      <c r="L200" s="45"/>
      <c r="M200" s="227" t="s">
        <v>1</v>
      </c>
      <c r="N200" s="228" t="s">
        <v>46</v>
      </c>
      <c r="O200" s="92"/>
      <c r="P200" s="229">
        <f>O200*H200</f>
        <v>0</v>
      </c>
      <c r="Q200" s="229">
        <v>0</v>
      </c>
      <c r="R200" s="229">
        <f>Q200*H200</f>
        <v>0</v>
      </c>
      <c r="S200" s="229">
        <v>0</v>
      </c>
      <c r="T200" s="230">
        <f>S200*H200</f>
        <v>0</v>
      </c>
      <c r="U200" s="39"/>
      <c r="V200" s="39"/>
      <c r="W200" s="39"/>
      <c r="X200" s="39"/>
      <c r="Y200" s="39"/>
      <c r="Z200" s="39"/>
      <c r="AA200" s="39"/>
      <c r="AB200" s="39"/>
      <c r="AC200" s="39"/>
      <c r="AD200" s="39"/>
      <c r="AE200" s="39"/>
      <c r="AR200" s="231" t="s">
        <v>214</v>
      </c>
      <c r="AT200" s="231" t="s">
        <v>216</v>
      </c>
      <c r="AU200" s="231" t="s">
        <v>90</v>
      </c>
      <c r="AY200" s="18" t="s">
        <v>215</v>
      </c>
      <c r="BE200" s="232">
        <f>IF(N200="základní",J200,0)</f>
        <v>0</v>
      </c>
      <c r="BF200" s="232">
        <f>IF(N200="snížená",J200,0)</f>
        <v>0</v>
      </c>
      <c r="BG200" s="232">
        <f>IF(N200="zákl. přenesená",J200,0)</f>
        <v>0</v>
      </c>
      <c r="BH200" s="232">
        <f>IF(N200="sníž. přenesená",J200,0)</f>
        <v>0</v>
      </c>
      <c r="BI200" s="232">
        <f>IF(N200="nulová",J200,0)</f>
        <v>0</v>
      </c>
      <c r="BJ200" s="18" t="s">
        <v>88</v>
      </c>
      <c r="BK200" s="232">
        <f>ROUND(I200*H200,2)</f>
        <v>0</v>
      </c>
      <c r="BL200" s="18" t="s">
        <v>214</v>
      </c>
      <c r="BM200" s="231" t="s">
        <v>7762</v>
      </c>
    </row>
    <row r="201" s="2" customFormat="1">
      <c r="A201" s="39"/>
      <c r="B201" s="40"/>
      <c r="C201" s="41"/>
      <c r="D201" s="233" t="s">
        <v>221</v>
      </c>
      <c r="E201" s="41"/>
      <c r="F201" s="234" t="s">
        <v>5316</v>
      </c>
      <c r="G201" s="41"/>
      <c r="H201" s="41"/>
      <c r="I201" s="235"/>
      <c r="J201" s="41"/>
      <c r="K201" s="41"/>
      <c r="L201" s="45"/>
      <c r="M201" s="236"/>
      <c r="N201" s="237"/>
      <c r="O201" s="92"/>
      <c r="P201" s="92"/>
      <c r="Q201" s="92"/>
      <c r="R201" s="92"/>
      <c r="S201" s="92"/>
      <c r="T201" s="93"/>
      <c r="U201" s="39"/>
      <c r="V201" s="39"/>
      <c r="W201" s="39"/>
      <c r="X201" s="39"/>
      <c r="Y201" s="39"/>
      <c r="Z201" s="39"/>
      <c r="AA201" s="39"/>
      <c r="AB201" s="39"/>
      <c r="AC201" s="39"/>
      <c r="AD201" s="39"/>
      <c r="AE201" s="39"/>
      <c r="AT201" s="18" t="s">
        <v>221</v>
      </c>
      <c r="AU201" s="18" t="s">
        <v>90</v>
      </c>
    </row>
    <row r="202" s="2" customFormat="1">
      <c r="A202" s="39"/>
      <c r="B202" s="40"/>
      <c r="C202" s="41"/>
      <c r="D202" s="250" t="s">
        <v>362</v>
      </c>
      <c r="E202" s="41"/>
      <c r="F202" s="251" t="s">
        <v>5317</v>
      </c>
      <c r="G202" s="41"/>
      <c r="H202" s="41"/>
      <c r="I202" s="235"/>
      <c r="J202" s="41"/>
      <c r="K202" s="41"/>
      <c r="L202" s="45"/>
      <c r="M202" s="236"/>
      <c r="N202" s="237"/>
      <c r="O202" s="92"/>
      <c r="P202" s="92"/>
      <c r="Q202" s="92"/>
      <c r="R202" s="92"/>
      <c r="S202" s="92"/>
      <c r="T202" s="93"/>
      <c r="U202" s="39"/>
      <c r="V202" s="39"/>
      <c r="W202" s="39"/>
      <c r="X202" s="39"/>
      <c r="Y202" s="39"/>
      <c r="Z202" s="39"/>
      <c r="AA202" s="39"/>
      <c r="AB202" s="39"/>
      <c r="AC202" s="39"/>
      <c r="AD202" s="39"/>
      <c r="AE202" s="39"/>
      <c r="AT202" s="18" t="s">
        <v>362</v>
      </c>
      <c r="AU202" s="18" t="s">
        <v>90</v>
      </c>
    </row>
    <row r="203" s="14" customFormat="1">
      <c r="A203" s="14"/>
      <c r="B203" s="262"/>
      <c r="C203" s="263"/>
      <c r="D203" s="233" t="s">
        <v>364</v>
      </c>
      <c r="E203" s="264" t="s">
        <v>1</v>
      </c>
      <c r="F203" s="265" t="s">
        <v>7763</v>
      </c>
      <c r="G203" s="263"/>
      <c r="H203" s="266">
        <v>268.78899999999999</v>
      </c>
      <c r="I203" s="267"/>
      <c r="J203" s="263"/>
      <c r="K203" s="263"/>
      <c r="L203" s="268"/>
      <c r="M203" s="269"/>
      <c r="N203" s="270"/>
      <c r="O203" s="270"/>
      <c r="P203" s="270"/>
      <c r="Q203" s="270"/>
      <c r="R203" s="270"/>
      <c r="S203" s="270"/>
      <c r="T203" s="271"/>
      <c r="U203" s="14"/>
      <c r="V203" s="14"/>
      <c r="W203" s="14"/>
      <c r="X203" s="14"/>
      <c r="Y203" s="14"/>
      <c r="Z203" s="14"/>
      <c r="AA203" s="14"/>
      <c r="AB203" s="14"/>
      <c r="AC203" s="14"/>
      <c r="AD203" s="14"/>
      <c r="AE203" s="14"/>
      <c r="AT203" s="272" t="s">
        <v>364</v>
      </c>
      <c r="AU203" s="272" t="s">
        <v>90</v>
      </c>
      <c r="AV203" s="14" t="s">
        <v>90</v>
      </c>
      <c r="AW203" s="14" t="s">
        <v>36</v>
      </c>
      <c r="AX203" s="14" t="s">
        <v>81</v>
      </c>
      <c r="AY203" s="272" t="s">
        <v>215</v>
      </c>
    </row>
    <row r="204" s="14" customFormat="1">
      <c r="A204" s="14"/>
      <c r="B204" s="262"/>
      <c r="C204" s="263"/>
      <c r="D204" s="233" t="s">
        <v>364</v>
      </c>
      <c r="E204" s="264" t="s">
        <v>1</v>
      </c>
      <c r="F204" s="265" t="s">
        <v>7764</v>
      </c>
      <c r="G204" s="263"/>
      <c r="H204" s="266">
        <v>-131.77699999999999</v>
      </c>
      <c r="I204" s="267"/>
      <c r="J204" s="263"/>
      <c r="K204" s="263"/>
      <c r="L204" s="268"/>
      <c r="M204" s="269"/>
      <c r="N204" s="270"/>
      <c r="O204" s="270"/>
      <c r="P204" s="270"/>
      <c r="Q204" s="270"/>
      <c r="R204" s="270"/>
      <c r="S204" s="270"/>
      <c r="T204" s="271"/>
      <c r="U204" s="14"/>
      <c r="V204" s="14"/>
      <c r="W204" s="14"/>
      <c r="X204" s="14"/>
      <c r="Y204" s="14"/>
      <c r="Z204" s="14"/>
      <c r="AA204" s="14"/>
      <c r="AB204" s="14"/>
      <c r="AC204" s="14"/>
      <c r="AD204" s="14"/>
      <c r="AE204" s="14"/>
      <c r="AT204" s="272" t="s">
        <v>364</v>
      </c>
      <c r="AU204" s="272" t="s">
        <v>90</v>
      </c>
      <c r="AV204" s="14" t="s">
        <v>90</v>
      </c>
      <c r="AW204" s="14" t="s">
        <v>36</v>
      </c>
      <c r="AX204" s="14" t="s">
        <v>81</v>
      </c>
      <c r="AY204" s="272" t="s">
        <v>215</v>
      </c>
    </row>
    <row r="205" s="15" customFormat="1">
      <c r="A205" s="15"/>
      <c r="B205" s="273"/>
      <c r="C205" s="274"/>
      <c r="D205" s="233" t="s">
        <v>364</v>
      </c>
      <c r="E205" s="275" t="s">
        <v>1</v>
      </c>
      <c r="F205" s="276" t="s">
        <v>368</v>
      </c>
      <c r="G205" s="274"/>
      <c r="H205" s="277">
        <v>137.012</v>
      </c>
      <c r="I205" s="278"/>
      <c r="J205" s="274"/>
      <c r="K205" s="274"/>
      <c r="L205" s="279"/>
      <c r="M205" s="280"/>
      <c r="N205" s="281"/>
      <c r="O205" s="281"/>
      <c r="P205" s="281"/>
      <c r="Q205" s="281"/>
      <c r="R205" s="281"/>
      <c r="S205" s="281"/>
      <c r="T205" s="282"/>
      <c r="U205" s="15"/>
      <c r="V205" s="15"/>
      <c r="W205" s="15"/>
      <c r="X205" s="15"/>
      <c r="Y205" s="15"/>
      <c r="Z205" s="15"/>
      <c r="AA205" s="15"/>
      <c r="AB205" s="15"/>
      <c r="AC205" s="15"/>
      <c r="AD205" s="15"/>
      <c r="AE205" s="15"/>
      <c r="AT205" s="283" t="s">
        <v>364</v>
      </c>
      <c r="AU205" s="283" t="s">
        <v>90</v>
      </c>
      <c r="AV205" s="15" t="s">
        <v>214</v>
      </c>
      <c r="AW205" s="15" t="s">
        <v>36</v>
      </c>
      <c r="AX205" s="15" t="s">
        <v>88</v>
      </c>
      <c r="AY205" s="283" t="s">
        <v>215</v>
      </c>
    </row>
    <row r="206" s="2" customFormat="1" ht="37.8" customHeight="1">
      <c r="A206" s="39"/>
      <c r="B206" s="40"/>
      <c r="C206" s="220" t="s">
        <v>285</v>
      </c>
      <c r="D206" s="220" t="s">
        <v>216</v>
      </c>
      <c r="E206" s="221" t="s">
        <v>497</v>
      </c>
      <c r="F206" s="222" t="s">
        <v>498</v>
      </c>
      <c r="G206" s="223" t="s">
        <v>358</v>
      </c>
      <c r="H206" s="224">
        <v>2.4199999999999999</v>
      </c>
      <c r="I206" s="225"/>
      <c r="J206" s="226">
        <f>ROUND(I206*H206,2)</f>
        <v>0</v>
      </c>
      <c r="K206" s="222" t="s">
        <v>359</v>
      </c>
      <c r="L206" s="45"/>
      <c r="M206" s="227" t="s">
        <v>1</v>
      </c>
      <c r="N206" s="228" t="s">
        <v>46</v>
      </c>
      <c r="O206" s="92"/>
      <c r="P206" s="229">
        <f>O206*H206</f>
        <v>0</v>
      </c>
      <c r="Q206" s="229">
        <v>0</v>
      </c>
      <c r="R206" s="229">
        <f>Q206*H206</f>
        <v>0</v>
      </c>
      <c r="S206" s="229">
        <v>0</v>
      </c>
      <c r="T206" s="230">
        <f>S206*H206</f>
        <v>0</v>
      </c>
      <c r="U206" s="39"/>
      <c r="V206" s="39"/>
      <c r="W206" s="39"/>
      <c r="X206" s="39"/>
      <c r="Y206" s="39"/>
      <c r="Z206" s="39"/>
      <c r="AA206" s="39"/>
      <c r="AB206" s="39"/>
      <c r="AC206" s="39"/>
      <c r="AD206" s="39"/>
      <c r="AE206" s="39"/>
      <c r="AR206" s="231" t="s">
        <v>214</v>
      </c>
      <c r="AT206" s="231" t="s">
        <v>216</v>
      </c>
      <c r="AU206" s="231" t="s">
        <v>90</v>
      </c>
      <c r="AY206" s="18" t="s">
        <v>215</v>
      </c>
      <c r="BE206" s="232">
        <f>IF(N206="základní",J206,0)</f>
        <v>0</v>
      </c>
      <c r="BF206" s="232">
        <f>IF(N206="snížená",J206,0)</f>
        <v>0</v>
      </c>
      <c r="BG206" s="232">
        <f>IF(N206="zákl. přenesená",J206,0)</f>
        <v>0</v>
      </c>
      <c r="BH206" s="232">
        <f>IF(N206="sníž. přenesená",J206,0)</f>
        <v>0</v>
      </c>
      <c r="BI206" s="232">
        <f>IF(N206="nulová",J206,0)</f>
        <v>0</v>
      </c>
      <c r="BJ206" s="18" t="s">
        <v>88</v>
      </c>
      <c r="BK206" s="232">
        <f>ROUND(I206*H206,2)</f>
        <v>0</v>
      </c>
      <c r="BL206" s="18" t="s">
        <v>214</v>
      </c>
      <c r="BM206" s="231" t="s">
        <v>7765</v>
      </c>
    </row>
    <row r="207" s="2" customFormat="1">
      <c r="A207" s="39"/>
      <c r="B207" s="40"/>
      <c r="C207" s="41"/>
      <c r="D207" s="233" t="s">
        <v>221</v>
      </c>
      <c r="E207" s="41"/>
      <c r="F207" s="234" t="s">
        <v>500</v>
      </c>
      <c r="G207" s="41"/>
      <c r="H207" s="41"/>
      <c r="I207" s="235"/>
      <c r="J207" s="41"/>
      <c r="K207" s="41"/>
      <c r="L207" s="45"/>
      <c r="M207" s="236"/>
      <c r="N207" s="237"/>
      <c r="O207" s="92"/>
      <c r="P207" s="92"/>
      <c r="Q207" s="92"/>
      <c r="R207" s="92"/>
      <c r="S207" s="92"/>
      <c r="T207" s="93"/>
      <c r="U207" s="39"/>
      <c r="V207" s="39"/>
      <c r="W207" s="39"/>
      <c r="X207" s="39"/>
      <c r="Y207" s="39"/>
      <c r="Z207" s="39"/>
      <c r="AA207" s="39"/>
      <c r="AB207" s="39"/>
      <c r="AC207" s="39"/>
      <c r="AD207" s="39"/>
      <c r="AE207" s="39"/>
      <c r="AT207" s="18" t="s">
        <v>221</v>
      </c>
      <c r="AU207" s="18" t="s">
        <v>90</v>
      </c>
    </row>
    <row r="208" s="2" customFormat="1">
      <c r="A208" s="39"/>
      <c r="B208" s="40"/>
      <c r="C208" s="41"/>
      <c r="D208" s="250" t="s">
        <v>362</v>
      </c>
      <c r="E208" s="41"/>
      <c r="F208" s="251" t="s">
        <v>501</v>
      </c>
      <c r="G208" s="41"/>
      <c r="H208" s="41"/>
      <c r="I208" s="235"/>
      <c r="J208" s="41"/>
      <c r="K208" s="41"/>
      <c r="L208" s="45"/>
      <c r="M208" s="236"/>
      <c r="N208" s="237"/>
      <c r="O208" s="92"/>
      <c r="P208" s="92"/>
      <c r="Q208" s="92"/>
      <c r="R208" s="92"/>
      <c r="S208" s="92"/>
      <c r="T208" s="93"/>
      <c r="U208" s="39"/>
      <c r="V208" s="39"/>
      <c r="W208" s="39"/>
      <c r="X208" s="39"/>
      <c r="Y208" s="39"/>
      <c r="Z208" s="39"/>
      <c r="AA208" s="39"/>
      <c r="AB208" s="39"/>
      <c r="AC208" s="39"/>
      <c r="AD208" s="39"/>
      <c r="AE208" s="39"/>
      <c r="AT208" s="18" t="s">
        <v>362</v>
      </c>
      <c r="AU208" s="18" t="s">
        <v>90</v>
      </c>
    </row>
    <row r="209" s="2" customFormat="1" ht="24.15" customHeight="1">
      <c r="A209" s="39"/>
      <c r="B209" s="40"/>
      <c r="C209" s="220" t="s">
        <v>291</v>
      </c>
      <c r="D209" s="220" t="s">
        <v>216</v>
      </c>
      <c r="E209" s="221" t="s">
        <v>5318</v>
      </c>
      <c r="F209" s="222" t="s">
        <v>5319</v>
      </c>
      <c r="G209" s="223" t="s">
        <v>358</v>
      </c>
      <c r="H209" s="224">
        <v>137.012</v>
      </c>
      <c r="I209" s="225"/>
      <c r="J209" s="226">
        <f>ROUND(I209*H209,2)</f>
        <v>0</v>
      </c>
      <c r="K209" s="222" t="s">
        <v>359</v>
      </c>
      <c r="L209" s="45"/>
      <c r="M209" s="227" t="s">
        <v>1</v>
      </c>
      <c r="N209" s="228" t="s">
        <v>46</v>
      </c>
      <c r="O209" s="92"/>
      <c r="P209" s="229">
        <f>O209*H209</f>
        <v>0</v>
      </c>
      <c r="Q209" s="229">
        <v>0</v>
      </c>
      <c r="R209" s="229">
        <f>Q209*H209</f>
        <v>0</v>
      </c>
      <c r="S209" s="229">
        <v>0</v>
      </c>
      <c r="T209" s="230">
        <f>S209*H209</f>
        <v>0</v>
      </c>
      <c r="U209" s="39"/>
      <c r="V209" s="39"/>
      <c r="W209" s="39"/>
      <c r="X209" s="39"/>
      <c r="Y209" s="39"/>
      <c r="Z209" s="39"/>
      <c r="AA209" s="39"/>
      <c r="AB209" s="39"/>
      <c r="AC209" s="39"/>
      <c r="AD209" s="39"/>
      <c r="AE209" s="39"/>
      <c r="AR209" s="231" t="s">
        <v>214</v>
      </c>
      <c r="AT209" s="231" t="s">
        <v>216</v>
      </c>
      <c r="AU209" s="231" t="s">
        <v>90</v>
      </c>
      <c r="AY209" s="18" t="s">
        <v>215</v>
      </c>
      <c r="BE209" s="232">
        <f>IF(N209="základní",J209,0)</f>
        <v>0</v>
      </c>
      <c r="BF209" s="232">
        <f>IF(N209="snížená",J209,0)</f>
        <v>0</v>
      </c>
      <c r="BG209" s="232">
        <f>IF(N209="zákl. přenesená",J209,0)</f>
        <v>0</v>
      </c>
      <c r="BH209" s="232">
        <f>IF(N209="sníž. přenesená",J209,0)</f>
        <v>0</v>
      </c>
      <c r="BI209" s="232">
        <f>IF(N209="nulová",J209,0)</f>
        <v>0</v>
      </c>
      <c r="BJ209" s="18" t="s">
        <v>88</v>
      </c>
      <c r="BK209" s="232">
        <f>ROUND(I209*H209,2)</f>
        <v>0</v>
      </c>
      <c r="BL209" s="18" t="s">
        <v>214</v>
      </c>
      <c r="BM209" s="231" t="s">
        <v>7766</v>
      </c>
    </row>
    <row r="210" s="2" customFormat="1">
      <c r="A210" s="39"/>
      <c r="B210" s="40"/>
      <c r="C210" s="41"/>
      <c r="D210" s="233" t="s">
        <v>221</v>
      </c>
      <c r="E210" s="41"/>
      <c r="F210" s="234" t="s">
        <v>5321</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221</v>
      </c>
      <c r="AU210" s="18" t="s">
        <v>90</v>
      </c>
    </row>
    <row r="211" s="2" customFormat="1">
      <c r="A211" s="39"/>
      <c r="B211" s="40"/>
      <c r="C211" s="41"/>
      <c r="D211" s="250" t="s">
        <v>362</v>
      </c>
      <c r="E211" s="41"/>
      <c r="F211" s="251" t="s">
        <v>5322</v>
      </c>
      <c r="G211" s="41"/>
      <c r="H211" s="41"/>
      <c r="I211" s="235"/>
      <c r="J211" s="41"/>
      <c r="K211" s="41"/>
      <c r="L211" s="45"/>
      <c r="M211" s="236"/>
      <c r="N211" s="237"/>
      <c r="O211" s="92"/>
      <c r="P211" s="92"/>
      <c r="Q211" s="92"/>
      <c r="R211" s="92"/>
      <c r="S211" s="92"/>
      <c r="T211" s="93"/>
      <c r="U211" s="39"/>
      <c r="V211" s="39"/>
      <c r="W211" s="39"/>
      <c r="X211" s="39"/>
      <c r="Y211" s="39"/>
      <c r="Z211" s="39"/>
      <c r="AA211" s="39"/>
      <c r="AB211" s="39"/>
      <c r="AC211" s="39"/>
      <c r="AD211" s="39"/>
      <c r="AE211" s="39"/>
      <c r="AT211" s="18" t="s">
        <v>362</v>
      </c>
      <c r="AU211" s="18" t="s">
        <v>90</v>
      </c>
    </row>
    <row r="212" s="2" customFormat="1" ht="24.15" customHeight="1">
      <c r="A212" s="39"/>
      <c r="B212" s="40"/>
      <c r="C212" s="220" t="s">
        <v>296</v>
      </c>
      <c r="D212" s="220" t="s">
        <v>216</v>
      </c>
      <c r="E212" s="221" t="s">
        <v>486</v>
      </c>
      <c r="F212" s="222" t="s">
        <v>487</v>
      </c>
      <c r="G212" s="223" t="s">
        <v>358</v>
      </c>
      <c r="H212" s="224">
        <v>2.4199999999999999</v>
      </c>
      <c r="I212" s="225"/>
      <c r="J212" s="226">
        <f>ROUND(I212*H212,2)</f>
        <v>0</v>
      </c>
      <c r="K212" s="222" t="s">
        <v>359</v>
      </c>
      <c r="L212" s="45"/>
      <c r="M212" s="227" t="s">
        <v>1</v>
      </c>
      <c r="N212" s="228" t="s">
        <v>46</v>
      </c>
      <c r="O212" s="92"/>
      <c r="P212" s="229">
        <f>O212*H212</f>
        <v>0</v>
      </c>
      <c r="Q212" s="229">
        <v>0</v>
      </c>
      <c r="R212" s="229">
        <f>Q212*H212</f>
        <v>0</v>
      </c>
      <c r="S212" s="229">
        <v>0</v>
      </c>
      <c r="T212" s="230">
        <f>S212*H212</f>
        <v>0</v>
      </c>
      <c r="U212" s="39"/>
      <c r="V212" s="39"/>
      <c r="W212" s="39"/>
      <c r="X212" s="39"/>
      <c r="Y212" s="39"/>
      <c r="Z212" s="39"/>
      <c r="AA212" s="39"/>
      <c r="AB212" s="39"/>
      <c r="AC212" s="39"/>
      <c r="AD212" s="39"/>
      <c r="AE212" s="39"/>
      <c r="AR212" s="231" t="s">
        <v>214</v>
      </c>
      <c r="AT212" s="231" t="s">
        <v>216</v>
      </c>
      <c r="AU212" s="231" t="s">
        <v>90</v>
      </c>
      <c r="AY212" s="18" t="s">
        <v>215</v>
      </c>
      <c r="BE212" s="232">
        <f>IF(N212="základní",J212,0)</f>
        <v>0</v>
      </c>
      <c r="BF212" s="232">
        <f>IF(N212="snížená",J212,0)</f>
        <v>0</v>
      </c>
      <c r="BG212" s="232">
        <f>IF(N212="zákl. přenesená",J212,0)</f>
        <v>0</v>
      </c>
      <c r="BH212" s="232">
        <f>IF(N212="sníž. přenesená",J212,0)</f>
        <v>0</v>
      </c>
      <c r="BI212" s="232">
        <f>IF(N212="nulová",J212,0)</f>
        <v>0</v>
      </c>
      <c r="BJ212" s="18" t="s">
        <v>88</v>
      </c>
      <c r="BK212" s="232">
        <f>ROUND(I212*H212,2)</f>
        <v>0</v>
      </c>
      <c r="BL212" s="18" t="s">
        <v>214</v>
      </c>
      <c r="BM212" s="231" t="s">
        <v>7767</v>
      </c>
    </row>
    <row r="213" s="2" customFormat="1">
      <c r="A213" s="39"/>
      <c r="B213" s="40"/>
      <c r="C213" s="41"/>
      <c r="D213" s="233" t="s">
        <v>221</v>
      </c>
      <c r="E213" s="41"/>
      <c r="F213" s="234" t="s">
        <v>489</v>
      </c>
      <c r="G213" s="41"/>
      <c r="H213" s="41"/>
      <c r="I213" s="235"/>
      <c r="J213" s="41"/>
      <c r="K213" s="41"/>
      <c r="L213" s="45"/>
      <c r="M213" s="236"/>
      <c r="N213" s="237"/>
      <c r="O213" s="92"/>
      <c r="P213" s="92"/>
      <c r="Q213" s="92"/>
      <c r="R213" s="92"/>
      <c r="S213" s="92"/>
      <c r="T213" s="93"/>
      <c r="U213" s="39"/>
      <c r="V213" s="39"/>
      <c r="W213" s="39"/>
      <c r="X213" s="39"/>
      <c r="Y213" s="39"/>
      <c r="Z213" s="39"/>
      <c r="AA213" s="39"/>
      <c r="AB213" s="39"/>
      <c r="AC213" s="39"/>
      <c r="AD213" s="39"/>
      <c r="AE213" s="39"/>
      <c r="AT213" s="18" t="s">
        <v>221</v>
      </c>
      <c r="AU213" s="18" t="s">
        <v>90</v>
      </c>
    </row>
    <row r="214" s="2" customFormat="1">
      <c r="A214" s="39"/>
      <c r="B214" s="40"/>
      <c r="C214" s="41"/>
      <c r="D214" s="250" t="s">
        <v>362</v>
      </c>
      <c r="E214" s="41"/>
      <c r="F214" s="251" t="s">
        <v>490</v>
      </c>
      <c r="G214" s="41"/>
      <c r="H214" s="41"/>
      <c r="I214" s="235"/>
      <c r="J214" s="41"/>
      <c r="K214" s="41"/>
      <c r="L214" s="45"/>
      <c r="M214" s="236"/>
      <c r="N214" s="237"/>
      <c r="O214" s="92"/>
      <c r="P214" s="92"/>
      <c r="Q214" s="92"/>
      <c r="R214" s="92"/>
      <c r="S214" s="92"/>
      <c r="T214" s="93"/>
      <c r="U214" s="39"/>
      <c r="V214" s="39"/>
      <c r="W214" s="39"/>
      <c r="X214" s="39"/>
      <c r="Y214" s="39"/>
      <c r="Z214" s="39"/>
      <c r="AA214" s="39"/>
      <c r="AB214" s="39"/>
      <c r="AC214" s="39"/>
      <c r="AD214" s="39"/>
      <c r="AE214" s="39"/>
      <c r="AT214" s="18" t="s">
        <v>362</v>
      </c>
      <c r="AU214" s="18" t="s">
        <v>90</v>
      </c>
    </row>
    <row r="215" s="2" customFormat="1" ht="24.15" customHeight="1">
      <c r="A215" s="39"/>
      <c r="B215" s="40"/>
      <c r="C215" s="220" t="s">
        <v>300</v>
      </c>
      <c r="D215" s="220" t="s">
        <v>216</v>
      </c>
      <c r="E215" s="221" t="s">
        <v>491</v>
      </c>
      <c r="F215" s="222" t="s">
        <v>7768</v>
      </c>
      <c r="G215" s="223" t="s">
        <v>358</v>
      </c>
      <c r="H215" s="224">
        <v>14.663</v>
      </c>
      <c r="I215" s="225"/>
      <c r="J215" s="226">
        <f>ROUND(I215*H215,2)</f>
        <v>0</v>
      </c>
      <c r="K215" s="222" t="s">
        <v>359</v>
      </c>
      <c r="L215" s="45"/>
      <c r="M215" s="227" t="s">
        <v>1</v>
      </c>
      <c r="N215" s="228" t="s">
        <v>46</v>
      </c>
      <c r="O215" s="92"/>
      <c r="P215" s="229">
        <f>O215*H215</f>
        <v>0</v>
      </c>
      <c r="Q215" s="229">
        <v>0</v>
      </c>
      <c r="R215" s="229">
        <f>Q215*H215</f>
        <v>0</v>
      </c>
      <c r="S215" s="229">
        <v>0</v>
      </c>
      <c r="T215" s="230">
        <f>S215*H215</f>
        <v>0</v>
      </c>
      <c r="U215" s="39"/>
      <c r="V215" s="39"/>
      <c r="W215" s="39"/>
      <c r="X215" s="39"/>
      <c r="Y215" s="39"/>
      <c r="Z215" s="39"/>
      <c r="AA215" s="39"/>
      <c r="AB215" s="39"/>
      <c r="AC215" s="39"/>
      <c r="AD215" s="39"/>
      <c r="AE215" s="39"/>
      <c r="AR215" s="231" t="s">
        <v>214</v>
      </c>
      <c r="AT215" s="231" t="s">
        <v>216</v>
      </c>
      <c r="AU215" s="231" t="s">
        <v>90</v>
      </c>
      <c r="AY215" s="18" t="s">
        <v>215</v>
      </c>
      <c r="BE215" s="232">
        <f>IF(N215="základní",J215,0)</f>
        <v>0</v>
      </c>
      <c r="BF215" s="232">
        <f>IF(N215="snížená",J215,0)</f>
        <v>0</v>
      </c>
      <c r="BG215" s="232">
        <f>IF(N215="zákl. přenesená",J215,0)</f>
        <v>0</v>
      </c>
      <c r="BH215" s="232">
        <f>IF(N215="sníž. přenesená",J215,0)</f>
        <v>0</v>
      </c>
      <c r="BI215" s="232">
        <f>IF(N215="nulová",J215,0)</f>
        <v>0</v>
      </c>
      <c r="BJ215" s="18" t="s">
        <v>88</v>
      </c>
      <c r="BK215" s="232">
        <f>ROUND(I215*H215,2)</f>
        <v>0</v>
      </c>
      <c r="BL215" s="18" t="s">
        <v>214</v>
      </c>
      <c r="BM215" s="231" t="s">
        <v>7769</v>
      </c>
    </row>
    <row r="216" s="2" customFormat="1">
      <c r="A216" s="39"/>
      <c r="B216" s="40"/>
      <c r="C216" s="41"/>
      <c r="D216" s="233" t="s">
        <v>221</v>
      </c>
      <c r="E216" s="41"/>
      <c r="F216" s="234" t="s">
        <v>494</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221</v>
      </c>
      <c r="AU216" s="18" t="s">
        <v>90</v>
      </c>
    </row>
    <row r="217" s="2" customFormat="1">
      <c r="A217" s="39"/>
      <c r="B217" s="40"/>
      <c r="C217" s="41"/>
      <c r="D217" s="250" t="s">
        <v>362</v>
      </c>
      <c r="E217" s="41"/>
      <c r="F217" s="251" t="s">
        <v>495</v>
      </c>
      <c r="G217" s="41"/>
      <c r="H217" s="41"/>
      <c r="I217" s="235"/>
      <c r="J217" s="41"/>
      <c r="K217" s="41"/>
      <c r="L217" s="45"/>
      <c r="M217" s="236"/>
      <c r="N217" s="237"/>
      <c r="O217" s="92"/>
      <c r="P217" s="92"/>
      <c r="Q217" s="92"/>
      <c r="R217" s="92"/>
      <c r="S217" s="92"/>
      <c r="T217" s="93"/>
      <c r="U217" s="39"/>
      <c r="V217" s="39"/>
      <c r="W217" s="39"/>
      <c r="X217" s="39"/>
      <c r="Y217" s="39"/>
      <c r="Z217" s="39"/>
      <c r="AA217" s="39"/>
      <c r="AB217" s="39"/>
      <c r="AC217" s="39"/>
      <c r="AD217" s="39"/>
      <c r="AE217" s="39"/>
      <c r="AT217" s="18" t="s">
        <v>362</v>
      </c>
      <c r="AU217" s="18" t="s">
        <v>90</v>
      </c>
    </row>
    <row r="218" s="14" customFormat="1">
      <c r="A218" s="14"/>
      <c r="B218" s="262"/>
      <c r="C218" s="263"/>
      <c r="D218" s="233" t="s">
        <v>364</v>
      </c>
      <c r="E218" s="264" t="s">
        <v>1</v>
      </c>
      <c r="F218" s="265" t="s">
        <v>7770</v>
      </c>
      <c r="G218" s="263"/>
      <c r="H218" s="266">
        <v>14.663</v>
      </c>
      <c r="I218" s="267"/>
      <c r="J218" s="263"/>
      <c r="K218" s="263"/>
      <c r="L218" s="268"/>
      <c r="M218" s="269"/>
      <c r="N218" s="270"/>
      <c r="O218" s="270"/>
      <c r="P218" s="270"/>
      <c r="Q218" s="270"/>
      <c r="R218" s="270"/>
      <c r="S218" s="270"/>
      <c r="T218" s="271"/>
      <c r="U218" s="14"/>
      <c r="V218" s="14"/>
      <c r="W218" s="14"/>
      <c r="X218" s="14"/>
      <c r="Y218" s="14"/>
      <c r="Z218" s="14"/>
      <c r="AA218" s="14"/>
      <c r="AB218" s="14"/>
      <c r="AC218" s="14"/>
      <c r="AD218" s="14"/>
      <c r="AE218" s="14"/>
      <c r="AT218" s="272" t="s">
        <v>364</v>
      </c>
      <c r="AU218" s="272" t="s">
        <v>90</v>
      </c>
      <c r="AV218" s="14" t="s">
        <v>90</v>
      </c>
      <c r="AW218" s="14" t="s">
        <v>36</v>
      </c>
      <c r="AX218" s="14" t="s">
        <v>81</v>
      </c>
      <c r="AY218" s="272" t="s">
        <v>215</v>
      </c>
    </row>
    <row r="219" s="15" customFormat="1">
      <c r="A219" s="15"/>
      <c r="B219" s="273"/>
      <c r="C219" s="274"/>
      <c r="D219" s="233" t="s">
        <v>364</v>
      </c>
      <c r="E219" s="275" t="s">
        <v>1</v>
      </c>
      <c r="F219" s="276" t="s">
        <v>368</v>
      </c>
      <c r="G219" s="274"/>
      <c r="H219" s="277">
        <v>14.663</v>
      </c>
      <c r="I219" s="278"/>
      <c r="J219" s="274"/>
      <c r="K219" s="274"/>
      <c r="L219" s="279"/>
      <c r="M219" s="280"/>
      <c r="N219" s="281"/>
      <c r="O219" s="281"/>
      <c r="P219" s="281"/>
      <c r="Q219" s="281"/>
      <c r="R219" s="281"/>
      <c r="S219" s="281"/>
      <c r="T219" s="282"/>
      <c r="U219" s="15"/>
      <c r="V219" s="15"/>
      <c r="W219" s="15"/>
      <c r="X219" s="15"/>
      <c r="Y219" s="15"/>
      <c r="Z219" s="15"/>
      <c r="AA219" s="15"/>
      <c r="AB219" s="15"/>
      <c r="AC219" s="15"/>
      <c r="AD219" s="15"/>
      <c r="AE219" s="15"/>
      <c r="AT219" s="283" t="s">
        <v>364</v>
      </c>
      <c r="AU219" s="283" t="s">
        <v>90</v>
      </c>
      <c r="AV219" s="15" t="s">
        <v>214</v>
      </c>
      <c r="AW219" s="15" t="s">
        <v>36</v>
      </c>
      <c r="AX219" s="15" t="s">
        <v>88</v>
      </c>
      <c r="AY219" s="283" t="s">
        <v>215</v>
      </c>
    </row>
    <row r="220" s="2" customFormat="1" ht="33" customHeight="1">
      <c r="A220" s="39"/>
      <c r="B220" s="40"/>
      <c r="C220" s="220" t="s">
        <v>305</v>
      </c>
      <c r="D220" s="220" t="s">
        <v>216</v>
      </c>
      <c r="E220" s="221" t="s">
        <v>5324</v>
      </c>
      <c r="F220" s="222" t="s">
        <v>5325</v>
      </c>
      <c r="G220" s="223" t="s">
        <v>583</v>
      </c>
      <c r="H220" s="224">
        <v>292.80700000000002</v>
      </c>
      <c r="I220" s="225"/>
      <c r="J220" s="226">
        <f>ROUND(I220*H220,2)</f>
        <v>0</v>
      </c>
      <c r="K220" s="222" t="s">
        <v>359</v>
      </c>
      <c r="L220" s="45"/>
      <c r="M220" s="227" t="s">
        <v>1</v>
      </c>
      <c r="N220" s="228" t="s">
        <v>46</v>
      </c>
      <c r="O220" s="92"/>
      <c r="P220" s="229">
        <f>O220*H220</f>
        <v>0</v>
      </c>
      <c r="Q220" s="229">
        <v>0</v>
      </c>
      <c r="R220" s="229">
        <f>Q220*H220</f>
        <v>0</v>
      </c>
      <c r="S220" s="229">
        <v>0</v>
      </c>
      <c r="T220" s="230">
        <f>S220*H220</f>
        <v>0</v>
      </c>
      <c r="U220" s="39"/>
      <c r="V220" s="39"/>
      <c r="W220" s="39"/>
      <c r="X220" s="39"/>
      <c r="Y220" s="39"/>
      <c r="Z220" s="39"/>
      <c r="AA220" s="39"/>
      <c r="AB220" s="39"/>
      <c r="AC220" s="39"/>
      <c r="AD220" s="39"/>
      <c r="AE220" s="39"/>
      <c r="AR220" s="231" t="s">
        <v>214</v>
      </c>
      <c r="AT220" s="231" t="s">
        <v>216</v>
      </c>
      <c r="AU220" s="231" t="s">
        <v>90</v>
      </c>
      <c r="AY220" s="18" t="s">
        <v>215</v>
      </c>
      <c r="BE220" s="232">
        <f>IF(N220="základní",J220,0)</f>
        <v>0</v>
      </c>
      <c r="BF220" s="232">
        <f>IF(N220="snížená",J220,0)</f>
        <v>0</v>
      </c>
      <c r="BG220" s="232">
        <f>IF(N220="zákl. přenesená",J220,0)</f>
        <v>0</v>
      </c>
      <c r="BH220" s="232">
        <f>IF(N220="sníž. přenesená",J220,0)</f>
        <v>0</v>
      </c>
      <c r="BI220" s="232">
        <f>IF(N220="nulová",J220,0)</f>
        <v>0</v>
      </c>
      <c r="BJ220" s="18" t="s">
        <v>88</v>
      </c>
      <c r="BK220" s="232">
        <f>ROUND(I220*H220,2)</f>
        <v>0</v>
      </c>
      <c r="BL220" s="18" t="s">
        <v>214</v>
      </c>
      <c r="BM220" s="231" t="s">
        <v>7771</v>
      </c>
    </row>
    <row r="221" s="2" customFormat="1">
      <c r="A221" s="39"/>
      <c r="B221" s="40"/>
      <c r="C221" s="41"/>
      <c r="D221" s="233" t="s">
        <v>221</v>
      </c>
      <c r="E221" s="41"/>
      <c r="F221" s="234" t="s">
        <v>5327</v>
      </c>
      <c r="G221" s="41"/>
      <c r="H221" s="41"/>
      <c r="I221" s="235"/>
      <c r="J221" s="41"/>
      <c r="K221" s="41"/>
      <c r="L221" s="45"/>
      <c r="M221" s="236"/>
      <c r="N221" s="237"/>
      <c r="O221" s="92"/>
      <c r="P221" s="92"/>
      <c r="Q221" s="92"/>
      <c r="R221" s="92"/>
      <c r="S221" s="92"/>
      <c r="T221" s="93"/>
      <c r="U221" s="39"/>
      <c r="V221" s="39"/>
      <c r="W221" s="39"/>
      <c r="X221" s="39"/>
      <c r="Y221" s="39"/>
      <c r="Z221" s="39"/>
      <c r="AA221" s="39"/>
      <c r="AB221" s="39"/>
      <c r="AC221" s="39"/>
      <c r="AD221" s="39"/>
      <c r="AE221" s="39"/>
      <c r="AT221" s="18" t="s">
        <v>221</v>
      </c>
      <c r="AU221" s="18" t="s">
        <v>90</v>
      </c>
    </row>
    <row r="222" s="2" customFormat="1">
      <c r="A222" s="39"/>
      <c r="B222" s="40"/>
      <c r="C222" s="41"/>
      <c r="D222" s="250" t="s">
        <v>362</v>
      </c>
      <c r="E222" s="41"/>
      <c r="F222" s="251" t="s">
        <v>5328</v>
      </c>
      <c r="G222" s="41"/>
      <c r="H222" s="41"/>
      <c r="I222" s="235"/>
      <c r="J222" s="41"/>
      <c r="K222" s="41"/>
      <c r="L222" s="45"/>
      <c r="M222" s="236"/>
      <c r="N222" s="237"/>
      <c r="O222" s="92"/>
      <c r="P222" s="92"/>
      <c r="Q222" s="92"/>
      <c r="R222" s="92"/>
      <c r="S222" s="92"/>
      <c r="T222" s="93"/>
      <c r="U222" s="39"/>
      <c r="V222" s="39"/>
      <c r="W222" s="39"/>
      <c r="X222" s="39"/>
      <c r="Y222" s="39"/>
      <c r="Z222" s="39"/>
      <c r="AA222" s="39"/>
      <c r="AB222" s="39"/>
      <c r="AC222" s="39"/>
      <c r="AD222" s="39"/>
      <c r="AE222" s="39"/>
      <c r="AT222" s="18" t="s">
        <v>362</v>
      </c>
      <c r="AU222" s="18" t="s">
        <v>90</v>
      </c>
    </row>
    <row r="223" s="14" customFormat="1">
      <c r="A223" s="14"/>
      <c r="B223" s="262"/>
      <c r="C223" s="263"/>
      <c r="D223" s="233" t="s">
        <v>364</v>
      </c>
      <c r="E223" s="264" t="s">
        <v>1</v>
      </c>
      <c r="F223" s="265" t="s">
        <v>7772</v>
      </c>
      <c r="G223" s="263"/>
      <c r="H223" s="266">
        <v>139.43199999999999</v>
      </c>
      <c r="I223" s="267"/>
      <c r="J223" s="263"/>
      <c r="K223" s="263"/>
      <c r="L223" s="268"/>
      <c r="M223" s="269"/>
      <c r="N223" s="270"/>
      <c r="O223" s="270"/>
      <c r="P223" s="270"/>
      <c r="Q223" s="270"/>
      <c r="R223" s="270"/>
      <c r="S223" s="270"/>
      <c r="T223" s="271"/>
      <c r="U223" s="14"/>
      <c r="V223" s="14"/>
      <c r="W223" s="14"/>
      <c r="X223" s="14"/>
      <c r="Y223" s="14"/>
      <c r="Z223" s="14"/>
      <c r="AA223" s="14"/>
      <c r="AB223" s="14"/>
      <c r="AC223" s="14"/>
      <c r="AD223" s="14"/>
      <c r="AE223" s="14"/>
      <c r="AT223" s="272" t="s">
        <v>364</v>
      </c>
      <c r="AU223" s="272" t="s">
        <v>90</v>
      </c>
      <c r="AV223" s="14" t="s">
        <v>90</v>
      </c>
      <c r="AW223" s="14" t="s">
        <v>36</v>
      </c>
      <c r="AX223" s="14" t="s">
        <v>88</v>
      </c>
      <c r="AY223" s="272" t="s">
        <v>215</v>
      </c>
    </row>
    <row r="224" s="14" customFormat="1">
      <c r="A224" s="14"/>
      <c r="B224" s="262"/>
      <c r="C224" s="263"/>
      <c r="D224" s="233" t="s">
        <v>364</v>
      </c>
      <c r="E224" s="263"/>
      <c r="F224" s="265" t="s">
        <v>7773</v>
      </c>
      <c r="G224" s="263"/>
      <c r="H224" s="266">
        <v>292.80700000000002</v>
      </c>
      <c r="I224" s="267"/>
      <c r="J224" s="263"/>
      <c r="K224" s="263"/>
      <c r="L224" s="268"/>
      <c r="M224" s="269"/>
      <c r="N224" s="270"/>
      <c r="O224" s="270"/>
      <c r="P224" s="270"/>
      <c r="Q224" s="270"/>
      <c r="R224" s="270"/>
      <c r="S224" s="270"/>
      <c r="T224" s="271"/>
      <c r="U224" s="14"/>
      <c r="V224" s="14"/>
      <c r="W224" s="14"/>
      <c r="X224" s="14"/>
      <c r="Y224" s="14"/>
      <c r="Z224" s="14"/>
      <c r="AA224" s="14"/>
      <c r="AB224" s="14"/>
      <c r="AC224" s="14"/>
      <c r="AD224" s="14"/>
      <c r="AE224" s="14"/>
      <c r="AT224" s="272" t="s">
        <v>364</v>
      </c>
      <c r="AU224" s="272" t="s">
        <v>90</v>
      </c>
      <c r="AV224" s="14" t="s">
        <v>90</v>
      </c>
      <c r="AW224" s="14" t="s">
        <v>4</v>
      </c>
      <c r="AX224" s="14" t="s">
        <v>88</v>
      </c>
      <c r="AY224" s="272" t="s">
        <v>215</v>
      </c>
    </row>
    <row r="225" s="2" customFormat="1" ht="24.15" customHeight="1">
      <c r="A225" s="39"/>
      <c r="B225" s="40"/>
      <c r="C225" s="220" t="s">
        <v>309</v>
      </c>
      <c r="D225" s="220" t="s">
        <v>216</v>
      </c>
      <c r="E225" s="221" t="s">
        <v>505</v>
      </c>
      <c r="F225" s="222" t="s">
        <v>5330</v>
      </c>
      <c r="G225" s="223" t="s">
        <v>358</v>
      </c>
      <c r="H225" s="224">
        <v>131.77699999999999</v>
      </c>
      <c r="I225" s="225"/>
      <c r="J225" s="226">
        <f>ROUND(I225*H225,2)</f>
        <v>0</v>
      </c>
      <c r="K225" s="222" t="s">
        <v>359</v>
      </c>
      <c r="L225" s="45"/>
      <c r="M225" s="227" t="s">
        <v>1</v>
      </c>
      <c r="N225" s="228" t="s">
        <v>46</v>
      </c>
      <c r="O225" s="92"/>
      <c r="P225" s="229">
        <f>O225*H225</f>
        <v>0</v>
      </c>
      <c r="Q225" s="229">
        <v>0</v>
      </c>
      <c r="R225" s="229">
        <f>Q225*H225</f>
        <v>0</v>
      </c>
      <c r="S225" s="229">
        <v>0</v>
      </c>
      <c r="T225" s="230">
        <f>S225*H225</f>
        <v>0</v>
      </c>
      <c r="U225" s="39"/>
      <c r="V225" s="39"/>
      <c r="W225" s="39"/>
      <c r="X225" s="39"/>
      <c r="Y225" s="39"/>
      <c r="Z225" s="39"/>
      <c r="AA225" s="39"/>
      <c r="AB225" s="39"/>
      <c r="AC225" s="39"/>
      <c r="AD225" s="39"/>
      <c r="AE225" s="39"/>
      <c r="AR225" s="231" t="s">
        <v>214</v>
      </c>
      <c r="AT225" s="231" t="s">
        <v>216</v>
      </c>
      <c r="AU225" s="231" t="s">
        <v>90</v>
      </c>
      <c r="AY225" s="18" t="s">
        <v>215</v>
      </c>
      <c r="BE225" s="232">
        <f>IF(N225="základní",J225,0)</f>
        <v>0</v>
      </c>
      <c r="BF225" s="232">
        <f>IF(N225="snížená",J225,0)</f>
        <v>0</v>
      </c>
      <c r="BG225" s="232">
        <f>IF(N225="zákl. přenesená",J225,0)</f>
        <v>0</v>
      </c>
      <c r="BH225" s="232">
        <f>IF(N225="sníž. přenesená",J225,0)</f>
        <v>0</v>
      </c>
      <c r="BI225" s="232">
        <f>IF(N225="nulová",J225,0)</f>
        <v>0</v>
      </c>
      <c r="BJ225" s="18" t="s">
        <v>88</v>
      </c>
      <c r="BK225" s="232">
        <f>ROUND(I225*H225,2)</f>
        <v>0</v>
      </c>
      <c r="BL225" s="18" t="s">
        <v>214</v>
      </c>
      <c r="BM225" s="231" t="s">
        <v>7774</v>
      </c>
    </row>
    <row r="226" s="2" customFormat="1">
      <c r="A226" s="39"/>
      <c r="B226" s="40"/>
      <c r="C226" s="41"/>
      <c r="D226" s="233" t="s">
        <v>221</v>
      </c>
      <c r="E226" s="41"/>
      <c r="F226" s="234" t="s">
        <v>508</v>
      </c>
      <c r="G226" s="41"/>
      <c r="H226" s="41"/>
      <c r="I226" s="235"/>
      <c r="J226" s="41"/>
      <c r="K226" s="41"/>
      <c r="L226" s="45"/>
      <c r="M226" s="236"/>
      <c r="N226" s="237"/>
      <c r="O226" s="92"/>
      <c r="P226" s="92"/>
      <c r="Q226" s="92"/>
      <c r="R226" s="92"/>
      <c r="S226" s="92"/>
      <c r="T226" s="93"/>
      <c r="U226" s="39"/>
      <c r="V226" s="39"/>
      <c r="W226" s="39"/>
      <c r="X226" s="39"/>
      <c r="Y226" s="39"/>
      <c r="Z226" s="39"/>
      <c r="AA226" s="39"/>
      <c r="AB226" s="39"/>
      <c r="AC226" s="39"/>
      <c r="AD226" s="39"/>
      <c r="AE226" s="39"/>
      <c r="AT226" s="18" t="s">
        <v>221</v>
      </c>
      <c r="AU226" s="18" t="s">
        <v>90</v>
      </c>
    </row>
    <row r="227" s="2" customFormat="1">
      <c r="A227" s="39"/>
      <c r="B227" s="40"/>
      <c r="C227" s="41"/>
      <c r="D227" s="250" t="s">
        <v>362</v>
      </c>
      <c r="E227" s="41"/>
      <c r="F227" s="251" t="s">
        <v>509</v>
      </c>
      <c r="G227" s="41"/>
      <c r="H227" s="41"/>
      <c r="I227" s="235"/>
      <c r="J227" s="41"/>
      <c r="K227" s="41"/>
      <c r="L227" s="45"/>
      <c r="M227" s="236"/>
      <c r="N227" s="237"/>
      <c r="O227" s="92"/>
      <c r="P227" s="92"/>
      <c r="Q227" s="92"/>
      <c r="R227" s="92"/>
      <c r="S227" s="92"/>
      <c r="T227" s="93"/>
      <c r="U227" s="39"/>
      <c r="V227" s="39"/>
      <c r="W227" s="39"/>
      <c r="X227" s="39"/>
      <c r="Y227" s="39"/>
      <c r="Z227" s="39"/>
      <c r="AA227" s="39"/>
      <c r="AB227" s="39"/>
      <c r="AC227" s="39"/>
      <c r="AD227" s="39"/>
      <c r="AE227" s="39"/>
      <c r="AT227" s="18" t="s">
        <v>362</v>
      </c>
      <c r="AU227" s="18" t="s">
        <v>90</v>
      </c>
    </row>
    <row r="228" s="14" customFormat="1">
      <c r="A228" s="14"/>
      <c r="B228" s="262"/>
      <c r="C228" s="263"/>
      <c r="D228" s="233" t="s">
        <v>364</v>
      </c>
      <c r="E228" s="264" t="s">
        <v>1</v>
      </c>
      <c r="F228" s="265" t="s">
        <v>7775</v>
      </c>
      <c r="G228" s="263"/>
      <c r="H228" s="266">
        <v>271.209</v>
      </c>
      <c r="I228" s="267"/>
      <c r="J228" s="263"/>
      <c r="K228" s="263"/>
      <c r="L228" s="268"/>
      <c r="M228" s="269"/>
      <c r="N228" s="270"/>
      <c r="O228" s="270"/>
      <c r="P228" s="270"/>
      <c r="Q228" s="270"/>
      <c r="R228" s="270"/>
      <c r="S228" s="270"/>
      <c r="T228" s="271"/>
      <c r="U228" s="14"/>
      <c r="V228" s="14"/>
      <c r="W228" s="14"/>
      <c r="X228" s="14"/>
      <c r="Y228" s="14"/>
      <c r="Z228" s="14"/>
      <c r="AA228" s="14"/>
      <c r="AB228" s="14"/>
      <c r="AC228" s="14"/>
      <c r="AD228" s="14"/>
      <c r="AE228" s="14"/>
      <c r="AT228" s="272" t="s">
        <v>364</v>
      </c>
      <c r="AU228" s="272" t="s">
        <v>90</v>
      </c>
      <c r="AV228" s="14" t="s">
        <v>90</v>
      </c>
      <c r="AW228" s="14" t="s">
        <v>36</v>
      </c>
      <c r="AX228" s="14" t="s">
        <v>81</v>
      </c>
      <c r="AY228" s="272" t="s">
        <v>215</v>
      </c>
    </row>
    <row r="229" s="14" customFormat="1">
      <c r="A229" s="14"/>
      <c r="B229" s="262"/>
      <c r="C229" s="263"/>
      <c r="D229" s="233" t="s">
        <v>364</v>
      </c>
      <c r="E229" s="264" t="s">
        <v>1</v>
      </c>
      <c r="F229" s="265" t="s">
        <v>7776</v>
      </c>
      <c r="G229" s="263"/>
      <c r="H229" s="266">
        <v>-106.06999999999999</v>
      </c>
      <c r="I229" s="267"/>
      <c r="J229" s="263"/>
      <c r="K229" s="263"/>
      <c r="L229" s="268"/>
      <c r="M229" s="269"/>
      <c r="N229" s="270"/>
      <c r="O229" s="270"/>
      <c r="P229" s="270"/>
      <c r="Q229" s="270"/>
      <c r="R229" s="270"/>
      <c r="S229" s="270"/>
      <c r="T229" s="271"/>
      <c r="U229" s="14"/>
      <c r="V229" s="14"/>
      <c r="W229" s="14"/>
      <c r="X229" s="14"/>
      <c r="Y229" s="14"/>
      <c r="Z229" s="14"/>
      <c r="AA229" s="14"/>
      <c r="AB229" s="14"/>
      <c r="AC229" s="14"/>
      <c r="AD229" s="14"/>
      <c r="AE229" s="14"/>
      <c r="AT229" s="272" t="s">
        <v>364</v>
      </c>
      <c r="AU229" s="272" t="s">
        <v>90</v>
      </c>
      <c r="AV229" s="14" t="s">
        <v>90</v>
      </c>
      <c r="AW229" s="14" t="s">
        <v>36</v>
      </c>
      <c r="AX229" s="14" t="s">
        <v>81</v>
      </c>
      <c r="AY229" s="272" t="s">
        <v>215</v>
      </c>
    </row>
    <row r="230" s="14" customFormat="1">
      <c r="A230" s="14"/>
      <c r="B230" s="262"/>
      <c r="C230" s="263"/>
      <c r="D230" s="233" t="s">
        <v>364</v>
      </c>
      <c r="E230" s="264" t="s">
        <v>1</v>
      </c>
      <c r="F230" s="265" t="s">
        <v>7777</v>
      </c>
      <c r="G230" s="263"/>
      <c r="H230" s="266">
        <v>-33.362000000000002</v>
      </c>
      <c r="I230" s="267"/>
      <c r="J230" s="263"/>
      <c r="K230" s="263"/>
      <c r="L230" s="268"/>
      <c r="M230" s="269"/>
      <c r="N230" s="270"/>
      <c r="O230" s="270"/>
      <c r="P230" s="270"/>
      <c r="Q230" s="270"/>
      <c r="R230" s="270"/>
      <c r="S230" s="270"/>
      <c r="T230" s="271"/>
      <c r="U230" s="14"/>
      <c r="V230" s="14"/>
      <c r="W230" s="14"/>
      <c r="X230" s="14"/>
      <c r="Y230" s="14"/>
      <c r="Z230" s="14"/>
      <c r="AA230" s="14"/>
      <c r="AB230" s="14"/>
      <c r="AC230" s="14"/>
      <c r="AD230" s="14"/>
      <c r="AE230" s="14"/>
      <c r="AT230" s="272" t="s">
        <v>364</v>
      </c>
      <c r="AU230" s="272" t="s">
        <v>90</v>
      </c>
      <c r="AV230" s="14" t="s">
        <v>90</v>
      </c>
      <c r="AW230" s="14" t="s">
        <v>36</v>
      </c>
      <c r="AX230" s="14" t="s">
        <v>81</v>
      </c>
      <c r="AY230" s="272" t="s">
        <v>215</v>
      </c>
    </row>
    <row r="231" s="15" customFormat="1">
      <c r="A231" s="15"/>
      <c r="B231" s="273"/>
      <c r="C231" s="274"/>
      <c r="D231" s="233" t="s">
        <v>364</v>
      </c>
      <c r="E231" s="275" t="s">
        <v>1</v>
      </c>
      <c r="F231" s="276" t="s">
        <v>368</v>
      </c>
      <c r="G231" s="274"/>
      <c r="H231" s="277">
        <v>131.77700000000002</v>
      </c>
      <c r="I231" s="278"/>
      <c r="J231" s="274"/>
      <c r="K231" s="274"/>
      <c r="L231" s="279"/>
      <c r="M231" s="280"/>
      <c r="N231" s="281"/>
      <c r="O231" s="281"/>
      <c r="P231" s="281"/>
      <c r="Q231" s="281"/>
      <c r="R231" s="281"/>
      <c r="S231" s="281"/>
      <c r="T231" s="282"/>
      <c r="U231" s="15"/>
      <c r="V231" s="15"/>
      <c r="W231" s="15"/>
      <c r="X231" s="15"/>
      <c r="Y231" s="15"/>
      <c r="Z231" s="15"/>
      <c r="AA231" s="15"/>
      <c r="AB231" s="15"/>
      <c r="AC231" s="15"/>
      <c r="AD231" s="15"/>
      <c r="AE231" s="15"/>
      <c r="AT231" s="283" t="s">
        <v>364</v>
      </c>
      <c r="AU231" s="283" t="s">
        <v>90</v>
      </c>
      <c r="AV231" s="15" t="s">
        <v>214</v>
      </c>
      <c r="AW231" s="15" t="s">
        <v>36</v>
      </c>
      <c r="AX231" s="15" t="s">
        <v>88</v>
      </c>
      <c r="AY231" s="283" t="s">
        <v>215</v>
      </c>
    </row>
    <row r="232" s="2" customFormat="1" ht="24.15" customHeight="1">
      <c r="A232" s="39"/>
      <c r="B232" s="40"/>
      <c r="C232" s="220" t="s">
        <v>7</v>
      </c>
      <c r="D232" s="220" t="s">
        <v>216</v>
      </c>
      <c r="E232" s="221" t="s">
        <v>5333</v>
      </c>
      <c r="F232" s="222" t="s">
        <v>5334</v>
      </c>
      <c r="G232" s="223" t="s">
        <v>358</v>
      </c>
      <c r="H232" s="224">
        <v>78.138999999999996</v>
      </c>
      <c r="I232" s="225"/>
      <c r="J232" s="226">
        <f>ROUND(I232*H232,2)</f>
        <v>0</v>
      </c>
      <c r="K232" s="222" t="s">
        <v>359</v>
      </c>
      <c r="L232" s="45"/>
      <c r="M232" s="227" t="s">
        <v>1</v>
      </c>
      <c r="N232" s="228" t="s">
        <v>46</v>
      </c>
      <c r="O232" s="92"/>
      <c r="P232" s="229">
        <f>O232*H232</f>
        <v>0</v>
      </c>
      <c r="Q232" s="229">
        <v>0</v>
      </c>
      <c r="R232" s="229">
        <f>Q232*H232</f>
        <v>0</v>
      </c>
      <c r="S232" s="229">
        <v>0</v>
      </c>
      <c r="T232" s="230">
        <f>S232*H232</f>
        <v>0</v>
      </c>
      <c r="U232" s="39"/>
      <c r="V232" s="39"/>
      <c r="W232" s="39"/>
      <c r="X232" s="39"/>
      <c r="Y232" s="39"/>
      <c r="Z232" s="39"/>
      <c r="AA232" s="39"/>
      <c r="AB232" s="39"/>
      <c r="AC232" s="39"/>
      <c r="AD232" s="39"/>
      <c r="AE232" s="39"/>
      <c r="AR232" s="231" t="s">
        <v>214</v>
      </c>
      <c r="AT232" s="231" t="s">
        <v>216</v>
      </c>
      <c r="AU232" s="231" t="s">
        <v>90</v>
      </c>
      <c r="AY232" s="18" t="s">
        <v>215</v>
      </c>
      <c r="BE232" s="232">
        <f>IF(N232="základní",J232,0)</f>
        <v>0</v>
      </c>
      <c r="BF232" s="232">
        <f>IF(N232="snížená",J232,0)</f>
        <v>0</v>
      </c>
      <c r="BG232" s="232">
        <f>IF(N232="zákl. přenesená",J232,0)</f>
        <v>0</v>
      </c>
      <c r="BH232" s="232">
        <f>IF(N232="sníž. přenesená",J232,0)</f>
        <v>0</v>
      </c>
      <c r="BI232" s="232">
        <f>IF(N232="nulová",J232,0)</f>
        <v>0</v>
      </c>
      <c r="BJ232" s="18" t="s">
        <v>88</v>
      </c>
      <c r="BK232" s="232">
        <f>ROUND(I232*H232,2)</f>
        <v>0</v>
      </c>
      <c r="BL232" s="18" t="s">
        <v>214</v>
      </c>
      <c r="BM232" s="231" t="s">
        <v>7778</v>
      </c>
    </row>
    <row r="233" s="2" customFormat="1">
      <c r="A233" s="39"/>
      <c r="B233" s="40"/>
      <c r="C233" s="41"/>
      <c r="D233" s="233" t="s">
        <v>221</v>
      </c>
      <c r="E233" s="41"/>
      <c r="F233" s="234" t="s">
        <v>7598</v>
      </c>
      <c r="G233" s="41"/>
      <c r="H233" s="41"/>
      <c r="I233" s="235"/>
      <c r="J233" s="41"/>
      <c r="K233" s="41"/>
      <c r="L233" s="45"/>
      <c r="M233" s="236"/>
      <c r="N233" s="237"/>
      <c r="O233" s="92"/>
      <c r="P233" s="92"/>
      <c r="Q233" s="92"/>
      <c r="R233" s="92"/>
      <c r="S233" s="92"/>
      <c r="T233" s="93"/>
      <c r="U233" s="39"/>
      <c r="V233" s="39"/>
      <c r="W233" s="39"/>
      <c r="X233" s="39"/>
      <c r="Y233" s="39"/>
      <c r="Z233" s="39"/>
      <c r="AA233" s="39"/>
      <c r="AB233" s="39"/>
      <c r="AC233" s="39"/>
      <c r="AD233" s="39"/>
      <c r="AE233" s="39"/>
      <c r="AT233" s="18" t="s">
        <v>221</v>
      </c>
      <c r="AU233" s="18" t="s">
        <v>90</v>
      </c>
    </row>
    <row r="234" s="2" customFormat="1">
      <c r="A234" s="39"/>
      <c r="B234" s="40"/>
      <c r="C234" s="41"/>
      <c r="D234" s="250" t="s">
        <v>362</v>
      </c>
      <c r="E234" s="41"/>
      <c r="F234" s="251" t="s">
        <v>5337</v>
      </c>
      <c r="G234" s="41"/>
      <c r="H234" s="41"/>
      <c r="I234" s="235"/>
      <c r="J234" s="41"/>
      <c r="K234" s="41"/>
      <c r="L234" s="45"/>
      <c r="M234" s="236"/>
      <c r="N234" s="237"/>
      <c r="O234" s="92"/>
      <c r="P234" s="92"/>
      <c r="Q234" s="92"/>
      <c r="R234" s="92"/>
      <c r="S234" s="92"/>
      <c r="T234" s="93"/>
      <c r="U234" s="39"/>
      <c r="V234" s="39"/>
      <c r="W234" s="39"/>
      <c r="X234" s="39"/>
      <c r="Y234" s="39"/>
      <c r="Z234" s="39"/>
      <c r="AA234" s="39"/>
      <c r="AB234" s="39"/>
      <c r="AC234" s="39"/>
      <c r="AD234" s="39"/>
      <c r="AE234" s="39"/>
      <c r="AT234" s="18" t="s">
        <v>362</v>
      </c>
      <c r="AU234" s="18" t="s">
        <v>90</v>
      </c>
    </row>
    <row r="235" s="13" customFormat="1">
      <c r="A235" s="13"/>
      <c r="B235" s="252"/>
      <c r="C235" s="253"/>
      <c r="D235" s="233" t="s">
        <v>364</v>
      </c>
      <c r="E235" s="254" t="s">
        <v>1</v>
      </c>
      <c r="F235" s="255" t="s">
        <v>7779</v>
      </c>
      <c r="G235" s="253"/>
      <c r="H235" s="254" t="s">
        <v>1</v>
      </c>
      <c r="I235" s="256"/>
      <c r="J235" s="253"/>
      <c r="K235" s="253"/>
      <c r="L235" s="257"/>
      <c r="M235" s="258"/>
      <c r="N235" s="259"/>
      <c r="O235" s="259"/>
      <c r="P235" s="259"/>
      <c r="Q235" s="259"/>
      <c r="R235" s="259"/>
      <c r="S235" s="259"/>
      <c r="T235" s="260"/>
      <c r="U235" s="13"/>
      <c r="V235" s="13"/>
      <c r="W235" s="13"/>
      <c r="X235" s="13"/>
      <c r="Y235" s="13"/>
      <c r="Z235" s="13"/>
      <c r="AA235" s="13"/>
      <c r="AB235" s="13"/>
      <c r="AC235" s="13"/>
      <c r="AD235" s="13"/>
      <c r="AE235" s="13"/>
      <c r="AT235" s="261" t="s">
        <v>364</v>
      </c>
      <c r="AU235" s="261" t="s">
        <v>90</v>
      </c>
      <c r="AV235" s="13" t="s">
        <v>88</v>
      </c>
      <c r="AW235" s="13" t="s">
        <v>36</v>
      </c>
      <c r="AX235" s="13" t="s">
        <v>81</v>
      </c>
      <c r="AY235" s="261" t="s">
        <v>215</v>
      </c>
    </row>
    <row r="236" s="14" customFormat="1">
      <c r="A236" s="14"/>
      <c r="B236" s="262"/>
      <c r="C236" s="263"/>
      <c r="D236" s="233" t="s">
        <v>364</v>
      </c>
      <c r="E236" s="264" t="s">
        <v>1</v>
      </c>
      <c r="F236" s="265" t="s">
        <v>7780</v>
      </c>
      <c r="G236" s="263"/>
      <c r="H236" s="266">
        <v>0.62</v>
      </c>
      <c r="I236" s="267"/>
      <c r="J236" s="263"/>
      <c r="K236" s="263"/>
      <c r="L236" s="268"/>
      <c r="M236" s="269"/>
      <c r="N236" s="270"/>
      <c r="O236" s="270"/>
      <c r="P236" s="270"/>
      <c r="Q236" s="270"/>
      <c r="R236" s="270"/>
      <c r="S236" s="270"/>
      <c r="T236" s="271"/>
      <c r="U236" s="14"/>
      <c r="V236" s="14"/>
      <c r="W236" s="14"/>
      <c r="X236" s="14"/>
      <c r="Y236" s="14"/>
      <c r="Z236" s="14"/>
      <c r="AA236" s="14"/>
      <c r="AB236" s="14"/>
      <c r="AC236" s="14"/>
      <c r="AD236" s="14"/>
      <c r="AE236" s="14"/>
      <c r="AT236" s="272" t="s">
        <v>364</v>
      </c>
      <c r="AU236" s="272" t="s">
        <v>90</v>
      </c>
      <c r="AV236" s="14" t="s">
        <v>90</v>
      </c>
      <c r="AW236" s="14" t="s">
        <v>36</v>
      </c>
      <c r="AX236" s="14" t="s">
        <v>81</v>
      </c>
      <c r="AY236" s="272" t="s">
        <v>215</v>
      </c>
    </row>
    <row r="237" s="14" customFormat="1">
      <c r="A237" s="14"/>
      <c r="B237" s="262"/>
      <c r="C237" s="263"/>
      <c r="D237" s="233" t="s">
        <v>364</v>
      </c>
      <c r="E237" s="264" t="s">
        <v>1</v>
      </c>
      <c r="F237" s="265" t="s">
        <v>7781</v>
      </c>
      <c r="G237" s="263"/>
      <c r="H237" s="266">
        <v>12.35</v>
      </c>
      <c r="I237" s="267"/>
      <c r="J237" s="263"/>
      <c r="K237" s="263"/>
      <c r="L237" s="268"/>
      <c r="M237" s="269"/>
      <c r="N237" s="270"/>
      <c r="O237" s="270"/>
      <c r="P237" s="270"/>
      <c r="Q237" s="270"/>
      <c r="R237" s="270"/>
      <c r="S237" s="270"/>
      <c r="T237" s="271"/>
      <c r="U237" s="14"/>
      <c r="V237" s="14"/>
      <c r="W237" s="14"/>
      <c r="X237" s="14"/>
      <c r="Y237" s="14"/>
      <c r="Z237" s="14"/>
      <c r="AA237" s="14"/>
      <c r="AB237" s="14"/>
      <c r="AC237" s="14"/>
      <c r="AD237" s="14"/>
      <c r="AE237" s="14"/>
      <c r="AT237" s="272" t="s">
        <v>364</v>
      </c>
      <c r="AU237" s="272" t="s">
        <v>90</v>
      </c>
      <c r="AV237" s="14" t="s">
        <v>90</v>
      </c>
      <c r="AW237" s="14" t="s">
        <v>36</v>
      </c>
      <c r="AX237" s="14" t="s">
        <v>81</v>
      </c>
      <c r="AY237" s="272" t="s">
        <v>215</v>
      </c>
    </row>
    <row r="238" s="14" customFormat="1">
      <c r="A238" s="14"/>
      <c r="B238" s="262"/>
      <c r="C238" s="263"/>
      <c r="D238" s="233" t="s">
        <v>364</v>
      </c>
      <c r="E238" s="264" t="s">
        <v>1</v>
      </c>
      <c r="F238" s="265" t="s">
        <v>7782</v>
      </c>
      <c r="G238" s="263"/>
      <c r="H238" s="266">
        <v>26.280000000000001</v>
      </c>
      <c r="I238" s="267"/>
      <c r="J238" s="263"/>
      <c r="K238" s="263"/>
      <c r="L238" s="268"/>
      <c r="M238" s="269"/>
      <c r="N238" s="270"/>
      <c r="O238" s="270"/>
      <c r="P238" s="270"/>
      <c r="Q238" s="270"/>
      <c r="R238" s="270"/>
      <c r="S238" s="270"/>
      <c r="T238" s="271"/>
      <c r="U238" s="14"/>
      <c r="V238" s="14"/>
      <c r="W238" s="14"/>
      <c r="X238" s="14"/>
      <c r="Y238" s="14"/>
      <c r="Z238" s="14"/>
      <c r="AA238" s="14"/>
      <c r="AB238" s="14"/>
      <c r="AC238" s="14"/>
      <c r="AD238" s="14"/>
      <c r="AE238" s="14"/>
      <c r="AT238" s="272" t="s">
        <v>364</v>
      </c>
      <c r="AU238" s="272" t="s">
        <v>90</v>
      </c>
      <c r="AV238" s="14" t="s">
        <v>90</v>
      </c>
      <c r="AW238" s="14" t="s">
        <v>36</v>
      </c>
      <c r="AX238" s="14" t="s">
        <v>81</v>
      </c>
      <c r="AY238" s="272" t="s">
        <v>215</v>
      </c>
    </row>
    <row r="239" s="14" customFormat="1">
      <c r="A239" s="14"/>
      <c r="B239" s="262"/>
      <c r="C239" s="263"/>
      <c r="D239" s="233" t="s">
        <v>364</v>
      </c>
      <c r="E239" s="264" t="s">
        <v>1</v>
      </c>
      <c r="F239" s="265" t="s">
        <v>7783</v>
      </c>
      <c r="G239" s="263"/>
      <c r="H239" s="266">
        <v>12</v>
      </c>
      <c r="I239" s="267"/>
      <c r="J239" s="263"/>
      <c r="K239" s="263"/>
      <c r="L239" s="268"/>
      <c r="M239" s="269"/>
      <c r="N239" s="270"/>
      <c r="O239" s="270"/>
      <c r="P239" s="270"/>
      <c r="Q239" s="270"/>
      <c r="R239" s="270"/>
      <c r="S239" s="270"/>
      <c r="T239" s="271"/>
      <c r="U239" s="14"/>
      <c r="V239" s="14"/>
      <c r="W239" s="14"/>
      <c r="X239" s="14"/>
      <c r="Y239" s="14"/>
      <c r="Z239" s="14"/>
      <c r="AA239" s="14"/>
      <c r="AB239" s="14"/>
      <c r="AC239" s="14"/>
      <c r="AD239" s="14"/>
      <c r="AE239" s="14"/>
      <c r="AT239" s="272" t="s">
        <v>364</v>
      </c>
      <c r="AU239" s="272" t="s">
        <v>90</v>
      </c>
      <c r="AV239" s="14" t="s">
        <v>90</v>
      </c>
      <c r="AW239" s="14" t="s">
        <v>36</v>
      </c>
      <c r="AX239" s="14" t="s">
        <v>81</v>
      </c>
      <c r="AY239" s="272" t="s">
        <v>215</v>
      </c>
    </row>
    <row r="240" s="16" customFormat="1">
      <c r="A240" s="16"/>
      <c r="B240" s="284"/>
      <c r="C240" s="285"/>
      <c r="D240" s="233" t="s">
        <v>364</v>
      </c>
      <c r="E240" s="286" t="s">
        <v>1</v>
      </c>
      <c r="F240" s="287" t="s">
        <v>403</v>
      </c>
      <c r="G240" s="285"/>
      <c r="H240" s="288">
        <v>51.25</v>
      </c>
      <c r="I240" s="289"/>
      <c r="J240" s="285"/>
      <c r="K240" s="285"/>
      <c r="L240" s="290"/>
      <c r="M240" s="291"/>
      <c r="N240" s="292"/>
      <c r="O240" s="292"/>
      <c r="P240" s="292"/>
      <c r="Q240" s="292"/>
      <c r="R240" s="292"/>
      <c r="S240" s="292"/>
      <c r="T240" s="293"/>
      <c r="U240" s="16"/>
      <c r="V240" s="16"/>
      <c r="W240" s="16"/>
      <c r="X240" s="16"/>
      <c r="Y240" s="16"/>
      <c r="Z240" s="16"/>
      <c r="AA240" s="16"/>
      <c r="AB240" s="16"/>
      <c r="AC240" s="16"/>
      <c r="AD240" s="16"/>
      <c r="AE240" s="16"/>
      <c r="AT240" s="294" t="s">
        <v>364</v>
      </c>
      <c r="AU240" s="294" t="s">
        <v>90</v>
      </c>
      <c r="AV240" s="16" t="s">
        <v>227</v>
      </c>
      <c r="AW240" s="16" t="s">
        <v>36</v>
      </c>
      <c r="AX240" s="16" t="s">
        <v>81</v>
      </c>
      <c r="AY240" s="294" t="s">
        <v>215</v>
      </c>
    </row>
    <row r="241" s="13" customFormat="1">
      <c r="A241" s="13"/>
      <c r="B241" s="252"/>
      <c r="C241" s="253"/>
      <c r="D241" s="233" t="s">
        <v>364</v>
      </c>
      <c r="E241" s="254" t="s">
        <v>1</v>
      </c>
      <c r="F241" s="255" t="s">
        <v>7784</v>
      </c>
      <c r="G241" s="253"/>
      <c r="H241" s="254" t="s">
        <v>1</v>
      </c>
      <c r="I241" s="256"/>
      <c r="J241" s="253"/>
      <c r="K241" s="253"/>
      <c r="L241" s="257"/>
      <c r="M241" s="258"/>
      <c r="N241" s="259"/>
      <c r="O241" s="259"/>
      <c r="P241" s="259"/>
      <c r="Q241" s="259"/>
      <c r="R241" s="259"/>
      <c r="S241" s="259"/>
      <c r="T241" s="260"/>
      <c r="U241" s="13"/>
      <c r="V241" s="13"/>
      <c r="W241" s="13"/>
      <c r="X241" s="13"/>
      <c r="Y241" s="13"/>
      <c r="Z241" s="13"/>
      <c r="AA241" s="13"/>
      <c r="AB241" s="13"/>
      <c r="AC241" s="13"/>
      <c r="AD241" s="13"/>
      <c r="AE241" s="13"/>
      <c r="AT241" s="261" t="s">
        <v>364</v>
      </c>
      <c r="AU241" s="261" t="s">
        <v>90</v>
      </c>
      <c r="AV241" s="13" t="s">
        <v>88</v>
      </c>
      <c r="AW241" s="13" t="s">
        <v>36</v>
      </c>
      <c r="AX241" s="13" t="s">
        <v>81</v>
      </c>
      <c r="AY241" s="261" t="s">
        <v>215</v>
      </c>
    </row>
    <row r="242" s="14" customFormat="1">
      <c r="A242" s="14"/>
      <c r="B242" s="262"/>
      <c r="C242" s="263"/>
      <c r="D242" s="233" t="s">
        <v>364</v>
      </c>
      <c r="E242" s="264" t="s">
        <v>1</v>
      </c>
      <c r="F242" s="265" t="s">
        <v>7785</v>
      </c>
      <c r="G242" s="263"/>
      <c r="H242" s="266">
        <v>5.0049999999999999</v>
      </c>
      <c r="I242" s="267"/>
      <c r="J242" s="263"/>
      <c r="K242" s="263"/>
      <c r="L242" s="268"/>
      <c r="M242" s="269"/>
      <c r="N242" s="270"/>
      <c r="O242" s="270"/>
      <c r="P242" s="270"/>
      <c r="Q242" s="270"/>
      <c r="R242" s="270"/>
      <c r="S242" s="270"/>
      <c r="T242" s="271"/>
      <c r="U242" s="14"/>
      <c r="V242" s="14"/>
      <c r="W242" s="14"/>
      <c r="X242" s="14"/>
      <c r="Y242" s="14"/>
      <c r="Z242" s="14"/>
      <c r="AA242" s="14"/>
      <c r="AB242" s="14"/>
      <c r="AC242" s="14"/>
      <c r="AD242" s="14"/>
      <c r="AE242" s="14"/>
      <c r="AT242" s="272" t="s">
        <v>364</v>
      </c>
      <c r="AU242" s="272" t="s">
        <v>90</v>
      </c>
      <c r="AV242" s="14" t="s">
        <v>90</v>
      </c>
      <c r="AW242" s="14" t="s">
        <v>36</v>
      </c>
      <c r="AX242" s="14" t="s">
        <v>81</v>
      </c>
      <c r="AY242" s="272" t="s">
        <v>215</v>
      </c>
    </row>
    <row r="243" s="13" customFormat="1">
      <c r="A243" s="13"/>
      <c r="B243" s="252"/>
      <c r="C243" s="253"/>
      <c r="D243" s="233" t="s">
        <v>364</v>
      </c>
      <c r="E243" s="254" t="s">
        <v>1</v>
      </c>
      <c r="F243" s="255" t="s">
        <v>7786</v>
      </c>
      <c r="G243" s="253"/>
      <c r="H243" s="254" t="s">
        <v>1</v>
      </c>
      <c r="I243" s="256"/>
      <c r="J243" s="253"/>
      <c r="K243" s="253"/>
      <c r="L243" s="257"/>
      <c r="M243" s="258"/>
      <c r="N243" s="259"/>
      <c r="O243" s="259"/>
      <c r="P243" s="259"/>
      <c r="Q243" s="259"/>
      <c r="R243" s="259"/>
      <c r="S243" s="259"/>
      <c r="T243" s="260"/>
      <c r="U243" s="13"/>
      <c r="V243" s="13"/>
      <c r="W243" s="13"/>
      <c r="X243" s="13"/>
      <c r="Y243" s="13"/>
      <c r="Z243" s="13"/>
      <c r="AA243" s="13"/>
      <c r="AB243" s="13"/>
      <c r="AC243" s="13"/>
      <c r="AD243" s="13"/>
      <c r="AE243" s="13"/>
      <c r="AT243" s="261" t="s">
        <v>364</v>
      </c>
      <c r="AU243" s="261" t="s">
        <v>90</v>
      </c>
      <c r="AV243" s="13" t="s">
        <v>88</v>
      </c>
      <c r="AW243" s="13" t="s">
        <v>36</v>
      </c>
      <c r="AX243" s="13" t="s">
        <v>81</v>
      </c>
      <c r="AY243" s="261" t="s">
        <v>215</v>
      </c>
    </row>
    <row r="244" s="14" customFormat="1">
      <c r="A244" s="14"/>
      <c r="B244" s="262"/>
      <c r="C244" s="263"/>
      <c r="D244" s="233" t="s">
        <v>364</v>
      </c>
      <c r="E244" s="264" t="s">
        <v>1</v>
      </c>
      <c r="F244" s="265" t="s">
        <v>7787</v>
      </c>
      <c r="G244" s="263"/>
      <c r="H244" s="266">
        <v>21.884</v>
      </c>
      <c r="I244" s="267"/>
      <c r="J244" s="263"/>
      <c r="K244" s="263"/>
      <c r="L244" s="268"/>
      <c r="M244" s="269"/>
      <c r="N244" s="270"/>
      <c r="O244" s="270"/>
      <c r="P244" s="270"/>
      <c r="Q244" s="270"/>
      <c r="R244" s="270"/>
      <c r="S244" s="270"/>
      <c r="T244" s="271"/>
      <c r="U244" s="14"/>
      <c r="V244" s="14"/>
      <c r="W244" s="14"/>
      <c r="X244" s="14"/>
      <c r="Y244" s="14"/>
      <c r="Z244" s="14"/>
      <c r="AA244" s="14"/>
      <c r="AB244" s="14"/>
      <c r="AC244" s="14"/>
      <c r="AD244" s="14"/>
      <c r="AE244" s="14"/>
      <c r="AT244" s="272" t="s">
        <v>364</v>
      </c>
      <c r="AU244" s="272" t="s">
        <v>90</v>
      </c>
      <c r="AV244" s="14" t="s">
        <v>90</v>
      </c>
      <c r="AW244" s="14" t="s">
        <v>36</v>
      </c>
      <c r="AX244" s="14" t="s">
        <v>81</v>
      </c>
      <c r="AY244" s="272" t="s">
        <v>215</v>
      </c>
    </row>
    <row r="245" s="15" customFormat="1">
      <c r="A245" s="15"/>
      <c r="B245" s="273"/>
      <c r="C245" s="274"/>
      <c r="D245" s="233" t="s">
        <v>364</v>
      </c>
      <c r="E245" s="275" t="s">
        <v>1</v>
      </c>
      <c r="F245" s="276" t="s">
        <v>368</v>
      </c>
      <c r="G245" s="274"/>
      <c r="H245" s="277">
        <v>78.13900000000001</v>
      </c>
      <c r="I245" s="278"/>
      <c r="J245" s="274"/>
      <c r="K245" s="274"/>
      <c r="L245" s="279"/>
      <c r="M245" s="280"/>
      <c r="N245" s="281"/>
      <c r="O245" s="281"/>
      <c r="P245" s="281"/>
      <c r="Q245" s="281"/>
      <c r="R245" s="281"/>
      <c r="S245" s="281"/>
      <c r="T245" s="282"/>
      <c r="U245" s="15"/>
      <c r="V245" s="15"/>
      <c r="W245" s="15"/>
      <c r="X245" s="15"/>
      <c r="Y245" s="15"/>
      <c r="Z245" s="15"/>
      <c r="AA245" s="15"/>
      <c r="AB245" s="15"/>
      <c r="AC245" s="15"/>
      <c r="AD245" s="15"/>
      <c r="AE245" s="15"/>
      <c r="AT245" s="283" t="s">
        <v>364</v>
      </c>
      <c r="AU245" s="283" t="s">
        <v>90</v>
      </c>
      <c r="AV245" s="15" t="s">
        <v>214</v>
      </c>
      <c r="AW245" s="15" t="s">
        <v>36</v>
      </c>
      <c r="AX245" s="15" t="s">
        <v>88</v>
      </c>
      <c r="AY245" s="283" t="s">
        <v>215</v>
      </c>
    </row>
    <row r="246" s="2" customFormat="1" ht="16.5" customHeight="1">
      <c r="A246" s="39"/>
      <c r="B246" s="40"/>
      <c r="C246" s="295" t="s">
        <v>538</v>
      </c>
      <c r="D246" s="295" t="s">
        <v>539</v>
      </c>
      <c r="E246" s="296" t="s">
        <v>5341</v>
      </c>
      <c r="F246" s="297" t="s">
        <v>5342</v>
      </c>
      <c r="G246" s="298" t="s">
        <v>583</v>
      </c>
      <c r="H246" s="299">
        <v>96.863</v>
      </c>
      <c r="I246" s="300"/>
      <c r="J246" s="301">
        <f>ROUND(I246*H246,2)</f>
        <v>0</v>
      </c>
      <c r="K246" s="297" t="s">
        <v>359</v>
      </c>
      <c r="L246" s="302"/>
      <c r="M246" s="303" t="s">
        <v>1</v>
      </c>
      <c r="N246" s="304" t="s">
        <v>46</v>
      </c>
      <c r="O246" s="92"/>
      <c r="P246" s="229">
        <f>O246*H246</f>
        <v>0</v>
      </c>
      <c r="Q246" s="229">
        <v>1</v>
      </c>
      <c r="R246" s="229">
        <f>Q246*H246</f>
        <v>96.863</v>
      </c>
      <c r="S246" s="229">
        <v>0</v>
      </c>
      <c r="T246" s="230">
        <f>S246*H246</f>
        <v>0</v>
      </c>
      <c r="U246" s="39"/>
      <c r="V246" s="39"/>
      <c r="W246" s="39"/>
      <c r="X246" s="39"/>
      <c r="Y246" s="39"/>
      <c r="Z246" s="39"/>
      <c r="AA246" s="39"/>
      <c r="AB246" s="39"/>
      <c r="AC246" s="39"/>
      <c r="AD246" s="39"/>
      <c r="AE246" s="39"/>
      <c r="AR246" s="231" t="s">
        <v>251</v>
      </c>
      <c r="AT246" s="231" t="s">
        <v>539</v>
      </c>
      <c r="AU246" s="231" t="s">
        <v>90</v>
      </c>
      <c r="AY246" s="18" t="s">
        <v>215</v>
      </c>
      <c r="BE246" s="232">
        <f>IF(N246="základní",J246,0)</f>
        <v>0</v>
      </c>
      <c r="BF246" s="232">
        <f>IF(N246="snížená",J246,0)</f>
        <v>0</v>
      </c>
      <c r="BG246" s="232">
        <f>IF(N246="zákl. přenesená",J246,0)</f>
        <v>0</v>
      </c>
      <c r="BH246" s="232">
        <f>IF(N246="sníž. přenesená",J246,0)</f>
        <v>0</v>
      </c>
      <c r="BI246" s="232">
        <f>IF(N246="nulová",J246,0)</f>
        <v>0</v>
      </c>
      <c r="BJ246" s="18" t="s">
        <v>88</v>
      </c>
      <c r="BK246" s="232">
        <f>ROUND(I246*H246,2)</f>
        <v>0</v>
      </c>
      <c r="BL246" s="18" t="s">
        <v>214</v>
      </c>
      <c r="BM246" s="231" t="s">
        <v>7788</v>
      </c>
    </row>
    <row r="247" s="2" customFormat="1">
      <c r="A247" s="39"/>
      <c r="B247" s="40"/>
      <c r="C247" s="41"/>
      <c r="D247" s="233" t="s">
        <v>221</v>
      </c>
      <c r="E247" s="41"/>
      <c r="F247" s="234" t="s">
        <v>5342</v>
      </c>
      <c r="G247" s="41"/>
      <c r="H247" s="41"/>
      <c r="I247" s="235"/>
      <c r="J247" s="41"/>
      <c r="K247" s="41"/>
      <c r="L247" s="45"/>
      <c r="M247" s="236"/>
      <c r="N247" s="237"/>
      <c r="O247" s="92"/>
      <c r="P247" s="92"/>
      <c r="Q247" s="92"/>
      <c r="R247" s="92"/>
      <c r="S247" s="92"/>
      <c r="T247" s="93"/>
      <c r="U247" s="39"/>
      <c r="V247" s="39"/>
      <c r="W247" s="39"/>
      <c r="X247" s="39"/>
      <c r="Y247" s="39"/>
      <c r="Z247" s="39"/>
      <c r="AA247" s="39"/>
      <c r="AB247" s="39"/>
      <c r="AC247" s="39"/>
      <c r="AD247" s="39"/>
      <c r="AE247" s="39"/>
      <c r="AT247" s="18" t="s">
        <v>221</v>
      </c>
      <c r="AU247" s="18" t="s">
        <v>90</v>
      </c>
    </row>
    <row r="248" s="14" customFormat="1">
      <c r="A248" s="14"/>
      <c r="B248" s="262"/>
      <c r="C248" s="263"/>
      <c r="D248" s="233" t="s">
        <v>364</v>
      </c>
      <c r="E248" s="263"/>
      <c r="F248" s="265" t="s">
        <v>7789</v>
      </c>
      <c r="G248" s="263"/>
      <c r="H248" s="266">
        <v>96.863</v>
      </c>
      <c r="I248" s="267"/>
      <c r="J248" s="263"/>
      <c r="K248" s="263"/>
      <c r="L248" s="268"/>
      <c r="M248" s="269"/>
      <c r="N248" s="270"/>
      <c r="O248" s="270"/>
      <c r="P248" s="270"/>
      <c r="Q248" s="270"/>
      <c r="R248" s="270"/>
      <c r="S248" s="270"/>
      <c r="T248" s="271"/>
      <c r="U248" s="14"/>
      <c r="V248" s="14"/>
      <c r="W248" s="14"/>
      <c r="X248" s="14"/>
      <c r="Y248" s="14"/>
      <c r="Z248" s="14"/>
      <c r="AA248" s="14"/>
      <c r="AB248" s="14"/>
      <c r="AC248" s="14"/>
      <c r="AD248" s="14"/>
      <c r="AE248" s="14"/>
      <c r="AT248" s="272" t="s">
        <v>364</v>
      </c>
      <c r="AU248" s="272" t="s">
        <v>90</v>
      </c>
      <c r="AV248" s="14" t="s">
        <v>90</v>
      </c>
      <c r="AW248" s="14" t="s">
        <v>4</v>
      </c>
      <c r="AX248" s="14" t="s">
        <v>88</v>
      </c>
      <c r="AY248" s="272" t="s">
        <v>215</v>
      </c>
    </row>
    <row r="249" s="2" customFormat="1" ht="16.5" customHeight="1">
      <c r="A249" s="39"/>
      <c r="B249" s="40"/>
      <c r="C249" s="295" t="s">
        <v>544</v>
      </c>
      <c r="D249" s="295" t="s">
        <v>539</v>
      </c>
      <c r="E249" s="296" t="s">
        <v>7790</v>
      </c>
      <c r="F249" s="297" t="s">
        <v>7791</v>
      </c>
      <c r="G249" s="298" t="s">
        <v>583</v>
      </c>
      <c r="H249" s="299">
        <v>41.360999999999997</v>
      </c>
      <c r="I249" s="300"/>
      <c r="J249" s="301">
        <f>ROUND(I249*H249,2)</f>
        <v>0</v>
      </c>
      <c r="K249" s="297" t="s">
        <v>359</v>
      </c>
      <c r="L249" s="302"/>
      <c r="M249" s="303" t="s">
        <v>1</v>
      </c>
      <c r="N249" s="304" t="s">
        <v>46</v>
      </c>
      <c r="O249" s="92"/>
      <c r="P249" s="229">
        <f>O249*H249</f>
        <v>0</v>
      </c>
      <c r="Q249" s="229">
        <v>1</v>
      </c>
      <c r="R249" s="229">
        <f>Q249*H249</f>
        <v>41.360999999999997</v>
      </c>
      <c r="S249" s="229">
        <v>0</v>
      </c>
      <c r="T249" s="230">
        <f>S249*H249</f>
        <v>0</v>
      </c>
      <c r="U249" s="39"/>
      <c r="V249" s="39"/>
      <c r="W249" s="39"/>
      <c r="X249" s="39"/>
      <c r="Y249" s="39"/>
      <c r="Z249" s="39"/>
      <c r="AA249" s="39"/>
      <c r="AB249" s="39"/>
      <c r="AC249" s="39"/>
      <c r="AD249" s="39"/>
      <c r="AE249" s="39"/>
      <c r="AR249" s="231" t="s">
        <v>251</v>
      </c>
      <c r="AT249" s="231" t="s">
        <v>539</v>
      </c>
      <c r="AU249" s="231" t="s">
        <v>90</v>
      </c>
      <c r="AY249" s="18" t="s">
        <v>215</v>
      </c>
      <c r="BE249" s="232">
        <f>IF(N249="základní",J249,0)</f>
        <v>0</v>
      </c>
      <c r="BF249" s="232">
        <f>IF(N249="snížená",J249,0)</f>
        <v>0</v>
      </c>
      <c r="BG249" s="232">
        <f>IF(N249="zákl. přenesená",J249,0)</f>
        <v>0</v>
      </c>
      <c r="BH249" s="232">
        <f>IF(N249="sníž. přenesená",J249,0)</f>
        <v>0</v>
      </c>
      <c r="BI249" s="232">
        <f>IF(N249="nulová",J249,0)</f>
        <v>0</v>
      </c>
      <c r="BJ249" s="18" t="s">
        <v>88</v>
      </c>
      <c r="BK249" s="232">
        <f>ROUND(I249*H249,2)</f>
        <v>0</v>
      </c>
      <c r="BL249" s="18" t="s">
        <v>214</v>
      </c>
      <c r="BM249" s="231" t="s">
        <v>7792</v>
      </c>
    </row>
    <row r="250" s="2" customFormat="1">
      <c r="A250" s="39"/>
      <c r="B250" s="40"/>
      <c r="C250" s="41"/>
      <c r="D250" s="233" t="s">
        <v>221</v>
      </c>
      <c r="E250" s="41"/>
      <c r="F250" s="234" t="s">
        <v>7791</v>
      </c>
      <c r="G250" s="41"/>
      <c r="H250" s="41"/>
      <c r="I250" s="235"/>
      <c r="J250" s="41"/>
      <c r="K250" s="41"/>
      <c r="L250" s="45"/>
      <c r="M250" s="236"/>
      <c r="N250" s="237"/>
      <c r="O250" s="92"/>
      <c r="P250" s="92"/>
      <c r="Q250" s="92"/>
      <c r="R250" s="92"/>
      <c r="S250" s="92"/>
      <c r="T250" s="93"/>
      <c r="U250" s="39"/>
      <c r="V250" s="39"/>
      <c r="W250" s="39"/>
      <c r="X250" s="39"/>
      <c r="Y250" s="39"/>
      <c r="Z250" s="39"/>
      <c r="AA250" s="39"/>
      <c r="AB250" s="39"/>
      <c r="AC250" s="39"/>
      <c r="AD250" s="39"/>
      <c r="AE250" s="39"/>
      <c r="AT250" s="18" t="s">
        <v>221</v>
      </c>
      <c r="AU250" s="18" t="s">
        <v>90</v>
      </c>
    </row>
    <row r="251" s="14" customFormat="1">
      <c r="A251" s="14"/>
      <c r="B251" s="262"/>
      <c r="C251" s="263"/>
      <c r="D251" s="233" t="s">
        <v>364</v>
      </c>
      <c r="E251" s="263"/>
      <c r="F251" s="265" t="s">
        <v>7793</v>
      </c>
      <c r="G251" s="263"/>
      <c r="H251" s="266">
        <v>41.360999999999997</v>
      </c>
      <c r="I251" s="267"/>
      <c r="J251" s="263"/>
      <c r="K251" s="263"/>
      <c r="L251" s="268"/>
      <c r="M251" s="269"/>
      <c r="N251" s="270"/>
      <c r="O251" s="270"/>
      <c r="P251" s="270"/>
      <c r="Q251" s="270"/>
      <c r="R251" s="270"/>
      <c r="S251" s="270"/>
      <c r="T251" s="271"/>
      <c r="U251" s="14"/>
      <c r="V251" s="14"/>
      <c r="W251" s="14"/>
      <c r="X251" s="14"/>
      <c r="Y251" s="14"/>
      <c r="Z251" s="14"/>
      <c r="AA251" s="14"/>
      <c r="AB251" s="14"/>
      <c r="AC251" s="14"/>
      <c r="AD251" s="14"/>
      <c r="AE251" s="14"/>
      <c r="AT251" s="272" t="s">
        <v>364</v>
      </c>
      <c r="AU251" s="272" t="s">
        <v>90</v>
      </c>
      <c r="AV251" s="14" t="s">
        <v>90</v>
      </c>
      <c r="AW251" s="14" t="s">
        <v>4</v>
      </c>
      <c r="AX251" s="14" t="s">
        <v>88</v>
      </c>
      <c r="AY251" s="272" t="s">
        <v>215</v>
      </c>
    </row>
    <row r="252" s="2" customFormat="1" ht="16.5" customHeight="1">
      <c r="A252" s="39"/>
      <c r="B252" s="40"/>
      <c r="C252" s="295" t="s">
        <v>553</v>
      </c>
      <c r="D252" s="295" t="s">
        <v>539</v>
      </c>
      <c r="E252" s="296" t="s">
        <v>7794</v>
      </c>
      <c r="F252" s="297" t="s">
        <v>7795</v>
      </c>
      <c r="G252" s="298" t="s">
        <v>583</v>
      </c>
      <c r="H252" s="299">
        <v>9.4589999999999996</v>
      </c>
      <c r="I252" s="300"/>
      <c r="J252" s="301">
        <f>ROUND(I252*H252,2)</f>
        <v>0</v>
      </c>
      <c r="K252" s="297" t="s">
        <v>359</v>
      </c>
      <c r="L252" s="302"/>
      <c r="M252" s="303" t="s">
        <v>1</v>
      </c>
      <c r="N252" s="304" t="s">
        <v>46</v>
      </c>
      <c r="O252" s="92"/>
      <c r="P252" s="229">
        <f>O252*H252</f>
        <v>0</v>
      </c>
      <c r="Q252" s="229">
        <v>1</v>
      </c>
      <c r="R252" s="229">
        <f>Q252*H252</f>
        <v>9.4589999999999996</v>
      </c>
      <c r="S252" s="229">
        <v>0</v>
      </c>
      <c r="T252" s="230">
        <f>S252*H252</f>
        <v>0</v>
      </c>
      <c r="U252" s="39"/>
      <c r="V252" s="39"/>
      <c r="W252" s="39"/>
      <c r="X252" s="39"/>
      <c r="Y252" s="39"/>
      <c r="Z252" s="39"/>
      <c r="AA252" s="39"/>
      <c r="AB252" s="39"/>
      <c r="AC252" s="39"/>
      <c r="AD252" s="39"/>
      <c r="AE252" s="39"/>
      <c r="AR252" s="231" t="s">
        <v>251</v>
      </c>
      <c r="AT252" s="231" t="s">
        <v>539</v>
      </c>
      <c r="AU252" s="231" t="s">
        <v>90</v>
      </c>
      <c r="AY252" s="18" t="s">
        <v>215</v>
      </c>
      <c r="BE252" s="232">
        <f>IF(N252="základní",J252,0)</f>
        <v>0</v>
      </c>
      <c r="BF252" s="232">
        <f>IF(N252="snížená",J252,0)</f>
        <v>0</v>
      </c>
      <c r="BG252" s="232">
        <f>IF(N252="zákl. přenesená",J252,0)</f>
        <v>0</v>
      </c>
      <c r="BH252" s="232">
        <f>IF(N252="sníž. přenesená",J252,0)</f>
        <v>0</v>
      </c>
      <c r="BI252" s="232">
        <f>IF(N252="nulová",J252,0)</f>
        <v>0</v>
      </c>
      <c r="BJ252" s="18" t="s">
        <v>88</v>
      </c>
      <c r="BK252" s="232">
        <f>ROUND(I252*H252,2)</f>
        <v>0</v>
      </c>
      <c r="BL252" s="18" t="s">
        <v>214</v>
      </c>
      <c r="BM252" s="231" t="s">
        <v>7796</v>
      </c>
    </row>
    <row r="253" s="2" customFormat="1">
      <c r="A253" s="39"/>
      <c r="B253" s="40"/>
      <c r="C253" s="41"/>
      <c r="D253" s="233" t="s">
        <v>221</v>
      </c>
      <c r="E253" s="41"/>
      <c r="F253" s="234" t="s">
        <v>7795</v>
      </c>
      <c r="G253" s="41"/>
      <c r="H253" s="41"/>
      <c r="I253" s="235"/>
      <c r="J253" s="41"/>
      <c r="K253" s="41"/>
      <c r="L253" s="45"/>
      <c r="M253" s="236"/>
      <c r="N253" s="237"/>
      <c r="O253" s="92"/>
      <c r="P253" s="92"/>
      <c r="Q253" s="92"/>
      <c r="R253" s="92"/>
      <c r="S253" s="92"/>
      <c r="T253" s="93"/>
      <c r="U253" s="39"/>
      <c r="V253" s="39"/>
      <c r="W253" s="39"/>
      <c r="X253" s="39"/>
      <c r="Y253" s="39"/>
      <c r="Z253" s="39"/>
      <c r="AA253" s="39"/>
      <c r="AB253" s="39"/>
      <c r="AC253" s="39"/>
      <c r="AD253" s="39"/>
      <c r="AE253" s="39"/>
      <c r="AT253" s="18" t="s">
        <v>221</v>
      </c>
      <c r="AU253" s="18" t="s">
        <v>90</v>
      </c>
    </row>
    <row r="254" s="14" customFormat="1">
      <c r="A254" s="14"/>
      <c r="B254" s="262"/>
      <c r="C254" s="263"/>
      <c r="D254" s="233" t="s">
        <v>364</v>
      </c>
      <c r="E254" s="263"/>
      <c r="F254" s="265" t="s">
        <v>7797</v>
      </c>
      <c r="G254" s="263"/>
      <c r="H254" s="266">
        <v>9.4589999999999996</v>
      </c>
      <c r="I254" s="267"/>
      <c r="J254" s="263"/>
      <c r="K254" s="263"/>
      <c r="L254" s="268"/>
      <c r="M254" s="269"/>
      <c r="N254" s="270"/>
      <c r="O254" s="270"/>
      <c r="P254" s="270"/>
      <c r="Q254" s="270"/>
      <c r="R254" s="270"/>
      <c r="S254" s="270"/>
      <c r="T254" s="271"/>
      <c r="U254" s="14"/>
      <c r="V254" s="14"/>
      <c r="W254" s="14"/>
      <c r="X254" s="14"/>
      <c r="Y254" s="14"/>
      <c r="Z254" s="14"/>
      <c r="AA254" s="14"/>
      <c r="AB254" s="14"/>
      <c r="AC254" s="14"/>
      <c r="AD254" s="14"/>
      <c r="AE254" s="14"/>
      <c r="AT254" s="272" t="s">
        <v>364</v>
      </c>
      <c r="AU254" s="272" t="s">
        <v>90</v>
      </c>
      <c r="AV254" s="14" t="s">
        <v>90</v>
      </c>
      <c r="AW254" s="14" t="s">
        <v>4</v>
      </c>
      <c r="AX254" s="14" t="s">
        <v>88</v>
      </c>
      <c r="AY254" s="272" t="s">
        <v>215</v>
      </c>
    </row>
    <row r="255" s="2" customFormat="1" ht="24.15" customHeight="1">
      <c r="A255" s="39"/>
      <c r="B255" s="40"/>
      <c r="C255" s="220" t="s">
        <v>564</v>
      </c>
      <c r="D255" s="220" t="s">
        <v>216</v>
      </c>
      <c r="E255" s="221" t="s">
        <v>7190</v>
      </c>
      <c r="F255" s="222" t="s">
        <v>7191</v>
      </c>
      <c r="G255" s="223" t="s">
        <v>523</v>
      </c>
      <c r="H255" s="224">
        <v>50.049999999999997</v>
      </c>
      <c r="I255" s="225"/>
      <c r="J255" s="226">
        <f>ROUND(I255*H255,2)</f>
        <v>0</v>
      </c>
      <c r="K255" s="222" t="s">
        <v>359</v>
      </c>
      <c r="L255" s="45"/>
      <c r="M255" s="227" t="s">
        <v>1</v>
      </c>
      <c r="N255" s="228" t="s">
        <v>46</v>
      </c>
      <c r="O255" s="92"/>
      <c r="P255" s="229">
        <f>O255*H255</f>
        <v>0</v>
      </c>
      <c r="Q255" s="229">
        <v>0</v>
      </c>
      <c r="R255" s="229">
        <f>Q255*H255</f>
        <v>0</v>
      </c>
      <c r="S255" s="229">
        <v>0</v>
      </c>
      <c r="T255" s="230">
        <f>S255*H255</f>
        <v>0</v>
      </c>
      <c r="U255" s="39"/>
      <c r="V255" s="39"/>
      <c r="W255" s="39"/>
      <c r="X255" s="39"/>
      <c r="Y255" s="39"/>
      <c r="Z255" s="39"/>
      <c r="AA255" s="39"/>
      <c r="AB255" s="39"/>
      <c r="AC255" s="39"/>
      <c r="AD255" s="39"/>
      <c r="AE255" s="39"/>
      <c r="AR255" s="231" t="s">
        <v>214</v>
      </c>
      <c r="AT255" s="231" t="s">
        <v>216</v>
      </c>
      <c r="AU255" s="231" t="s">
        <v>90</v>
      </c>
      <c r="AY255" s="18" t="s">
        <v>215</v>
      </c>
      <c r="BE255" s="232">
        <f>IF(N255="základní",J255,0)</f>
        <v>0</v>
      </c>
      <c r="BF255" s="232">
        <f>IF(N255="snížená",J255,0)</f>
        <v>0</v>
      </c>
      <c r="BG255" s="232">
        <f>IF(N255="zákl. přenesená",J255,0)</f>
        <v>0</v>
      </c>
      <c r="BH255" s="232">
        <f>IF(N255="sníž. přenesená",J255,0)</f>
        <v>0</v>
      </c>
      <c r="BI255" s="232">
        <f>IF(N255="nulová",J255,0)</f>
        <v>0</v>
      </c>
      <c r="BJ255" s="18" t="s">
        <v>88</v>
      </c>
      <c r="BK255" s="232">
        <f>ROUND(I255*H255,2)</f>
        <v>0</v>
      </c>
      <c r="BL255" s="18" t="s">
        <v>214</v>
      </c>
      <c r="BM255" s="231" t="s">
        <v>7798</v>
      </c>
    </row>
    <row r="256" s="2" customFormat="1">
      <c r="A256" s="39"/>
      <c r="B256" s="40"/>
      <c r="C256" s="41"/>
      <c r="D256" s="233" t="s">
        <v>221</v>
      </c>
      <c r="E256" s="41"/>
      <c r="F256" s="234" t="s">
        <v>7193</v>
      </c>
      <c r="G256" s="41"/>
      <c r="H256" s="41"/>
      <c r="I256" s="235"/>
      <c r="J256" s="41"/>
      <c r="K256" s="41"/>
      <c r="L256" s="45"/>
      <c r="M256" s="236"/>
      <c r="N256" s="237"/>
      <c r="O256" s="92"/>
      <c r="P256" s="92"/>
      <c r="Q256" s="92"/>
      <c r="R256" s="92"/>
      <c r="S256" s="92"/>
      <c r="T256" s="93"/>
      <c r="U256" s="39"/>
      <c r="V256" s="39"/>
      <c r="W256" s="39"/>
      <c r="X256" s="39"/>
      <c r="Y256" s="39"/>
      <c r="Z256" s="39"/>
      <c r="AA256" s="39"/>
      <c r="AB256" s="39"/>
      <c r="AC256" s="39"/>
      <c r="AD256" s="39"/>
      <c r="AE256" s="39"/>
      <c r="AT256" s="18" t="s">
        <v>221</v>
      </c>
      <c r="AU256" s="18" t="s">
        <v>90</v>
      </c>
    </row>
    <row r="257" s="2" customFormat="1">
      <c r="A257" s="39"/>
      <c r="B257" s="40"/>
      <c r="C257" s="41"/>
      <c r="D257" s="250" t="s">
        <v>362</v>
      </c>
      <c r="E257" s="41"/>
      <c r="F257" s="251" t="s">
        <v>7194</v>
      </c>
      <c r="G257" s="41"/>
      <c r="H257" s="41"/>
      <c r="I257" s="235"/>
      <c r="J257" s="41"/>
      <c r="K257" s="41"/>
      <c r="L257" s="45"/>
      <c r="M257" s="236"/>
      <c r="N257" s="237"/>
      <c r="O257" s="92"/>
      <c r="P257" s="92"/>
      <c r="Q257" s="92"/>
      <c r="R257" s="92"/>
      <c r="S257" s="92"/>
      <c r="T257" s="93"/>
      <c r="U257" s="39"/>
      <c r="V257" s="39"/>
      <c r="W257" s="39"/>
      <c r="X257" s="39"/>
      <c r="Y257" s="39"/>
      <c r="Z257" s="39"/>
      <c r="AA257" s="39"/>
      <c r="AB257" s="39"/>
      <c r="AC257" s="39"/>
      <c r="AD257" s="39"/>
      <c r="AE257" s="39"/>
      <c r="AT257" s="18" t="s">
        <v>362</v>
      </c>
      <c r="AU257" s="18" t="s">
        <v>90</v>
      </c>
    </row>
    <row r="258" s="14" customFormat="1">
      <c r="A258" s="14"/>
      <c r="B258" s="262"/>
      <c r="C258" s="263"/>
      <c r="D258" s="233" t="s">
        <v>364</v>
      </c>
      <c r="E258" s="264" t="s">
        <v>1</v>
      </c>
      <c r="F258" s="265" t="s">
        <v>7799</v>
      </c>
      <c r="G258" s="263"/>
      <c r="H258" s="266">
        <v>50.049999999999997</v>
      </c>
      <c r="I258" s="267"/>
      <c r="J258" s="263"/>
      <c r="K258" s="263"/>
      <c r="L258" s="268"/>
      <c r="M258" s="269"/>
      <c r="N258" s="270"/>
      <c r="O258" s="270"/>
      <c r="P258" s="270"/>
      <c r="Q258" s="270"/>
      <c r="R258" s="270"/>
      <c r="S258" s="270"/>
      <c r="T258" s="271"/>
      <c r="U258" s="14"/>
      <c r="V258" s="14"/>
      <c r="W258" s="14"/>
      <c r="X258" s="14"/>
      <c r="Y258" s="14"/>
      <c r="Z258" s="14"/>
      <c r="AA258" s="14"/>
      <c r="AB258" s="14"/>
      <c r="AC258" s="14"/>
      <c r="AD258" s="14"/>
      <c r="AE258" s="14"/>
      <c r="AT258" s="272" t="s">
        <v>364</v>
      </c>
      <c r="AU258" s="272" t="s">
        <v>90</v>
      </c>
      <c r="AV258" s="14" t="s">
        <v>90</v>
      </c>
      <c r="AW258" s="14" t="s">
        <v>36</v>
      </c>
      <c r="AX258" s="14" t="s">
        <v>88</v>
      </c>
      <c r="AY258" s="272" t="s">
        <v>215</v>
      </c>
    </row>
    <row r="259" s="11" customFormat="1" ht="22.8" customHeight="1">
      <c r="A259" s="11"/>
      <c r="B259" s="206"/>
      <c r="C259" s="207"/>
      <c r="D259" s="208" t="s">
        <v>80</v>
      </c>
      <c r="E259" s="248" t="s">
        <v>227</v>
      </c>
      <c r="F259" s="248" t="s">
        <v>815</v>
      </c>
      <c r="G259" s="207"/>
      <c r="H259" s="207"/>
      <c r="I259" s="210"/>
      <c r="J259" s="249">
        <f>BK259</f>
        <v>0</v>
      </c>
      <c r="K259" s="207"/>
      <c r="L259" s="212"/>
      <c r="M259" s="213"/>
      <c r="N259" s="214"/>
      <c r="O259" s="214"/>
      <c r="P259" s="215">
        <f>SUM(P260:P263)</f>
        <v>0</v>
      </c>
      <c r="Q259" s="214"/>
      <c r="R259" s="215">
        <f>SUM(R260:R263)</f>
        <v>0</v>
      </c>
      <c r="S259" s="214"/>
      <c r="T259" s="216">
        <f>SUM(T260:T263)</f>
        <v>0</v>
      </c>
      <c r="U259" s="11"/>
      <c r="V259" s="11"/>
      <c r="W259" s="11"/>
      <c r="X259" s="11"/>
      <c r="Y259" s="11"/>
      <c r="Z259" s="11"/>
      <c r="AA259" s="11"/>
      <c r="AB259" s="11"/>
      <c r="AC259" s="11"/>
      <c r="AD259" s="11"/>
      <c r="AE259" s="11"/>
      <c r="AR259" s="217" t="s">
        <v>88</v>
      </c>
      <c r="AT259" s="218" t="s">
        <v>80</v>
      </c>
      <c r="AU259" s="218" t="s">
        <v>88</v>
      </c>
      <c r="AY259" s="217" t="s">
        <v>215</v>
      </c>
      <c r="BK259" s="219">
        <f>SUM(BK260:BK263)</f>
        <v>0</v>
      </c>
    </row>
    <row r="260" s="2" customFormat="1" ht="21.75" customHeight="1">
      <c r="A260" s="39"/>
      <c r="B260" s="40"/>
      <c r="C260" s="220" t="s">
        <v>574</v>
      </c>
      <c r="D260" s="220" t="s">
        <v>216</v>
      </c>
      <c r="E260" s="221" t="s">
        <v>7800</v>
      </c>
      <c r="F260" s="222" t="s">
        <v>7603</v>
      </c>
      <c r="G260" s="223" t="s">
        <v>797</v>
      </c>
      <c r="H260" s="224">
        <v>143</v>
      </c>
      <c r="I260" s="225"/>
      <c r="J260" s="226">
        <f>ROUND(I260*H260,2)</f>
        <v>0</v>
      </c>
      <c r="K260" s="222" t="s">
        <v>359</v>
      </c>
      <c r="L260" s="45"/>
      <c r="M260" s="227" t="s">
        <v>1</v>
      </c>
      <c r="N260" s="228" t="s">
        <v>46</v>
      </c>
      <c r="O260" s="92"/>
      <c r="P260" s="229">
        <f>O260*H260</f>
        <v>0</v>
      </c>
      <c r="Q260" s="229">
        <v>0</v>
      </c>
      <c r="R260" s="229">
        <f>Q260*H260</f>
        <v>0</v>
      </c>
      <c r="S260" s="229">
        <v>0</v>
      </c>
      <c r="T260" s="230">
        <f>S260*H260</f>
        <v>0</v>
      </c>
      <c r="U260" s="39"/>
      <c r="V260" s="39"/>
      <c r="W260" s="39"/>
      <c r="X260" s="39"/>
      <c r="Y260" s="39"/>
      <c r="Z260" s="39"/>
      <c r="AA260" s="39"/>
      <c r="AB260" s="39"/>
      <c r="AC260" s="39"/>
      <c r="AD260" s="39"/>
      <c r="AE260" s="39"/>
      <c r="AR260" s="231" t="s">
        <v>214</v>
      </c>
      <c r="AT260" s="231" t="s">
        <v>216</v>
      </c>
      <c r="AU260" s="231" t="s">
        <v>90</v>
      </c>
      <c r="AY260" s="18" t="s">
        <v>215</v>
      </c>
      <c r="BE260" s="232">
        <f>IF(N260="základní",J260,0)</f>
        <v>0</v>
      </c>
      <c r="BF260" s="232">
        <f>IF(N260="snížená",J260,0)</f>
        <v>0</v>
      </c>
      <c r="BG260" s="232">
        <f>IF(N260="zákl. přenesená",J260,0)</f>
        <v>0</v>
      </c>
      <c r="BH260" s="232">
        <f>IF(N260="sníž. přenesená",J260,0)</f>
        <v>0</v>
      </c>
      <c r="BI260" s="232">
        <f>IF(N260="nulová",J260,0)</f>
        <v>0</v>
      </c>
      <c r="BJ260" s="18" t="s">
        <v>88</v>
      </c>
      <c r="BK260" s="232">
        <f>ROUND(I260*H260,2)</f>
        <v>0</v>
      </c>
      <c r="BL260" s="18" t="s">
        <v>214</v>
      </c>
      <c r="BM260" s="231" t="s">
        <v>7801</v>
      </c>
    </row>
    <row r="261" s="2" customFormat="1">
      <c r="A261" s="39"/>
      <c r="B261" s="40"/>
      <c r="C261" s="41"/>
      <c r="D261" s="233" t="s">
        <v>221</v>
      </c>
      <c r="E261" s="41"/>
      <c r="F261" s="234" t="s">
        <v>7605</v>
      </c>
      <c r="G261" s="41"/>
      <c r="H261" s="41"/>
      <c r="I261" s="235"/>
      <c r="J261" s="41"/>
      <c r="K261" s="41"/>
      <c r="L261" s="45"/>
      <c r="M261" s="236"/>
      <c r="N261" s="237"/>
      <c r="O261" s="92"/>
      <c r="P261" s="92"/>
      <c r="Q261" s="92"/>
      <c r="R261" s="92"/>
      <c r="S261" s="92"/>
      <c r="T261" s="93"/>
      <c r="U261" s="39"/>
      <c r="V261" s="39"/>
      <c r="W261" s="39"/>
      <c r="X261" s="39"/>
      <c r="Y261" s="39"/>
      <c r="Z261" s="39"/>
      <c r="AA261" s="39"/>
      <c r="AB261" s="39"/>
      <c r="AC261" s="39"/>
      <c r="AD261" s="39"/>
      <c r="AE261" s="39"/>
      <c r="AT261" s="18" t="s">
        <v>221</v>
      </c>
      <c r="AU261" s="18" t="s">
        <v>90</v>
      </c>
    </row>
    <row r="262" s="2" customFormat="1">
      <c r="A262" s="39"/>
      <c r="B262" s="40"/>
      <c r="C262" s="41"/>
      <c r="D262" s="250" t="s">
        <v>362</v>
      </c>
      <c r="E262" s="41"/>
      <c r="F262" s="251" t="s">
        <v>7802</v>
      </c>
      <c r="G262" s="41"/>
      <c r="H262" s="41"/>
      <c r="I262" s="235"/>
      <c r="J262" s="41"/>
      <c r="K262" s="41"/>
      <c r="L262" s="45"/>
      <c r="M262" s="236"/>
      <c r="N262" s="237"/>
      <c r="O262" s="92"/>
      <c r="P262" s="92"/>
      <c r="Q262" s="92"/>
      <c r="R262" s="92"/>
      <c r="S262" s="92"/>
      <c r="T262" s="93"/>
      <c r="U262" s="39"/>
      <c r="V262" s="39"/>
      <c r="W262" s="39"/>
      <c r="X262" s="39"/>
      <c r="Y262" s="39"/>
      <c r="Z262" s="39"/>
      <c r="AA262" s="39"/>
      <c r="AB262" s="39"/>
      <c r="AC262" s="39"/>
      <c r="AD262" s="39"/>
      <c r="AE262" s="39"/>
      <c r="AT262" s="18" t="s">
        <v>362</v>
      </c>
      <c r="AU262" s="18" t="s">
        <v>90</v>
      </c>
    </row>
    <row r="263" s="14" customFormat="1">
      <c r="A263" s="14"/>
      <c r="B263" s="262"/>
      <c r="C263" s="263"/>
      <c r="D263" s="233" t="s">
        <v>364</v>
      </c>
      <c r="E263" s="264" t="s">
        <v>1</v>
      </c>
      <c r="F263" s="265" t="s">
        <v>7803</v>
      </c>
      <c r="G263" s="263"/>
      <c r="H263" s="266">
        <v>143</v>
      </c>
      <c r="I263" s="267"/>
      <c r="J263" s="263"/>
      <c r="K263" s="263"/>
      <c r="L263" s="268"/>
      <c r="M263" s="269"/>
      <c r="N263" s="270"/>
      <c r="O263" s="270"/>
      <c r="P263" s="270"/>
      <c r="Q263" s="270"/>
      <c r="R263" s="270"/>
      <c r="S263" s="270"/>
      <c r="T263" s="271"/>
      <c r="U263" s="14"/>
      <c r="V263" s="14"/>
      <c r="W263" s="14"/>
      <c r="X263" s="14"/>
      <c r="Y263" s="14"/>
      <c r="Z263" s="14"/>
      <c r="AA263" s="14"/>
      <c r="AB263" s="14"/>
      <c r="AC263" s="14"/>
      <c r="AD263" s="14"/>
      <c r="AE263" s="14"/>
      <c r="AT263" s="272" t="s">
        <v>364</v>
      </c>
      <c r="AU263" s="272" t="s">
        <v>90</v>
      </c>
      <c r="AV263" s="14" t="s">
        <v>90</v>
      </c>
      <c r="AW263" s="14" t="s">
        <v>36</v>
      </c>
      <c r="AX263" s="14" t="s">
        <v>88</v>
      </c>
      <c r="AY263" s="272" t="s">
        <v>215</v>
      </c>
    </row>
    <row r="264" s="11" customFormat="1" ht="22.8" customHeight="1">
      <c r="A264" s="11"/>
      <c r="B264" s="206"/>
      <c r="C264" s="207"/>
      <c r="D264" s="208" t="s">
        <v>80</v>
      </c>
      <c r="E264" s="248" t="s">
        <v>214</v>
      </c>
      <c r="F264" s="248" t="s">
        <v>1169</v>
      </c>
      <c r="G264" s="207"/>
      <c r="H264" s="207"/>
      <c r="I264" s="210"/>
      <c r="J264" s="249">
        <f>BK264</f>
        <v>0</v>
      </c>
      <c r="K264" s="207"/>
      <c r="L264" s="212"/>
      <c r="M264" s="213"/>
      <c r="N264" s="214"/>
      <c r="O264" s="214"/>
      <c r="P264" s="215">
        <f>SUM(P265:P308)</f>
        <v>0</v>
      </c>
      <c r="Q264" s="214"/>
      <c r="R264" s="215">
        <f>SUM(R265:R308)</f>
        <v>50.925982839999996</v>
      </c>
      <c r="S264" s="214"/>
      <c r="T264" s="216">
        <f>SUM(T265:T308)</f>
        <v>0</v>
      </c>
      <c r="U264" s="11"/>
      <c r="V264" s="11"/>
      <c r="W264" s="11"/>
      <c r="X264" s="11"/>
      <c r="Y264" s="11"/>
      <c r="Z264" s="11"/>
      <c r="AA264" s="11"/>
      <c r="AB264" s="11"/>
      <c r="AC264" s="11"/>
      <c r="AD264" s="11"/>
      <c r="AE264" s="11"/>
      <c r="AR264" s="217" t="s">
        <v>88</v>
      </c>
      <c r="AT264" s="218" t="s">
        <v>80</v>
      </c>
      <c r="AU264" s="218" t="s">
        <v>88</v>
      </c>
      <c r="AY264" s="217" t="s">
        <v>215</v>
      </c>
      <c r="BK264" s="219">
        <f>SUM(BK265:BK308)</f>
        <v>0</v>
      </c>
    </row>
    <row r="265" s="2" customFormat="1" ht="24.15" customHeight="1">
      <c r="A265" s="39"/>
      <c r="B265" s="40"/>
      <c r="C265" s="220" t="s">
        <v>580</v>
      </c>
      <c r="D265" s="220" t="s">
        <v>216</v>
      </c>
      <c r="E265" s="221" t="s">
        <v>5345</v>
      </c>
      <c r="F265" s="222" t="s">
        <v>5346</v>
      </c>
      <c r="G265" s="223" t="s">
        <v>358</v>
      </c>
      <c r="H265" s="224">
        <v>26.812999999999999</v>
      </c>
      <c r="I265" s="225"/>
      <c r="J265" s="226">
        <f>ROUND(I265*H265,2)</f>
        <v>0</v>
      </c>
      <c r="K265" s="222" t="s">
        <v>359</v>
      </c>
      <c r="L265" s="45"/>
      <c r="M265" s="227" t="s">
        <v>1</v>
      </c>
      <c r="N265" s="228" t="s">
        <v>46</v>
      </c>
      <c r="O265" s="92"/>
      <c r="P265" s="229">
        <f>O265*H265</f>
        <v>0</v>
      </c>
      <c r="Q265" s="229">
        <v>0</v>
      </c>
      <c r="R265" s="229">
        <f>Q265*H265</f>
        <v>0</v>
      </c>
      <c r="S265" s="229">
        <v>0</v>
      </c>
      <c r="T265" s="230">
        <f>S265*H265</f>
        <v>0</v>
      </c>
      <c r="U265" s="39"/>
      <c r="V265" s="39"/>
      <c r="W265" s="39"/>
      <c r="X265" s="39"/>
      <c r="Y265" s="39"/>
      <c r="Z265" s="39"/>
      <c r="AA265" s="39"/>
      <c r="AB265" s="39"/>
      <c r="AC265" s="39"/>
      <c r="AD265" s="39"/>
      <c r="AE265" s="39"/>
      <c r="AR265" s="231" t="s">
        <v>214</v>
      </c>
      <c r="AT265" s="231" t="s">
        <v>216</v>
      </c>
      <c r="AU265" s="231" t="s">
        <v>90</v>
      </c>
      <c r="AY265" s="18" t="s">
        <v>215</v>
      </c>
      <c r="BE265" s="232">
        <f>IF(N265="základní",J265,0)</f>
        <v>0</v>
      </c>
      <c r="BF265" s="232">
        <f>IF(N265="snížená",J265,0)</f>
        <v>0</v>
      </c>
      <c r="BG265" s="232">
        <f>IF(N265="zákl. přenesená",J265,0)</f>
        <v>0</v>
      </c>
      <c r="BH265" s="232">
        <f>IF(N265="sníž. přenesená",J265,0)</f>
        <v>0</v>
      </c>
      <c r="BI265" s="232">
        <f>IF(N265="nulová",J265,0)</f>
        <v>0</v>
      </c>
      <c r="BJ265" s="18" t="s">
        <v>88</v>
      </c>
      <c r="BK265" s="232">
        <f>ROUND(I265*H265,2)</f>
        <v>0</v>
      </c>
      <c r="BL265" s="18" t="s">
        <v>214</v>
      </c>
      <c r="BM265" s="231" t="s">
        <v>7804</v>
      </c>
    </row>
    <row r="266" s="2" customFormat="1">
      <c r="A266" s="39"/>
      <c r="B266" s="40"/>
      <c r="C266" s="41"/>
      <c r="D266" s="233" t="s">
        <v>221</v>
      </c>
      <c r="E266" s="41"/>
      <c r="F266" s="234" t="s">
        <v>5348</v>
      </c>
      <c r="G266" s="41"/>
      <c r="H266" s="41"/>
      <c r="I266" s="235"/>
      <c r="J266" s="41"/>
      <c r="K266" s="41"/>
      <c r="L266" s="45"/>
      <c r="M266" s="236"/>
      <c r="N266" s="237"/>
      <c r="O266" s="92"/>
      <c r="P266" s="92"/>
      <c r="Q266" s="92"/>
      <c r="R266" s="92"/>
      <c r="S266" s="92"/>
      <c r="T266" s="93"/>
      <c r="U266" s="39"/>
      <c r="V266" s="39"/>
      <c r="W266" s="39"/>
      <c r="X266" s="39"/>
      <c r="Y266" s="39"/>
      <c r="Z266" s="39"/>
      <c r="AA266" s="39"/>
      <c r="AB266" s="39"/>
      <c r="AC266" s="39"/>
      <c r="AD266" s="39"/>
      <c r="AE266" s="39"/>
      <c r="AT266" s="18" t="s">
        <v>221</v>
      </c>
      <c r="AU266" s="18" t="s">
        <v>90</v>
      </c>
    </row>
    <row r="267" s="2" customFormat="1">
      <c r="A267" s="39"/>
      <c r="B267" s="40"/>
      <c r="C267" s="41"/>
      <c r="D267" s="250" t="s">
        <v>362</v>
      </c>
      <c r="E267" s="41"/>
      <c r="F267" s="251" t="s">
        <v>5349</v>
      </c>
      <c r="G267" s="41"/>
      <c r="H267" s="41"/>
      <c r="I267" s="235"/>
      <c r="J267" s="41"/>
      <c r="K267" s="41"/>
      <c r="L267" s="45"/>
      <c r="M267" s="236"/>
      <c r="N267" s="237"/>
      <c r="O267" s="92"/>
      <c r="P267" s="92"/>
      <c r="Q267" s="92"/>
      <c r="R267" s="92"/>
      <c r="S267" s="92"/>
      <c r="T267" s="93"/>
      <c r="U267" s="39"/>
      <c r="V267" s="39"/>
      <c r="W267" s="39"/>
      <c r="X267" s="39"/>
      <c r="Y267" s="39"/>
      <c r="Z267" s="39"/>
      <c r="AA267" s="39"/>
      <c r="AB267" s="39"/>
      <c r="AC267" s="39"/>
      <c r="AD267" s="39"/>
      <c r="AE267" s="39"/>
      <c r="AT267" s="18" t="s">
        <v>362</v>
      </c>
      <c r="AU267" s="18" t="s">
        <v>90</v>
      </c>
    </row>
    <row r="268" s="13" customFormat="1">
      <c r="A268" s="13"/>
      <c r="B268" s="252"/>
      <c r="C268" s="253"/>
      <c r="D268" s="233" t="s">
        <v>364</v>
      </c>
      <c r="E268" s="254" t="s">
        <v>1</v>
      </c>
      <c r="F268" s="255" t="s">
        <v>7779</v>
      </c>
      <c r="G268" s="253"/>
      <c r="H268" s="254" t="s">
        <v>1</v>
      </c>
      <c r="I268" s="256"/>
      <c r="J268" s="253"/>
      <c r="K268" s="253"/>
      <c r="L268" s="257"/>
      <c r="M268" s="258"/>
      <c r="N268" s="259"/>
      <c r="O268" s="259"/>
      <c r="P268" s="259"/>
      <c r="Q268" s="259"/>
      <c r="R268" s="259"/>
      <c r="S268" s="259"/>
      <c r="T268" s="260"/>
      <c r="U268" s="13"/>
      <c r="V268" s="13"/>
      <c r="W268" s="13"/>
      <c r="X268" s="13"/>
      <c r="Y268" s="13"/>
      <c r="Z268" s="13"/>
      <c r="AA268" s="13"/>
      <c r="AB268" s="13"/>
      <c r="AC268" s="13"/>
      <c r="AD268" s="13"/>
      <c r="AE268" s="13"/>
      <c r="AT268" s="261" t="s">
        <v>364</v>
      </c>
      <c r="AU268" s="261" t="s">
        <v>90</v>
      </c>
      <c r="AV268" s="13" t="s">
        <v>88</v>
      </c>
      <c r="AW268" s="13" t="s">
        <v>36</v>
      </c>
      <c r="AX268" s="13" t="s">
        <v>81</v>
      </c>
      <c r="AY268" s="261" t="s">
        <v>215</v>
      </c>
    </row>
    <row r="269" s="14" customFormat="1">
      <c r="A269" s="14"/>
      <c r="B269" s="262"/>
      <c r="C269" s="263"/>
      <c r="D269" s="233" t="s">
        <v>364</v>
      </c>
      <c r="E269" s="264" t="s">
        <v>1</v>
      </c>
      <c r="F269" s="265" t="s">
        <v>7805</v>
      </c>
      <c r="G269" s="263"/>
      <c r="H269" s="266">
        <v>14.300000000000001</v>
      </c>
      <c r="I269" s="267"/>
      <c r="J269" s="263"/>
      <c r="K269" s="263"/>
      <c r="L269" s="268"/>
      <c r="M269" s="269"/>
      <c r="N269" s="270"/>
      <c r="O269" s="270"/>
      <c r="P269" s="270"/>
      <c r="Q269" s="270"/>
      <c r="R269" s="270"/>
      <c r="S269" s="270"/>
      <c r="T269" s="271"/>
      <c r="U269" s="14"/>
      <c r="V269" s="14"/>
      <c r="W269" s="14"/>
      <c r="X269" s="14"/>
      <c r="Y269" s="14"/>
      <c r="Z269" s="14"/>
      <c r="AA269" s="14"/>
      <c r="AB269" s="14"/>
      <c r="AC269" s="14"/>
      <c r="AD269" s="14"/>
      <c r="AE269" s="14"/>
      <c r="AT269" s="272" t="s">
        <v>364</v>
      </c>
      <c r="AU269" s="272" t="s">
        <v>90</v>
      </c>
      <c r="AV269" s="14" t="s">
        <v>90</v>
      </c>
      <c r="AW269" s="14" t="s">
        <v>36</v>
      </c>
      <c r="AX269" s="14" t="s">
        <v>81</v>
      </c>
      <c r="AY269" s="272" t="s">
        <v>215</v>
      </c>
    </row>
    <row r="270" s="13" customFormat="1">
      <c r="A270" s="13"/>
      <c r="B270" s="252"/>
      <c r="C270" s="253"/>
      <c r="D270" s="233" t="s">
        <v>364</v>
      </c>
      <c r="E270" s="254" t="s">
        <v>1</v>
      </c>
      <c r="F270" s="255" t="s">
        <v>7786</v>
      </c>
      <c r="G270" s="253"/>
      <c r="H270" s="254" t="s">
        <v>1</v>
      </c>
      <c r="I270" s="256"/>
      <c r="J270" s="253"/>
      <c r="K270" s="253"/>
      <c r="L270" s="257"/>
      <c r="M270" s="258"/>
      <c r="N270" s="259"/>
      <c r="O270" s="259"/>
      <c r="P270" s="259"/>
      <c r="Q270" s="259"/>
      <c r="R270" s="259"/>
      <c r="S270" s="259"/>
      <c r="T270" s="260"/>
      <c r="U270" s="13"/>
      <c r="V270" s="13"/>
      <c r="W270" s="13"/>
      <c r="X270" s="13"/>
      <c r="Y270" s="13"/>
      <c r="Z270" s="13"/>
      <c r="AA270" s="13"/>
      <c r="AB270" s="13"/>
      <c r="AC270" s="13"/>
      <c r="AD270" s="13"/>
      <c r="AE270" s="13"/>
      <c r="AT270" s="261" t="s">
        <v>364</v>
      </c>
      <c r="AU270" s="261" t="s">
        <v>90</v>
      </c>
      <c r="AV270" s="13" t="s">
        <v>88</v>
      </c>
      <c r="AW270" s="13" t="s">
        <v>36</v>
      </c>
      <c r="AX270" s="13" t="s">
        <v>81</v>
      </c>
      <c r="AY270" s="261" t="s">
        <v>215</v>
      </c>
    </row>
    <row r="271" s="14" customFormat="1">
      <c r="A271" s="14"/>
      <c r="B271" s="262"/>
      <c r="C271" s="263"/>
      <c r="D271" s="233" t="s">
        <v>364</v>
      </c>
      <c r="E271" s="264" t="s">
        <v>1</v>
      </c>
      <c r="F271" s="265" t="s">
        <v>7806</v>
      </c>
      <c r="G271" s="263"/>
      <c r="H271" s="266">
        <v>10.01</v>
      </c>
      <c r="I271" s="267"/>
      <c r="J271" s="263"/>
      <c r="K271" s="263"/>
      <c r="L271" s="268"/>
      <c r="M271" s="269"/>
      <c r="N271" s="270"/>
      <c r="O271" s="270"/>
      <c r="P271" s="270"/>
      <c r="Q271" s="270"/>
      <c r="R271" s="270"/>
      <c r="S271" s="270"/>
      <c r="T271" s="271"/>
      <c r="U271" s="14"/>
      <c r="V271" s="14"/>
      <c r="W271" s="14"/>
      <c r="X271" s="14"/>
      <c r="Y271" s="14"/>
      <c r="Z271" s="14"/>
      <c r="AA271" s="14"/>
      <c r="AB271" s="14"/>
      <c r="AC271" s="14"/>
      <c r="AD271" s="14"/>
      <c r="AE271" s="14"/>
      <c r="AT271" s="272" t="s">
        <v>364</v>
      </c>
      <c r="AU271" s="272" t="s">
        <v>90</v>
      </c>
      <c r="AV271" s="14" t="s">
        <v>90</v>
      </c>
      <c r="AW271" s="14" t="s">
        <v>36</v>
      </c>
      <c r="AX271" s="14" t="s">
        <v>81</v>
      </c>
      <c r="AY271" s="272" t="s">
        <v>215</v>
      </c>
    </row>
    <row r="272" s="13" customFormat="1">
      <c r="A272" s="13"/>
      <c r="B272" s="252"/>
      <c r="C272" s="253"/>
      <c r="D272" s="233" t="s">
        <v>364</v>
      </c>
      <c r="E272" s="254" t="s">
        <v>1</v>
      </c>
      <c r="F272" s="255" t="s">
        <v>7784</v>
      </c>
      <c r="G272" s="253"/>
      <c r="H272" s="254" t="s">
        <v>1</v>
      </c>
      <c r="I272" s="256"/>
      <c r="J272" s="253"/>
      <c r="K272" s="253"/>
      <c r="L272" s="257"/>
      <c r="M272" s="258"/>
      <c r="N272" s="259"/>
      <c r="O272" s="259"/>
      <c r="P272" s="259"/>
      <c r="Q272" s="259"/>
      <c r="R272" s="259"/>
      <c r="S272" s="259"/>
      <c r="T272" s="260"/>
      <c r="U272" s="13"/>
      <c r="V272" s="13"/>
      <c r="W272" s="13"/>
      <c r="X272" s="13"/>
      <c r="Y272" s="13"/>
      <c r="Z272" s="13"/>
      <c r="AA272" s="13"/>
      <c r="AB272" s="13"/>
      <c r="AC272" s="13"/>
      <c r="AD272" s="13"/>
      <c r="AE272" s="13"/>
      <c r="AT272" s="261" t="s">
        <v>364</v>
      </c>
      <c r="AU272" s="261" t="s">
        <v>90</v>
      </c>
      <c r="AV272" s="13" t="s">
        <v>88</v>
      </c>
      <c r="AW272" s="13" t="s">
        <v>36</v>
      </c>
      <c r="AX272" s="13" t="s">
        <v>81</v>
      </c>
      <c r="AY272" s="261" t="s">
        <v>215</v>
      </c>
    </row>
    <row r="273" s="14" customFormat="1">
      <c r="A273" s="14"/>
      <c r="B273" s="262"/>
      <c r="C273" s="263"/>
      <c r="D273" s="233" t="s">
        <v>364</v>
      </c>
      <c r="E273" s="264" t="s">
        <v>1</v>
      </c>
      <c r="F273" s="265" t="s">
        <v>7807</v>
      </c>
      <c r="G273" s="263"/>
      <c r="H273" s="266">
        <v>2.5030000000000001</v>
      </c>
      <c r="I273" s="267"/>
      <c r="J273" s="263"/>
      <c r="K273" s="263"/>
      <c r="L273" s="268"/>
      <c r="M273" s="269"/>
      <c r="N273" s="270"/>
      <c r="O273" s="270"/>
      <c r="P273" s="270"/>
      <c r="Q273" s="270"/>
      <c r="R273" s="270"/>
      <c r="S273" s="270"/>
      <c r="T273" s="271"/>
      <c r="U273" s="14"/>
      <c r="V273" s="14"/>
      <c r="W273" s="14"/>
      <c r="X273" s="14"/>
      <c r="Y273" s="14"/>
      <c r="Z273" s="14"/>
      <c r="AA273" s="14"/>
      <c r="AB273" s="14"/>
      <c r="AC273" s="14"/>
      <c r="AD273" s="14"/>
      <c r="AE273" s="14"/>
      <c r="AT273" s="272" t="s">
        <v>364</v>
      </c>
      <c r="AU273" s="272" t="s">
        <v>90</v>
      </c>
      <c r="AV273" s="14" t="s">
        <v>90</v>
      </c>
      <c r="AW273" s="14" t="s">
        <v>36</v>
      </c>
      <c r="AX273" s="14" t="s">
        <v>81</v>
      </c>
      <c r="AY273" s="272" t="s">
        <v>215</v>
      </c>
    </row>
    <row r="274" s="15" customFormat="1">
      <c r="A274" s="15"/>
      <c r="B274" s="273"/>
      <c r="C274" s="274"/>
      <c r="D274" s="233" t="s">
        <v>364</v>
      </c>
      <c r="E274" s="275" t="s">
        <v>1</v>
      </c>
      <c r="F274" s="276" t="s">
        <v>368</v>
      </c>
      <c r="G274" s="274"/>
      <c r="H274" s="277">
        <v>26.812999999999999</v>
      </c>
      <c r="I274" s="278"/>
      <c r="J274" s="274"/>
      <c r="K274" s="274"/>
      <c r="L274" s="279"/>
      <c r="M274" s="280"/>
      <c r="N274" s="281"/>
      <c r="O274" s="281"/>
      <c r="P274" s="281"/>
      <c r="Q274" s="281"/>
      <c r="R274" s="281"/>
      <c r="S274" s="281"/>
      <c r="T274" s="282"/>
      <c r="U274" s="15"/>
      <c r="V274" s="15"/>
      <c r="W274" s="15"/>
      <c r="X274" s="15"/>
      <c r="Y274" s="15"/>
      <c r="Z274" s="15"/>
      <c r="AA274" s="15"/>
      <c r="AB274" s="15"/>
      <c r="AC274" s="15"/>
      <c r="AD274" s="15"/>
      <c r="AE274" s="15"/>
      <c r="AT274" s="283" t="s">
        <v>364</v>
      </c>
      <c r="AU274" s="283" t="s">
        <v>90</v>
      </c>
      <c r="AV274" s="15" t="s">
        <v>214</v>
      </c>
      <c r="AW274" s="15" t="s">
        <v>36</v>
      </c>
      <c r="AX274" s="15" t="s">
        <v>88</v>
      </c>
      <c r="AY274" s="283" t="s">
        <v>215</v>
      </c>
    </row>
    <row r="275" s="2" customFormat="1" ht="16.5" customHeight="1">
      <c r="A275" s="39"/>
      <c r="B275" s="40"/>
      <c r="C275" s="295" t="s">
        <v>589</v>
      </c>
      <c r="D275" s="295" t="s">
        <v>539</v>
      </c>
      <c r="E275" s="296" t="s">
        <v>5341</v>
      </c>
      <c r="F275" s="297" t="s">
        <v>5342</v>
      </c>
      <c r="G275" s="298" t="s">
        <v>583</v>
      </c>
      <c r="H275" s="299">
        <v>27.027000000000001</v>
      </c>
      <c r="I275" s="300"/>
      <c r="J275" s="301">
        <f>ROUND(I275*H275,2)</f>
        <v>0</v>
      </c>
      <c r="K275" s="297" t="s">
        <v>359</v>
      </c>
      <c r="L275" s="302"/>
      <c r="M275" s="303" t="s">
        <v>1</v>
      </c>
      <c r="N275" s="304" t="s">
        <v>46</v>
      </c>
      <c r="O275" s="92"/>
      <c r="P275" s="229">
        <f>O275*H275</f>
        <v>0</v>
      </c>
      <c r="Q275" s="229">
        <v>1</v>
      </c>
      <c r="R275" s="229">
        <f>Q275*H275</f>
        <v>27.027000000000001</v>
      </c>
      <c r="S275" s="229">
        <v>0</v>
      </c>
      <c r="T275" s="230">
        <f>S275*H275</f>
        <v>0</v>
      </c>
      <c r="U275" s="39"/>
      <c r="V275" s="39"/>
      <c r="W275" s="39"/>
      <c r="X275" s="39"/>
      <c r="Y275" s="39"/>
      <c r="Z275" s="39"/>
      <c r="AA275" s="39"/>
      <c r="AB275" s="39"/>
      <c r="AC275" s="39"/>
      <c r="AD275" s="39"/>
      <c r="AE275" s="39"/>
      <c r="AR275" s="231" t="s">
        <v>251</v>
      </c>
      <c r="AT275" s="231" t="s">
        <v>539</v>
      </c>
      <c r="AU275" s="231" t="s">
        <v>90</v>
      </c>
      <c r="AY275" s="18" t="s">
        <v>215</v>
      </c>
      <c r="BE275" s="232">
        <f>IF(N275="základní",J275,0)</f>
        <v>0</v>
      </c>
      <c r="BF275" s="232">
        <f>IF(N275="snížená",J275,0)</f>
        <v>0</v>
      </c>
      <c r="BG275" s="232">
        <f>IF(N275="zákl. přenesená",J275,0)</f>
        <v>0</v>
      </c>
      <c r="BH275" s="232">
        <f>IF(N275="sníž. přenesená",J275,0)</f>
        <v>0</v>
      </c>
      <c r="BI275" s="232">
        <f>IF(N275="nulová",J275,0)</f>
        <v>0</v>
      </c>
      <c r="BJ275" s="18" t="s">
        <v>88</v>
      </c>
      <c r="BK275" s="232">
        <f>ROUND(I275*H275,2)</f>
        <v>0</v>
      </c>
      <c r="BL275" s="18" t="s">
        <v>214</v>
      </c>
      <c r="BM275" s="231" t="s">
        <v>7808</v>
      </c>
    </row>
    <row r="276" s="2" customFormat="1">
      <c r="A276" s="39"/>
      <c r="B276" s="40"/>
      <c r="C276" s="41"/>
      <c r="D276" s="233" t="s">
        <v>221</v>
      </c>
      <c r="E276" s="41"/>
      <c r="F276" s="234" t="s">
        <v>5342</v>
      </c>
      <c r="G276" s="41"/>
      <c r="H276" s="41"/>
      <c r="I276" s="235"/>
      <c r="J276" s="41"/>
      <c r="K276" s="41"/>
      <c r="L276" s="45"/>
      <c r="M276" s="236"/>
      <c r="N276" s="237"/>
      <c r="O276" s="92"/>
      <c r="P276" s="92"/>
      <c r="Q276" s="92"/>
      <c r="R276" s="92"/>
      <c r="S276" s="92"/>
      <c r="T276" s="93"/>
      <c r="U276" s="39"/>
      <c r="V276" s="39"/>
      <c r="W276" s="39"/>
      <c r="X276" s="39"/>
      <c r="Y276" s="39"/>
      <c r="Z276" s="39"/>
      <c r="AA276" s="39"/>
      <c r="AB276" s="39"/>
      <c r="AC276" s="39"/>
      <c r="AD276" s="39"/>
      <c r="AE276" s="39"/>
      <c r="AT276" s="18" t="s">
        <v>221</v>
      </c>
      <c r="AU276" s="18" t="s">
        <v>90</v>
      </c>
    </row>
    <row r="277" s="14" customFormat="1">
      <c r="A277" s="14"/>
      <c r="B277" s="262"/>
      <c r="C277" s="263"/>
      <c r="D277" s="233" t="s">
        <v>364</v>
      </c>
      <c r="E277" s="263"/>
      <c r="F277" s="265" t="s">
        <v>7809</v>
      </c>
      <c r="G277" s="263"/>
      <c r="H277" s="266">
        <v>27.027000000000001</v>
      </c>
      <c r="I277" s="267"/>
      <c r="J277" s="263"/>
      <c r="K277" s="263"/>
      <c r="L277" s="268"/>
      <c r="M277" s="269"/>
      <c r="N277" s="270"/>
      <c r="O277" s="270"/>
      <c r="P277" s="270"/>
      <c r="Q277" s="270"/>
      <c r="R277" s="270"/>
      <c r="S277" s="270"/>
      <c r="T277" s="271"/>
      <c r="U277" s="14"/>
      <c r="V277" s="14"/>
      <c r="W277" s="14"/>
      <c r="X277" s="14"/>
      <c r="Y277" s="14"/>
      <c r="Z277" s="14"/>
      <c r="AA277" s="14"/>
      <c r="AB277" s="14"/>
      <c r="AC277" s="14"/>
      <c r="AD277" s="14"/>
      <c r="AE277" s="14"/>
      <c r="AT277" s="272" t="s">
        <v>364</v>
      </c>
      <c r="AU277" s="272" t="s">
        <v>90</v>
      </c>
      <c r="AV277" s="14" t="s">
        <v>90</v>
      </c>
      <c r="AW277" s="14" t="s">
        <v>4</v>
      </c>
      <c r="AX277" s="14" t="s">
        <v>88</v>
      </c>
      <c r="AY277" s="272" t="s">
        <v>215</v>
      </c>
    </row>
    <row r="278" s="2" customFormat="1" ht="16.5" customHeight="1">
      <c r="A278" s="39"/>
      <c r="B278" s="40"/>
      <c r="C278" s="295" t="s">
        <v>609</v>
      </c>
      <c r="D278" s="295" t="s">
        <v>539</v>
      </c>
      <c r="E278" s="296" t="s">
        <v>7790</v>
      </c>
      <c r="F278" s="297" t="s">
        <v>7791</v>
      </c>
      <c r="G278" s="298" t="s">
        <v>583</v>
      </c>
      <c r="H278" s="299">
        <v>19.088999999999999</v>
      </c>
      <c r="I278" s="300"/>
      <c r="J278" s="301">
        <f>ROUND(I278*H278,2)</f>
        <v>0</v>
      </c>
      <c r="K278" s="297" t="s">
        <v>359</v>
      </c>
      <c r="L278" s="302"/>
      <c r="M278" s="303" t="s">
        <v>1</v>
      </c>
      <c r="N278" s="304" t="s">
        <v>46</v>
      </c>
      <c r="O278" s="92"/>
      <c r="P278" s="229">
        <f>O278*H278</f>
        <v>0</v>
      </c>
      <c r="Q278" s="229">
        <v>1</v>
      </c>
      <c r="R278" s="229">
        <f>Q278*H278</f>
        <v>19.088999999999999</v>
      </c>
      <c r="S278" s="229">
        <v>0</v>
      </c>
      <c r="T278" s="230">
        <f>S278*H278</f>
        <v>0</v>
      </c>
      <c r="U278" s="39"/>
      <c r="V278" s="39"/>
      <c r="W278" s="39"/>
      <c r="X278" s="39"/>
      <c r="Y278" s="39"/>
      <c r="Z278" s="39"/>
      <c r="AA278" s="39"/>
      <c r="AB278" s="39"/>
      <c r="AC278" s="39"/>
      <c r="AD278" s="39"/>
      <c r="AE278" s="39"/>
      <c r="AR278" s="231" t="s">
        <v>251</v>
      </c>
      <c r="AT278" s="231" t="s">
        <v>539</v>
      </c>
      <c r="AU278" s="231" t="s">
        <v>90</v>
      </c>
      <c r="AY278" s="18" t="s">
        <v>215</v>
      </c>
      <c r="BE278" s="232">
        <f>IF(N278="základní",J278,0)</f>
        <v>0</v>
      </c>
      <c r="BF278" s="232">
        <f>IF(N278="snížená",J278,0)</f>
        <v>0</v>
      </c>
      <c r="BG278" s="232">
        <f>IF(N278="zákl. přenesená",J278,0)</f>
        <v>0</v>
      </c>
      <c r="BH278" s="232">
        <f>IF(N278="sníž. přenesená",J278,0)</f>
        <v>0</v>
      </c>
      <c r="BI278" s="232">
        <f>IF(N278="nulová",J278,0)</f>
        <v>0</v>
      </c>
      <c r="BJ278" s="18" t="s">
        <v>88</v>
      </c>
      <c r="BK278" s="232">
        <f>ROUND(I278*H278,2)</f>
        <v>0</v>
      </c>
      <c r="BL278" s="18" t="s">
        <v>214</v>
      </c>
      <c r="BM278" s="231" t="s">
        <v>7810</v>
      </c>
    </row>
    <row r="279" s="2" customFormat="1">
      <c r="A279" s="39"/>
      <c r="B279" s="40"/>
      <c r="C279" s="41"/>
      <c r="D279" s="233" t="s">
        <v>221</v>
      </c>
      <c r="E279" s="41"/>
      <c r="F279" s="234" t="s">
        <v>7791</v>
      </c>
      <c r="G279" s="41"/>
      <c r="H279" s="41"/>
      <c r="I279" s="235"/>
      <c r="J279" s="41"/>
      <c r="K279" s="41"/>
      <c r="L279" s="45"/>
      <c r="M279" s="236"/>
      <c r="N279" s="237"/>
      <c r="O279" s="92"/>
      <c r="P279" s="92"/>
      <c r="Q279" s="92"/>
      <c r="R279" s="92"/>
      <c r="S279" s="92"/>
      <c r="T279" s="93"/>
      <c r="U279" s="39"/>
      <c r="V279" s="39"/>
      <c r="W279" s="39"/>
      <c r="X279" s="39"/>
      <c r="Y279" s="39"/>
      <c r="Z279" s="39"/>
      <c r="AA279" s="39"/>
      <c r="AB279" s="39"/>
      <c r="AC279" s="39"/>
      <c r="AD279" s="39"/>
      <c r="AE279" s="39"/>
      <c r="AT279" s="18" t="s">
        <v>221</v>
      </c>
      <c r="AU279" s="18" t="s">
        <v>90</v>
      </c>
    </row>
    <row r="280" s="14" customFormat="1">
      <c r="A280" s="14"/>
      <c r="B280" s="262"/>
      <c r="C280" s="263"/>
      <c r="D280" s="233" t="s">
        <v>364</v>
      </c>
      <c r="E280" s="263"/>
      <c r="F280" s="265" t="s">
        <v>7811</v>
      </c>
      <c r="G280" s="263"/>
      <c r="H280" s="266">
        <v>19.088999999999999</v>
      </c>
      <c r="I280" s="267"/>
      <c r="J280" s="263"/>
      <c r="K280" s="263"/>
      <c r="L280" s="268"/>
      <c r="M280" s="269"/>
      <c r="N280" s="270"/>
      <c r="O280" s="270"/>
      <c r="P280" s="270"/>
      <c r="Q280" s="270"/>
      <c r="R280" s="270"/>
      <c r="S280" s="270"/>
      <c r="T280" s="271"/>
      <c r="U280" s="14"/>
      <c r="V280" s="14"/>
      <c r="W280" s="14"/>
      <c r="X280" s="14"/>
      <c r="Y280" s="14"/>
      <c r="Z280" s="14"/>
      <c r="AA280" s="14"/>
      <c r="AB280" s="14"/>
      <c r="AC280" s="14"/>
      <c r="AD280" s="14"/>
      <c r="AE280" s="14"/>
      <c r="AT280" s="272" t="s">
        <v>364</v>
      </c>
      <c r="AU280" s="272" t="s">
        <v>90</v>
      </c>
      <c r="AV280" s="14" t="s">
        <v>90</v>
      </c>
      <c r="AW280" s="14" t="s">
        <v>4</v>
      </c>
      <c r="AX280" s="14" t="s">
        <v>88</v>
      </c>
      <c r="AY280" s="272" t="s">
        <v>215</v>
      </c>
    </row>
    <row r="281" s="2" customFormat="1" ht="16.5" customHeight="1">
      <c r="A281" s="39"/>
      <c r="B281" s="40"/>
      <c r="C281" s="295" t="s">
        <v>625</v>
      </c>
      <c r="D281" s="295" t="s">
        <v>539</v>
      </c>
      <c r="E281" s="296" t="s">
        <v>7794</v>
      </c>
      <c r="F281" s="297" t="s">
        <v>7795</v>
      </c>
      <c r="G281" s="298" t="s">
        <v>583</v>
      </c>
      <c r="H281" s="299">
        <v>4.7309999999999999</v>
      </c>
      <c r="I281" s="300"/>
      <c r="J281" s="301">
        <f>ROUND(I281*H281,2)</f>
        <v>0</v>
      </c>
      <c r="K281" s="297" t="s">
        <v>359</v>
      </c>
      <c r="L281" s="302"/>
      <c r="M281" s="303" t="s">
        <v>1</v>
      </c>
      <c r="N281" s="304" t="s">
        <v>46</v>
      </c>
      <c r="O281" s="92"/>
      <c r="P281" s="229">
        <f>O281*H281</f>
        <v>0</v>
      </c>
      <c r="Q281" s="229">
        <v>1</v>
      </c>
      <c r="R281" s="229">
        <f>Q281*H281</f>
        <v>4.7309999999999999</v>
      </c>
      <c r="S281" s="229">
        <v>0</v>
      </c>
      <c r="T281" s="230">
        <f>S281*H281</f>
        <v>0</v>
      </c>
      <c r="U281" s="39"/>
      <c r="V281" s="39"/>
      <c r="W281" s="39"/>
      <c r="X281" s="39"/>
      <c r="Y281" s="39"/>
      <c r="Z281" s="39"/>
      <c r="AA281" s="39"/>
      <c r="AB281" s="39"/>
      <c r="AC281" s="39"/>
      <c r="AD281" s="39"/>
      <c r="AE281" s="39"/>
      <c r="AR281" s="231" t="s">
        <v>251</v>
      </c>
      <c r="AT281" s="231" t="s">
        <v>539</v>
      </c>
      <c r="AU281" s="231" t="s">
        <v>90</v>
      </c>
      <c r="AY281" s="18" t="s">
        <v>215</v>
      </c>
      <c r="BE281" s="232">
        <f>IF(N281="základní",J281,0)</f>
        <v>0</v>
      </c>
      <c r="BF281" s="232">
        <f>IF(N281="snížená",J281,0)</f>
        <v>0</v>
      </c>
      <c r="BG281" s="232">
        <f>IF(N281="zákl. přenesená",J281,0)</f>
        <v>0</v>
      </c>
      <c r="BH281" s="232">
        <f>IF(N281="sníž. přenesená",J281,0)</f>
        <v>0</v>
      </c>
      <c r="BI281" s="232">
        <f>IF(N281="nulová",J281,0)</f>
        <v>0</v>
      </c>
      <c r="BJ281" s="18" t="s">
        <v>88</v>
      </c>
      <c r="BK281" s="232">
        <f>ROUND(I281*H281,2)</f>
        <v>0</v>
      </c>
      <c r="BL281" s="18" t="s">
        <v>214</v>
      </c>
      <c r="BM281" s="231" t="s">
        <v>7812</v>
      </c>
    </row>
    <row r="282" s="2" customFormat="1">
      <c r="A282" s="39"/>
      <c r="B282" s="40"/>
      <c r="C282" s="41"/>
      <c r="D282" s="233" t="s">
        <v>221</v>
      </c>
      <c r="E282" s="41"/>
      <c r="F282" s="234" t="s">
        <v>7795</v>
      </c>
      <c r="G282" s="41"/>
      <c r="H282" s="41"/>
      <c r="I282" s="235"/>
      <c r="J282" s="41"/>
      <c r="K282" s="41"/>
      <c r="L282" s="45"/>
      <c r="M282" s="236"/>
      <c r="N282" s="237"/>
      <c r="O282" s="92"/>
      <c r="P282" s="92"/>
      <c r="Q282" s="92"/>
      <c r="R282" s="92"/>
      <c r="S282" s="92"/>
      <c r="T282" s="93"/>
      <c r="U282" s="39"/>
      <c r="V282" s="39"/>
      <c r="W282" s="39"/>
      <c r="X282" s="39"/>
      <c r="Y282" s="39"/>
      <c r="Z282" s="39"/>
      <c r="AA282" s="39"/>
      <c r="AB282" s="39"/>
      <c r="AC282" s="39"/>
      <c r="AD282" s="39"/>
      <c r="AE282" s="39"/>
      <c r="AT282" s="18" t="s">
        <v>221</v>
      </c>
      <c r="AU282" s="18" t="s">
        <v>90</v>
      </c>
    </row>
    <row r="283" s="14" customFormat="1">
      <c r="A283" s="14"/>
      <c r="B283" s="262"/>
      <c r="C283" s="263"/>
      <c r="D283" s="233" t="s">
        <v>364</v>
      </c>
      <c r="E283" s="263"/>
      <c r="F283" s="265" t="s">
        <v>7813</v>
      </c>
      <c r="G283" s="263"/>
      <c r="H283" s="266">
        <v>4.7309999999999999</v>
      </c>
      <c r="I283" s="267"/>
      <c r="J283" s="263"/>
      <c r="K283" s="263"/>
      <c r="L283" s="268"/>
      <c r="M283" s="269"/>
      <c r="N283" s="270"/>
      <c r="O283" s="270"/>
      <c r="P283" s="270"/>
      <c r="Q283" s="270"/>
      <c r="R283" s="270"/>
      <c r="S283" s="270"/>
      <c r="T283" s="271"/>
      <c r="U283" s="14"/>
      <c r="V283" s="14"/>
      <c r="W283" s="14"/>
      <c r="X283" s="14"/>
      <c r="Y283" s="14"/>
      <c r="Z283" s="14"/>
      <c r="AA283" s="14"/>
      <c r="AB283" s="14"/>
      <c r="AC283" s="14"/>
      <c r="AD283" s="14"/>
      <c r="AE283" s="14"/>
      <c r="AT283" s="272" t="s">
        <v>364</v>
      </c>
      <c r="AU283" s="272" t="s">
        <v>90</v>
      </c>
      <c r="AV283" s="14" t="s">
        <v>90</v>
      </c>
      <c r="AW283" s="14" t="s">
        <v>4</v>
      </c>
      <c r="AX283" s="14" t="s">
        <v>88</v>
      </c>
      <c r="AY283" s="272" t="s">
        <v>215</v>
      </c>
    </row>
    <row r="284" s="2" customFormat="1" ht="24.15" customHeight="1">
      <c r="A284" s="39"/>
      <c r="B284" s="40"/>
      <c r="C284" s="220" t="s">
        <v>631</v>
      </c>
      <c r="D284" s="220" t="s">
        <v>216</v>
      </c>
      <c r="E284" s="221" t="s">
        <v>7618</v>
      </c>
      <c r="F284" s="222" t="s">
        <v>7619</v>
      </c>
      <c r="G284" s="223" t="s">
        <v>358</v>
      </c>
      <c r="H284" s="224">
        <v>1.1180000000000001</v>
      </c>
      <c r="I284" s="225"/>
      <c r="J284" s="226">
        <f>ROUND(I284*H284,2)</f>
        <v>0</v>
      </c>
      <c r="K284" s="222" t="s">
        <v>359</v>
      </c>
      <c r="L284" s="45"/>
      <c r="M284" s="227" t="s">
        <v>1</v>
      </c>
      <c r="N284" s="228" t="s">
        <v>46</v>
      </c>
      <c r="O284" s="92"/>
      <c r="P284" s="229">
        <f>O284*H284</f>
        <v>0</v>
      </c>
      <c r="Q284" s="229">
        <v>0</v>
      </c>
      <c r="R284" s="229">
        <f>Q284*H284</f>
        <v>0</v>
      </c>
      <c r="S284" s="229">
        <v>0</v>
      </c>
      <c r="T284" s="230">
        <f>S284*H284</f>
        <v>0</v>
      </c>
      <c r="U284" s="39"/>
      <c r="V284" s="39"/>
      <c r="W284" s="39"/>
      <c r="X284" s="39"/>
      <c r="Y284" s="39"/>
      <c r="Z284" s="39"/>
      <c r="AA284" s="39"/>
      <c r="AB284" s="39"/>
      <c r="AC284" s="39"/>
      <c r="AD284" s="39"/>
      <c r="AE284" s="39"/>
      <c r="AR284" s="231" t="s">
        <v>214</v>
      </c>
      <c r="AT284" s="231" t="s">
        <v>216</v>
      </c>
      <c r="AU284" s="231" t="s">
        <v>90</v>
      </c>
      <c r="AY284" s="18" t="s">
        <v>215</v>
      </c>
      <c r="BE284" s="232">
        <f>IF(N284="základní",J284,0)</f>
        <v>0</v>
      </c>
      <c r="BF284" s="232">
        <f>IF(N284="snížená",J284,0)</f>
        <v>0</v>
      </c>
      <c r="BG284" s="232">
        <f>IF(N284="zákl. přenesená",J284,0)</f>
        <v>0</v>
      </c>
      <c r="BH284" s="232">
        <f>IF(N284="sníž. přenesená",J284,0)</f>
        <v>0</v>
      </c>
      <c r="BI284" s="232">
        <f>IF(N284="nulová",J284,0)</f>
        <v>0</v>
      </c>
      <c r="BJ284" s="18" t="s">
        <v>88</v>
      </c>
      <c r="BK284" s="232">
        <f>ROUND(I284*H284,2)</f>
        <v>0</v>
      </c>
      <c r="BL284" s="18" t="s">
        <v>214</v>
      </c>
      <c r="BM284" s="231" t="s">
        <v>7814</v>
      </c>
    </row>
    <row r="285" s="2" customFormat="1">
      <c r="A285" s="39"/>
      <c r="B285" s="40"/>
      <c r="C285" s="41"/>
      <c r="D285" s="233" t="s">
        <v>221</v>
      </c>
      <c r="E285" s="41"/>
      <c r="F285" s="234" t="s">
        <v>7621</v>
      </c>
      <c r="G285" s="41"/>
      <c r="H285" s="41"/>
      <c r="I285" s="235"/>
      <c r="J285" s="41"/>
      <c r="K285" s="41"/>
      <c r="L285" s="45"/>
      <c r="M285" s="236"/>
      <c r="N285" s="237"/>
      <c r="O285" s="92"/>
      <c r="P285" s="92"/>
      <c r="Q285" s="92"/>
      <c r="R285" s="92"/>
      <c r="S285" s="92"/>
      <c r="T285" s="93"/>
      <c r="U285" s="39"/>
      <c r="V285" s="39"/>
      <c r="W285" s="39"/>
      <c r="X285" s="39"/>
      <c r="Y285" s="39"/>
      <c r="Z285" s="39"/>
      <c r="AA285" s="39"/>
      <c r="AB285" s="39"/>
      <c r="AC285" s="39"/>
      <c r="AD285" s="39"/>
      <c r="AE285" s="39"/>
      <c r="AT285" s="18" t="s">
        <v>221</v>
      </c>
      <c r="AU285" s="18" t="s">
        <v>90</v>
      </c>
    </row>
    <row r="286" s="2" customFormat="1">
      <c r="A286" s="39"/>
      <c r="B286" s="40"/>
      <c r="C286" s="41"/>
      <c r="D286" s="250" t="s">
        <v>362</v>
      </c>
      <c r="E286" s="41"/>
      <c r="F286" s="251" t="s">
        <v>7622</v>
      </c>
      <c r="G286" s="41"/>
      <c r="H286" s="41"/>
      <c r="I286" s="235"/>
      <c r="J286" s="41"/>
      <c r="K286" s="41"/>
      <c r="L286" s="45"/>
      <c r="M286" s="236"/>
      <c r="N286" s="237"/>
      <c r="O286" s="92"/>
      <c r="P286" s="92"/>
      <c r="Q286" s="92"/>
      <c r="R286" s="92"/>
      <c r="S286" s="92"/>
      <c r="T286" s="93"/>
      <c r="U286" s="39"/>
      <c r="V286" s="39"/>
      <c r="W286" s="39"/>
      <c r="X286" s="39"/>
      <c r="Y286" s="39"/>
      <c r="Z286" s="39"/>
      <c r="AA286" s="39"/>
      <c r="AB286" s="39"/>
      <c r="AC286" s="39"/>
      <c r="AD286" s="39"/>
      <c r="AE286" s="39"/>
      <c r="AT286" s="18" t="s">
        <v>362</v>
      </c>
      <c r="AU286" s="18" t="s">
        <v>90</v>
      </c>
    </row>
    <row r="287" s="13" customFormat="1">
      <c r="A287" s="13"/>
      <c r="B287" s="252"/>
      <c r="C287" s="253"/>
      <c r="D287" s="233" t="s">
        <v>364</v>
      </c>
      <c r="E287" s="254" t="s">
        <v>1</v>
      </c>
      <c r="F287" s="255" t="s">
        <v>7815</v>
      </c>
      <c r="G287" s="253"/>
      <c r="H287" s="254" t="s">
        <v>1</v>
      </c>
      <c r="I287" s="256"/>
      <c r="J287" s="253"/>
      <c r="K287" s="253"/>
      <c r="L287" s="257"/>
      <c r="M287" s="258"/>
      <c r="N287" s="259"/>
      <c r="O287" s="259"/>
      <c r="P287" s="259"/>
      <c r="Q287" s="259"/>
      <c r="R287" s="259"/>
      <c r="S287" s="259"/>
      <c r="T287" s="260"/>
      <c r="U287" s="13"/>
      <c r="V287" s="13"/>
      <c r="W287" s="13"/>
      <c r="X287" s="13"/>
      <c r="Y287" s="13"/>
      <c r="Z287" s="13"/>
      <c r="AA287" s="13"/>
      <c r="AB287" s="13"/>
      <c r="AC287" s="13"/>
      <c r="AD287" s="13"/>
      <c r="AE287" s="13"/>
      <c r="AT287" s="261" t="s">
        <v>364</v>
      </c>
      <c r="AU287" s="261" t="s">
        <v>90</v>
      </c>
      <c r="AV287" s="13" t="s">
        <v>88</v>
      </c>
      <c r="AW287" s="13" t="s">
        <v>36</v>
      </c>
      <c r="AX287" s="13" t="s">
        <v>81</v>
      </c>
      <c r="AY287" s="261" t="s">
        <v>215</v>
      </c>
    </row>
    <row r="288" s="14" customFormat="1">
      <c r="A288" s="14"/>
      <c r="B288" s="262"/>
      <c r="C288" s="263"/>
      <c r="D288" s="233" t="s">
        <v>364</v>
      </c>
      <c r="E288" s="264" t="s">
        <v>1</v>
      </c>
      <c r="F288" s="265" t="s">
        <v>7816</v>
      </c>
      <c r="G288" s="263"/>
      <c r="H288" s="266">
        <v>0.14999999999999999</v>
      </c>
      <c r="I288" s="267"/>
      <c r="J288" s="263"/>
      <c r="K288" s="263"/>
      <c r="L288" s="268"/>
      <c r="M288" s="269"/>
      <c r="N288" s="270"/>
      <c r="O288" s="270"/>
      <c r="P288" s="270"/>
      <c r="Q288" s="270"/>
      <c r="R288" s="270"/>
      <c r="S288" s="270"/>
      <c r="T288" s="271"/>
      <c r="U288" s="14"/>
      <c r="V288" s="14"/>
      <c r="W288" s="14"/>
      <c r="X288" s="14"/>
      <c r="Y288" s="14"/>
      <c r="Z288" s="14"/>
      <c r="AA288" s="14"/>
      <c r="AB288" s="14"/>
      <c r="AC288" s="14"/>
      <c r="AD288" s="14"/>
      <c r="AE288" s="14"/>
      <c r="AT288" s="272" t="s">
        <v>364</v>
      </c>
      <c r="AU288" s="272" t="s">
        <v>90</v>
      </c>
      <c r="AV288" s="14" t="s">
        <v>90</v>
      </c>
      <c r="AW288" s="14" t="s">
        <v>36</v>
      </c>
      <c r="AX288" s="14" t="s">
        <v>81</v>
      </c>
      <c r="AY288" s="272" t="s">
        <v>215</v>
      </c>
    </row>
    <row r="289" s="13" customFormat="1">
      <c r="A289" s="13"/>
      <c r="B289" s="252"/>
      <c r="C289" s="253"/>
      <c r="D289" s="233" t="s">
        <v>364</v>
      </c>
      <c r="E289" s="254" t="s">
        <v>1</v>
      </c>
      <c r="F289" s="255" t="s">
        <v>7817</v>
      </c>
      <c r="G289" s="253"/>
      <c r="H289" s="254" t="s">
        <v>1</v>
      </c>
      <c r="I289" s="256"/>
      <c r="J289" s="253"/>
      <c r="K289" s="253"/>
      <c r="L289" s="257"/>
      <c r="M289" s="258"/>
      <c r="N289" s="259"/>
      <c r="O289" s="259"/>
      <c r="P289" s="259"/>
      <c r="Q289" s="259"/>
      <c r="R289" s="259"/>
      <c r="S289" s="259"/>
      <c r="T289" s="260"/>
      <c r="U289" s="13"/>
      <c r="V289" s="13"/>
      <c r="W289" s="13"/>
      <c r="X289" s="13"/>
      <c r="Y289" s="13"/>
      <c r="Z289" s="13"/>
      <c r="AA289" s="13"/>
      <c r="AB289" s="13"/>
      <c r="AC289" s="13"/>
      <c r="AD289" s="13"/>
      <c r="AE289" s="13"/>
      <c r="AT289" s="261" t="s">
        <v>364</v>
      </c>
      <c r="AU289" s="261" t="s">
        <v>90</v>
      </c>
      <c r="AV289" s="13" t="s">
        <v>88</v>
      </c>
      <c r="AW289" s="13" t="s">
        <v>36</v>
      </c>
      <c r="AX289" s="13" t="s">
        <v>81</v>
      </c>
      <c r="AY289" s="261" t="s">
        <v>215</v>
      </c>
    </row>
    <row r="290" s="14" customFormat="1">
      <c r="A290" s="14"/>
      <c r="B290" s="262"/>
      <c r="C290" s="263"/>
      <c r="D290" s="233" t="s">
        <v>364</v>
      </c>
      <c r="E290" s="264" t="s">
        <v>1</v>
      </c>
      <c r="F290" s="265" t="s">
        <v>7818</v>
      </c>
      <c r="G290" s="263"/>
      <c r="H290" s="266">
        <v>0.96799999999999997</v>
      </c>
      <c r="I290" s="267"/>
      <c r="J290" s="263"/>
      <c r="K290" s="263"/>
      <c r="L290" s="268"/>
      <c r="M290" s="269"/>
      <c r="N290" s="270"/>
      <c r="O290" s="270"/>
      <c r="P290" s="270"/>
      <c r="Q290" s="270"/>
      <c r="R290" s="270"/>
      <c r="S290" s="270"/>
      <c r="T290" s="271"/>
      <c r="U290" s="14"/>
      <c r="V290" s="14"/>
      <c r="W290" s="14"/>
      <c r="X290" s="14"/>
      <c r="Y290" s="14"/>
      <c r="Z290" s="14"/>
      <c r="AA290" s="14"/>
      <c r="AB290" s="14"/>
      <c r="AC290" s="14"/>
      <c r="AD290" s="14"/>
      <c r="AE290" s="14"/>
      <c r="AT290" s="272" t="s">
        <v>364</v>
      </c>
      <c r="AU290" s="272" t="s">
        <v>90</v>
      </c>
      <c r="AV290" s="14" t="s">
        <v>90</v>
      </c>
      <c r="AW290" s="14" t="s">
        <v>36</v>
      </c>
      <c r="AX290" s="14" t="s">
        <v>81</v>
      </c>
      <c r="AY290" s="272" t="s">
        <v>215</v>
      </c>
    </row>
    <row r="291" s="15" customFormat="1">
      <c r="A291" s="15"/>
      <c r="B291" s="273"/>
      <c r="C291" s="274"/>
      <c r="D291" s="233" t="s">
        <v>364</v>
      </c>
      <c r="E291" s="275" t="s">
        <v>1</v>
      </c>
      <c r="F291" s="276" t="s">
        <v>368</v>
      </c>
      <c r="G291" s="274"/>
      <c r="H291" s="277">
        <v>1.1180000000000001</v>
      </c>
      <c r="I291" s="278"/>
      <c r="J291" s="274"/>
      <c r="K291" s="274"/>
      <c r="L291" s="279"/>
      <c r="M291" s="280"/>
      <c r="N291" s="281"/>
      <c r="O291" s="281"/>
      <c r="P291" s="281"/>
      <c r="Q291" s="281"/>
      <c r="R291" s="281"/>
      <c r="S291" s="281"/>
      <c r="T291" s="282"/>
      <c r="U291" s="15"/>
      <c r="V291" s="15"/>
      <c r="W291" s="15"/>
      <c r="X291" s="15"/>
      <c r="Y291" s="15"/>
      <c r="Z291" s="15"/>
      <c r="AA291" s="15"/>
      <c r="AB291" s="15"/>
      <c r="AC291" s="15"/>
      <c r="AD291" s="15"/>
      <c r="AE291" s="15"/>
      <c r="AT291" s="283" t="s">
        <v>364</v>
      </c>
      <c r="AU291" s="283" t="s">
        <v>90</v>
      </c>
      <c r="AV291" s="15" t="s">
        <v>214</v>
      </c>
      <c r="AW291" s="15" t="s">
        <v>36</v>
      </c>
      <c r="AX291" s="15" t="s">
        <v>88</v>
      </c>
      <c r="AY291" s="283" t="s">
        <v>215</v>
      </c>
    </row>
    <row r="292" s="2" customFormat="1" ht="33" customHeight="1">
      <c r="A292" s="39"/>
      <c r="B292" s="40"/>
      <c r="C292" s="220" t="s">
        <v>676</v>
      </c>
      <c r="D292" s="220" t="s">
        <v>216</v>
      </c>
      <c r="E292" s="221" t="s">
        <v>7624</v>
      </c>
      <c r="F292" s="222" t="s">
        <v>7625</v>
      </c>
      <c r="G292" s="223" t="s">
        <v>523</v>
      </c>
      <c r="H292" s="224">
        <v>3.0099999999999998</v>
      </c>
      <c r="I292" s="225"/>
      <c r="J292" s="226">
        <f>ROUND(I292*H292,2)</f>
        <v>0</v>
      </c>
      <c r="K292" s="222" t="s">
        <v>359</v>
      </c>
      <c r="L292" s="45"/>
      <c r="M292" s="227" t="s">
        <v>1</v>
      </c>
      <c r="N292" s="228" t="s">
        <v>46</v>
      </c>
      <c r="O292" s="92"/>
      <c r="P292" s="229">
        <f>O292*H292</f>
        <v>0</v>
      </c>
      <c r="Q292" s="229">
        <v>0.0078799999999999999</v>
      </c>
      <c r="R292" s="229">
        <f>Q292*H292</f>
        <v>0.023718799999999998</v>
      </c>
      <c r="S292" s="229">
        <v>0</v>
      </c>
      <c r="T292" s="230">
        <f>S292*H292</f>
        <v>0</v>
      </c>
      <c r="U292" s="39"/>
      <c r="V292" s="39"/>
      <c r="W292" s="39"/>
      <c r="X292" s="39"/>
      <c r="Y292" s="39"/>
      <c r="Z292" s="39"/>
      <c r="AA292" s="39"/>
      <c r="AB292" s="39"/>
      <c r="AC292" s="39"/>
      <c r="AD292" s="39"/>
      <c r="AE292" s="39"/>
      <c r="AR292" s="231" t="s">
        <v>214</v>
      </c>
      <c r="AT292" s="231" t="s">
        <v>216</v>
      </c>
      <c r="AU292" s="231" t="s">
        <v>90</v>
      </c>
      <c r="AY292" s="18" t="s">
        <v>215</v>
      </c>
      <c r="BE292" s="232">
        <f>IF(N292="základní",J292,0)</f>
        <v>0</v>
      </c>
      <c r="BF292" s="232">
        <f>IF(N292="snížená",J292,0)</f>
        <v>0</v>
      </c>
      <c r="BG292" s="232">
        <f>IF(N292="zákl. přenesená",J292,0)</f>
        <v>0</v>
      </c>
      <c r="BH292" s="232">
        <f>IF(N292="sníž. přenesená",J292,0)</f>
        <v>0</v>
      </c>
      <c r="BI292" s="232">
        <f>IF(N292="nulová",J292,0)</f>
        <v>0</v>
      </c>
      <c r="BJ292" s="18" t="s">
        <v>88</v>
      </c>
      <c r="BK292" s="232">
        <f>ROUND(I292*H292,2)</f>
        <v>0</v>
      </c>
      <c r="BL292" s="18" t="s">
        <v>214</v>
      </c>
      <c r="BM292" s="231" t="s">
        <v>7819</v>
      </c>
    </row>
    <row r="293" s="2" customFormat="1">
      <c r="A293" s="39"/>
      <c r="B293" s="40"/>
      <c r="C293" s="41"/>
      <c r="D293" s="233" t="s">
        <v>221</v>
      </c>
      <c r="E293" s="41"/>
      <c r="F293" s="234" t="s">
        <v>7627</v>
      </c>
      <c r="G293" s="41"/>
      <c r="H293" s="41"/>
      <c r="I293" s="235"/>
      <c r="J293" s="41"/>
      <c r="K293" s="41"/>
      <c r="L293" s="45"/>
      <c r="M293" s="236"/>
      <c r="N293" s="237"/>
      <c r="O293" s="92"/>
      <c r="P293" s="92"/>
      <c r="Q293" s="92"/>
      <c r="R293" s="92"/>
      <c r="S293" s="92"/>
      <c r="T293" s="93"/>
      <c r="U293" s="39"/>
      <c r="V293" s="39"/>
      <c r="W293" s="39"/>
      <c r="X293" s="39"/>
      <c r="Y293" s="39"/>
      <c r="Z293" s="39"/>
      <c r="AA293" s="39"/>
      <c r="AB293" s="39"/>
      <c r="AC293" s="39"/>
      <c r="AD293" s="39"/>
      <c r="AE293" s="39"/>
      <c r="AT293" s="18" t="s">
        <v>221</v>
      </c>
      <c r="AU293" s="18" t="s">
        <v>90</v>
      </c>
    </row>
    <row r="294" s="2" customFormat="1">
      <c r="A294" s="39"/>
      <c r="B294" s="40"/>
      <c r="C294" s="41"/>
      <c r="D294" s="250" t="s">
        <v>362</v>
      </c>
      <c r="E294" s="41"/>
      <c r="F294" s="251" t="s">
        <v>7628</v>
      </c>
      <c r="G294" s="41"/>
      <c r="H294" s="41"/>
      <c r="I294" s="235"/>
      <c r="J294" s="41"/>
      <c r="K294" s="41"/>
      <c r="L294" s="45"/>
      <c r="M294" s="236"/>
      <c r="N294" s="237"/>
      <c r="O294" s="92"/>
      <c r="P294" s="92"/>
      <c r="Q294" s="92"/>
      <c r="R294" s="92"/>
      <c r="S294" s="92"/>
      <c r="T294" s="93"/>
      <c r="U294" s="39"/>
      <c r="V294" s="39"/>
      <c r="W294" s="39"/>
      <c r="X294" s="39"/>
      <c r="Y294" s="39"/>
      <c r="Z294" s="39"/>
      <c r="AA294" s="39"/>
      <c r="AB294" s="39"/>
      <c r="AC294" s="39"/>
      <c r="AD294" s="39"/>
      <c r="AE294" s="39"/>
      <c r="AT294" s="18" t="s">
        <v>362</v>
      </c>
      <c r="AU294" s="18" t="s">
        <v>90</v>
      </c>
    </row>
    <row r="295" s="13" customFormat="1">
      <c r="A295" s="13"/>
      <c r="B295" s="252"/>
      <c r="C295" s="253"/>
      <c r="D295" s="233" t="s">
        <v>364</v>
      </c>
      <c r="E295" s="254" t="s">
        <v>1</v>
      </c>
      <c r="F295" s="255" t="s">
        <v>7815</v>
      </c>
      <c r="G295" s="253"/>
      <c r="H295" s="254" t="s">
        <v>1</v>
      </c>
      <c r="I295" s="256"/>
      <c r="J295" s="253"/>
      <c r="K295" s="253"/>
      <c r="L295" s="257"/>
      <c r="M295" s="258"/>
      <c r="N295" s="259"/>
      <c r="O295" s="259"/>
      <c r="P295" s="259"/>
      <c r="Q295" s="259"/>
      <c r="R295" s="259"/>
      <c r="S295" s="259"/>
      <c r="T295" s="260"/>
      <c r="U295" s="13"/>
      <c r="V295" s="13"/>
      <c r="W295" s="13"/>
      <c r="X295" s="13"/>
      <c r="Y295" s="13"/>
      <c r="Z295" s="13"/>
      <c r="AA295" s="13"/>
      <c r="AB295" s="13"/>
      <c r="AC295" s="13"/>
      <c r="AD295" s="13"/>
      <c r="AE295" s="13"/>
      <c r="AT295" s="261" t="s">
        <v>364</v>
      </c>
      <c r="AU295" s="261" t="s">
        <v>90</v>
      </c>
      <c r="AV295" s="13" t="s">
        <v>88</v>
      </c>
      <c r="AW295" s="13" t="s">
        <v>36</v>
      </c>
      <c r="AX295" s="13" t="s">
        <v>81</v>
      </c>
      <c r="AY295" s="261" t="s">
        <v>215</v>
      </c>
    </row>
    <row r="296" s="14" customFormat="1">
      <c r="A296" s="14"/>
      <c r="B296" s="262"/>
      <c r="C296" s="263"/>
      <c r="D296" s="233" t="s">
        <v>364</v>
      </c>
      <c r="E296" s="264" t="s">
        <v>1</v>
      </c>
      <c r="F296" s="265" t="s">
        <v>7820</v>
      </c>
      <c r="G296" s="263"/>
      <c r="H296" s="266">
        <v>1.25</v>
      </c>
      <c r="I296" s="267"/>
      <c r="J296" s="263"/>
      <c r="K296" s="263"/>
      <c r="L296" s="268"/>
      <c r="M296" s="269"/>
      <c r="N296" s="270"/>
      <c r="O296" s="270"/>
      <c r="P296" s="270"/>
      <c r="Q296" s="270"/>
      <c r="R296" s="270"/>
      <c r="S296" s="270"/>
      <c r="T296" s="271"/>
      <c r="U296" s="14"/>
      <c r="V296" s="14"/>
      <c r="W296" s="14"/>
      <c r="X296" s="14"/>
      <c r="Y296" s="14"/>
      <c r="Z296" s="14"/>
      <c r="AA296" s="14"/>
      <c r="AB296" s="14"/>
      <c r="AC296" s="14"/>
      <c r="AD296" s="14"/>
      <c r="AE296" s="14"/>
      <c r="AT296" s="272" t="s">
        <v>364</v>
      </c>
      <c r="AU296" s="272" t="s">
        <v>90</v>
      </c>
      <c r="AV296" s="14" t="s">
        <v>90</v>
      </c>
      <c r="AW296" s="14" t="s">
        <v>36</v>
      </c>
      <c r="AX296" s="14" t="s">
        <v>81</v>
      </c>
      <c r="AY296" s="272" t="s">
        <v>215</v>
      </c>
    </row>
    <row r="297" s="13" customFormat="1">
      <c r="A297" s="13"/>
      <c r="B297" s="252"/>
      <c r="C297" s="253"/>
      <c r="D297" s="233" t="s">
        <v>364</v>
      </c>
      <c r="E297" s="254" t="s">
        <v>1</v>
      </c>
      <c r="F297" s="255" t="s">
        <v>7817</v>
      </c>
      <c r="G297" s="253"/>
      <c r="H297" s="254" t="s">
        <v>1</v>
      </c>
      <c r="I297" s="256"/>
      <c r="J297" s="253"/>
      <c r="K297" s="253"/>
      <c r="L297" s="257"/>
      <c r="M297" s="258"/>
      <c r="N297" s="259"/>
      <c r="O297" s="259"/>
      <c r="P297" s="259"/>
      <c r="Q297" s="259"/>
      <c r="R297" s="259"/>
      <c r="S297" s="259"/>
      <c r="T297" s="260"/>
      <c r="U297" s="13"/>
      <c r="V297" s="13"/>
      <c r="W297" s="13"/>
      <c r="X297" s="13"/>
      <c r="Y297" s="13"/>
      <c r="Z297" s="13"/>
      <c r="AA297" s="13"/>
      <c r="AB297" s="13"/>
      <c r="AC297" s="13"/>
      <c r="AD297" s="13"/>
      <c r="AE297" s="13"/>
      <c r="AT297" s="261" t="s">
        <v>364</v>
      </c>
      <c r="AU297" s="261" t="s">
        <v>90</v>
      </c>
      <c r="AV297" s="13" t="s">
        <v>88</v>
      </c>
      <c r="AW297" s="13" t="s">
        <v>36</v>
      </c>
      <c r="AX297" s="13" t="s">
        <v>81</v>
      </c>
      <c r="AY297" s="261" t="s">
        <v>215</v>
      </c>
    </row>
    <row r="298" s="14" customFormat="1">
      <c r="A298" s="14"/>
      <c r="B298" s="262"/>
      <c r="C298" s="263"/>
      <c r="D298" s="233" t="s">
        <v>364</v>
      </c>
      <c r="E298" s="264" t="s">
        <v>1</v>
      </c>
      <c r="F298" s="265" t="s">
        <v>7821</v>
      </c>
      <c r="G298" s="263"/>
      <c r="H298" s="266">
        <v>1.76</v>
      </c>
      <c r="I298" s="267"/>
      <c r="J298" s="263"/>
      <c r="K298" s="263"/>
      <c r="L298" s="268"/>
      <c r="M298" s="269"/>
      <c r="N298" s="270"/>
      <c r="O298" s="270"/>
      <c r="P298" s="270"/>
      <c r="Q298" s="270"/>
      <c r="R298" s="270"/>
      <c r="S298" s="270"/>
      <c r="T298" s="271"/>
      <c r="U298" s="14"/>
      <c r="V298" s="14"/>
      <c r="W298" s="14"/>
      <c r="X298" s="14"/>
      <c r="Y298" s="14"/>
      <c r="Z298" s="14"/>
      <c r="AA298" s="14"/>
      <c r="AB298" s="14"/>
      <c r="AC298" s="14"/>
      <c r="AD298" s="14"/>
      <c r="AE298" s="14"/>
      <c r="AT298" s="272" t="s">
        <v>364</v>
      </c>
      <c r="AU298" s="272" t="s">
        <v>90</v>
      </c>
      <c r="AV298" s="14" t="s">
        <v>90</v>
      </c>
      <c r="AW298" s="14" t="s">
        <v>36</v>
      </c>
      <c r="AX298" s="14" t="s">
        <v>81</v>
      </c>
      <c r="AY298" s="272" t="s">
        <v>215</v>
      </c>
    </row>
    <row r="299" s="15" customFormat="1">
      <c r="A299" s="15"/>
      <c r="B299" s="273"/>
      <c r="C299" s="274"/>
      <c r="D299" s="233" t="s">
        <v>364</v>
      </c>
      <c r="E299" s="275" t="s">
        <v>1</v>
      </c>
      <c r="F299" s="276" t="s">
        <v>368</v>
      </c>
      <c r="G299" s="274"/>
      <c r="H299" s="277">
        <v>3.0099999999999998</v>
      </c>
      <c r="I299" s="278"/>
      <c r="J299" s="274"/>
      <c r="K299" s="274"/>
      <c r="L299" s="279"/>
      <c r="M299" s="280"/>
      <c r="N299" s="281"/>
      <c r="O299" s="281"/>
      <c r="P299" s="281"/>
      <c r="Q299" s="281"/>
      <c r="R299" s="281"/>
      <c r="S299" s="281"/>
      <c r="T299" s="282"/>
      <c r="U299" s="15"/>
      <c r="V299" s="15"/>
      <c r="W299" s="15"/>
      <c r="X299" s="15"/>
      <c r="Y299" s="15"/>
      <c r="Z299" s="15"/>
      <c r="AA299" s="15"/>
      <c r="AB299" s="15"/>
      <c r="AC299" s="15"/>
      <c r="AD299" s="15"/>
      <c r="AE299" s="15"/>
      <c r="AT299" s="283" t="s">
        <v>364</v>
      </c>
      <c r="AU299" s="283" t="s">
        <v>90</v>
      </c>
      <c r="AV299" s="15" t="s">
        <v>214</v>
      </c>
      <c r="AW299" s="15" t="s">
        <v>36</v>
      </c>
      <c r="AX299" s="15" t="s">
        <v>88</v>
      </c>
      <c r="AY299" s="283" t="s">
        <v>215</v>
      </c>
    </row>
    <row r="300" s="2" customFormat="1" ht="37.8" customHeight="1">
      <c r="A300" s="39"/>
      <c r="B300" s="40"/>
      <c r="C300" s="220" t="s">
        <v>711</v>
      </c>
      <c r="D300" s="220" t="s">
        <v>216</v>
      </c>
      <c r="E300" s="221" t="s">
        <v>7630</v>
      </c>
      <c r="F300" s="222" t="s">
        <v>7631</v>
      </c>
      <c r="G300" s="223" t="s">
        <v>523</v>
      </c>
      <c r="H300" s="224">
        <v>3.0099999999999998</v>
      </c>
      <c r="I300" s="225"/>
      <c r="J300" s="226">
        <f>ROUND(I300*H300,2)</f>
        <v>0</v>
      </c>
      <c r="K300" s="222" t="s">
        <v>359</v>
      </c>
      <c r="L300" s="45"/>
      <c r="M300" s="227" t="s">
        <v>1</v>
      </c>
      <c r="N300" s="228" t="s">
        <v>46</v>
      </c>
      <c r="O300" s="92"/>
      <c r="P300" s="229">
        <f>O300*H300</f>
        <v>0</v>
      </c>
      <c r="Q300" s="229">
        <v>0</v>
      </c>
      <c r="R300" s="229">
        <f>Q300*H300</f>
        <v>0</v>
      </c>
      <c r="S300" s="229">
        <v>0</v>
      </c>
      <c r="T300" s="230">
        <f>S300*H300</f>
        <v>0</v>
      </c>
      <c r="U300" s="39"/>
      <c r="V300" s="39"/>
      <c r="W300" s="39"/>
      <c r="X300" s="39"/>
      <c r="Y300" s="39"/>
      <c r="Z300" s="39"/>
      <c r="AA300" s="39"/>
      <c r="AB300" s="39"/>
      <c r="AC300" s="39"/>
      <c r="AD300" s="39"/>
      <c r="AE300" s="39"/>
      <c r="AR300" s="231" t="s">
        <v>214</v>
      </c>
      <c r="AT300" s="231" t="s">
        <v>216</v>
      </c>
      <c r="AU300" s="231" t="s">
        <v>90</v>
      </c>
      <c r="AY300" s="18" t="s">
        <v>215</v>
      </c>
      <c r="BE300" s="232">
        <f>IF(N300="základní",J300,0)</f>
        <v>0</v>
      </c>
      <c r="BF300" s="232">
        <f>IF(N300="snížená",J300,0)</f>
        <v>0</v>
      </c>
      <c r="BG300" s="232">
        <f>IF(N300="zákl. přenesená",J300,0)</f>
        <v>0</v>
      </c>
      <c r="BH300" s="232">
        <f>IF(N300="sníž. přenesená",J300,0)</f>
        <v>0</v>
      </c>
      <c r="BI300" s="232">
        <f>IF(N300="nulová",J300,0)</f>
        <v>0</v>
      </c>
      <c r="BJ300" s="18" t="s">
        <v>88</v>
      </c>
      <c r="BK300" s="232">
        <f>ROUND(I300*H300,2)</f>
        <v>0</v>
      </c>
      <c r="BL300" s="18" t="s">
        <v>214</v>
      </c>
      <c r="BM300" s="231" t="s">
        <v>7822</v>
      </c>
    </row>
    <row r="301" s="2" customFormat="1">
      <c r="A301" s="39"/>
      <c r="B301" s="40"/>
      <c r="C301" s="41"/>
      <c r="D301" s="233" t="s">
        <v>221</v>
      </c>
      <c r="E301" s="41"/>
      <c r="F301" s="234" t="s">
        <v>7633</v>
      </c>
      <c r="G301" s="41"/>
      <c r="H301" s="41"/>
      <c r="I301" s="235"/>
      <c r="J301" s="41"/>
      <c r="K301" s="41"/>
      <c r="L301" s="45"/>
      <c r="M301" s="236"/>
      <c r="N301" s="237"/>
      <c r="O301" s="92"/>
      <c r="P301" s="92"/>
      <c r="Q301" s="92"/>
      <c r="R301" s="92"/>
      <c r="S301" s="92"/>
      <c r="T301" s="93"/>
      <c r="U301" s="39"/>
      <c r="V301" s="39"/>
      <c r="W301" s="39"/>
      <c r="X301" s="39"/>
      <c r="Y301" s="39"/>
      <c r="Z301" s="39"/>
      <c r="AA301" s="39"/>
      <c r="AB301" s="39"/>
      <c r="AC301" s="39"/>
      <c r="AD301" s="39"/>
      <c r="AE301" s="39"/>
      <c r="AT301" s="18" t="s">
        <v>221</v>
      </c>
      <c r="AU301" s="18" t="s">
        <v>90</v>
      </c>
    </row>
    <row r="302" s="2" customFormat="1">
      <c r="A302" s="39"/>
      <c r="B302" s="40"/>
      <c r="C302" s="41"/>
      <c r="D302" s="250" t="s">
        <v>362</v>
      </c>
      <c r="E302" s="41"/>
      <c r="F302" s="251" t="s">
        <v>7634</v>
      </c>
      <c r="G302" s="41"/>
      <c r="H302" s="41"/>
      <c r="I302" s="235"/>
      <c r="J302" s="41"/>
      <c r="K302" s="41"/>
      <c r="L302" s="45"/>
      <c r="M302" s="236"/>
      <c r="N302" s="237"/>
      <c r="O302" s="92"/>
      <c r="P302" s="92"/>
      <c r="Q302" s="92"/>
      <c r="R302" s="92"/>
      <c r="S302" s="92"/>
      <c r="T302" s="93"/>
      <c r="U302" s="39"/>
      <c r="V302" s="39"/>
      <c r="W302" s="39"/>
      <c r="X302" s="39"/>
      <c r="Y302" s="39"/>
      <c r="Z302" s="39"/>
      <c r="AA302" s="39"/>
      <c r="AB302" s="39"/>
      <c r="AC302" s="39"/>
      <c r="AD302" s="39"/>
      <c r="AE302" s="39"/>
      <c r="AT302" s="18" t="s">
        <v>362</v>
      </c>
      <c r="AU302" s="18" t="s">
        <v>90</v>
      </c>
    </row>
    <row r="303" s="2" customFormat="1" ht="24.15" customHeight="1">
      <c r="A303" s="39"/>
      <c r="B303" s="40"/>
      <c r="C303" s="220" t="s">
        <v>713</v>
      </c>
      <c r="D303" s="220" t="s">
        <v>216</v>
      </c>
      <c r="E303" s="221" t="s">
        <v>7635</v>
      </c>
      <c r="F303" s="222" t="s">
        <v>7636</v>
      </c>
      <c r="G303" s="223" t="s">
        <v>583</v>
      </c>
      <c r="H303" s="224">
        <v>0.051999999999999998</v>
      </c>
      <c r="I303" s="225"/>
      <c r="J303" s="226">
        <f>ROUND(I303*H303,2)</f>
        <v>0</v>
      </c>
      <c r="K303" s="222" t="s">
        <v>359</v>
      </c>
      <c r="L303" s="45"/>
      <c r="M303" s="227" t="s">
        <v>1</v>
      </c>
      <c r="N303" s="228" t="s">
        <v>46</v>
      </c>
      <c r="O303" s="92"/>
      <c r="P303" s="229">
        <f>O303*H303</f>
        <v>0</v>
      </c>
      <c r="Q303" s="229">
        <v>1.06277</v>
      </c>
      <c r="R303" s="229">
        <f>Q303*H303</f>
        <v>0.05526404</v>
      </c>
      <c r="S303" s="229">
        <v>0</v>
      </c>
      <c r="T303" s="230">
        <f>S303*H303</f>
        <v>0</v>
      </c>
      <c r="U303" s="39"/>
      <c r="V303" s="39"/>
      <c r="W303" s="39"/>
      <c r="X303" s="39"/>
      <c r="Y303" s="39"/>
      <c r="Z303" s="39"/>
      <c r="AA303" s="39"/>
      <c r="AB303" s="39"/>
      <c r="AC303" s="39"/>
      <c r="AD303" s="39"/>
      <c r="AE303" s="39"/>
      <c r="AR303" s="231" t="s">
        <v>214</v>
      </c>
      <c r="AT303" s="231" t="s">
        <v>216</v>
      </c>
      <c r="AU303" s="231" t="s">
        <v>90</v>
      </c>
      <c r="AY303" s="18" t="s">
        <v>215</v>
      </c>
      <c r="BE303" s="232">
        <f>IF(N303="základní",J303,0)</f>
        <v>0</v>
      </c>
      <c r="BF303" s="232">
        <f>IF(N303="snížená",J303,0)</f>
        <v>0</v>
      </c>
      <c r="BG303" s="232">
        <f>IF(N303="zákl. přenesená",J303,0)</f>
        <v>0</v>
      </c>
      <c r="BH303" s="232">
        <f>IF(N303="sníž. přenesená",J303,0)</f>
        <v>0</v>
      </c>
      <c r="BI303" s="232">
        <f>IF(N303="nulová",J303,0)</f>
        <v>0</v>
      </c>
      <c r="BJ303" s="18" t="s">
        <v>88</v>
      </c>
      <c r="BK303" s="232">
        <f>ROUND(I303*H303,2)</f>
        <v>0</v>
      </c>
      <c r="BL303" s="18" t="s">
        <v>214</v>
      </c>
      <c r="BM303" s="231" t="s">
        <v>7823</v>
      </c>
    </row>
    <row r="304" s="2" customFormat="1">
      <c r="A304" s="39"/>
      <c r="B304" s="40"/>
      <c r="C304" s="41"/>
      <c r="D304" s="233" t="s">
        <v>221</v>
      </c>
      <c r="E304" s="41"/>
      <c r="F304" s="234" t="s">
        <v>7638</v>
      </c>
      <c r="G304" s="41"/>
      <c r="H304" s="41"/>
      <c r="I304" s="235"/>
      <c r="J304" s="41"/>
      <c r="K304" s="41"/>
      <c r="L304" s="45"/>
      <c r="M304" s="236"/>
      <c r="N304" s="237"/>
      <c r="O304" s="92"/>
      <c r="P304" s="92"/>
      <c r="Q304" s="92"/>
      <c r="R304" s="92"/>
      <c r="S304" s="92"/>
      <c r="T304" s="93"/>
      <c r="U304" s="39"/>
      <c r="V304" s="39"/>
      <c r="W304" s="39"/>
      <c r="X304" s="39"/>
      <c r="Y304" s="39"/>
      <c r="Z304" s="39"/>
      <c r="AA304" s="39"/>
      <c r="AB304" s="39"/>
      <c r="AC304" s="39"/>
      <c r="AD304" s="39"/>
      <c r="AE304" s="39"/>
      <c r="AT304" s="18" t="s">
        <v>221</v>
      </c>
      <c r="AU304" s="18" t="s">
        <v>90</v>
      </c>
    </row>
    <row r="305" s="2" customFormat="1">
      <c r="A305" s="39"/>
      <c r="B305" s="40"/>
      <c r="C305" s="41"/>
      <c r="D305" s="250" t="s">
        <v>362</v>
      </c>
      <c r="E305" s="41"/>
      <c r="F305" s="251" t="s">
        <v>7639</v>
      </c>
      <c r="G305" s="41"/>
      <c r="H305" s="41"/>
      <c r="I305" s="235"/>
      <c r="J305" s="41"/>
      <c r="K305" s="41"/>
      <c r="L305" s="45"/>
      <c r="M305" s="236"/>
      <c r="N305" s="237"/>
      <c r="O305" s="92"/>
      <c r="P305" s="92"/>
      <c r="Q305" s="92"/>
      <c r="R305" s="92"/>
      <c r="S305" s="92"/>
      <c r="T305" s="93"/>
      <c r="U305" s="39"/>
      <c r="V305" s="39"/>
      <c r="W305" s="39"/>
      <c r="X305" s="39"/>
      <c r="Y305" s="39"/>
      <c r="Z305" s="39"/>
      <c r="AA305" s="39"/>
      <c r="AB305" s="39"/>
      <c r="AC305" s="39"/>
      <c r="AD305" s="39"/>
      <c r="AE305" s="39"/>
      <c r="AT305" s="18" t="s">
        <v>362</v>
      </c>
      <c r="AU305" s="18" t="s">
        <v>90</v>
      </c>
    </row>
    <row r="306" s="13" customFormat="1">
      <c r="A306" s="13"/>
      <c r="B306" s="252"/>
      <c r="C306" s="253"/>
      <c r="D306" s="233" t="s">
        <v>364</v>
      </c>
      <c r="E306" s="254" t="s">
        <v>1</v>
      </c>
      <c r="F306" s="255" t="s">
        <v>7640</v>
      </c>
      <c r="G306" s="253"/>
      <c r="H306" s="254" t="s">
        <v>1</v>
      </c>
      <c r="I306" s="256"/>
      <c r="J306" s="253"/>
      <c r="K306" s="253"/>
      <c r="L306" s="257"/>
      <c r="M306" s="258"/>
      <c r="N306" s="259"/>
      <c r="O306" s="259"/>
      <c r="P306" s="259"/>
      <c r="Q306" s="259"/>
      <c r="R306" s="259"/>
      <c r="S306" s="259"/>
      <c r="T306" s="260"/>
      <c r="U306" s="13"/>
      <c r="V306" s="13"/>
      <c r="W306" s="13"/>
      <c r="X306" s="13"/>
      <c r="Y306" s="13"/>
      <c r="Z306" s="13"/>
      <c r="AA306" s="13"/>
      <c r="AB306" s="13"/>
      <c r="AC306" s="13"/>
      <c r="AD306" s="13"/>
      <c r="AE306" s="13"/>
      <c r="AT306" s="261" t="s">
        <v>364</v>
      </c>
      <c r="AU306" s="261" t="s">
        <v>90</v>
      </c>
      <c r="AV306" s="13" t="s">
        <v>88</v>
      </c>
      <c r="AW306" s="13" t="s">
        <v>36</v>
      </c>
      <c r="AX306" s="13" t="s">
        <v>81</v>
      </c>
      <c r="AY306" s="261" t="s">
        <v>215</v>
      </c>
    </row>
    <row r="307" s="14" customFormat="1">
      <c r="A307" s="14"/>
      <c r="B307" s="262"/>
      <c r="C307" s="263"/>
      <c r="D307" s="233" t="s">
        <v>364</v>
      </c>
      <c r="E307" s="264" t="s">
        <v>1</v>
      </c>
      <c r="F307" s="265" t="s">
        <v>7824</v>
      </c>
      <c r="G307" s="263"/>
      <c r="H307" s="266">
        <v>9.6799999999999997</v>
      </c>
      <c r="I307" s="267"/>
      <c r="J307" s="263"/>
      <c r="K307" s="263"/>
      <c r="L307" s="268"/>
      <c r="M307" s="269"/>
      <c r="N307" s="270"/>
      <c r="O307" s="270"/>
      <c r="P307" s="270"/>
      <c r="Q307" s="270"/>
      <c r="R307" s="270"/>
      <c r="S307" s="270"/>
      <c r="T307" s="271"/>
      <c r="U307" s="14"/>
      <c r="V307" s="14"/>
      <c r="W307" s="14"/>
      <c r="X307" s="14"/>
      <c r="Y307" s="14"/>
      <c r="Z307" s="14"/>
      <c r="AA307" s="14"/>
      <c r="AB307" s="14"/>
      <c r="AC307" s="14"/>
      <c r="AD307" s="14"/>
      <c r="AE307" s="14"/>
      <c r="AT307" s="272" t="s">
        <v>364</v>
      </c>
      <c r="AU307" s="272" t="s">
        <v>90</v>
      </c>
      <c r="AV307" s="14" t="s">
        <v>90</v>
      </c>
      <c r="AW307" s="14" t="s">
        <v>36</v>
      </c>
      <c r="AX307" s="14" t="s">
        <v>88</v>
      </c>
      <c r="AY307" s="272" t="s">
        <v>215</v>
      </c>
    </row>
    <row r="308" s="14" customFormat="1">
      <c r="A308" s="14"/>
      <c r="B308" s="262"/>
      <c r="C308" s="263"/>
      <c r="D308" s="233" t="s">
        <v>364</v>
      </c>
      <c r="E308" s="263"/>
      <c r="F308" s="265" t="s">
        <v>7825</v>
      </c>
      <c r="G308" s="263"/>
      <c r="H308" s="266">
        <v>0.051999999999999998</v>
      </c>
      <c r="I308" s="267"/>
      <c r="J308" s="263"/>
      <c r="K308" s="263"/>
      <c r="L308" s="268"/>
      <c r="M308" s="269"/>
      <c r="N308" s="270"/>
      <c r="O308" s="270"/>
      <c r="P308" s="270"/>
      <c r="Q308" s="270"/>
      <c r="R308" s="270"/>
      <c r="S308" s="270"/>
      <c r="T308" s="271"/>
      <c r="U308" s="14"/>
      <c r="V308" s="14"/>
      <c r="W308" s="14"/>
      <c r="X308" s="14"/>
      <c r="Y308" s="14"/>
      <c r="Z308" s="14"/>
      <c r="AA308" s="14"/>
      <c r="AB308" s="14"/>
      <c r="AC308" s="14"/>
      <c r="AD308" s="14"/>
      <c r="AE308" s="14"/>
      <c r="AT308" s="272" t="s">
        <v>364</v>
      </c>
      <c r="AU308" s="272" t="s">
        <v>90</v>
      </c>
      <c r="AV308" s="14" t="s">
        <v>90</v>
      </c>
      <c r="AW308" s="14" t="s">
        <v>4</v>
      </c>
      <c r="AX308" s="14" t="s">
        <v>88</v>
      </c>
      <c r="AY308" s="272" t="s">
        <v>215</v>
      </c>
    </row>
    <row r="309" s="11" customFormat="1" ht="22.8" customHeight="1">
      <c r="A309" s="11"/>
      <c r="B309" s="206"/>
      <c r="C309" s="207"/>
      <c r="D309" s="208" t="s">
        <v>80</v>
      </c>
      <c r="E309" s="248" t="s">
        <v>251</v>
      </c>
      <c r="F309" s="248" t="s">
        <v>7643</v>
      </c>
      <c r="G309" s="207"/>
      <c r="H309" s="207"/>
      <c r="I309" s="210"/>
      <c r="J309" s="249">
        <f>BK309</f>
        <v>0</v>
      </c>
      <c r="K309" s="207"/>
      <c r="L309" s="212"/>
      <c r="M309" s="213"/>
      <c r="N309" s="214"/>
      <c r="O309" s="214"/>
      <c r="P309" s="215">
        <f>SUM(P310:P477)</f>
        <v>0</v>
      </c>
      <c r="Q309" s="214"/>
      <c r="R309" s="215">
        <f>SUM(R310:R477)</f>
        <v>11.871200899999996</v>
      </c>
      <c r="S309" s="214"/>
      <c r="T309" s="216">
        <f>SUM(T310:T477)</f>
        <v>0</v>
      </c>
      <c r="U309" s="11"/>
      <c r="V309" s="11"/>
      <c r="W309" s="11"/>
      <c r="X309" s="11"/>
      <c r="Y309" s="11"/>
      <c r="Z309" s="11"/>
      <c r="AA309" s="11"/>
      <c r="AB309" s="11"/>
      <c r="AC309" s="11"/>
      <c r="AD309" s="11"/>
      <c r="AE309" s="11"/>
      <c r="AR309" s="217" t="s">
        <v>88</v>
      </c>
      <c r="AT309" s="218" t="s">
        <v>80</v>
      </c>
      <c r="AU309" s="218" t="s">
        <v>88</v>
      </c>
      <c r="AY309" s="217" t="s">
        <v>215</v>
      </c>
      <c r="BK309" s="219">
        <f>SUM(BK310:BK477)</f>
        <v>0</v>
      </c>
    </row>
    <row r="310" s="2" customFormat="1" ht="21.75" customHeight="1">
      <c r="A310" s="39"/>
      <c r="B310" s="40"/>
      <c r="C310" s="220" t="s">
        <v>720</v>
      </c>
      <c r="D310" s="220" t="s">
        <v>216</v>
      </c>
      <c r="E310" s="221" t="s">
        <v>7644</v>
      </c>
      <c r="F310" s="222" t="s">
        <v>7645</v>
      </c>
      <c r="G310" s="223" t="s">
        <v>3117</v>
      </c>
      <c r="H310" s="224">
        <v>2</v>
      </c>
      <c r="I310" s="225"/>
      <c r="J310" s="226">
        <f>ROUND(I310*H310,2)</f>
        <v>0</v>
      </c>
      <c r="K310" s="222" t="s">
        <v>1</v>
      </c>
      <c r="L310" s="45"/>
      <c r="M310" s="227" t="s">
        <v>1</v>
      </c>
      <c r="N310" s="228" t="s">
        <v>46</v>
      </c>
      <c r="O310" s="92"/>
      <c r="P310" s="229">
        <f>O310*H310</f>
        <v>0</v>
      </c>
      <c r="Q310" s="229">
        <v>0</v>
      </c>
      <c r="R310" s="229">
        <f>Q310*H310</f>
        <v>0</v>
      </c>
      <c r="S310" s="229">
        <v>0</v>
      </c>
      <c r="T310" s="230">
        <f>S310*H310</f>
        <v>0</v>
      </c>
      <c r="U310" s="39"/>
      <c r="V310" s="39"/>
      <c r="W310" s="39"/>
      <c r="X310" s="39"/>
      <c r="Y310" s="39"/>
      <c r="Z310" s="39"/>
      <c r="AA310" s="39"/>
      <c r="AB310" s="39"/>
      <c r="AC310" s="39"/>
      <c r="AD310" s="39"/>
      <c r="AE310" s="39"/>
      <c r="AR310" s="231" t="s">
        <v>214</v>
      </c>
      <c r="AT310" s="231" t="s">
        <v>216</v>
      </c>
      <c r="AU310" s="231" t="s">
        <v>90</v>
      </c>
      <c r="AY310" s="18" t="s">
        <v>215</v>
      </c>
      <c r="BE310" s="232">
        <f>IF(N310="základní",J310,0)</f>
        <v>0</v>
      </c>
      <c r="BF310" s="232">
        <f>IF(N310="snížená",J310,0)</f>
        <v>0</v>
      </c>
      <c r="BG310" s="232">
        <f>IF(N310="zákl. přenesená",J310,0)</f>
        <v>0</v>
      </c>
      <c r="BH310" s="232">
        <f>IF(N310="sníž. přenesená",J310,0)</f>
        <v>0</v>
      </c>
      <c r="BI310" s="232">
        <f>IF(N310="nulová",J310,0)</f>
        <v>0</v>
      </c>
      <c r="BJ310" s="18" t="s">
        <v>88</v>
      </c>
      <c r="BK310" s="232">
        <f>ROUND(I310*H310,2)</f>
        <v>0</v>
      </c>
      <c r="BL310" s="18" t="s">
        <v>214</v>
      </c>
      <c r="BM310" s="231" t="s">
        <v>7826</v>
      </c>
    </row>
    <row r="311" s="2" customFormat="1" ht="24.15" customHeight="1">
      <c r="A311" s="39"/>
      <c r="B311" s="40"/>
      <c r="C311" s="220" t="s">
        <v>727</v>
      </c>
      <c r="D311" s="220" t="s">
        <v>216</v>
      </c>
      <c r="E311" s="221" t="s">
        <v>7827</v>
      </c>
      <c r="F311" s="222" t="s">
        <v>7828</v>
      </c>
      <c r="G311" s="223" t="s">
        <v>797</v>
      </c>
      <c r="H311" s="224">
        <v>2</v>
      </c>
      <c r="I311" s="225"/>
      <c r="J311" s="226">
        <f>ROUND(I311*H311,2)</f>
        <v>0</v>
      </c>
      <c r="K311" s="222" t="s">
        <v>359</v>
      </c>
      <c r="L311" s="45"/>
      <c r="M311" s="227" t="s">
        <v>1</v>
      </c>
      <c r="N311" s="228" t="s">
        <v>46</v>
      </c>
      <c r="O311" s="92"/>
      <c r="P311" s="229">
        <f>O311*H311</f>
        <v>0</v>
      </c>
      <c r="Q311" s="229">
        <v>1.0000000000000001E-05</v>
      </c>
      <c r="R311" s="229">
        <f>Q311*H311</f>
        <v>2.0000000000000002E-05</v>
      </c>
      <c r="S311" s="229">
        <v>0</v>
      </c>
      <c r="T311" s="230">
        <f>S311*H311</f>
        <v>0</v>
      </c>
      <c r="U311" s="39"/>
      <c r="V311" s="39"/>
      <c r="W311" s="39"/>
      <c r="X311" s="39"/>
      <c r="Y311" s="39"/>
      <c r="Z311" s="39"/>
      <c r="AA311" s="39"/>
      <c r="AB311" s="39"/>
      <c r="AC311" s="39"/>
      <c r="AD311" s="39"/>
      <c r="AE311" s="39"/>
      <c r="AR311" s="231" t="s">
        <v>214</v>
      </c>
      <c r="AT311" s="231" t="s">
        <v>216</v>
      </c>
      <c r="AU311" s="231" t="s">
        <v>90</v>
      </c>
      <c r="AY311" s="18" t="s">
        <v>215</v>
      </c>
      <c r="BE311" s="232">
        <f>IF(N311="základní",J311,0)</f>
        <v>0</v>
      </c>
      <c r="BF311" s="232">
        <f>IF(N311="snížená",J311,0)</f>
        <v>0</v>
      </c>
      <c r="BG311" s="232">
        <f>IF(N311="zákl. přenesená",J311,0)</f>
        <v>0</v>
      </c>
      <c r="BH311" s="232">
        <f>IF(N311="sníž. přenesená",J311,0)</f>
        <v>0</v>
      </c>
      <c r="BI311" s="232">
        <f>IF(N311="nulová",J311,0)</f>
        <v>0</v>
      </c>
      <c r="BJ311" s="18" t="s">
        <v>88</v>
      </c>
      <c r="BK311" s="232">
        <f>ROUND(I311*H311,2)</f>
        <v>0</v>
      </c>
      <c r="BL311" s="18" t="s">
        <v>214</v>
      </c>
      <c r="BM311" s="231" t="s">
        <v>7829</v>
      </c>
    </row>
    <row r="312" s="2" customFormat="1">
      <c r="A312" s="39"/>
      <c r="B312" s="40"/>
      <c r="C312" s="41"/>
      <c r="D312" s="233" t="s">
        <v>221</v>
      </c>
      <c r="E312" s="41"/>
      <c r="F312" s="234" t="s">
        <v>7830</v>
      </c>
      <c r="G312" s="41"/>
      <c r="H312" s="41"/>
      <c r="I312" s="235"/>
      <c r="J312" s="41"/>
      <c r="K312" s="41"/>
      <c r="L312" s="45"/>
      <c r="M312" s="236"/>
      <c r="N312" s="237"/>
      <c r="O312" s="92"/>
      <c r="P312" s="92"/>
      <c r="Q312" s="92"/>
      <c r="R312" s="92"/>
      <c r="S312" s="92"/>
      <c r="T312" s="93"/>
      <c r="U312" s="39"/>
      <c r="V312" s="39"/>
      <c r="W312" s="39"/>
      <c r="X312" s="39"/>
      <c r="Y312" s="39"/>
      <c r="Z312" s="39"/>
      <c r="AA312" s="39"/>
      <c r="AB312" s="39"/>
      <c r="AC312" s="39"/>
      <c r="AD312" s="39"/>
      <c r="AE312" s="39"/>
      <c r="AT312" s="18" t="s">
        <v>221</v>
      </c>
      <c r="AU312" s="18" t="s">
        <v>90</v>
      </c>
    </row>
    <row r="313" s="2" customFormat="1">
      <c r="A313" s="39"/>
      <c r="B313" s="40"/>
      <c r="C313" s="41"/>
      <c r="D313" s="250" t="s">
        <v>362</v>
      </c>
      <c r="E313" s="41"/>
      <c r="F313" s="251" t="s">
        <v>7831</v>
      </c>
      <c r="G313" s="41"/>
      <c r="H313" s="41"/>
      <c r="I313" s="235"/>
      <c r="J313" s="41"/>
      <c r="K313" s="41"/>
      <c r="L313" s="45"/>
      <c r="M313" s="236"/>
      <c r="N313" s="237"/>
      <c r="O313" s="92"/>
      <c r="P313" s="92"/>
      <c r="Q313" s="92"/>
      <c r="R313" s="92"/>
      <c r="S313" s="92"/>
      <c r="T313" s="93"/>
      <c r="U313" s="39"/>
      <c r="V313" s="39"/>
      <c r="W313" s="39"/>
      <c r="X313" s="39"/>
      <c r="Y313" s="39"/>
      <c r="Z313" s="39"/>
      <c r="AA313" s="39"/>
      <c r="AB313" s="39"/>
      <c r="AC313" s="39"/>
      <c r="AD313" s="39"/>
      <c r="AE313" s="39"/>
      <c r="AT313" s="18" t="s">
        <v>362</v>
      </c>
      <c r="AU313" s="18" t="s">
        <v>90</v>
      </c>
    </row>
    <row r="314" s="2" customFormat="1" ht="16.5" customHeight="1">
      <c r="A314" s="39"/>
      <c r="B314" s="40"/>
      <c r="C314" s="295" t="s">
        <v>735</v>
      </c>
      <c r="D314" s="295" t="s">
        <v>539</v>
      </c>
      <c r="E314" s="296" t="s">
        <v>7832</v>
      </c>
      <c r="F314" s="297" t="s">
        <v>7833</v>
      </c>
      <c r="G314" s="298" t="s">
        <v>797</v>
      </c>
      <c r="H314" s="299">
        <v>2</v>
      </c>
      <c r="I314" s="300"/>
      <c r="J314" s="301">
        <f>ROUND(I314*H314,2)</f>
        <v>0</v>
      </c>
      <c r="K314" s="297" t="s">
        <v>359</v>
      </c>
      <c r="L314" s="302"/>
      <c r="M314" s="303" t="s">
        <v>1</v>
      </c>
      <c r="N314" s="304" t="s">
        <v>46</v>
      </c>
      <c r="O314" s="92"/>
      <c r="P314" s="229">
        <f>O314*H314</f>
        <v>0</v>
      </c>
      <c r="Q314" s="229">
        <v>0.0014</v>
      </c>
      <c r="R314" s="229">
        <f>Q314*H314</f>
        <v>0.0028</v>
      </c>
      <c r="S314" s="229">
        <v>0</v>
      </c>
      <c r="T314" s="230">
        <f>S314*H314</f>
        <v>0</v>
      </c>
      <c r="U314" s="39"/>
      <c r="V314" s="39"/>
      <c r="W314" s="39"/>
      <c r="X314" s="39"/>
      <c r="Y314" s="39"/>
      <c r="Z314" s="39"/>
      <c r="AA314" s="39"/>
      <c r="AB314" s="39"/>
      <c r="AC314" s="39"/>
      <c r="AD314" s="39"/>
      <c r="AE314" s="39"/>
      <c r="AR314" s="231" t="s">
        <v>251</v>
      </c>
      <c r="AT314" s="231" t="s">
        <v>539</v>
      </c>
      <c r="AU314" s="231" t="s">
        <v>90</v>
      </c>
      <c r="AY314" s="18" t="s">
        <v>215</v>
      </c>
      <c r="BE314" s="232">
        <f>IF(N314="základní",J314,0)</f>
        <v>0</v>
      </c>
      <c r="BF314" s="232">
        <f>IF(N314="snížená",J314,0)</f>
        <v>0</v>
      </c>
      <c r="BG314" s="232">
        <f>IF(N314="zákl. přenesená",J314,0)</f>
        <v>0</v>
      </c>
      <c r="BH314" s="232">
        <f>IF(N314="sníž. přenesená",J314,0)</f>
        <v>0</v>
      </c>
      <c r="BI314" s="232">
        <f>IF(N314="nulová",J314,0)</f>
        <v>0</v>
      </c>
      <c r="BJ314" s="18" t="s">
        <v>88</v>
      </c>
      <c r="BK314" s="232">
        <f>ROUND(I314*H314,2)</f>
        <v>0</v>
      </c>
      <c r="BL314" s="18" t="s">
        <v>214</v>
      </c>
      <c r="BM314" s="231" t="s">
        <v>7834</v>
      </c>
    </row>
    <row r="315" s="2" customFormat="1">
      <c r="A315" s="39"/>
      <c r="B315" s="40"/>
      <c r="C315" s="41"/>
      <c r="D315" s="233" t="s">
        <v>221</v>
      </c>
      <c r="E315" s="41"/>
      <c r="F315" s="234" t="s">
        <v>7833</v>
      </c>
      <c r="G315" s="41"/>
      <c r="H315" s="41"/>
      <c r="I315" s="235"/>
      <c r="J315" s="41"/>
      <c r="K315" s="41"/>
      <c r="L315" s="45"/>
      <c r="M315" s="236"/>
      <c r="N315" s="237"/>
      <c r="O315" s="92"/>
      <c r="P315" s="92"/>
      <c r="Q315" s="92"/>
      <c r="R315" s="92"/>
      <c r="S315" s="92"/>
      <c r="T315" s="93"/>
      <c r="U315" s="39"/>
      <c r="V315" s="39"/>
      <c r="W315" s="39"/>
      <c r="X315" s="39"/>
      <c r="Y315" s="39"/>
      <c r="Z315" s="39"/>
      <c r="AA315" s="39"/>
      <c r="AB315" s="39"/>
      <c r="AC315" s="39"/>
      <c r="AD315" s="39"/>
      <c r="AE315" s="39"/>
      <c r="AT315" s="18" t="s">
        <v>221</v>
      </c>
      <c r="AU315" s="18" t="s">
        <v>90</v>
      </c>
    </row>
    <row r="316" s="14" customFormat="1">
      <c r="A316" s="14"/>
      <c r="B316" s="262"/>
      <c r="C316" s="263"/>
      <c r="D316" s="233" t="s">
        <v>364</v>
      </c>
      <c r="E316" s="263"/>
      <c r="F316" s="265" t="s">
        <v>7835</v>
      </c>
      <c r="G316" s="263"/>
      <c r="H316" s="266">
        <v>2</v>
      </c>
      <c r="I316" s="267"/>
      <c r="J316" s="263"/>
      <c r="K316" s="263"/>
      <c r="L316" s="268"/>
      <c r="M316" s="269"/>
      <c r="N316" s="270"/>
      <c r="O316" s="270"/>
      <c r="P316" s="270"/>
      <c r="Q316" s="270"/>
      <c r="R316" s="270"/>
      <c r="S316" s="270"/>
      <c r="T316" s="271"/>
      <c r="U316" s="14"/>
      <c r="V316" s="14"/>
      <c r="W316" s="14"/>
      <c r="X316" s="14"/>
      <c r="Y316" s="14"/>
      <c r="Z316" s="14"/>
      <c r="AA316" s="14"/>
      <c r="AB316" s="14"/>
      <c r="AC316" s="14"/>
      <c r="AD316" s="14"/>
      <c r="AE316" s="14"/>
      <c r="AT316" s="272" t="s">
        <v>364</v>
      </c>
      <c r="AU316" s="272" t="s">
        <v>90</v>
      </c>
      <c r="AV316" s="14" t="s">
        <v>90</v>
      </c>
      <c r="AW316" s="14" t="s">
        <v>4</v>
      </c>
      <c r="AX316" s="14" t="s">
        <v>88</v>
      </c>
      <c r="AY316" s="272" t="s">
        <v>215</v>
      </c>
    </row>
    <row r="317" s="2" customFormat="1" ht="24.15" customHeight="1">
      <c r="A317" s="39"/>
      <c r="B317" s="40"/>
      <c r="C317" s="220" t="s">
        <v>745</v>
      </c>
      <c r="D317" s="220" t="s">
        <v>216</v>
      </c>
      <c r="E317" s="221" t="s">
        <v>7836</v>
      </c>
      <c r="F317" s="222" t="s">
        <v>7837</v>
      </c>
      <c r="G317" s="223" t="s">
        <v>797</v>
      </c>
      <c r="H317" s="224">
        <v>38</v>
      </c>
      <c r="I317" s="225"/>
      <c r="J317" s="226">
        <f>ROUND(I317*H317,2)</f>
        <v>0</v>
      </c>
      <c r="K317" s="222" t="s">
        <v>359</v>
      </c>
      <c r="L317" s="45"/>
      <c r="M317" s="227" t="s">
        <v>1</v>
      </c>
      <c r="N317" s="228" t="s">
        <v>46</v>
      </c>
      <c r="O317" s="92"/>
      <c r="P317" s="229">
        <f>O317*H317</f>
        <v>0</v>
      </c>
      <c r="Q317" s="229">
        <v>1.0000000000000001E-05</v>
      </c>
      <c r="R317" s="229">
        <f>Q317*H317</f>
        <v>0.00038000000000000002</v>
      </c>
      <c r="S317" s="229">
        <v>0</v>
      </c>
      <c r="T317" s="230">
        <f>S317*H317</f>
        <v>0</v>
      </c>
      <c r="U317" s="39"/>
      <c r="V317" s="39"/>
      <c r="W317" s="39"/>
      <c r="X317" s="39"/>
      <c r="Y317" s="39"/>
      <c r="Z317" s="39"/>
      <c r="AA317" s="39"/>
      <c r="AB317" s="39"/>
      <c r="AC317" s="39"/>
      <c r="AD317" s="39"/>
      <c r="AE317" s="39"/>
      <c r="AR317" s="231" t="s">
        <v>214</v>
      </c>
      <c r="AT317" s="231" t="s">
        <v>216</v>
      </c>
      <c r="AU317" s="231" t="s">
        <v>90</v>
      </c>
      <c r="AY317" s="18" t="s">
        <v>215</v>
      </c>
      <c r="BE317" s="232">
        <f>IF(N317="základní",J317,0)</f>
        <v>0</v>
      </c>
      <c r="BF317" s="232">
        <f>IF(N317="snížená",J317,0)</f>
        <v>0</v>
      </c>
      <c r="BG317" s="232">
        <f>IF(N317="zákl. přenesená",J317,0)</f>
        <v>0</v>
      </c>
      <c r="BH317" s="232">
        <f>IF(N317="sníž. přenesená",J317,0)</f>
        <v>0</v>
      </c>
      <c r="BI317" s="232">
        <f>IF(N317="nulová",J317,0)</f>
        <v>0</v>
      </c>
      <c r="BJ317" s="18" t="s">
        <v>88</v>
      </c>
      <c r="BK317" s="232">
        <f>ROUND(I317*H317,2)</f>
        <v>0</v>
      </c>
      <c r="BL317" s="18" t="s">
        <v>214</v>
      </c>
      <c r="BM317" s="231" t="s">
        <v>7838</v>
      </c>
    </row>
    <row r="318" s="2" customFormat="1">
      <c r="A318" s="39"/>
      <c r="B318" s="40"/>
      <c r="C318" s="41"/>
      <c r="D318" s="233" t="s">
        <v>221</v>
      </c>
      <c r="E318" s="41"/>
      <c r="F318" s="234" t="s">
        <v>7839</v>
      </c>
      <c r="G318" s="41"/>
      <c r="H318" s="41"/>
      <c r="I318" s="235"/>
      <c r="J318" s="41"/>
      <c r="K318" s="41"/>
      <c r="L318" s="45"/>
      <c r="M318" s="236"/>
      <c r="N318" s="237"/>
      <c r="O318" s="92"/>
      <c r="P318" s="92"/>
      <c r="Q318" s="92"/>
      <c r="R318" s="92"/>
      <c r="S318" s="92"/>
      <c r="T318" s="93"/>
      <c r="U318" s="39"/>
      <c r="V318" s="39"/>
      <c r="W318" s="39"/>
      <c r="X318" s="39"/>
      <c r="Y318" s="39"/>
      <c r="Z318" s="39"/>
      <c r="AA318" s="39"/>
      <c r="AB318" s="39"/>
      <c r="AC318" s="39"/>
      <c r="AD318" s="39"/>
      <c r="AE318" s="39"/>
      <c r="AT318" s="18" t="s">
        <v>221</v>
      </c>
      <c r="AU318" s="18" t="s">
        <v>90</v>
      </c>
    </row>
    <row r="319" s="2" customFormat="1">
      <c r="A319" s="39"/>
      <c r="B319" s="40"/>
      <c r="C319" s="41"/>
      <c r="D319" s="250" t="s">
        <v>362</v>
      </c>
      <c r="E319" s="41"/>
      <c r="F319" s="251" t="s">
        <v>7840</v>
      </c>
      <c r="G319" s="41"/>
      <c r="H319" s="41"/>
      <c r="I319" s="235"/>
      <c r="J319" s="41"/>
      <c r="K319" s="41"/>
      <c r="L319" s="45"/>
      <c r="M319" s="236"/>
      <c r="N319" s="237"/>
      <c r="O319" s="92"/>
      <c r="P319" s="92"/>
      <c r="Q319" s="92"/>
      <c r="R319" s="92"/>
      <c r="S319" s="92"/>
      <c r="T319" s="93"/>
      <c r="U319" s="39"/>
      <c r="V319" s="39"/>
      <c r="W319" s="39"/>
      <c r="X319" s="39"/>
      <c r="Y319" s="39"/>
      <c r="Z319" s="39"/>
      <c r="AA319" s="39"/>
      <c r="AB319" s="39"/>
      <c r="AC319" s="39"/>
      <c r="AD319" s="39"/>
      <c r="AE319" s="39"/>
      <c r="AT319" s="18" t="s">
        <v>362</v>
      </c>
      <c r="AU319" s="18" t="s">
        <v>90</v>
      </c>
    </row>
    <row r="320" s="14" customFormat="1">
      <c r="A320" s="14"/>
      <c r="B320" s="262"/>
      <c r="C320" s="263"/>
      <c r="D320" s="233" t="s">
        <v>364</v>
      </c>
      <c r="E320" s="264" t="s">
        <v>1</v>
      </c>
      <c r="F320" s="265" t="s">
        <v>7841</v>
      </c>
      <c r="G320" s="263"/>
      <c r="H320" s="266">
        <v>38</v>
      </c>
      <c r="I320" s="267"/>
      <c r="J320" s="263"/>
      <c r="K320" s="263"/>
      <c r="L320" s="268"/>
      <c r="M320" s="269"/>
      <c r="N320" s="270"/>
      <c r="O320" s="270"/>
      <c r="P320" s="270"/>
      <c r="Q320" s="270"/>
      <c r="R320" s="270"/>
      <c r="S320" s="270"/>
      <c r="T320" s="271"/>
      <c r="U320" s="14"/>
      <c r="V320" s="14"/>
      <c r="W320" s="14"/>
      <c r="X320" s="14"/>
      <c r="Y320" s="14"/>
      <c r="Z320" s="14"/>
      <c r="AA320" s="14"/>
      <c r="AB320" s="14"/>
      <c r="AC320" s="14"/>
      <c r="AD320" s="14"/>
      <c r="AE320" s="14"/>
      <c r="AT320" s="272" t="s">
        <v>364</v>
      </c>
      <c r="AU320" s="272" t="s">
        <v>90</v>
      </c>
      <c r="AV320" s="14" t="s">
        <v>90</v>
      </c>
      <c r="AW320" s="14" t="s">
        <v>36</v>
      </c>
      <c r="AX320" s="14" t="s">
        <v>88</v>
      </c>
      <c r="AY320" s="272" t="s">
        <v>215</v>
      </c>
    </row>
    <row r="321" s="2" customFormat="1" ht="16.5" customHeight="1">
      <c r="A321" s="39"/>
      <c r="B321" s="40"/>
      <c r="C321" s="295" t="s">
        <v>751</v>
      </c>
      <c r="D321" s="295" t="s">
        <v>539</v>
      </c>
      <c r="E321" s="296" t="s">
        <v>7842</v>
      </c>
      <c r="F321" s="297" t="s">
        <v>7843</v>
      </c>
      <c r="G321" s="298" t="s">
        <v>797</v>
      </c>
      <c r="H321" s="299">
        <v>39.140000000000001</v>
      </c>
      <c r="I321" s="300"/>
      <c r="J321" s="301">
        <f>ROUND(I321*H321,2)</f>
        <v>0</v>
      </c>
      <c r="K321" s="297" t="s">
        <v>359</v>
      </c>
      <c r="L321" s="302"/>
      <c r="M321" s="303" t="s">
        <v>1</v>
      </c>
      <c r="N321" s="304" t="s">
        <v>46</v>
      </c>
      <c r="O321" s="92"/>
      <c r="P321" s="229">
        <f>O321*H321</f>
        <v>0</v>
      </c>
      <c r="Q321" s="229">
        <v>0.0015399999999999999</v>
      </c>
      <c r="R321" s="229">
        <f>Q321*H321</f>
        <v>0.060275599999999999</v>
      </c>
      <c r="S321" s="229">
        <v>0</v>
      </c>
      <c r="T321" s="230">
        <f>S321*H321</f>
        <v>0</v>
      </c>
      <c r="U321" s="39"/>
      <c r="V321" s="39"/>
      <c r="W321" s="39"/>
      <c r="X321" s="39"/>
      <c r="Y321" s="39"/>
      <c r="Z321" s="39"/>
      <c r="AA321" s="39"/>
      <c r="AB321" s="39"/>
      <c r="AC321" s="39"/>
      <c r="AD321" s="39"/>
      <c r="AE321" s="39"/>
      <c r="AR321" s="231" t="s">
        <v>251</v>
      </c>
      <c r="AT321" s="231" t="s">
        <v>539</v>
      </c>
      <c r="AU321" s="231" t="s">
        <v>90</v>
      </c>
      <c r="AY321" s="18" t="s">
        <v>215</v>
      </c>
      <c r="BE321" s="232">
        <f>IF(N321="základní",J321,0)</f>
        <v>0</v>
      </c>
      <c r="BF321" s="232">
        <f>IF(N321="snížená",J321,0)</f>
        <v>0</v>
      </c>
      <c r="BG321" s="232">
        <f>IF(N321="zákl. přenesená",J321,0)</f>
        <v>0</v>
      </c>
      <c r="BH321" s="232">
        <f>IF(N321="sníž. přenesená",J321,0)</f>
        <v>0</v>
      </c>
      <c r="BI321" s="232">
        <f>IF(N321="nulová",J321,0)</f>
        <v>0</v>
      </c>
      <c r="BJ321" s="18" t="s">
        <v>88</v>
      </c>
      <c r="BK321" s="232">
        <f>ROUND(I321*H321,2)</f>
        <v>0</v>
      </c>
      <c r="BL321" s="18" t="s">
        <v>214</v>
      </c>
      <c r="BM321" s="231" t="s">
        <v>7844</v>
      </c>
    </row>
    <row r="322" s="2" customFormat="1">
      <c r="A322" s="39"/>
      <c r="B322" s="40"/>
      <c r="C322" s="41"/>
      <c r="D322" s="233" t="s">
        <v>221</v>
      </c>
      <c r="E322" s="41"/>
      <c r="F322" s="234" t="s">
        <v>7845</v>
      </c>
      <c r="G322" s="41"/>
      <c r="H322" s="41"/>
      <c r="I322" s="235"/>
      <c r="J322" s="41"/>
      <c r="K322" s="41"/>
      <c r="L322" s="45"/>
      <c r="M322" s="236"/>
      <c r="N322" s="237"/>
      <c r="O322" s="92"/>
      <c r="P322" s="92"/>
      <c r="Q322" s="92"/>
      <c r="R322" s="92"/>
      <c r="S322" s="92"/>
      <c r="T322" s="93"/>
      <c r="U322" s="39"/>
      <c r="V322" s="39"/>
      <c r="W322" s="39"/>
      <c r="X322" s="39"/>
      <c r="Y322" s="39"/>
      <c r="Z322" s="39"/>
      <c r="AA322" s="39"/>
      <c r="AB322" s="39"/>
      <c r="AC322" s="39"/>
      <c r="AD322" s="39"/>
      <c r="AE322" s="39"/>
      <c r="AT322" s="18" t="s">
        <v>221</v>
      </c>
      <c r="AU322" s="18" t="s">
        <v>90</v>
      </c>
    </row>
    <row r="323" s="14" customFormat="1">
      <c r="A323" s="14"/>
      <c r="B323" s="262"/>
      <c r="C323" s="263"/>
      <c r="D323" s="233" t="s">
        <v>364</v>
      </c>
      <c r="E323" s="263"/>
      <c r="F323" s="265" t="s">
        <v>7846</v>
      </c>
      <c r="G323" s="263"/>
      <c r="H323" s="266">
        <v>39.140000000000001</v>
      </c>
      <c r="I323" s="267"/>
      <c r="J323" s="263"/>
      <c r="K323" s="263"/>
      <c r="L323" s="268"/>
      <c r="M323" s="269"/>
      <c r="N323" s="270"/>
      <c r="O323" s="270"/>
      <c r="P323" s="270"/>
      <c r="Q323" s="270"/>
      <c r="R323" s="270"/>
      <c r="S323" s="270"/>
      <c r="T323" s="271"/>
      <c r="U323" s="14"/>
      <c r="V323" s="14"/>
      <c r="W323" s="14"/>
      <c r="X323" s="14"/>
      <c r="Y323" s="14"/>
      <c r="Z323" s="14"/>
      <c r="AA323" s="14"/>
      <c r="AB323" s="14"/>
      <c r="AC323" s="14"/>
      <c r="AD323" s="14"/>
      <c r="AE323" s="14"/>
      <c r="AT323" s="272" t="s">
        <v>364</v>
      </c>
      <c r="AU323" s="272" t="s">
        <v>90</v>
      </c>
      <c r="AV323" s="14" t="s">
        <v>90</v>
      </c>
      <c r="AW323" s="14" t="s">
        <v>4</v>
      </c>
      <c r="AX323" s="14" t="s">
        <v>88</v>
      </c>
      <c r="AY323" s="272" t="s">
        <v>215</v>
      </c>
    </row>
    <row r="324" s="2" customFormat="1" ht="24.15" customHeight="1">
      <c r="A324" s="39"/>
      <c r="B324" s="40"/>
      <c r="C324" s="220" t="s">
        <v>758</v>
      </c>
      <c r="D324" s="220" t="s">
        <v>216</v>
      </c>
      <c r="E324" s="221" t="s">
        <v>7647</v>
      </c>
      <c r="F324" s="222" t="s">
        <v>7648</v>
      </c>
      <c r="G324" s="223" t="s">
        <v>797</v>
      </c>
      <c r="H324" s="224">
        <v>73</v>
      </c>
      <c r="I324" s="225"/>
      <c r="J324" s="226">
        <f>ROUND(I324*H324,2)</f>
        <v>0</v>
      </c>
      <c r="K324" s="222" t="s">
        <v>359</v>
      </c>
      <c r="L324" s="45"/>
      <c r="M324" s="227" t="s">
        <v>1</v>
      </c>
      <c r="N324" s="228" t="s">
        <v>46</v>
      </c>
      <c r="O324" s="92"/>
      <c r="P324" s="229">
        <f>O324*H324</f>
        <v>0</v>
      </c>
      <c r="Q324" s="229">
        <v>1.0000000000000001E-05</v>
      </c>
      <c r="R324" s="229">
        <f>Q324*H324</f>
        <v>0.00073000000000000007</v>
      </c>
      <c r="S324" s="229">
        <v>0</v>
      </c>
      <c r="T324" s="230">
        <f>S324*H324</f>
        <v>0</v>
      </c>
      <c r="U324" s="39"/>
      <c r="V324" s="39"/>
      <c r="W324" s="39"/>
      <c r="X324" s="39"/>
      <c r="Y324" s="39"/>
      <c r="Z324" s="39"/>
      <c r="AA324" s="39"/>
      <c r="AB324" s="39"/>
      <c r="AC324" s="39"/>
      <c r="AD324" s="39"/>
      <c r="AE324" s="39"/>
      <c r="AR324" s="231" t="s">
        <v>214</v>
      </c>
      <c r="AT324" s="231" t="s">
        <v>216</v>
      </c>
      <c r="AU324" s="231" t="s">
        <v>90</v>
      </c>
      <c r="AY324" s="18" t="s">
        <v>215</v>
      </c>
      <c r="BE324" s="232">
        <f>IF(N324="základní",J324,0)</f>
        <v>0</v>
      </c>
      <c r="BF324" s="232">
        <f>IF(N324="snížená",J324,0)</f>
        <v>0</v>
      </c>
      <c r="BG324" s="232">
        <f>IF(N324="zákl. přenesená",J324,0)</f>
        <v>0</v>
      </c>
      <c r="BH324" s="232">
        <f>IF(N324="sníž. přenesená",J324,0)</f>
        <v>0</v>
      </c>
      <c r="BI324" s="232">
        <f>IF(N324="nulová",J324,0)</f>
        <v>0</v>
      </c>
      <c r="BJ324" s="18" t="s">
        <v>88</v>
      </c>
      <c r="BK324" s="232">
        <f>ROUND(I324*H324,2)</f>
        <v>0</v>
      </c>
      <c r="BL324" s="18" t="s">
        <v>214</v>
      </c>
      <c r="BM324" s="231" t="s">
        <v>7847</v>
      </c>
    </row>
    <row r="325" s="2" customFormat="1">
      <c r="A325" s="39"/>
      <c r="B325" s="40"/>
      <c r="C325" s="41"/>
      <c r="D325" s="233" t="s">
        <v>221</v>
      </c>
      <c r="E325" s="41"/>
      <c r="F325" s="234" t="s">
        <v>7650</v>
      </c>
      <c r="G325" s="41"/>
      <c r="H325" s="41"/>
      <c r="I325" s="235"/>
      <c r="J325" s="41"/>
      <c r="K325" s="41"/>
      <c r="L325" s="45"/>
      <c r="M325" s="236"/>
      <c r="N325" s="237"/>
      <c r="O325" s="92"/>
      <c r="P325" s="92"/>
      <c r="Q325" s="92"/>
      <c r="R325" s="92"/>
      <c r="S325" s="92"/>
      <c r="T325" s="93"/>
      <c r="U325" s="39"/>
      <c r="V325" s="39"/>
      <c r="W325" s="39"/>
      <c r="X325" s="39"/>
      <c r="Y325" s="39"/>
      <c r="Z325" s="39"/>
      <c r="AA325" s="39"/>
      <c r="AB325" s="39"/>
      <c r="AC325" s="39"/>
      <c r="AD325" s="39"/>
      <c r="AE325" s="39"/>
      <c r="AT325" s="18" t="s">
        <v>221</v>
      </c>
      <c r="AU325" s="18" t="s">
        <v>90</v>
      </c>
    </row>
    <row r="326" s="2" customFormat="1">
      <c r="A326" s="39"/>
      <c r="B326" s="40"/>
      <c r="C326" s="41"/>
      <c r="D326" s="250" t="s">
        <v>362</v>
      </c>
      <c r="E326" s="41"/>
      <c r="F326" s="251" t="s">
        <v>7651</v>
      </c>
      <c r="G326" s="41"/>
      <c r="H326" s="41"/>
      <c r="I326" s="235"/>
      <c r="J326" s="41"/>
      <c r="K326" s="41"/>
      <c r="L326" s="45"/>
      <c r="M326" s="236"/>
      <c r="N326" s="237"/>
      <c r="O326" s="92"/>
      <c r="P326" s="92"/>
      <c r="Q326" s="92"/>
      <c r="R326" s="92"/>
      <c r="S326" s="92"/>
      <c r="T326" s="93"/>
      <c r="U326" s="39"/>
      <c r="V326" s="39"/>
      <c r="W326" s="39"/>
      <c r="X326" s="39"/>
      <c r="Y326" s="39"/>
      <c r="Z326" s="39"/>
      <c r="AA326" s="39"/>
      <c r="AB326" s="39"/>
      <c r="AC326" s="39"/>
      <c r="AD326" s="39"/>
      <c r="AE326" s="39"/>
      <c r="AT326" s="18" t="s">
        <v>362</v>
      </c>
      <c r="AU326" s="18" t="s">
        <v>90</v>
      </c>
    </row>
    <row r="327" s="14" customFormat="1">
      <c r="A327" s="14"/>
      <c r="B327" s="262"/>
      <c r="C327" s="263"/>
      <c r="D327" s="233" t="s">
        <v>364</v>
      </c>
      <c r="E327" s="264" t="s">
        <v>1</v>
      </c>
      <c r="F327" s="265" t="s">
        <v>7848</v>
      </c>
      <c r="G327" s="263"/>
      <c r="H327" s="266">
        <v>73</v>
      </c>
      <c r="I327" s="267"/>
      <c r="J327" s="263"/>
      <c r="K327" s="263"/>
      <c r="L327" s="268"/>
      <c r="M327" s="269"/>
      <c r="N327" s="270"/>
      <c r="O327" s="270"/>
      <c r="P327" s="270"/>
      <c r="Q327" s="270"/>
      <c r="R327" s="270"/>
      <c r="S327" s="270"/>
      <c r="T327" s="271"/>
      <c r="U327" s="14"/>
      <c r="V327" s="14"/>
      <c r="W327" s="14"/>
      <c r="X327" s="14"/>
      <c r="Y327" s="14"/>
      <c r="Z327" s="14"/>
      <c r="AA327" s="14"/>
      <c r="AB327" s="14"/>
      <c r="AC327" s="14"/>
      <c r="AD327" s="14"/>
      <c r="AE327" s="14"/>
      <c r="AT327" s="272" t="s">
        <v>364</v>
      </c>
      <c r="AU327" s="272" t="s">
        <v>90</v>
      </c>
      <c r="AV327" s="14" t="s">
        <v>90</v>
      </c>
      <c r="AW327" s="14" t="s">
        <v>36</v>
      </c>
      <c r="AX327" s="14" t="s">
        <v>88</v>
      </c>
      <c r="AY327" s="272" t="s">
        <v>215</v>
      </c>
    </row>
    <row r="328" s="2" customFormat="1" ht="24.15" customHeight="1">
      <c r="A328" s="39"/>
      <c r="B328" s="40"/>
      <c r="C328" s="295" t="s">
        <v>794</v>
      </c>
      <c r="D328" s="295" t="s">
        <v>539</v>
      </c>
      <c r="E328" s="296" t="s">
        <v>7652</v>
      </c>
      <c r="F328" s="297" t="s">
        <v>7849</v>
      </c>
      <c r="G328" s="298" t="s">
        <v>797</v>
      </c>
      <c r="H328" s="299">
        <v>75.189999999999998</v>
      </c>
      <c r="I328" s="300"/>
      <c r="J328" s="301">
        <f>ROUND(I328*H328,2)</f>
        <v>0</v>
      </c>
      <c r="K328" s="297" t="s">
        <v>359</v>
      </c>
      <c r="L328" s="302"/>
      <c r="M328" s="303" t="s">
        <v>1</v>
      </c>
      <c r="N328" s="304" t="s">
        <v>46</v>
      </c>
      <c r="O328" s="92"/>
      <c r="P328" s="229">
        <f>O328*H328</f>
        <v>0</v>
      </c>
      <c r="Q328" s="229">
        <v>0.0026700000000000001</v>
      </c>
      <c r="R328" s="229">
        <f>Q328*H328</f>
        <v>0.2007573</v>
      </c>
      <c r="S328" s="229">
        <v>0</v>
      </c>
      <c r="T328" s="230">
        <f>S328*H328</f>
        <v>0</v>
      </c>
      <c r="U328" s="39"/>
      <c r="V328" s="39"/>
      <c r="W328" s="39"/>
      <c r="X328" s="39"/>
      <c r="Y328" s="39"/>
      <c r="Z328" s="39"/>
      <c r="AA328" s="39"/>
      <c r="AB328" s="39"/>
      <c r="AC328" s="39"/>
      <c r="AD328" s="39"/>
      <c r="AE328" s="39"/>
      <c r="AR328" s="231" t="s">
        <v>251</v>
      </c>
      <c r="AT328" s="231" t="s">
        <v>539</v>
      </c>
      <c r="AU328" s="231" t="s">
        <v>90</v>
      </c>
      <c r="AY328" s="18" t="s">
        <v>215</v>
      </c>
      <c r="BE328" s="232">
        <f>IF(N328="základní",J328,0)</f>
        <v>0</v>
      </c>
      <c r="BF328" s="232">
        <f>IF(N328="snížená",J328,0)</f>
        <v>0</v>
      </c>
      <c r="BG328" s="232">
        <f>IF(N328="zákl. přenesená",J328,0)</f>
        <v>0</v>
      </c>
      <c r="BH328" s="232">
        <f>IF(N328="sníž. přenesená",J328,0)</f>
        <v>0</v>
      </c>
      <c r="BI328" s="232">
        <f>IF(N328="nulová",J328,0)</f>
        <v>0</v>
      </c>
      <c r="BJ328" s="18" t="s">
        <v>88</v>
      </c>
      <c r="BK328" s="232">
        <f>ROUND(I328*H328,2)</f>
        <v>0</v>
      </c>
      <c r="BL328" s="18" t="s">
        <v>214</v>
      </c>
      <c r="BM328" s="231" t="s">
        <v>7850</v>
      </c>
    </row>
    <row r="329" s="2" customFormat="1">
      <c r="A329" s="39"/>
      <c r="B329" s="40"/>
      <c r="C329" s="41"/>
      <c r="D329" s="233" t="s">
        <v>221</v>
      </c>
      <c r="E329" s="41"/>
      <c r="F329" s="234" t="s">
        <v>7653</v>
      </c>
      <c r="G329" s="41"/>
      <c r="H329" s="41"/>
      <c r="I329" s="235"/>
      <c r="J329" s="41"/>
      <c r="K329" s="41"/>
      <c r="L329" s="45"/>
      <c r="M329" s="236"/>
      <c r="N329" s="237"/>
      <c r="O329" s="92"/>
      <c r="P329" s="92"/>
      <c r="Q329" s="92"/>
      <c r="R329" s="92"/>
      <c r="S329" s="92"/>
      <c r="T329" s="93"/>
      <c r="U329" s="39"/>
      <c r="V329" s="39"/>
      <c r="W329" s="39"/>
      <c r="X329" s="39"/>
      <c r="Y329" s="39"/>
      <c r="Z329" s="39"/>
      <c r="AA329" s="39"/>
      <c r="AB329" s="39"/>
      <c r="AC329" s="39"/>
      <c r="AD329" s="39"/>
      <c r="AE329" s="39"/>
      <c r="AT329" s="18" t="s">
        <v>221</v>
      </c>
      <c r="AU329" s="18" t="s">
        <v>90</v>
      </c>
    </row>
    <row r="330" s="14" customFormat="1">
      <c r="A330" s="14"/>
      <c r="B330" s="262"/>
      <c r="C330" s="263"/>
      <c r="D330" s="233" t="s">
        <v>364</v>
      </c>
      <c r="E330" s="263"/>
      <c r="F330" s="265" t="s">
        <v>7851</v>
      </c>
      <c r="G330" s="263"/>
      <c r="H330" s="266">
        <v>75.189999999999998</v>
      </c>
      <c r="I330" s="267"/>
      <c r="J330" s="263"/>
      <c r="K330" s="263"/>
      <c r="L330" s="268"/>
      <c r="M330" s="269"/>
      <c r="N330" s="270"/>
      <c r="O330" s="270"/>
      <c r="P330" s="270"/>
      <c r="Q330" s="270"/>
      <c r="R330" s="270"/>
      <c r="S330" s="270"/>
      <c r="T330" s="271"/>
      <c r="U330" s="14"/>
      <c r="V330" s="14"/>
      <c r="W330" s="14"/>
      <c r="X330" s="14"/>
      <c r="Y330" s="14"/>
      <c r="Z330" s="14"/>
      <c r="AA330" s="14"/>
      <c r="AB330" s="14"/>
      <c r="AC330" s="14"/>
      <c r="AD330" s="14"/>
      <c r="AE330" s="14"/>
      <c r="AT330" s="272" t="s">
        <v>364</v>
      </c>
      <c r="AU330" s="272" t="s">
        <v>90</v>
      </c>
      <c r="AV330" s="14" t="s">
        <v>90</v>
      </c>
      <c r="AW330" s="14" t="s">
        <v>4</v>
      </c>
      <c r="AX330" s="14" t="s">
        <v>88</v>
      </c>
      <c r="AY330" s="272" t="s">
        <v>215</v>
      </c>
    </row>
    <row r="331" s="2" customFormat="1" ht="24.15" customHeight="1">
      <c r="A331" s="39"/>
      <c r="B331" s="40"/>
      <c r="C331" s="220" t="s">
        <v>802</v>
      </c>
      <c r="D331" s="220" t="s">
        <v>216</v>
      </c>
      <c r="E331" s="221" t="s">
        <v>7852</v>
      </c>
      <c r="F331" s="222" t="s">
        <v>7853</v>
      </c>
      <c r="G331" s="223" t="s">
        <v>797</v>
      </c>
      <c r="H331" s="224">
        <v>30</v>
      </c>
      <c r="I331" s="225"/>
      <c r="J331" s="226">
        <f>ROUND(I331*H331,2)</f>
        <v>0</v>
      </c>
      <c r="K331" s="222" t="s">
        <v>359</v>
      </c>
      <c r="L331" s="45"/>
      <c r="M331" s="227" t="s">
        <v>1</v>
      </c>
      <c r="N331" s="228" t="s">
        <v>46</v>
      </c>
      <c r="O331" s="92"/>
      <c r="P331" s="229">
        <f>O331*H331</f>
        <v>0</v>
      </c>
      <c r="Q331" s="229">
        <v>1.0000000000000001E-05</v>
      </c>
      <c r="R331" s="229">
        <f>Q331*H331</f>
        <v>0.00030000000000000003</v>
      </c>
      <c r="S331" s="229">
        <v>0</v>
      </c>
      <c r="T331" s="230">
        <f>S331*H331</f>
        <v>0</v>
      </c>
      <c r="U331" s="39"/>
      <c r="V331" s="39"/>
      <c r="W331" s="39"/>
      <c r="X331" s="39"/>
      <c r="Y331" s="39"/>
      <c r="Z331" s="39"/>
      <c r="AA331" s="39"/>
      <c r="AB331" s="39"/>
      <c r="AC331" s="39"/>
      <c r="AD331" s="39"/>
      <c r="AE331" s="39"/>
      <c r="AR331" s="231" t="s">
        <v>214</v>
      </c>
      <c r="AT331" s="231" t="s">
        <v>216</v>
      </c>
      <c r="AU331" s="231" t="s">
        <v>90</v>
      </c>
      <c r="AY331" s="18" t="s">
        <v>215</v>
      </c>
      <c r="BE331" s="232">
        <f>IF(N331="základní",J331,0)</f>
        <v>0</v>
      </c>
      <c r="BF331" s="232">
        <f>IF(N331="snížená",J331,0)</f>
        <v>0</v>
      </c>
      <c r="BG331" s="232">
        <f>IF(N331="zákl. přenesená",J331,0)</f>
        <v>0</v>
      </c>
      <c r="BH331" s="232">
        <f>IF(N331="sníž. přenesená",J331,0)</f>
        <v>0</v>
      </c>
      <c r="BI331" s="232">
        <f>IF(N331="nulová",J331,0)</f>
        <v>0</v>
      </c>
      <c r="BJ331" s="18" t="s">
        <v>88</v>
      </c>
      <c r="BK331" s="232">
        <f>ROUND(I331*H331,2)</f>
        <v>0</v>
      </c>
      <c r="BL331" s="18" t="s">
        <v>214</v>
      </c>
      <c r="BM331" s="231" t="s">
        <v>7854</v>
      </c>
    </row>
    <row r="332" s="2" customFormat="1">
      <c r="A332" s="39"/>
      <c r="B332" s="40"/>
      <c r="C332" s="41"/>
      <c r="D332" s="233" t="s">
        <v>221</v>
      </c>
      <c r="E332" s="41"/>
      <c r="F332" s="234" t="s">
        <v>7855</v>
      </c>
      <c r="G332" s="41"/>
      <c r="H332" s="41"/>
      <c r="I332" s="235"/>
      <c r="J332" s="41"/>
      <c r="K332" s="41"/>
      <c r="L332" s="45"/>
      <c r="M332" s="236"/>
      <c r="N332" s="237"/>
      <c r="O332" s="92"/>
      <c r="P332" s="92"/>
      <c r="Q332" s="92"/>
      <c r="R332" s="92"/>
      <c r="S332" s="92"/>
      <c r="T332" s="93"/>
      <c r="U332" s="39"/>
      <c r="V332" s="39"/>
      <c r="W332" s="39"/>
      <c r="X332" s="39"/>
      <c r="Y332" s="39"/>
      <c r="Z332" s="39"/>
      <c r="AA332" s="39"/>
      <c r="AB332" s="39"/>
      <c r="AC332" s="39"/>
      <c r="AD332" s="39"/>
      <c r="AE332" s="39"/>
      <c r="AT332" s="18" t="s">
        <v>221</v>
      </c>
      <c r="AU332" s="18" t="s">
        <v>90</v>
      </c>
    </row>
    <row r="333" s="2" customFormat="1">
      <c r="A333" s="39"/>
      <c r="B333" s="40"/>
      <c r="C333" s="41"/>
      <c r="D333" s="250" t="s">
        <v>362</v>
      </c>
      <c r="E333" s="41"/>
      <c r="F333" s="251" t="s">
        <v>7856</v>
      </c>
      <c r="G333" s="41"/>
      <c r="H333" s="41"/>
      <c r="I333" s="235"/>
      <c r="J333" s="41"/>
      <c r="K333" s="41"/>
      <c r="L333" s="45"/>
      <c r="M333" s="236"/>
      <c r="N333" s="237"/>
      <c r="O333" s="92"/>
      <c r="P333" s="92"/>
      <c r="Q333" s="92"/>
      <c r="R333" s="92"/>
      <c r="S333" s="92"/>
      <c r="T333" s="93"/>
      <c r="U333" s="39"/>
      <c r="V333" s="39"/>
      <c r="W333" s="39"/>
      <c r="X333" s="39"/>
      <c r="Y333" s="39"/>
      <c r="Z333" s="39"/>
      <c r="AA333" s="39"/>
      <c r="AB333" s="39"/>
      <c r="AC333" s="39"/>
      <c r="AD333" s="39"/>
      <c r="AE333" s="39"/>
      <c r="AT333" s="18" t="s">
        <v>362</v>
      </c>
      <c r="AU333" s="18" t="s">
        <v>90</v>
      </c>
    </row>
    <row r="334" s="14" customFormat="1">
      <c r="A334" s="14"/>
      <c r="B334" s="262"/>
      <c r="C334" s="263"/>
      <c r="D334" s="233" t="s">
        <v>364</v>
      </c>
      <c r="E334" s="264" t="s">
        <v>1</v>
      </c>
      <c r="F334" s="265" t="s">
        <v>7857</v>
      </c>
      <c r="G334" s="263"/>
      <c r="H334" s="266">
        <v>30</v>
      </c>
      <c r="I334" s="267"/>
      <c r="J334" s="263"/>
      <c r="K334" s="263"/>
      <c r="L334" s="268"/>
      <c r="M334" s="269"/>
      <c r="N334" s="270"/>
      <c r="O334" s="270"/>
      <c r="P334" s="270"/>
      <c r="Q334" s="270"/>
      <c r="R334" s="270"/>
      <c r="S334" s="270"/>
      <c r="T334" s="271"/>
      <c r="U334" s="14"/>
      <c r="V334" s="14"/>
      <c r="W334" s="14"/>
      <c r="X334" s="14"/>
      <c r="Y334" s="14"/>
      <c r="Z334" s="14"/>
      <c r="AA334" s="14"/>
      <c r="AB334" s="14"/>
      <c r="AC334" s="14"/>
      <c r="AD334" s="14"/>
      <c r="AE334" s="14"/>
      <c r="AT334" s="272" t="s">
        <v>364</v>
      </c>
      <c r="AU334" s="272" t="s">
        <v>90</v>
      </c>
      <c r="AV334" s="14" t="s">
        <v>90</v>
      </c>
      <c r="AW334" s="14" t="s">
        <v>36</v>
      </c>
      <c r="AX334" s="14" t="s">
        <v>88</v>
      </c>
      <c r="AY334" s="272" t="s">
        <v>215</v>
      </c>
    </row>
    <row r="335" s="2" customFormat="1" ht="24.15" customHeight="1">
      <c r="A335" s="39"/>
      <c r="B335" s="40"/>
      <c r="C335" s="295" t="s">
        <v>808</v>
      </c>
      <c r="D335" s="295" t="s">
        <v>539</v>
      </c>
      <c r="E335" s="296" t="s">
        <v>7858</v>
      </c>
      <c r="F335" s="297" t="s">
        <v>7859</v>
      </c>
      <c r="G335" s="298" t="s">
        <v>797</v>
      </c>
      <c r="H335" s="299">
        <v>30.899999999999999</v>
      </c>
      <c r="I335" s="300"/>
      <c r="J335" s="301">
        <f>ROUND(I335*H335,2)</f>
        <v>0</v>
      </c>
      <c r="K335" s="297" t="s">
        <v>359</v>
      </c>
      <c r="L335" s="302"/>
      <c r="M335" s="303" t="s">
        <v>1</v>
      </c>
      <c r="N335" s="304" t="s">
        <v>46</v>
      </c>
      <c r="O335" s="92"/>
      <c r="P335" s="229">
        <f>O335*H335</f>
        <v>0</v>
      </c>
      <c r="Q335" s="229">
        <v>0.0042599999999999999</v>
      </c>
      <c r="R335" s="229">
        <f>Q335*H335</f>
        <v>0.131634</v>
      </c>
      <c r="S335" s="229">
        <v>0</v>
      </c>
      <c r="T335" s="230">
        <f>S335*H335</f>
        <v>0</v>
      </c>
      <c r="U335" s="39"/>
      <c r="V335" s="39"/>
      <c r="W335" s="39"/>
      <c r="X335" s="39"/>
      <c r="Y335" s="39"/>
      <c r="Z335" s="39"/>
      <c r="AA335" s="39"/>
      <c r="AB335" s="39"/>
      <c r="AC335" s="39"/>
      <c r="AD335" s="39"/>
      <c r="AE335" s="39"/>
      <c r="AR335" s="231" t="s">
        <v>251</v>
      </c>
      <c r="AT335" s="231" t="s">
        <v>539</v>
      </c>
      <c r="AU335" s="231" t="s">
        <v>90</v>
      </c>
      <c r="AY335" s="18" t="s">
        <v>215</v>
      </c>
      <c r="BE335" s="232">
        <f>IF(N335="základní",J335,0)</f>
        <v>0</v>
      </c>
      <c r="BF335" s="232">
        <f>IF(N335="snížená",J335,0)</f>
        <v>0</v>
      </c>
      <c r="BG335" s="232">
        <f>IF(N335="zákl. přenesená",J335,0)</f>
        <v>0</v>
      </c>
      <c r="BH335" s="232">
        <f>IF(N335="sníž. přenesená",J335,0)</f>
        <v>0</v>
      </c>
      <c r="BI335" s="232">
        <f>IF(N335="nulová",J335,0)</f>
        <v>0</v>
      </c>
      <c r="BJ335" s="18" t="s">
        <v>88</v>
      </c>
      <c r="BK335" s="232">
        <f>ROUND(I335*H335,2)</f>
        <v>0</v>
      </c>
      <c r="BL335" s="18" t="s">
        <v>214</v>
      </c>
      <c r="BM335" s="231" t="s">
        <v>7860</v>
      </c>
    </row>
    <row r="336" s="2" customFormat="1">
      <c r="A336" s="39"/>
      <c r="B336" s="40"/>
      <c r="C336" s="41"/>
      <c r="D336" s="233" t="s">
        <v>221</v>
      </c>
      <c r="E336" s="41"/>
      <c r="F336" s="234" t="s">
        <v>7859</v>
      </c>
      <c r="G336" s="41"/>
      <c r="H336" s="41"/>
      <c r="I336" s="235"/>
      <c r="J336" s="41"/>
      <c r="K336" s="41"/>
      <c r="L336" s="45"/>
      <c r="M336" s="236"/>
      <c r="N336" s="237"/>
      <c r="O336" s="92"/>
      <c r="P336" s="92"/>
      <c r="Q336" s="92"/>
      <c r="R336" s="92"/>
      <c r="S336" s="92"/>
      <c r="T336" s="93"/>
      <c r="U336" s="39"/>
      <c r="V336" s="39"/>
      <c r="W336" s="39"/>
      <c r="X336" s="39"/>
      <c r="Y336" s="39"/>
      <c r="Z336" s="39"/>
      <c r="AA336" s="39"/>
      <c r="AB336" s="39"/>
      <c r="AC336" s="39"/>
      <c r="AD336" s="39"/>
      <c r="AE336" s="39"/>
      <c r="AT336" s="18" t="s">
        <v>221</v>
      </c>
      <c r="AU336" s="18" t="s">
        <v>90</v>
      </c>
    </row>
    <row r="337" s="14" customFormat="1">
      <c r="A337" s="14"/>
      <c r="B337" s="262"/>
      <c r="C337" s="263"/>
      <c r="D337" s="233" t="s">
        <v>364</v>
      </c>
      <c r="E337" s="263"/>
      <c r="F337" s="265" t="s">
        <v>7861</v>
      </c>
      <c r="G337" s="263"/>
      <c r="H337" s="266">
        <v>30.899999999999999</v>
      </c>
      <c r="I337" s="267"/>
      <c r="J337" s="263"/>
      <c r="K337" s="263"/>
      <c r="L337" s="268"/>
      <c r="M337" s="269"/>
      <c r="N337" s="270"/>
      <c r="O337" s="270"/>
      <c r="P337" s="270"/>
      <c r="Q337" s="270"/>
      <c r="R337" s="270"/>
      <c r="S337" s="270"/>
      <c r="T337" s="271"/>
      <c r="U337" s="14"/>
      <c r="V337" s="14"/>
      <c r="W337" s="14"/>
      <c r="X337" s="14"/>
      <c r="Y337" s="14"/>
      <c r="Z337" s="14"/>
      <c r="AA337" s="14"/>
      <c r="AB337" s="14"/>
      <c r="AC337" s="14"/>
      <c r="AD337" s="14"/>
      <c r="AE337" s="14"/>
      <c r="AT337" s="272" t="s">
        <v>364</v>
      </c>
      <c r="AU337" s="272" t="s">
        <v>90</v>
      </c>
      <c r="AV337" s="14" t="s">
        <v>90</v>
      </c>
      <c r="AW337" s="14" t="s">
        <v>4</v>
      </c>
      <c r="AX337" s="14" t="s">
        <v>88</v>
      </c>
      <c r="AY337" s="272" t="s">
        <v>215</v>
      </c>
    </row>
    <row r="338" s="2" customFormat="1" ht="33" customHeight="1">
      <c r="A338" s="39"/>
      <c r="B338" s="40"/>
      <c r="C338" s="220" t="s">
        <v>816</v>
      </c>
      <c r="D338" s="220" t="s">
        <v>216</v>
      </c>
      <c r="E338" s="221" t="s">
        <v>2029</v>
      </c>
      <c r="F338" s="222" t="s">
        <v>2030</v>
      </c>
      <c r="G338" s="223" t="s">
        <v>716</v>
      </c>
      <c r="H338" s="224">
        <v>1</v>
      </c>
      <c r="I338" s="225"/>
      <c r="J338" s="226">
        <f>ROUND(I338*H338,2)</f>
        <v>0</v>
      </c>
      <c r="K338" s="222" t="s">
        <v>359</v>
      </c>
      <c r="L338" s="45"/>
      <c r="M338" s="227" t="s">
        <v>1</v>
      </c>
      <c r="N338" s="228" t="s">
        <v>46</v>
      </c>
      <c r="O338" s="92"/>
      <c r="P338" s="229">
        <f>O338*H338</f>
        <v>0</v>
      </c>
      <c r="Q338" s="229">
        <v>0</v>
      </c>
      <c r="R338" s="229">
        <f>Q338*H338</f>
        <v>0</v>
      </c>
      <c r="S338" s="229">
        <v>0</v>
      </c>
      <c r="T338" s="230">
        <f>S338*H338</f>
        <v>0</v>
      </c>
      <c r="U338" s="39"/>
      <c r="V338" s="39"/>
      <c r="W338" s="39"/>
      <c r="X338" s="39"/>
      <c r="Y338" s="39"/>
      <c r="Z338" s="39"/>
      <c r="AA338" s="39"/>
      <c r="AB338" s="39"/>
      <c r="AC338" s="39"/>
      <c r="AD338" s="39"/>
      <c r="AE338" s="39"/>
      <c r="AR338" s="231" t="s">
        <v>214</v>
      </c>
      <c r="AT338" s="231" t="s">
        <v>216</v>
      </c>
      <c r="AU338" s="231" t="s">
        <v>90</v>
      </c>
      <c r="AY338" s="18" t="s">
        <v>215</v>
      </c>
      <c r="BE338" s="232">
        <f>IF(N338="základní",J338,0)</f>
        <v>0</v>
      </c>
      <c r="BF338" s="232">
        <f>IF(N338="snížená",J338,0)</f>
        <v>0</v>
      </c>
      <c r="BG338" s="232">
        <f>IF(N338="zákl. přenesená",J338,0)</f>
        <v>0</v>
      </c>
      <c r="BH338" s="232">
        <f>IF(N338="sníž. přenesená",J338,0)</f>
        <v>0</v>
      </c>
      <c r="BI338" s="232">
        <f>IF(N338="nulová",J338,0)</f>
        <v>0</v>
      </c>
      <c r="BJ338" s="18" t="s">
        <v>88</v>
      </c>
      <c r="BK338" s="232">
        <f>ROUND(I338*H338,2)</f>
        <v>0</v>
      </c>
      <c r="BL338" s="18" t="s">
        <v>214</v>
      </c>
      <c r="BM338" s="231" t="s">
        <v>7862</v>
      </c>
    </row>
    <row r="339" s="2" customFormat="1">
      <c r="A339" s="39"/>
      <c r="B339" s="40"/>
      <c r="C339" s="41"/>
      <c r="D339" s="233" t="s">
        <v>221</v>
      </c>
      <c r="E339" s="41"/>
      <c r="F339" s="234" t="s">
        <v>2032</v>
      </c>
      <c r="G339" s="41"/>
      <c r="H339" s="41"/>
      <c r="I339" s="235"/>
      <c r="J339" s="41"/>
      <c r="K339" s="41"/>
      <c r="L339" s="45"/>
      <c r="M339" s="236"/>
      <c r="N339" s="237"/>
      <c r="O339" s="92"/>
      <c r="P339" s="92"/>
      <c r="Q339" s="92"/>
      <c r="R339" s="92"/>
      <c r="S339" s="92"/>
      <c r="T339" s="93"/>
      <c r="U339" s="39"/>
      <c r="V339" s="39"/>
      <c r="W339" s="39"/>
      <c r="X339" s="39"/>
      <c r="Y339" s="39"/>
      <c r="Z339" s="39"/>
      <c r="AA339" s="39"/>
      <c r="AB339" s="39"/>
      <c r="AC339" s="39"/>
      <c r="AD339" s="39"/>
      <c r="AE339" s="39"/>
      <c r="AT339" s="18" t="s">
        <v>221</v>
      </c>
      <c r="AU339" s="18" t="s">
        <v>90</v>
      </c>
    </row>
    <row r="340" s="2" customFormat="1">
      <c r="A340" s="39"/>
      <c r="B340" s="40"/>
      <c r="C340" s="41"/>
      <c r="D340" s="250" t="s">
        <v>362</v>
      </c>
      <c r="E340" s="41"/>
      <c r="F340" s="251" t="s">
        <v>2033</v>
      </c>
      <c r="G340" s="41"/>
      <c r="H340" s="41"/>
      <c r="I340" s="235"/>
      <c r="J340" s="41"/>
      <c r="K340" s="41"/>
      <c r="L340" s="45"/>
      <c r="M340" s="236"/>
      <c r="N340" s="237"/>
      <c r="O340" s="92"/>
      <c r="P340" s="92"/>
      <c r="Q340" s="92"/>
      <c r="R340" s="92"/>
      <c r="S340" s="92"/>
      <c r="T340" s="93"/>
      <c r="U340" s="39"/>
      <c r="V340" s="39"/>
      <c r="W340" s="39"/>
      <c r="X340" s="39"/>
      <c r="Y340" s="39"/>
      <c r="Z340" s="39"/>
      <c r="AA340" s="39"/>
      <c r="AB340" s="39"/>
      <c r="AC340" s="39"/>
      <c r="AD340" s="39"/>
      <c r="AE340" s="39"/>
      <c r="AT340" s="18" t="s">
        <v>362</v>
      </c>
      <c r="AU340" s="18" t="s">
        <v>90</v>
      </c>
    </row>
    <row r="341" s="2" customFormat="1" ht="16.5" customHeight="1">
      <c r="A341" s="39"/>
      <c r="B341" s="40"/>
      <c r="C341" s="295" t="s">
        <v>876</v>
      </c>
      <c r="D341" s="295" t="s">
        <v>539</v>
      </c>
      <c r="E341" s="296" t="s">
        <v>7863</v>
      </c>
      <c r="F341" s="297" t="s">
        <v>7864</v>
      </c>
      <c r="G341" s="298" t="s">
        <v>716</v>
      </c>
      <c r="H341" s="299">
        <v>1</v>
      </c>
      <c r="I341" s="300"/>
      <c r="J341" s="301">
        <f>ROUND(I341*H341,2)</f>
        <v>0</v>
      </c>
      <c r="K341" s="297" t="s">
        <v>359</v>
      </c>
      <c r="L341" s="302"/>
      <c r="M341" s="303" t="s">
        <v>1</v>
      </c>
      <c r="N341" s="304" t="s">
        <v>46</v>
      </c>
      <c r="O341" s="92"/>
      <c r="P341" s="229">
        <f>O341*H341</f>
        <v>0</v>
      </c>
      <c r="Q341" s="229">
        <v>0.00034000000000000002</v>
      </c>
      <c r="R341" s="229">
        <f>Q341*H341</f>
        <v>0.00034000000000000002</v>
      </c>
      <c r="S341" s="229">
        <v>0</v>
      </c>
      <c r="T341" s="230">
        <f>S341*H341</f>
        <v>0</v>
      </c>
      <c r="U341" s="39"/>
      <c r="V341" s="39"/>
      <c r="W341" s="39"/>
      <c r="X341" s="39"/>
      <c r="Y341" s="39"/>
      <c r="Z341" s="39"/>
      <c r="AA341" s="39"/>
      <c r="AB341" s="39"/>
      <c r="AC341" s="39"/>
      <c r="AD341" s="39"/>
      <c r="AE341" s="39"/>
      <c r="AR341" s="231" t="s">
        <v>251</v>
      </c>
      <c r="AT341" s="231" t="s">
        <v>539</v>
      </c>
      <c r="AU341" s="231" t="s">
        <v>90</v>
      </c>
      <c r="AY341" s="18" t="s">
        <v>215</v>
      </c>
      <c r="BE341" s="232">
        <f>IF(N341="základní",J341,0)</f>
        <v>0</v>
      </c>
      <c r="BF341" s="232">
        <f>IF(N341="snížená",J341,0)</f>
        <v>0</v>
      </c>
      <c r="BG341" s="232">
        <f>IF(N341="zákl. přenesená",J341,0)</f>
        <v>0</v>
      </c>
      <c r="BH341" s="232">
        <f>IF(N341="sníž. přenesená",J341,0)</f>
        <v>0</v>
      </c>
      <c r="BI341" s="232">
        <f>IF(N341="nulová",J341,0)</f>
        <v>0</v>
      </c>
      <c r="BJ341" s="18" t="s">
        <v>88</v>
      </c>
      <c r="BK341" s="232">
        <f>ROUND(I341*H341,2)</f>
        <v>0</v>
      </c>
      <c r="BL341" s="18" t="s">
        <v>214</v>
      </c>
      <c r="BM341" s="231" t="s">
        <v>7865</v>
      </c>
    </row>
    <row r="342" s="2" customFormat="1">
      <c r="A342" s="39"/>
      <c r="B342" s="40"/>
      <c r="C342" s="41"/>
      <c r="D342" s="233" t="s">
        <v>221</v>
      </c>
      <c r="E342" s="41"/>
      <c r="F342" s="234" t="s">
        <v>7864</v>
      </c>
      <c r="G342" s="41"/>
      <c r="H342" s="41"/>
      <c r="I342" s="235"/>
      <c r="J342" s="41"/>
      <c r="K342" s="41"/>
      <c r="L342" s="45"/>
      <c r="M342" s="236"/>
      <c r="N342" s="237"/>
      <c r="O342" s="92"/>
      <c r="P342" s="92"/>
      <c r="Q342" s="92"/>
      <c r="R342" s="92"/>
      <c r="S342" s="92"/>
      <c r="T342" s="93"/>
      <c r="U342" s="39"/>
      <c r="V342" s="39"/>
      <c r="W342" s="39"/>
      <c r="X342" s="39"/>
      <c r="Y342" s="39"/>
      <c r="Z342" s="39"/>
      <c r="AA342" s="39"/>
      <c r="AB342" s="39"/>
      <c r="AC342" s="39"/>
      <c r="AD342" s="39"/>
      <c r="AE342" s="39"/>
      <c r="AT342" s="18" t="s">
        <v>221</v>
      </c>
      <c r="AU342" s="18" t="s">
        <v>90</v>
      </c>
    </row>
    <row r="343" s="2" customFormat="1" ht="33" customHeight="1">
      <c r="A343" s="39"/>
      <c r="B343" s="40"/>
      <c r="C343" s="220" t="s">
        <v>901</v>
      </c>
      <c r="D343" s="220" t="s">
        <v>216</v>
      </c>
      <c r="E343" s="221" t="s">
        <v>7866</v>
      </c>
      <c r="F343" s="222" t="s">
        <v>7867</v>
      </c>
      <c r="G343" s="223" t="s">
        <v>716</v>
      </c>
      <c r="H343" s="224">
        <v>11</v>
      </c>
      <c r="I343" s="225"/>
      <c r="J343" s="226">
        <f>ROUND(I343*H343,2)</f>
        <v>0</v>
      </c>
      <c r="K343" s="222" t="s">
        <v>359</v>
      </c>
      <c r="L343" s="45"/>
      <c r="M343" s="227" t="s">
        <v>1</v>
      </c>
      <c r="N343" s="228" t="s">
        <v>46</v>
      </c>
      <c r="O343" s="92"/>
      <c r="P343" s="229">
        <f>O343*H343</f>
        <v>0</v>
      </c>
      <c r="Q343" s="229">
        <v>0</v>
      </c>
      <c r="R343" s="229">
        <f>Q343*H343</f>
        <v>0</v>
      </c>
      <c r="S343" s="229">
        <v>0</v>
      </c>
      <c r="T343" s="230">
        <f>S343*H343</f>
        <v>0</v>
      </c>
      <c r="U343" s="39"/>
      <c r="V343" s="39"/>
      <c r="W343" s="39"/>
      <c r="X343" s="39"/>
      <c r="Y343" s="39"/>
      <c r="Z343" s="39"/>
      <c r="AA343" s="39"/>
      <c r="AB343" s="39"/>
      <c r="AC343" s="39"/>
      <c r="AD343" s="39"/>
      <c r="AE343" s="39"/>
      <c r="AR343" s="231" t="s">
        <v>214</v>
      </c>
      <c r="AT343" s="231" t="s">
        <v>216</v>
      </c>
      <c r="AU343" s="231" t="s">
        <v>90</v>
      </c>
      <c r="AY343" s="18" t="s">
        <v>215</v>
      </c>
      <c r="BE343" s="232">
        <f>IF(N343="základní",J343,0)</f>
        <v>0</v>
      </c>
      <c r="BF343" s="232">
        <f>IF(N343="snížená",J343,0)</f>
        <v>0</v>
      </c>
      <c r="BG343" s="232">
        <f>IF(N343="zákl. přenesená",J343,0)</f>
        <v>0</v>
      </c>
      <c r="BH343" s="232">
        <f>IF(N343="sníž. přenesená",J343,0)</f>
        <v>0</v>
      </c>
      <c r="BI343" s="232">
        <f>IF(N343="nulová",J343,0)</f>
        <v>0</v>
      </c>
      <c r="BJ343" s="18" t="s">
        <v>88</v>
      </c>
      <c r="BK343" s="232">
        <f>ROUND(I343*H343,2)</f>
        <v>0</v>
      </c>
      <c r="BL343" s="18" t="s">
        <v>214</v>
      </c>
      <c r="BM343" s="231" t="s">
        <v>7868</v>
      </c>
    </row>
    <row r="344" s="2" customFormat="1">
      <c r="A344" s="39"/>
      <c r="B344" s="40"/>
      <c r="C344" s="41"/>
      <c r="D344" s="233" t="s">
        <v>221</v>
      </c>
      <c r="E344" s="41"/>
      <c r="F344" s="234" t="s">
        <v>7869</v>
      </c>
      <c r="G344" s="41"/>
      <c r="H344" s="41"/>
      <c r="I344" s="235"/>
      <c r="J344" s="41"/>
      <c r="K344" s="41"/>
      <c r="L344" s="45"/>
      <c r="M344" s="236"/>
      <c r="N344" s="237"/>
      <c r="O344" s="92"/>
      <c r="P344" s="92"/>
      <c r="Q344" s="92"/>
      <c r="R344" s="92"/>
      <c r="S344" s="92"/>
      <c r="T344" s="93"/>
      <c r="U344" s="39"/>
      <c r="V344" s="39"/>
      <c r="W344" s="39"/>
      <c r="X344" s="39"/>
      <c r="Y344" s="39"/>
      <c r="Z344" s="39"/>
      <c r="AA344" s="39"/>
      <c r="AB344" s="39"/>
      <c r="AC344" s="39"/>
      <c r="AD344" s="39"/>
      <c r="AE344" s="39"/>
      <c r="AT344" s="18" t="s">
        <v>221</v>
      </c>
      <c r="AU344" s="18" t="s">
        <v>90</v>
      </c>
    </row>
    <row r="345" s="2" customFormat="1">
      <c r="A345" s="39"/>
      <c r="B345" s="40"/>
      <c r="C345" s="41"/>
      <c r="D345" s="250" t="s">
        <v>362</v>
      </c>
      <c r="E345" s="41"/>
      <c r="F345" s="251" t="s">
        <v>7870</v>
      </c>
      <c r="G345" s="41"/>
      <c r="H345" s="41"/>
      <c r="I345" s="235"/>
      <c r="J345" s="41"/>
      <c r="K345" s="41"/>
      <c r="L345" s="45"/>
      <c r="M345" s="236"/>
      <c r="N345" s="237"/>
      <c r="O345" s="92"/>
      <c r="P345" s="92"/>
      <c r="Q345" s="92"/>
      <c r="R345" s="92"/>
      <c r="S345" s="92"/>
      <c r="T345" s="93"/>
      <c r="U345" s="39"/>
      <c r="V345" s="39"/>
      <c r="W345" s="39"/>
      <c r="X345" s="39"/>
      <c r="Y345" s="39"/>
      <c r="Z345" s="39"/>
      <c r="AA345" s="39"/>
      <c r="AB345" s="39"/>
      <c r="AC345" s="39"/>
      <c r="AD345" s="39"/>
      <c r="AE345" s="39"/>
      <c r="AT345" s="18" t="s">
        <v>362</v>
      </c>
      <c r="AU345" s="18" t="s">
        <v>90</v>
      </c>
    </row>
    <row r="346" s="2" customFormat="1" ht="16.5" customHeight="1">
      <c r="A346" s="39"/>
      <c r="B346" s="40"/>
      <c r="C346" s="295" t="s">
        <v>912</v>
      </c>
      <c r="D346" s="295" t="s">
        <v>539</v>
      </c>
      <c r="E346" s="296" t="s">
        <v>7871</v>
      </c>
      <c r="F346" s="297" t="s">
        <v>7872</v>
      </c>
      <c r="G346" s="298" t="s">
        <v>716</v>
      </c>
      <c r="H346" s="299">
        <v>7</v>
      </c>
      <c r="I346" s="300"/>
      <c r="J346" s="301">
        <f>ROUND(I346*H346,2)</f>
        <v>0</v>
      </c>
      <c r="K346" s="297" t="s">
        <v>359</v>
      </c>
      <c r="L346" s="302"/>
      <c r="M346" s="303" t="s">
        <v>1</v>
      </c>
      <c r="N346" s="304" t="s">
        <v>46</v>
      </c>
      <c r="O346" s="92"/>
      <c r="P346" s="229">
        <f>O346*H346</f>
        <v>0</v>
      </c>
      <c r="Q346" s="229">
        <v>0.00035</v>
      </c>
      <c r="R346" s="229">
        <f>Q346*H346</f>
        <v>0.0024499999999999999</v>
      </c>
      <c r="S346" s="229">
        <v>0</v>
      </c>
      <c r="T346" s="230">
        <f>S346*H346</f>
        <v>0</v>
      </c>
      <c r="U346" s="39"/>
      <c r="V346" s="39"/>
      <c r="W346" s="39"/>
      <c r="X346" s="39"/>
      <c r="Y346" s="39"/>
      <c r="Z346" s="39"/>
      <c r="AA346" s="39"/>
      <c r="AB346" s="39"/>
      <c r="AC346" s="39"/>
      <c r="AD346" s="39"/>
      <c r="AE346" s="39"/>
      <c r="AR346" s="231" t="s">
        <v>251</v>
      </c>
      <c r="AT346" s="231" t="s">
        <v>539</v>
      </c>
      <c r="AU346" s="231" t="s">
        <v>90</v>
      </c>
      <c r="AY346" s="18" t="s">
        <v>215</v>
      </c>
      <c r="BE346" s="232">
        <f>IF(N346="základní",J346,0)</f>
        <v>0</v>
      </c>
      <c r="BF346" s="232">
        <f>IF(N346="snížená",J346,0)</f>
        <v>0</v>
      </c>
      <c r="BG346" s="232">
        <f>IF(N346="zákl. přenesená",J346,0)</f>
        <v>0</v>
      </c>
      <c r="BH346" s="232">
        <f>IF(N346="sníž. přenesená",J346,0)</f>
        <v>0</v>
      </c>
      <c r="BI346" s="232">
        <f>IF(N346="nulová",J346,0)</f>
        <v>0</v>
      </c>
      <c r="BJ346" s="18" t="s">
        <v>88</v>
      </c>
      <c r="BK346" s="232">
        <f>ROUND(I346*H346,2)</f>
        <v>0</v>
      </c>
      <c r="BL346" s="18" t="s">
        <v>214</v>
      </c>
      <c r="BM346" s="231" t="s">
        <v>7873</v>
      </c>
    </row>
    <row r="347" s="2" customFormat="1">
      <c r="A347" s="39"/>
      <c r="B347" s="40"/>
      <c r="C347" s="41"/>
      <c r="D347" s="233" t="s">
        <v>221</v>
      </c>
      <c r="E347" s="41"/>
      <c r="F347" s="234" t="s">
        <v>7872</v>
      </c>
      <c r="G347" s="41"/>
      <c r="H347" s="41"/>
      <c r="I347" s="235"/>
      <c r="J347" s="41"/>
      <c r="K347" s="41"/>
      <c r="L347" s="45"/>
      <c r="M347" s="236"/>
      <c r="N347" s="237"/>
      <c r="O347" s="92"/>
      <c r="P347" s="92"/>
      <c r="Q347" s="92"/>
      <c r="R347" s="92"/>
      <c r="S347" s="92"/>
      <c r="T347" s="93"/>
      <c r="U347" s="39"/>
      <c r="V347" s="39"/>
      <c r="W347" s="39"/>
      <c r="X347" s="39"/>
      <c r="Y347" s="39"/>
      <c r="Z347" s="39"/>
      <c r="AA347" s="39"/>
      <c r="AB347" s="39"/>
      <c r="AC347" s="39"/>
      <c r="AD347" s="39"/>
      <c r="AE347" s="39"/>
      <c r="AT347" s="18" t="s">
        <v>221</v>
      </c>
      <c r="AU347" s="18" t="s">
        <v>90</v>
      </c>
    </row>
    <row r="348" s="2" customFormat="1" ht="16.5" customHeight="1">
      <c r="A348" s="39"/>
      <c r="B348" s="40"/>
      <c r="C348" s="295" t="s">
        <v>920</v>
      </c>
      <c r="D348" s="295" t="s">
        <v>539</v>
      </c>
      <c r="E348" s="296" t="s">
        <v>7874</v>
      </c>
      <c r="F348" s="297" t="s">
        <v>7875</v>
      </c>
      <c r="G348" s="298" t="s">
        <v>716</v>
      </c>
      <c r="H348" s="299">
        <v>4</v>
      </c>
      <c r="I348" s="300"/>
      <c r="J348" s="301">
        <f>ROUND(I348*H348,2)</f>
        <v>0</v>
      </c>
      <c r="K348" s="297" t="s">
        <v>359</v>
      </c>
      <c r="L348" s="302"/>
      <c r="M348" s="303" t="s">
        <v>1</v>
      </c>
      <c r="N348" s="304" t="s">
        <v>46</v>
      </c>
      <c r="O348" s="92"/>
      <c r="P348" s="229">
        <f>O348*H348</f>
        <v>0</v>
      </c>
      <c r="Q348" s="229">
        <v>0.00044999999999999999</v>
      </c>
      <c r="R348" s="229">
        <f>Q348*H348</f>
        <v>0.0018</v>
      </c>
      <c r="S348" s="229">
        <v>0</v>
      </c>
      <c r="T348" s="230">
        <f>S348*H348</f>
        <v>0</v>
      </c>
      <c r="U348" s="39"/>
      <c r="V348" s="39"/>
      <c r="W348" s="39"/>
      <c r="X348" s="39"/>
      <c r="Y348" s="39"/>
      <c r="Z348" s="39"/>
      <c r="AA348" s="39"/>
      <c r="AB348" s="39"/>
      <c r="AC348" s="39"/>
      <c r="AD348" s="39"/>
      <c r="AE348" s="39"/>
      <c r="AR348" s="231" t="s">
        <v>251</v>
      </c>
      <c r="AT348" s="231" t="s">
        <v>539</v>
      </c>
      <c r="AU348" s="231" t="s">
        <v>90</v>
      </c>
      <c r="AY348" s="18" t="s">
        <v>215</v>
      </c>
      <c r="BE348" s="232">
        <f>IF(N348="základní",J348,0)</f>
        <v>0</v>
      </c>
      <c r="BF348" s="232">
        <f>IF(N348="snížená",J348,0)</f>
        <v>0</v>
      </c>
      <c r="BG348" s="232">
        <f>IF(N348="zákl. přenesená",J348,0)</f>
        <v>0</v>
      </c>
      <c r="BH348" s="232">
        <f>IF(N348="sníž. přenesená",J348,0)</f>
        <v>0</v>
      </c>
      <c r="BI348" s="232">
        <f>IF(N348="nulová",J348,0)</f>
        <v>0</v>
      </c>
      <c r="BJ348" s="18" t="s">
        <v>88</v>
      </c>
      <c r="BK348" s="232">
        <f>ROUND(I348*H348,2)</f>
        <v>0</v>
      </c>
      <c r="BL348" s="18" t="s">
        <v>214</v>
      </c>
      <c r="BM348" s="231" t="s">
        <v>7876</v>
      </c>
    </row>
    <row r="349" s="2" customFormat="1">
      <c r="A349" s="39"/>
      <c r="B349" s="40"/>
      <c r="C349" s="41"/>
      <c r="D349" s="233" t="s">
        <v>221</v>
      </c>
      <c r="E349" s="41"/>
      <c r="F349" s="234" t="s">
        <v>7875</v>
      </c>
      <c r="G349" s="41"/>
      <c r="H349" s="41"/>
      <c r="I349" s="235"/>
      <c r="J349" s="41"/>
      <c r="K349" s="41"/>
      <c r="L349" s="45"/>
      <c r="M349" s="236"/>
      <c r="N349" s="237"/>
      <c r="O349" s="92"/>
      <c r="P349" s="92"/>
      <c r="Q349" s="92"/>
      <c r="R349" s="92"/>
      <c r="S349" s="92"/>
      <c r="T349" s="93"/>
      <c r="U349" s="39"/>
      <c r="V349" s="39"/>
      <c r="W349" s="39"/>
      <c r="X349" s="39"/>
      <c r="Y349" s="39"/>
      <c r="Z349" s="39"/>
      <c r="AA349" s="39"/>
      <c r="AB349" s="39"/>
      <c r="AC349" s="39"/>
      <c r="AD349" s="39"/>
      <c r="AE349" s="39"/>
      <c r="AT349" s="18" t="s">
        <v>221</v>
      </c>
      <c r="AU349" s="18" t="s">
        <v>90</v>
      </c>
    </row>
    <row r="350" s="2" customFormat="1" ht="33" customHeight="1">
      <c r="A350" s="39"/>
      <c r="B350" s="40"/>
      <c r="C350" s="220" t="s">
        <v>925</v>
      </c>
      <c r="D350" s="220" t="s">
        <v>216</v>
      </c>
      <c r="E350" s="221" t="s">
        <v>7877</v>
      </c>
      <c r="F350" s="222" t="s">
        <v>7878</v>
      </c>
      <c r="G350" s="223" t="s">
        <v>716</v>
      </c>
      <c r="H350" s="224">
        <v>4</v>
      </c>
      <c r="I350" s="225"/>
      <c r="J350" s="226">
        <f>ROUND(I350*H350,2)</f>
        <v>0</v>
      </c>
      <c r="K350" s="222" t="s">
        <v>359</v>
      </c>
      <c r="L350" s="45"/>
      <c r="M350" s="227" t="s">
        <v>1</v>
      </c>
      <c r="N350" s="228" t="s">
        <v>46</v>
      </c>
      <c r="O350" s="92"/>
      <c r="P350" s="229">
        <f>O350*H350</f>
        <v>0</v>
      </c>
      <c r="Q350" s="229">
        <v>0</v>
      </c>
      <c r="R350" s="229">
        <f>Q350*H350</f>
        <v>0</v>
      </c>
      <c r="S350" s="229">
        <v>0</v>
      </c>
      <c r="T350" s="230">
        <f>S350*H350</f>
        <v>0</v>
      </c>
      <c r="U350" s="39"/>
      <c r="V350" s="39"/>
      <c r="W350" s="39"/>
      <c r="X350" s="39"/>
      <c r="Y350" s="39"/>
      <c r="Z350" s="39"/>
      <c r="AA350" s="39"/>
      <c r="AB350" s="39"/>
      <c r="AC350" s="39"/>
      <c r="AD350" s="39"/>
      <c r="AE350" s="39"/>
      <c r="AR350" s="231" t="s">
        <v>214</v>
      </c>
      <c r="AT350" s="231" t="s">
        <v>216</v>
      </c>
      <c r="AU350" s="231" t="s">
        <v>90</v>
      </c>
      <c r="AY350" s="18" t="s">
        <v>215</v>
      </c>
      <c r="BE350" s="232">
        <f>IF(N350="základní",J350,0)</f>
        <v>0</v>
      </c>
      <c r="BF350" s="232">
        <f>IF(N350="snížená",J350,0)</f>
        <v>0</v>
      </c>
      <c r="BG350" s="232">
        <f>IF(N350="zákl. přenesená",J350,0)</f>
        <v>0</v>
      </c>
      <c r="BH350" s="232">
        <f>IF(N350="sníž. přenesená",J350,0)</f>
        <v>0</v>
      </c>
      <c r="BI350" s="232">
        <f>IF(N350="nulová",J350,0)</f>
        <v>0</v>
      </c>
      <c r="BJ350" s="18" t="s">
        <v>88</v>
      </c>
      <c r="BK350" s="232">
        <f>ROUND(I350*H350,2)</f>
        <v>0</v>
      </c>
      <c r="BL350" s="18" t="s">
        <v>214</v>
      </c>
      <c r="BM350" s="231" t="s">
        <v>7879</v>
      </c>
    </row>
    <row r="351" s="2" customFormat="1">
      <c r="A351" s="39"/>
      <c r="B351" s="40"/>
      <c r="C351" s="41"/>
      <c r="D351" s="233" t="s">
        <v>221</v>
      </c>
      <c r="E351" s="41"/>
      <c r="F351" s="234" t="s">
        <v>7880</v>
      </c>
      <c r="G351" s="41"/>
      <c r="H351" s="41"/>
      <c r="I351" s="235"/>
      <c r="J351" s="41"/>
      <c r="K351" s="41"/>
      <c r="L351" s="45"/>
      <c r="M351" s="236"/>
      <c r="N351" s="237"/>
      <c r="O351" s="92"/>
      <c r="P351" s="92"/>
      <c r="Q351" s="92"/>
      <c r="R351" s="92"/>
      <c r="S351" s="92"/>
      <c r="T351" s="93"/>
      <c r="U351" s="39"/>
      <c r="V351" s="39"/>
      <c r="W351" s="39"/>
      <c r="X351" s="39"/>
      <c r="Y351" s="39"/>
      <c r="Z351" s="39"/>
      <c r="AA351" s="39"/>
      <c r="AB351" s="39"/>
      <c r="AC351" s="39"/>
      <c r="AD351" s="39"/>
      <c r="AE351" s="39"/>
      <c r="AT351" s="18" t="s">
        <v>221</v>
      </c>
      <c r="AU351" s="18" t="s">
        <v>90</v>
      </c>
    </row>
    <row r="352" s="2" customFormat="1">
      <c r="A352" s="39"/>
      <c r="B352" s="40"/>
      <c r="C352" s="41"/>
      <c r="D352" s="250" t="s">
        <v>362</v>
      </c>
      <c r="E352" s="41"/>
      <c r="F352" s="251" t="s">
        <v>7881</v>
      </c>
      <c r="G352" s="41"/>
      <c r="H352" s="41"/>
      <c r="I352" s="235"/>
      <c r="J352" s="41"/>
      <c r="K352" s="41"/>
      <c r="L352" s="45"/>
      <c r="M352" s="236"/>
      <c r="N352" s="237"/>
      <c r="O352" s="92"/>
      <c r="P352" s="92"/>
      <c r="Q352" s="92"/>
      <c r="R352" s="92"/>
      <c r="S352" s="92"/>
      <c r="T352" s="93"/>
      <c r="U352" s="39"/>
      <c r="V352" s="39"/>
      <c r="W352" s="39"/>
      <c r="X352" s="39"/>
      <c r="Y352" s="39"/>
      <c r="Z352" s="39"/>
      <c r="AA352" s="39"/>
      <c r="AB352" s="39"/>
      <c r="AC352" s="39"/>
      <c r="AD352" s="39"/>
      <c r="AE352" s="39"/>
      <c r="AT352" s="18" t="s">
        <v>362</v>
      </c>
      <c r="AU352" s="18" t="s">
        <v>90</v>
      </c>
    </row>
    <row r="353" s="2" customFormat="1" ht="16.5" customHeight="1">
      <c r="A353" s="39"/>
      <c r="B353" s="40"/>
      <c r="C353" s="295" t="s">
        <v>934</v>
      </c>
      <c r="D353" s="295" t="s">
        <v>539</v>
      </c>
      <c r="E353" s="296" t="s">
        <v>7882</v>
      </c>
      <c r="F353" s="297" t="s">
        <v>7883</v>
      </c>
      <c r="G353" s="298" t="s">
        <v>716</v>
      </c>
      <c r="H353" s="299">
        <v>1</v>
      </c>
      <c r="I353" s="300"/>
      <c r="J353" s="301">
        <f>ROUND(I353*H353,2)</f>
        <v>0</v>
      </c>
      <c r="K353" s="297" t="s">
        <v>359</v>
      </c>
      <c r="L353" s="302"/>
      <c r="M353" s="303" t="s">
        <v>1</v>
      </c>
      <c r="N353" s="304" t="s">
        <v>46</v>
      </c>
      <c r="O353" s="92"/>
      <c r="P353" s="229">
        <f>O353*H353</f>
        <v>0</v>
      </c>
      <c r="Q353" s="229">
        <v>0.00025999999999999998</v>
      </c>
      <c r="R353" s="229">
        <f>Q353*H353</f>
        <v>0.00025999999999999998</v>
      </c>
      <c r="S353" s="229">
        <v>0</v>
      </c>
      <c r="T353" s="230">
        <f>S353*H353</f>
        <v>0</v>
      </c>
      <c r="U353" s="39"/>
      <c r="V353" s="39"/>
      <c r="W353" s="39"/>
      <c r="X353" s="39"/>
      <c r="Y353" s="39"/>
      <c r="Z353" s="39"/>
      <c r="AA353" s="39"/>
      <c r="AB353" s="39"/>
      <c r="AC353" s="39"/>
      <c r="AD353" s="39"/>
      <c r="AE353" s="39"/>
      <c r="AR353" s="231" t="s">
        <v>251</v>
      </c>
      <c r="AT353" s="231" t="s">
        <v>539</v>
      </c>
      <c r="AU353" s="231" t="s">
        <v>90</v>
      </c>
      <c r="AY353" s="18" t="s">
        <v>215</v>
      </c>
      <c r="BE353" s="232">
        <f>IF(N353="základní",J353,0)</f>
        <v>0</v>
      </c>
      <c r="BF353" s="232">
        <f>IF(N353="snížená",J353,0)</f>
        <v>0</v>
      </c>
      <c r="BG353" s="232">
        <f>IF(N353="zákl. přenesená",J353,0)</f>
        <v>0</v>
      </c>
      <c r="BH353" s="232">
        <f>IF(N353="sníž. přenesená",J353,0)</f>
        <v>0</v>
      </c>
      <c r="BI353" s="232">
        <f>IF(N353="nulová",J353,0)</f>
        <v>0</v>
      </c>
      <c r="BJ353" s="18" t="s">
        <v>88</v>
      </c>
      <c r="BK353" s="232">
        <f>ROUND(I353*H353,2)</f>
        <v>0</v>
      </c>
      <c r="BL353" s="18" t="s">
        <v>214</v>
      </c>
      <c r="BM353" s="231" t="s">
        <v>7884</v>
      </c>
    </row>
    <row r="354" s="2" customFormat="1">
      <c r="A354" s="39"/>
      <c r="B354" s="40"/>
      <c r="C354" s="41"/>
      <c r="D354" s="233" t="s">
        <v>221</v>
      </c>
      <c r="E354" s="41"/>
      <c r="F354" s="234" t="s">
        <v>7883</v>
      </c>
      <c r="G354" s="41"/>
      <c r="H354" s="41"/>
      <c r="I354" s="235"/>
      <c r="J354" s="41"/>
      <c r="K354" s="41"/>
      <c r="L354" s="45"/>
      <c r="M354" s="236"/>
      <c r="N354" s="237"/>
      <c r="O354" s="92"/>
      <c r="P354" s="92"/>
      <c r="Q354" s="92"/>
      <c r="R354" s="92"/>
      <c r="S354" s="92"/>
      <c r="T354" s="93"/>
      <c r="U354" s="39"/>
      <c r="V354" s="39"/>
      <c r="W354" s="39"/>
      <c r="X354" s="39"/>
      <c r="Y354" s="39"/>
      <c r="Z354" s="39"/>
      <c r="AA354" s="39"/>
      <c r="AB354" s="39"/>
      <c r="AC354" s="39"/>
      <c r="AD354" s="39"/>
      <c r="AE354" s="39"/>
      <c r="AT354" s="18" t="s">
        <v>221</v>
      </c>
      <c r="AU354" s="18" t="s">
        <v>90</v>
      </c>
    </row>
    <row r="355" s="2" customFormat="1" ht="21.75" customHeight="1">
      <c r="A355" s="39"/>
      <c r="B355" s="40"/>
      <c r="C355" s="295" t="s">
        <v>939</v>
      </c>
      <c r="D355" s="295" t="s">
        <v>539</v>
      </c>
      <c r="E355" s="296" t="s">
        <v>7885</v>
      </c>
      <c r="F355" s="297" t="s">
        <v>7886</v>
      </c>
      <c r="G355" s="298" t="s">
        <v>716</v>
      </c>
      <c r="H355" s="299">
        <v>3</v>
      </c>
      <c r="I355" s="300"/>
      <c r="J355" s="301">
        <f>ROUND(I355*H355,2)</f>
        <v>0</v>
      </c>
      <c r="K355" s="297" t="s">
        <v>359</v>
      </c>
      <c r="L355" s="302"/>
      <c r="M355" s="303" t="s">
        <v>1</v>
      </c>
      <c r="N355" s="304" t="s">
        <v>46</v>
      </c>
      <c r="O355" s="92"/>
      <c r="P355" s="229">
        <f>O355*H355</f>
        <v>0</v>
      </c>
      <c r="Q355" s="229">
        <v>0.00029</v>
      </c>
      <c r="R355" s="229">
        <f>Q355*H355</f>
        <v>0.00087000000000000001</v>
      </c>
      <c r="S355" s="229">
        <v>0</v>
      </c>
      <c r="T355" s="230">
        <f>S355*H355</f>
        <v>0</v>
      </c>
      <c r="U355" s="39"/>
      <c r="V355" s="39"/>
      <c r="W355" s="39"/>
      <c r="X355" s="39"/>
      <c r="Y355" s="39"/>
      <c r="Z355" s="39"/>
      <c r="AA355" s="39"/>
      <c r="AB355" s="39"/>
      <c r="AC355" s="39"/>
      <c r="AD355" s="39"/>
      <c r="AE355" s="39"/>
      <c r="AR355" s="231" t="s">
        <v>251</v>
      </c>
      <c r="AT355" s="231" t="s">
        <v>539</v>
      </c>
      <c r="AU355" s="231" t="s">
        <v>90</v>
      </c>
      <c r="AY355" s="18" t="s">
        <v>215</v>
      </c>
      <c r="BE355" s="232">
        <f>IF(N355="základní",J355,0)</f>
        <v>0</v>
      </c>
      <c r="BF355" s="232">
        <f>IF(N355="snížená",J355,0)</f>
        <v>0</v>
      </c>
      <c r="BG355" s="232">
        <f>IF(N355="zákl. přenesená",J355,0)</f>
        <v>0</v>
      </c>
      <c r="BH355" s="232">
        <f>IF(N355="sníž. přenesená",J355,0)</f>
        <v>0</v>
      </c>
      <c r="BI355" s="232">
        <f>IF(N355="nulová",J355,0)</f>
        <v>0</v>
      </c>
      <c r="BJ355" s="18" t="s">
        <v>88</v>
      </c>
      <c r="BK355" s="232">
        <f>ROUND(I355*H355,2)</f>
        <v>0</v>
      </c>
      <c r="BL355" s="18" t="s">
        <v>214</v>
      </c>
      <c r="BM355" s="231" t="s">
        <v>7887</v>
      </c>
    </row>
    <row r="356" s="2" customFormat="1">
      <c r="A356" s="39"/>
      <c r="B356" s="40"/>
      <c r="C356" s="41"/>
      <c r="D356" s="233" t="s">
        <v>221</v>
      </c>
      <c r="E356" s="41"/>
      <c r="F356" s="234" t="s">
        <v>7886</v>
      </c>
      <c r="G356" s="41"/>
      <c r="H356" s="41"/>
      <c r="I356" s="235"/>
      <c r="J356" s="41"/>
      <c r="K356" s="41"/>
      <c r="L356" s="45"/>
      <c r="M356" s="236"/>
      <c r="N356" s="237"/>
      <c r="O356" s="92"/>
      <c r="P356" s="92"/>
      <c r="Q356" s="92"/>
      <c r="R356" s="92"/>
      <c r="S356" s="92"/>
      <c r="T356" s="93"/>
      <c r="U356" s="39"/>
      <c r="V356" s="39"/>
      <c r="W356" s="39"/>
      <c r="X356" s="39"/>
      <c r="Y356" s="39"/>
      <c r="Z356" s="39"/>
      <c r="AA356" s="39"/>
      <c r="AB356" s="39"/>
      <c r="AC356" s="39"/>
      <c r="AD356" s="39"/>
      <c r="AE356" s="39"/>
      <c r="AT356" s="18" t="s">
        <v>221</v>
      </c>
      <c r="AU356" s="18" t="s">
        <v>90</v>
      </c>
    </row>
    <row r="357" s="2" customFormat="1" ht="33" customHeight="1">
      <c r="A357" s="39"/>
      <c r="B357" s="40"/>
      <c r="C357" s="220" t="s">
        <v>944</v>
      </c>
      <c r="D357" s="220" t="s">
        <v>216</v>
      </c>
      <c r="E357" s="221" t="s">
        <v>2040</v>
      </c>
      <c r="F357" s="222" t="s">
        <v>2041</v>
      </c>
      <c r="G357" s="223" t="s">
        <v>716</v>
      </c>
      <c r="H357" s="224">
        <v>2</v>
      </c>
      <c r="I357" s="225"/>
      <c r="J357" s="226">
        <f>ROUND(I357*H357,2)</f>
        <v>0</v>
      </c>
      <c r="K357" s="222" t="s">
        <v>359</v>
      </c>
      <c r="L357" s="45"/>
      <c r="M357" s="227" t="s">
        <v>1</v>
      </c>
      <c r="N357" s="228" t="s">
        <v>46</v>
      </c>
      <c r="O357" s="92"/>
      <c r="P357" s="229">
        <f>O357*H357</f>
        <v>0</v>
      </c>
      <c r="Q357" s="229">
        <v>0</v>
      </c>
      <c r="R357" s="229">
        <f>Q357*H357</f>
        <v>0</v>
      </c>
      <c r="S357" s="229">
        <v>0</v>
      </c>
      <c r="T357" s="230">
        <f>S357*H357</f>
        <v>0</v>
      </c>
      <c r="U357" s="39"/>
      <c r="V357" s="39"/>
      <c r="W357" s="39"/>
      <c r="X357" s="39"/>
      <c r="Y357" s="39"/>
      <c r="Z357" s="39"/>
      <c r="AA357" s="39"/>
      <c r="AB357" s="39"/>
      <c r="AC357" s="39"/>
      <c r="AD357" s="39"/>
      <c r="AE357" s="39"/>
      <c r="AR357" s="231" t="s">
        <v>214</v>
      </c>
      <c r="AT357" s="231" t="s">
        <v>216</v>
      </c>
      <c r="AU357" s="231" t="s">
        <v>90</v>
      </c>
      <c r="AY357" s="18" t="s">
        <v>215</v>
      </c>
      <c r="BE357" s="232">
        <f>IF(N357="základní",J357,0)</f>
        <v>0</v>
      </c>
      <c r="BF357" s="232">
        <f>IF(N357="snížená",J357,0)</f>
        <v>0</v>
      </c>
      <c r="BG357" s="232">
        <f>IF(N357="zákl. přenesená",J357,0)</f>
        <v>0</v>
      </c>
      <c r="BH357" s="232">
        <f>IF(N357="sníž. přenesená",J357,0)</f>
        <v>0</v>
      </c>
      <c r="BI357" s="232">
        <f>IF(N357="nulová",J357,0)</f>
        <v>0</v>
      </c>
      <c r="BJ357" s="18" t="s">
        <v>88</v>
      </c>
      <c r="BK357" s="232">
        <f>ROUND(I357*H357,2)</f>
        <v>0</v>
      </c>
      <c r="BL357" s="18" t="s">
        <v>214</v>
      </c>
      <c r="BM357" s="231" t="s">
        <v>7888</v>
      </c>
    </row>
    <row r="358" s="2" customFormat="1">
      <c r="A358" s="39"/>
      <c r="B358" s="40"/>
      <c r="C358" s="41"/>
      <c r="D358" s="233" t="s">
        <v>221</v>
      </c>
      <c r="E358" s="41"/>
      <c r="F358" s="234" t="s">
        <v>2043</v>
      </c>
      <c r="G358" s="41"/>
      <c r="H358" s="41"/>
      <c r="I358" s="235"/>
      <c r="J358" s="41"/>
      <c r="K358" s="41"/>
      <c r="L358" s="45"/>
      <c r="M358" s="236"/>
      <c r="N358" s="237"/>
      <c r="O358" s="92"/>
      <c r="P358" s="92"/>
      <c r="Q358" s="92"/>
      <c r="R358" s="92"/>
      <c r="S358" s="92"/>
      <c r="T358" s="93"/>
      <c r="U358" s="39"/>
      <c r="V358" s="39"/>
      <c r="W358" s="39"/>
      <c r="X358" s="39"/>
      <c r="Y358" s="39"/>
      <c r="Z358" s="39"/>
      <c r="AA358" s="39"/>
      <c r="AB358" s="39"/>
      <c r="AC358" s="39"/>
      <c r="AD358" s="39"/>
      <c r="AE358" s="39"/>
      <c r="AT358" s="18" t="s">
        <v>221</v>
      </c>
      <c r="AU358" s="18" t="s">
        <v>90</v>
      </c>
    </row>
    <row r="359" s="2" customFormat="1">
      <c r="A359" s="39"/>
      <c r="B359" s="40"/>
      <c r="C359" s="41"/>
      <c r="D359" s="250" t="s">
        <v>362</v>
      </c>
      <c r="E359" s="41"/>
      <c r="F359" s="251" t="s">
        <v>2044</v>
      </c>
      <c r="G359" s="41"/>
      <c r="H359" s="41"/>
      <c r="I359" s="235"/>
      <c r="J359" s="41"/>
      <c r="K359" s="41"/>
      <c r="L359" s="45"/>
      <c r="M359" s="236"/>
      <c r="N359" s="237"/>
      <c r="O359" s="92"/>
      <c r="P359" s="92"/>
      <c r="Q359" s="92"/>
      <c r="R359" s="92"/>
      <c r="S359" s="92"/>
      <c r="T359" s="93"/>
      <c r="U359" s="39"/>
      <c r="V359" s="39"/>
      <c r="W359" s="39"/>
      <c r="X359" s="39"/>
      <c r="Y359" s="39"/>
      <c r="Z359" s="39"/>
      <c r="AA359" s="39"/>
      <c r="AB359" s="39"/>
      <c r="AC359" s="39"/>
      <c r="AD359" s="39"/>
      <c r="AE359" s="39"/>
      <c r="AT359" s="18" t="s">
        <v>362</v>
      </c>
      <c r="AU359" s="18" t="s">
        <v>90</v>
      </c>
    </row>
    <row r="360" s="2" customFormat="1" ht="16.5" customHeight="1">
      <c r="A360" s="39"/>
      <c r="B360" s="40"/>
      <c r="C360" s="295" t="s">
        <v>952</v>
      </c>
      <c r="D360" s="295" t="s">
        <v>539</v>
      </c>
      <c r="E360" s="296" t="s">
        <v>7657</v>
      </c>
      <c r="F360" s="297" t="s">
        <v>7658</v>
      </c>
      <c r="G360" s="298" t="s">
        <v>716</v>
      </c>
      <c r="H360" s="299">
        <v>1</v>
      </c>
      <c r="I360" s="300"/>
      <c r="J360" s="301">
        <f>ROUND(I360*H360,2)</f>
        <v>0</v>
      </c>
      <c r="K360" s="297" t="s">
        <v>359</v>
      </c>
      <c r="L360" s="302"/>
      <c r="M360" s="303" t="s">
        <v>1</v>
      </c>
      <c r="N360" s="304" t="s">
        <v>46</v>
      </c>
      <c r="O360" s="92"/>
      <c r="P360" s="229">
        <f>O360*H360</f>
        <v>0</v>
      </c>
      <c r="Q360" s="229">
        <v>0.00064000000000000005</v>
      </c>
      <c r="R360" s="229">
        <f>Q360*H360</f>
        <v>0.00064000000000000005</v>
      </c>
      <c r="S360" s="229">
        <v>0</v>
      </c>
      <c r="T360" s="230">
        <f>S360*H360</f>
        <v>0</v>
      </c>
      <c r="U360" s="39"/>
      <c r="V360" s="39"/>
      <c r="W360" s="39"/>
      <c r="X360" s="39"/>
      <c r="Y360" s="39"/>
      <c r="Z360" s="39"/>
      <c r="AA360" s="39"/>
      <c r="AB360" s="39"/>
      <c r="AC360" s="39"/>
      <c r="AD360" s="39"/>
      <c r="AE360" s="39"/>
      <c r="AR360" s="231" t="s">
        <v>251</v>
      </c>
      <c r="AT360" s="231" t="s">
        <v>539</v>
      </c>
      <c r="AU360" s="231" t="s">
        <v>90</v>
      </c>
      <c r="AY360" s="18" t="s">
        <v>215</v>
      </c>
      <c r="BE360" s="232">
        <f>IF(N360="základní",J360,0)</f>
        <v>0</v>
      </c>
      <c r="BF360" s="232">
        <f>IF(N360="snížená",J360,0)</f>
        <v>0</v>
      </c>
      <c r="BG360" s="232">
        <f>IF(N360="zákl. přenesená",J360,0)</f>
        <v>0</v>
      </c>
      <c r="BH360" s="232">
        <f>IF(N360="sníž. přenesená",J360,0)</f>
        <v>0</v>
      </c>
      <c r="BI360" s="232">
        <f>IF(N360="nulová",J360,0)</f>
        <v>0</v>
      </c>
      <c r="BJ360" s="18" t="s">
        <v>88</v>
      </c>
      <c r="BK360" s="232">
        <f>ROUND(I360*H360,2)</f>
        <v>0</v>
      </c>
      <c r="BL360" s="18" t="s">
        <v>214</v>
      </c>
      <c r="BM360" s="231" t="s">
        <v>7889</v>
      </c>
    </row>
    <row r="361" s="2" customFormat="1">
      <c r="A361" s="39"/>
      <c r="B361" s="40"/>
      <c r="C361" s="41"/>
      <c r="D361" s="233" t="s">
        <v>221</v>
      </c>
      <c r="E361" s="41"/>
      <c r="F361" s="234" t="s">
        <v>7658</v>
      </c>
      <c r="G361" s="41"/>
      <c r="H361" s="41"/>
      <c r="I361" s="235"/>
      <c r="J361" s="41"/>
      <c r="K361" s="41"/>
      <c r="L361" s="45"/>
      <c r="M361" s="236"/>
      <c r="N361" s="237"/>
      <c r="O361" s="92"/>
      <c r="P361" s="92"/>
      <c r="Q361" s="92"/>
      <c r="R361" s="92"/>
      <c r="S361" s="92"/>
      <c r="T361" s="93"/>
      <c r="U361" s="39"/>
      <c r="V361" s="39"/>
      <c r="W361" s="39"/>
      <c r="X361" s="39"/>
      <c r="Y361" s="39"/>
      <c r="Z361" s="39"/>
      <c r="AA361" s="39"/>
      <c r="AB361" s="39"/>
      <c r="AC361" s="39"/>
      <c r="AD361" s="39"/>
      <c r="AE361" s="39"/>
      <c r="AT361" s="18" t="s">
        <v>221</v>
      </c>
      <c r="AU361" s="18" t="s">
        <v>90</v>
      </c>
    </row>
    <row r="362" s="2" customFormat="1" ht="16.5" customHeight="1">
      <c r="A362" s="39"/>
      <c r="B362" s="40"/>
      <c r="C362" s="295" t="s">
        <v>959</v>
      </c>
      <c r="D362" s="295" t="s">
        <v>539</v>
      </c>
      <c r="E362" s="296" t="s">
        <v>7890</v>
      </c>
      <c r="F362" s="297" t="s">
        <v>7891</v>
      </c>
      <c r="G362" s="298" t="s">
        <v>716</v>
      </c>
      <c r="H362" s="299">
        <v>1</v>
      </c>
      <c r="I362" s="300"/>
      <c r="J362" s="301">
        <f>ROUND(I362*H362,2)</f>
        <v>0</v>
      </c>
      <c r="K362" s="297" t="s">
        <v>359</v>
      </c>
      <c r="L362" s="302"/>
      <c r="M362" s="303" t="s">
        <v>1</v>
      </c>
      <c r="N362" s="304" t="s">
        <v>46</v>
      </c>
      <c r="O362" s="92"/>
      <c r="P362" s="229">
        <f>O362*H362</f>
        <v>0</v>
      </c>
      <c r="Q362" s="229">
        <v>0.00064999999999999997</v>
      </c>
      <c r="R362" s="229">
        <f>Q362*H362</f>
        <v>0.00064999999999999997</v>
      </c>
      <c r="S362" s="229">
        <v>0</v>
      </c>
      <c r="T362" s="230">
        <f>S362*H362</f>
        <v>0</v>
      </c>
      <c r="U362" s="39"/>
      <c r="V362" s="39"/>
      <c r="W362" s="39"/>
      <c r="X362" s="39"/>
      <c r="Y362" s="39"/>
      <c r="Z362" s="39"/>
      <c r="AA362" s="39"/>
      <c r="AB362" s="39"/>
      <c r="AC362" s="39"/>
      <c r="AD362" s="39"/>
      <c r="AE362" s="39"/>
      <c r="AR362" s="231" t="s">
        <v>251</v>
      </c>
      <c r="AT362" s="231" t="s">
        <v>539</v>
      </c>
      <c r="AU362" s="231" t="s">
        <v>90</v>
      </c>
      <c r="AY362" s="18" t="s">
        <v>215</v>
      </c>
      <c r="BE362" s="232">
        <f>IF(N362="základní",J362,0)</f>
        <v>0</v>
      </c>
      <c r="BF362" s="232">
        <f>IF(N362="snížená",J362,0)</f>
        <v>0</v>
      </c>
      <c r="BG362" s="232">
        <f>IF(N362="zákl. přenesená",J362,0)</f>
        <v>0</v>
      </c>
      <c r="BH362" s="232">
        <f>IF(N362="sníž. přenesená",J362,0)</f>
        <v>0</v>
      </c>
      <c r="BI362" s="232">
        <f>IF(N362="nulová",J362,0)</f>
        <v>0</v>
      </c>
      <c r="BJ362" s="18" t="s">
        <v>88</v>
      </c>
      <c r="BK362" s="232">
        <f>ROUND(I362*H362,2)</f>
        <v>0</v>
      </c>
      <c r="BL362" s="18" t="s">
        <v>214</v>
      </c>
      <c r="BM362" s="231" t="s">
        <v>7892</v>
      </c>
    </row>
    <row r="363" s="2" customFormat="1">
      <c r="A363" s="39"/>
      <c r="B363" s="40"/>
      <c r="C363" s="41"/>
      <c r="D363" s="233" t="s">
        <v>221</v>
      </c>
      <c r="E363" s="41"/>
      <c r="F363" s="234" t="s">
        <v>7891</v>
      </c>
      <c r="G363" s="41"/>
      <c r="H363" s="41"/>
      <c r="I363" s="235"/>
      <c r="J363" s="41"/>
      <c r="K363" s="41"/>
      <c r="L363" s="45"/>
      <c r="M363" s="236"/>
      <c r="N363" s="237"/>
      <c r="O363" s="92"/>
      <c r="P363" s="92"/>
      <c r="Q363" s="92"/>
      <c r="R363" s="92"/>
      <c r="S363" s="92"/>
      <c r="T363" s="93"/>
      <c r="U363" s="39"/>
      <c r="V363" s="39"/>
      <c r="W363" s="39"/>
      <c r="X363" s="39"/>
      <c r="Y363" s="39"/>
      <c r="Z363" s="39"/>
      <c r="AA363" s="39"/>
      <c r="AB363" s="39"/>
      <c r="AC363" s="39"/>
      <c r="AD363" s="39"/>
      <c r="AE363" s="39"/>
      <c r="AT363" s="18" t="s">
        <v>221</v>
      </c>
      <c r="AU363" s="18" t="s">
        <v>90</v>
      </c>
    </row>
    <row r="364" s="2" customFormat="1" ht="33" customHeight="1">
      <c r="A364" s="39"/>
      <c r="B364" s="40"/>
      <c r="C364" s="220" t="s">
        <v>968</v>
      </c>
      <c r="D364" s="220" t="s">
        <v>216</v>
      </c>
      <c r="E364" s="221" t="s">
        <v>2050</v>
      </c>
      <c r="F364" s="222" t="s">
        <v>2051</v>
      </c>
      <c r="G364" s="223" t="s">
        <v>716</v>
      </c>
      <c r="H364" s="224">
        <v>4</v>
      </c>
      <c r="I364" s="225"/>
      <c r="J364" s="226">
        <f>ROUND(I364*H364,2)</f>
        <v>0</v>
      </c>
      <c r="K364" s="222" t="s">
        <v>359</v>
      </c>
      <c r="L364" s="45"/>
      <c r="M364" s="227" t="s">
        <v>1</v>
      </c>
      <c r="N364" s="228" t="s">
        <v>46</v>
      </c>
      <c r="O364" s="92"/>
      <c r="P364" s="229">
        <f>O364*H364</f>
        <v>0</v>
      </c>
      <c r="Q364" s="229">
        <v>0</v>
      </c>
      <c r="R364" s="229">
        <f>Q364*H364</f>
        <v>0</v>
      </c>
      <c r="S364" s="229">
        <v>0</v>
      </c>
      <c r="T364" s="230">
        <f>S364*H364</f>
        <v>0</v>
      </c>
      <c r="U364" s="39"/>
      <c r="V364" s="39"/>
      <c r="W364" s="39"/>
      <c r="X364" s="39"/>
      <c r="Y364" s="39"/>
      <c r="Z364" s="39"/>
      <c r="AA364" s="39"/>
      <c r="AB364" s="39"/>
      <c r="AC364" s="39"/>
      <c r="AD364" s="39"/>
      <c r="AE364" s="39"/>
      <c r="AR364" s="231" t="s">
        <v>214</v>
      </c>
      <c r="AT364" s="231" t="s">
        <v>216</v>
      </c>
      <c r="AU364" s="231" t="s">
        <v>90</v>
      </c>
      <c r="AY364" s="18" t="s">
        <v>215</v>
      </c>
      <c r="BE364" s="232">
        <f>IF(N364="základní",J364,0)</f>
        <v>0</v>
      </c>
      <c r="BF364" s="232">
        <f>IF(N364="snížená",J364,0)</f>
        <v>0</v>
      </c>
      <c r="BG364" s="232">
        <f>IF(N364="zákl. přenesená",J364,0)</f>
        <v>0</v>
      </c>
      <c r="BH364" s="232">
        <f>IF(N364="sníž. přenesená",J364,0)</f>
        <v>0</v>
      </c>
      <c r="BI364" s="232">
        <f>IF(N364="nulová",J364,0)</f>
        <v>0</v>
      </c>
      <c r="BJ364" s="18" t="s">
        <v>88</v>
      </c>
      <c r="BK364" s="232">
        <f>ROUND(I364*H364,2)</f>
        <v>0</v>
      </c>
      <c r="BL364" s="18" t="s">
        <v>214</v>
      </c>
      <c r="BM364" s="231" t="s">
        <v>7893</v>
      </c>
    </row>
    <row r="365" s="2" customFormat="1">
      <c r="A365" s="39"/>
      <c r="B365" s="40"/>
      <c r="C365" s="41"/>
      <c r="D365" s="233" t="s">
        <v>221</v>
      </c>
      <c r="E365" s="41"/>
      <c r="F365" s="234" t="s">
        <v>2053</v>
      </c>
      <c r="G365" s="41"/>
      <c r="H365" s="41"/>
      <c r="I365" s="235"/>
      <c r="J365" s="41"/>
      <c r="K365" s="41"/>
      <c r="L365" s="45"/>
      <c r="M365" s="236"/>
      <c r="N365" s="237"/>
      <c r="O365" s="92"/>
      <c r="P365" s="92"/>
      <c r="Q365" s="92"/>
      <c r="R365" s="92"/>
      <c r="S365" s="92"/>
      <c r="T365" s="93"/>
      <c r="U365" s="39"/>
      <c r="V365" s="39"/>
      <c r="W365" s="39"/>
      <c r="X365" s="39"/>
      <c r="Y365" s="39"/>
      <c r="Z365" s="39"/>
      <c r="AA365" s="39"/>
      <c r="AB365" s="39"/>
      <c r="AC365" s="39"/>
      <c r="AD365" s="39"/>
      <c r="AE365" s="39"/>
      <c r="AT365" s="18" t="s">
        <v>221</v>
      </c>
      <c r="AU365" s="18" t="s">
        <v>90</v>
      </c>
    </row>
    <row r="366" s="2" customFormat="1">
      <c r="A366" s="39"/>
      <c r="B366" s="40"/>
      <c r="C366" s="41"/>
      <c r="D366" s="250" t="s">
        <v>362</v>
      </c>
      <c r="E366" s="41"/>
      <c r="F366" s="251" t="s">
        <v>2054</v>
      </c>
      <c r="G366" s="41"/>
      <c r="H366" s="41"/>
      <c r="I366" s="235"/>
      <c r="J366" s="41"/>
      <c r="K366" s="41"/>
      <c r="L366" s="45"/>
      <c r="M366" s="236"/>
      <c r="N366" s="237"/>
      <c r="O366" s="92"/>
      <c r="P366" s="92"/>
      <c r="Q366" s="92"/>
      <c r="R366" s="92"/>
      <c r="S366" s="92"/>
      <c r="T366" s="93"/>
      <c r="U366" s="39"/>
      <c r="V366" s="39"/>
      <c r="W366" s="39"/>
      <c r="X366" s="39"/>
      <c r="Y366" s="39"/>
      <c r="Z366" s="39"/>
      <c r="AA366" s="39"/>
      <c r="AB366" s="39"/>
      <c r="AC366" s="39"/>
      <c r="AD366" s="39"/>
      <c r="AE366" s="39"/>
      <c r="AT366" s="18" t="s">
        <v>362</v>
      </c>
      <c r="AU366" s="18" t="s">
        <v>90</v>
      </c>
    </row>
    <row r="367" s="2" customFormat="1" ht="24.15" customHeight="1">
      <c r="A367" s="39"/>
      <c r="B367" s="40"/>
      <c r="C367" s="295" t="s">
        <v>977</v>
      </c>
      <c r="D367" s="295" t="s">
        <v>539</v>
      </c>
      <c r="E367" s="296" t="s">
        <v>7894</v>
      </c>
      <c r="F367" s="297" t="s">
        <v>7895</v>
      </c>
      <c r="G367" s="298" t="s">
        <v>716</v>
      </c>
      <c r="H367" s="299">
        <v>3</v>
      </c>
      <c r="I367" s="300"/>
      <c r="J367" s="301">
        <f>ROUND(I367*H367,2)</f>
        <v>0</v>
      </c>
      <c r="K367" s="297" t="s">
        <v>359</v>
      </c>
      <c r="L367" s="302"/>
      <c r="M367" s="303" t="s">
        <v>1</v>
      </c>
      <c r="N367" s="304" t="s">
        <v>46</v>
      </c>
      <c r="O367" s="92"/>
      <c r="P367" s="229">
        <f>O367*H367</f>
        <v>0</v>
      </c>
      <c r="Q367" s="229">
        <v>0.0014300000000000001</v>
      </c>
      <c r="R367" s="229">
        <f>Q367*H367</f>
        <v>0.0042900000000000004</v>
      </c>
      <c r="S367" s="229">
        <v>0</v>
      </c>
      <c r="T367" s="230">
        <f>S367*H367</f>
        <v>0</v>
      </c>
      <c r="U367" s="39"/>
      <c r="V367" s="39"/>
      <c r="W367" s="39"/>
      <c r="X367" s="39"/>
      <c r="Y367" s="39"/>
      <c r="Z367" s="39"/>
      <c r="AA367" s="39"/>
      <c r="AB367" s="39"/>
      <c r="AC367" s="39"/>
      <c r="AD367" s="39"/>
      <c r="AE367" s="39"/>
      <c r="AR367" s="231" t="s">
        <v>251</v>
      </c>
      <c r="AT367" s="231" t="s">
        <v>539</v>
      </c>
      <c r="AU367" s="231" t="s">
        <v>90</v>
      </c>
      <c r="AY367" s="18" t="s">
        <v>215</v>
      </c>
      <c r="BE367" s="232">
        <f>IF(N367="základní",J367,0)</f>
        <v>0</v>
      </c>
      <c r="BF367" s="232">
        <f>IF(N367="snížená",J367,0)</f>
        <v>0</v>
      </c>
      <c r="BG367" s="232">
        <f>IF(N367="zákl. přenesená",J367,0)</f>
        <v>0</v>
      </c>
      <c r="BH367" s="232">
        <f>IF(N367="sníž. přenesená",J367,0)</f>
        <v>0</v>
      </c>
      <c r="BI367" s="232">
        <f>IF(N367="nulová",J367,0)</f>
        <v>0</v>
      </c>
      <c r="BJ367" s="18" t="s">
        <v>88</v>
      </c>
      <c r="BK367" s="232">
        <f>ROUND(I367*H367,2)</f>
        <v>0</v>
      </c>
      <c r="BL367" s="18" t="s">
        <v>214</v>
      </c>
      <c r="BM367" s="231" t="s">
        <v>7896</v>
      </c>
    </row>
    <row r="368" s="2" customFormat="1">
      <c r="A368" s="39"/>
      <c r="B368" s="40"/>
      <c r="C368" s="41"/>
      <c r="D368" s="233" t="s">
        <v>221</v>
      </c>
      <c r="E368" s="41"/>
      <c r="F368" s="234" t="s">
        <v>7895</v>
      </c>
      <c r="G368" s="41"/>
      <c r="H368" s="41"/>
      <c r="I368" s="235"/>
      <c r="J368" s="41"/>
      <c r="K368" s="41"/>
      <c r="L368" s="45"/>
      <c r="M368" s="236"/>
      <c r="N368" s="237"/>
      <c r="O368" s="92"/>
      <c r="P368" s="92"/>
      <c r="Q368" s="92"/>
      <c r="R368" s="92"/>
      <c r="S368" s="92"/>
      <c r="T368" s="93"/>
      <c r="U368" s="39"/>
      <c r="V368" s="39"/>
      <c r="W368" s="39"/>
      <c r="X368" s="39"/>
      <c r="Y368" s="39"/>
      <c r="Z368" s="39"/>
      <c r="AA368" s="39"/>
      <c r="AB368" s="39"/>
      <c r="AC368" s="39"/>
      <c r="AD368" s="39"/>
      <c r="AE368" s="39"/>
      <c r="AT368" s="18" t="s">
        <v>221</v>
      </c>
      <c r="AU368" s="18" t="s">
        <v>90</v>
      </c>
    </row>
    <row r="369" s="2" customFormat="1" ht="24.15" customHeight="1">
      <c r="A369" s="39"/>
      <c r="B369" s="40"/>
      <c r="C369" s="295" t="s">
        <v>988</v>
      </c>
      <c r="D369" s="295" t="s">
        <v>539</v>
      </c>
      <c r="E369" s="296" t="s">
        <v>7897</v>
      </c>
      <c r="F369" s="297" t="s">
        <v>7898</v>
      </c>
      <c r="G369" s="298" t="s">
        <v>716</v>
      </c>
      <c r="H369" s="299">
        <v>1</v>
      </c>
      <c r="I369" s="300"/>
      <c r="J369" s="301">
        <f>ROUND(I369*H369,2)</f>
        <v>0</v>
      </c>
      <c r="K369" s="297" t="s">
        <v>359</v>
      </c>
      <c r="L369" s="302"/>
      <c r="M369" s="303" t="s">
        <v>1</v>
      </c>
      <c r="N369" s="304" t="s">
        <v>46</v>
      </c>
      <c r="O369" s="92"/>
      <c r="P369" s="229">
        <f>O369*H369</f>
        <v>0</v>
      </c>
      <c r="Q369" s="229">
        <v>0.0015399999999999999</v>
      </c>
      <c r="R369" s="229">
        <f>Q369*H369</f>
        <v>0.0015399999999999999</v>
      </c>
      <c r="S369" s="229">
        <v>0</v>
      </c>
      <c r="T369" s="230">
        <f>S369*H369</f>
        <v>0</v>
      </c>
      <c r="U369" s="39"/>
      <c r="V369" s="39"/>
      <c r="W369" s="39"/>
      <c r="X369" s="39"/>
      <c r="Y369" s="39"/>
      <c r="Z369" s="39"/>
      <c r="AA369" s="39"/>
      <c r="AB369" s="39"/>
      <c r="AC369" s="39"/>
      <c r="AD369" s="39"/>
      <c r="AE369" s="39"/>
      <c r="AR369" s="231" t="s">
        <v>251</v>
      </c>
      <c r="AT369" s="231" t="s">
        <v>539</v>
      </c>
      <c r="AU369" s="231" t="s">
        <v>90</v>
      </c>
      <c r="AY369" s="18" t="s">
        <v>215</v>
      </c>
      <c r="BE369" s="232">
        <f>IF(N369="základní",J369,0)</f>
        <v>0</v>
      </c>
      <c r="BF369" s="232">
        <f>IF(N369="snížená",J369,0)</f>
        <v>0</v>
      </c>
      <c r="BG369" s="232">
        <f>IF(N369="zákl. přenesená",J369,0)</f>
        <v>0</v>
      </c>
      <c r="BH369" s="232">
        <f>IF(N369="sníž. přenesená",J369,0)</f>
        <v>0</v>
      </c>
      <c r="BI369" s="232">
        <f>IF(N369="nulová",J369,0)</f>
        <v>0</v>
      </c>
      <c r="BJ369" s="18" t="s">
        <v>88</v>
      </c>
      <c r="BK369" s="232">
        <f>ROUND(I369*H369,2)</f>
        <v>0</v>
      </c>
      <c r="BL369" s="18" t="s">
        <v>214</v>
      </c>
      <c r="BM369" s="231" t="s">
        <v>7899</v>
      </c>
    </row>
    <row r="370" s="2" customFormat="1">
      <c r="A370" s="39"/>
      <c r="B370" s="40"/>
      <c r="C370" s="41"/>
      <c r="D370" s="233" t="s">
        <v>221</v>
      </c>
      <c r="E370" s="41"/>
      <c r="F370" s="234" t="s">
        <v>7898</v>
      </c>
      <c r="G370" s="41"/>
      <c r="H370" s="41"/>
      <c r="I370" s="235"/>
      <c r="J370" s="41"/>
      <c r="K370" s="41"/>
      <c r="L370" s="45"/>
      <c r="M370" s="236"/>
      <c r="N370" s="237"/>
      <c r="O370" s="92"/>
      <c r="P370" s="92"/>
      <c r="Q370" s="92"/>
      <c r="R370" s="92"/>
      <c r="S370" s="92"/>
      <c r="T370" s="93"/>
      <c r="U370" s="39"/>
      <c r="V370" s="39"/>
      <c r="W370" s="39"/>
      <c r="X370" s="39"/>
      <c r="Y370" s="39"/>
      <c r="Z370" s="39"/>
      <c r="AA370" s="39"/>
      <c r="AB370" s="39"/>
      <c r="AC370" s="39"/>
      <c r="AD370" s="39"/>
      <c r="AE370" s="39"/>
      <c r="AT370" s="18" t="s">
        <v>221</v>
      </c>
      <c r="AU370" s="18" t="s">
        <v>90</v>
      </c>
    </row>
    <row r="371" s="2" customFormat="1" ht="33" customHeight="1">
      <c r="A371" s="39"/>
      <c r="B371" s="40"/>
      <c r="C371" s="220" t="s">
        <v>999</v>
      </c>
      <c r="D371" s="220" t="s">
        <v>216</v>
      </c>
      <c r="E371" s="221" t="s">
        <v>7660</v>
      </c>
      <c r="F371" s="222" t="s">
        <v>7661</v>
      </c>
      <c r="G371" s="223" t="s">
        <v>716</v>
      </c>
      <c r="H371" s="224">
        <v>5</v>
      </c>
      <c r="I371" s="225"/>
      <c r="J371" s="226">
        <f>ROUND(I371*H371,2)</f>
        <v>0</v>
      </c>
      <c r="K371" s="222" t="s">
        <v>359</v>
      </c>
      <c r="L371" s="45"/>
      <c r="M371" s="227" t="s">
        <v>1</v>
      </c>
      <c r="N371" s="228" t="s">
        <v>46</v>
      </c>
      <c r="O371" s="92"/>
      <c r="P371" s="229">
        <f>O371*H371</f>
        <v>0</v>
      </c>
      <c r="Q371" s="229">
        <v>0</v>
      </c>
      <c r="R371" s="229">
        <f>Q371*H371</f>
        <v>0</v>
      </c>
      <c r="S371" s="229">
        <v>0</v>
      </c>
      <c r="T371" s="230">
        <f>S371*H371</f>
        <v>0</v>
      </c>
      <c r="U371" s="39"/>
      <c r="V371" s="39"/>
      <c r="W371" s="39"/>
      <c r="X371" s="39"/>
      <c r="Y371" s="39"/>
      <c r="Z371" s="39"/>
      <c r="AA371" s="39"/>
      <c r="AB371" s="39"/>
      <c r="AC371" s="39"/>
      <c r="AD371" s="39"/>
      <c r="AE371" s="39"/>
      <c r="AR371" s="231" t="s">
        <v>214</v>
      </c>
      <c r="AT371" s="231" t="s">
        <v>216</v>
      </c>
      <c r="AU371" s="231" t="s">
        <v>90</v>
      </c>
      <c r="AY371" s="18" t="s">
        <v>215</v>
      </c>
      <c r="BE371" s="232">
        <f>IF(N371="základní",J371,0)</f>
        <v>0</v>
      </c>
      <c r="BF371" s="232">
        <f>IF(N371="snížená",J371,0)</f>
        <v>0</v>
      </c>
      <c r="BG371" s="232">
        <f>IF(N371="zákl. přenesená",J371,0)</f>
        <v>0</v>
      </c>
      <c r="BH371" s="232">
        <f>IF(N371="sníž. přenesená",J371,0)</f>
        <v>0</v>
      </c>
      <c r="BI371" s="232">
        <f>IF(N371="nulová",J371,0)</f>
        <v>0</v>
      </c>
      <c r="BJ371" s="18" t="s">
        <v>88</v>
      </c>
      <c r="BK371" s="232">
        <f>ROUND(I371*H371,2)</f>
        <v>0</v>
      </c>
      <c r="BL371" s="18" t="s">
        <v>214</v>
      </c>
      <c r="BM371" s="231" t="s">
        <v>7900</v>
      </c>
    </row>
    <row r="372" s="2" customFormat="1">
      <c r="A372" s="39"/>
      <c r="B372" s="40"/>
      <c r="C372" s="41"/>
      <c r="D372" s="233" t="s">
        <v>221</v>
      </c>
      <c r="E372" s="41"/>
      <c r="F372" s="234" t="s">
        <v>7663</v>
      </c>
      <c r="G372" s="41"/>
      <c r="H372" s="41"/>
      <c r="I372" s="235"/>
      <c r="J372" s="41"/>
      <c r="K372" s="41"/>
      <c r="L372" s="45"/>
      <c r="M372" s="236"/>
      <c r="N372" s="237"/>
      <c r="O372" s="92"/>
      <c r="P372" s="92"/>
      <c r="Q372" s="92"/>
      <c r="R372" s="92"/>
      <c r="S372" s="92"/>
      <c r="T372" s="93"/>
      <c r="U372" s="39"/>
      <c r="V372" s="39"/>
      <c r="W372" s="39"/>
      <c r="X372" s="39"/>
      <c r="Y372" s="39"/>
      <c r="Z372" s="39"/>
      <c r="AA372" s="39"/>
      <c r="AB372" s="39"/>
      <c r="AC372" s="39"/>
      <c r="AD372" s="39"/>
      <c r="AE372" s="39"/>
      <c r="AT372" s="18" t="s">
        <v>221</v>
      </c>
      <c r="AU372" s="18" t="s">
        <v>90</v>
      </c>
    </row>
    <row r="373" s="2" customFormat="1">
      <c r="A373" s="39"/>
      <c r="B373" s="40"/>
      <c r="C373" s="41"/>
      <c r="D373" s="250" t="s">
        <v>362</v>
      </c>
      <c r="E373" s="41"/>
      <c r="F373" s="251" t="s">
        <v>7664</v>
      </c>
      <c r="G373" s="41"/>
      <c r="H373" s="41"/>
      <c r="I373" s="235"/>
      <c r="J373" s="41"/>
      <c r="K373" s="41"/>
      <c r="L373" s="45"/>
      <c r="M373" s="236"/>
      <c r="N373" s="237"/>
      <c r="O373" s="92"/>
      <c r="P373" s="92"/>
      <c r="Q373" s="92"/>
      <c r="R373" s="92"/>
      <c r="S373" s="92"/>
      <c r="T373" s="93"/>
      <c r="U373" s="39"/>
      <c r="V373" s="39"/>
      <c r="W373" s="39"/>
      <c r="X373" s="39"/>
      <c r="Y373" s="39"/>
      <c r="Z373" s="39"/>
      <c r="AA373" s="39"/>
      <c r="AB373" s="39"/>
      <c r="AC373" s="39"/>
      <c r="AD373" s="39"/>
      <c r="AE373" s="39"/>
      <c r="AT373" s="18" t="s">
        <v>362</v>
      </c>
      <c r="AU373" s="18" t="s">
        <v>90</v>
      </c>
    </row>
    <row r="374" s="2" customFormat="1" ht="21.75" customHeight="1">
      <c r="A374" s="39"/>
      <c r="B374" s="40"/>
      <c r="C374" s="295" t="s">
        <v>1006</v>
      </c>
      <c r="D374" s="295" t="s">
        <v>539</v>
      </c>
      <c r="E374" s="296" t="s">
        <v>7665</v>
      </c>
      <c r="F374" s="297" t="s">
        <v>7666</v>
      </c>
      <c r="G374" s="298" t="s">
        <v>716</v>
      </c>
      <c r="H374" s="299">
        <v>5</v>
      </c>
      <c r="I374" s="300"/>
      <c r="J374" s="301">
        <f>ROUND(I374*H374,2)</f>
        <v>0</v>
      </c>
      <c r="K374" s="297" t="s">
        <v>359</v>
      </c>
      <c r="L374" s="302"/>
      <c r="M374" s="303" t="s">
        <v>1</v>
      </c>
      <c r="N374" s="304" t="s">
        <v>46</v>
      </c>
      <c r="O374" s="92"/>
      <c r="P374" s="229">
        <f>O374*H374</f>
        <v>0</v>
      </c>
      <c r="Q374" s="229">
        <v>0.00048000000000000001</v>
      </c>
      <c r="R374" s="229">
        <f>Q374*H374</f>
        <v>0.0024000000000000002</v>
      </c>
      <c r="S374" s="229">
        <v>0</v>
      </c>
      <c r="T374" s="230">
        <f>S374*H374</f>
        <v>0</v>
      </c>
      <c r="U374" s="39"/>
      <c r="V374" s="39"/>
      <c r="W374" s="39"/>
      <c r="X374" s="39"/>
      <c r="Y374" s="39"/>
      <c r="Z374" s="39"/>
      <c r="AA374" s="39"/>
      <c r="AB374" s="39"/>
      <c r="AC374" s="39"/>
      <c r="AD374" s="39"/>
      <c r="AE374" s="39"/>
      <c r="AR374" s="231" t="s">
        <v>251</v>
      </c>
      <c r="AT374" s="231" t="s">
        <v>539</v>
      </c>
      <c r="AU374" s="231" t="s">
        <v>90</v>
      </c>
      <c r="AY374" s="18" t="s">
        <v>215</v>
      </c>
      <c r="BE374" s="232">
        <f>IF(N374="základní",J374,0)</f>
        <v>0</v>
      </c>
      <c r="BF374" s="232">
        <f>IF(N374="snížená",J374,0)</f>
        <v>0</v>
      </c>
      <c r="BG374" s="232">
        <f>IF(N374="zákl. přenesená",J374,0)</f>
        <v>0</v>
      </c>
      <c r="BH374" s="232">
        <f>IF(N374="sníž. přenesená",J374,0)</f>
        <v>0</v>
      </c>
      <c r="BI374" s="232">
        <f>IF(N374="nulová",J374,0)</f>
        <v>0</v>
      </c>
      <c r="BJ374" s="18" t="s">
        <v>88</v>
      </c>
      <c r="BK374" s="232">
        <f>ROUND(I374*H374,2)</f>
        <v>0</v>
      </c>
      <c r="BL374" s="18" t="s">
        <v>214</v>
      </c>
      <c r="BM374" s="231" t="s">
        <v>7901</v>
      </c>
    </row>
    <row r="375" s="2" customFormat="1">
      <c r="A375" s="39"/>
      <c r="B375" s="40"/>
      <c r="C375" s="41"/>
      <c r="D375" s="233" t="s">
        <v>221</v>
      </c>
      <c r="E375" s="41"/>
      <c r="F375" s="234" t="s">
        <v>7666</v>
      </c>
      <c r="G375" s="41"/>
      <c r="H375" s="41"/>
      <c r="I375" s="235"/>
      <c r="J375" s="41"/>
      <c r="K375" s="41"/>
      <c r="L375" s="45"/>
      <c r="M375" s="236"/>
      <c r="N375" s="237"/>
      <c r="O375" s="92"/>
      <c r="P375" s="92"/>
      <c r="Q375" s="92"/>
      <c r="R375" s="92"/>
      <c r="S375" s="92"/>
      <c r="T375" s="93"/>
      <c r="U375" s="39"/>
      <c r="V375" s="39"/>
      <c r="W375" s="39"/>
      <c r="X375" s="39"/>
      <c r="Y375" s="39"/>
      <c r="Z375" s="39"/>
      <c r="AA375" s="39"/>
      <c r="AB375" s="39"/>
      <c r="AC375" s="39"/>
      <c r="AD375" s="39"/>
      <c r="AE375" s="39"/>
      <c r="AT375" s="18" t="s">
        <v>221</v>
      </c>
      <c r="AU375" s="18" t="s">
        <v>90</v>
      </c>
    </row>
    <row r="376" s="2" customFormat="1" ht="33" customHeight="1">
      <c r="A376" s="39"/>
      <c r="B376" s="40"/>
      <c r="C376" s="220" t="s">
        <v>1014</v>
      </c>
      <c r="D376" s="220" t="s">
        <v>216</v>
      </c>
      <c r="E376" s="221" t="s">
        <v>7902</v>
      </c>
      <c r="F376" s="222" t="s">
        <v>7903</v>
      </c>
      <c r="G376" s="223" t="s">
        <v>716</v>
      </c>
      <c r="H376" s="224">
        <v>4</v>
      </c>
      <c r="I376" s="225"/>
      <c r="J376" s="226">
        <f>ROUND(I376*H376,2)</f>
        <v>0</v>
      </c>
      <c r="K376" s="222" t="s">
        <v>359</v>
      </c>
      <c r="L376" s="45"/>
      <c r="M376" s="227" t="s">
        <v>1</v>
      </c>
      <c r="N376" s="228" t="s">
        <v>46</v>
      </c>
      <c r="O376" s="92"/>
      <c r="P376" s="229">
        <f>O376*H376</f>
        <v>0</v>
      </c>
      <c r="Q376" s="229">
        <v>0</v>
      </c>
      <c r="R376" s="229">
        <f>Q376*H376</f>
        <v>0</v>
      </c>
      <c r="S376" s="229">
        <v>0</v>
      </c>
      <c r="T376" s="230">
        <f>S376*H376</f>
        <v>0</v>
      </c>
      <c r="U376" s="39"/>
      <c r="V376" s="39"/>
      <c r="W376" s="39"/>
      <c r="X376" s="39"/>
      <c r="Y376" s="39"/>
      <c r="Z376" s="39"/>
      <c r="AA376" s="39"/>
      <c r="AB376" s="39"/>
      <c r="AC376" s="39"/>
      <c r="AD376" s="39"/>
      <c r="AE376" s="39"/>
      <c r="AR376" s="231" t="s">
        <v>214</v>
      </c>
      <c r="AT376" s="231" t="s">
        <v>216</v>
      </c>
      <c r="AU376" s="231" t="s">
        <v>90</v>
      </c>
      <c r="AY376" s="18" t="s">
        <v>215</v>
      </c>
      <c r="BE376" s="232">
        <f>IF(N376="základní",J376,0)</f>
        <v>0</v>
      </c>
      <c r="BF376" s="232">
        <f>IF(N376="snížená",J376,0)</f>
        <v>0</v>
      </c>
      <c r="BG376" s="232">
        <f>IF(N376="zákl. přenesená",J376,0)</f>
        <v>0</v>
      </c>
      <c r="BH376" s="232">
        <f>IF(N376="sníž. přenesená",J376,0)</f>
        <v>0</v>
      </c>
      <c r="BI376" s="232">
        <f>IF(N376="nulová",J376,0)</f>
        <v>0</v>
      </c>
      <c r="BJ376" s="18" t="s">
        <v>88</v>
      </c>
      <c r="BK376" s="232">
        <f>ROUND(I376*H376,2)</f>
        <v>0</v>
      </c>
      <c r="BL376" s="18" t="s">
        <v>214</v>
      </c>
      <c r="BM376" s="231" t="s">
        <v>7904</v>
      </c>
    </row>
    <row r="377" s="2" customFormat="1">
      <c r="A377" s="39"/>
      <c r="B377" s="40"/>
      <c r="C377" s="41"/>
      <c r="D377" s="233" t="s">
        <v>221</v>
      </c>
      <c r="E377" s="41"/>
      <c r="F377" s="234" t="s">
        <v>7905</v>
      </c>
      <c r="G377" s="41"/>
      <c r="H377" s="41"/>
      <c r="I377" s="235"/>
      <c r="J377" s="41"/>
      <c r="K377" s="41"/>
      <c r="L377" s="45"/>
      <c r="M377" s="236"/>
      <c r="N377" s="237"/>
      <c r="O377" s="92"/>
      <c r="P377" s="92"/>
      <c r="Q377" s="92"/>
      <c r="R377" s="92"/>
      <c r="S377" s="92"/>
      <c r="T377" s="93"/>
      <c r="U377" s="39"/>
      <c r="V377" s="39"/>
      <c r="W377" s="39"/>
      <c r="X377" s="39"/>
      <c r="Y377" s="39"/>
      <c r="Z377" s="39"/>
      <c r="AA377" s="39"/>
      <c r="AB377" s="39"/>
      <c r="AC377" s="39"/>
      <c r="AD377" s="39"/>
      <c r="AE377" s="39"/>
      <c r="AT377" s="18" t="s">
        <v>221</v>
      </c>
      <c r="AU377" s="18" t="s">
        <v>90</v>
      </c>
    </row>
    <row r="378" s="2" customFormat="1">
      <c r="A378" s="39"/>
      <c r="B378" s="40"/>
      <c r="C378" s="41"/>
      <c r="D378" s="250" t="s">
        <v>362</v>
      </c>
      <c r="E378" s="41"/>
      <c r="F378" s="251" t="s">
        <v>7906</v>
      </c>
      <c r="G378" s="41"/>
      <c r="H378" s="41"/>
      <c r="I378" s="235"/>
      <c r="J378" s="41"/>
      <c r="K378" s="41"/>
      <c r="L378" s="45"/>
      <c r="M378" s="236"/>
      <c r="N378" s="237"/>
      <c r="O378" s="92"/>
      <c r="P378" s="92"/>
      <c r="Q378" s="92"/>
      <c r="R378" s="92"/>
      <c r="S378" s="92"/>
      <c r="T378" s="93"/>
      <c r="U378" s="39"/>
      <c r="V378" s="39"/>
      <c r="W378" s="39"/>
      <c r="X378" s="39"/>
      <c r="Y378" s="39"/>
      <c r="Z378" s="39"/>
      <c r="AA378" s="39"/>
      <c r="AB378" s="39"/>
      <c r="AC378" s="39"/>
      <c r="AD378" s="39"/>
      <c r="AE378" s="39"/>
      <c r="AT378" s="18" t="s">
        <v>362</v>
      </c>
      <c r="AU378" s="18" t="s">
        <v>90</v>
      </c>
    </row>
    <row r="379" s="2" customFormat="1" ht="24.15" customHeight="1">
      <c r="A379" s="39"/>
      <c r="B379" s="40"/>
      <c r="C379" s="295" t="s">
        <v>1022</v>
      </c>
      <c r="D379" s="295" t="s">
        <v>539</v>
      </c>
      <c r="E379" s="296" t="s">
        <v>7907</v>
      </c>
      <c r="F379" s="297" t="s">
        <v>7908</v>
      </c>
      <c r="G379" s="298" t="s">
        <v>716</v>
      </c>
      <c r="H379" s="299">
        <v>3</v>
      </c>
      <c r="I379" s="300"/>
      <c r="J379" s="301">
        <f>ROUND(I379*H379,2)</f>
        <v>0</v>
      </c>
      <c r="K379" s="297" t="s">
        <v>359</v>
      </c>
      <c r="L379" s="302"/>
      <c r="M379" s="303" t="s">
        <v>1</v>
      </c>
      <c r="N379" s="304" t="s">
        <v>46</v>
      </c>
      <c r="O379" s="92"/>
      <c r="P379" s="229">
        <f>O379*H379</f>
        <v>0</v>
      </c>
      <c r="Q379" s="229">
        <v>0.00247</v>
      </c>
      <c r="R379" s="229">
        <f>Q379*H379</f>
        <v>0.0074099999999999999</v>
      </c>
      <c r="S379" s="229">
        <v>0</v>
      </c>
      <c r="T379" s="230">
        <f>S379*H379</f>
        <v>0</v>
      </c>
      <c r="U379" s="39"/>
      <c r="V379" s="39"/>
      <c r="W379" s="39"/>
      <c r="X379" s="39"/>
      <c r="Y379" s="39"/>
      <c r="Z379" s="39"/>
      <c r="AA379" s="39"/>
      <c r="AB379" s="39"/>
      <c r="AC379" s="39"/>
      <c r="AD379" s="39"/>
      <c r="AE379" s="39"/>
      <c r="AR379" s="231" t="s">
        <v>251</v>
      </c>
      <c r="AT379" s="231" t="s">
        <v>539</v>
      </c>
      <c r="AU379" s="231" t="s">
        <v>90</v>
      </c>
      <c r="AY379" s="18" t="s">
        <v>215</v>
      </c>
      <c r="BE379" s="232">
        <f>IF(N379="základní",J379,0)</f>
        <v>0</v>
      </c>
      <c r="BF379" s="232">
        <f>IF(N379="snížená",J379,0)</f>
        <v>0</v>
      </c>
      <c r="BG379" s="232">
        <f>IF(N379="zákl. přenesená",J379,0)</f>
        <v>0</v>
      </c>
      <c r="BH379" s="232">
        <f>IF(N379="sníž. přenesená",J379,0)</f>
        <v>0</v>
      </c>
      <c r="BI379" s="232">
        <f>IF(N379="nulová",J379,0)</f>
        <v>0</v>
      </c>
      <c r="BJ379" s="18" t="s">
        <v>88</v>
      </c>
      <c r="BK379" s="232">
        <f>ROUND(I379*H379,2)</f>
        <v>0</v>
      </c>
      <c r="BL379" s="18" t="s">
        <v>214</v>
      </c>
      <c r="BM379" s="231" t="s">
        <v>7909</v>
      </c>
    </row>
    <row r="380" s="2" customFormat="1">
      <c r="A380" s="39"/>
      <c r="B380" s="40"/>
      <c r="C380" s="41"/>
      <c r="D380" s="233" t="s">
        <v>221</v>
      </c>
      <c r="E380" s="41"/>
      <c r="F380" s="234" t="s">
        <v>7908</v>
      </c>
      <c r="G380" s="41"/>
      <c r="H380" s="41"/>
      <c r="I380" s="235"/>
      <c r="J380" s="41"/>
      <c r="K380" s="41"/>
      <c r="L380" s="45"/>
      <c r="M380" s="236"/>
      <c r="N380" s="237"/>
      <c r="O380" s="92"/>
      <c r="P380" s="92"/>
      <c r="Q380" s="92"/>
      <c r="R380" s="92"/>
      <c r="S380" s="92"/>
      <c r="T380" s="93"/>
      <c r="U380" s="39"/>
      <c r="V380" s="39"/>
      <c r="W380" s="39"/>
      <c r="X380" s="39"/>
      <c r="Y380" s="39"/>
      <c r="Z380" s="39"/>
      <c r="AA380" s="39"/>
      <c r="AB380" s="39"/>
      <c r="AC380" s="39"/>
      <c r="AD380" s="39"/>
      <c r="AE380" s="39"/>
      <c r="AT380" s="18" t="s">
        <v>221</v>
      </c>
      <c r="AU380" s="18" t="s">
        <v>90</v>
      </c>
    </row>
    <row r="381" s="2" customFormat="1" ht="24.15" customHeight="1">
      <c r="A381" s="39"/>
      <c r="B381" s="40"/>
      <c r="C381" s="295" t="s">
        <v>1030</v>
      </c>
      <c r="D381" s="295" t="s">
        <v>539</v>
      </c>
      <c r="E381" s="296" t="s">
        <v>7910</v>
      </c>
      <c r="F381" s="297" t="s">
        <v>7911</v>
      </c>
      <c r="G381" s="298" t="s">
        <v>716</v>
      </c>
      <c r="H381" s="299">
        <v>1</v>
      </c>
      <c r="I381" s="300"/>
      <c r="J381" s="301">
        <f>ROUND(I381*H381,2)</f>
        <v>0</v>
      </c>
      <c r="K381" s="297" t="s">
        <v>359</v>
      </c>
      <c r="L381" s="302"/>
      <c r="M381" s="303" t="s">
        <v>1</v>
      </c>
      <c r="N381" s="304" t="s">
        <v>46</v>
      </c>
      <c r="O381" s="92"/>
      <c r="P381" s="229">
        <f>O381*H381</f>
        <v>0</v>
      </c>
      <c r="Q381" s="229">
        <v>0.002</v>
      </c>
      <c r="R381" s="229">
        <f>Q381*H381</f>
        <v>0.002</v>
      </c>
      <c r="S381" s="229">
        <v>0</v>
      </c>
      <c r="T381" s="230">
        <f>S381*H381</f>
        <v>0</v>
      </c>
      <c r="U381" s="39"/>
      <c r="V381" s="39"/>
      <c r="W381" s="39"/>
      <c r="X381" s="39"/>
      <c r="Y381" s="39"/>
      <c r="Z381" s="39"/>
      <c r="AA381" s="39"/>
      <c r="AB381" s="39"/>
      <c r="AC381" s="39"/>
      <c r="AD381" s="39"/>
      <c r="AE381" s="39"/>
      <c r="AR381" s="231" t="s">
        <v>251</v>
      </c>
      <c r="AT381" s="231" t="s">
        <v>539</v>
      </c>
      <c r="AU381" s="231" t="s">
        <v>90</v>
      </c>
      <c r="AY381" s="18" t="s">
        <v>215</v>
      </c>
      <c r="BE381" s="232">
        <f>IF(N381="základní",J381,0)</f>
        <v>0</v>
      </c>
      <c r="BF381" s="232">
        <f>IF(N381="snížená",J381,0)</f>
        <v>0</v>
      </c>
      <c r="BG381" s="232">
        <f>IF(N381="zákl. přenesená",J381,0)</f>
        <v>0</v>
      </c>
      <c r="BH381" s="232">
        <f>IF(N381="sníž. přenesená",J381,0)</f>
        <v>0</v>
      </c>
      <c r="BI381" s="232">
        <f>IF(N381="nulová",J381,0)</f>
        <v>0</v>
      </c>
      <c r="BJ381" s="18" t="s">
        <v>88</v>
      </c>
      <c r="BK381" s="232">
        <f>ROUND(I381*H381,2)</f>
        <v>0</v>
      </c>
      <c r="BL381" s="18" t="s">
        <v>214</v>
      </c>
      <c r="BM381" s="231" t="s">
        <v>7912</v>
      </c>
    </row>
    <row r="382" s="2" customFormat="1">
      <c r="A382" s="39"/>
      <c r="B382" s="40"/>
      <c r="C382" s="41"/>
      <c r="D382" s="233" t="s">
        <v>221</v>
      </c>
      <c r="E382" s="41"/>
      <c r="F382" s="234" t="s">
        <v>7911</v>
      </c>
      <c r="G382" s="41"/>
      <c r="H382" s="41"/>
      <c r="I382" s="235"/>
      <c r="J382" s="41"/>
      <c r="K382" s="41"/>
      <c r="L382" s="45"/>
      <c r="M382" s="236"/>
      <c r="N382" s="237"/>
      <c r="O382" s="92"/>
      <c r="P382" s="92"/>
      <c r="Q382" s="92"/>
      <c r="R382" s="92"/>
      <c r="S382" s="92"/>
      <c r="T382" s="93"/>
      <c r="U382" s="39"/>
      <c r="V382" s="39"/>
      <c r="W382" s="39"/>
      <c r="X382" s="39"/>
      <c r="Y382" s="39"/>
      <c r="Z382" s="39"/>
      <c r="AA382" s="39"/>
      <c r="AB382" s="39"/>
      <c r="AC382" s="39"/>
      <c r="AD382" s="39"/>
      <c r="AE382" s="39"/>
      <c r="AT382" s="18" t="s">
        <v>221</v>
      </c>
      <c r="AU382" s="18" t="s">
        <v>90</v>
      </c>
    </row>
    <row r="383" s="2" customFormat="1" ht="33" customHeight="1">
      <c r="A383" s="39"/>
      <c r="B383" s="40"/>
      <c r="C383" s="220" t="s">
        <v>1037</v>
      </c>
      <c r="D383" s="220" t="s">
        <v>216</v>
      </c>
      <c r="E383" s="221" t="s">
        <v>7913</v>
      </c>
      <c r="F383" s="222" t="s">
        <v>7914</v>
      </c>
      <c r="G383" s="223" t="s">
        <v>716</v>
      </c>
      <c r="H383" s="224">
        <v>5</v>
      </c>
      <c r="I383" s="225"/>
      <c r="J383" s="226">
        <f>ROUND(I383*H383,2)</f>
        <v>0</v>
      </c>
      <c r="K383" s="222" t="s">
        <v>359</v>
      </c>
      <c r="L383" s="45"/>
      <c r="M383" s="227" t="s">
        <v>1</v>
      </c>
      <c r="N383" s="228" t="s">
        <v>46</v>
      </c>
      <c r="O383" s="92"/>
      <c r="P383" s="229">
        <f>O383*H383</f>
        <v>0</v>
      </c>
      <c r="Q383" s="229">
        <v>0</v>
      </c>
      <c r="R383" s="229">
        <f>Q383*H383</f>
        <v>0</v>
      </c>
      <c r="S383" s="229">
        <v>0</v>
      </c>
      <c r="T383" s="230">
        <f>S383*H383</f>
        <v>0</v>
      </c>
      <c r="U383" s="39"/>
      <c r="V383" s="39"/>
      <c r="W383" s="39"/>
      <c r="X383" s="39"/>
      <c r="Y383" s="39"/>
      <c r="Z383" s="39"/>
      <c r="AA383" s="39"/>
      <c r="AB383" s="39"/>
      <c r="AC383" s="39"/>
      <c r="AD383" s="39"/>
      <c r="AE383" s="39"/>
      <c r="AR383" s="231" t="s">
        <v>214</v>
      </c>
      <c r="AT383" s="231" t="s">
        <v>216</v>
      </c>
      <c r="AU383" s="231" t="s">
        <v>90</v>
      </c>
      <c r="AY383" s="18" t="s">
        <v>215</v>
      </c>
      <c r="BE383" s="232">
        <f>IF(N383="základní",J383,0)</f>
        <v>0</v>
      </c>
      <c r="BF383" s="232">
        <f>IF(N383="snížená",J383,0)</f>
        <v>0</v>
      </c>
      <c r="BG383" s="232">
        <f>IF(N383="zákl. přenesená",J383,0)</f>
        <v>0</v>
      </c>
      <c r="BH383" s="232">
        <f>IF(N383="sníž. přenesená",J383,0)</f>
        <v>0</v>
      </c>
      <c r="BI383" s="232">
        <f>IF(N383="nulová",J383,0)</f>
        <v>0</v>
      </c>
      <c r="BJ383" s="18" t="s">
        <v>88</v>
      </c>
      <c r="BK383" s="232">
        <f>ROUND(I383*H383,2)</f>
        <v>0</v>
      </c>
      <c r="BL383" s="18" t="s">
        <v>214</v>
      </c>
      <c r="BM383" s="231" t="s">
        <v>7915</v>
      </c>
    </row>
    <row r="384" s="2" customFormat="1">
      <c r="A384" s="39"/>
      <c r="B384" s="40"/>
      <c r="C384" s="41"/>
      <c r="D384" s="233" t="s">
        <v>221</v>
      </c>
      <c r="E384" s="41"/>
      <c r="F384" s="234" t="s">
        <v>7916</v>
      </c>
      <c r="G384" s="41"/>
      <c r="H384" s="41"/>
      <c r="I384" s="235"/>
      <c r="J384" s="41"/>
      <c r="K384" s="41"/>
      <c r="L384" s="45"/>
      <c r="M384" s="236"/>
      <c r="N384" s="237"/>
      <c r="O384" s="92"/>
      <c r="P384" s="92"/>
      <c r="Q384" s="92"/>
      <c r="R384" s="92"/>
      <c r="S384" s="92"/>
      <c r="T384" s="93"/>
      <c r="U384" s="39"/>
      <c r="V384" s="39"/>
      <c r="W384" s="39"/>
      <c r="X384" s="39"/>
      <c r="Y384" s="39"/>
      <c r="Z384" s="39"/>
      <c r="AA384" s="39"/>
      <c r="AB384" s="39"/>
      <c r="AC384" s="39"/>
      <c r="AD384" s="39"/>
      <c r="AE384" s="39"/>
      <c r="AT384" s="18" t="s">
        <v>221</v>
      </c>
      <c r="AU384" s="18" t="s">
        <v>90</v>
      </c>
    </row>
    <row r="385" s="2" customFormat="1">
      <c r="A385" s="39"/>
      <c r="B385" s="40"/>
      <c r="C385" s="41"/>
      <c r="D385" s="250" t="s">
        <v>362</v>
      </c>
      <c r="E385" s="41"/>
      <c r="F385" s="251" t="s">
        <v>7917</v>
      </c>
      <c r="G385" s="41"/>
      <c r="H385" s="41"/>
      <c r="I385" s="235"/>
      <c r="J385" s="41"/>
      <c r="K385" s="41"/>
      <c r="L385" s="45"/>
      <c r="M385" s="236"/>
      <c r="N385" s="237"/>
      <c r="O385" s="92"/>
      <c r="P385" s="92"/>
      <c r="Q385" s="92"/>
      <c r="R385" s="92"/>
      <c r="S385" s="92"/>
      <c r="T385" s="93"/>
      <c r="U385" s="39"/>
      <c r="V385" s="39"/>
      <c r="W385" s="39"/>
      <c r="X385" s="39"/>
      <c r="Y385" s="39"/>
      <c r="Z385" s="39"/>
      <c r="AA385" s="39"/>
      <c r="AB385" s="39"/>
      <c r="AC385" s="39"/>
      <c r="AD385" s="39"/>
      <c r="AE385" s="39"/>
      <c r="AT385" s="18" t="s">
        <v>362</v>
      </c>
      <c r="AU385" s="18" t="s">
        <v>90</v>
      </c>
    </row>
    <row r="386" s="2" customFormat="1" ht="16.5" customHeight="1">
      <c r="A386" s="39"/>
      <c r="B386" s="40"/>
      <c r="C386" s="295" t="s">
        <v>1043</v>
      </c>
      <c r="D386" s="295" t="s">
        <v>539</v>
      </c>
      <c r="E386" s="296" t="s">
        <v>7918</v>
      </c>
      <c r="F386" s="297" t="s">
        <v>7919</v>
      </c>
      <c r="G386" s="298" t="s">
        <v>716</v>
      </c>
      <c r="H386" s="299">
        <v>2</v>
      </c>
      <c r="I386" s="300"/>
      <c r="J386" s="301">
        <f>ROUND(I386*H386,2)</f>
        <v>0</v>
      </c>
      <c r="K386" s="297" t="s">
        <v>359</v>
      </c>
      <c r="L386" s="302"/>
      <c r="M386" s="303" t="s">
        <v>1</v>
      </c>
      <c r="N386" s="304" t="s">
        <v>46</v>
      </c>
      <c r="O386" s="92"/>
      <c r="P386" s="229">
        <f>O386*H386</f>
        <v>0</v>
      </c>
      <c r="Q386" s="229">
        <v>0.00079000000000000001</v>
      </c>
      <c r="R386" s="229">
        <f>Q386*H386</f>
        <v>0.00158</v>
      </c>
      <c r="S386" s="229">
        <v>0</v>
      </c>
      <c r="T386" s="230">
        <f>S386*H386</f>
        <v>0</v>
      </c>
      <c r="U386" s="39"/>
      <c r="V386" s="39"/>
      <c r="W386" s="39"/>
      <c r="X386" s="39"/>
      <c r="Y386" s="39"/>
      <c r="Z386" s="39"/>
      <c r="AA386" s="39"/>
      <c r="AB386" s="39"/>
      <c r="AC386" s="39"/>
      <c r="AD386" s="39"/>
      <c r="AE386" s="39"/>
      <c r="AR386" s="231" t="s">
        <v>251</v>
      </c>
      <c r="AT386" s="231" t="s">
        <v>539</v>
      </c>
      <c r="AU386" s="231" t="s">
        <v>90</v>
      </c>
      <c r="AY386" s="18" t="s">
        <v>215</v>
      </c>
      <c r="BE386" s="232">
        <f>IF(N386="základní",J386,0)</f>
        <v>0</v>
      </c>
      <c r="BF386" s="232">
        <f>IF(N386="snížená",J386,0)</f>
        <v>0</v>
      </c>
      <c r="BG386" s="232">
        <f>IF(N386="zákl. přenesená",J386,0)</f>
        <v>0</v>
      </c>
      <c r="BH386" s="232">
        <f>IF(N386="sníž. přenesená",J386,0)</f>
        <v>0</v>
      </c>
      <c r="BI386" s="232">
        <f>IF(N386="nulová",J386,0)</f>
        <v>0</v>
      </c>
      <c r="BJ386" s="18" t="s">
        <v>88</v>
      </c>
      <c r="BK386" s="232">
        <f>ROUND(I386*H386,2)</f>
        <v>0</v>
      </c>
      <c r="BL386" s="18" t="s">
        <v>214</v>
      </c>
      <c r="BM386" s="231" t="s">
        <v>7920</v>
      </c>
    </row>
    <row r="387" s="2" customFormat="1">
      <c r="A387" s="39"/>
      <c r="B387" s="40"/>
      <c r="C387" s="41"/>
      <c r="D387" s="233" t="s">
        <v>221</v>
      </c>
      <c r="E387" s="41"/>
      <c r="F387" s="234" t="s">
        <v>7919</v>
      </c>
      <c r="G387" s="41"/>
      <c r="H387" s="41"/>
      <c r="I387" s="235"/>
      <c r="J387" s="41"/>
      <c r="K387" s="41"/>
      <c r="L387" s="45"/>
      <c r="M387" s="236"/>
      <c r="N387" s="237"/>
      <c r="O387" s="92"/>
      <c r="P387" s="92"/>
      <c r="Q387" s="92"/>
      <c r="R387" s="92"/>
      <c r="S387" s="92"/>
      <c r="T387" s="93"/>
      <c r="U387" s="39"/>
      <c r="V387" s="39"/>
      <c r="W387" s="39"/>
      <c r="X387" s="39"/>
      <c r="Y387" s="39"/>
      <c r="Z387" s="39"/>
      <c r="AA387" s="39"/>
      <c r="AB387" s="39"/>
      <c r="AC387" s="39"/>
      <c r="AD387" s="39"/>
      <c r="AE387" s="39"/>
      <c r="AT387" s="18" t="s">
        <v>221</v>
      </c>
      <c r="AU387" s="18" t="s">
        <v>90</v>
      </c>
    </row>
    <row r="388" s="2" customFormat="1" ht="16.5" customHeight="1">
      <c r="A388" s="39"/>
      <c r="B388" s="40"/>
      <c r="C388" s="295" t="s">
        <v>1052</v>
      </c>
      <c r="D388" s="295" t="s">
        <v>539</v>
      </c>
      <c r="E388" s="296" t="s">
        <v>7921</v>
      </c>
      <c r="F388" s="297" t="s">
        <v>7922</v>
      </c>
      <c r="G388" s="298" t="s">
        <v>716</v>
      </c>
      <c r="H388" s="299">
        <v>1</v>
      </c>
      <c r="I388" s="300"/>
      <c r="J388" s="301">
        <f>ROUND(I388*H388,2)</f>
        <v>0</v>
      </c>
      <c r="K388" s="297" t="s">
        <v>359</v>
      </c>
      <c r="L388" s="302"/>
      <c r="M388" s="303" t="s">
        <v>1</v>
      </c>
      <c r="N388" s="304" t="s">
        <v>46</v>
      </c>
      <c r="O388" s="92"/>
      <c r="P388" s="229">
        <f>O388*H388</f>
        <v>0</v>
      </c>
      <c r="Q388" s="229">
        <v>0.00080000000000000004</v>
      </c>
      <c r="R388" s="229">
        <f>Q388*H388</f>
        <v>0.00080000000000000004</v>
      </c>
      <c r="S388" s="229">
        <v>0</v>
      </c>
      <c r="T388" s="230">
        <f>S388*H388</f>
        <v>0</v>
      </c>
      <c r="U388" s="39"/>
      <c r="V388" s="39"/>
      <c r="W388" s="39"/>
      <c r="X388" s="39"/>
      <c r="Y388" s="39"/>
      <c r="Z388" s="39"/>
      <c r="AA388" s="39"/>
      <c r="AB388" s="39"/>
      <c r="AC388" s="39"/>
      <c r="AD388" s="39"/>
      <c r="AE388" s="39"/>
      <c r="AR388" s="231" t="s">
        <v>251</v>
      </c>
      <c r="AT388" s="231" t="s">
        <v>539</v>
      </c>
      <c r="AU388" s="231" t="s">
        <v>90</v>
      </c>
      <c r="AY388" s="18" t="s">
        <v>215</v>
      </c>
      <c r="BE388" s="232">
        <f>IF(N388="základní",J388,0)</f>
        <v>0</v>
      </c>
      <c r="BF388" s="232">
        <f>IF(N388="snížená",J388,0)</f>
        <v>0</v>
      </c>
      <c r="BG388" s="232">
        <f>IF(N388="zákl. přenesená",J388,0)</f>
        <v>0</v>
      </c>
      <c r="BH388" s="232">
        <f>IF(N388="sníž. přenesená",J388,0)</f>
        <v>0</v>
      </c>
      <c r="BI388" s="232">
        <f>IF(N388="nulová",J388,0)</f>
        <v>0</v>
      </c>
      <c r="BJ388" s="18" t="s">
        <v>88</v>
      </c>
      <c r="BK388" s="232">
        <f>ROUND(I388*H388,2)</f>
        <v>0</v>
      </c>
      <c r="BL388" s="18" t="s">
        <v>214</v>
      </c>
      <c r="BM388" s="231" t="s">
        <v>7923</v>
      </c>
    </row>
    <row r="389" s="2" customFormat="1">
      <c r="A389" s="39"/>
      <c r="B389" s="40"/>
      <c r="C389" s="41"/>
      <c r="D389" s="233" t="s">
        <v>221</v>
      </c>
      <c r="E389" s="41"/>
      <c r="F389" s="234" t="s">
        <v>7922</v>
      </c>
      <c r="G389" s="41"/>
      <c r="H389" s="41"/>
      <c r="I389" s="235"/>
      <c r="J389" s="41"/>
      <c r="K389" s="41"/>
      <c r="L389" s="45"/>
      <c r="M389" s="236"/>
      <c r="N389" s="237"/>
      <c r="O389" s="92"/>
      <c r="P389" s="92"/>
      <c r="Q389" s="92"/>
      <c r="R389" s="92"/>
      <c r="S389" s="92"/>
      <c r="T389" s="93"/>
      <c r="U389" s="39"/>
      <c r="V389" s="39"/>
      <c r="W389" s="39"/>
      <c r="X389" s="39"/>
      <c r="Y389" s="39"/>
      <c r="Z389" s="39"/>
      <c r="AA389" s="39"/>
      <c r="AB389" s="39"/>
      <c r="AC389" s="39"/>
      <c r="AD389" s="39"/>
      <c r="AE389" s="39"/>
      <c r="AT389" s="18" t="s">
        <v>221</v>
      </c>
      <c r="AU389" s="18" t="s">
        <v>90</v>
      </c>
    </row>
    <row r="390" s="2" customFormat="1" ht="21.75" customHeight="1">
      <c r="A390" s="39"/>
      <c r="B390" s="40"/>
      <c r="C390" s="295" t="s">
        <v>1061</v>
      </c>
      <c r="D390" s="295" t="s">
        <v>539</v>
      </c>
      <c r="E390" s="296" t="s">
        <v>7924</v>
      </c>
      <c r="F390" s="297" t="s">
        <v>7925</v>
      </c>
      <c r="G390" s="298" t="s">
        <v>716</v>
      </c>
      <c r="H390" s="299">
        <v>2</v>
      </c>
      <c r="I390" s="300"/>
      <c r="J390" s="301">
        <f>ROUND(I390*H390,2)</f>
        <v>0</v>
      </c>
      <c r="K390" s="297" t="s">
        <v>359</v>
      </c>
      <c r="L390" s="302"/>
      <c r="M390" s="303" t="s">
        <v>1</v>
      </c>
      <c r="N390" s="304" t="s">
        <v>46</v>
      </c>
      <c r="O390" s="92"/>
      <c r="P390" s="229">
        <f>O390*H390</f>
        <v>0</v>
      </c>
      <c r="Q390" s="229">
        <v>0.0010200000000000001</v>
      </c>
      <c r="R390" s="229">
        <f>Q390*H390</f>
        <v>0.0020400000000000001</v>
      </c>
      <c r="S390" s="229">
        <v>0</v>
      </c>
      <c r="T390" s="230">
        <f>S390*H390</f>
        <v>0</v>
      </c>
      <c r="U390" s="39"/>
      <c r="V390" s="39"/>
      <c r="W390" s="39"/>
      <c r="X390" s="39"/>
      <c r="Y390" s="39"/>
      <c r="Z390" s="39"/>
      <c r="AA390" s="39"/>
      <c r="AB390" s="39"/>
      <c r="AC390" s="39"/>
      <c r="AD390" s="39"/>
      <c r="AE390" s="39"/>
      <c r="AR390" s="231" t="s">
        <v>251</v>
      </c>
      <c r="AT390" s="231" t="s">
        <v>539</v>
      </c>
      <c r="AU390" s="231" t="s">
        <v>90</v>
      </c>
      <c r="AY390" s="18" t="s">
        <v>215</v>
      </c>
      <c r="BE390" s="232">
        <f>IF(N390="základní",J390,0)</f>
        <v>0</v>
      </c>
      <c r="BF390" s="232">
        <f>IF(N390="snížená",J390,0)</f>
        <v>0</v>
      </c>
      <c r="BG390" s="232">
        <f>IF(N390="zákl. přenesená",J390,0)</f>
        <v>0</v>
      </c>
      <c r="BH390" s="232">
        <f>IF(N390="sníž. přenesená",J390,0)</f>
        <v>0</v>
      </c>
      <c r="BI390" s="232">
        <f>IF(N390="nulová",J390,0)</f>
        <v>0</v>
      </c>
      <c r="BJ390" s="18" t="s">
        <v>88</v>
      </c>
      <c r="BK390" s="232">
        <f>ROUND(I390*H390,2)</f>
        <v>0</v>
      </c>
      <c r="BL390" s="18" t="s">
        <v>214</v>
      </c>
      <c r="BM390" s="231" t="s">
        <v>7926</v>
      </c>
    </row>
    <row r="391" s="2" customFormat="1">
      <c r="A391" s="39"/>
      <c r="B391" s="40"/>
      <c r="C391" s="41"/>
      <c r="D391" s="233" t="s">
        <v>221</v>
      </c>
      <c r="E391" s="41"/>
      <c r="F391" s="234" t="s">
        <v>7925</v>
      </c>
      <c r="G391" s="41"/>
      <c r="H391" s="41"/>
      <c r="I391" s="235"/>
      <c r="J391" s="41"/>
      <c r="K391" s="41"/>
      <c r="L391" s="45"/>
      <c r="M391" s="236"/>
      <c r="N391" s="237"/>
      <c r="O391" s="92"/>
      <c r="P391" s="92"/>
      <c r="Q391" s="92"/>
      <c r="R391" s="92"/>
      <c r="S391" s="92"/>
      <c r="T391" s="93"/>
      <c r="U391" s="39"/>
      <c r="V391" s="39"/>
      <c r="W391" s="39"/>
      <c r="X391" s="39"/>
      <c r="Y391" s="39"/>
      <c r="Z391" s="39"/>
      <c r="AA391" s="39"/>
      <c r="AB391" s="39"/>
      <c r="AC391" s="39"/>
      <c r="AD391" s="39"/>
      <c r="AE391" s="39"/>
      <c r="AT391" s="18" t="s">
        <v>221</v>
      </c>
      <c r="AU391" s="18" t="s">
        <v>90</v>
      </c>
    </row>
    <row r="392" s="2" customFormat="1" ht="37.8" customHeight="1">
      <c r="A392" s="39"/>
      <c r="B392" s="40"/>
      <c r="C392" s="220" t="s">
        <v>1068</v>
      </c>
      <c r="D392" s="220" t="s">
        <v>216</v>
      </c>
      <c r="E392" s="221" t="s">
        <v>7927</v>
      </c>
      <c r="F392" s="222" t="s">
        <v>7928</v>
      </c>
      <c r="G392" s="223" t="s">
        <v>716</v>
      </c>
      <c r="H392" s="224">
        <v>1</v>
      </c>
      <c r="I392" s="225"/>
      <c r="J392" s="226">
        <f>ROUND(I392*H392,2)</f>
        <v>0</v>
      </c>
      <c r="K392" s="222" t="s">
        <v>359</v>
      </c>
      <c r="L392" s="45"/>
      <c r="M392" s="227" t="s">
        <v>1</v>
      </c>
      <c r="N392" s="228" t="s">
        <v>46</v>
      </c>
      <c r="O392" s="92"/>
      <c r="P392" s="229">
        <f>O392*H392</f>
        <v>0</v>
      </c>
      <c r="Q392" s="229">
        <v>1.92655</v>
      </c>
      <c r="R392" s="229">
        <f>Q392*H392</f>
        <v>1.92655</v>
      </c>
      <c r="S392" s="229">
        <v>0</v>
      </c>
      <c r="T392" s="230">
        <f>S392*H392</f>
        <v>0</v>
      </c>
      <c r="U392" s="39"/>
      <c r="V392" s="39"/>
      <c r="W392" s="39"/>
      <c r="X392" s="39"/>
      <c r="Y392" s="39"/>
      <c r="Z392" s="39"/>
      <c r="AA392" s="39"/>
      <c r="AB392" s="39"/>
      <c r="AC392" s="39"/>
      <c r="AD392" s="39"/>
      <c r="AE392" s="39"/>
      <c r="AR392" s="231" t="s">
        <v>214</v>
      </c>
      <c r="AT392" s="231" t="s">
        <v>216</v>
      </c>
      <c r="AU392" s="231" t="s">
        <v>90</v>
      </c>
      <c r="AY392" s="18" t="s">
        <v>215</v>
      </c>
      <c r="BE392" s="232">
        <f>IF(N392="základní",J392,0)</f>
        <v>0</v>
      </c>
      <c r="BF392" s="232">
        <f>IF(N392="snížená",J392,0)</f>
        <v>0</v>
      </c>
      <c r="BG392" s="232">
        <f>IF(N392="zákl. přenesená",J392,0)</f>
        <v>0</v>
      </c>
      <c r="BH392" s="232">
        <f>IF(N392="sníž. přenesená",J392,0)</f>
        <v>0</v>
      </c>
      <c r="BI392" s="232">
        <f>IF(N392="nulová",J392,0)</f>
        <v>0</v>
      </c>
      <c r="BJ392" s="18" t="s">
        <v>88</v>
      </c>
      <c r="BK392" s="232">
        <f>ROUND(I392*H392,2)</f>
        <v>0</v>
      </c>
      <c r="BL392" s="18" t="s">
        <v>214</v>
      </c>
      <c r="BM392" s="231" t="s">
        <v>7929</v>
      </c>
    </row>
    <row r="393" s="2" customFormat="1">
      <c r="A393" s="39"/>
      <c r="B393" s="40"/>
      <c r="C393" s="41"/>
      <c r="D393" s="233" t="s">
        <v>221</v>
      </c>
      <c r="E393" s="41"/>
      <c r="F393" s="234" t="s">
        <v>7930</v>
      </c>
      <c r="G393" s="41"/>
      <c r="H393" s="41"/>
      <c r="I393" s="235"/>
      <c r="J393" s="41"/>
      <c r="K393" s="41"/>
      <c r="L393" s="45"/>
      <c r="M393" s="236"/>
      <c r="N393" s="237"/>
      <c r="O393" s="92"/>
      <c r="P393" s="92"/>
      <c r="Q393" s="92"/>
      <c r="R393" s="92"/>
      <c r="S393" s="92"/>
      <c r="T393" s="93"/>
      <c r="U393" s="39"/>
      <c r="V393" s="39"/>
      <c r="W393" s="39"/>
      <c r="X393" s="39"/>
      <c r="Y393" s="39"/>
      <c r="Z393" s="39"/>
      <c r="AA393" s="39"/>
      <c r="AB393" s="39"/>
      <c r="AC393" s="39"/>
      <c r="AD393" s="39"/>
      <c r="AE393" s="39"/>
      <c r="AT393" s="18" t="s">
        <v>221</v>
      </c>
      <c r="AU393" s="18" t="s">
        <v>90</v>
      </c>
    </row>
    <row r="394" s="2" customFormat="1">
      <c r="A394" s="39"/>
      <c r="B394" s="40"/>
      <c r="C394" s="41"/>
      <c r="D394" s="250" t="s">
        <v>362</v>
      </c>
      <c r="E394" s="41"/>
      <c r="F394" s="251" t="s">
        <v>7931</v>
      </c>
      <c r="G394" s="41"/>
      <c r="H394" s="41"/>
      <c r="I394" s="235"/>
      <c r="J394" s="41"/>
      <c r="K394" s="41"/>
      <c r="L394" s="45"/>
      <c r="M394" s="236"/>
      <c r="N394" s="237"/>
      <c r="O394" s="92"/>
      <c r="P394" s="92"/>
      <c r="Q394" s="92"/>
      <c r="R394" s="92"/>
      <c r="S394" s="92"/>
      <c r="T394" s="93"/>
      <c r="U394" s="39"/>
      <c r="V394" s="39"/>
      <c r="W394" s="39"/>
      <c r="X394" s="39"/>
      <c r="Y394" s="39"/>
      <c r="Z394" s="39"/>
      <c r="AA394" s="39"/>
      <c r="AB394" s="39"/>
      <c r="AC394" s="39"/>
      <c r="AD394" s="39"/>
      <c r="AE394" s="39"/>
      <c r="AT394" s="18" t="s">
        <v>362</v>
      </c>
      <c r="AU394" s="18" t="s">
        <v>90</v>
      </c>
    </row>
    <row r="395" s="2" customFormat="1" ht="24.15" customHeight="1">
      <c r="A395" s="39"/>
      <c r="B395" s="40"/>
      <c r="C395" s="295" t="s">
        <v>1074</v>
      </c>
      <c r="D395" s="295" t="s">
        <v>539</v>
      </c>
      <c r="E395" s="296" t="s">
        <v>7932</v>
      </c>
      <c r="F395" s="297" t="s">
        <v>7933</v>
      </c>
      <c r="G395" s="298" t="s">
        <v>716</v>
      </c>
      <c r="H395" s="299">
        <v>1</v>
      </c>
      <c r="I395" s="300"/>
      <c r="J395" s="301">
        <f>ROUND(I395*H395,2)</f>
        <v>0</v>
      </c>
      <c r="K395" s="297" t="s">
        <v>359</v>
      </c>
      <c r="L395" s="302"/>
      <c r="M395" s="303" t="s">
        <v>1</v>
      </c>
      <c r="N395" s="304" t="s">
        <v>46</v>
      </c>
      <c r="O395" s="92"/>
      <c r="P395" s="229">
        <f>O395*H395</f>
        <v>0</v>
      </c>
      <c r="Q395" s="229">
        <v>4.5800000000000001</v>
      </c>
      <c r="R395" s="229">
        <f>Q395*H395</f>
        <v>4.5800000000000001</v>
      </c>
      <c r="S395" s="229">
        <v>0</v>
      </c>
      <c r="T395" s="230">
        <f>S395*H395</f>
        <v>0</v>
      </c>
      <c r="U395" s="39"/>
      <c r="V395" s="39"/>
      <c r="W395" s="39"/>
      <c r="X395" s="39"/>
      <c r="Y395" s="39"/>
      <c r="Z395" s="39"/>
      <c r="AA395" s="39"/>
      <c r="AB395" s="39"/>
      <c r="AC395" s="39"/>
      <c r="AD395" s="39"/>
      <c r="AE395" s="39"/>
      <c r="AR395" s="231" t="s">
        <v>251</v>
      </c>
      <c r="AT395" s="231" t="s">
        <v>539</v>
      </c>
      <c r="AU395" s="231" t="s">
        <v>90</v>
      </c>
      <c r="AY395" s="18" t="s">
        <v>215</v>
      </c>
      <c r="BE395" s="232">
        <f>IF(N395="základní",J395,0)</f>
        <v>0</v>
      </c>
      <c r="BF395" s="232">
        <f>IF(N395="snížená",J395,0)</f>
        <v>0</v>
      </c>
      <c r="BG395" s="232">
        <f>IF(N395="zákl. přenesená",J395,0)</f>
        <v>0</v>
      </c>
      <c r="BH395" s="232">
        <f>IF(N395="sníž. přenesená",J395,0)</f>
        <v>0</v>
      </c>
      <c r="BI395" s="232">
        <f>IF(N395="nulová",J395,0)</f>
        <v>0</v>
      </c>
      <c r="BJ395" s="18" t="s">
        <v>88</v>
      </c>
      <c r="BK395" s="232">
        <f>ROUND(I395*H395,2)</f>
        <v>0</v>
      </c>
      <c r="BL395" s="18" t="s">
        <v>214</v>
      </c>
      <c r="BM395" s="231" t="s">
        <v>7934</v>
      </c>
    </row>
    <row r="396" s="2" customFormat="1">
      <c r="A396" s="39"/>
      <c r="B396" s="40"/>
      <c r="C396" s="41"/>
      <c r="D396" s="233" t="s">
        <v>221</v>
      </c>
      <c r="E396" s="41"/>
      <c r="F396" s="234" t="s">
        <v>7933</v>
      </c>
      <c r="G396" s="41"/>
      <c r="H396" s="41"/>
      <c r="I396" s="235"/>
      <c r="J396" s="41"/>
      <c r="K396" s="41"/>
      <c r="L396" s="45"/>
      <c r="M396" s="236"/>
      <c r="N396" s="237"/>
      <c r="O396" s="92"/>
      <c r="P396" s="92"/>
      <c r="Q396" s="92"/>
      <c r="R396" s="92"/>
      <c r="S396" s="92"/>
      <c r="T396" s="93"/>
      <c r="U396" s="39"/>
      <c r="V396" s="39"/>
      <c r="W396" s="39"/>
      <c r="X396" s="39"/>
      <c r="Y396" s="39"/>
      <c r="Z396" s="39"/>
      <c r="AA396" s="39"/>
      <c r="AB396" s="39"/>
      <c r="AC396" s="39"/>
      <c r="AD396" s="39"/>
      <c r="AE396" s="39"/>
      <c r="AT396" s="18" t="s">
        <v>221</v>
      </c>
      <c r="AU396" s="18" t="s">
        <v>90</v>
      </c>
    </row>
    <row r="397" s="2" customFormat="1" ht="24.15" customHeight="1">
      <c r="A397" s="39"/>
      <c r="B397" s="40"/>
      <c r="C397" s="295" t="s">
        <v>1081</v>
      </c>
      <c r="D397" s="295" t="s">
        <v>539</v>
      </c>
      <c r="E397" s="296" t="s">
        <v>7935</v>
      </c>
      <c r="F397" s="297" t="s">
        <v>7936</v>
      </c>
      <c r="G397" s="298" t="s">
        <v>716</v>
      </c>
      <c r="H397" s="299">
        <v>1</v>
      </c>
      <c r="I397" s="300"/>
      <c r="J397" s="301">
        <f>ROUND(I397*H397,2)</f>
        <v>0</v>
      </c>
      <c r="K397" s="297" t="s">
        <v>359</v>
      </c>
      <c r="L397" s="302"/>
      <c r="M397" s="303" t="s">
        <v>1</v>
      </c>
      <c r="N397" s="304" t="s">
        <v>46</v>
      </c>
      <c r="O397" s="92"/>
      <c r="P397" s="229">
        <f>O397*H397</f>
        <v>0</v>
      </c>
      <c r="Q397" s="229">
        <v>1.3799999999999999</v>
      </c>
      <c r="R397" s="229">
        <f>Q397*H397</f>
        <v>1.3799999999999999</v>
      </c>
      <c r="S397" s="229">
        <v>0</v>
      </c>
      <c r="T397" s="230">
        <f>S397*H397</f>
        <v>0</v>
      </c>
      <c r="U397" s="39"/>
      <c r="V397" s="39"/>
      <c r="W397" s="39"/>
      <c r="X397" s="39"/>
      <c r="Y397" s="39"/>
      <c r="Z397" s="39"/>
      <c r="AA397" s="39"/>
      <c r="AB397" s="39"/>
      <c r="AC397" s="39"/>
      <c r="AD397" s="39"/>
      <c r="AE397" s="39"/>
      <c r="AR397" s="231" t="s">
        <v>251</v>
      </c>
      <c r="AT397" s="231" t="s">
        <v>539</v>
      </c>
      <c r="AU397" s="231" t="s">
        <v>90</v>
      </c>
      <c r="AY397" s="18" t="s">
        <v>215</v>
      </c>
      <c r="BE397" s="232">
        <f>IF(N397="základní",J397,0)</f>
        <v>0</v>
      </c>
      <c r="BF397" s="232">
        <f>IF(N397="snížená",J397,0)</f>
        <v>0</v>
      </c>
      <c r="BG397" s="232">
        <f>IF(N397="zákl. přenesená",J397,0)</f>
        <v>0</v>
      </c>
      <c r="BH397" s="232">
        <f>IF(N397="sníž. přenesená",J397,0)</f>
        <v>0</v>
      </c>
      <c r="BI397" s="232">
        <f>IF(N397="nulová",J397,0)</f>
        <v>0</v>
      </c>
      <c r="BJ397" s="18" t="s">
        <v>88</v>
      </c>
      <c r="BK397" s="232">
        <f>ROUND(I397*H397,2)</f>
        <v>0</v>
      </c>
      <c r="BL397" s="18" t="s">
        <v>214</v>
      </c>
      <c r="BM397" s="231" t="s">
        <v>7937</v>
      </c>
    </row>
    <row r="398" s="2" customFormat="1">
      <c r="A398" s="39"/>
      <c r="B398" s="40"/>
      <c r="C398" s="41"/>
      <c r="D398" s="233" t="s">
        <v>221</v>
      </c>
      <c r="E398" s="41"/>
      <c r="F398" s="234" t="s">
        <v>7936</v>
      </c>
      <c r="G398" s="41"/>
      <c r="H398" s="41"/>
      <c r="I398" s="235"/>
      <c r="J398" s="41"/>
      <c r="K398" s="41"/>
      <c r="L398" s="45"/>
      <c r="M398" s="236"/>
      <c r="N398" s="237"/>
      <c r="O398" s="92"/>
      <c r="P398" s="92"/>
      <c r="Q398" s="92"/>
      <c r="R398" s="92"/>
      <c r="S398" s="92"/>
      <c r="T398" s="93"/>
      <c r="U398" s="39"/>
      <c r="V398" s="39"/>
      <c r="W398" s="39"/>
      <c r="X398" s="39"/>
      <c r="Y398" s="39"/>
      <c r="Z398" s="39"/>
      <c r="AA398" s="39"/>
      <c r="AB398" s="39"/>
      <c r="AC398" s="39"/>
      <c r="AD398" s="39"/>
      <c r="AE398" s="39"/>
      <c r="AT398" s="18" t="s">
        <v>221</v>
      </c>
      <c r="AU398" s="18" t="s">
        <v>90</v>
      </c>
    </row>
    <row r="399" s="2" customFormat="1" ht="24.15" customHeight="1">
      <c r="A399" s="39"/>
      <c r="B399" s="40"/>
      <c r="C399" s="295" t="s">
        <v>1094</v>
      </c>
      <c r="D399" s="295" t="s">
        <v>539</v>
      </c>
      <c r="E399" s="296" t="s">
        <v>7938</v>
      </c>
      <c r="F399" s="297" t="s">
        <v>7939</v>
      </c>
      <c r="G399" s="298" t="s">
        <v>716</v>
      </c>
      <c r="H399" s="299">
        <v>1</v>
      </c>
      <c r="I399" s="300"/>
      <c r="J399" s="301">
        <f>ROUND(I399*H399,2)</f>
        <v>0</v>
      </c>
      <c r="K399" s="297" t="s">
        <v>359</v>
      </c>
      <c r="L399" s="302"/>
      <c r="M399" s="303" t="s">
        <v>1</v>
      </c>
      <c r="N399" s="304" t="s">
        <v>46</v>
      </c>
      <c r="O399" s="92"/>
      <c r="P399" s="229">
        <f>O399*H399</f>
        <v>0</v>
      </c>
      <c r="Q399" s="229">
        <v>0.48299999999999998</v>
      </c>
      <c r="R399" s="229">
        <f>Q399*H399</f>
        <v>0.48299999999999998</v>
      </c>
      <c r="S399" s="229">
        <v>0</v>
      </c>
      <c r="T399" s="230">
        <f>S399*H399</f>
        <v>0</v>
      </c>
      <c r="U399" s="39"/>
      <c r="V399" s="39"/>
      <c r="W399" s="39"/>
      <c r="X399" s="39"/>
      <c r="Y399" s="39"/>
      <c r="Z399" s="39"/>
      <c r="AA399" s="39"/>
      <c r="AB399" s="39"/>
      <c r="AC399" s="39"/>
      <c r="AD399" s="39"/>
      <c r="AE399" s="39"/>
      <c r="AR399" s="231" t="s">
        <v>251</v>
      </c>
      <c r="AT399" s="231" t="s">
        <v>539</v>
      </c>
      <c r="AU399" s="231" t="s">
        <v>90</v>
      </c>
      <c r="AY399" s="18" t="s">
        <v>215</v>
      </c>
      <c r="BE399" s="232">
        <f>IF(N399="základní",J399,0)</f>
        <v>0</v>
      </c>
      <c r="BF399" s="232">
        <f>IF(N399="snížená",J399,0)</f>
        <v>0</v>
      </c>
      <c r="BG399" s="232">
        <f>IF(N399="zákl. přenesená",J399,0)</f>
        <v>0</v>
      </c>
      <c r="BH399" s="232">
        <f>IF(N399="sníž. přenesená",J399,0)</f>
        <v>0</v>
      </c>
      <c r="BI399" s="232">
        <f>IF(N399="nulová",J399,0)</f>
        <v>0</v>
      </c>
      <c r="BJ399" s="18" t="s">
        <v>88</v>
      </c>
      <c r="BK399" s="232">
        <f>ROUND(I399*H399,2)</f>
        <v>0</v>
      </c>
      <c r="BL399" s="18" t="s">
        <v>214</v>
      </c>
      <c r="BM399" s="231" t="s">
        <v>7940</v>
      </c>
    </row>
    <row r="400" s="2" customFormat="1">
      <c r="A400" s="39"/>
      <c r="B400" s="40"/>
      <c r="C400" s="41"/>
      <c r="D400" s="233" t="s">
        <v>221</v>
      </c>
      <c r="E400" s="41"/>
      <c r="F400" s="234" t="s">
        <v>7939</v>
      </c>
      <c r="G400" s="41"/>
      <c r="H400" s="41"/>
      <c r="I400" s="235"/>
      <c r="J400" s="41"/>
      <c r="K400" s="41"/>
      <c r="L400" s="45"/>
      <c r="M400" s="236"/>
      <c r="N400" s="237"/>
      <c r="O400" s="92"/>
      <c r="P400" s="92"/>
      <c r="Q400" s="92"/>
      <c r="R400" s="92"/>
      <c r="S400" s="92"/>
      <c r="T400" s="93"/>
      <c r="U400" s="39"/>
      <c r="V400" s="39"/>
      <c r="W400" s="39"/>
      <c r="X400" s="39"/>
      <c r="Y400" s="39"/>
      <c r="Z400" s="39"/>
      <c r="AA400" s="39"/>
      <c r="AB400" s="39"/>
      <c r="AC400" s="39"/>
      <c r="AD400" s="39"/>
      <c r="AE400" s="39"/>
      <c r="AT400" s="18" t="s">
        <v>221</v>
      </c>
      <c r="AU400" s="18" t="s">
        <v>90</v>
      </c>
    </row>
    <row r="401" s="2" customFormat="1" ht="24.15" customHeight="1">
      <c r="A401" s="39"/>
      <c r="B401" s="40"/>
      <c r="C401" s="295" t="s">
        <v>1108</v>
      </c>
      <c r="D401" s="295" t="s">
        <v>539</v>
      </c>
      <c r="E401" s="296" t="s">
        <v>7941</v>
      </c>
      <c r="F401" s="297" t="s">
        <v>7942</v>
      </c>
      <c r="G401" s="298" t="s">
        <v>716</v>
      </c>
      <c r="H401" s="299">
        <v>1</v>
      </c>
      <c r="I401" s="300"/>
      <c r="J401" s="301">
        <f>ROUND(I401*H401,2)</f>
        <v>0</v>
      </c>
      <c r="K401" s="297" t="s">
        <v>359</v>
      </c>
      <c r="L401" s="302"/>
      <c r="M401" s="303" t="s">
        <v>1</v>
      </c>
      <c r="N401" s="304" t="s">
        <v>46</v>
      </c>
      <c r="O401" s="92"/>
      <c r="P401" s="229">
        <f>O401*H401</f>
        <v>0</v>
      </c>
      <c r="Q401" s="229">
        <v>0.028000000000000001</v>
      </c>
      <c r="R401" s="229">
        <f>Q401*H401</f>
        <v>0.028000000000000001</v>
      </c>
      <c r="S401" s="229">
        <v>0</v>
      </c>
      <c r="T401" s="230">
        <f>S401*H401</f>
        <v>0</v>
      </c>
      <c r="U401" s="39"/>
      <c r="V401" s="39"/>
      <c r="W401" s="39"/>
      <c r="X401" s="39"/>
      <c r="Y401" s="39"/>
      <c r="Z401" s="39"/>
      <c r="AA401" s="39"/>
      <c r="AB401" s="39"/>
      <c r="AC401" s="39"/>
      <c r="AD401" s="39"/>
      <c r="AE401" s="39"/>
      <c r="AR401" s="231" t="s">
        <v>251</v>
      </c>
      <c r="AT401" s="231" t="s">
        <v>539</v>
      </c>
      <c r="AU401" s="231" t="s">
        <v>90</v>
      </c>
      <c r="AY401" s="18" t="s">
        <v>215</v>
      </c>
      <c r="BE401" s="232">
        <f>IF(N401="základní",J401,0)</f>
        <v>0</v>
      </c>
      <c r="BF401" s="232">
        <f>IF(N401="snížená",J401,0)</f>
        <v>0</v>
      </c>
      <c r="BG401" s="232">
        <f>IF(N401="zákl. přenesená",J401,0)</f>
        <v>0</v>
      </c>
      <c r="BH401" s="232">
        <f>IF(N401="sníž. přenesená",J401,0)</f>
        <v>0</v>
      </c>
      <c r="BI401" s="232">
        <f>IF(N401="nulová",J401,0)</f>
        <v>0</v>
      </c>
      <c r="BJ401" s="18" t="s">
        <v>88</v>
      </c>
      <c r="BK401" s="232">
        <f>ROUND(I401*H401,2)</f>
        <v>0</v>
      </c>
      <c r="BL401" s="18" t="s">
        <v>214</v>
      </c>
      <c r="BM401" s="231" t="s">
        <v>7943</v>
      </c>
    </row>
    <row r="402" s="2" customFormat="1">
      <c r="A402" s="39"/>
      <c r="B402" s="40"/>
      <c r="C402" s="41"/>
      <c r="D402" s="233" t="s">
        <v>221</v>
      </c>
      <c r="E402" s="41"/>
      <c r="F402" s="234" t="s">
        <v>7942</v>
      </c>
      <c r="G402" s="41"/>
      <c r="H402" s="41"/>
      <c r="I402" s="235"/>
      <c r="J402" s="41"/>
      <c r="K402" s="41"/>
      <c r="L402" s="45"/>
      <c r="M402" s="236"/>
      <c r="N402" s="237"/>
      <c r="O402" s="92"/>
      <c r="P402" s="92"/>
      <c r="Q402" s="92"/>
      <c r="R402" s="92"/>
      <c r="S402" s="92"/>
      <c r="T402" s="93"/>
      <c r="U402" s="39"/>
      <c r="V402" s="39"/>
      <c r="W402" s="39"/>
      <c r="X402" s="39"/>
      <c r="Y402" s="39"/>
      <c r="Z402" s="39"/>
      <c r="AA402" s="39"/>
      <c r="AB402" s="39"/>
      <c r="AC402" s="39"/>
      <c r="AD402" s="39"/>
      <c r="AE402" s="39"/>
      <c r="AT402" s="18" t="s">
        <v>221</v>
      </c>
      <c r="AU402" s="18" t="s">
        <v>90</v>
      </c>
    </row>
    <row r="403" s="2" customFormat="1" ht="24.15" customHeight="1">
      <c r="A403" s="39"/>
      <c r="B403" s="40"/>
      <c r="C403" s="295" t="s">
        <v>1120</v>
      </c>
      <c r="D403" s="295" t="s">
        <v>539</v>
      </c>
      <c r="E403" s="296" t="s">
        <v>7944</v>
      </c>
      <c r="F403" s="297" t="s">
        <v>7945</v>
      </c>
      <c r="G403" s="298" t="s">
        <v>716</v>
      </c>
      <c r="H403" s="299">
        <v>1</v>
      </c>
      <c r="I403" s="300"/>
      <c r="J403" s="301">
        <f>ROUND(I403*H403,2)</f>
        <v>0</v>
      </c>
      <c r="K403" s="297" t="s">
        <v>1</v>
      </c>
      <c r="L403" s="302"/>
      <c r="M403" s="303" t="s">
        <v>1</v>
      </c>
      <c r="N403" s="304" t="s">
        <v>46</v>
      </c>
      <c r="O403" s="92"/>
      <c r="P403" s="229">
        <f>O403*H403</f>
        <v>0</v>
      </c>
      <c r="Q403" s="229">
        <v>0.002</v>
      </c>
      <c r="R403" s="229">
        <f>Q403*H403</f>
        <v>0.002</v>
      </c>
      <c r="S403" s="229">
        <v>0</v>
      </c>
      <c r="T403" s="230">
        <f>S403*H403</f>
        <v>0</v>
      </c>
      <c r="U403" s="39"/>
      <c r="V403" s="39"/>
      <c r="W403" s="39"/>
      <c r="X403" s="39"/>
      <c r="Y403" s="39"/>
      <c r="Z403" s="39"/>
      <c r="AA403" s="39"/>
      <c r="AB403" s="39"/>
      <c r="AC403" s="39"/>
      <c r="AD403" s="39"/>
      <c r="AE403" s="39"/>
      <c r="AR403" s="231" t="s">
        <v>251</v>
      </c>
      <c r="AT403" s="231" t="s">
        <v>539</v>
      </c>
      <c r="AU403" s="231" t="s">
        <v>90</v>
      </c>
      <c r="AY403" s="18" t="s">
        <v>215</v>
      </c>
      <c r="BE403" s="232">
        <f>IF(N403="základní",J403,0)</f>
        <v>0</v>
      </c>
      <c r="BF403" s="232">
        <f>IF(N403="snížená",J403,0)</f>
        <v>0</v>
      </c>
      <c r="BG403" s="232">
        <f>IF(N403="zákl. přenesená",J403,0)</f>
        <v>0</v>
      </c>
      <c r="BH403" s="232">
        <f>IF(N403="sníž. přenesená",J403,0)</f>
        <v>0</v>
      </c>
      <c r="BI403" s="232">
        <f>IF(N403="nulová",J403,0)</f>
        <v>0</v>
      </c>
      <c r="BJ403" s="18" t="s">
        <v>88</v>
      </c>
      <c r="BK403" s="232">
        <f>ROUND(I403*H403,2)</f>
        <v>0</v>
      </c>
      <c r="BL403" s="18" t="s">
        <v>214</v>
      </c>
      <c r="BM403" s="231" t="s">
        <v>7946</v>
      </c>
    </row>
    <row r="404" s="2" customFormat="1">
      <c r="A404" s="39"/>
      <c r="B404" s="40"/>
      <c r="C404" s="41"/>
      <c r="D404" s="233" t="s">
        <v>221</v>
      </c>
      <c r="E404" s="41"/>
      <c r="F404" s="234" t="s">
        <v>7945</v>
      </c>
      <c r="G404" s="41"/>
      <c r="H404" s="41"/>
      <c r="I404" s="235"/>
      <c r="J404" s="41"/>
      <c r="K404" s="41"/>
      <c r="L404" s="45"/>
      <c r="M404" s="236"/>
      <c r="N404" s="237"/>
      <c r="O404" s="92"/>
      <c r="P404" s="92"/>
      <c r="Q404" s="92"/>
      <c r="R404" s="92"/>
      <c r="S404" s="92"/>
      <c r="T404" s="93"/>
      <c r="U404" s="39"/>
      <c r="V404" s="39"/>
      <c r="W404" s="39"/>
      <c r="X404" s="39"/>
      <c r="Y404" s="39"/>
      <c r="Z404" s="39"/>
      <c r="AA404" s="39"/>
      <c r="AB404" s="39"/>
      <c r="AC404" s="39"/>
      <c r="AD404" s="39"/>
      <c r="AE404" s="39"/>
      <c r="AT404" s="18" t="s">
        <v>221</v>
      </c>
      <c r="AU404" s="18" t="s">
        <v>90</v>
      </c>
    </row>
    <row r="405" s="2" customFormat="1" ht="24.15" customHeight="1">
      <c r="A405" s="39"/>
      <c r="B405" s="40"/>
      <c r="C405" s="220" t="s">
        <v>1129</v>
      </c>
      <c r="D405" s="220" t="s">
        <v>216</v>
      </c>
      <c r="E405" s="221" t="s">
        <v>7668</v>
      </c>
      <c r="F405" s="222" t="s">
        <v>7669</v>
      </c>
      <c r="G405" s="223" t="s">
        <v>716</v>
      </c>
      <c r="H405" s="224">
        <v>2</v>
      </c>
      <c r="I405" s="225"/>
      <c r="J405" s="226">
        <f>ROUND(I405*H405,2)</f>
        <v>0</v>
      </c>
      <c r="K405" s="222" t="s">
        <v>359</v>
      </c>
      <c r="L405" s="45"/>
      <c r="M405" s="227" t="s">
        <v>1</v>
      </c>
      <c r="N405" s="228" t="s">
        <v>46</v>
      </c>
      <c r="O405" s="92"/>
      <c r="P405" s="229">
        <f>O405*H405</f>
        <v>0</v>
      </c>
      <c r="Q405" s="229">
        <v>0</v>
      </c>
      <c r="R405" s="229">
        <f>Q405*H405</f>
        <v>0</v>
      </c>
      <c r="S405" s="229">
        <v>0</v>
      </c>
      <c r="T405" s="230">
        <f>S405*H405</f>
        <v>0</v>
      </c>
      <c r="U405" s="39"/>
      <c r="V405" s="39"/>
      <c r="W405" s="39"/>
      <c r="X405" s="39"/>
      <c r="Y405" s="39"/>
      <c r="Z405" s="39"/>
      <c r="AA405" s="39"/>
      <c r="AB405" s="39"/>
      <c r="AC405" s="39"/>
      <c r="AD405" s="39"/>
      <c r="AE405" s="39"/>
      <c r="AR405" s="231" t="s">
        <v>214</v>
      </c>
      <c r="AT405" s="231" t="s">
        <v>216</v>
      </c>
      <c r="AU405" s="231" t="s">
        <v>90</v>
      </c>
      <c r="AY405" s="18" t="s">
        <v>215</v>
      </c>
      <c r="BE405" s="232">
        <f>IF(N405="základní",J405,0)</f>
        <v>0</v>
      </c>
      <c r="BF405" s="232">
        <f>IF(N405="snížená",J405,0)</f>
        <v>0</v>
      </c>
      <c r="BG405" s="232">
        <f>IF(N405="zákl. přenesená",J405,0)</f>
        <v>0</v>
      </c>
      <c r="BH405" s="232">
        <f>IF(N405="sníž. přenesená",J405,0)</f>
        <v>0</v>
      </c>
      <c r="BI405" s="232">
        <f>IF(N405="nulová",J405,0)</f>
        <v>0</v>
      </c>
      <c r="BJ405" s="18" t="s">
        <v>88</v>
      </c>
      <c r="BK405" s="232">
        <f>ROUND(I405*H405,2)</f>
        <v>0</v>
      </c>
      <c r="BL405" s="18" t="s">
        <v>214</v>
      </c>
      <c r="BM405" s="231" t="s">
        <v>7947</v>
      </c>
    </row>
    <row r="406" s="2" customFormat="1">
      <c r="A406" s="39"/>
      <c r="B406" s="40"/>
      <c r="C406" s="41"/>
      <c r="D406" s="233" t="s">
        <v>221</v>
      </c>
      <c r="E406" s="41"/>
      <c r="F406" s="234" t="s">
        <v>7671</v>
      </c>
      <c r="G406" s="41"/>
      <c r="H406" s="41"/>
      <c r="I406" s="235"/>
      <c r="J406" s="41"/>
      <c r="K406" s="41"/>
      <c r="L406" s="45"/>
      <c r="M406" s="236"/>
      <c r="N406" s="237"/>
      <c r="O406" s="92"/>
      <c r="P406" s="92"/>
      <c r="Q406" s="92"/>
      <c r="R406" s="92"/>
      <c r="S406" s="92"/>
      <c r="T406" s="93"/>
      <c r="U406" s="39"/>
      <c r="V406" s="39"/>
      <c r="W406" s="39"/>
      <c r="X406" s="39"/>
      <c r="Y406" s="39"/>
      <c r="Z406" s="39"/>
      <c r="AA406" s="39"/>
      <c r="AB406" s="39"/>
      <c r="AC406" s="39"/>
      <c r="AD406" s="39"/>
      <c r="AE406" s="39"/>
      <c r="AT406" s="18" t="s">
        <v>221</v>
      </c>
      <c r="AU406" s="18" t="s">
        <v>90</v>
      </c>
    </row>
    <row r="407" s="2" customFormat="1">
      <c r="A407" s="39"/>
      <c r="B407" s="40"/>
      <c r="C407" s="41"/>
      <c r="D407" s="250" t="s">
        <v>362</v>
      </c>
      <c r="E407" s="41"/>
      <c r="F407" s="251" t="s">
        <v>7672</v>
      </c>
      <c r="G407" s="41"/>
      <c r="H407" s="41"/>
      <c r="I407" s="235"/>
      <c r="J407" s="41"/>
      <c r="K407" s="41"/>
      <c r="L407" s="45"/>
      <c r="M407" s="236"/>
      <c r="N407" s="237"/>
      <c r="O407" s="92"/>
      <c r="P407" s="92"/>
      <c r="Q407" s="92"/>
      <c r="R407" s="92"/>
      <c r="S407" s="92"/>
      <c r="T407" s="93"/>
      <c r="U407" s="39"/>
      <c r="V407" s="39"/>
      <c r="W407" s="39"/>
      <c r="X407" s="39"/>
      <c r="Y407" s="39"/>
      <c r="Z407" s="39"/>
      <c r="AA407" s="39"/>
      <c r="AB407" s="39"/>
      <c r="AC407" s="39"/>
      <c r="AD407" s="39"/>
      <c r="AE407" s="39"/>
      <c r="AT407" s="18" t="s">
        <v>362</v>
      </c>
      <c r="AU407" s="18" t="s">
        <v>90</v>
      </c>
    </row>
    <row r="408" s="2" customFormat="1" ht="24.15" customHeight="1">
      <c r="A408" s="39"/>
      <c r="B408" s="40"/>
      <c r="C408" s="220" t="s">
        <v>1152</v>
      </c>
      <c r="D408" s="220" t="s">
        <v>216</v>
      </c>
      <c r="E408" s="221" t="s">
        <v>7673</v>
      </c>
      <c r="F408" s="222" t="s">
        <v>7674</v>
      </c>
      <c r="G408" s="223" t="s">
        <v>716</v>
      </c>
      <c r="H408" s="224">
        <v>1</v>
      </c>
      <c r="I408" s="225"/>
      <c r="J408" s="226">
        <f>ROUND(I408*H408,2)</f>
        <v>0</v>
      </c>
      <c r="K408" s="222" t="s">
        <v>359</v>
      </c>
      <c r="L408" s="45"/>
      <c r="M408" s="227" t="s">
        <v>1</v>
      </c>
      <c r="N408" s="228" t="s">
        <v>46</v>
      </c>
      <c r="O408" s="92"/>
      <c r="P408" s="229">
        <f>O408*H408</f>
        <v>0</v>
      </c>
      <c r="Q408" s="229">
        <v>0.068959999999999994</v>
      </c>
      <c r="R408" s="229">
        <f>Q408*H408</f>
        <v>0.068959999999999994</v>
      </c>
      <c r="S408" s="229">
        <v>0</v>
      </c>
      <c r="T408" s="230">
        <f>S408*H408</f>
        <v>0</v>
      </c>
      <c r="U408" s="39"/>
      <c r="V408" s="39"/>
      <c r="W408" s="39"/>
      <c r="X408" s="39"/>
      <c r="Y408" s="39"/>
      <c r="Z408" s="39"/>
      <c r="AA408" s="39"/>
      <c r="AB408" s="39"/>
      <c r="AC408" s="39"/>
      <c r="AD408" s="39"/>
      <c r="AE408" s="39"/>
      <c r="AR408" s="231" t="s">
        <v>214</v>
      </c>
      <c r="AT408" s="231" t="s">
        <v>216</v>
      </c>
      <c r="AU408" s="231" t="s">
        <v>90</v>
      </c>
      <c r="AY408" s="18" t="s">
        <v>215</v>
      </c>
      <c r="BE408" s="232">
        <f>IF(N408="základní",J408,0)</f>
        <v>0</v>
      </c>
      <c r="BF408" s="232">
        <f>IF(N408="snížená",J408,0)</f>
        <v>0</v>
      </c>
      <c r="BG408" s="232">
        <f>IF(N408="zákl. přenesená",J408,0)</f>
        <v>0</v>
      </c>
      <c r="BH408" s="232">
        <f>IF(N408="sníž. přenesená",J408,0)</f>
        <v>0</v>
      </c>
      <c r="BI408" s="232">
        <f>IF(N408="nulová",J408,0)</f>
        <v>0</v>
      </c>
      <c r="BJ408" s="18" t="s">
        <v>88</v>
      </c>
      <c r="BK408" s="232">
        <f>ROUND(I408*H408,2)</f>
        <v>0</v>
      </c>
      <c r="BL408" s="18" t="s">
        <v>214</v>
      </c>
      <c r="BM408" s="231" t="s">
        <v>7948</v>
      </c>
    </row>
    <row r="409" s="2" customFormat="1">
      <c r="A409" s="39"/>
      <c r="B409" s="40"/>
      <c r="C409" s="41"/>
      <c r="D409" s="233" t="s">
        <v>221</v>
      </c>
      <c r="E409" s="41"/>
      <c r="F409" s="234" t="s">
        <v>7676</v>
      </c>
      <c r="G409" s="41"/>
      <c r="H409" s="41"/>
      <c r="I409" s="235"/>
      <c r="J409" s="41"/>
      <c r="K409" s="41"/>
      <c r="L409" s="45"/>
      <c r="M409" s="236"/>
      <c r="N409" s="237"/>
      <c r="O409" s="92"/>
      <c r="P409" s="92"/>
      <c r="Q409" s="92"/>
      <c r="R409" s="92"/>
      <c r="S409" s="92"/>
      <c r="T409" s="93"/>
      <c r="U409" s="39"/>
      <c r="V409" s="39"/>
      <c r="W409" s="39"/>
      <c r="X409" s="39"/>
      <c r="Y409" s="39"/>
      <c r="Z409" s="39"/>
      <c r="AA409" s="39"/>
      <c r="AB409" s="39"/>
      <c r="AC409" s="39"/>
      <c r="AD409" s="39"/>
      <c r="AE409" s="39"/>
      <c r="AT409" s="18" t="s">
        <v>221</v>
      </c>
      <c r="AU409" s="18" t="s">
        <v>90</v>
      </c>
    </row>
    <row r="410" s="2" customFormat="1">
      <c r="A410" s="39"/>
      <c r="B410" s="40"/>
      <c r="C410" s="41"/>
      <c r="D410" s="250" t="s">
        <v>362</v>
      </c>
      <c r="E410" s="41"/>
      <c r="F410" s="251" t="s">
        <v>7677</v>
      </c>
      <c r="G410" s="41"/>
      <c r="H410" s="41"/>
      <c r="I410" s="235"/>
      <c r="J410" s="41"/>
      <c r="K410" s="41"/>
      <c r="L410" s="45"/>
      <c r="M410" s="236"/>
      <c r="N410" s="237"/>
      <c r="O410" s="92"/>
      <c r="P410" s="92"/>
      <c r="Q410" s="92"/>
      <c r="R410" s="92"/>
      <c r="S410" s="92"/>
      <c r="T410" s="93"/>
      <c r="U410" s="39"/>
      <c r="V410" s="39"/>
      <c r="W410" s="39"/>
      <c r="X410" s="39"/>
      <c r="Y410" s="39"/>
      <c r="Z410" s="39"/>
      <c r="AA410" s="39"/>
      <c r="AB410" s="39"/>
      <c r="AC410" s="39"/>
      <c r="AD410" s="39"/>
      <c r="AE410" s="39"/>
      <c r="AT410" s="18" t="s">
        <v>362</v>
      </c>
      <c r="AU410" s="18" t="s">
        <v>90</v>
      </c>
    </row>
    <row r="411" s="2" customFormat="1" ht="24.15" customHeight="1">
      <c r="A411" s="39"/>
      <c r="B411" s="40"/>
      <c r="C411" s="220" t="s">
        <v>1164</v>
      </c>
      <c r="D411" s="220" t="s">
        <v>216</v>
      </c>
      <c r="E411" s="221" t="s">
        <v>7949</v>
      </c>
      <c r="F411" s="222" t="s">
        <v>7950</v>
      </c>
      <c r="G411" s="223" t="s">
        <v>716</v>
      </c>
      <c r="H411" s="224">
        <v>1</v>
      </c>
      <c r="I411" s="225"/>
      <c r="J411" s="226">
        <f>ROUND(I411*H411,2)</f>
        <v>0</v>
      </c>
      <c r="K411" s="222" t="s">
        <v>359</v>
      </c>
      <c r="L411" s="45"/>
      <c r="M411" s="227" t="s">
        <v>1</v>
      </c>
      <c r="N411" s="228" t="s">
        <v>46</v>
      </c>
      <c r="O411" s="92"/>
      <c r="P411" s="229">
        <f>O411*H411</f>
        <v>0</v>
      </c>
      <c r="Q411" s="229">
        <v>0.086120000000000002</v>
      </c>
      <c r="R411" s="229">
        <f>Q411*H411</f>
        <v>0.086120000000000002</v>
      </c>
      <c r="S411" s="229">
        <v>0</v>
      </c>
      <c r="T411" s="230">
        <f>S411*H411</f>
        <v>0</v>
      </c>
      <c r="U411" s="39"/>
      <c r="V411" s="39"/>
      <c r="W411" s="39"/>
      <c r="X411" s="39"/>
      <c r="Y411" s="39"/>
      <c r="Z411" s="39"/>
      <c r="AA411" s="39"/>
      <c r="AB411" s="39"/>
      <c r="AC411" s="39"/>
      <c r="AD411" s="39"/>
      <c r="AE411" s="39"/>
      <c r="AR411" s="231" t="s">
        <v>214</v>
      </c>
      <c r="AT411" s="231" t="s">
        <v>216</v>
      </c>
      <c r="AU411" s="231" t="s">
        <v>90</v>
      </c>
      <c r="AY411" s="18" t="s">
        <v>215</v>
      </c>
      <c r="BE411" s="232">
        <f>IF(N411="základní",J411,0)</f>
        <v>0</v>
      </c>
      <c r="BF411" s="232">
        <f>IF(N411="snížená",J411,0)</f>
        <v>0</v>
      </c>
      <c r="BG411" s="232">
        <f>IF(N411="zákl. přenesená",J411,0)</f>
        <v>0</v>
      </c>
      <c r="BH411" s="232">
        <f>IF(N411="sníž. přenesená",J411,0)</f>
        <v>0</v>
      </c>
      <c r="BI411" s="232">
        <f>IF(N411="nulová",J411,0)</f>
        <v>0</v>
      </c>
      <c r="BJ411" s="18" t="s">
        <v>88</v>
      </c>
      <c r="BK411" s="232">
        <f>ROUND(I411*H411,2)</f>
        <v>0</v>
      </c>
      <c r="BL411" s="18" t="s">
        <v>214</v>
      </c>
      <c r="BM411" s="231" t="s">
        <v>7951</v>
      </c>
    </row>
    <row r="412" s="2" customFormat="1">
      <c r="A412" s="39"/>
      <c r="B412" s="40"/>
      <c r="C412" s="41"/>
      <c r="D412" s="233" t="s">
        <v>221</v>
      </c>
      <c r="E412" s="41"/>
      <c r="F412" s="234" t="s">
        <v>7952</v>
      </c>
      <c r="G412" s="41"/>
      <c r="H412" s="41"/>
      <c r="I412" s="235"/>
      <c r="J412" s="41"/>
      <c r="K412" s="41"/>
      <c r="L412" s="45"/>
      <c r="M412" s="236"/>
      <c r="N412" s="237"/>
      <c r="O412" s="92"/>
      <c r="P412" s="92"/>
      <c r="Q412" s="92"/>
      <c r="R412" s="92"/>
      <c r="S412" s="92"/>
      <c r="T412" s="93"/>
      <c r="U412" s="39"/>
      <c r="V412" s="39"/>
      <c r="W412" s="39"/>
      <c r="X412" s="39"/>
      <c r="Y412" s="39"/>
      <c r="Z412" s="39"/>
      <c r="AA412" s="39"/>
      <c r="AB412" s="39"/>
      <c r="AC412" s="39"/>
      <c r="AD412" s="39"/>
      <c r="AE412" s="39"/>
      <c r="AT412" s="18" t="s">
        <v>221</v>
      </c>
      <c r="AU412" s="18" t="s">
        <v>90</v>
      </c>
    </row>
    <row r="413" s="2" customFormat="1">
      <c r="A413" s="39"/>
      <c r="B413" s="40"/>
      <c r="C413" s="41"/>
      <c r="D413" s="250" t="s">
        <v>362</v>
      </c>
      <c r="E413" s="41"/>
      <c r="F413" s="251" t="s">
        <v>7953</v>
      </c>
      <c r="G413" s="41"/>
      <c r="H413" s="41"/>
      <c r="I413" s="235"/>
      <c r="J413" s="41"/>
      <c r="K413" s="41"/>
      <c r="L413" s="45"/>
      <c r="M413" s="236"/>
      <c r="N413" s="237"/>
      <c r="O413" s="92"/>
      <c r="P413" s="92"/>
      <c r="Q413" s="92"/>
      <c r="R413" s="92"/>
      <c r="S413" s="92"/>
      <c r="T413" s="93"/>
      <c r="U413" s="39"/>
      <c r="V413" s="39"/>
      <c r="W413" s="39"/>
      <c r="X413" s="39"/>
      <c r="Y413" s="39"/>
      <c r="Z413" s="39"/>
      <c r="AA413" s="39"/>
      <c r="AB413" s="39"/>
      <c r="AC413" s="39"/>
      <c r="AD413" s="39"/>
      <c r="AE413" s="39"/>
      <c r="AT413" s="18" t="s">
        <v>362</v>
      </c>
      <c r="AU413" s="18" t="s">
        <v>90</v>
      </c>
    </row>
    <row r="414" s="2" customFormat="1" ht="33" customHeight="1">
      <c r="A414" s="39"/>
      <c r="B414" s="40"/>
      <c r="C414" s="220" t="s">
        <v>1170</v>
      </c>
      <c r="D414" s="220" t="s">
        <v>216</v>
      </c>
      <c r="E414" s="221" t="s">
        <v>7683</v>
      </c>
      <c r="F414" s="222" t="s">
        <v>7684</v>
      </c>
      <c r="G414" s="223" t="s">
        <v>716</v>
      </c>
      <c r="H414" s="224">
        <v>1</v>
      </c>
      <c r="I414" s="225"/>
      <c r="J414" s="226">
        <f>ROUND(I414*H414,2)</f>
        <v>0</v>
      </c>
      <c r="K414" s="222" t="s">
        <v>359</v>
      </c>
      <c r="L414" s="45"/>
      <c r="M414" s="227" t="s">
        <v>1</v>
      </c>
      <c r="N414" s="228" t="s">
        <v>46</v>
      </c>
      <c r="O414" s="92"/>
      <c r="P414" s="229">
        <f>O414*H414</f>
        <v>0</v>
      </c>
      <c r="Q414" s="229">
        <v>0.01136</v>
      </c>
      <c r="R414" s="229">
        <f>Q414*H414</f>
        <v>0.01136</v>
      </c>
      <c r="S414" s="229">
        <v>0</v>
      </c>
      <c r="T414" s="230">
        <f>S414*H414</f>
        <v>0</v>
      </c>
      <c r="U414" s="39"/>
      <c r="V414" s="39"/>
      <c r="W414" s="39"/>
      <c r="X414" s="39"/>
      <c r="Y414" s="39"/>
      <c r="Z414" s="39"/>
      <c r="AA414" s="39"/>
      <c r="AB414" s="39"/>
      <c r="AC414" s="39"/>
      <c r="AD414" s="39"/>
      <c r="AE414" s="39"/>
      <c r="AR414" s="231" t="s">
        <v>214</v>
      </c>
      <c r="AT414" s="231" t="s">
        <v>216</v>
      </c>
      <c r="AU414" s="231" t="s">
        <v>90</v>
      </c>
      <c r="AY414" s="18" t="s">
        <v>215</v>
      </c>
      <c r="BE414" s="232">
        <f>IF(N414="základní",J414,0)</f>
        <v>0</v>
      </c>
      <c r="BF414" s="232">
        <f>IF(N414="snížená",J414,0)</f>
        <v>0</v>
      </c>
      <c r="BG414" s="232">
        <f>IF(N414="zákl. přenesená",J414,0)</f>
        <v>0</v>
      </c>
      <c r="BH414" s="232">
        <f>IF(N414="sníž. přenesená",J414,0)</f>
        <v>0</v>
      </c>
      <c r="BI414" s="232">
        <f>IF(N414="nulová",J414,0)</f>
        <v>0</v>
      </c>
      <c r="BJ414" s="18" t="s">
        <v>88</v>
      </c>
      <c r="BK414" s="232">
        <f>ROUND(I414*H414,2)</f>
        <v>0</v>
      </c>
      <c r="BL414" s="18" t="s">
        <v>214</v>
      </c>
      <c r="BM414" s="231" t="s">
        <v>7954</v>
      </c>
    </row>
    <row r="415" s="2" customFormat="1">
      <c r="A415" s="39"/>
      <c r="B415" s="40"/>
      <c r="C415" s="41"/>
      <c r="D415" s="233" t="s">
        <v>221</v>
      </c>
      <c r="E415" s="41"/>
      <c r="F415" s="234" t="s">
        <v>7686</v>
      </c>
      <c r="G415" s="41"/>
      <c r="H415" s="41"/>
      <c r="I415" s="235"/>
      <c r="J415" s="41"/>
      <c r="K415" s="41"/>
      <c r="L415" s="45"/>
      <c r="M415" s="236"/>
      <c r="N415" s="237"/>
      <c r="O415" s="92"/>
      <c r="P415" s="92"/>
      <c r="Q415" s="92"/>
      <c r="R415" s="92"/>
      <c r="S415" s="92"/>
      <c r="T415" s="93"/>
      <c r="U415" s="39"/>
      <c r="V415" s="39"/>
      <c r="W415" s="39"/>
      <c r="X415" s="39"/>
      <c r="Y415" s="39"/>
      <c r="Z415" s="39"/>
      <c r="AA415" s="39"/>
      <c r="AB415" s="39"/>
      <c r="AC415" s="39"/>
      <c r="AD415" s="39"/>
      <c r="AE415" s="39"/>
      <c r="AT415" s="18" t="s">
        <v>221</v>
      </c>
      <c r="AU415" s="18" t="s">
        <v>90</v>
      </c>
    </row>
    <row r="416" s="2" customFormat="1">
      <c r="A416" s="39"/>
      <c r="B416" s="40"/>
      <c r="C416" s="41"/>
      <c r="D416" s="250" t="s">
        <v>362</v>
      </c>
      <c r="E416" s="41"/>
      <c r="F416" s="251" t="s">
        <v>7687</v>
      </c>
      <c r="G416" s="41"/>
      <c r="H416" s="41"/>
      <c r="I416" s="235"/>
      <c r="J416" s="41"/>
      <c r="K416" s="41"/>
      <c r="L416" s="45"/>
      <c r="M416" s="236"/>
      <c r="N416" s="237"/>
      <c r="O416" s="92"/>
      <c r="P416" s="92"/>
      <c r="Q416" s="92"/>
      <c r="R416" s="92"/>
      <c r="S416" s="92"/>
      <c r="T416" s="93"/>
      <c r="U416" s="39"/>
      <c r="V416" s="39"/>
      <c r="W416" s="39"/>
      <c r="X416" s="39"/>
      <c r="Y416" s="39"/>
      <c r="Z416" s="39"/>
      <c r="AA416" s="39"/>
      <c r="AB416" s="39"/>
      <c r="AC416" s="39"/>
      <c r="AD416" s="39"/>
      <c r="AE416" s="39"/>
      <c r="AT416" s="18" t="s">
        <v>362</v>
      </c>
      <c r="AU416" s="18" t="s">
        <v>90</v>
      </c>
    </row>
    <row r="417" s="2" customFormat="1" ht="33" customHeight="1">
      <c r="A417" s="39"/>
      <c r="B417" s="40"/>
      <c r="C417" s="220" t="s">
        <v>1176</v>
      </c>
      <c r="D417" s="220" t="s">
        <v>216</v>
      </c>
      <c r="E417" s="221" t="s">
        <v>7688</v>
      </c>
      <c r="F417" s="222" t="s">
        <v>7689</v>
      </c>
      <c r="G417" s="223" t="s">
        <v>716</v>
      </c>
      <c r="H417" s="224">
        <v>1</v>
      </c>
      <c r="I417" s="225"/>
      <c r="J417" s="226">
        <f>ROUND(I417*H417,2)</f>
        <v>0</v>
      </c>
      <c r="K417" s="222" t="s">
        <v>359</v>
      </c>
      <c r="L417" s="45"/>
      <c r="M417" s="227" t="s">
        <v>1</v>
      </c>
      <c r="N417" s="228" t="s">
        <v>46</v>
      </c>
      <c r="O417" s="92"/>
      <c r="P417" s="229">
        <f>O417*H417</f>
        <v>0</v>
      </c>
      <c r="Q417" s="229">
        <v>0.01515</v>
      </c>
      <c r="R417" s="229">
        <f>Q417*H417</f>
        <v>0.01515</v>
      </c>
      <c r="S417" s="229">
        <v>0</v>
      </c>
      <c r="T417" s="230">
        <f>S417*H417</f>
        <v>0</v>
      </c>
      <c r="U417" s="39"/>
      <c r="V417" s="39"/>
      <c r="W417" s="39"/>
      <c r="X417" s="39"/>
      <c r="Y417" s="39"/>
      <c r="Z417" s="39"/>
      <c r="AA417" s="39"/>
      <c r="AB417" s="39"/>
      <c r="AC417" s="39"/>
      <c r="AD417" s="39"/>
      <c r="AE417" s="39"/>
      <c r="AR417" s="231" t="s">
        <v>214</v>
      </c>
      <c r="AT417" s="231" t="s">
        <v>216</v>
      </c>
      <c r="AU417" s="231" t="s">
        <v>90</v>
      </c>
      <c r="AY417" s="18" t="s">
        <v>215</v>
      </c>
      <c r="BE417" s="232">
        <f>IF(N417="základní",J417,0)</f>
        <v>0</v>
      </c>
      <c r="BF417" s="232">
        <f>IF(N417="snížená",J417,0)</f>
        <v>0</v>
      </c>
      <c r="BG417" s="232">
        <f>IF(N417="zákl. přenesená",J417,0)</f>
        <v>0</v>
      </c>
      <c r="BH417" s="232">
        <f>IF(N417="sníž. přenesená",J417,0)</f>
        <v>0</v>
      </c>
      <c r="BI417" s="232">
        <f>IF(N417="nulová",J417,0)</f>
        <v>0</v>
      </c>
      <c r="BJ417" s="18" t="s">
        <v>88</v>
      </c>
      <c r="BK417" s="232">
        <f>ROUND(I417*H417,2)</f>
        <v>0</v>
      </c>
      <c r="BL417" s="18" t="s">
        <v>214</v>
      </c>
      <c r="BM417" s="231" t="s">
        <v>7955</v>
      </c>
    </row>
    <row r="418" s="2" customFormat="1">
      <c r="A418" s="39"/>
      <c r="B418" s="40"/>
      <c r="C418" s="41"/>
      <c r="D418" s="233" t="s">
        <v>221</v>
      </c>
      <c r="E418" s="41"/>
      <c r="F418" s="234" t="s">
        <v>7691</v>
      </c>
      <c r="G418" s="41"/>
      <c r="H418" s="41"/>
      <c r="I418" s="235"/>
      <c r="J418" s="41"/>
      <c r="K418" s="41"/>
      <c r="L418" s="45"/>
      <c r="M418" s="236"/>
      <c r="N418" s="237"/>
      <c r="O418" s="92"/>
      <c r="P418" s="92"/>
      <c r="Q418" s="92"/>
      <c r="R418" s="92"/>
      <c r="S418" s="92"/>
      <c r="T418" s="93"/>
      <c r="U418" s="39"/>
      <c r="V418" s="39"/>
      <c r="W418" s="39"/>
      <c r="X418" s="39"/>
      <c r="Y418" s="39"/>
      <c r="Z418" s="39"/>
      <c r="AA418" s="39"/>
      <c r="AB418" s="39"/>
      <c r="AC418" s="39"/>
      <c r="AD418" s="39"/>
      <c r="AE418" s="39"/>
      <c r="AT418" s="18" t="s">
        <v>221</v>
      </c>
      <c r="AU418" s="18" t="s">
        <v>90</v>
      </c>
    </row>
    <row r="419" s="2" customFormat="1">
      <c r="A419" s="39"/>
      <c r="B419" s="40"/>
      <c r="C419" s="41"/>
      <c r="D419" s="250" t="s">
        <v>362</v>
      </c>
      <c r="E419" s="41"/>
      <c r="F419" s="251" t="s">
        <v>7692</v>
      </c>
      <c r="G419" s="41"/>
      <c r="H419" s="41"/>
      <c r="I419" s="235"/>
      <c r="J419" s="41"/>
      <c r="K419" s="41"/>
      <c r="L419" s="45"/>
      <c r="M419" s="236"/>
      <c r="N419" s="237"/>
      <c r="O419" s="92"/>
      <c r="P419" s="92"/>
      <c r="Q419" s="92"/>
      <c r="R419" s="92"/>
      <c r="S419" s="92"/>
      <c r="T419" s="93"/>
      <c r="U419" s="39"/>
      <c r="V419" s="39"/>
      <c r="W419" s="39"/>
      <c r="X419" s="39"/>
      <c r="Y419" s="39"/>
      <c r="Z419" s="39"/>
      <c r="AA419" s="39"/>
      <c r="AB419" s="39"/>
      <c r="AC419" s="39"/>
      <c r="AD419" s="39"/>
      <c r="AE419" s="39"/>
      <c r="AT419" s="18" t="s">
        <v>362</v>
      </c>
      <c r="AU419" s="18" t="s">
        <v>90</v>
      </c>
    </row>
    <row r="420" s="2" customFormat="1" ht="24.15" customHeight="1">
      <c r="A420" s="39"/>
      <c r="B420" s="40"/>
      <c r="C420" s="220" t="s">
        <v>1184</v>
      </c>
      <c r="D420" s="220" t="s">
        <v>216</v>
      </c>
      <c r="E420" s="221" t="s">
        <v>7693</v>
      </c>
      <c r="F420" s="222" t="s">
        <v>7694</v>
      </c>
      <c r="G420" s="223" t="s">
        <v>716</v>
      </c>
      <c r="H420" s="224">
        <v>2</v>
      </c>
      <c r="I420" s="225"/>
      <c r="J420" s="226">
        <f>ROUND(I420*H420,2)</f>
        <v>0</v>
      </c>
      <c r="K420" s="222" t="s">
        <v>359</v>
      </c>
      <c r="L420" s="45"/>
      <c r="M420" s="227" t="s">
        <v>1</v>
      </c>
      <c r="N420" s="228" t="s">
        <v>46</v>
      </c>
      <c r="O420" s="92"/>
      <c r="P420" s="229">
        <f>O420*H420</f>
        <v>0</v>
      </c>
      <c r="Q420" s="229">
        <v>0.012420000000000001</v>
      </c>
      <c r="R420" s="229">
        <f>Q420*H420</f>
        <v>0.024840000000000001</v>
      </c>
      <c r="S420" s="229">
        <v>0</v>
      </c>
      <c r="T420" s="230">
        <f>S420*H420</f>
        <v>0</v>
      </c>
      <c r="U420" s="39"/>
      <c r="V420" s="39"/>
      <c r="W420" s="39"/>
      <c r="X420" s="39"/>
      <c r="Y420" s="39"/>
      <c r="Z420" s="39"/>
      <c r="AA420" s="39"/>
      <c r="AB420" s="39"/>
      <c r="AC420" s="39"/>
      <c r="AD420" s="39"/>
      <c r="AE420" s="39"/>
      <c r="AR420" s="231" t="s">
        <v>214</v>
      </c>
      <c r="AT420" s="231" t="s">
        <v>216</v>
      </c>
      <c r="AU420" s="231" t="s">
        <v>90</v>
      </c>
      <c r="AY420" s="18" t="s">
        <v>215</v>
      </c>
      <c r="BE420" s="232">
        <f>IF(N420="základní",J420,0)</f>
        <v>0</v>
      </c>
      <c r="BF420" s="232">
        <f>IF(N420="snížená",J420,0)</f>
        <v>0</v>
      </c>
      <c r="BG420" s="232">
        <f>IF(N420="zákl. přenesená",J420,0)</f>
        <v>0</v>
      </c>
      <c r="BH420" s="232">
        <f>IF(N420="sníž. přenesená",J420,0)</f>
        <v>0</v>
      </c>
      <c r="BI420" s="232">
        <f>IF(N420="nulová",J420,0)</f>
        <v>0</v>
      </c>
      <c r="BJ420" s="18" t="s">
        <v>88</v>
      </c>
      <c r="BK420" s="232">
        <f>ROUND(I420*H420,2)</f>
        <v>0</v>
      </c>
      <c r="BL420" s="18" t="s">
        <v>214</v>
      </c>
      <c r="BM420" s="231" t="s">
        <v>7956</v>
      </c>
    </row>
    <row r="421" s="2" customFormat="1">
      <c r="A421" s="39"/>
      <c r="B421" s="40"/>
      <c r="C421" s="41"/>
      <c r="D421" s="233" t="s">
        <v>221</v>
      </c>
      <c r="E421" s="41"/>
      <c r="F421" s="234" t="s">
        <v>7696</v>
      </c>
      <c r="G421" s="41"/>
      <c r="H421" s="41"/>
      <c r="I421" s="235"/>
      <c r="J421" s="41"/>
      <c r="K421" s="41"/>
      <c r="L421" s="45"/>
      <c r="M421" s="236"/>
      <c r="N421" s="237"/>
      <c r="O421" s="92"/>
      <c r="P421" s="92"/>
      <c r="Q421" s="92"/>
      <c r="R421" s="92"/>
      <c r="S421" s="92"/>
      <c r="T421" s="93"/>
      <c r="U421" s="39"/>
      <c r="V421" s="39"/>
      <c r="W421" s="39"/>
      <c r="X421" s="39"/>
      <c r="Y421" s="39"/>
      <c r="Z421" s="39"/>
      <c r="AA421" s="39"/>
      <c r="AB421" s="39"/>
      <c r="AC421" s="39"/>
      <c r="AD421" s="39"/>
      <c r="AE421" s="39"/>
      <c r="AT421" s="18" t="s">
        <v>221</v>
      </c>
      <c r="AU421" s="18" t="s">
        <v>90</v>
      </c>
    </row>
    <row r="422" s="2" customFormat="1">
      <c r="A422" s="39"/>
      <c r="B422" s="40"/>
      <c r="C422" s="41"/>
      <c r="D422" s="250" t="s">
        <v>362</v>
      </c>
      <c r="E422" s="41"/>
      <c r="F422" s="251" t="s">
        <v>7697</v>
      </c>
      <c r="G422" s="41"/>
      <c r="H422" s="41"/>
      <c r="I422" s="235"/>
      <c r="J422" s="41"/>
      <c r="K422" s="41"/>
      <c r="L422" s="45"/>
      <c r="M422" s="236"/>
      <c r="N422" s="237"/>
      <c r="O422" s="92"/>
      <c r="P422" s="92"/>
      <c r="Q422" s="92"/>
      <c r="R422" s="92"/>
      <c r="S422" s="92"/>
      <c r="T422" s="93"/>
      <c r="U422" s="39"/>
      <c r="V422" s="39"/>
      <c r="W422" s="39"/>
      <c r="X422" s="39"/>
      <c r="Y422" s="39"/>
      <c r="Z422" s="39"/>
      <c r="AA422" s="39"/>
      <c r="AB422" s="39"/>
      <c r="AC422" s="39"/>
      <c r="AD422" s="39"/>
      <c r="AE422" s="39"/>
      <c r="AT422" s="18" t="s">
        <v>362</v>
      </c>
      <c r="AU422" s="18" t="s">
        <v>90</v>
      </c>
    </row>
    <row r="423" s="2" customFormat="1" ht="33" customHeight="1">
      <c r="A423" s="39"/>
      <c r="B423" s="40"/>
      <c r="C423" s="220" t="s">
        <v>1188</v>
      </c>
      <c r="D423" s="220" t="s">
        <v>216</v>
      </c>
      <c r="E423" s="221" t="s">
        <v>7698</v>
      </c>
      <c r="F423" s="222" t="s">
        <v>7699</v>
      </c>
      <c r="G423" s="223" t="s">
        <v>716</v>
      </c>
      <c r="H423" s="224">
        <v>2</v>
      </c>
      <c r="I423" s="225"/>
      <c r="J423" s="226">
        <f>ROUND(I423*H423,2)</f>
        <v>0</v>
      </c>
      <c r="K423" s="222" t="s">
        <v>359</v>
      </c>
      <c r="L423" s="45"/>
      <c r="M423" s="227" t="s">
        <v>1</v>
      </c>
      <c r="N423" s="228" t="s">
        <v>46</v>
      </c>
      <c r="O423" s="92"/>
      <c r="P423" s="229">
        <f>O423*H423</f>
        <v>0</v>
      </c>
      <c r="Q423" s="229">
        <v>0.054539999999999998</v>
      </c>
      <c r="R423" s="229">
        <f>Q423*H423</f>
        <v>0.10908</v>
      </c>
      <c r="S423" s="229">
        <v>0</v>
      </c>
      <c r="T423" s="230">
        <f>S423*H423</f>
        <v>0</v>
      </c>
      <c r="U423" s="39"/>
      <c r="V423" s="39"/>
      <c r="W423" s="39"/>
      <c r="X423" s="39"/>
      <c r="Y423" s="39"/>
      <c r="Z423" s="39"/>
      <c r="AA423" s="39"/>
      <c r="AB423" s="39"/>
      <c r="AC423" s="39"/>
      <c r="AD423" s="39"/>
      <c r="AE423" s="39"/>
      <c r="AR423" s="231" t="s">
        <v>214</v>
      </c>
      <c r="AT423" s="231" t="s">
        <v>216</v>
      </c>
      <c r="AU423" s="231" t="s">
        <v>90</v>
      </c>
      <c r="AY423" s="18" t="s">
        <v>215</v>
      </c>
      <c r="BE423" s="232">
        <f>IF(N423="základní",J423,0)</f>
        <v>0</v>
      </c>
      <c r="BF423" s="232">
        <f>IF(N423="snížená",J423,0)</f>
        <v>0</v>
      </c>
      <c r="BG423" s="232">
        <f>IF(N423="zákl. přenesená",J423,0)</f>
        <v>0</v>
      </c>
      <c r="BH423" s="232">
        <f>IF(N423="sníž. přenesená",J423,0)</f>
        <v>0</v>
      </c>
      <c r="BI423" s="232">
        <f>IF(N423="nulová",J423,0)</f>
        <v>0</v>
      </c>
      <c r="BJ423" s="18" t="s">
        <v>88</v>
      </c>
      <c r="BK423" s="232">
        <f>ROUND(I423*H423,2)</f>
        <v>0</v>
      </c>
      <c r="BL423" s="18" t="s">
        <v>214</v>
      </c>
      <c r="BM423" s="231" t="s">
        <v>7957</v>
      </c>
    </row>
    <row r="424" s="2" customFormat="1">
      <c r="A424" s="39"/>
      <c r="B424" s="40"/>
      <c r="C424" s="41"/>
      <c r="D424" s="233" t="s">
        <v>221</v>
      </c>
      <c r="E424" s="41"/>
      <c r="F424" s="234" t="s">
        <v>7701</v>
      </c>
      <c r="G424" s="41"/>
      <c r="H424" s="41"/>
      <c r="I424" s="235"/>
      <c r="J424" s="41"/>
      <c r="K424" s="41"/>
      <c r="L424" s="45"/>
      <c r="M424" s="236"/>
      <c r="N424" s="237"/>
      <c r="O424" s="92"/>
      <c r="P424" s="92"/>
      <c r="Q424" s="92"/>
      <c r="R424" s="92"/>
      <c r="S424" s="92"/>
      <c r="T424" s="93"/>
      <c r="U424" s="39"/>
      <c r="V424" s="39"/>
      <c r="W424" s="39"/>
      <c r="X424" s="39"/>
      <c r="Y424" s="39"/>
      <c r="Z424" s="39"/>
      <c r="AA424" s="39"/>
      <c r="AB424" s="39"/>
      <c r="AC424" s="39"/>
      <c r="AD424" s="39"/>
      <c r="AE424" s="39"/>
      <c r="AT424" s="18" t="s">
        <v>221</v>
      </c>
      <c r="AU424" s="18" t="s">
        <v>90</v>
      </c>
    </row>
    <row r="425" s="2" customFormat="1">
      <c r="A425" s="39"/>
      <c r="B425" s="40"/>
      <c r="C425" s="41"/>
      <c r="D425" s="250" t="s">
        <v>362</v>
      </c>
      <c r="E425" s="41"/>
      <c r="F425" s="251" t="s">
        <v>7702</v>
      </c>
      <c r="G425" s="41"/>
      <c r="H425" s="41"/>
      <c r="I425" s="235"/>
      <c r="J425" s="41"/>
      <c r="K425" s="41"/>
      <c r="L425" s="45"/>
      <c r="M425" s="236"/>
      <c r="N425" s="237"/>
      <c r="O425" s="92"/>
      <c r="P425" s="92"/>
      <c r="Q425" s="92"/>
      <c r="R425" s="92"/>
      <c r="S425" s="92"/>
      <c r="T425" s="93"/>
      <c r="U425" s="39"/>
      <c r="V425" s="39"/>
      <c r="W425" s="39"/>
      <c r="X425" s="39"/>
      <c r="Y425" s="39"/>
      <c r="Z425" s="39"/>
      <c r="AA425" s="39"/>
      <c r="AB425" s="39"/>
      <c r="AC425" s="39"/>
      <c r="AD425" s="39"/>
      <c r="AE425" s="39"/>
      <c r="AT425" s="18" t="s">
        <v>362</v>
      </c>
      <c r="AU425" s="18" t="s">
        <v>90</v>
      </c>
    </row>
    <row r="426" s="2" customFormat="1" ht="24.15" customHeight="1">
      <c r="A426" s="39"/>
      <c r="B426" s="40"/>
      <c r="C426" s="220" t="s">
        <v>1192</v>
      </c>
      <c r="D426" s="220" t="s">
        <v>216</v>
      </c>
      <c r="E426" s="221" t="s">
        <v>7958</v>
      </c>
      <c r="F426" s="222" t="s">
        <v>7959</v>
      </c>
      <c r="G426" s="223" t="s">
        <v>716</v>
      </c>
      <c r="H426" s="224">
        <v>2</v>
      </c>
      <c r="I426" s="225"/>
      <c r="J426" s="226">
        <f>ROUND(I426*H426,2)</f>
        <v>0</v>
      </c>
      <c r="K426" s="222" t="s">
        <v>359</v>
      </c>
      <c r="L426" s="45"/>
      <c r="M426" s="227" t="s">
        <v>1</v>
      </c>
      <c r="N426" s="228" t="s">
        <v>46</v>
      </c>
      <c r="O426" s="92"/>
      <c r="P426" s="229">
        <f>O426*H426</f>
        <v>0</v>
      </c>
      <c r="Q426" s="229">
        <v>0.12422</v>
      </c>
      <c r="R426" s="229">
        <f>Q426*H426</f>
        <v>0.24843999999999999</v>
      </c>
      <c r="S426" s="229">
        <v>0</v>
      </c>
      <c r="T426" s="230">
        <f>S426*H426</f>
        <v>0</v>
      </c>
      <c r="U426" s="39"/>
      <c r="V426" s="39"/>
      <c r="W426" s="39"/>
      <c r="X426" s="39"/>
      <c r="Y426" s="39"/>
      <c r="Z426" s="39"/>
      <c r="AA426" s="39"/>
      <c r="AB426" s="39"/>
      <c r="AC426" s="39"/>
      <c r="AD426" s="39"/>
      <c r="AE426" s="39"/>
      <c r="AR426" s="231" t="s">
        <v>214</v>
      </c>
      <c r="AT426" s="231" t="s">
        <v>216</v>
      </c>
      <c r="AU426" s="231" t="s">
        <v>90</v>
      </c>
      <c r="AY426" s="18" t="s">
        <v>215</v>
      </c>
      <c r="BE426" s="232">
        <f>IF(N426="základní",J426,0)</f>
        <v>0</v>
      </c>
      <c r="BF426" s="232">
        <f>IF(N426="snížená",J426,0)</f>
        <v>0</v>
      </c>
      <c r="BG426" s="232">
        <f>IF(N426="zákl. přenesená",J426,0)</f>
        <v>0</v>
      </c>
      <c r="BH426" s="232">
        <f>IF(N426="sníž. přenesená",J426,0)</f>
        <v>0</v>
      </c>
      <c r="BI426" s="232">
        <f>IF(N426="nulová",J426,0)</f>
        <v>0</v>
      </c>
      <c r="BJ426" s="18" t="s">
        <v>88</v>
      </c>
      <c r="BK426" s="232">
        <f>ROUND(I426*H426,2)</f>
        <v>0</v>
      </c>
      <c r="BL426" s="18" t="s">
        <v>214</v>
      </c>
      <c r="BM426" s="231" t="s">
        <v>7960</v>
      </c>
    </row>
    <row r="427" s="2" customFormat="1">
      <c r="A427" s="39"/>
      <c r="B427" s="40"/>
      <c r="C427" s="41"/>
      <c r="D427" s="233" t="s">
        <v>221</v>
      </c>
      <c r="E427" s="41"/>
      <c r="F427" s="234" t="s">
        <v>7961</v>
      </c>
      <c r="G427" s="41"/>
      <c r="H427" s="41"/>
      <c r="I427" s="235"/>
      <c r="J427" s="41"/>
      <c r="K427" s="41"/>
      <c r="L427" s="45"/>
      <c r="M427" s="236"/>
      <c r="N427" s="237"/>
      <c r="O427" s="92"/>
      <c r="P427" s="92"/>
      <c r="Q427" s="92"/>
      <c r="R427" s="92"/>
      <c r="S427" s="92"/>
      <c r="T427" s="93"/>
      <c r="U427" s="39"/>
      <c r="V427" s="39"/>
      <c r="W427" s="39"/>
      <c r="X427" s="39"/>
      <c r="Y427" s="39"/>
      <c r="Z427" s="39"/>
      <c r="AA427" s="39"/>
      <c r="AB427" s="39"/>
      <c r="AC427" s="39"/>
      <c r="AD427" s="39"/>
      <c r="AE427" s="39"/>
      <c r="AT427" s="18" t="s">
        <v>221</v>
      </c>
      <c r="AU427" s="18" t="s">
        <v>90</v>
      </c>
    </row>
    <row r="428" s="2" customFormat="1">
      <c r="A428" s="39"/>
      <c r="B428" s="40"/>
      <c r="C428" s="41"/>
      <c r="D428" s="250" t="s">
        <v>362</v>
      </c>
      <c r="E428" s="41"/>
      <c r="F428" s="251" t="s">
        <v>7962</v>
      </c>
      <c r="G428" s="41"/>
      <c r="H428" s="41"/>
      <c r="I428" s="235"/>
      <c r="J428" s="41"/>
      <c r="K428" s="41"/>
      <c r="L428" s="45"/>
      <c r="M428" s="236"/>
      <c r="N428" s="237"/>
      <c r="O428" s="92"/>
      <c r="P428" s="92"/>
      <c r="Q428" s="92"/>
      <c r="R428" s="92"/>
      <c r="S428" s="92"/>
      <c r="T428" s="93"/>
      <c r="U428" s="39"/>
      <c r="V428" s="39"/>
      <c r="W428" s="39"/>
      <c r="X428" s="39"/>
      <c r="Y428" s="39"/>
      <c r="Z428" s="39"/>
      <c r="AA428" s="39"/>
      <c r="AB428" s="39"/>
      <c r="AC428" s="39"/>
      <c r="AD428" s="39"/>
      <c r="AE428" s="39"/>
      <c r="AT428" s="18" t="s">
        <v>362</v>
      </c>
      <c r="AU428" s="18" t="s">
        <v>90</v>
      </c>
    </row>
    <row r="429" s="2" customFormat="1" ht="21.75" customHeight="1">
      <c r="A429" s="39"/>
      <c r="B429" s="40"/>
      <c r="C429" s="295" t="s">
        <v>1197</v>
      </c>
      <c r="D429" s="295" t="s">
        <v>539</v>
      </c>
      <c r="E429" s="296" t="s">
        <v>7963</v>
      </c>
      <c r="F429" s="297" t="s">
        <v>7964</v>
      </c>
      <c r="G429" s="298" t="s">
        <v>716</v>
      </c>
      <c r="H429" s="299">
        <v>2</v>
      </c>
      <c r="I429" s="300"/>
      <c r="J429" s="301">
        <f>ROUND(I429*H429,2)</f>
        <v>0</v>
      </c>
      <c r="K429" s="297" t="s">
        <v>359</v>
      </c>
      <c r="L429" s="302"/>
      <c r="M429" s="303" t="s">
        <v>1</v>
      </c>
      <c r="N429" s="304" t="s">
        <v>46</v>
      </c>
      <c r="O429" s="92"/>
      <c r="P429" s="229">
        <f>O429*H429</f>
        <v>0</v>
      </c>
      <c r="Q429" s="229">
        <v>0.067000000000000004</v>
      </c>
      <c r="R429" s="229">
        <f>Q429*H429</f>
        <v>0.13400000000000001</v>
      </c>
      <c r="S429" s="229">
        <v>0</v>
      </c>
      <c r="T429" s="230">
        <f>S429*H429</f>
        <v>0</v>
      </c>
      <c r="U429" s="39"/>
      <c r="V429" s="39"/>
      <c r="W429" s="39"/>
      <c r="X429" s="39"/>
      <c r="Y429" s="39"/>
      <c r="Z429" s="39"/>
      <c r="AA429" s="39"/>
      <c r="AB429" s="39"/>
      <c r="AC429" s="39"/>
      <c r="AD429" s="39"/>
      <c r="AE429" s="39"/>
      <c r="AR429" s="231" t="s">
        <v>251</v>
      </c>
      <c r="AT429" s="231" t="s">
        <v>539</v>
      </c>
      <c r="AU429" s="231" t="s">
        <v>90</v>
      </c>
      <c r="AY429" s="18" t="s">
        <v>215</v>
      </c>
      <c r="BE429" s="232">
        <f>IF(N429="základní",J429,0)</f>
        <v>0</v>
      </c>
      <c r="BF429" s="232">
        <f>IF(N429="snížená",J429,0)</f>
        <v>0</v>
      </c>
      <c r="BG429" s="232">
        <f>IF(N429="zákl. přenesená",J429,0)</f>
        <v>0</v>
      </c>
      <c r="BH429" s="232">
        <f>IF(N429="sníž. přenesená",J429,0)</f>
        <v>0</v>
      </c>
      <c r="BI429" s="232">
        <f>IF(N429="nulová",J429,0)</f>
        <v>0</v>
      </c>
      <c r="BJ429" s="18" t="s">
        <v>88</v>
      </c>
      <c r="BK429" s="232">
        <f>ROUND(I429*H429,2)</f>
        <v>0</v>
      </c>
      <c r="BL429" s="18" t="s">
        <v>214</v>
      </c>
      <c r="BM429" s="231" t="s">
        <v>7965</v>
      </c>
    </row>
    <row r="430" s="2" customFormat="1">
      <c r="A430" s="39"/>
      <c r="B430" s="40"/>
      <c r="C430" s="41"/>
      <c r="D430" s="233" t="s">
        <v>221</v>
      </c>
      <c r="E430" s="41"/>
      <c r="F430" s="234" t="s">
        <v>7964</v>
      </c>
      <c r="G430" s="41"/>
      <c r="H430" s="41"/>
      <c r="I430" s="235"/>
      <c r="J430" s="41"/>
      <c r="K430" s="41"/>
      <c r="L430" s="45"/>
      <c r="M430" s="236"/>
      <c r="N430" s="237"/>
      <c r="O430" s="92"/>
      <c r="P430" s="92"/>
      <c r="Q430" s="92"/>
      <c r="R430" s="92"/>
      <c r="S430" s="92"/>
      <c r="T430" s="93"/>
      <c r="U430" s="39"/>
      <c r="V430" s="39"/>
      <c r="W430" s="39"/>
      <c r="X430" s="39"/>
      <c r="Y430" s="39"/>
      <c r="Z430" s="39"/>
      <c r="AA430" s="39"/>
      <c r="AB430" s="39"/>
      <c r="AC430" s="39"/>
      <c r="AD430" s="39"/>
      <c r="AE430" s="39"/>
      <c r="AT430" s="18" t="s">
        <v>221</v>
      </c>
      <c r="AU430" s="18" t="s">
        <v>90</v>
      </c>
    </row>
    <row r="431" s="2" customFormat="1" ht="24.15" customHeight="1">
      <c r="A431" s="39"/>
      <c r="B431" s="40"/>
      <c r="C431" s="220" t="s">
        <v>1284</v>
      </c>
      <c r="D431" s="220" t="s">
        <v>216</v>
      </c>
      <c r="E431" s="221" t="s">
        <v>7966</v>
      </c>
      <c r="F431" s="222" t="s">
        <v>7967</v>
      </c>
      <c r="G431" s="223" t="s">
        <v>716</v>
      </c>
      <c r="H431" s="224">
        <v>4</v>
      </c>
      <c r="I431" s="225"/>
      <c r="J431" s="226">
        <f>ROUND(I431*H431,2)</f>
        <v>0</v>
      </c>
      <c r="K431" s="222" t="s">
        <v>359</v>
      </c>
      <c r="L431" s="45"/>
      <c r="M431" s="227" t="s">
        <v>1</v>
      </c>
      <c r="N431" s="228" t="s">
        <v>46</v>
      </c>
      <c r="O431" s="92"/>
      <c r="P431" s="229">
        <f>O431*H431</f>
        <v>0</v>
      </c>
      <c r="Q431" s="229">
        <v>0.02972</v>
      </c>
      <c r="R431" s="229">
        <f>Q431*H431</f>
        <v>0.11888</v>
      </c>
      <c r="S431" s="229">
        <v>0</v>
      </c>
      <c r="T431" s="230">
        <f>S431*H431</f>
        <v>0</v>
      </c>
      <c r="U431" s="39"/>
      <c r="V431" s="39"/>
      <c r="W431" s="39"/>
      <c r="X431" s="39"/>
      <c r="Y431" s="39"/>
      <c r="Z431" s="39"/>
      <c r="AA431" s="39"/>
      <c r="AB431" s="39"/>
      <c r="AC431" s="39"/>
      <c r="AD431" s="39"/>
      <c r="AE431" s="39"/>
      <c r="AR431" s="231" t="s">
        <v>214</v>
      </c>
      <c r="AT431" s="231" t="s">
        <v>216</v>
      </c>
      <c r="AU431" s="231" t="s">
        <v>90</v>
      </c>
      <c r="AY431" s="18" t="s">
        <v>215</v>
      </c>
      <c r="BE431" s="232">
        <f>IF(N431="základní",J431,0)</f>
        <v>0</v>
      </c>
      <c r="BF431" s="232">
        <f>IF(N431="snížená",J431,0)</f>
        <v>0</v>
      </c>
      <c r="BG431" s="232">
        <f>IF(N431="zákl. přenesená",J431,0)</f>
        <v>0</v>
      </c>
      <c r="BH431" s="232">
        <f>IF(N431="sníž. přenesená",J431,0)</f>
        <v>0</v>
      </c>
      <c r="BI431" s="232">
        <f>IF(N431="nulová",J431,0)</f>
        <v>0</v>
      </c>
      <c r="BJ431" s="18" t="s">
        <v>88</v>
      </c>
      <c r="BK431" s="232">
        <f>ROUND(I431*H431,2)</f>
        <v>0</v>
      </c>
      <c r="BL431" s="18" t="s">
        <v>214</v>
      </c>
      <c r="BM431" s="231" t="s">
        <v>7968</v>
      </c>
    </row>
    <row r="432" s="2" customFormat="1">
      <c r="A432" s="39"/>
      <c r="B432" s="40"/>
      <c r="C432" s="41"/>
      <c r="D432" s="233" t="s">
        <v>221</v>
      </c>
      <c r="E432" s="41"/>
      <c r="F432" s="234" t="s">
        <v>7969</v>
      </c>
      <c r="G432" s="41"/>
      <c r="H432" s="41"/>
      <c r="I432" s="235"/>
      <c r="J432" s="41"/>
      <c r="K432" s="41"/>
      <c r="L432" s="45"/>
      <c r="M432" s="236"/>
      <c r="N432" s="237"/>
      <c r="O432" s="92"/>
      <c r="P432" s="92"/>
      <c r="Q432" s="92"/>
      <c r="R432" s="92"/>
      <c r="S432" s="92"/>
      <c r="T432" s="93"/>
      <c r="U432" s="39"/>
      <c r="V432" s="39"/>
      <c r="W432" s="39"/>
      <c r="X432" s="39"/>
      <c r="Y432" s="39"/>
      <c r="Z432" s="39"/>
      <c r="AA432" s="39"/>
      <c r="AB432" s="39"/>
      <c r="AC432" s="39"/>
      <c r="AD432" s="39"/>
      <c r="AE432" s="39"/>
      <c r="AT432" s="18" t="s">
        <v>221</v>
      </c>
      <c r="AU432" s="18" t="s">
        <v>90</v>
      </c>
    </row>
    <row r="433" s="2" customFormat="1">
      <c r="A433" s="39"/>
      <c r="B433" s="40"/>
      <c r="C433" s="41"/>
      <c r="D433" s="250" t="s">
        <v>362</v>
      </c>
      <c r="E433" s="41"/>
      <c r="F433" s="251" t="s">
        <v>7970</v>
      </c>
      <c r="G433" s="41"/>
      <c r="H433" s="41"/>
      <c r="I433" s="235"/>
      <c r="J433" s="41"/>
      <c r="K433" s="41"/>
      <c r="L433" s="45"/>
      <c r="M433" s="236"/>
      <c r="N433" s="237"/>
      <c r="O433" s="92"/>
      <c r="P433" s="92"/>
      <c r="Q433" s="92"/>
      <c r="R433" s="92"/>
      <c r="S433" s="92"/>
      <c r="T433" s="93"/>
      <c r="U433" s="39"/>
      <c r="V433" s="39"/>
      <c r="W433" s="39"/>
      <c r="X433" s="39"/>
      <c r="Y433" s="39"/>
      <c r="Z433" s="39"/>
      <c r="AA433" s="39"/>
      <c r="AB433" s="39"/>
      <c r="AC433" s="39"/>
      <c r="AD433" s="39"/>
      <c r="AE433" s="39"/>
      <c r="AT433" s="18" t="s">
        <v>362</v>
      </c>
      <c r="AU433" s="18" t="s">
        <v>90</v>
      </c>
    </row>
    <row r="434" s="2" customFormat="1" ht="21.75" customHeight="1">
      <c r="A434" s="39"/>
      <c r="B434" s="40"/>
      <c r="C434" s="295" t="s">
        <v>1345</v>
      </c>
      <c r="D434" s="295" t="s">
        <v>539</v>
      </c>
      <c r="E434" s="296" t="s">
        <v>7971</v>
      </c>
      <c r="F434" s="297" t="s">
        <v>7972</v>
      </c>
      <c r="G434" s="298" t="s">
        <v>716</v>
      </c>
      <c r="H434" s="299">
        <v>2</v>
      </c>
      <c r="I434" s="300"/>
      <c r="J434" s="301">
        <f>ROUND(I434*H434,2)</f>
        <v>0</v>
      </c>
      <c r="K434" s="297" t="s">
        <v>359</v>
      </c>
      <c r="L434" s="302"/>
      <c r="M434" s="303" t="s">
        <v>1</v>
      </c>
      <c r="N434" s="304" t="s">
        <v>46</v>
      </c>
      <c r="O434" s="92"/>
      <c r="P434" s="229">
        <f>O434*H434</f>
        <v>0</v>
      </c>
      <c r="Q434" s="229">
        <v>0.058000000000000003</v>
      </c>
      <c r="R434" s="229">
        <f>Q434*H434</f>
        <v>0.11600000000000001</v>
      </c>
      <c r="S434" s="229">
        <v>0</v>
      </c>
      <c r="T434" s="230">
        <f>S434*H434</f>
        <v>0</v>
      </c>
      <c r="U434" s="39"/>
      <c r="V434" s="39"/>
      <c r="W434" s="39"/>
      <c r="X434" s="39"/>
      <c r="Y434" s="39"/>
      <c r="Z434" s="39"/>
      <c r="AA434" s="39"/>
      <c r="AB434" s="39"/>
      <c r="AC434" s="39"/>
      <c r="AD434" s="39"/>
      <c r="AE434" s="39"/>
      <c r="AR434" s="231" t="s">
        <v>251</v>
      </c>
      <c r="AT434" s="231" t="s">
        <v>539</v>
      </c>
      <c r="AU434" s="231" t="s">
        <v>90</v>
      </c>
      <c r="AY434" s="18" t="s">
        <v>215</v>
      </c>
      <c r="BE434" s="232">
        <f>IF(N434="základní",J434,0)</f>
        <v>0</v>
      </c>
      <c r="BF434" s="232">
        <f>IF(N434="snížená",J434,0)</f>
        <v>0</v>
      </c>
      <c r="BG434" s="232">
        <f>IF(N434="zákl. přenesená",J434,0)</f>
        <v>0</v>
      </c>
      <c r="BH434" s="232">
        <f>IF(N434="sníž. přenesená",J434,0)</f>
        <v>0</v>
      </c>
      <c r="BI434" s="232">
        <f>IF(N434="nulová",J434,0)</f>
        <v>0</v>
      </c>
      <c r="BJ434" s="18" t="s">
        <v>88</v>
      </c>
      <c r="BK434" s="232">
        <f>ROUND(I434*H434,2)</f>
        <v>0</v>
      </c>
      <c r="BL434" s="18" t="s">
        <v>214</v>
      </c>
      <c r="BM434" s="231" t="s">
        <v>7973</v>
      </c>
    </row>
    <row r="435" s="2" customFormat="1">
      <c r="A435" s="39"/>
      <c r="B435" s="40"/>
      <c r="C435" s="41"/>
      <c r="D435" s="233" t="s">
        <v>221</v>
      </c>
      <c r="E435" s="41"/>
      <c r="F435" s="234" t="s">
        <v>7972</v>
      </c>
      <c r="G435" s="41"/>
      <c r="H435" s="41"/>
      <c r="I435" s="235"/>
      <c r="J435" s="41"/>
      <c r="K435" s="41"/>
      <c r="L435" s="45"/>
      <c r="M435" s="236"/>
      <c r="N435" s="237"/>
      <c r="O435" s="92"/>
      <c r="P435" s="92"/>
      <c r="Q435" s="92"/>
      <c r="R435" s="92"/>
      <c r="S435" s="92"/>
      <c r="T435" s="93"/>
      <c r="U435" s="39"/>
      <c r="V435" s="39"/>
      <c r="W435" s="39"/>
      <c r="X435" s="39"/>
      <c r="Y435" s="39"/>
      <c r="Z435" s="39"/>
      <c r="AA435" s="39"/>
      <c r="AB435" s="39"/>
      <c r="AC435" s="39"/>
      <c r="AD435" s="39"/>
      <c r="AE435" s="39"/>
      <c r="AT435" s="18" t="s">
        <v>221</v>
      </c>
      <c r="AU435" s="18" t="s">
        <v>90</v>
      </c>
    </row>
    <row r="436" s="2" customFormat="1" ht="24.15" customHeight="1">
      <c r="A436" s="39"/>
      <c r="B436" s="40"/>
      <c r="C436" s="295" t="s">
        <v>1351</v>
      </c>
      <c r="D436" s="295" t="s">
        <v>539</v>
      </c>
      <c r="E436" s="296" t="s">
        <v>7974</v>
      </c>
      <c r="F436" s="297" t="s">
        <v>7975</v>
      </c>
      <c r="G436" s="298" t="s">
        <v>716</v>
      </c>
      <c r="H436" s="299">
        <v>2</v>
      </c>
      <c r="I436" s="300"/>
      <c r="J436" s="301">
        <f>ROUND(I436*H436,2)</f>
        <v>0</v>
      </c>
      <c r="K436" s="297" t="s">
        <v>359</v>
      </c>
      <c r="L436" s="302"/>
      <c r="M436" s="303" t="s">
        <v>1</v>
      </c>
      <c r="N436" s="304" t="s">
        <v>46</v>
      </c>
      <c r="O436" s="92"/>
      <c r="P436" s="229">
        <f>O436*H436</f>
        <v>0</v>
      </c>
      <c r="Q436" s="229">
        <v>0.027</v>
      </c>
      <c r="R436" s="229">
        <f>Q436*H436</f>
        <v>0.053999999999999999</v>
      </c>
      <c r="S436" s="229">
        <v>0</v>
      </c>
      <c r="T436" s="230">
        <f>S436*H436</f>
        <v>0</v>
      </c>
      <c r="U436" s="39"/>
      <c r="V436" s="39"/>
      <c r="W436" s="39"/>
      <c r="X436" s="39"/>
      <c r="Y436" s="39"/>
      <c r="Z436" s="39"/>
      <c r="AA436" s="39"/>
      <c r="AB436" s="39"/>
      <c r="AC436" s="39"/>
      <c r="AD436" s="39"/>
      <c r="AE436" s="39"/>
      <c r="AR436" s="231" t="s">
        <v>251</v>
      </c>
      <c r="AT436" s="231" t="s">
        <v>539</v>
      </c>
      <c r="AU436" s="231" t="s">
        <v>90</v>
      </c>
      <c r="AY436" s="18" t="s">
        <v>215</v>
      </c>
      <c r="BE436" s="232">
        <f>IF(N436="základní",J436,0)</f>
        <v>0</v>
      </c>
      <c r="BF436" s="232">
        <f>IF(N436="snížená",J436,0)</f>
        <v>0</v>
      </c>
      <c r="BG436" s="232">
        <f>IF(N436="zákl. přenesená",J436,0)</f>
        <v>0</v>
      </c>
      <c r="BH436" s="232">
        <f>IF(N436="sníž. přenesená",J436,0)</f>
        <v>0</v>
      </c>
      <c r="BI436" s="232">
        <f>IF(N436="nulová",J436,0)</f>
        <v>0</v>
      </c>
      <c r="BJ436" s="18" t="s">
        <v>88</v>
      </c>
      <c r="BK436" s="232">
        <f>ROUND(I436*H436,2)</f>
        <v>0</v>
      </c>
      <c r="BL436" s="18" t="s">
        <v>214</v>
      </c>
      <c r="BM436" s="231" t="s">
        <v>7976</v>
      </c>
    </row>
    <row r="437" s="2" customFormat="1">
      <c r="A437" s="39"/>
      <c r="B437" s="40"/>
      <c r="C437" s="41"/>
      <c r="D437" s="233" t="s">
        <v>221</v>
      </c>
      <c r="E437" s="41"/>
      <c r="F437" s="234" t="s">
        <v>7975</v>
      </c>
      <c r="G437" s="41"/>
      <c r="H437" s="41"/>
      <c r="I437" s="235"/>
      <c r="J437" s="41"/>
      <c r="K437" s="41"/>
      <c r="L437" s="45"/>
      <c r="M437" s="236"/>
      <c r="N437" s="237"/>
      <c r="O437" s="92"/>
      <c r="P437" s="92"/>
      <c r="Q437" s="92"/>
      <c r="R437" s="92"/>
      <c r="S437" s="92"/>
      <c r="T437" s="93"/>
      <c r="U437" s="39"/>
      <c r="V437" s="39"/>
      <c r="W437" s="39"/>
      <c r="X437" s="39"/>
      <c r="Y437" s="39"/>
      <c r="Z437" s="39"/>
      <c r="AA437" s="39"/>
      <c r="AB437" s="39"/>
      <c r="AC437" s="39"/>
      <c r="AD437" s="39"/>
      <c r="AE437" s="39"/>
      <c r="AT437" s="18" t="s">
        <v>221</v>
      </c>
      <c r="AU437" s="18" t="s">
        <v>90</v>
      </c>
    </row>
    <row r="438" s="2" customFormat="1" ht="24.15" customHeight="1">
      <c r="A438" s="39"/>
      <c r="B438" s="40"/>
      <c r="C438" s="220" t="s">
        <v>1359</v>
      </c>
      <c r="D438" s="220" t="s">
        <v>216</v>
      </c>
      <c r="E438" s="221" t="s">
        <v>7977</v>
      </c>
      <c r="F438" s="222" t="s">
        <v>7978</v>
      </c>
      <c r="G438" s="223" t="s">
        <v>716</v>
      </c>
      <c r="H438" s="224">
        <v>2</v>
      </c>
      <c r="I438" s="225"/>
      <c r="J438" s="226">
        <f>ROUND(I438*H438,2)</f>
        <v>0</v>
      </c>
      <c r="K438" s="222" t="s">
        <v>359</v>
      </c>
      <c r="L438" s="45"/>
      <c r="M438" s="227" t="s">
        <v>1</v>
      </c>
      <c r="N438" s="228" t="s">
        <v>46</v>
      </c>
      <c r="O438" s="92"/>
      <c r="P438" s="229">
        <f>O438*H438</f>
        <v>0</v>
      </c>
      <c r="Q438" s="229">
        <v>0.02972</v>
      </c>
      <c r="R438" s="229">
        <f>Q438*H438</f>
        <v>0.05944</v>
      </c>
      <c r="S438" s="229">
        <v>0</v>
      </c>
      <c r="T438" s="230">
        <f>S438*H438</f>
        <v>0</v>
      </c>
      <c r="U438" s="39"/>
      <c r="V438" s="39"/>
      <c r="W438" s="39"/>
      <c r="X438" s="39"/>
      <c r="Y438" s="39"/>
      <c r="Z438" s="39"/>
      <c r="AA438" s="39"/>
      <c r="AB438" s="39"/>
      <c r="AC438" s="39"/>
      <c r="AD438" s="39"/>
      <c r="AE438" s="39"/>
      <c r="AR438" s="231" t="s">
        <v>214</v>
      </c>
      <c r="AT438" s="231" t="s">
        <v>216</v>
      </c>
      <c r="AU438" s="231" t="s">
        <v>90</v>
      </c>
      <c r="AY438" s="18" t="s">
        <v>215</v>
      </c>
      <c r="BE438" s="232">
        <f>IF(N438="základní",J438,0)</f>
        <v>0</v>
      </c>
      <c r="BF438" s="232">
        <f>IF(N438="snížená",J438,0)</f>
        <v>0</v>
      </c>
      <c r="BG438" s="232">
        <f>IF(N438="zákl. přenesená",J438,0)</f>
        <v>0</v>
      </c>
      <c r="BH438" s="232">
        <f>IF(N438="sníž. přenesená",J438,0)</f>
        <v>0</v>
      </c>
      <c r="BI438" s="232">
        <f>IF(N438="nulová",J438,0)</f>
        <v>0</v>
      </c>
      <c r="BJ438" s="18" t="s">
        <v>88</v>
      </c>
      <c r="BK438" s="232">
        <f>ROUND(I438*H438,2)</f>
        <v>0</v>
      </c>
      <c r="BL438" s="18" t="s">
        <v>214</v>
      </c>
      <c r="BM438" s="231" t="s">
        <v>7979</v>
      </c>
    </row>
    <row r="439" s="2" customFormat="1">
      <c r="A439" s="39"/>
      <c r="B439" s="40"/>
      <c r="C439" s="41"/>
      <c r="D439" s="233" t="s">
        <v>221</v>
      </c>
      <c r="E439" s="41"/>
      <c r="F439" s="234" t="s">
        <v>7980</v>
      </c>
      <c r="G439" s="41"/>
      <c r="H439" s="41"/>
      <c r="I439" s="235"/>
      <c r="J439" s="41"/>
      <c r="K439" s="41"/>
      <c r="L439" s="45"/>
      <c r="M439" s="236"/>
      <c r="N439" s="237"/>
      <c r="O439" s="92"/>
      <c r="P439" s="92"/>
      <c r="Q439" s="92"/>
      <c r="R439" s="92"/>
      <c r="S439" s="92"/>
      <c r="T439" s="93"/>
      <c r="U439" s="39"/>
      <c r="V439" s="39"/>
      <c r="W439" s="39"/>
      <c r="X439" s="39"/>
      <c r="Y439" s="39"/>
      <c r="Z439" s="39"/>
      <c r="AA439" s="39"/>
      <c r="AB439" s="39"/>
      <c r="AC439" s="39"/>
      <c r="AD439" s="39"/>
      <c r="AE439" s="39"/>
      <c r="AT439" s="18" t="s">
        <v>221</v>
      </c>
      <c r="AU439" s="18" t="s">
        <v>90</v>
      </c>
    </row>
    <row r="440" s="2" customFormat="1">
      <c r="A440" s="39"/>
      <c r="B440" s="40"/>
      <c r="C440" s="41"/>
      <c r="D440" s="250" t="s">
        <v>362</v>
      </c>
      <c r="E440" s="41"/>
      <c r="F440" s="251" t="s">
        <v>7981</v>
      </c>
      <c r="G440" s="41"/>
      <c r="H440" s="41"/>
      <c r="I440" s="235"/>
      <c r="J440" s="41"/>
      <c r="K440" s="41"/>
      <c r="L440" s="45"/>
      <c r="M440" s="236"/>
      <c r="N440" s="237"/>
      <c r="O440" s="92"/>
      <c r="P440" s="92"/>
      <c r="Q440" s="92"/>
      <c r="R440" s="92"/>
      <c r="S440" s="92"/>
      <c r="T440" s="93"/>
      <c r="U440" s="39"/>
      <c r="V440" s="39"/>
      <c r="W440" s="39"/>
      <c r="X440" s="39"/>
      <c r="Y440" s="39"/>
      <c r="Z440" s="39"/>
      <c r="AA440" s="39"/>
      <c r="AB440" s="39"/>
      <c r="AC440" s="39"/>
      <c r="AD440" s="39"/>
      <c r="AE440" s="39"/>
      <c r="AT440" s="18" t="s">
        <v>362</v>
      </c>
      <c r="AU440" s="18" t="s">
        <v>90</v>
      </c>
    </row>
    <row r="441" s="2" customFormat="1" ht="24.15" customHeight="1">
      <c r="A441" s="39"/>
      <c r="B441" s="40"/>
      <c r="C441" s="295" t="s">
        <v>1381</v>
      </c>
      <c r="D441" s="295" t="s">
        <v>539</v>
      </c>
      <c r="E441" s="296" t="s">
        <v>7982</v>
      </c>
      <c r="F441" s="297" t="s">
        <v>7983</v>
      </c>
      <c r="G441" s="298" t="s">
        <v>716</v>
      </c>
      <c r="H441" s="299">
        <v>2</v>
      </c>
      <c r="I441" s="300"/>
      <c r="J441" s="301">
        <f>ROUND(I441*H441,2)</f>
        <v>0</v>
      </c>
      <c r="K441" s="297" t="s">
        <v>359</v>
      </c>
      <c r="L441" s="302"/>
      <c r="M441" s="303" t="s">
        <v>1</v>
      </c>
      <c r="N441" s="304" t="s">
        <v>46</v>
      </c>
      <c r="O441" s="92"/>
      <c r="P441" s="229">
        <f>O441*H441</f>
        <v>0</v>
      </c>
      <c r="Q441" s="229">
        <v>0.11</v>
      </c>
      <c r="R441" s="229">
        <f>Q441*H441</f>
        <v>0.22</v>
      </c>
      <c r="S441" s="229">
        <v>0</v>
      </c>
      <c r="T441" s="230">
        <f>S441*H441</f>
        <v>0</v>
      </c>
      <c r="U441" s="39"/>
      <c r="V441" s="39"/>
      <c r="W441" s="39"/>
      <c r="X441" s="39"/>
      <c r="Y441" s="39"/>
      <c r="Z441" s="39"/>
      <c r="AA441" s="39"/>
      <c r="AB441" s="39"/>
      <c r="AC441" s="39"/>
      <c r="AD441" s="39"/>
      <c r="AE441" s="39"/>
      <c r="AR441" s="231" t="s">
        <v>251</v>
      </c>
      <c r="AT441" s="231" t="s">
        <v>539</v>
      </c>
      <c r="AU441" s="231" t="s">
        <v>90</v>
      </c>
      <c r="AY441" s="18" t="s">
        <v>215</v>
      </c>
      <c r="BE441" s="232">
        <f>IF(N441="základní",J441,0)</f>
        <v>0</v>
      </c>
      <c r="BF441" s="232">
        <f>IF(N441="snížená",J441,0)</f>
        <v>0</v>
      </c>
      <c r="BG441" s="232">
        <f>IF(N441="zákl. přenesená",J441,0)</f>
        <v>0</v>
      </c>
      <c r="BH441" s="232">
        <f>IF(N441="sníž. přenesená",J441,0)</f>
        <v>0</v>
      </c>
      <c r="BI441" s="232">
        <f>IF(N441="nulová",J441,0)</f>
        <v>0</v>
      </c>
      <c r="BJ441" s="18" t="s">
        <v>88</v>
      </c>
      <c r="BK441" s="232">
        <f>ROUND(I441*H441,2)</f>
        <v>0</v>
      </c>
      <c r="BL441" s="18" t="s">
        <v>214</v>
      </c>
      <c r="BM441" s="231" t="s">
        <v>7984</v>
      </c>
    </row>
    <row r="442" s="2" customFormat="1">
      <c r="A442" s="39"/>
      <c r="B442" s="40"/>
      <c r="C442" s="41"/>
      <c r="D442" s="233" t="s">
        <v>221</v>
      </c>
      <c r="E442" s="41"/>
      <c r="F442" s="234" t="s">
        <v>7983</v>
      </c>
      <c r="G442" s="41"/>
      <c r="H442" s="41"/>
      <c r="I442" s="235"/>
      <c r="J442" s="41"/>
      <c r="K442" s="41"/>
      <c r="L442" s="45"/>
      <c r="M442" s="236"/>
      <c r="N442" s="237"/>
      <c r="O442" s="92"/>
      <c r="P442" s="92"/>
      <c r="Q442" s="92"/>
      <c r="R442" s="92"/>
      <c r="S442" s="92"/>
      <c r="T442" s="93"/>
      <c r="U442" s="39"/>
      <c r="V442" s="39"/>
      <c r="W442" s="39"/>
      <c r="X442" s="39"/>
      <c r="Y442" s="39"/>
      <c r="Z442" s="39"/>
      <c r="AA442" s="39"/>
      <c r="AB442" s="39"/>
      <c r="AC442" s="39"/>
      <c r="AD442" s="39"/>
      <c r="AE442" s="39"/>
      <c r="AT442" s="18" t="s">
        <v>221</v>
      </c>
      <c r="AU442" s="18" t="s">
        <v>90</v>
      </c>
    </row>
    <row r="443" s="2" customFormat="1" ht="24.15" customHeight="1">
      <c r="A443" s="39"/>
      <c r="B443" s="40"/>
      <c r="C443" s="220" t="s">
        <v>1414</v>
      </c>
      <c r="D443" s="220" t="s">
        <v>216</v>
      </c>
      <c r="E443" s="221" t="s">
        <v>7985</v>
      </c>
      <c r="F443" s="222" t="s">
        <v>7986</v>
      </c>
      <c r="G443" s="223" t="s">
        <v>716</v>
      </c>
      <c r="H443" s="224">
        <v>2</v>
      </c>
      <c r="I443" s="225"/>
      <c r="J443" s="226">
        <f>ROUND(I443*H443,2)</f>
        <v>0</v>
      </c>
      <c r="K443" s="222" t="s">
        <v>359</v>
      </c>
      <c r="L443" s="45"/>
      <c r="M443" s="227" t="s">
        <v>1</v>
      </c>
      <c r="N443" s="228" t="s">
        <v>46</v>
      </c>
      <c r="O443" s="92"/>
      <c r="P443" s="229">
        <f>O443*H443</f>
        <v>0</v>
      </c>
      <c r="Q443" s="229">
        <v>0.02972</v>
      </c>
      <c r="R443" s="229">
        <f>Q443*H443</f>
        <v>0.05944</v>
      </c>
      <c r="S443" s="229">
        <v>0</v>
      </c>
      <c r="T443" s="230">
        <f>S443*H443</f>
        <v>0</v>
      </c>
      <c r="U443" s="39"/>
      <c r="V443" s="39"/>
      <c r="W443" s="39"/>
      <c r="X443" s="39"/>
      <c r="Y443" s="39"/>
      <c r="Z443" s="39"/>
      <c r="AA443" s="39"/>
      <c r="AB443" s="39"/>
      <c r="AC443" s="39"/>
      <c r="AD443" s="39"/>
      <c r="AE443" s="39"/>
      <c r="AR443" s="231" t="s">
        <v>214</v>
      </c>
      <c r="AT443" s="231" t="s">
        <v>216</v>
      </c>
      <c r="AU443" s="231" t="s">
        <v>90</v>
      </c>
      <c r="AY443" s="18" t="s">
        <v>215</v>
      </c>
      <c r="BE443" s="232">
        <f>IF(N443="základní",J443,0)</f>
        <v>0</v>
      </c>
      <c r="BF443" s="232">
        <f>IF(N443="snížená",J443,0)</f>
        <v>0</v>
      </c>
      <c r="BG443" s="232">
        <f>IF(N443="zákl. přenesená",J443,0)</f>
        <v>0</v>
      </c>
      <c r="BH443" s="232">
        <f>IF(N443="sníž. přenesená",J443,0)</f>
        <v>0</v>
      </c>
      <c r="BI443" s="232">
        <f>IF(N443="nulová",J443,0)</f>
        <v>0</v>
      </c>
      <c r="BJ443" s="18" t="s">
        <v>88</v>
      </c>
      <c r="BK443" s="232">
        <f>ROUND(I443*H443,2)</f>
        <v>0</v>
      </c>
      <c r="BL443" s="18" t="s">
        <v>214</v>
      </c>
      <c r="BM443" s="231" t="s">
        <v>7987</v>
      </c>
    </row>
    <row r="444" s="2" customFormat="1">
      <c r="A444" s="39"/>
      <c r="B444" s="40"/>
      <c r="C444" s="41"/>
      <c r="D444" s="233" t="s">
        <v>221</v>
      </c>
      <c r="E444" s="41"/>
      <c r="F444" s="234" t="s">
        <v>7988</v>
      </c>
      <c r="G444" s="41"/>
      <c r="H444" s="41"/>
      <c r="I444" s="235"/>
      <c r="J444" s="41"/>
      <c r="K444" s="41"/>
      <c r="L444" s="45"/>
      <c r="M444" s="236"/>
      <c r="N444" s="237"/>
      <c r="O444" s="92"/>
      <c r="P444" s="92"/>
      <c r="Q444" s="92"/>
      <c r="R444" s="92"/>
      <c r="S444" s="92"/>
      <c r="T444" s="93"/>
      <c r="U444" s="39"/>
      <c r="V444" s="39"/>
      <c r="W444" s="39"/>
      <c r="X444" s="39"/>
      <c r="Y444" s="39"/>
      <c r="Z444" s="39"/>
      <c r="AA444" s="39"/>
      <c r="AB444" s="39"/>
      <c r="AC444" s="39"/>
      <c r="AD444" s="39"/>
      <c r="AE444" s="39"/>
      <c r="AT444" s="18" t="s">
        <v>221</v>
      </c>
      <c r="AU444" s="18" t="s">
        <v>90</v>
      </c>
    </row>
    <row r="445" s="2" customFormat="1">
      <c r="A445" s="39"/>
      <c r="B445" s="40"/>
      <c r="C445" s="41"/>
      <c r="D445" s="250" t="s">
        <v>362</v>
      </c>
      <c r="E445" s="41"/>
      <c r="F445" s="251" t="s">
        <v>7989</v>
      </c>
      <c r="G445" s="41"/>
      <c r="H445" s="41"/>
      <c r="I445" s="235"/>
      <c r="J445" s="41"/>
      <c r="K445" s="41"/>
      <c r="L445" s="45"/>
      <c r="M445" s="236"/>
      <c r="N445" s="237"/>
      <c r="O445" s="92"/>
      <c r="P445" s="92"/>
      <c r="Q445" s="92"/>
      <c r="R445" s="92"/>
      <c r="S445" s="92"/>
      <c r="T445" s="93"/>
      <c r="U445" s="39"/>
      <c r="V445" s="39"/>
      <c r="W445" s="39"/>
      <c r="X445" s="39"/>
      <c r="Y445" s="39"/>
      <c r="Z445" s="39"/>
      <c r="AA445" s="39"/>
      <c r="AB445" s="39"/>
      <c r="AC445" s="39"/>
      <c r="AD445" s="39"/>
      <c r="AE445" s="39"/>
      <c r="AT445" s="18" t="s">
        <v>362</v>
      </c>
      <c r="AU445" s="18" t="s">
        <v>90</v>
      </c>
    </row>
    <row r="446" s="2" customFormat="1" ht="24.15" customHeight="1">
      <c r="A446" s="39"/>
      <c r="B446" s="40"/>
      <c r="C446" s="295" t="s">
        <v>1421</v>
      </c>
      <c r="D446" s="295" t="s">
        <v>539</v>
      </c>
      <c r="E446" s="296" t="s">
        <v>7990</v>
      </c>
      <c r="F446" s="297" t="s">
        <v>7991</v>
      </c>
      <c r="G446" s="298" t="s">
        <v>716</v>
      </c>
      <c r="H446" s="299">
        <v>2</v>
      </c>
      <c r="I446" s="300"/>
      <c r="J446" s="301">
        <f>ROUND(I446*H446,2)</f>
        <v>0</v>
      </c>
      <c r="K446" s="297" t="s">
        <v>359</v>
      </c>
      <c r="L446" s="302"/>
      <c r="M446" s="303" t="s">
        <v>1</v>
      </c>
      <c r="N446" s="304" t="s">
        <v>46</v>
      </c>
      <c r="O446" s="92"/>
      <c r="P446" s="229">
        <f>O446*H446</f>
        <v>0</v>
      </c>
      <c r="Q446" s="229">
        <v>0.089999999999999997</v>
      </c>
      <c r="R446" s="229">
        <f>Q446*H446</f>
        <v>0.17999999999999999</v>
      </c>
      <c r="S446" s="229">
        <v>0</v>
      </c>
      <c r="T446" s="230">
        <f>S446*H446</f>
        <v>0</v>
      </c>
      <c r="U446" s="39"/>
      <c r="V446" s="39"/>
      <c r="W446" s="39"/>
      <c r="X446" s="39"/>
      <c r="Y446" s="39"/>
      <c r="Z446" s="39"/>
      <c r="AA446" s="39"/>
      <c r="AB446" s="39"/>
      <c r="AC446" s="39"/>
      <c r="AD446" s="39"/>
      <c r="AE446" s="39"/>
      <c r="AR446" s="231" t="s">
        <v>251</v>
      </c>
      <c r="AT446" s="231" t="s">
        <v>539</v>
      </c>
      <c r="AU446" s="231" t="s">
        <v>90</v>
      </c>
      <c r="AY446" s="18" t="s">
        <v>215</v>
      </c>
      <c r="BE446" s="232">
        <f>IF(N446="základní",J446,0)</f>
        <v>0</v>
      </c>
      <c r="BF446" s="232">
        <f>IF(N446="snížená",J446,0)</f>
        <v>0</v>
      </c>
      <c r="BG446" s="232">
        <f>IF(N446="zákl. přenesená",J446,0)</f>
        <v>0</v>
      </c>
      <c r="BH446" s="232">
        <f>IF(N446="sníž. přenesená",J446,0)</f>
        <v>0</v>
      </c>
      <c r="BI446" s="232">
        <f>IF(N446="nulová",J446,0)</f>
        <v>0</v>
      </c>
      <c r="BJ446" s="18" t="s">
        <v>88</v>
      </c>
      <c r="BK446" s="232">
        <f>ROUND(I446*H446,2)</f>
        <v>0</v>
      </c>
      <c r="BL446" s="18" t="s">
        <v>214</v>
      </c>
      <c r="BM446" s="231" t="s">
        <v>7992</v>
      </c>
    </row>
    <row r="447" s="2" customFormat="1">
      <c r="A447" s="39"/>
      <c r="B447" s="40"/>
      <c r="C447" s="41"/>
      <c r="D447" s="233" t="s">
        <v>221</v>
      </c>
      <c r="E447" s="41"/>
      <c r="F447" s="234" t="s">
        <v>7991</v>
      </c>
      <c r="G447" s="41"/>
      <c r="H447" s="41"/>
      <c r="I447" s="235"/>
      <c r="J447" s="41"/>
      <c r="K447" s="41"/>
      <c r="L447" s="45"/>
      <c r="M447" s="236"/>
      <c r="N447" s="237"/>
      <c r="O447" s="92"/>
      <c r="P447" s="92"/>
      <c r="Q447" s="92"/>
      <c r="R447" s="92"/>
      <c r="S447" s="92"/>
      <c r="T447" s="93"/>
      <c r="U447" s="39"/>
      <c r="V447" s="39"/>
      <c r="W447" s="39"/>
      <c r="X447" s="39"/>
      <c r="Y447" s="39"/>
      <c r="Z447" s="39"/>
      <c r="AA447" s="39"/>
      <c r="AB447" s="39"/>
      <c r="AC447" s="39"/>
      <c r="AD447" s="39"/>
      <c r="AE447" s="39"/>
      <c r="AT447" s="18" t="s">
        <v>221</v>
      </c>
      <c r="AU447" s="18" t="s">
        <v>90</v>
      </c>
    </row>
    <row r="448" s="2" customFormat="1" ht="44.25" customHeight="1">
      <c r="A448" s="39"/>
      <c r="B448" s="40"/>
      <c r="C448" s="220" t="s">
        <v>1427</v>
      </c>
      <c r="D448" s="220" t="s">
        <v>216</v>
      </c>
      <c r="E448" s="221" t="s">
        <v>7993</v>
      </c>
      <c r="F448" s="222" t="s">
        <v>7994</v>
      </c>
      <c r="G448" s="223" t="s">
        <v>358</v>
      </c>
      <c r="H448" s="224">
        <v>25.199999999999999</v>
      </c>
      <c r="I448" s="225"/>
      <c r="J448" s="226">
        <f>ROUND(I448*H448,2)</f>
        <v>0</v>
      </c>
      <c r="K448" s="222" t="s">
        <v>359</v>
      </c>
      <c r="L448" s="45"/>
      <c r="M448" s="227" t="s">
        <v>1</v>
      </c>
      <c r="N448" s="228" t="s">
        <v>46</v>
      </c>
      <c r="O448" s="92"/>
      <c r="P448" s="229">
        <f>O448*H448</f>
        <v>0</v>
      </c>
      <c r="Q448" s="229">
        <v>0.04512</v>
      </c>
      <c r="R448" s="229">
        <f>Q448*H448</f>
        <v>1.137024</v>
      </c>
      <c r="S448" s="229">
        <v>0</v>
      </c>
      <c r="T448" s="230">
        <f>S448*H448</f>
        <v>0</v>
      </c>
      <c r="U448" s="39"/>
      <c r="V448" s="39"/>
      <c r="W448" s="39"/>
      <c r="X448" s="39"/>
      <c r="Y448" s="39"/>
      <c r="Z448" s="39"/>
      <c r="AA448" s="39"/>
      <c r="AB448" s="39"/>
      <c r="AC448" s="39"/>
      <c r="AD448" s="39"/>
      <c r="AE448" s="39"/>
      <c r="AR448" s="231" t="s">
        <v>214</v>
      </c>
      <c r="AT448" s="231" t="s">
        <v>216</v>
      </c>
      <c r="AU448" s="231" t="s">
        <v>90</v>
      </c>
      <c r="AY448" s="18" t="s">
        <v>215</v>
      </c>
      <c r="BE448" s="232">
        <f>IF(N448="základní",J448,0)</f>
        <v>0</v>
      </c>
      <c r="BF448" s="232">
        <f>IF(N448="snížená",J448,0)</f>
        <v>0</v>
      </c>
      <c r="BG448" s="232">
        <f>IF(N448="zákl. přenesená",J448,0)</f>
        <v>0</v>
      </c>
      <c r="BH448" s="232">
        <f>IF(N448="sníž. přenesená",J448,0)</f>
        <v>0</v>
      </c>
      <c r="BI448" s="232">
        <f>IF(N448="nulová",J448,0)</f>
        <v>0</v>
      </c>
      <c r="BJ448" s="18" t="s">
        <v>88</v>
      </c>
      <c r="BK448" s="232">
        <f>ROUND(I448*H448,2)</f>
        <v>0</v>
      </c>
      <c r="BL448" s="18" t="s">
        <v>214</v>
      </c>
      <c r="BM448" s="231" t="s">
        <v>7995</v>
      </c>
    </row>
    <row r="449" s="2" customFormat="1">
      <c r="A449" s="39"/>
      <c r="B449" s="40"/>
      <c r="C449" s="41"/>
      <c r="D449" s="233" t="s">
        <v>221</v>
      </c>
      <c r="E449" s="41"/>
      <c r="F449" s="234" t="s">
        <v>7996</v>
      </c>
      <c r="G449" s="41"/>
      <c r="H449" s="41"/>
      <c r="I449" s="235"/>
      <c r="J449" s="41"/>
      <c r="K449" s="41"/>
      <c r="L449" s="45"/>
      <c r="M449" s="236"/>
      <c r="N449" s="237"/>
      <c r="O449" s="92"/>
      <c r="P449" s="92"/>
      <c r="Q449" s="92"/>
      <c r="R449" s="92"/>
      <c r="S449" s="92"/>
      <c r="T449" s="93"/>
      <c r="U449" s="39"/>
      <c r="V449" s="39"/>
      <c r="W449" s="39"/>
      <c r="X449" s="39"/>
      <c r="Y449" s="39"/>
      <c r="Z449" s="39"/>
      <c r="AA449" s="39"/>
      <c r="AB449" s="39"/>
      <c r="AC449" s="39"/>
      <c r="AD449" s="39"/>
      <c r="AE449" s="39"/>
      <c r="AT449" s="18" t="s">
        <v>221</v>
      </c>
      <c r="AU449" s="18" t="s">
        <v>90</v>
      </c>
    </row>
    <row r="450" s="2" customFormat="1">
      <c r="A450" s="39"/>
      <c r="B450" s="40"/>
      <c r="C450" s="41"/>
      <c r="D450" s="250" t="s">
        <v>362</v>
      </c>
      <c r="E450" s="41"/>
      <c r="F450" s="251" t="s">
        <v>7997</v>
      </c>
      <c r="G450" s="41"/>
      <c r="H450" s="41"/>
      <c r="I450" s="235"/>
      <c r="J450" s="41"/>
      <c r="K450" s="41"/>
      <c r="L450" s="45"/>
      <c r="M450" s="236"/>
      <c r="N450" s="237"/>
      <c r="O450" s="92"/>
      <c r="P450" s="92"/>
      <c r="Q450" s="92"/>
      <c r="R450" s="92"/>
      <c r="S450" s="92"/>
      <c r="T450" s="93"/>
      <c r="U450" s="39"/>
      <c r="V450" s="39"/>
      <c r="W450" s="39"/>
      <c r="X450" s="39"/>
      <c r="Y450" s="39"/>
      <c r="Z450" s="39"/>
      <c r="AA450" s="39"/>
      <c r="AB450" s="39"/>
      <c r="AC450" s="39"/>
      <c r="AD450" s="39"/>
      <c r="AE450" s="39"/>
      <c r="AT450" s="18" t="s">
        <v>362</v>
      </c>
      <c r="AU450" s="18" t="s">
        <v>90</v>
      </c>
    </row>
    <row r="451" s="2" customFormat="1" ht="44.25" customHeight="1">
      <c r="A451" s="39"/>
      <c r="B451" s="40"/>
      <c r="C451" s="220" t="s">
        <v>1431</v>
      </c>
      <c r="D451" s="220" t="s">
        <v>216</v>
      </c>
      <c r="E451" s="221" t="s">
        <v>7998</v>
      </c>
      <c r="F451" s="222" t="s">
        <v>7999</v>
      </c>
      <c r="G451" s="223" t="s">
        <v>716</v>
      </c>
      <c r="H451" s="224">
        <v>1</v>
      </c>
      <c r="I451" s="225"/>
      <c r="J451" s="226">
        <f>ROUND(I451*H451,2)</f>
        <v>0</v>
      </c>
      <c r="K451" s="222" t="s">
        <v>359</v>
      </c>
      <c r="L451" s="45"/>
      <c r="M451" s="227" t="s">
        <v>1</v>
      </c>
      <c r="N451" s="228" t="s">
        <v>46</v>
      </c>
      <c r="O451" s="92"/>
      <c r="P451" s="229">
        <f>O451*H451</f>
        <v>0</v>
      </c>
      <c r="Q451" s="229">
        <v>0.076499999999999999</v>
      </c>
      <c r="R451" s="229">
        <f>Q451*H451</f>
        <v>0.076499999999999999</v>
      </c>
      <c r="S451" s="229">
        <v>0</v>
      </c>
      <c r="T451" s="230">
        <f>S451*H451</f>
        <v>0</v>
      </c>
      <c r="U451" s="39"/>
      <c r="V451" s="39"/>
      <c r="W451" s="39"/>
      <c r="X451" s="39"/>
      <c r="Y451" s="39"/>
      <c r="Z451" s="39"/>
      <c r="AA451" s="39"/>
      <c r="AB451" s="39"/>
      <c r="AC451" s="39"/>
      <c r="AD451" s="39"/>
      <c r="AE451" s="39"/>
      <c r="AR451" s="231" t="s">
        <v>214</v>
      </c>
      <c r="AT451" s="231" t="s">
        <v>216</v>
      </c>
      <c r="AU451" s="231" t="s">
        <v>90</v>
      </c>
      <c r="AY451" s="18" t="s">
        <v>215</v>
      </c>
      <c r="BE451" s="232">
        <f>IF(N451="základní",J451,0)</f>
        <v>0</v>
      </c>
      <c r="BF451" s="232">
        <f>IF(N451="snížená",J451,0)</f>
        <v>0</v>
      </c>
      <c r="BG451" s="232">
        <f>IF(N451="zákl. přenesená",J451,0)</f>
        <v>0</v>
      </c>
      <c r="BH451" s="232">
        <f>IF(N451="sníž. přenesená",J451,0)</f>
        <v>0</v>
      </c>
      <c r="BI451" s="232">
        <f>IF(N451="nulová",J451,0)</f>
        <v>0</v>
      </c>
      <c r="BJ451" s="18" t="s">
        <v>88</v>
      </c>
      <c r="BK451" s="232">
        <f>ROUND(I451*H451,2)</f>
        <v>0</v>
      </c>
      <c r="BL451" s="18" t="s">
        <v>214</v>
      </c>
      <c r="BM451" s="231" t="s">
        <v>8000</v>
      </c>
    </row>
    <row r="452" s="2" customFormat="1">
      <c r="A452" s="39"/>
      <c r="B452" s="40"/>
      <c r="C452" s="41"/>
      <c r="D452" s="233" t="s">
        <v>221</v>
      </c>
      <c r="E452" s="41"/>
      <c r="F452" s="234" t="s">
        <v>8001</v>
      </c>
      <c r="G452" s="41"/>
      <c r="H452" s="41"/>
      <c r="I452" s="235"/>
      <c r="J452" s="41"/>
      <c r="K452" s="41"/>
      <c r="L452" s="45"/>
      <c r="M452" s="236"/>
      <c r="N452" s="237"/>
      <c r="O452" s="92"/>
      <c r="P452" s="92"/>
      <c r="Q452" s="92"/>
      <c r="R452" s="92"/>
      <c r="S452" s="92"/>
      <c r="T452" s="93"/>
      <c r="U452" s="39"/>
      <c r="V452" s="39"/>
      <c r="W452" s="39"/>
      <c r="X452" s="39"/>
      <c r="Y452" s="39"/>
      <c r="Z452" s="39"/>
      <c r="AA452" s="39"/>
      <c r="AB452" s="39"/>
      <c r="AC452" s="39"/>
      <c r="AD452" s="39"/>
      <c r="AE452" s="39"/>
      <c r="AT452" s="18" t="s">
        <v>221</v>
      </c>
      <c r="AU452" s="18" t="s">
        <v>90</v>
      </c>
    </row>
    <row r="453" s="2" customFormat="1">
      <c r="A453" s="39"/>
      <c r="B453" s="40"/>
      <c r="C453" s="41"/>
      <c r="D453" s="250" t="s">
        <v>362</v>
      </c>
      <c r="E453" s="41"/>
      <c r="F453" s="251" t="s">
        <v>8002</v>
      </c>
      <c r="G453" s="41"/>
      <c r="H453" s="41"/>
      <c r="I453" s="235"/>
      <c r="J453" s="41"/>
      <c r="K453" s="41"/>
      <c r="L453" s="45"/>
      <c r="M453" s="236"/>
      <c r="N453" s="237"/>
      <c r="O453" s="92"/>
      <c r="P453" s="92"/>
      <c r="Q453" s="92"/>
      <c r="R453" s="92"/>
      <c r="S453" s="92"/>
      <c r="T453" s="93"/>
      <c r="U453" s="39"/>
      <c r="V453" s="39"/>
      <c r="W453" s="39"/>
      <c r="X453" s="39"/>
      <c r="Y453" s="39"/>
      <c r="Z453" s="39"/>
      <c r="AA453" s="39"/>
      <c r="AB453" s="39"/>
      <c r="AC453" s="39"/>
      <c r="AD453" s="39"/>
      <c r="AE453" s="39"/>
      <c r="AT453" s="18" t="s">
        <v>362</v>
      </c>
      <c r="AU453" s="18" t="s">
        <v>90</v>
      </c>
    </row>
    <row r="454" s="2" customFormat="1" ht="49.05" customHeight="1">
      <c r="A454" s="39"/>
      <c r="B454" s="40"/>
      <c r="C454" s="220" t="s">
        <v>1437</v>
      </c>
      <c r="D454" s="220" t="s">
        <v>216</v>
      </c>
      <c r="E454" s="221" t="s">
        <v>8003</v>
      </c>
      <c r="F454" s="222" t="s">
        <v>8004</v>
      </c>
      <c r="G454" s="223" t="s">
        <v>716</v>
      </c>
      <c r="H454" s="224">
        <v>1</v>
      </c>
      <c r="I454" s="225"/>
      <c r="J454" s="226">
        <f>ROUND(I454*H454,2)</f>
        <v>0</v>
      </c>
      <c r="K454" s="222" t="s">
        <v>359</v>
      </c>
      <c r="L454" s="45"/>
      <c r="M454" s="227" t="s">
        <v>1</v>
      </c>
      <c r="N454" s="228" t="s">
        <v>46</v>
      </c>
      <c r="O454" s="92"/>
      <c r="P454" s="229">
        <f>O454*H454</f>
        <v>0</v>
      </c>
      <c r="Q454" s="229">
        <v>0.0935</v>
      </c>
      <c r="R454" s="229">
        <f>Q454*H454</f>
        <v>0.0935</v>
      </c>
      <c r="S454" s="229">
        <v>0</v>
      </c>
      <c r="T454" s="230">
        <f>S454*H454</f>
        <v>0</v>
      </c>
      <c r="U454" s="39"/>
      <c r="V454" s="39"/>
      <c r="W454" s="39"/>
      <c r="X454" s="39"/>
      <c r="Y454" s="39"/>
      <c r="Z454" s="39"/>
      <c r="AA454" s="39"/>
      <c r="AB454" s="39"/>
      <c r="AC454" s="39"/>
      <c r="AD454" s="39"/>
      <c r="AE454" s="39"/>
      <c r="AR454" s="231" t="s">
        <v>214</v>
      </c>
      <c r="AT454" s="231" t="s">
        <v>216</v>
      </c>
      <c r="AU454" s="231" t="s">
        <v>90</v>
      </c>
      <c r="AY454" s="18" t="s">
        <v>215</v>
      </c>
      <c r="BE454" s="232">
        <f>IF(N454="základní",J454,0)</f>
        <v>0</v>
      </c>
      <c r="BF454" s="232">
        <f>IF(N454="snížená",J454,0)</f>
        <v>0</v>
      </c>
      <c r="BG454" s="232">
        <f>IF(N454="zákl. přenesená",J454,0)</f>
        <v>0</v>
      </c>
      <c r="BH454" s="232">
        <f>IF(N454="sníž. přenesená",J454,0)</f>
        <v>0</v>
      </c>
      <c r="BI454" s="232">
        <f>IF(N454="nulová",J454,0)</f>
        <v>0</v>
      </c>
      <c r="BJ454" s="18" t="s">
        <v>88</v>
      </c>
      <c r="BK454" s="232">
        <f>ROUND(I454*H454,2)</f>
        <v>0</v>
      </c>
      <c r="BL454" s="18" t="s">
        <v>214</v>
      </c>
      <c r="BM454" s="231" t="s">
        <v>8005</v>
      </c>
    </row>
    <row r="455" s="2" customFormat="1">
      <c r="A455" s="39"/>
      <c r="B455" s="40"/>
      <c r="C455" s="41"/>
      <c r="D455" s="233" t="s">
        <v>221</v>
      </c>
      <c r="E455" s="41"/>
      <c r="F455" s="234" t="s">
        <v>8006</v>
      </c>
      <c r="G455" s="41"/>
      <c r="H455" s="41"/>
      <c r="I455" s="235"/>
      <c r="J455" s="41"/>
      <c r="K455" s="41"/>
      <c r="L455" s="45"/>
      <c r="M455" s="236"/>
      <c r="N455" s="237"/>
      <c r="O455" s="92"/>
      <c r="P455" s="92"/>
      <c r="Q455" s="92"/>
      <c r="R455" s="92"/>
      <c r="S455" s="92"/>
      <c r="T455" s="93"/>
      <c r="U455" s="39"/>
      <c r="V455" s="39"/>
      <c r="W455" s="39"/>
      <c r="X455" s="39"/>
      <c r="Y455" s="39"/>
      <c r="Z455" s="39"/>
      <c r="AA455" s="39"/>
      <c r="AB455" s="39"/>
      <c r="AC455" s="39"/>
      <c r="AD455" s="39"/>
      <c r="AE455" s="39"/>
      <c r="AT455" s="18" t="s">
        <v>221</v>
      </c>
      <c r="AU455" s="18" t="s">
        <v>90</v>
      </c>
    </row>
    <row r="456" s="2" customFormat="1">
      <c r="A456" s="39"/>
      <c r="B456" s="40"/>
      <c r="C456" s="41"/>
      <c r="D456" s="250" t="s">
        <v>362</v>
      </c>
      <c r="E456" s="41"/>
      <c r="F456" s="251" t="s">
        <v>8007</v>
      </c>
      <c r="G456" s="41"/>
      <c r="H456" s="41"/>
      <c r="I456" s="235"/>
      <c r="J456" s="41"/>
      <c r="K456" s="41"/>
      <c r="L456" s="45"/>
      <c r="M456" s="236"/>
      <c r="N456" s="237"/>
      <c r="O456" s="92"/>
      <c r="P456" s="92"/>
      <c r="Q456" s="92"/>
      <c r="R456" s="92"/>
      <c r="S456" s="92"/>
      <c r="T456" s="93"/>
      <c r="U456" s="39"/>
      <c r="V456" s="39"/>
      <c r="W456" s="39"/>
      <c r="X456" s="39"/>
      <c r="Y456" s="39"/>
      <c r="Z456" s="39"/>
      <c r="AA456" s="39"/>
      <c r="AB456" s="39"/>
      <c r="AC456" s="39"/>
      <c r="AD456" s="39"/>
      <c r="AE456" s="39"/>
      <c r="AT456" s="18" t="s">
        <v>362</v>
      </c>
      <c r="AU456" s="18" t="s">
        <v>90</v>
      </c>
    </row>
    <row r="457" s="2" customFormat="1" ht="16.5" customHeight="1">
      <c r="A457" s="39"/>
      <c r="B457" s="40"/>
      <c r="C457" s="220" t="s">
        <v>1447</v>
      </c>
      <c r="D457" s="220" t="s">
        <v>216</v>
      </c>
      <c r="E457" s="221" t="s">
        <v>8008</v>
      </c>
      <c r="F457" s="222" t="s">
        <v>8009</v>
      </c>
      <c r="G457" s="223" t="s">
        <v>716</v>
      </c>
      <c r="H457" s="224">
        <v>1</v>
      </c>
      <c r="I457" s="225"/>
      <c r="J457" s="226">
        <f>ROUND(I457*H457,2)</f>
        <v>0</v>
      </c>
      <c r="K457" s="222" t="s">
        <v>1</v>
      </c>
      <c r="L457" s="45"/>
      <c r="M457" s="227" t="s">
        <v>1</v>
      </c>
      <c r="N457" s="228" t="s">
        <v>46</v>
      </c>
      <c r="O457" s="92"/>
      <c r="P457" s="229">
        <f>O457*H457</f>
        <v>0</v>
      </c>
      <c r="Q457" s="229">
        <v>0.00029</v>
      </c>
      <c r="R457" s="229">
        <f>Q457*H457</f>
        <v>0.00029</v>
      </c>
      <c r="S457" s="229">
        <v>0</v>
      </c>
      <c r="T457" s="230">
        <f>S457*H457</f>
        <v>0</v>
      </c>
      <c r="U457" s="39"/>
      <c r="V457" s="39"/>
      <c r="W457" s="39"/>
      <c r="X457" s="39"/>
      <c r="Y457" s="39"/>
      <c r="Z457" s="39"/>
      <c r="AA457" s="39"/>
      <c r="AB457" s="39"/>
      <c r="AC457" s="39"/>
      <c r="AD457" s="39"/>
      <c r="AE457" s="39"/>
      <c r="AR457" s="231" t="s">
        <v>291</v>
      </c>
      <c r="AT457" s="231" t="s">
        <v>216</v>
      </c>
      <c r="AU457" s="231" t="s">
        <v>90</v>
      </c>
      <c r="AY457" s="18" t="s">
        <v>215</v>
      </c>
      <c r="BE457" s="232">
        <f>IF(N457="základní",J457,0)</f>
        <v>0</v>
      </c>
      <c r="BF457" s="232">
        <f>IF(N457="snížená",J457,0)</f>
        <v>0</v>
      </c>
      <c r="BG457" s="232">
        <f>IF(N457="zákl. přenesená",J457,0)</f>
        <v>0</v>
      </c>
      <c r="BH457" s="232">
        <f>IF(N457="sníž. přenesená",J457,0)</f>
        <v>0</v>
      </c>
      <c r="BI457" s="232">
        <f>IF(N457="nulová",J457,0)</f>
        <v>0</v>
      </c>
      <c r="BJ457" s="18" t="s">
        <v>88</v>
      </c>
      <c r="BK457" s="232">
        <f>ROUND(I457*H457,2)</f>
        <v>0</v>
      </c>
      <c r="BL457" s="18" t="s">
        <v>291</v>
      </c>
      <c r="BM457" s="231" t="s">
        <v>8010</v>
      </c>
    </row>
    <row r="458" s="2" customFormat="1" ht="21.75" customHeight="1">
      <c r="A458" s="39"/>
      <c r="B458" s="40"/>
      <c r="C458" s="220" t="s">
        <v>1453</v>
      </c>
      <c r="D458" s="220" t="s">
        <v>216</v>
      </c>
      <c r="E458" s="221" t="s">
        <v>8011</v>
      </c>
      <c r="F458" s="222" t="s">
        <v>8012</v>
      </c>
      <c r="G458" s="223" t="s">
        <v>716</v>
      </c>
      <c r="H458" s="224">
        <v>2</v>
      </c>
      <c r="I458" s="225"/>
      <c r="J458" s="226">
        <f>ROUND(I458*H458,2)</f>
        <v>0</v>
      </c>
      <c r="K458" s="222" t="s">
        <v>359</v>
      </c>
      <c r="L458" s="45"/>
      <c r="M458" s="227" t="s">
        <v>1</v>
      </c>
      <c r="N458" s="228" t="s">
        <v>46</v>
      </c>
      <c r="O458" s="92"/>
      <c r="P458" s="229">
        <f>O458*H458</f>
        <v>0</v>
      </c>
      <c r="Q458" s="229">
        <v>0.0070200000000000002</v>
      </c>
      <c r="R458" s="229">
        <f>Q458*H458</f>
        <v>0.01404</v>
      </c>
      <c r="S458" s="229">
        <v>0</v>
      </c>
      <c r="T458" s="230">
        <f>S458*H458</f>
        <v>0</v>
      </c>
      <c r="U458" s="39"/>
      <c r="V458" s="39"/>
      <c r="W458" s="39"/>
      <c r="X458" s="39"/>
      <c r="Y458" s="39"/>
      <c r="Z458" s="39"/>
      <c r="AA458" s="39"/>
      <c r="AB458" s="39"/>
      <c r="AC458" s="39"/>
      <c r="AD458" s="39"/>
      <c r="AE458" s="39"/>
      <c r="AR458" s="231" t="s">
        <v>214</v>
      </c>
      <c r="AT458" s="231" t="s">
        <v>216</v>
      </c>
      <c r="AU458" s="231" t="s">
        <v>90</v>
      </c>
      <c r="AY458" s="18" t="s">
        <v>215</v>
      </c>
      <c r="BE458" s="232">
        <f>IF(N458="základní",J458,0)</f>
        <v>0</v>
      </c>
      <c r="BF458" s="232">
        <f>IF(N458="snížená",J458,0)</f>
        <v>0</v>
      </c>
      <c r="BG458" s="232">
        <f>IF(N458="zákl. přenesená",J458,0)</f>
        <v>0</v>
      </c>
      <c r="BH458" s="232">
        <f>IF(N458="sníž. přenesená",J458,0)</f>
        <v>0</v>
      </c>
      <c r="BI458" s="232">
        <f>IF(N458="nulová",J458,0)</f>
        <v>0</v>
      </c>
      <c r="BJ458" s="18" t="s">
        <v>88</v>
      </c>
      <c r="BK458" s="232">
        <f>ROUND(I458*H458,2)</f>
        <v>0</v>
      </c>
      <c r="BL458" s="18" t="s">
        <v>214</v>
      </c>
      <c r="BM458" s="231" t="s">
        <v>8013</v>
      </c>
    </row>
    <row r="459" s="2" customFormat="1">
      <c r="A459" s="39"/>
      <c r="B459" s="40"/>
      <c r="C459" s="41"/>
      <c r="D459" s="233" t="s">
        <v>221</v>
      </c>
      <c r="E459" s="41"/>
      <c r="F459" s="234" t="s">
        <v>8014</v>
      </c>
      <c r="G459" s="41"/>
      <c r="H459" s="41"/>
      <c r="I459" s="235"/>
      <c r="J459" s="41"/>
      <c r="K459" s="41"/>
      <c r="L459" s="45"/>
      <c r="M459" s="236"/>
      <c r="N459" s="237"/>
      <c r="O459" s="92"/>
      <c r="P459" s="92"/>
      <c r="Q459" s="92"/>
      <c r="R459" s="92"/>
      <c r="S459" s="92"/>
      <c r="T459" s="93"/>
      <c r="U459" s="39"/>
      <c r="V459" s="39"/>
      <c r="W459" s="39"/>
      <c r="X459" s="39"/>
      <c r="Y459" s="39"/>
      <c r="Z459" s="39"/>
      <c r="AA459" s="39"/>
      <c r="AB459" s="39"/>
      <c r="AC459" s="39"/>
      <c r="AD459" s="39"/>
      <c r="AE459" s="39"/>
      <c r="AT459" s="18" t="s">
        <v>221</v>
      </c>
      <c r="AU459" s="18" t="s">
        <v>90</v>
      </c>
    </row>
    <row r="460" s="2" customFormat="1">
      <c r="A460" s="39"/>
      <c r="B460" s="40"/>
      <c r="C460" s="41"/>
      <c r="D460" s="250" t="s">
        <v>362</v>
      </c>
      <c r="E460" s="41"/>
      <c r="F460" s="251" t="s">
        <v>8015</v>
      </c>
      <c r="G460" s="41"/>
      <c r="H460" s="41"/>
      <c r="I460" s="235"/>
      <c r="J460" s="41"/>
      <c r="K460" s="41"/>
      <c r="L460" s="45"/>
      <c r="M460" s="236"/>
      <c r="N460" s="237"/>
      <c r="O460" s="92"/>
      <c r="P460" s="92"/>
      <c r="Q460" s="92"/>
      <c r="R460" s="92"/>
      <c r="S460" s="92"/>
      <c r="T460" s="93"/>
      <c r="U460" s="39"/>
      <c r="V460" s="39"/>
      <c r="W460" s="39"/>
      <c r="X460" s="39"/>
      <c r="Y460" s="39"/>
      <c r="Z460" s="39"/>
      <c r="AA460" s="39"/>
      <c r="AB460" s="39"/>
      <c r="AC460" s="39"/>
      <c r="AD460" s="39"/>
      <c r="AE460" s="39"/>
      <c r="AT460" s="18" t="s">
        <v>362</v>
      </c>
      <c r="AU460" s="18" t="s">
        <v>90</v>
      </c>
    </row>
    <row r="461" s="2" customFormat="1" ht="24.15" customHeight="1">
      <c r="A461" s="39"/>
      <c r="B461" s="40"/>
      <c r="C461" s="295" t="s">
        <v>1459</v>
      </c>
      <c r="D461" s="295" t="s">
        <v>539</v>
      </c>
      <c r="E461" s="296" t="s">
        <v>8016</v>
      </c>
      <c r="F461" s="297" t="s">
        <v>8017</v>
      </c>
      <c r="G461" s="298" t="s">
        <v>716</v>
      </c>
      <c r="H461" s="299">
        <v>2</v>
      </c>
      <c r="I461" s="300"/>
      <c r="J461" s="301">
        <f>ROUND(I461*H461,2)</f>
        <v>0</v>
      </c>
      <c r="K461" s="297" t="s">
        <v>359</v>
      </c>
      <c r="L461" s="302"/>
      <c r="M461" s="303" t="s">
        <v>1</v>
      </c>
      <c r="N461" s="304" t="s">
        <v>46</v>
      </c>
      <c r="O461" s="92"/>
      <c r="P461" s="229">
        <f>O461*H461</f>
        <v>0</v>
      </c>
      <c r="Q461" s="229">
        <v>0.073999999999999996</v>
      </c>
      <c r="R461" s="229">
        <f>Q461*H461</f>
        <v>0.14799999999999999</v>
      </c>
      <c r="S461" s="229">
        <v>0</v>
      </c>
      <c r="T461" s="230">
        <f>S461*H461</f>
        <v>0</v>
      </c>
      <c r="U461" s="39"/>
      <c r="V461" s="39"/>
      <c r="W461" s="39"/>
      <c r="X461" s="39"/>
      <c r="Y461" s="39"/>
      <c r="Z461" s="39"/>
      <c r="AA461" s="39"/>
      <c r="AB461" s="39"/>
      <c r="AC461" s="39"/>
      <c r="AD461" s="39"/>
      <c r="AE461" s="39"/>
      <c r="AR461" s="231" t="s">
        <v>251</v>
      </c>
      <c r="AT461" s="231" t="s">
        <v>539</v>
      </c>
      <c r="AU461" s="231" t="s">
        <v>90</v>
      </c>
      <c r="AY461" s="18" t="s">
        <v>215</v>
      </c>
      <c r="BE461" s="232">
        <f>IF(N461="základní",J461,0)</f>
        <v>0</v>
      </c>
      <c r="BF461" s="232">
        <f>IF(N461="snížená",J461,0)</f>
        <v>0</v>
      </c>
      <c r="BG461" s="232">
        <f>IF(N461="zákl. přenesená",J461,0)</f>
        <v>0</v>
      </c>
      <c r="BH461" s="232">
        <f>IF(N461="sníž. přenesená",J461,0)</f>
        <v>0</v>
      </c>
      <c r="BI461" s="232">
        <f>IF(N461="nulová",J461,0)</f>
        <v>0</v>
      </c>
      <c r="BJ461" s="18" t="s">
        <v>88</v>
      </c>
      <c r="BK461" s="232">
        <f>ROUND(I461*H461,2)</f>
        <v>0</v>
      </c>
      <c r="BL461" s="18" t="s">
        <v>214</v>
      </c>
      <c r="BM461" s="231" t="s">
        <v>8018</v>
      </c>
    </row>
    <row r="462" s="2" customFormat="1">
      <c r="A462" s="39"/>
      <c r="B462" s="40"/>
      <c r="C462" s="41"/>
      <c r="D462" s="233" t="s">
        <v>221</v>
      </c>
      <c r="E462" s="41"/>
      <c r="F462" s="234" t="s">
        <v>8017</v>
      </c>
      <c r="G462" s="41"/>
      <c r="H462" s="41"/>
      <c r="I462" s="235"/>
      <c r="J462" s="41"/>
      <c r="K462" s="41"/>
      <c r="L462" s="45"/>
      <c r="M462" s="236"/>
      <c r="N462" s="237"/>
      <c r="O462" s="92"/>
      <c r="P462" s="92"/>
      <c r="Q462" s="92"/>
      <c r="R462" s="92"/>
      <c r="S462" s="92"/>
      <c r="T462" s="93"/>
      <c r="U462" s="39"/>
      <c r="V462" s="39"/>
      <c r="W462" s="39"/>
      <c r="X462" s="39"/>
      <c r="Y462" s="39"/>
      <c r="Z462" s="39"/>
      <c r="AA462" s="39"/>
      <c r="AB462" s="39"/>
      <c r="AC462" s="39"/>
      <c r="AD462" s="39"/>
      <c r="AE462" s="39"/>
      <c r="AT462" s="18" t="s">
        <v>221</v>
      </c>
      <c r="AU462" s="18" t="s">
        <v>90</v>
      </c>
    </row>
    <row r="463" s="2" customFormat="1" ht="16.5" customHeight="1">
      <c r="A463" s="39"/>
      <c r="B463" s="40"/>
      <c r="C463" s="295" t="s">
        <v>1549</v>
      </c>
      <c r="D463" s="295" t="s">
        <v>539</v>
      </c>
      <c r="E463" s="296" t="s">
        <v>8019</v>
      </c>
      <c r="F463" s="297" t="s">
        <v>8020</v>
      </c>
      <c r="G463" s="298" t="s">
        <v>716</v>
      </c>
      <c r="H463" s="299">
        <v>2</v>
      </c>
      <c r="I463" s="300"/>
      <c r="J463" s="301">
        <f>ROUND(I463*H463,2)</f>
        <v>0</v>
      </c>
      <c r="K463" s="297" t="s">
        <v>359</v>
      </c>
      <c r="L463" s="302"/>
      <c r="M463" s="303" t="s">
        <v>1</v>
      </c>
      <c r="N463" s="304" t="s">
        <v>46</v>
      </c>
      <c r="O463" s="92"/>
      <c r="P463" s="229">
        <f>O463*H463</f>
        <v>0</v>
      </c>
      <c r="Q463" s="229">
        <v>0.0044999999999999997</v>
      </c>
      <c r="R463" s="229">
        <f>Q463*H463</f>
        <v>0.0089999999999999993</v>
      </c>
      <c r="S463" s="229">
        <v>0</v>
      </c>
      <c r="T463" s="230">
        <f>S463*H463</f>
        <v>0</v>
      </c>
      <c r="U463" s="39"/>
      <c r="V463" s="39"/>
      <c r="W463" s="39"/>
      <c r="X463" s="39"/>
      <c r="Y463" s="39"/>
      <c r="Z463" s="39"/>
      <c r="AA463" s="39"/>
      <c r="AB463" s="39"/>
      <c r="AC463" s="39"/>
      <c r="AD463" s="39"/>
      <c r="AE463" s="39"/>
      <c r="AR463" s="231" t="s">
        <v>251</v>
      </c>
      <c r="AT463" s="231" t="s">
        <v>539</v>
      </c>
      <c r="AU463" s="231" t="s">
        <v>90</v>
      </c>
      <c r="AY463" s="18" t="s">
        <v>215</v>
      </c>
      <c r="BE463" s="232">
        <f>IF(N463="základní",J463,0)</f>
        <v>0</v>
      </c>
      <c r="BF463" s="232">
        <f>IF(N463="snížená",J463,0)</f>
        <v>0</v>
      </c>
      <c r="BG463" s="232">
        <f>IF(N463="zákl. přenesená",J463,0)</f>
        <v>0</v>
      </c>
      <c r="BH463" s="232">
        <f>IF(N463="sníž. přenesená",J463,0)</f>
        <v>0</v>
      </c>
      <c r="BI463" s="232">
        <f>IF(N463="nulová",J463,0)</f>
        <v>0</v>
      </c>
      <c r="BJ463" s="18" t="s">
        <v>88</v>
      </c>
      <c r="BK463" s="232">
        <f>ROUND(I463*H463,2)</f>
        <v>0</v>
      </c>
      <c r="BL463" s="18" t="s">
        <v>214</v>
      </c>
      <c r="BM463" s="231" t="s">
        <v>8021</v>
      </c>
    </row>
    <row r="464" s="2" customFormat="1">
      <c r="A464" s="39"/>
      <c r="B464" s="40"/>
      <c r="C464" s="41"/>
      <c r="D464" s="233" t="s">
        <v>221</v>
      </c>
      <c r="E464" s="41"/>
      <c r="F464" s="234" t="s">
        <v>8020</v>
      </c>
      <c r="G464" s="41"/>
      <c r="H464" s="41"/>
      <c r="I464" s="235"/>
      <c r="J464" s="41"/>
      <c r="K464" s="41"/>
      <c r="L464" s="45"/>
      <c r="M464" s="236"/>
      <c r="N464" s="237"/>
      <c r="O464" s="92"/>
      <c r="P464" s="92"/>
      <c r="Q464" s="92"/>
      <c r="R464" s="92"/>
      <c r="S464" s="92"/>
      <c r="T464" s="93"/>
      <c r="U464" s="39"/>
      <c r="V464" s="39"/>
      <c r="W464" s="39"/>
      <c r="X464" s="39"/>
      <c r="Y464" s="39"/>
      <c r="Z464" s="39"/>
      <c r="AA464" s="39"/>
      <c r="AB464" s="39"/>
      <c r="AC464" s="39"/>
      <c r="AD464" s="39"/>
      <c r="AE464" s="39"/>
      <c r="AT464" s="18" t="s">
        <v>221</v>
      </c>
      <c r="AU464" s="18" t="s">
        <v>90</v>
      </c>
    </row>
    <row r="465" s="2" customFormat="1" ht="24.15" customHeight="1">
      <c r="A465" s="39"/>
      <c r="B465" s="40"/>
      <c r="C465" s="220" t="s">
        <v>1555</v>
      </c>
      <c r="D465" s="220" t="s">
        <v>216</v>
      </c>
      <c r="E465" s="221" t="s">
        <v>8022</v>
      </c>
      <c r="F465" s="222" t="s">
        <v>8023</v>
      </c>
      <c r="G465" s="223" t="s">
        <v>716</v>
      </c>
      <c r="H465" s="224">
        <v>1</v>
      </c>
      <c r="I465" s="225"/>
      <c r="J465" s="226">
        <f>ROUND(I465*H465,2)</f>
        <v>0</v>
      </c>
      <c r="K465" s="222" t="s">
        <v>359</v>
      </c>
      <c r="L465" s="45"/>
      <c r="M465" s="227" t="s">
        <v>1</v>
      </c>
      <c r="N465" s="228" t="s">
        <v>46</v>
      </c>
      <c r="O465" s="92"/>
      <c r="P465" s="229">
        <f>O465*H465</f>
        <v>0</v>
      </c>
      <c r="Q465" s="229">
        <v>0.0070200000000000002</v>
      </c>
      <c r="R465" s="229">
        <f>Q465*H465</f>
        <v>0.0070200000000000002</v>
      </c>
      <c r="S465" s="229">
        <v>0</v>
      </c>
      <c r="T465" s="230">
        <f>S465*H465</f>
        <v>0</v>
      </c>
      <c r="U465" s="39"/>
      <c r="V465" s="39"/>
      <c r="W465" s="39"/>
      <c r="X465" s="39"/>
      <c r="Y465" s="39"/>
      <c r="Z465" s="39"/>
      <c r="AA465" s="39"/>
      <c r="AB465" s="39"/>
      <c r="AC465" s="39"/>
      <c r="AD465" s="39"/>
      <c r="AE465" s="39"/>
      <c r="AR465" s="231" t="s">
        <v>214</v>
      </c>
      <c r="AT465" s="231" t="s">
        <v>216</v>
      </c>
      <c r="AU465" s="231" t="s">
        <v>90</v>
      </c>
      <c r="AY465" s="18" t="s">
        <v>215</v>
      </c>
      <c r="BE465" s="232">
        <f>IF(N465="základní",J465,0)</f>
        <v>0</v>
      </c>
      <c r="BF465" s="232">
        <f>IF(N465="snížená",J465,0)</f>
        <v>0</v>
      </c>
      <c r="BG465" s="232">
        <f>IF(N465="zákl. přenesená",J465,0)</f>
        <v>0</v>
      </c>
      <c r="BH465" s="232">
        <f>IF(N465="sníž. přenesená",J465,0)</f>
        <v>0</v>
      </c>
      <c r="BI465" s="232">
        <f>IF(N465="nulová",J465,0)</f>
        <v>0</v>
      </c>
      <c r="BJ465" s="18" t="s">
        <v>88</v>
      </c>
      <c r="BK465" s="232">
        <f>ROUND(I465*H465,2)</f>
        <v>0</v>
      </c>
      <c r="BL465" s="18" t="s">
        <v>214</v>
      </c>
      <c r="BM465" s="231" t="s">
        <v>8024</v>
      </c>
    </row>
    <row r="466" s="2" customFormat="1">
      <c r="A466" s="39"/>
      <c r="B466" s="40"/>
      <c r="C466" s="41"/>
      <c r="D466" s="233" t="s">
        <v>221</v>
      </c>
      <c r="E466" s="41"/>
      <c r="F466" s="234" t="s">
        <v>8025</v>
      </c>
      <c r="G466" s="41"/>
      <c r="H466" s="41"/>
      <c r="I466" s="235"/>
      <c r="J466" s="41"/>
      <c r="K466" s="41"/>
      <c r="L466" s="45"/>
      <c r="M466" s="236"/>
      <c r="N466" s="237"/>
      <c r="O466" s="92"/>
      <c r="P466" s="92"/>
      <c r="Q466" s="92"/>
      <c r="R466" s="92"/>
      <c r="S466" s="92"/>
      <c r="T466" s="93"/>
      <c r="U466" s="39"/>
      <c r="V466" s="39"/>
      <c r="W466" s="39"/>
      <c r="X466" s="39"/>
      <c r="Y466" s="39"/>
      <c r="Z466" s="39"/>
      <c r="AA466" s="39"/>
      <c r="AB466" s="39"/>
      <c r="AC466" s="39"/>
      <c r="AD466" s="39"/>
      <c r="AE466" s="39"/>
      <c r="AT466" s="18" t="s">
        <v>221</v>
      </c>
      <c r="AU466" s="18" t="s">
        <v>90</v>
      </c>
    </row>
    <row r="467" s="2" customFormat="1">
      <c r="A467" s="39"/>
      <c r="B467" s="40"/>
      <c r="C467" s="41"/>
      <c r="D467" s="250" t="s">
        <v>362</v>
      </c>
      <c r="E467" s="41"/>
      <c r="F467" s="251" t="s">
        <v>8026</v>
      </c>
      <c r="G467" s="41"/>
      <c r="H467" s="41"/>
      <c r="I467" s="235"/>
      <c r="J467" s="41"/>
      <c r="K467" s="41"/>
      <c r="L467" s="45"/>
      <c r="M467" s="236"/>
      <c r="N467" s="237"/>
      <c r="O467" s="92"/>
      <c r="P467" s="92"/>
      <c r="Q467" s="92"/>
      <c r="R467" s="92"/>
      <c r="S467" s="92"/>
      <c r="T467" s="93"/>
      <c r="U467" s="39"/>
      <c r="V467" s="39"/>
      <c r="W467" s="39"/>
      <c r="X467" s="39"/>
      <c r="Y467" s="39"/>
      <c r="Z467" s="39"/>
      <c r="AA467" s="39"/>
      <c r="AB467" s="39"/>
      <c r="AC467" s="39"/>
      <c r="AD467" s="39"/>
      <c r="AE467" s="39"/>
      <c r="AT467" s="18" t="s">
        <v>362</v>
      </c>
      <c r="AU467" s="18" t="s">
        <v>90</v>
      </c>
    </row>
    <row r="468" s="2" customFormat="1" ht="24.15" customHeight="1">
      <c r="A468" s="39"/>
      <c r="B468" s="40"/>
      <c r="C468" s="295" t="s">
        <v>1562</v>
      </c>
      <c r="D468" s="295" t="s">
        <v>539</v>
      </c>
      <c r="E468" s="296" t="s">
        <v>8027</v>
      </c>
      <c r="F468" s="297" t="s">
        <v>8028</v>
      </c>
      <c r="G468" s="298" t="s">
        <v>716</v>
      </c>
      <c r="H468" s="299">
        <v>1</v>
      </c>
      <c r="I468" s="300"/>
      <c r="J468" s="301">
        <f>ROUND(I468*H468,2)</f>
        <v>0</v>
      </c>
      <c r="K468" s="297" t="s">
        <v>359</v>
      </c>
      <c r="L468" s="302"/>
      <c r="M468" s="303" t="s">
        <v>1</v>
      </c>
      <c r="N468" s="304" t="s">
        <v>46</v>
      </c>
      <c r="O468" s="92"/>
      <c r="P468" s="229">
        <f>O468*H468</f>
        <v>0</v>
      </c>
      <c r="Q468" s="229">
        <v>0.054600000000000003</v>
      </c>
      <c r="R468" s="229">
        <f>Q468*H468</f>
        <v>0.054600000000000003</v>
      </c>
      <c r="S468" s="229">
        <v>0</v>
      </c>
      <c r="T468" s="230">
        <f>S468*H468</f>
        <v>0</v>
      </c>
      <c r="U468" s="39"/>
      <c r="V468" s="39"/>
      <c r="W468" s="39"/>
      <c r="X468" s="39"/>
      <c r="Y468" s="39"/>
      <c r="Z468" s="39"/>
      <c r="AA468" s="39"/>
      <c r="AB468" s="39"/>
      <c r="AC468" s="39"/>
      <c r="AD468" s="39"/>
      <c r="AE468" s="39"/>
      <c r="AR468" s="231" t="s">
        <v>251</v>
      </c>
      <c r="AT468" s="231" t="s">
        <v>539</v>
      </c>
      <c r="AU468" s="231" t="s">
        <v>90</v>
      </c>
      <c r="AY468" s="18" t="s">
        <v>215</v>
      </c>
      <c r="BE468" s="232">
        <f>IF(N468="základní",J468,0)</f>
        <v>0</v>
      </c>
      <c r="BF468" s="232">
        <f>IF(N468="snížená",J468,0)</f>
        <v>0</v>
      </c>
      <c r="BG468" s="232">
        <f>IF(N468="zákl. přenesená",J468,0)</f>
        <v>0</v>
      </c>
      <c r="BH468" s="232">
        <f>IF(N468="sníž. přenesená",J468,0)</f>
        <v>0</v>
      </c>
      <c r="BI468" s="232">
        <f>IF(N468="nulová",J468,0)</f>
        <v>0</v>
      </c>
      <c r="BJ468" s="18" t="s">
        <v>88</v>
      </c>
      <c r="BK468" s="232">
        <f>ROUND(I468*H468,2)</f>
        <v>0</v>
      </c>
      <c r="BL468" s="18" t="s">
        <v>214</v>
      </c>
      <c r="BM468" s="231" t="s">
        <v>8029</v>
      </c>
    </row>
    <row r="469" s="2" customFormat="1">
      <c r="A469" s="39"/>
      <c r="B469" s="40"/>
      <c r="C469" s="41"/>
      <c r="D469" s="233" t="s">
        <v>221</v>
      </c>
      <c r="E469" s="41"/>
      <c r="F469" s="234" t="s">
        <v>8028</v>
      </c>
      <c r="G469" s="41"/>
      <c r="H469" s="41"/>
      <c r="I469" s="235"/>
      <c r="J469" s="41"/>
      <c r="K469" s="41"/>
      <c r="L469" s="45"/>
      <c r="M469" s="236"/>
      <c r="N469" s="237"/>
      <c r="O469" s="92"/>
      <c r="P469" s="92"/>
      <c r="Q469" s="92"/>
      <c r="R469" s="92"/>
      <c r="S469" s="92"/>
      <c r="T469" s="93"/>
      <c r="U469" s="39"/>
      <c r="V469" s="39"/>
      <c r="W469" s="39"/>
      <c r="X469" s="39"/>
      <c r="Y469" s="39"/>
      <c r="Z469" s="39"/>
      <c r="AA469" s="39"/>
      <c r="AB469" s="39"/>
      <c r="AC469" s="39"/>
      <c r="AD469" s="39"/>
      <c r="AE469" s="39"/>
      <c r="AT469" s="18" t="s">
        <v>221</v>
      </c>
      <c r="AU469" s="18" t="s">
        <v>90</v>
      </c>
    </row>
    <row r="470" s="2" customFormat="1" ht="21.75" customHeight="1">
      <c r="A470" s="39"/>
      <c r="B470" s="40"/>
      <c r="C470" s="220" t="s">
        <v>1570</v>
      </c>
      <c r="D470" s="220" t="s">
        <v>216</v>
      </c>
      <c r="E470" s="221" t="s">
        <v>8030</v>
      </c>
      <c r="F470" s="222" t="s">
        <v>8031</v>
      </c>
      <c r="G470" s="223" t="s">
        <v>797</v>
      </c>
      <c r="H470" s="224">
        <v>40</v>
      </c>
      <c r="I470" s="225"/>
      <c r="J470" s="226">
        <f>ROUND(I470*H470,2)</f>
        <v>0</v>
      </c>
      <c r="K470" s="222" t="s">
        <v>359</v>
      </c>
      <c r="L470" s="45"/>
      <c r="M470" s="227" t="s">
        <v>1</v>
      </c>
      <c r="N470" s="228" t="s">
        <v>46</v>
      </c>
      <c r="O470" s="92"/>
      <c r="P470" s="229">
        <f>O470*H470</f>
        <v>0</v>
      </c>
      <c r="Q470" s="229">
        <v>0</v>
      </c>
      <c r="R470" s="229">
        <f>Q470*H470</f>
        <v>0</v>
      </c>
      <c r="S470" s="229">
        <v>0</v>
      </c>
      <c r="T470" s="230">
        <f>S470*H470</f>
        <v>0</v>
      </c>
      <c r="U470" s="39"/>
      <c r="V470" s="39"/>
      <c r="W470" s="39"/>
      <c r="X470" s="39"/>
      <c r="Y470" s="39"/>
      <c r="Z470" s="39"/>
      <c r="AA470" s="39"/>
      <c r="AB470" s="39"/>
      <c r="AC470" s="39"/>
      <c r="AD470" s="39"/>
      <c r="AE470" s="39"/>
      <c r="AR470" s="231" t="s">
        <v>214</v>
      </c>
      <c r="AT470" s="231" t="s">
        <v>216</v>
      </c>
      <c r="AU470" s="231" t="s">
        <v>90</v>
      </c>
      <c r="AY470" s="18" t="s">
        <v>215</v>
      </c>
      <c r="BE470" s="232">
        <f>IF(N470="základní",J470,0)</f>
        <v>0</v>
      </c>
      <c r="BF470" s="232">
        <f>IF(N470="snížená",J470,0)</f>
        <v>0</v>
      </c>
      <c r="BG470" s="232">
        <f>IF(N470="zákl. přenesená",J470,0)</f>
        <v>0</v>
      </c>
      <c r="BH470" s="232">
        <f>IF(N470="sníž. přenesená",J470,0)</f>
        <v>0</v>
      </c>
      <c r="BI470" s="232">
        <f>IF(N470="nulová",J470,0)</f>
        <v>0</v>
      </c>
      <c r="BJ470" s="18" t="s">
        <v>88</v>
      </c>
      <c r="BK470" s="232">
        <f>ROUND(I470*H470,2)</f>
        <v>0</v>
      </c>
      <c r="BL470" s="18" t="s">
        <v>214</v>
      </c>
      <c r="BM470" s="231" t="s">
        <v>8032</v>
      </c>
    </row>
    <row r="471" s="2" customFormat="1">
      <c r="A471" s="39"/>
      <c r="B471" s="40"/>
      <c r="C471" s="41"/>
      <c r="D471" s="233" t="s">
        <v>221</v>
      </c>
      <c r="E471" s="41"/>
      <c r="F471" s="234" t="s">
        <v>8033</v>
      </c>
      <c r="G471" s="41"/>
      <c r="H471" s="41"/>
      <c r="I471" s="235"/>
      <c r="J471" s="41"/>
      <c r="K471" s="41"/>
      <c r="L471" s="45"/>
      <c r="M471" s="236"/>
      <c r="N471" s="237"/>
      <c r="O471" s="92"/>
      <c r="P471" s="92"/>
      <c r="Q471" s="92"/>
      <c r="R471" s="92"/>
      <c r="S471" s="92"/>
      <c r="T471" s="93"/>
      <c r="U471" s="39"/>
      <c r="V471" s="39"/>
      <c r="W471" s="39"/>
      <c r="X471" s="39"/>
      <c r="Y471" s="39"/>
      <c r="Z471" s="39"/>
      <c r="AA471" s="39"/>
      <c r="AB471" s="39"/>
      <c r="AC471" s="39"/>
      <c r="AD471" s="39"/>
      <c r="AE471" s="39"/>
      <c r="AT471" s="18" t="s">
        <v>221</v>
      </c>
      <c r="AU471" s="18" t="s">
        <v>90</v>
      </c>
    </row>
    <row r="472" s="2" customFormat="1">
      <c r="A472" s="39"/>
      <c r="B472" s="40"/>
      <c r="C472" s="41"/>
      <c r="D472" s="250" t="s">
        <v>362</v>
      </c>
      <c r="E472" s="41"/>
      <c r="F472" s="251" t="s">
        <v>8034</v>
      </c>
      <c r="G472" s="41"/>
      <c r="H472" s="41"/>
      <c r="I472" s="235"/>
      <c r="J472" s="41"/>
      <c r="K472" s="41"/>
      <c r="L472" s="45"/>
      <c r="M472" s="236"/>
      <c r="N472" s="237"/>
      <c r="O472" s="92"/>
      <c r="P472" s="92"/>
      <c r="Q472" s="92"/>
      <c r="R472" s="92"/>
      <c r="S472" s="92"/>
      <c r="T472" s="93"/>
      <c r="U472" s="39"/>
      <c r="V472" s="39"/>
      <c r="W472" s="39"/>
      <c r="X472" s="39"/>
      <c r="Y472" s="39"/>
      <c r="Z472" s="39"/>
      <c r="AA472" s="39"/>
      <c r="AB472" s="39"/>
      <c r="AC472" s="39"/>
      <c r="AD472" s="39"/>
      <c r="AE472" s="39"/>
      <c r="AT472" s="18" t="s">
        <v>362</v>
      </c>
      <c r="AU472" s="18" t="s">
        <v>90</v>
      </c>
    </row>
    <row r="473" s="14" customFormat="1">
      <c r="A473" s="14"/>
      <c r="B473" s="262"/>
      <c r="C473" s="263"/>
      <c r="D473" s="233" t="s">
        <v>364</v>
      </c>
      <c r="E473" s="264" t="s">
        <v>1</v>
      </c>
      <c r="F473" s="265" t="s">
        <v>8035</v>
      </c>
      <c r="G473" s="263"/>
      <c r="H473" s="266">
        <v>40</v>
      </c>
      <c r="I473" s="267"/>
      <c r="J473" s="263"/>
      <c r="K473" s="263"/>
      <c r="L473" s="268"/>
      <c r="M473" s="269"/>
      <c r="N473" s="270"/>
      <c r="O473" s="270"/>
      <c r="P473" s="270"/>
      <c r="Q473" s="270"/>
      <c r="R473" s="270"/>
      <c r="S473" s="270"/>
      <c r="T473" s="271"/>
      <c r="U473" s="14"/>
      <c r="V473" s="14"/>
      <c r="W473" s="14"/>
      <c r="X473" s="14"/>
      <c r="Y473" s="14"/>
      <c r="Z473" s="14"/>
      <c r="AA473" s="14"/>
      <c r="AB473" s="14"/>
      <c r="AC473" s="14"/>
      <c r="AD473" s="14"/>
      <c r="AE473" s="14"/>
      <c r="AT473" s="272" t="s">
        <v>364</v>
      </c>
      <c r="AU473" s="272" t="s">
        <v>90</v>
      </c>
      <c r="AV473" s="14" t="s">
        <v>90</v>
      </c>
      <c r="AW473" s="14" t="s">
        <v>36</v>
      </c>
      <c r="AX473" s="14" t="s">
        <v>88</v>
      </c>
      <c r="AY473" s="272" t="s">
        <v>215</v>
      </c>
    </row>
    <row r="474" s="2" customFormat="1" ht="21.75" customHeight="1">
      <c r="A474" s="39"/>
      <c r="B474" s="40"/>
      <c r="C474" s="220" t="s">
        <v>1575</v>
      </c>
      <c r="D474" s="220" t="s">
        <v>216</v>
      </c>
      <c r="E474" s="221" t="s">
        <v>7703</v>
      </c>
      <c r="F474" s="222" t="s">
        <v>7704</v>
      </c>
      <c r="G474" s="223" t="s">
        <v>797</v>
      </c>
      <c r="H474" s="224">
        <v>103</v>
      </c>
      <c r="I474" s="225"/>
      <c r="J474" s="226">
        <f>ROUND(I474*H474,2)</f>
        <v>0</v>
      </c>
      <c r="K474" s="222" t="s">
        <v>359</v>
      </c>
      <c r="L474" s="45"/>
      <c r="M474" s="227" t="s">
        <v>1</v>
      </c>
      <c r="N474" s="228" t="s">
        <v>46</v>
      </c>
      <c r="O474" s="92"/>
      <c r="P474" s="229">
        <f>O474*H474</f>
        <v>0</v>
      </c>
      <c r="Q474" s="229">
        <v>0</v>
      </c>
      <c r="R474" s="229">
        <f>Q474*H474</f>
        <v>0</v>
      </c>
      <c r="S474" s="229">
        <v>0</v>
      </c>
      <c r="T474" s="230">
        <f>S474*H474</f>
        <v>0</v>
      </c>
      <c r="U474" s="39"/>
      <c r="V474" s="39"/>
      <c r="W474" s="39"/>
      <c r="X474" s="39"/>
      <c r="Y474" s="39"/>
      <c r="Z474" s="39"/>
      <c r="AA474" s="39"/>
      <c r="AB474" s="39"/>
      <c r="AC474" s="39"/>
      <c r="AD474" s="39"/>
      <c r="AE474" s="39"/>
      <c r="AR474" s="231" t="s">
        <v>214</v>
      </c>
      <c r="AT474" s="231" t="s">
        <v>216</v>
      </c>
      <c r="AU474" s="231" t="s">
        <v>90</v>
      </c>
      <c r="AY474" s="18" t="s">
        <v>215</v>
      </c>
      <c r="BE474" s="232">
        <f>IF(N474="základní",J474,0)</f>
        <v>0</v>
      </c>
      <c r="BF474" s="232">
        <f>IF(N474="snížená",J474,0)</f>
        <v>0</v>
      </c>
      <c r="BG474" s="232">
        <f>IF(N474="zákl. přenesená",J474,0)</f>
        <v>0</v>
      </c>
      <c r="BH474" s="232">
        <f>IF(N474="sníž. přenesená",J474,0)</f>
        <v>0</v>
      </c>
      <c r="BI474" s="232">
        <f>IF(N474="nulová",J474,0)</f>
        <v>0</v>
      </c>
      <c r="BJ474" s="18" t="s">
        <v>88</v>
      </c>
      <c r="BK474" s="232">
        <f>ROUND(I474*H474,2)</f>
        <v>0</v>
      </c>
      <c r="BL474" s="18" t="s">
        <v>214</v>
      </c>
      <c r="BM474" s="231" t="s">
        <v>8036</v>
      </c>
    </row>
    <row r="475" s="2" customFormat="1">
      <c r="A475" s="39"/>
      <c r="B475" s="40"/>
      <c r="C475" s="41"/>
      <c r="D475" s="233" t="s">
        <v>221</v>
      </c>
      <c r="E475" s="41"/>
      <c r="F475" s="234" t="s">
        <v>7706</v>
      </c>
      <c r="G475" s="41"/>
      <c r="H475" s="41"/>
      <c r="I475" s="235"/>
      <c r="J475" s="41"/>
      <c r="K475" s="41"/>
      <c r="L475" s="45"/>
      <c r="M475" s="236"/>
      <c r="N475" s="237"/>
      <c r="O475" s="92"/>
      <c r="P475" s="92"/>
      <c r="Q475" s="92"/>
      <c r="R475" s="92"/>
      <c r="S475" s="92"/>
      <c r="T475" s="93"/>
      <c r="U475" s="39"/>
      <c r="V475" s="39"/>
      <c r="W475" s="39"/>
      <c r="X475" s="39"/>
      <c r="Y475" s="39"/>
      <c r="Z475" s="39"/>
      <c r="AA475" s="39"/>
      <c r="AB475" s="39"/>
      <c r="AC475" s="39"/>
      <c r="AD475" s="39"/>
      <c r="AE475" s="39"/>
      <c r="AT475" s="18" t="s">
        <v>221</v>
      </c>
      <c r="AU475" s="18" t="s">
        <v>90</v>
      </c>
    </row>
    <row r="476" s="2" customFormat="1">
      <c r="A476" s="39"/>
      <c r="B476" s="40"/>
      <c r="C476" s="41"/>
      <c r="D476" s="250" t="s">
        <v>362</v>
      </c>
      <c r="E476" s="41"/>
      <c r="F476" s="251" t="s">
        <v>7707</v>
      </c>
      <c r="G476" s="41"/>
      <c r="H476" s="41"/>
      <c r="I476" s="235"/>
      <c r="J476" s="41"/>
      <c r="K476" s="41"/>
      <c r="L476" s="45"/>
      <c r="M476" s="236"/>
      <c r="N476" s="237"/>
      <c r="O476" s="92"/>
      <c r="P476" s="92"/>
      <c r="Q476" s="92"/>
      <c r="R476" s="92"/>
      <c r="S476" s="92"/>
      <c r="T476" s="93"/>
      <c r="U476" s="39"/>
      <c r="V476" s="39"/>
      <c r="W476" s="39"/>
      <c r="X476" s="39"/>
      <c r="Y476" s="39"/>
      <c r="Z476" s="39"/>
      <c r="AA476" s="39"/>
      <c r="AB476" s="39"/>
      <c r="AC476" s="39"/>
      <c r="AD476" s="39"/>
      <c r="AE476" s="39"/>
      <c r="AT476" s="18" t="s">
        <v>362</v>
      </c>
      <c r="AU476" s="18" t="s">
        <v>90</v>
      </c>
    </row>
    <row r="477" s="14" customFormat="1">
      <c r="A477" s="14"/>
      <c r="B477" s="262"/>
      <c r="C477" s="263"/>
      <c r="D477" s="233" t="s">
        <v>364</v>
      </c>
      <c r="E477" s="264" t="s">
        <v>1</v>
      </c>
      <c r="F477" s="265" t="s">
        <v>8037</v>
      </c>
      <c r="G477" s="263"/>
      <c r="H477" s="266">
        <v>103</v>
      </c>
      <c r="I477" s="267"/>
      <c r="J477" s="263"/>
      <c r="K477" s="263"/>
      <c r="L477" s="268"/>
      <c r="M477" s="269"/>
      <c r="N477" s="270"/>
      <c r="O477" s="270"/>
      <c r="P477" s="270"/>
      <c r="Q477" s="270"/>
      <c r="R477" s="270"/>
      <c r="S477" s="270"/>
      <c r="T477" s="271"/>
      <c r="U477" s="14"/>
      <c r="V477" s="14"/>
      <c r="W477" s="14"/>
      <c r="X477" s="14"/>
      <c r="Y477" s="14"/>
      <c r="Z477" s="14"/>
      <c r="AA477" s="14"/>
      <c r="AB477" s="14"/>
      <c r="AC477" s="14"/>
      <c r="AD477" s="14"/>
      <c r="AE477" s="14"/>
      <c r="AT477" s="272" t="s">
        <v>364</v>
      </c>
      <c r="AU477" s="272" t="s">
        <v>90</v>
      </c>
      <c r="AV477" s="14" t="s">
        <v>90</v>
      </c>
      <c r="AW477" s="14" t="s">
        <v>36</v>
      </c>
      <c r="AX477" s="14" t="s">
        <v>88</v>
      </c>
      <c r="AY477" s="272" t="s">
        <v>215</v>
      </c>
    </row>
    <row r="478" s="11" customFormat="1" ht="22.8" customHeight="1">
      <c r="A478" s="11"/>
      <c r="B478" s="206"/>
      <c r="C478" s="207"/>
      <c r="D478" s="208" t="s">
        <v>80</v>
      </c>
      <c r="E478" s="248" t="s">
        <v>256</v>
      </c>
      <c r="F478" s="248" t="s">
        <v>2059</v>
      </c>
      <c r="G478" s="207"/>
      <c r="H478" s="207"/>
      <c r="I478" s="210"/>
      <c r="J478" s="249">
        <f>BK478</f>
        <v>0</v>
      </c>
      <c r="K478" s="207"/>
      <c r="L478" s="212"/>
      <c r="M478" s="213"/>
      <c r="N478" s="214"/>
      <c r="O478" s="214"/>
      <c r="P478" s="215">
        <f>SUM(P479:P489)</f>
        <v>0</v>
      </c>
      <c r="Q478" s="214"/>
      <c r="R478" s="215">
        <f>SUM(R479:R489)</f>
        <v>2.0586000000000002</v>
      </c>
      <c r="S478" s="214"/>
      <c r="T478" s="216">
        <f>SUM(T479:T489)</f>
        <v>0</v>
      </c>
      <c r="U478" s="11"/>
      <c r="V478" s="11"/>
      <c r="W478" s="11"/>
      <c r="X478" s="11"/>
      <c r="Y478" s="11"/>
      <c r="Z478" s="11"/>
      <c r="AA478" s="11"/>
      <c r="AB478" s="11"/>
      <c r="AC478" s="11"/>
      <c r="AD478" s="11"/>
      <c r="AE478" s="11"/>
      <c r="AR478" s="217" t="s">
        <v>88</v>
      </c>
      <c r="AT478" s="218" t="s">
        <v>80</v>
      </c>
      <c r="AU478" s="218" t="s">
        <v>88</v>
      </c>
      <c r="AY478" s="217" t="s">
        <v>215</v>
      </c>
      <c r="BK478" s="219">
        <f>SUM(BK479:BK489)</f>
        <v>0</v>
      </c>
    </row>
    <row r="479" s="2" customFormat="1" ht="33" customHeight="1">
      <c r="A479" s="39"/>
      <c r="B479" s="40"/>
      <c r="C479" s="220" t="s">
        <v>1594</v>
      </c>
      <c r="D479" s="220" t="s">
        <v>216</v>
      </c>
      <c r="E479" s="221" t="s">
        <v>8038</v>
      </c>
      <c r="F479" s="222" t="s">
        <v>8039</v>
      </c>
      <c r="G479" s="223" t="s">
        <v>797</v>
      </c>
      <c r="H479" s="224">
        <v>6</v>
      </c>
      <c r="I479" s="225"/>
      <c r="J479" s="226">
        <f>ROUND(I479*H479,2)</f>
        <v>0</v>
      </c>
      <c r="K479" s="222" t="s">
        <v>359</v>
      </c>
      <c r="L479" s="45"/>
      <c r="M479" s="227" t="s">
        <v>1</v>
      </c>
      <c r="N479" s="228" t="s">
        <v>46</v>
      </c>
      <c r="O479" s="92"/>
      <c r="P479" s="229">
        <f>O479*H479</f>
        <v>0</v>
      </c>
      <c r="Q479" s="229">
        <v>0.2157</v>
      </c>
      <c r="R479" s="229">
        <f>Q479*H479</f>
        <v>1.2942</v>
      </c>
      <c r="S479" s="229">
        <v>0</v>
      </c>
      <c r="T479" s="230">
        <f>S479*H479</f>
        <v>0</v>
      </c>
      <c r="U479" s="39"/>
      <c r="V479" s="39"/>
      <c r="W479" s="39"/>
      <c r="X479" s="39"/>
      <c r="Y479" s="39"/>
      <c r="Z479" s="39"/>
      <c r="AA479" s="39"/>
      <c r="AB479" s="39"/>
      <c r="AC479" s="39"/>
      <c r="AD479" s="39"/>
      <c r="AE479" s="39"/>
      <c r="AR479" s="231" t="s">
        <v>214</v>
      </c>
      <c r="AT479" s="231" t="s">
        <v>216</v>
      </c>
      <c r="AU479" s="231" t="s">
        <v>90</v>
      </c>
      <c r="AY479" s="18" t="s">
        <v>215</v>
      </c>
      <c r="BE479" s="232">
        <f>IF(N479="základní",J479,0)</f>
        <v>0</v>
      </c>
      <c r="BF479" s="232">
        <f>IF(N479="snížená",J479,0)</f>
        <v>0</v>
      </c>
      <c r="BG479" s="232">
        <f>IF(N479="zákl. přenesená",J479,0)</f>
        <v>0</v>
      </c>
      <c r="BH479" s="232">
        <f>IF(N479="sníž. přenesená",J479,0)</f>
        <v>0</v>
      </c>
      <c r="BI479" s="232">
        <f>IF(N479="nulová",J479,0)</f>
        <v>0</v>
      </c>
      <c r="BJ479" s="18" t="s">
        <v>88</v>
      </c>
      <c r="BK479" s="232">
        <f>ROUND(I479*H479,2)</f>
        <v>0</v>
      </c>
      <c r="BL479" s="18" t="s">
        <v>214</v>
      </c>
      <c r="BM479" s="231" t="s">
        <v>8040</v>
      </c>
    </row>
    <row r="480" s="2" customFormat="1">
      <c r="A480" s="39"/>
      <c r="B480" s="40"/>
      <c r="C480" s="41"/>
      <c r="D480" s="233" t="s">
        <v>221</v>
      </c>
      <c r="E480" s="41"/>
      <c r="F480" s="234" t="s">
        <v>8041</v>
      </c>
      <c r="G480" s="41"/>
      <c r="H480" s="41"/>
      <c r="I480" s="235"/>
      <c r="J480" s="41"/>
      <c r="K480" s="41"/>
      <c r="L480" s="45"/>
      <c r="M480" s="236"/>
      <c r="N480" s="237"/>
      <c r="O480" s="92"/>
      <c r="P480" s="92"/>
      <c r="Q480" s="92"/>
      <c r="R480" s="92"/>
      <c r="S480" s="92"/>
      <c r="T480" s="93"/>
      <c r="U480" s="39"/>
      <c r="V480" s="39"/>
      <c r="W480" s="39"/>
      <c r="X480" s="39"/>
      <c r="Y480" s="39"/>
      <c r="Z480" s="39"/>
      <c r="AA480" s="39"/>
      <c r="AB480" s="39"/>
      <c r="AC480" s="39"/>
      <c r="AD480" s="39"/>
      <c r="AE480" s="39"/>
      <c r="AT480" s="18" t="s">
        <v>221</v>
      </c>
      <c r="AU480" s="18" t="s">
        <v>90</v>
      </c>
    </row>
    <row r="481" s="2" customFormat="1">
      <c r="A481" s="39"/>
      <c r="B481" s="40"/>
      <c r="C481" s="41"/>
      <c r="D481" s="250" t="s">
        <v>362</v>
      </c>
      <c r="E481" s="41"/>
      <c r="F481" s="251" t="s">
        <v>8042</v>
      </c>
      <c r="G481" s="41"/>
      <c r="H481" s="41"/>
      <c r="I481" s="235"/>
      <c r="J481" s="41"/>
      <c r="K481" s="41"/>
      <c r="L481" s="45"/>
      <c r="M481" s="236"/>
      <c r="N481" s="237"/>
      <c r="O481" s="92"/>
      <c r="P481" s="92"/>
      <c r="Q481" s="92"/>
      <c r="R481" s="92"/>
      <c r="S481" s="92"/>
      <c r="T481" s="93"/>
      <c r="U481" s="39"/>
      <c r="V481" s="39"/>
      <c r="W481" s="39"/>
      <c r="X481" s="39"/>
      <c r="Y481" s="39"/>
      <c r="Z481" s="39"/>
      <c r="AA481" s="39"/>
      <c r="AB481" s="39"/>
      <c r="AC481" s="39"/>
      <c r="AD481" s="39"/>
      <c r="AE481" s="39"/>
      <c r="AT481" s="18" t="s">
        <v>362</v>
      </c>
      <c r="AU481" s="18" t="s">
        <v>90</v>
      </c>
    </row>
    <row r="482" s="2" customFormat="1" ht="24.15" customHeight="1">
      <c r="A482" s="39"/>
      <c r="B482" s="40"/>
      <c r="C482" s="295" t="s">
        <v>1599</v>
      </c>
      <c r="D482" s="295" t="s">
        <v>539</v>
      </c>
      <c r="E482" s="296" t="s">
        <v>8043</v>
      </c>
      <c r="F482" s="297" t="s">
        <v>8044</v>
      </c>
      <c r="G482" s="298" t="s">
        <v>716</v>
      </c>
      <c r="H482" s="299">
        <v>4</v>
      </c>
      <c r="I482" s="300"/>
      <c r="J482" s="301">
        <f>ROUND(I482*H482,2)</f>
        <v>0</v>
      </c>
      <c r="K482" s="297" t="s">
        <v>1</v>
      </c>
      <c r="L482" s="302"/>
      <c r="M482" s="303" t="s">
        <v>1</v>
      </c>
      <c r="N482" s="304" t="s">
        <v>46</v>
      </c>
      <c r="O482" s="92"/>
      <c r="P482" s="229">
        <f>O482*H482</f>
        <v>0</v>
      </c>
      <c r="Q482" s="229">
        <v>0.11</v>
      </c>
      <c r="R482" s="229">
        <f>Q482*H482</f>
        <v>0.44</v>
      </c>
      <c r="S482" s="229">
        <v>0</v>
      </c>
      <c r="T482" s="230">
        <f>S482*H482</f>
        <v>0</v>
      </c>
      <c r="U482" s="39"/>
      <c r="V482" s="39"/>
      <c r="W482" s="39"/>
      <c r="X482" s="39"/>
      <c r="Y482" s="39"/>
      <c r="Z482" s="39"/>
      <c r="AA482" s="39"/>
      <c r="AB482" s="39"/>
      <c r="AC482" s="39"/>
      <c r="AD482" s="39"/>
      <c r="AE482" s="39"/>
      <c r="AR482" s="231" t="s">
        <v>251</v>
      </c>
      <c r="AT482" s="231" t="s">
        <v>539</v>
      </c>
      <c r="AU482" s="231" t="s">
        <v>90</v>
      </c>
      <c r="AY482" s="18" t="s">
        <v>215</v>
      </c>
      <c r="BE482" s="232">
        <f>IF(N482="základní",J482,0)</f>
        <v>0</v>
      </c>
      <c r="BF482" s="232">
        <f>IF(N482="snížená",J482,0)</f>
        <v>0</v>
      </c>
      <c r="BG482" s="232">
        <f>IF(N482="zákl. přenesená",J482,0)</f>
        <v>0</v>
      </c>
      <c r="BH482" s="232">
        <f>IF(N482="sníž. přenesená",J482,0)</f>
        <v>0</v>
      </c>
      <c r="BI482" s="232">
        <f>IF(N482="nulová",J482,0)</f>
        <v>0</v>
      </c>
      <c r="BJ482" s="18" t="s">
        <v>88</v>
      </c>
      <c r="BK482" s="232">
        <f>ROUND(I482*H482,2)</f>
        <v>0</v>
      </c>
      <c r="BL482" s="18" t="s">
        <v>214</v>
      </c>
      <c r="BM482" s="231" t="s">
        <v>8045</v>
      </c>
    </row>
    <row r="483" s="2" customFormat="1" ht="16.5" customHeight="1">
      <c r="A483" s="39"/>
      <c r="B483" s="40"/>
      <c r="C483" s="295" t="s">
        <v>1619</v>
      </c>
      <c r="D483" s="295" t="s">
        <v>539</v>
      </c>
      <c r="E483" s="296" t="s">
        <v>8046</v>
      </c>
      <c r="F483" s="297" t="s">
        <v>8047</v>
      </c>
      <c r="G483" s="298" t="s">
        <v>716</v>
      </c>
      <c r="H483" s="299">
        <v>2</v>
      </c>
      <c r="I483" s="300"/>
      <c r="J483" s="301">
        <f>ROUND(I483*H483,2)</f>
        <v>0</v>
      </c>
      <c r="K483" s="297" t="s">
        <v>1</v>
      </c>
      <c r="L483" s="302"/>
      <c r="M483" s="303" t="s">
        <v>1</v>
      </c>
      <c r="N483" s="304" t="s">
        <v>46</v>
      </c>
      <c r="O483" s="92"/>
      <c r="P483" s="229">
        <f>O483*H483</f>
        <v>0</v>
      </c>
      <c r="Q483" s="229">
        <v>0.0032000000000000002</v>
      </c>
      <c r="R483" s="229">
        <f>Q483*H483</f>
        <v>0.0064000000000000003</v>
      </c>
      <c r="S483" s="229">
        <v>0</v>
      </c>
      <c r="T483" s="230">
        <f>S483*H483</f>
        <v>0</v>
      </c>
      <c r="U483" s="39"/>
      <c r="V483" s="39"/>
      <c r="W483" s="39"/>
      <c r="X483" s="39"/>
      <c r="Y483" s="39"/>
      <c r="Z483" s="39"/>
      <c r="AA483" s="39"/>
      <c r="AB483" s="39"/>
      <c r="AC483" s="39"/>
      <c r="AD483" s="39"/>
      <c r="AE483" s="39"/>
      <c r="AR483" s="231" t="s">
        <v>251</v>
      </c>
      <c r="AT483" s="231" t="s">
        <v>539</v>
      </c>
      <c r="AU483" s="231" t="s">
        <v>90</v>
      </c>
      <c r="AY483" s="18" t="s">
        <v>215</v>
      </c>
      <c r="BE483" s="232">
        <f>IF(N483="základní",J483,0)</f>
        <v>0</v>
      </c>
      <c r="BF483" s="232">
        <f>IF(N483="snížená",J483,0)</f>
        <v>0</v>
      </c>
      <c r="BG483" s="232">
        <f>IF(N483="zákl. přenesená",J483,0)</f>
        <v>0</v>
      </c>
      <c r="BH483" s="232">
        <f>IF(N483="sníž. přenesená",J483,0)</f>
        <v>0</v>
      </c>
      <c r="BI483" s="232">
        <f>IF(N483="nulová",J483,0)</f>
        <v>0</v>
      </c>
      <c r="BJ483" s="18" t="s">
        <v>88</v>
      </c>
      <c r="BK483" s="232">
        <f>ROUND(I483*H483,2)</f>
        <v>0</v>
      </c>
      <c r="BL483" s="18" t="s">
        <v>214</v>
      </c>
      <c r="BM483" s="231" t="s">
        <v>8048</v>
      </c>
    </row>
    <row r="484" s="2" customFormat="1" ht="16.5" customHeight="1">
      <c r="A484" s="39"/>
      <c r="B484" s="40"/>
      <c r="C484" s="295" t="s">
        <v>1639</v>
      </c>
      <c r="D484" s="295" t="s">
        <v>539</v>
      </c>
      <c r="E484" s="296" t="s">
        <v>8049</v>
      </c>
      <c r="F484" s="297" t="s">
        <v>8050</v>
      </c>
      <c r="G484" s="298" t="s">
        <v>716</v>
      </c>
      <c r="H484" s="299">
        <v>1</v>
      </c>
      <c r="I484" s="300"/>
      <c r="J484" s="301">
        <f>ROUND(I484*H484,2)</f>
        <v>0</v>
      </c>
      <c r="K484" s="297" t="s">
        <v>1</v>
      </c>
      <c r="L484" s="302"/>
      <c r="M484" s="303" t="s">
        <v>1</v>
      </c>
      <c r="N484" s="304" t="s">
        <v>46</v>
      </c>
      <c r="O484" s="92"/>
      <c r="P484" s="229">
        <f>O484*H484</f>
        <v>0</v>
      </c>
      <c r="Q484" s="229">
        <v>0.10000000000000001</v>
      </c>
      <c r="R484" s="229">
        <f>Q484*H484</f>
        <v>0.10000000000000001</v>
      </c>
      <c r="S484" s="229">
        <v>0</v>
      </c>
      <c r="T484" s="230">
        <f>S484*H484</f>
        <v>0</v>
      </c>
      <c r="U484" s="39"/>
      <c r="V484" s="39"/>
      <c r="W484" s="39"/>
      <c r="X484" s="39"/>
      <c r="Y484" s="39"/>
      <c r="Z484" s="39"/>
      <c r="AA484" s="39"/>
      <c r="AB484" s="39"/>
      <c r="AC484" s="39"/>
      <c r="AD484" s="39"/>
      <c r="AE484" s="39"/>
      <c r="AR484" s="231" t="s">
        <v>251</v>
      </c>
      <c r="AT484" s="231" t="s">
        <v>539</v>
      </c>
      <c r="AU484" s="231" t="s">
        <v>90</v>
      </c>
      <c r="AY484" s="18" t="s">
        <v>215</v>
      </c>
      <c r="BE484" s="232">
        <f>IF(N484="základní",J484,0)</f>
        <v>0</v>
      </c>
      <c r="BF484" s="232">
        <f>IF(N484="snížená",J484,0)</f>
        <v>0</v>
      </c>
      <c r="BG484" s="232">
        <f>IF(N484="zákl. přenesená",J484,0)</f>
        <v>0</v>
      </c>
      <c r="BH484" s="232">
        <f>IF(N484="sníž. přenesená",J484,0)</f>
        <v>0</v>
      </c>
      <c r="BI484" s="232">
        <f>IF(N484="nulová",J484,0)</f>
        <v>0</v>
      </c>
      <c r="BJ484" s="18" t="s">
        <v>88</v>
      </c>
      <c r="BK484" s="232">
        <f>ROUND(I484*H484,2)</f>
        <v>0</v>
      </c>
      <c r="BL484" s="18" t="s">
        <v>214</v>
      </c>
      <c r="BM484" s="231" t="s">
        <v>8051</v>
      </c>
    </row>
    <row r="485" s="2" customFormat="1" ht="24.15" customHeight="1">
      <c r="A485" s="39"/>
      <c r="B485" s="40"/>
      <c r="C485" s="295" t="s">
        <v>1645</v>
      </c>
      <c r="D485" s="295" t="s">
        <v>539</v>
      </c>
      <c r="E485" s="296" t="s">
        <v>8052</v>
      </c>
      <c r="F485" s="297" t="s">
        <v>8053</v>
      </c>
      <c r="G485" s="298" t="s">
        <v>716</v>
      </c>
      <c r="H485" s="299">
        <v>1</v>
      </c>
      <c r="I485" s="300"/>
      <c r="J485" s="301">
        <f>ROUND(I485*H485,2)</f>
        <v>0</v>
      </c>
      <c r="K485" s="297" t="s">
        <v>1</v>
      </c>
      <c r="L485" s="302"/>
      <c r="M485" s="303" t="s">
        <v>1</v>
      </c>
      <c r="N485" s="304" t="s">
        <v>46</v>
      </c>
      <c r="O485" s="92"/>
      <c r="P485" s="229">
        <f>O485*H485</f>
        <v>0</v>
      </c>
      <c r="Q485" s="229">
        <v>0.10000000000000001</v>
      </c>
      <c r="R485" s="229">
        <f>Q485*H485</f>
        <v>0.10000000000000001</v>
      </c>
      <c r="S485" s="229">
        <v>0</v>
      </c>
      <c r="T485" s="230">
        <f>S485*H485</f>
        <v>0</v>
      </c>
      <c r="U485" s="39"/>
      <c r="V485" s="39"/>
      <c r="W485" s="39"/>
      <c r="X485" s="39"/>
      <c r="Y485" s="39"/>
      <c r="Z485" s="39"/>
      <c r="AA485" s="39"/>
      <c r="AB485" s="39"/>
      <c r="AC485" s="39"/>
      <c r="AD485" s="39"/>
      <c r="AE485" s="39"/>
      <c r="AR485" s="231" t="s">
        <v>251</v>
      </c>
      <c r="AT485" s="231" t="s">
        <v>539</v>
      </c>
      <c r="AU485" s="231" t="s">
        <v>90</v>
      </c>
      <c r="AY485" s="18" t="s">
        <v>215</v>
      </c>
      <c r="BE485" s="232">
        <f>IF(N485="základní",J485,0)</f>
        <v>0</v>
      </c>
      <c r="BF485" s="232">
        <f>IF(N485="snížená",J485,0)</f>
        <v>0</v>
      </c>
      <c r="BG485" s="232">
        <f>IF(N485="zákl. přenesená",J485,0)</f>
        <v>0</v>
      </c>
      <c r="BH485" s="232">
        <f>IF(N485="sníž. přenesená",J485,0)</f>
        <v>0</v>
      </c>
      <c r="BI485" s="232">
        <f>IF(N485="nulová",J485,0)</f>
        <v>0</v>
      </c>
      <c r="BJ485" s="18" t="s">
        <v>88</v>
      </c>
      <c r="BK485" s="232">
        <f>ROUND(I485*H485,2)</f>
        <v>0</v>
      </c>
      <c r="BL485" s="18" t="s">
        <v>214</v>
      </c>
      <c r="BM485" s="231" t="s">
        <v>8054</v>
      </c>
    </row>
    <row r="486" s="2" customFormat="1" ht="16.5" customHeight="1">
      <c r="A486" s="39"/>
      <c r="B486" s="40"/>
      <c r="C486" s="295" t="s">
        <v>1654</v>
      </c>
      <c r="D486" s="295" t="s">
        <v>539</v>
      </c>
      <c r="E486" s="296" t="s">
        <v>8055</v>
      </c>
      <c r="F486" s="297" t="s">
        <v>8056</v>
      </c>
      <c r="G486" s="298" t="s">
        <v>716</v>
      </c>
      <c r="H486" s="299">
        <v>1</v>
      </c>
      <c r="I486" s="300"/>
      <c r="J486" s="301">
        <f>ROUND(I486*H486,2)</f>
        <v>0</v>
      </c>
      <c r="K486" s="297" t="s">
        <v>1</v>
      </c>
      <c r="L486" s="302"/>
      <c r="M486" s="303" t="s">
        <v>1</v>
      </c>
      <c r="N486" s="304" t="s">
        <v>46</v>
      </c>
      <c r="O486" s="92"/>
      <c r="P486" s="229">
        <f>O486*H486</f>
        <v>0</v>
      </c>
      <c r="Q486" s="229">
        <v>0.010999999999999999</v>
      </c>
      <c r="R486" s="229">
        <f>Q486*H486</f>
        <v>0.010999999999999999</v>
      </c>
      <c r="S486" s="229">
        <v>0</v>
      </c>
      <c r="T486" s="230">
        <f>S486*H486</f>
        <v>0</v>
      </c>
      <c r="U486" s="39"/>
      <c r="V486" s="39"/>
      <c r="W486" s="39"/>
      <c r="X486" s="39"/>
      <c r="Y486" s="39"/>
      <c r="Z486" s="39"/>
      <c r="AA486" s="39"/>
      <c r="AB486" s="39"/>
      <c r="AC486" s="39"/>
      <c r="AD486" s="39"/>
      <c r="AE486" s="39"/>
      <c r="AR486" s="231" t="s">
        <v>251</v>
      </c>
      <c r="AT486" s="231" t="s">
        <v>539</v>
      </c>
      <c r="AU486" s="231" t="s">
        <v>90</v>
      </c>
      <c r="AY486" s="18" t="s">
        <v>215</v>
      </c>
      <c r="BE486" s="232">
        <f>IF(N486="základní",J486,0)</f>
        <v>0</v>
      </c>
      <c r="BF486" s="232">
        <f>IF(N486="snížená",J486,0)</f>
        <v>0</v>
      </c>
      <c r="BG486" s="232">
        <f>IF(N486="zákl. přenesená",J486,0)</f>
        <v>0</v>
      </c>
      <c r="BH486" s="232">
        <f>IF(N486="sníž. přenesená",J486,0)</f>
        <v>0</v>
      </c>
      <c r="BI486" s="232">
        <f>IF(N486="nulová",J486,0)</f>
        <v>0</v>
      </c>
      <c r="BJ486" s="18" t="s">
        <v>88</v>
      </c>
      <c r="BK486" s="232">
        <f>ROUND(I486*H486,2)</f>
        <v>0</v>
      </c>
      <c r="BL486" s="18" t="s">
        <v>214</v>
      </c>
      <c r="BM486" s="231" t="s">
        <v>8057</v>
      </c>
    </row>
    <row r="487" s="2" customFormat="1" ht="16.5" customHeight="1">
      <c r="A487" s="39"/>
      <c r="B487" s="40"/>
      <c r="C487" s="295" t="s">
        <v>1660</v>
      </c>
      <c r="D487" s="295" t="s">
        <v>539</v>
      </c>
      <c r="E487" s="296" t="s">
        <v>8058</v>
      </c>
      <c r="F487" s="297" t="s">
        <v>8059</v>
      </c>
      <c r="G487" s="298" t="s">
        <v>716</v>
      </c>
      <c r="H487" s="299">
        <v>1</v>
      </c>
      <c r="I487" s="300"/>
      <c r="J487" s="301">
        <f>ROUND(I487*H487,2)</f>
        <v>0</v>
      </c>
      <c r="K487" s="297" t="s">
        <v>1</v>
      </c>
      <c r="L487" s="302"/>
      <c r="M487" s="303" t="s">
        <v>1</v>
      </c>
      <c r="N487" s="304" t="s">
        <v>46</v>
      </c>
      <c r="O487" s="92"/>
      <c r="P487" s="229">
        <f>O487*H487</f>
        <v>0</v>
      </c>
      <c r="Q487" s="229">
        <v>0</v>
      </c>
      <c r="R487" s="229">
        <f>Q487*H487</f>
        <v>0</v>
      </c>
      <c r="S487" s="229">
        <v>0</v>
      </c>
      <c r="T487" s="230">
        <f>S487*H487</f>
        <v>0</v>
      </c>
      <c r="U487" s="39"/>
      <c r="V487" s="39"/>
      <c r="W487" s="39"/>
      <c r="X487" s="39"/>
      <c r="Y487" s="39"/>
      <c r="Z487" s="39"/>
      <c r="AA487" s="39"/>
      <c r="AB487" s="39"/>
      <c r="AC487" s="39"/>
      <c r="AD487" s="39"/>
      <c r="AE487" s="39"/>
      <c r="AR487" s="231" t="s">
        <v>251</v>
      </c>
      <c r="AT487" s="231" t="s">
        <v>539</v>
      </c>
      <c r="AU487" s="231" t="s">
        <v>90</v>
      </c>
      <c r="AY487" s="18" t="s">
        <v>215</v>
      </c>
      <c r="BE487" s="232">
        <f>IF(N487="základní",J487,0)</f>
        <v>0</v>
      </c>
      <c r="BF487" s="232">
        <f>IF(N487="snížená",J487,0)</f>
        <v>0</v>
      </c>
      <c r="BG487" s="232">
        <f>IF(N487="zákl. přenesená",J487,0)</f>
        <v>0</v>
      </c>
      <c r="BH487" s="232">
        <f>IF(N487="sníž. přenesená",J487,0)</f>
        <v>0</v>
      </c>
      <c r="BI487" s="232">
        <f>IF(N487="nulová",J487,0)</f>
        <v>0</v>
      </c>
      <c r="BJ487" s="18" t="s">
        <v>88</v>
      </c>
      <c r="BK487" s="232">
        <f>ROUND(I487*H487,2)</f>
        <v>0</v>
      </c>
      <c r="BL487" s="18" t="s">
        <v>214</v>
      </c>
      <c r="BM487" s="231" t="s">
        <v>8060</v>
      </c>
    </row>
    <row r="488" s="2" customFormat="1" ht="16.5" customHeight="1">
      <c r="A488" s="39"/>
      <c r="B488" s="40"/>
      <c r="C488" s="295" t="s">
        <v>1665</v>
      </c>
      <c r="D488" s="295" t="s">
        <v>539</v>
      </c>
      <c r="E488" s="296" t="s">
        <v>8061</v>
      </c>
      <c r="F488" s="297" t="s">
        <v>8062</v>
      </c>
      <c r="G488" s="298" t="s">
        <v>716</v>
      </c>
      <c r="H488" s="299">
        <v>1</v>
      </c>
      <c r="I488" s="300"/>
      <c r="J488" s="301">
        <f>ROUND(I488*H488,2)</f>
        <v>0</v>
      </c>
      <c r="K488" s="297" t="s">
        <v>1</v>
      </c>
      <c r="L488" s="302"/>
      <c r="M488" s="303" t="s">
        <v>1</v>
      </c>
      <c r="N488" s="304" t="s">
        <v>46</v>
      </c>
      <c r="O488" s="92"/>
      <c r="P488" s="229">
        <f>O488*H488</f>
        <v>0</v>
      </c>
      <c r="Q488" s="229">
        <v>0.010999999999999999</v>
      </c>
      <c r="R488" s="229">
        <f>Q488*H488</f>
        <v>0.010999999999999999</v>
      </c>
      <c r="S488" s="229">
        <v>0</v>
      </c>
      <c r="T488" s="230">
        <f>S488*H488</f>
        <v>0</v>
      </c>
      <c r="U488" s="39"/>
      <c r="V488" s="39"/>
      <c r="W488" s="39"/>
      <c r="X488" s="39"/>
      <c r="Y488" s="39"/>
      <c r="Z488" s="39"/>
      <c r="AA488" s="39"/>
      <c r="AB488" s="39"/>
      <c r="AC488" s="39"/>
      <c r="AD488" s="39"/>
      <c r="AE488" s="39"/>
      <c r="AR488" s="231" t="s">
        <v>251</v>
      </c>
      <c r="AT488" s="231" t="s">
        <v>539</v>
      </c>
      <c r="AU488" s="231" t="s">
        <v>90</v>
      </c>
      <c r="AY488" s="18" t="s">
        <v>215</v>
      </c>
      <c r="BE488" s="232">
        <f>IF(N488="základní",J488,0)</f>
        <v>0</v>
      </c>
      <c r="BF488" s="232">
        <f>IF(N488="snížená",J488,0)</f>
        <v>0</v>
      </c>
      <c r="BG488" s="232">
        <f>IF(N488="zákl. přenesená",J488,0)</f>
        <v>0</v>
      </c>
      <c r="BH488" s="232">
        <f>IF(N488="sníž. přenesená",J488,0)</f>
        <v>0</v>
      </c>
      <c r="BI488" s="232">
        <f>IF(N488="nulová",J488,0)</f>
        <v>0</v>
      </c>
      <c r="BJ488" s="18" t="s">
        <v>88</v>
      </c>
      <c r="BK488" s="232">
        <f>ROUND(I488*H488,2)</f>
        <v>0</v>
      </c>
      <c r="BL488" s="18" t="s">
        <v>214</v>
      </c>
      <c r="BM488" s="231" t="s">
        <v>8063</v>
      </c>
    </row>
    <row r="489" s="2" customFormat="1" ht="16.5" customHeight="1">
      <c r="A489" s="39"/>
      <c r="B489" s="40"/>
      <c r="C489" s="295" t="s">
        <v>1671</v>
      </c>
      <c r="D489" s="295" t="s">
        <v>539</v>
      </c>
      <c r="E489" s="296" t="s">
        <v>8064</v>
      </c>
      <c r="F489" s="297" t="s">
        <v>8065</v>
      </c>
      <c r="G489" s="298" t="s">
        <v>716</v>
      </c>
      <c r="H489" s="299">
        <v>1</v>
      </c>
      <c r="I489" s="300"/>
      <c r="J489" s="301">
        <f>ROUND(I489*H489,2)</f>
        <v>0</v>
      </c>
      <c r="K489" s="297" t="s">
        <v>1</v>
      </c>
      <c r="L489" s="302"/>
      <c r="M489" s="303" t="s">
        <v>1</v>
      </c>
      <c r="N489" s="304" t="s">
        <v>46</v>
      </c>
      <c r="O489" s="92"/>
      <c r="P489" s="229">
        <f>O489*H489</f>
        <v>0</v>
      </c>
      <c r="Q489" s="229">
        <v>0.096000000000000002</v>
      </c>
      <c r="R489" s="229">
        <f>Q489*H489</f>
        <v>0.096000000000000002</v>
      </c>
      <c r="S489" s="229">
        <v>0</v>
      </c>
      <c r="T489" s="230">
        <f>S489*H489</f>
        <v>0</v>
      </c>
      <c r="U489" s="39"/>
      <c r="V489" s="39"/>
      <c r="W489" s="39"/>
      <c r="X489" s="39"/>
      <c r="Y489" s="39"/>
      <c r="Z489" s="39"/>
      <c r="AA489" s="39"/>
      <c r="AB489" s="39"/>
      <c r="AC489" s="39"/>
      <c r="AD489" s="39"/>
      <c r="AE489" s="39"/>
      <c r="AR489" s="231" t="s">
        <v>251</v>
      </c>
      <c r="AT489" s="231" t="s">
        <v>539</v>
      </c>
      <c r="AU489" s="231" t="s">
        <v>90</v>
      </c>
      <c r="AY489" s="18" t="s">
        <v>215</v>
      </c>
      <c r="BE489" s="232">
        <f>IF(N489="základní",J489,0)</f>
        <v>0</v>
      </c>
      <c r="BF489" s="232">
        <f>IF(N489="snížená",J489,0)</f>
        <v>0</v>
      </c>
      <c r="BG489" s="232">
        <f>IF(N489="zákl. přenesená",J489,0)</f>
        <v>0</v>
      </c>
      <c r="BH489" s="232">
        <f>IF(N489="sníž. přenesená",J489,0)</f>
        <v>0</v>
      </c>
      <c r="BI489" s="232">
        <f>IF(N489="nulová",J489,0)</f>
        <v>0</v>
      </c>
      <c r="BJ489" s="18" t="s">
        <v>88</v>
      </c>
      <c r="BK489" s="232">
        <f>ROUND(I489*H489,2)</f>
        <v>0</v>
      </c>
      <c r="BL489" s="18" t="s">
        <v>214</v>
      </c>
      <c r="BM489" s="231" t="s">
        <v>8066</v>
      </c>
    </row>
    <row r="490" s="11" customFormat="1" ht="22.8" customHeight="1">
      <c r="A490" s="11"/>
      <c r="B490" s="206"/>
      <c r="C490" s="207"/>
      <c r="D490" s="208" t="s">
        <v>80</v>
      </c>
      <c r="E490" s="248" t="s">
        <v>2225</v>
      </c>
      <c r="F490" s="248" t="s">
        <v>2226</v>
      </c>
      <c r="G490" s="207"/>
      <c r="H490" s="207"/>
      <c r="I490" s="210"/>
      <c r="J490" s="249">
        <f>BK490</f>
        <v>0</v>
      </c>
      <c r="K490" s="207"/>
      <c r="L490" s="212"/>
      <c r="M490" s="213"/>
      <c r="N490" s="214"/>
      <c r="O490" s="214"/>
      <c r="P490" s="215">
        <f>SUM(P491:P493)</f>
        <v>0</v>
      </c>
      <c r="Q490" s="214"/>
      <c r="R490" s="215">
        <f>SUM(R491:R493)</f>
        <v>0</v>
      </c>
      <c r="S490" s="214"/>
      <c r="T490" s="216">
        <f>SUM(T491:T493)</f>
        <v>0</v>
      </c>
      <c r="U490" s="11"/>
      <c r="V490" s="11"/>
      <c r="W490" s="11"/>
      <c r="X490" s="11"/>
      <c r="Y490" s="11"/>
      <c r="Z490" s="11"/>
      <c r="AA490" s="11"/>
      <c r="AB490" s="11"/>
      <c r="AC490" s="11"/>
      <c r="AD490" s="11"/>
      <c r="AE490" s="11"/>
      <c r="AR490" s="217" t="s">
        <v>88</v>
      </c>
      <c r="AT490" s="218" t="s">
        <v>80</v>
      </c>
      <c r="AU490" s="218" t="s">
        <v>88</v>
      </c>
      <c r="AY490" s="217" t="s">
        <v>215</v>
      </c>
      <c r="BK490" s="219">
        <f>SUM(BK491:BK493)</f>
        <v>0</v>
      </c>
    </row>
    <row r="491" s="2" customFormat="1" ht="24.15" customHeight="1">
      <c r="A491" s="39"/>
      <c r="B491" s="40"/>
      <c r="C491" s="220" t="s">
        <v>1677</v>
      </c>
      <c r="D491" s="220" t="s">
        <v>216</v>
      </c>
      <c r="E491" s="221" t="s">
        <v>7708</v>
      </c>
      <c r="F491" s="222" t="s">
        <v>7709</v>
      </c>
      <c r="G491" s="223" t="s">
        <v>583</v>
      </c>
      <c r="H491" s="224">
        <v>212.81</v>
      </c>
      <c r="I491" s="225"/>
      <c r="J491" s="226">
        <f>ROUND(I491*H491,2)</f>
        <v>0</v>
      </c>
      <c r="K491" s="222" t="s">
        <v>359</v>
      </c>
      <c r="L491" s="45"/>
      <c r="M491" s="227" t="s">
        <v>1</v>
      </c>
      <c r="N491" s="228" t="s">
        <v>46</v>
      </c>
      <c r="O491" s="92"/>
      <c r="P491" s="229">
        <f>O491*H491</f>
        <v>0</v>
      </c>
      <c r="Q491" s="229">
        <v>0</v>
      </c>
      <c r="R491" s="229">
        <f>Q491*H491</f>
        <v>0</v>
      </c>
      <c r="S491" s="229">
        <v>0</v>
      </c>
      <c r="T491" s="230">
        <f>S491*H491</f>
        <v>0</v>
      </c>
      <c r="U491" s="39"/>
      <c r="V491" s="39"/>
      <c r="W491" s="39"/>
      <c r="X491" s="39"/>
      <c r="Y491" s="39"/>
      <c r="Z491" s="39"/>
      <c r="AA491" s="39"/>
      <c r="AB491" s="39"/>
      <c r="AC491" s="39"/>
      <c r="AD491" s="39"/>
      <c r="AE491" s="39"/>
      <c r="AR491" s="231" t="s">
        <v>214</v>
      </c>
      <c r="AT491" s="231" t="s">
        <v>216</v>
      </c>
      <c r="AU491" s="231" t="s">
        <v>90</v>
      </c>
      <c r="AY491" s="18" t="s">
        <v>215</v>
      </c>
      <c r="BE491" s="232">
        <f>IF(N491="základní",J491,0)</f>
        <v>0</v>
      </c>
      <c r="BF491" s="232">
        <f>IF(N491="snížená",J491,0)</f>
        <v>0</v>
      </c>
      <c r="BG491" s="232">
        <f>IF(N491="zákl. přenesená",J491,0)</f>
        <v>0</v>
      </c>
      <c r="BH491" s="232">
        <f>IF(N491="sníž. přenesená",J491,0)</f>
        <v>0</v>
      </c>
      <c r="BI491" s="232">
        <f>IF(N491="nulová",J491,0)</f>
        <v>0</v>
      </c>
      <c r="BJ491" s="18" t="s">
        <v>88</v>
      </c>
      <c r="BK491" s="232">
        <f>ROUND(I491*H491,2)</f>
        <v>0</v>
      </c>
      <c r="BL491" s="18" t="s">
        <v>214</v>
      </c>
      <c r="BM491" s="231" t="s">
        <v>8067</v>
      </c>
    </row>
    <row r="492" s="2" customFormat="1">
      <c r="A492" s="39"/>
      <c r="B492" s="40"/>
      <c r="C492" s="41"/>
      <c r="D492" s="233" t="s">
        <v>221</v>
      </c>
      <c r="E492" s="41"/>
      <c r="F492" s="234" t="s">
        <v>7711</v>
      </c>
      <c r="G492" s="41"/>
      <c r="H492" s="41"/>
      <c r="I492" s="235"/>
      <c r="J492" s="41"/>
      <c r="K492" s="41"/>
      <c r="L492" s="45"/>
      <c r="M492" s="236"/>
      <c r="N492" s="237"/>
      <c r="O492" s="92"/>
      <c r="P492" s="92"/>
      <c r="Q492" s="92"/>
      <c r="R492" s="92"/>
      <c r="S492" s="92"/>
      <c r="T492" s="93"/>
      <c r="U492" s="39"/>
      <c r="V492" s="39"/>
      <c r="W492" s="39"/>
      <c r="X492" s="39"/>
      <c r="Y492" s="39"/>
      <c r="Z492" s="39"/>
      <c r="AA492" s="39"/>
      <c r="AB492" s="39"/>
      <c r="AC492" s="39"/>
      <c r="AD492" s="39"/>
      <c r="AE492" s="39"/>
      <c r="AT492" s="18" t="s">
        <v>221</v>
      </c>
      <c r="AU492" s="18" t="s">
        <v>90</v>
      </c>
    </row>
    <row r="493" s="2" customFormat="1">
      <c r="A493" s="39"/>
      <c r="B493" s="40"/>
      <c r="C493" s="41"/>
      <c r="D493" s="250" t="s">
        <v>362</v>
      </c>
      <c r="E493" s="41"/>
      <c r="F493" s="251" t="s">
        <v>7712</v>
      </c>
      <c r="G493" s="41"/>
      <c r="H493" s="41"/>
      <c r="I493" s="235"/>
      <c r="J493" s="41"/>
      <c r="K493" s="41"/>
      <c r="L493" s="45"/>
      <c r="M493" s="236"/>
      <c r="N493" s="237"/>
      <c r="O493" s="92"/>
      <c r="P493" s="92"/>
      <c r="Q493" s="92"/>
      <c r="R493" s="92"/>
      <c r="S493" s="92"/>
      <c r="T493" s="93"/>
      <c r="U493" s="39"/>
      <c r="V493" s="39"/>
      <c r="W493" s="39"/>
      <c r="X493" s="39"/>
      <c r="Y493" s="39"/>
      <c r="Z493" s="39"/>
      <c r="AA493" s="39"/>
      <c r="AB493" s="39"/>
      <c r="AC493" s="39"/>
      <c r="AD493" s="39"/>
      <c r="AE493" s="39"/>
      <c r="AT493" s="18" t="s">
        <v>362</v>
      </c>
      <c r="AU493" s="18" t="s">
        <v>90</v>
      </c>
    </row>
    <row r="494" s="11" customFormat="1" ht="25.92" customHeight="1">
      <c r="A494" s="11"/>
      <c r="B494" s="206"/>
      <c r="C494" s="207"/>
      <c r="D494" s="208" t="s">
        <v>80</v>
      </c>
      <c r="E494" s="209" t="s">
        <v>2233</v>
      </c>
      <c r="F494" s="209" t="s">
        <v>2234</v>
      </c>
      <c r="G494" s="207"/>
      <c r="H494" s="207"/>
      <c r="I494" s="210"/>
      <c r="J494" s="211">
        <f>BK494</f>
        <v>0</v>
      </c>
      <c r="K494" s="207"/>
      <c r="L494" s="212"/>
      <c r="M494" s="213"/>
      <c r="N494" s="214"/>
      <c r="O494" s="214"/>
      <c r="P494" s="215">
        <f>P495</f>
        <v>0</v>
      </c>
      <c r="Q494" s="214"/>
      <c r="R494" s="215">
        <f>R495</f>
        <v>0.006150000000000001</v>
      </c>
      <c r="S494" s="214"/>
      <c r="T494" s="216">
        <f>T495</f>
        <v>0</v>
      </c>
      <c r="U494" s="11"/>
      <c r="V494" s="11"/>
      <c r="W494" s="11"/>
      <c r="X494" s="11"/>
      <c r="Y494" s="11"/>
      <c r="Z494" s="11"/>
      <c r="AA494" s="11"/>
      <c r="AB494" s="11"/>
      <c r="AC494" s="11"/>
      <c r="AD494" s="11"/>
      <c r="AE494" s="11"/>
      <c r="AR494" s="217" t="s">
        <v>90</v>
      </c>
      <c r="AT494" s="218" t="s">
        <v>80</v>
      </c>
      <c r="AU494" s="218" t="s">
        <v>81</v>
      </c>
      <c r="AY494" s="217" t="s">
        <v>215</v>
      </c>
      <c r="BK494" s="219">
        <f>BK495</f>
        <v>0</v>
      </c>
    </row>
    <row r="495" s="11" customFormat="1" ht="22.8" customHeight="1">
      <c r="A495" s="11"/>
      <c r="B495" s="206"/>
      <c r="C495" s="207"/>
      <c r="D495" s="208" t="s">
        <v>80</v>
      </c>
      <c r="E495" s="248" t="s">
        <v>2723</v>
      </c>
      <c r="F495" s="248" t="s">
        <v>2724</v>
      </c>
      <c r="G495" s="207"/>
      <c r="H495" s="207"/>
      <c r="I495" s="210"/>
      <c r="J495" s="249">
        <f>BK495</f>
        <v>0</v>
      </c>
      <c r="K495" s="207"/>
      <c r="L495" s="212"/>
      <c r="M495" s="213"/>
      <c r="N495" s="214"/>
      <c r="O495" s="214"/>
      <c r="P495" s="215">
        <f>SUM(P496:P506)</f>
        <v>0</v>
      </c>
      <c r="Q495" s="214"/>
      <c r="R495" s="215">
        <f>SUM(R496:R506)</f>
        <v>0.006150000000000001</v>
      </c>
      <c r="S495" s="214"/>
      <c r="T495" s="216">
        <f>SUM(T496:T506)</f>
        <v>0</v>
      </c>
      <c r="U495" s="11"/>
      <c r="V495" s="11"/>
      <c r="W495" s="11"/>
      <c r="X495" s="11"/>
      <c r="Y495" s="11"/>
      <c r="Z495" s="11"/>
      <c r="AA495" s="11"/>
      <c r="AB495" s="11"/>
      <c r="AC495" s="11"/>
      <c r="AD495" s="11"/>
      <c r="AE495" s="11"/>
      <c r="AR495" s="217" t="s">
        <v>90</v>
      </c>
      <c r="AT495" s="218" t="s">
        <v>80</v>
      </c>
      <c r="AU495" s="218" t="s">
        <v>88</v>
      </c>
      <c r="AY495" s="217" t="s">
        <v>215</v>
      </c>
      <c r="BK495" s="219">
        <f>SUM(BK496:BK506)</f>
        <v>0</v>
      </c>
    </row>
    <row r="496" s="2" customFormat="1" ht="16.5" customHeight="1">
      <c r="A496" s="39"/>
      <c r="B496" s="40"/>
      <c r="C496" s="220" t="s">
        <v>1683</v>
      </c>
      <c r="D496" s="220" t="s">
        <v>216</v>
      </c>
      <c r="E496" s="221" t="s">
        <v>8068</v>
      </c>
      <c r="F496" s="222" t="s">
        <v>8069</v>
      </c>
      <c r="G496" s="223" t="s">
        <v>716</v>
      </c>
      <c r="H496" s="224">
        <v>1</v>
      </c>
      <c r="I496" s="225"/>
      <c r="J496" s="226">
        <f>ROUND(I496*H496,2)</f>
        <v>0</v>
      </c>
      <c r="K496" s="222" t="s">
        <v>359</v>
      </c>
      <c r="L496" s="45"/>
      <c r="M496" s="227" t="s">
        <v>1</v>
      </c>
      <c r="N496" s="228" t="s">
        <v>46</v>
      </c>
      <c r="O496" s="92"/>
      <c r="P496" s="229">
        <f>O496*H496</f>
        <v>0</v>
      </c>
      <c r="Q496" s="229">
        <v>0.00165</v>
      </c>
      <c r="R496" s="229">
        <f>Q496*H496</f>
        <v>0.00165</v>
      </c>
      <c r="S496" s="229">
        <v>0</v>
      </c>
      <c r="T496" s="230">
        <f>S496*H496</f>
        <v>0</v>
      </c>
      <c r="U496" s="39"/>
      <c r="V496" s="39"/>
      <c r="W496" s="39"/>
      <c r="X496" s="39"/>
      <c r="Y496" s="39"/>
      <c r="Z496" s="39"/>
      <c r="AA496" s="39"/>
      <c r="AB496" s="39"/>
      <c r="AC496" s="39"/>
      <c r="AD496" s="39"/>
      <c r="AE496" s="39"/>
      <c r="AR496" s="231" t="s">
        <v>291</v>
      </c>
      <c r="AT496" s="231" t="s">
        <v>216</v>
      </c>
      <c r="AU496" s="231" t="s">
        <v>90</v>
      </c>
      <c r="AY496" s="18" t="s">
        <v>215</v>
      </c>
      <c r="BE496" s="232">
        <f>IF(N496="základní",J496,0)</f>
        <v>0</v>
      </c>
      <c r="BF496" s="232">
        <f>IF(N496="snížená",J496,0)</f>
        <v>0</v>
      </c>
      <c r="BG496" s="232">
        <f>IF(N496="zákl. přenesená",J496,0)</f>
        <v>0</v>
      </c>
      <c r="BH496" s="232">
        <f>IF(N496="sníž. přenesená",J496,0)</f>
        <v>0</v>
      </c>
      <c r="BI496" s="232">
        <f>IF(N496="nulová",J496,0)</f>
        <v>0</v>
      </c>
      <c r="BJ496" s="18" t="s">
        <v>88</v>
      </c>
      <c r="BK496" s="232">
        <f>ROUND(I496*H496,2)</f>
        <v>0</v>
      </c>
      <c r="BL496" s="18" t="s">
        <v>291</v>
      </c>
      <c r="BM496" s="231" t="s">
        <v>8070</v>
      </c>
    </row>
    <row r="497" s="2" customFormat="1">
      <c r="A497" s="39"/>
      <c r="B497" s="40"/>
      <c r="C497" s="41"/>
      <c r="D497" s="233" t="s">
        <v>221</v>
      </c>
      <c r="E497" s="41"/>
      <c r="F497" s="234" t="s">
        <v>8071</v>
      </c>
      <c r="G497" s="41"/>
      <c r="H497" s="41"/>
      <c r="I497" s="235"/>
      <c r="J497" s="41"/>
      <c r="K497" s="41"/>
      <c r="L497" s="45"/>
      <c r="M497" s="236"/>
      <c r="N497" s="237"/>
      <c r="O497" s="92"/>
      <c r="P497" s="92"/>
      <c r="Q497" s="92"/>
      <c r="R497" s="92"/>
      <c r="S497" s="92"/>
      <c r="T497" s="93"/>
      <c r="U497" s="39"/>
      <c r="V497" s="39"/>
      <c r="W497" s="39"/>
      <c r="X497" s="39"/>
      <c r="Y497" s="39"/>
      <c r="Z497" s="39"/>
      <c r="AA497" s="39"/>
      <c r="AB497" s="39"/>
      <c r="AC497" s="39"/>
      <c r="AD497" s="39"/>
      <c r="AE497" s="39"/>
      <c r="AT497" s="18" t="s">
        <v>221</v>
      </c>
      <c r="AU497" s="18" t="s">
        <v>90</v>
      </c>
    </row>
    <row r="498" s="2" customFormat="1">
      <c r="A498" s="39"/>
      <c r="B498" s="40"/>
      <c r="C498" s="41"/>
      <c r="D498" s="250" t="s">
        <v>362</v>
      </c>
      <c r="E498" s="41"/>
      <c r="F498" s="251" t="s">
        <v>8072</v>
      </c>
      <c r="G498" s="41"/>
      <c r="H498" s="41"/>
      <c r="I498" s="235"/>
      <c r="J498" s="41"/>
      <c r="K498" s="41"/>
      <c r="L498" s="45"/>
      <c r="M498" s="236"/>
      <c r="N498" s="237"/>
      <c r="O498" s="92"/>
      <c r="P498" s="92"/>
      <c r="Q498" s="92"/>
      <c r="R498" s="92"/>
      <c r="S498" s="92"/>
      <c r="T498" s="93"/>
      <c r="U498" s="39"/>
      <c r="V498" s="39"/>
      <c r="W498" s="39"/>
      <c r="X498" s="39"/>
      <c r="Y498" s="39"/>
      <c r="Z498" s="39"/>
      <c r="AA498" s="39"/>
      <c r="AB498" s="39"/>
      <c r="AC498" s="39"/>
      <c r="AD498" s="39"/>
      <c r="AE498" s="39"/>
      <c r="AT498" s="18" t="s">
        <v>362</v>
      </c>
      <c r="AU498" s="18" t="s">
        <v>90</v>
      </c>
    </row>
    <row r="499" s="2" customFormat="1" ht="44.25" customHeight="1">
      <c r="A499" s="39"/>
      <c r="B499" s="40"/>
      <c r="C499" s="295" t="s">
        <v>1689</v>
      </c>
      <c r="D499" s="295" t="s">
        <v>539</v>
      </c>
      <c r="E499" s="296" t="s">
        <v>8073</v>
      </c>
      <c r="F499" s="297" t="s">
        <v>8074</v>
      </c>
      <c r="G499" s="298" t="s">
        <v>716</v>
      </c>
      <c r="H499" s="299">
        <v>1</v>
      </c>
      <c r="I499" s="300"/>
      <c r="J499" s="301">
        <f>ROUND(I499*H499,2)</f>
        <v>0</v>
      </c>
      <c r="K499" s="297" t="s">
        <v>1</v>
      </c>
      <c r="L499" s="302"/>
      <c r="M499" s="303" t="s">
        <v>1</v>
      </c>
      <c r="N499" s="304" t="s">
        <v>46</v>
      </c>
      <c r="O499" s="92"/>
      <c r="P499" s="229">
        <f>O499*H499</f>
        <v>0</v>
      </c>
      <c r="Q499" s="229">
        <v>0</v>
      </c>
      <c r="R499" s="229">
        <f>Q499*H499</f>
        <v>0</v>
      </c>
      <c r="S499" s="229">
        <v>0</v>
      </c>
      <c r="T499" s="230">
        <f>S499*H499</f>
        <v>0</v>
      </c>
      <c r="U499" s="39"/>
      <c r="V499" s="39"/>
      <c r="W499" s="39"/>
      <c r="X499" s="39"/>
      <c r="Y499" s="39"/>
      <c r="Z499" s="39"/>
      <c r="AA499" s="39"/>
      <c r="AB499" s="39"/>
      <c r="AC499" s="39"/>
      <c r="AD499" s="39"/>
      <c r="AE499" s="39"/>
      <c r="AR499" s="231" t="s">
        <v>676</v>
      </c>
      <c r="AT499" s="231" t="s">
        <v>539</v>
      </c>
      <c r="AU499" s="231" t="s">
        <v>90</v>
      </c>
      <c r="AY499" s="18" t="s">
        <v>215</v>
      </c>
      <c r="BE499" s="232">
        <f>IF(N499="základní",J499,0)</f>
        <v>0</v>
      </c>
      <c r="BF499" s="232">
        <f>IF(N499="snížená",J499,0)</f>
        <v>0</v>
      </c>
      <c r="BG499" s="232">
        <f>IF(N499="zákl. přenesená",J499,0)</f>
        <v>0</v>
      </c>
      <c r="BH499" s="232">
        <f>IF(N499="sníž. přenesená",J499,0)</f>
        <v>0</v>
      </c>
      <c r="BI499" s="232">
        <f>IF(N499="nulová",J499,0)</f>
        <v>0</v>
      </c>
      <c r="BJ499" s="18" t="s">
        <v>88</v>
      </c>
      <c r="BK499" s="232">
        <f>ROUND(I499*H499,2)</f>
        <v>0</v>
      </c>
      <c r="BL499" s="18" t="s">
        <v>291</v>
      </c>
      <c r="BM499" s="231" t="s">
        <v>8075</v>
      </c>
    </row>
    <row r="500" s="2" customFormat="1">
      <c r="A500" s="39"/>
      <c r="B500" s="40"/>
      <c r="C500" s="41"/>
      <c r="D500" s="233" t="s">
        <v>221</v>
      </c>
      <c r="E500" s="41"/>
      <c r="F500" s="234" t="s">
        <v>8074</v>
      </c>
      <c r="G500" s="41"/>
      <c r="H500" s="41"/>
      <c r="I500" s="235"/>
      <c r="J500" s="41"/>
      <c r="K500" s="41"/>
      <c r="L500" s="45"/>
      <c r="M500" s="236"/>
      <c r="N500" s="237"/>
      <c r="O500" s="92"/>
      <c r="P500" s="92"/>
      <c r="Q500" s="92"/>
      <c r="R500" s="92"/>
      <c r="S500" s="92"/>
      <c r="T500" s="93"/>
      <c r="U500" s="39"/>
      <c r="V500" s="39"/>
      <c r="W500" s="39"/>
      <c r="X500" s="39"/>
      <c r="Y500" s="39"/>
      <c r="Z500" s="39"/>
      <c r="AA500" s="39"/>
      <c r="AB500" s="39"/>
      <c r="AC500" s="39"/>
      <c r="AD500" s="39"/>
      <c r="AE500" s="39"/>
      <c r="AT500" s="18" t="s">
        <v>221</v>
      </c>
      <c r="AU500" s="18" t="s">
        <v>90</v>
      </c>
    </row>
    <row r="501" s="2" customFormat="1" ht="24.15" customHeight="1">
      <c r="A501" s="39"/>
      <c r="B501" s="40"/>
      <c r="C501" s="220" t="s">
        <v>1695</v>
      </c>
      <c r="D501" s="220" t="s">
        <v>216</v>
      </c>
      <c r="E501" s="221" t="s">
        <v>8076</v>
      </c>
      <c r="F501" s="222" t="s">
        <v>8077</v>
      </c>
      <c r="G501" s="223" t="s">
        <v>716</v>
      </c>
      <c r="H501" s="224">
        <v>3</v>
      </c>
      <c r="I501" s="225"/>
      <c r="J501" s="226">
        <f>ROUND(I501*H501,2)</f>
        <v>0</v>
      </c>
      <c r="K501" s="222" t="s">
        <v>359</v>
      </c>
      <c r="L501" s="45"/>
      <c r="M501" s="227" t="s">
        <v>1</v>
      </c>
      <c r="N501" s="228" t="s">
        <v>46</v>
      </c>
      <c r="O501" s="92"/>
      <c r="P501" s="229">
        <f>O501*H501</f>
        <v>0</v>
      </c>
      <c r="Q501" s="229">
        <v>0.0015</v>
      </c>
      <c r="R501" s="229">
        <f>Q501*H501</f>
        <v>0.0045000000000000005</v>
      </c>
      <c r="S501" s="229">
        <v>0</v>
      </c>
      <c r="T501" s="230">
        <f>S501*H501</f>
        <v>0</v>
      </c>
      <c r="U501" s="39"/>
      <c r="V501" s="39"/>
      <c r="W501" s="39"/>
      <c r="X501" s="39"/>
      <c r="Y501" s="39"/>
      <c r="Z501" s="39"/>
      <c r="AA501" s="39"/>
      <c r="AB501" s="39"/>
      <c r="AC501" s="39"/>
      <c r="AD501" s="39"/>
      <c r="AE501" s="39"/>
      <c r="AR501" s="231" t="s">
        <v>291</v>
      </c>
      <c r="AT501" s="231" t="s">
        <v>216</v>
      </c>
      <c r="AU501" s="231" t="s">
        <v>90</v>
      </c>
      <c r="AY501" s="18" t="s">
        <v>215</v>
      </c>
      <c r="BE501" s="232">
        <f>IF(N501="základní",J501,0)</f>
        <v>0</v>
      </c>
      <c r="BF501" s="232">
        <f>IF(N501="snížená",J501,0)</f>
        <v>0</v>
      </c>
      <c r="BG501" s="232">
        <f>IF(N501="zákl. přenesená",J501,0)</f>
        <v>0</v>
      </c>
      <c r="BH501" s="232">
        <f>IF(N501="sníž. přenesená",J501,0)</f>
        <v>0</v>
      </c>
      <c r="BI501" s="232">
        <f>IF(N501="nulová",J501,0)</f>
        <v>0</v>
      </c>
      <c r="BJ501" s="18" t="s">
        <v>88</v>
      </c>
      <c r="BK501" s="232">
        <f>ROUND(I501*H501,2)</f>
        <v>0</v>
      </c>
      <c r="BL501" s="18" t="s">
        <v>291</v>
      </c>
      <c r="BM501" s="231" t="s">
        <v>8078</v>
      </c>
    </row>
    <row r="502" s="2" customFormat="1">
      <c r="A502" s="39"/>
      <c r="B502" s="40"/>
      <c r="C502" s="41"/>
      <c r="D502" s="233" t="s">
        <v>221</v>
      </c>
      <c r="E502" s="41"/>
      <c r="F502" s="234" t="s">
        <v>8079</v>
      </c>
      <c r="G502" s="41"/>
      <c r="H502" s="41"/>
      <c r="I502" s="235"/>
      <c r="J502" s="41"/>
      <c r="K502" s="41"/>
      <c r="L502" s="45"/>
      <c r="M502" s="236"/>
      <c r="N502" s="237"/>
      <c r="O502" s="92"/>
      <c r="P502" s="92"/>
      <c r="Q502" s="92"/>
      <c r="R502" s="92"/>
      <c r="S502" s="92"/>
      <c r="T502" s="93"/>
      <c r="U502" s="39"/>
      <c r="V502" s="39"/>
      <c r="W502" s="39"/>
      <c r="X502" s="39"/>
      <c r="Y502" s="39"/>
      <c r="Z502" s="39"/>
      <c r="AA502" s="39"/>
      <c r="AB502" s="39"/>
      <c r="AC502" s="39"/>
      <c r="AD502" s="39"/>
      <c r="AE502" s="39"/>
      <c r="AT502" s="18" t="s">
        <v>221</v>
      </c>
      <c r="AU502" s="18" t="s">
        <v>90</v>
      </c>
    </row>
    <row r="503" s="2" customFormat="1">
      <c r="A503" s="39"/>
      <c r="B503" s="40"/>
      <c r="C503" s="41"/>
      <c r="D503" s="250" t="s">
        <v>362</v>
      </c>
      <c r="E503" s="41"/>
      <c r="F503" s="251" t="s">
        <v>8080</v>
      </c>
      <c r="G503" s="41"/>
      <c r="H503" s="41"/>
      <c r="I503" s="235"/>
      <c r="J503" s="41"/>
      <c r="K503" s="41"/>
      <c r="L503" s="45"/>
      <c r="M503" s="236"/>
      <c r="N503" s="237"/>
      <c r="O503" s="92"/>
      <c r="P503" s="92"/>
      <c r="Q503" s="92"/>
      <c r="R503" s="92"/>
      <c r="S503" s="92"/>
      <c r="T503" s="93"/>
      <c r="U503" s="39"/>
      <c r="V503" s="39"/>
      <c r="W503" s="39"/>
      <c r="X503" s="39"/>
      <c r="Y503" s="39"/>
      <c r="Z503" s="39"/>
      <c r="AA503" s="39"/>
      <c r="AB503" s="39"/>
      <c r="AC503" s="39"/>
      <c r="AD503" s="39"/>
      <c r="AE503" s="39"/>
      <c r="AT503" s="18" t="s">
        <v>362</v>
      </c>
      <c r="AU503" s="18" t="s">
        <v>90</v>
      </c>
    </row>
    <row r="504" s="2" customFormat="1" ht="24.15" customHeight="1">
      <c r="A504" s="39"/>
      <c r="B504" s="40"/>
      <c r="C504" s="220" t="s">
        <v>1700</v>
      </c>
      <c r="D504" s="220" t="s">
        <v>216</v>
      </c>
      <c r="E504" s="221" t="s">
        <v>5594</v>
      </c>
      <c r="F504" s="222" t="s">
        <v>5595</v>
      </c>
      <c r="G504" s="223" t="s">
        <v>583</v>
      </c>
      <c r="H504" s="224">
        <v>0.0060000000000000001</v>
      </c>
      <c r="I504" s="225"/>
      <c r="J504" s="226">
        <f>ROUND(I504*H504,2)</f>
        <v>0</v>
      </c>
      <c r="K504" s="222" t="s">
        <v>359</v>
      </c>
      <c r="L504" s="45"/>
      <c r="M504" s="227" t="s">
        <v>1</v>
      </c>
      <c r="N504" s="228" t="s">
        <v>46</v>
      </c>
      <c r="O504" s="92"/>
      <c r="P504" s="229">
        <f>O504*H504</f>
        <v>0</v>
      </c>
      <c r="Q504" s="229">
        <v>0</v>
      </c>
      <c r="R504" s="229">
        <f>Q504*H504</f>
        <v>0</v>
      </c>
      <c r="S504" s="229">
        <v>0</v>
      </c>
      <c r="T504" s="230">
        <f>S504*H504</f>
        <v>0</v>
      </c>
      <c r="U504" s="39"/>
      <c r="V504" s="39"/>
      <c r="W504" s="39"/>
      <c r="X504" s="39"/>
      <c r="Y504" s="39"/>
      <c r="Z504" s="39"/>
      <c r="AA504" s="39"/>
      <c r="AB504" s="39"/>
      <c r="AC504" s="39"/>
      <c r="AD504" s="39"/>
      <c r="AE504" s="39"/>
      <c r="AR504" s="231" t="s">
        <v>291</v>
      </c>
      <c r="AT504" s="231" t="s">
        <v>216</v>
      </c>
      <c r="AU504" s="231" t="s">
        <v>90</v>
      </c>
      <c r="AY504" s="18" t="s">
        <v>215</v>
      </c>
      <c r="BE504" s="232">
        <f>IF(N504="základní",J504,0)</f>
        <v>0</v>
      </c>
      <c r="BF504" s="232">
        <f>IF(N504="snížená",J504,0)</f>
        <v>0</v>
      </c>
      <c r="BG504" s="232">
        <f>IF(N504="zákl. přenesená",J504,0)</f>
        <v>0</v>
      </c>
      <c r="BH504" s="232">
        <f>IF(N504="sníž. přenesená",J504,0)</f>
        <v>0</v>
      </c>
      <c r="BI504" s="232">
        <f>IF(N504="nulová",J504,0)</f>
        <v>0</v>
      </c>
      <c r="BJ504" s="18" t="s">
        <v>88</v>
      </c>
      <c r="BK504" s="232">
        <f>ROUND(I504*H504,2)</f>
        <v>0</v>
      </c>
      <c r="BL504" s="18" t="s">
        <v>291</v>
      </c>
      <c r="BM504" s="231" t="s">
        <v>8081</v>
      </c>
    </row>
    <row r="505" s="2" customFormat="1">
      <c r="A505" s="39"/>
      <c r="B505" s="40"/>
      <c r="C505" s="41"/>
      <c r="D505" s="233" t="s">
        <v>221</v>
      </c>
      <c r="E505" s="41"/>
      <c r="F505" s="234" t="s">
        <v>8082</v>
      </c>
      <c r="G505" s="41"/>
      <c r="H505" s="41"/>
      <c r="I505" s="235"/>
      <c r="J505" s="41"/>
      <c r="K505" s="41"/>
      <c r="L505" s="45"/>
      <c r="M505" s="236"/>
      <c r="N505" s="237"/>
      <c r="O505" s="92"/>
      <c r="P505" s="92"/>
      <c r="Q505" s="92"/>
      <c r="R505" s="92"/>
      <c r="S505" s="92"/>
      <c r="T505" s="93"/>
      <c r="U505" s="39"/>
      <c r="V505" s="39"/>
      <c r="W505" s="39"/>
      <c r="X505" s="39"/>
      <c r="Y505" s="39"/>
      <c r="Z505" s="39"/>
      <c r="AA505" s="39"/>
      <c r="AB505" s="39"/>
      <c r="AC505" s="39"/>
      <c r="AD505" s="39"/>
      <c r="AE505" s="39"/>
      <c r="AT505" s="18" t="s">
        <v>221</v>
      </c>
      <c r="AU505" s="18" t="s">
        <v>90</v>
      </c>
    </row>
    <row r="506" s="2" customFormat="1">
      <c r="A506" s="39"/>
      <c r="B506" s="40"/>
      <c r="C506" s="41"/>
      <c r="D506" s="250" t="s">
        <v>362</v>
      </c>
      <c r="E506" s="41"/>
      <c r="F506" s="251" t="s">
        <v>5598</v>
      </c>
      <c r="G506" s="41"/>
      <c r="H506" s="41"/>
      <c r="I506" s="235"/>
      <c r="J506" s="41"/>
      <c r="K506" s="41"/>
      <c r="L506" s="45"/>
      <c r="M506" s="305"/>
      <c r="N506" s="306"/>
      <c r="O506" s="240"/>
      <c r="P506" s="240"/>
      <c r="Q506" s="240"/>
      <c r="R506" s="240"/>
      <c r="S506" s="240"/>
      <c r="T506" s="307"/>
      <c r="U506" s="39"/>
      <c r="V506" s="39"/>
      <c r="W506" s="39"/>
      <c r="X506" s="39"/>
      <c r="Y506" s="39"/>
      <c r="Z506" s="39"/>
      <c r="AA506" s="39"/>
      <c r="AB506" s="39"/>
      <c r="AC506" s="39"/>
      <c r="AD506" s="39"/>
      <c r="AE506" s="39"/>
      <c r="AT506" s="18" t="s">
        <v>362</v>
      </c>
      <c r="AU506" s="18" t="s">
        <v>90</v>
      </c>
    </row>
    <row r="507" s="2" customFormat="1" ht="6.96" customHeight="1">
      <c r="A507" s="39"/>
      <c r="B507" s="67"/>
      <c r="C507" s="68"/>
      <c r="D507" s="68"/>
      <c r="E507" s="68"/>
      <c r="F507" s="68"/>
      <c r="G507" s="68"/>
      <c r="H507" s="68"/>
      <c r="I507" s="68"/>
      <c r="J507" s="68"/>
      <c r="K507" s="68"/>
      <c r="L507" s="45"/>
      <c r="M507" s="39"/>
      <c r="O507" s="39"/>
      <c r="P507" s="39"/>
      <c r="Q507" s="39"/>
      <c r="R507" s="39"/>
      <c r="S507" s="39"/>
      <c r="T507" s="39"/>
      <c r="U507" s="39"/>
      <c r="V507" s="39"/>
      <c r="W507" s="39"/>
      <c r="X507" s="39"/>
      <c r="Y507" s="39"/>
      <c r="Z507" s="39"/>
      <c r="AA507" s="39"/>
      <c r="AB507" s="39"/>
      <c r="AC507" s="39"/>
      <c r="AD507" s="39"/>
      <c r="AE507" s="39"/>
    </row>
  </sheetData>
  <sheetProtection sheet="1" autoFilter="0" formatColumns="0" formatRows="0" objects="1" scenarios="1" spinCount="100000" saltValue="en2J6ofHaUwD2whjs30+LspnIPsOzHtfTl1dGkQsacnIOBRSecaT8rbul3WCvGP0NOKWLEjG6WzjqYB1tX/jXA==" hashValue="TOxfWgz5RaPgpFTmDdo2YNCuGIXp14Anjl7JKaFOWvqddxaimmsNJ5mQxuj/cBM2SaJlovDIUOWFt5RilAT7Lg==" algorithmName="SHA-512" password="CC35"/>
  <autoFilter ref="C128:K506"/>
  <mergeCells count="12">
    <mergeCell ref="E7:H7"/>
    <mergeCell ref="E9:H9"/>
    <mergeCell ref="E11:H11"/>
    <mergeCell ref="E20:H20"/>
    <mergeCell ref="E29:H29"/>
    <mergeCell ref="E85:H85"/>
    <mergeCell ref="E87:H87"/>
    <mergeCell ref="E89:H89"/>
    <mergeCell ref="E117:H117"/>
    <mergeCell ref="E119:H119"/>
    <mergeCell ref="E121:H121"/>
    <mergeCell ref="L2:V2"/>
  </mergeCells>
  <hyperlinks>
    <hyperlink ref="F134" r:id="rId1" display="https://podminky.urs.cz/item/CS_URS_2025_01/131251203"/>
    <hyperlink ref="F140" r:id="rId2" display="https://podminky.urs.cz/item/CS_URS_2025_01/131351203"/>
    <hyperlink ref="F144" r:id="rId3" display="https://podminky.urs.cz/item/CS_URS_2025_01/132254204"/>
    <hyperlink ref="F157" r:id="rId4" display="https://podminky.urs.cz/item/CS_URS_2025_01/151101101"/>
    <hyperlink ref="F166" r:id="rId5" display="https://podminky.urs.cz/item/CS_URS_2025_01/151101102"/>
    <hyperlink ref="F170" r:id="rId6" display="https://podminky.urs.cz/item/CS_URS_2025_01/151101111"/>
    <hyperlink ref="F173" r:id="rId7" display="https://podminky.urs.cz/item/CS_URS_2025_01/151101112"/>
    <hyperlink ref="F176" r:id="rId8" display="https://podminky.urs.cz/item/CS_URS_2025_01/151101201"/>
    <hyperlink ref="F182" r:id="rId9" display="https://podminky.urs.cz/item/CS_URS_2025_01/151101211"/>
    <hyperlink ref="F185" r:id="rId10" display="https://podminky.urs.cz/item/CS_URS_2025_01/151101301"/>
    <hyperlink ref="F192" r:id="rId11" display="https://podminky.urs.cz/item/CS_URS_2025_01/151101311"/>
    <hyperlink ref="F195" r:id="rId12" display="https://podminky.urs.cz/item/CS_URS_2025_01/151101401"/>
    <hyperlink ref="F199" r:id="rId13" display="https://podminky.urs.cz/item/CS_URS_2025_01/151101411"/>
    <hyperlink ref="F202" r:id="rId14" display="https://podminky.urs.cz/item/CS_URS_2025_01/162751115"/>
    <hyperlink ref="F208" r:id="rId15" display="https://podminky.urs.cz/item/CS_URS_2025_01/162751135"/>
    <hyperlink ref="F211" r:id="rId16" display="https://podminky.urs.cz/item/CS_URS_2025_01/167151101"/>
    <hyperlink ref="F214" r:id="rId17" display="https://podminky.urs.cz/item/CS_URS_2025_01/167151102"/>
    <hyperlink ref="F217" r:id="rId18" display="https://podminky.urs.cz/item/CS_URS_2025_01/171151103"/>
    <hyperlink ref="F222" r:id="rId19" display="https://podminky.urs.cz/item/CS_URS_2025_01/171201231"/>
    <hyperlink ref="F227" r:id="rId20" display="https://podminky.urs.cz/item/CS_URS_2025_01/174151101"/>
    <hyperlink ref="F234" r:id="rId21" display="https://podminky.urs.cz/item/CS_URS_2025_01/175151101"/>
    <hyperlink ref="F257" r:id="rId22" display="https://podminky.urs.cz/item/CS_URS_2025_01/181951112"/>
    <hyperlink ref="F262" r:id="rId23" display="https://podminky.urs.cz/item/CS_URS_2025_01/359901211.1"/>
    <hyperlink ref="F267" r:id="rId24" display="https://podminky.urs.cz/item/CS_URS_2025_01/451572111"/>
    <hyperlink ref="F286" r:id="rId25" display="https://podminky.urs.cz/item/CS_URS_2025_01/452311162"/>
    <hyperlink ref="F294" r:id="rId26" display="https://podminky.urs.cz/item/CS_URS_2025_01/452351111"/>
    <hyperlink ref="F302" r:id="rId27" display="https://podminky.urs.cz/item/CS_URS_2025_01/452351112"/>
    <hyperlink ref="F305" r:id="rId28" display="https://podminky.urs.cz/item/CS_URS_2025_01/452368211"/>
    <hyperlink ref="F313" r:id="rId29" display="https://podminky.urs.cz/item/CS_URS_2025_01/871263120"/>
    <hyperlink ref="F319" r:id="rId30" display="https://podminky.urs.cz/item/CS_URS_2025_01/871273120"/>
    <hyperlink ref="F326" r:id="rId31" display="https://podminky.urs.cz/item/CS_URS_2025_01/871313121"/>
    <hyperlink ref="F333" r:id="rId32" display="https://podminky.urs.cz/item/CS_URS_2025_01/871353121"/>
    <hyperlink ref="F340" r:id="rId33" display="https://podminky.urs.cz/item/CS_URS_2025_01/877260310"/>
    <hyperlink ref="F345" r:id="rId34" display="https://podminky.urs.cz/item/CS_URS_2025_01/877270310"/>
    <hyperlink ref="F352" r:id="rId35" display="https://podminky.urs.cz/item/CS_URS_2025_01/877270330"/>
    <hyperlink ref="F359" r:id="rId36" display="https://podminky.urs.cz/item/CS_URS_2025_01/877310310"/>
    <hyperlink ref="F366" r:id="rId37" display="https://podminky.urs.cz/item/CS_URS_2025_01/877310320"/>
    <hyperlink ref="F373" r:id="rId38" display="https://podminky.urs.cz/item/CS_URS_2025_01/877310330"/>
    <hyperlink ref="F378" r:id="rId39" display="https://podminky.urs.cz/item/CS_URS_2025_01/877350320"/>
    <hyperlink ref="F385" r:id="rId40" display="https://podminky.urs.cz/item/CS_URS_2025_01/877350330"/>
    <hyperlink ref="F394" r:id="rId41" display="https://podminky.urs.cz/item/CS_URS_2025_01/894411111"/>
    <hyperlink ref="F407" r:id="rId42" display="https://podminky.urs.cz/item/CS_URS_2025_01/894812041"/>
    <hyperlink ref="F410" r:id="rId43" display="https://podminky.urs.cz/item/CS_URS_2025_01/894812202"/>
    <hyperlink ref="F413" r:id="rId44" display="https://podminky.urs.cz/item/CS_URS_2025_01/894812208"/>
    <hyperlink ref="F416" r:id="rId45" display="https://podminky.urs.cz/item/CS_URS_2025_01/894812231"/>
    <hyperlink ref="F419" r:id="rId46" display="https://podminky.urs.cz/item/CS_URS_2025_01/894812232"/>
    <hyperlink ref="F422" r:id="rId47" display="https://podminky.urs.cz/item/CS_URS_2025_01/894812242"/>
    <hyperlink ref="F425" r:id="rId48" display="https://podminky.urs.cz/item/CS_URS_2025_01/894812262"/>
    <hyperlink ref="F428" r:id="rId49" display="https://podminky.urs.cz/item/CS_URS_2025_01/895941302"/>
    <hyperlink ref="F433" r:id="rId50" display="https://podminky.urs.cz/item/CS_URS_2025_01/895941313"/>
    <hyperlink ref="F440" r:id="rId51" display="https://podminky.urs.cz/item/CS_URS_2025_01/895941323"/>
    <hyperlink ref="F445" r:id="rId52" display="https://podminky.urs.cz/item/CS_URS_2025_01/895941331"/>
    <hyperlink ref="F450" r:id="rId53" display="https://podminky.urs.cz/item/CS_URS_2025_01/897171112"/>
    <hyperlink ref="F453" r:id="rId54" display="https://podminky.urs.cz/item/CS_URS_2025_01/897173114"/>
    <hyperlink ref="F456" r:id="rId55" display="https://podminky.urs.cz/item/CS_URS_2025_01/897173115"/>
    <hyperlink ref="F460" r:id="rId56" display="https://podminky.urs.cz/item/CS_URS_2025_01/899211112"/>
    <hyperlink ref="F467" r:id="rId57" display="https://podminky.urs.cz/item/CS_URS_2025_01/899311112"/>
    <hyperlink ref="F472" r:id="rId58" display="https://podminky.urs.cz/item/CS_URS_2025_01/892271111"/>
    <hyperlink ref="F476" r:id="rId59" display="https://podminky.urs.cz/item/CS_URS_2025_01/892351111"/>
    <hyperlink ref="F481" r:id="rId60" display="https://podminky.urs.cz/item/CS_URS_2025_01/935114211"/>
    <hyperlink ref="F493" r:id="rId61" display="https://podminky.urs.cz/item/CS_URS_2025_01/998276101"/>
    <hyperlink ref="F498" r:id="rId62" display="https://podminky.urs.cz/item/CS_URS_2025_01/721219621"/>
    <hyperlink ref="F503" r:id="rId63" display="https://podminky.urs.cz/item/CS_URS_2025_01/721242116"/>
    <hyperlink ref="F506" r:id="rId64" display="https://podminky.urs.cz/item/CS_URS_2025_01/998721101"/>
  </hyperlinks>
  <pageMargins left="0.39375" right="0.39375" top="0.39375" bottom="0.39375" header="0" footer="0"/>
  <pageSetup paperSize="9" orientation="portrait" blackAndWhite="1" fitToHeight="100"/>
  <headerFooter>
    <oddFooter>&amp;CStrana &amp;P z &amp;N</oddFooter>
  </headerFooter>
  <drawing r:id="rId65"/>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163</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7518</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8083</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164</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86.5" customHeight="1">
      <c r="A29" s="155"/>
      <c r="B29" s="156"/>
      <c r="C29" s="155"/>
      <c r="D29" s="155"/>
      <c r="E29" s="157" t="s">
        <v>8084</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ROUND(J127,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ROUND((SUM(BE127:BE292)),  2)</f>
        <v>0</v>
      </c>
      <c r="G35" s="39"/>
      <c r="H35" s="39"/>
      <c r="I35" s="165">
        <v>0.20999999999999999</v>
      </c>
      <c r="J35" s="164">
        <f>ROUND(((SUM(BE127:BE292))*I35),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ROUND((SUM(BF127:BF292)),  2)</f>
        <v>0</v>
      </c>
      <c r="G36" s="39"/>
      <c r="H36" s="39"/>
      <c r="I36" s="165">
        <v>0.12</v>
      </c>
      <c r="J36" s="164">
        <f>ROUND(((SUM(BF127:BF292))*I36),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ROUND((SUM(BG127:BG292)),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ROUND((SUM(BH127:BH292)),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ROUND((SUM(BI127:BI292)),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7518</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IO-02c - Vodovodní přípojka, areálový rozvod vody</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J127</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320</v>
      </c>
      <c r="E99" s="192"/>
      <c r="F99" s="192"/>
      <c r="G99" s="192"/>
      <c r="H99" s="192"/>
      <c r="I99" s="192"/>
      <c r="J99" s="193">
        <f>J128</f>
        <v>0</v>
      </c>
      <c r="K99" s="190"/>
      <c r="L99" s="194"/>
      <c r="S99" s="9"/>
      <c r="T99" s="9"/>
      <c r="U99" s="9"/>
      <c r="V99" s="9"/>
      <c r="W99" s="9"/>
      <c r="X99" s="9"/>
      <c r="Y99" s="9"/>
      <c r="Z99" s="9"/>
      <c r="AA99" s="9"/>
      <c r="AB99" s="9"/>
      <c r="AC99" s="9"/>
      <c r="AD99" s="9"/>
      <c r="AE99" s="9"/>
    </row>
    <row r="100" s="12" customFormat="1" ht="19.92" customHeight="1">
      <c r="A100" s="12"/>
      <c r="B100" s="243"/>
      <c r="C100" s="134"/>
      <c r="D100" s="244" t="s">
        <v>321</v>
      </c>
      <c r="E100" s="245"/>
      <c r="F100" s="245"/>
      <c r="G100" s="245"/>
      <c r="H100" s="245"/>
      <c r="I100" s="245"/>
      <c r="J100" s="246">
        <f>J129</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324</v>
      </c>
      <c r="E101" s="245"/>
      <c r="F101" s="245"/>
      <c r="G101" s="245"/>
      <c r="H101" s="245"/>
      <c r="I101" s="245"/>
      <c r="J101" s="246">
        <f>J189</f>
        <v>0</v>
      </c>
      <c r="K101" s="134"/>
      <c r="L101" s="247"/>
      <c r="S101" s="12"/>
      <c r="T101" s="12"/>
      <c r="U101" s="12"/>
      <c r="V101" s="12"/>
      <c r="W101" s="12"/>
      <c r="X101" s="12"/>
      <c r="Y101" s="12"/>
      <c r="Z101" s="12"/>
      <c r="AA101" s="12"/>
      <c r="AB101" s="12"/>
      <c r="AC101" s="12"/>
      <c r="AD101" s="12"/>
      <c r="AE101" s="12"/>
    </row>
    <row r="102" s="12" customFormat="1" ht="19.92" customHeight="1">
      <c r="A102" s="12"/>
      <c r="B102" s="243"/>
      <c r="C102" s="134"/>
      <c r="D102" s="244" t="s">
        <v>7521</v>
      </c>
      <c r="E102" s="245"/>
      <c r="F102" s="245"/>
      <c r="G102" s="245"/>
      <c r="H102" s="245"/>
      <c r="I102" s="245"/>
      <c r="J102" s="246">
        <f>J214</f>
        <v>0</v>
      </c>
      <c r="K102" s="134"/>
      <c r="L102" s="247"/>
      <c r="S102" s="12"/>
      <c r="T102" s="12"/>
      <c r="U102" s="12"/>
      <c r="V102" s="12"/>
      <c r="W102" s="12"/>
      <c r="X102" s="12"/>
      <c r="Y102" s="12"/>
      <c r="Z102" s="12"/>
      <c r="AA102" s="12"/>
      <c r="AB102" s="12"/>
      <c r="AC102" s="12"/>
      <c r="AD102" s="12"/>
      <c r="AE102" s="12"/>
    </row>
    <row r="103" s="12" customFormat="1" ht="19.92" customHeight="1">
      <c r="A103" s="12"/>
      <c r="B103" s="243"/>
      <c r="C103" s="134"/>
      <c r="D103" s="244" t="s">
        <v>334</v>
      </c>
      <c r="E103" s="245"/>
      <c r="F103" s="245"/>
      <c r="G103" s="245"/>
      <c r="H103" s="245"/>
      <c r="I103" s="245"/>
      <c r="J103" s="246">
        <f>J278</f>
        <v>0</v>
      </c>
      <c r="K103" s="134"/>
      <c r="L103" s="247"/>
      <c r="S103" s="12"/>
      <c r="T103" s="12"/>
      <c r="U103" s="12"/>
      <c r="V103" s="12"/>
      <c r="W103" s="12"/>
      <c r="X103" s="12"/>
      <c r="Y103" s="12"/>
      <c r="Z103" s="12"/>
      <c r="AA103" s="12"/>
      <c r="AB103" s="12"/>
      <c r="AC103" s="12"/>
      <c r="AD103" s="12"/>
      <c r="AE103" s="12"/>
    </row>
    <row r="104" s="9" customFormat="1" ht="24.96" customHeight="1">
      <c r="A104" s="9"/>
      <c r="B104" s="189"/>
      <c r="C104" s="190"/>
      <c r="D104" s="191" t="s">
        <v>335</v>
      </c>
      <c r="E104" s="192"/>
      <c r="F104" s="192"/>
      <c r="G104" s="192"/>
      <c r="H104" s="192"/>
      <c r="I104" s="192"/>
      <c r="J104" s="193">
        <f>J282</f>
        <v>0</v>
      </c>
      <c r="K104" s="190"/>
      <c r="L104" s="194"/>
      <c r="S104" s="9"/>
      <c r="T104" s="9"/>
      <c r="U104" s="9"/>
      <c r="V104" s="9"/>
      <c r="W104" s="9"/>
      <c r="X104" s="9"/>
      <c r="Y104" s="9"/>
      <c r="Z104" s="9"/>
      <c r="AA104" s="9"/>
      <c r="AB104" s="9"/>
      <c r="AC104" s="9"/>
      <c r="AD104" s="9"/>
      <c r="AE104" s="9"/>
    </row>
    <row r="105" s="12" customFormat="1" ht="19.92" customHeight="1">
      <c r="A105" s="12"/>
      <c r="B105" s="243"/>
      <c r="C105" s="134"/>
      <c r="D105" s="244" t="s">
        <v>5295</v>
      </c>
      <c r="E105" s="245"/>
      <c r="F105" s="245"/>
      <c r="G105" s="245"/>
      <c r="H105" s="245"/>
      <c r="I105" s="245"/>
      <c r="J105" s="246">
        <f>J283</f>
        <v>0</v>
      </c>
      <c r="K105" s="134"/>
      <c r="L105" s="247"/>
      <c r="S105" s="12"/>
      <c r="T105" s="12"/>
      <c r="U105" s="12"/>
      <c r="V105" s="12"/>
      <c r="W105" s="12"/>
      <c r="X105" s="12"/>
      <c r="Y105" s="12"/>
      <c r="Z105" s="12"/>
      <c r="AA105" s="12"/>
      <c r="AB105" s="12"/>
      <c r="AC105" s="12"/>
      <c r="AD105" s="12"/>
      <c r="AE105" s="12"/>
    </row>
    <row r="106" s="2" customFormat="1" ht="21.84" customHeight="1">
      <c r="A106" s="39"/>
      <c r="B106" s="40"/>
      <c r="C106" s="41"/>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67"/>
      <c r="C107" s="68"/>
      <c r="D107" s="68"/>
      <c r="E107" s="68"/>
      <c r="F107" s="68"/>
      <c r="G107" s="68"/>
      <c r="H107" s="68"/>
      <c r="I107" s="68"/>
      <c r="J107" s="68"/>
      <c r="K107" s="68"/>
      <c r="L107" s="64"/>
      <c r="S107" s="39"/>
      <c r="T107" s="39"/>
      <c r="U107" s="39"/>
      <c r="V107" s="39"/>
      <c r="W107" s="39"/>
      <c r="X107" s="39"/>
      <c r="Y107" s="39"/>
      <c r="Z107" s="39"/>
      <c r="AA107" s="39"/>
      <c r="AB107" s="39"/>
      <c r="AC107" s="39"/>
      <c r="AD107" s="39"/>
      <c r="AE107" s="39"/>
    </row>
    <row r="111" s="2" customFormat="1" ht="6.96" customHeight="1">
      <c r="A111" s="39"/>
      <c r="B111" s="69"/>
      <c r="C111" s="70"/>
      <c r="D111" s="70"/>
      <c r="E111" s="70"/>
      <c r="F111" s="70"/>
      <c r="G111" s="70"/>
      <c r="H111" s="70"/>
      <c r="I111" s="70"/>
      <c r="J111" s="70"/>
      <c r="K111" s="70"/>
      <c r="L111" s="64"/>
      <c r="S111" s="39"/>
      <c r="T111" s="39"/>
      <c r="U111" s="39"/>
      <c r="V111" s="39"/>
      <c r="W111" s="39"/>
      <c r="X111" s="39"/>
      <c r="Y111" s="39"/>
      <c r="Z111" s="39"/>
      <c r="AA111" s="39"/>
      <c r="AB111" s="39"/>
      <c r="AC111" s="39"/>
      <c r="AD111" s="39"/>
      <c r="AE111" s="39"/>
    </row>
    <row r="112" s="2" customFormat="1" ht="24.96" customHeight="1">
      <c r="A112" s="39"/>
      <c r="B112" s="40"/>
      <c r="C112" s="24" t="s">
        <v>200</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40"/>
      <c r="C113" s="41"/>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16</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184" t="str">
        <f>E7</f>
        <v>Výstavba výjezdové základny ZZS KV – Velké Meziříčí</v>
      </c>
      <c r="F115" s="33"/>
      <c r="G115" s="33"/>
      <c r="H115" s="33"/>
      <c r="I115" s="41"/>
      <c r="J115" s="41"/>
      <c r="K115" s="41"/>
      <c r="L115" s="64"/>
      <c r="S115" s="39"/>
      <c r="T115" s="39"/>
      <c r="U115" s="39"/>
      <c r="V115" s="39"/>
      <c r="W115" s="39"/>
      <c r="X115" s="39"/>
      <c r="Y115" s="39"/>
      <c r="Z115" s="39"/>
      <c r="AA115" s="39"/>
      <c r="AB115" s="39"/>
      <c r="AC115" s="39"/>
      <c r="AD115" s="39"/>
      <c r="AE115" s="39"/>
    </row>
    <row r="116" s="1" customFormat="1" ht="12" customHeight="1">
      <c r="B116" s="22"/>
      <c r="C116" s="33" t="s">
        <v>189</v>
      </c>
      <c r="D116" s="23"/>
      <c r="E116" s="23"/>
      <c r="F116" s="23"/>
      <c r="G116" s="23"/>
      <c r="H116" s="23"/>
      <c r="I116" s="23"/>
      <c r="J116" s="23"/>
      <c r="K116" s="23"/>
      <c r="L116" s="21"/>
    </row>
    <row r="117" s="2" customFormat="1" ht="16.5" customHeight="1">
      <c r="A117" s="39"/>
      <c r="B117" s="40"/>
      <c r="C117" s="41"/>
      <c r="D117" s="41"/>
      <c r="E117" s="184" t="s">
        <v>7518</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191</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77" t="str">
        <f>E11</f>
        <v>IO-02c - Vodovodní přípojka, areálový rozvod vody</v>
      </c>
      <c r="F119" s="41"/>
      <c r="G119" s="41"/>
      <c r="H119" s="41"/>
      <c r="I119" s="41"/>
      <c r="J119" s="41"/>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20</v>
      </c>
      <c r="D121" s="41"/>
      <c r="E121" s="41"/>
      <c r="F121" s="28" t="str">
        <f>F14</f>
        <v>Velké Meziříčí</v>
      </c>
      <c r="G121" s="41"/>
      <c r="H121" s="41"/>
      <c r="I121" s="33" t="s">
        <v>22</v>
      </c>
      <c r="J121" s="80" t="str">
        <f>IF(J14="","",J14)</f>
        <v>27. 3. 2025</v>
      </c>
      <c r="K121" s="41"/>
      <c r="L121" s="64"/>
      <c r="S121" s="39"/>
      <c r="T121" s="39"/>
      <c r="U121" s="39"/>
      <c r="V121" s="39"/>
      <c r="W121" s="39"/>
      <c r="X121" s="39"/>
      <c r="Y121" s="39"/>
      <c r="Z121" s="39"/>
      <c r="AA121" s="39"/>
      <c r="AB121" s="39"/>
      <c r="AC121" s="39"/>
      <c r="AD121" s="39"/>
      <c r="AE121" s="39"/>
    </row>
    <row r="122" s="2" customFormat="1" ht="6.96"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25.65" customHeight="1">
      <c r="A123" s="39"/>
      <c r="B123" s="40"/>
      <c r="C123" s="33" t="s">
        <v>24</v>
      </c>
      <c r="D123" s="41"/>
      <c r="E123" s="41"/>
      <c r="F123" s="28" t="str">
        <f>E17</f>
        <v>Kraj Vysočina</v>
      </c>
      <c r="G123" s="41"/>
      <c r="H123" s="41"/>
      <c r="I123" s="33" t="s">
        <v>32</v>
      </c>
      <c r="J123" s="37" t="str">
        <f>E23</f>
        <v>PROJEKT CENTRUM NOVA s.r.o.</v>
      </c>
      <c r="K123" s="41"/>
      <c r="L123" s="64"/>
      <c r="S123" s="39"/>
      <c r="T123" s="39"/>
      <c r="U123" s="39"/>
      <c r="V123" s="39"/>
      <c r="W123" s="39"/>
      <c r="X123" s="39"/>
      <c r="Y123" s="39"/>
      <c r="Z123" s="39"/>
      <c r="AA123" s="39"/>
      <c r="AB123" s="39"/>
      <c r="AC123" s="39"/>
      <c r="AD123" s="39"/>
      <c r="AE123" s="39"/>
    </row>
    <row r="124" s="2" customFormat="1" ht="15.15" customHeight="1">
      <c r="A124" s="39"/>
      <c r="B124" s="40"/>
      <c r="C124" s="33" t="s">
        <v>30</v>
      </c>
      <c r="D124" s="41"/>
      <c r="E124" s="41"/>
      <c r="F124" s="28" t="str">
        <f>IF(E20="","",E20)</f>
        <v>Vyplň údaj</v>
      </c>
      <c r="G124" s="41"/>
      <c r="H124" s="41"/>
      <c r="I124" s="33" t="s">
        <v>37</v>
      </c>
      <c r="J124" s="37" t="str">
        <f>E26</f>
        <v xml:space="preserve"> </v>
      </c>
      <c r="K124" s="41"/>
      <c r="L124" s="64"/>
      <c r="S124" s="39"/>
      <c r="T124" s="39"/>
      <c r="U124" s="39"/>
      <c r="V124" s="39"/>
      <c r="W124" s="39"/>
      <c r="X124" s="39"/>
      <c r="Y124" s="39"/>
      <c r="Z124" s="39"/>
      <c r="AA124" s="39"/>
      <c r="AB124" s="39"/>
      <c r="AC124" s="39"/>
      <c r="AD124" s="39"/>
      <c r="AE124" s="39"/>
    </row>
    <row r="125" s="2" customFormat="1" ht="10.32"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10" customFormat="1" ht="29.28" customHeight="1">
      <c r="A126" s="195"/>
      <c r="B126" s="196"/>
      <c r="C126" s="197" t="s">
        <v>201</v>
      </c>
      <c r="D126" s="198" t="s">
        <v>66</v>
      </c>
      <c r="E126" s="198" t="s">
        <v>62</v>
      </c>
      <c r="F126" s="198" t="s">
        <v>63</v>
      </c>
      <c r="G126" s="198" t="s">
        <v>202</v>
      </c>
      <c r="H126" s="198" t="s">
        <v>203</v>
      </c>
      <c r="I126" s="198" t="s">
        <v>204</v>
      </c>
      <c r="J126" s="198" t="s">
        <v>196</v>
      </c>
      <c r="K126" s="199" t="s">
        <v>205</v>
      </c>
      <c r="L126" s="200"/>
      <c r="M126" s="101" t="s">
        <v>1</v>
      </c>
      <c r="N126" s="102" t="s">
        <v>45</v>
      </c>
      <c r="O126" s="102" t="s">
        <v>206</v>
      </c>
      <c r="P126" s="102" t="s">
        <v>207</v>
      </c>
      <c r="Q126" s="102" t="s">
        <v>208</v>
      </c>
      <c r="R126" s="102" t="s">
        <v>209</v>
      </c>
      <c r="S126" s="102" t="s">
        <v>210</v>
      </c>
      <c r="T126" s="103" t="s">
        <v>211</v>
      </c>
      <c r="U126" s="195"/>
      <c r="V126" s="195"/>
      <c r="W126" s="195"/>
      <c r="X126" s="195"/>
      <c r="Y126" s="195"/>
      <c r="Z126" s="195"/>
      <c r="AA126" s="195"/>
      <c r="AB126" s="195"/>
      <c r="AC126" s="195"/>
      <c r="AD126" s="195"/>
      <c r="AE126" s="195"/>
    </row>
    <row r="127" s="2" customFormat="1" ht="22.8" customHeight="1">
      <c r="A127" s="39"/>
      <c r="B127" s="40"/>
      <c r="C127" s="108" t="s">
        <v>212</v>
      </c>
      <c r="D127" s="41"/>
      <c r="E127" s="41"/>
      <c r="F127" s="41"/>
      <c r="G127" s="41"/>
      <c r="H127" s="41"/>
      <c r="I127" s="41"/>
      <c r="J127" s="201">
        <f>BK127</f>
        <v>0</v>
      </c>
      <c r="K127" s="41"/>
      <c r="L127" s="45"/>
      <c r="M127" s="104"/>
      <c r="N127" s="202"/>
      <c r="O127" s="105"/>
      <c r="P127" s="203">
        <f>P128+P282</f>
        <v>0</v>
      </c>
      <c r="Q127" s="105"/>
      <c r="R127" s="203">
        <f>R128+R282</f>
        <v>16.767729119999998</v>
      </c>
      <c r="S127" s="105"/>
      <c r="T127" s="204">
        <f>T128+T282</f>
        <v>0</v>
      </c>
      <c r="U127" s="39"/>
      <c r="V127" s="39"/>
      <c r="W127" s="39"/>
      <c r="X127" s="39"/>
      <c r="Y127" s="39"/>
      <c r="Z127" s="39"/>
      <c r="AA127" s="39"/>
      <c r="AB127" s="39"/>
      <c r="AC127" s="39"/>
      <c r="AD127" s="39"/>
      <c r="AE127" s="39"/>
      <c r="AT127" s="18" t="s">
        <v>80</v>
      </c>
      <c r="AU127" s="18" t="s">
        <v>198</v>
      </c>
      <c r="BK127" s="205">
        <f>BK128+BK282</f>
        <v>0</v>
      </c>
    </row>
    <row r="128" s="11" customFormat="1" ht="25.92" customHeight="1">
      <c r="A128" s="11"/>
      <c r="B128" s="206"/>
      <c r="C128" s="207"/>
      <c r="D128" s="208" t="s">
        <v>80</v>
      </c>
      <c r="E128" s="209" t="s">
        <v>353</v>
      </c>
      <c r="F128" s="209" t="s">
        <v>354</v>
      </c>
      <c r="G128" s="207"/>
      <c r="H128" s="207"/>
      <c r="I128" s="210"/>
      <c r="J128" s="211">
        <f>BK128</f>
        <v>0</v>
      </c>
      <c r="K128" s="207"/>
      <c r="L128" s="212"/>
      <c r="M128" s="213"/>
      <c r="N128" s="214"/>
      <c r="O128" s="214"/>
      <c r="P128" s="215">
        <f>P129+P189+P214+P278</f>
        <v>0</v>
      </c>
      <c r="Q128" s="214"/>
      <c r="R128" s="215">
        <f>R129+R189+R214+R278</f>
        <v>16.76309912</v>
      </c>
      <c r="S128" s="214"/>
      <c r="T128" s="216">
        <f>T129+T189+T214+T278</f>
        <v>0</v>
      </c>
      <c r="U128" s="11"/>
      <c r="V128" s="11"/>
      <c r="W128" s="11"/>
      <c r="X128" s="11"/>
      <c r="Y128" s="11"/>
      <c r="Z128" s="11"/>
      <c r="AA128" s="11"/>
      <c r="AB128" s="11"/>
      <c r="AC128" s="11"/>
      <c r="AD128" s="11"/>
      <c r="AE128" s="11"/>
      <c r="AR128" s="217" t="s">
        <v>88</v>
      </c>
      <c r="AT128" s="218" t="s">
        <v>80</v>
      </c>
      <c r="AU128" s="218" t="s">
        <v>81</v>
      </c>
      <c r="AY128" s="217" t="s">
        <v>215</v>
      </c>
      <c r="BK128" s="219">
        <f>BK129+BK189+BK214+BK278</f>
        <v>0</v>
      </c>
    </row>
    <row r="129" s="11" customFormat="1" ht="22.8" customHeight="1">
      <c r="A129" s="11"/>
      <c r="B129" s="206"/>
      <c r="C129" s="207"/>
      <c r="D129" s="208" t="s">
        <v>80</v>
      </c>
      <c r="E129" s="248" t="s">
        <v>88</v>
      </c>
      <c r="F129" s="248" t="s">
        <v>355</v>
      </c>
      <c r="G129" s="207"/>
      <c r="H129" s="207"/>
      <c r="I129" s="210"/>
      <c r="J129" s="249">
        <f>BK129</f>
        <v>0</v>
      </c>
      <c r="K129" s="207"/>
      <c r="L129" s="212"/>
      <c r="M129" s="213"/>
      <c r="N129" s="214"/>
      <c r="O129" s="214"/>
      <c r="P129" s="215">
        <f>SUM(P130:P188)</f>
        <v>0</v>
      </c>
      <c r="Q129" s="214"/>
      <c r="R129" s="215">
        <f>SUM(R130:R188)</f>
        <v>10.354547</v>
      </c>
      <c r="S129" s="214"/>
      <c r="T129" s="216">
        <f>SUM(T130:T188)</f>
        <v>0</v>
      </c>
      <c r="U129" s="11"/>
      <c r="V129" s="11"/>
      <c r="W129" s="11"/>
      <c r="X129" s="11"/>
      <c r="Y129" s="11"/>
      <c r="Z129" s="11"/>
      <c r="AA129" s="11"/>
      <c r="AB129" s="11"/>
      <c r="AC129" s="11"/>
      <c r="AD129" s="11"/>
      <c r="AE129" s="11"/>
      <c r="AR129" s="217" t="s">
        <v>88</v>
      </c>
      <c r="AT129" s="218" t="s">
        <v>80</v>
      </c>
      <c r="AU129" s="218" t="s">
        <v>88</v>
      </c>
      <c r="AY129" s="217" t="s">
        <v>215</v>
      </c>
      <c r="BK129" s="219">
        <f>SUM(BK130:BK188)</f>
        <v>0</v>
      </c>
    </row>
    <row r="130" s="2" customFormat="1" ht="24.15" customHeight="1">
      <c r="A130" s="39"/>
      <c r="B130" s="40"/>
      <c r="C130" s="220" t="s">
        <v>88</v>
      </c>
      <c r="D130" s="220" t="s">
        <v>216</v>
      </c>
      <c r="E130" s="221" t="s">
        <v>8085</v>
      </c>
      <c r="F130" s="222" t="s">
        <v>8086</v>
      </c>
      <c r="G130" s="223" t="s">
        <v>797</v>
      </c>
      <c r="H130" s="224">
        <v>2</v>
      </c>
      <c r="I130" s="225"/>
      <c r="J130" s="226">
        <f>ROUND(I130*H130,2)</f>
        <v>0</v>
      </c>
      <c r="K130" s="222" t="s">
        <v>359</v>
      </c>
      <c r="L130" s="45"/>
      <c r="M130" s="227" t="s">
        <v>1</v>
      </c>
      <c r="N130" s="228" t="s">
        <v>46</v>
      </c>
      <c r="O130" s="92"/>
      <c r="P130" s="229">
        <f>O130*H130</f>
        <v>0</v>
      </c>
      <c r="Q130" s="229">
        <v>0.0086800000000000002</v>
      </c>
      <c r="R130" s="229">
        <f>Q130*H130</f>
        <v>0.01736</v>
      </c>
      <c r="S130" s="229">
        <v>0</v>
      </c>
      <c r="T130" s="230">
        <f>S130*H130</f>
        <v>0</v>
      </c>
      <c r="U130" s="39"/>
      <c r="V130" s="39"/>
      <c r="W130" s="39"/>
      <c r="X130" s="39"/>
      <c r="Y130" s="39"/>
      <c r="Z130" s="39"/>
      <c r="AA130" s="39"/>
      <c r="AB130" s="39"/>
      <c r="AC130" s="39"/>
      <c r="AD130" s="39"/>
      <c r="AE130" s="39"/>
      <c r="AR130" s="231" t="s">
        <v>214</v>
      </c>
      <c r="AT130" s="231" t="s">
        <v>216</v>
      </c>
      <c r="AU130" s="231" t="s">
        <v>90</v>
      </c>
      <c r="AY130" s="18" t="s">
        <v>215</v>
      </c>
      <c r="BE130" s="232">
        <f>IF(N130="základní",J130,0)</f>
        <v>0</v>
      </c>
      <c r="BF130" s="232">
        <f>IF(N130="snížená",J130,0)</f>
        <v>0</v>
      </c>
      <c r="BG130" s="232">
        <f>IF(N130="zákl. přenesená",J130,0)</f>
        <v>0</v>
      </c>
      <c r="BH130" s="232">
        <f>IF(N130="sníž. přenesená",J130,0)</f>
        <v>0</v>
      </c>
      <c r="BI130" s="232">
        <f>IF(N130="nulová",J130,0)</f>
        <v>0</v>
      </c>
      <c r="BJ130" s="18" t="s">
        <v>88</v>
      </c>
      <c r="BK130" s="232">
        <f>ROUND(I130*H130,2)</f>
        <v>0</v>
      </c>
      <c r="BL130" s="18" t="s">
        <v>214</v>
      </c>
      <c r="BM130" s="231" t="s">
        <v>8087</v>
      </c>
    </row>
    <row r="131" s="2" customFormat="1">
      <c r="A131" s="39"/>
      <c r="B131" s="40"/>
      <c r="C131" s="41"/>
      <c r="D131" s="233" t="s">
        <v>221</v>
      </c>
      <c r="E131" s="41"/>
      <c r="F131" s="234" t="s">
        <v>8088</v>
      </c>
      <c r="G131" s="41"/>
      <c r="H131" s="41"/>
      <c r="I131" s="235"/>
      <c r="J131" s="41"/>
      <c r="K131" s="41"/>
      <c r="L131" s="45"/>
      <c r="M131" s="236"/>
      <c r="N131" s="237"/>
      <c r="O131" s="92"/>
      <c r="P131" s="92"/>
      <c r="Q131" s="92"/>
      <c r="R131" s="92"/>
      <c r="S131" s="92"/>
      <c r="T131" s="93"/>
      <c r="U131" s="39"/>
      <c r="V131" s="39"/>
      <c r="W131" s="39"/>
      <c r="X131" s="39"/>
      <c r="Y131" s="39"/>
      <c r="Z131" s="39"/>
      <c r="AA131" s="39"/>
      <c r="AB131" s="39"/>
      <c r="AC131" s="39"/>
      <c r="AD131" s="39"/>
      <c r="AE131" s="39"/>
      <c r="AT131" s="18" t="s">
        <v>221</v>
      </c>
      <c r="AU131" s="18" t="s">
        <v>90</v>
      </c>
    </row>
    <row r="132" s="2" customFormat="1">
      <c r="A132" s="39"/>
      <c r="B132" s="40"/>
      <c r="C132" s="41"/>
      <c r="D132" s="250" t="s">
        <v>362</v>
      </c>
      <c r="E132" s="41"/>
      <c r="F132" s="251" t="s">
        <v>8089</v>
      </c>
      <c r="G132" s="41"/>
      <c r="H132" s="41"/>
      <c r="I132" s="235"/>
      <c r="J132" s="41"/>
      <c r="K132" s="41"/>
      <c r="L132" s="45"/>
      <c r="M132" s="236"/>
      <c r="N132" s="237"/>
      <c r="O132" s="92"/>
      <c r="P132" s="92"/>
      <c r="Q132" s="92"/>
      <c r="R132" s="92"/>
      <c r="S132" s="92"/>
      <c r="T132" s="93"/>
      <c r="U132" s="39"/>
      <c r="V132" s="39"/>
      <c r="W132" s="39"/>
      <c r="X132" s="39"/>
      <c r="Y132" s="39"/>
      <c r="Z132" s="39"/>
      <c r="AA132" s="39"/>
      <c r="AB132" s="39"/>
      <c r="AC132" s="39"/>
      <c r="AD132" s="39"/>
      <c r="AE132" s="39"/>
      <c r="AT132" s="18" t="s">
        <v>362</v>
      </c>
      <c r="AU132" s="18" t="s">
        <v>90</v>
      </c>
    </row>
    <row r="133" s="2" customFormat="1" ht="24.15" customHeight="1">
      <c r="A133" s="39"/>
      <c r="B133" s="40"/>
      <c r="C133" s="220" t="s">
        <v>90</v>
      </c>
      <c r="D133" s="220" t="s">
        <v>216</v>
      </c>
      <c r="E133" s="221" t="s">
        <v>8090</v>
      </c>
      <c r="F133" s="222" t="s">
        <v>8091</v>
      </c>
      <c r="G133" s="223" t="s">
        <v>358</v>
      </c>
      <c r="H133" s="224">
        <v>4.7969999999999997</v>
      </c>
      <c r="I133" s="225"/>
      <c r="J133" s="226">
        <f>ROUND(I133*H133,2)</f>
        <v>0</v>
      </c>
      <c r="K133" s="222" t="s">
        <v>359</v>
      </c>
      <c r="L133" s="45"/>
      <c r="M133" s="227" t="s">
        <v>1</v>
      </c>
      <c r="N133" s="228" t="s">
        <v>46</v>
      </c>
      <c r="O133" s="92"/>
      <c r="P133" s="229">
        <f>O133*H133</f>
        <v>0</v>
      </c>
      <c r="Q133" s="229">
        <v>0</v>
      </c>
      <c r="R133" s="229">
        <f>Q133*H133</f>
        <v>0</v>
      </c>
      <c r="S133" s="229">
        <v>0</v>
      </c>
      <c r="T133" s="230">
        <f>S133*H133</f>
        <v>0</v>
      </c>
      <c r="U133" s="39"/>
      <c r="V133" s="39"/>
      <c r="W133" s="39"/>
      <c r="X133" s="39"/>
      <c r="Y133" s="39"/>
      <c r="Z133" s="39"/>
      <c r="AA133" s="39"/>
      <c r="AB133" s="39"/>
      <c r="AC133" s="39"/>
      <c r="AD133" s="39"/>
      <c r="AE133" s="39"/>
      <c r="AR133" s="231" t="s">
        <v>214</v>
      </c>
      <c r="AT133" s="231" t="s">
        <v>216</v>
      </c>
      <c r="AU133" s="231" t="s">
        <v>90</v>
      </c>
      <c r="AY133" s="18" t="s">
        <v>215</v>
      </c>
      <c r="BE133" s="232">
        <f>IF(N133="základní",J133,0)</f>
        <v>0</v>
      </c>
      <c r="BF133" s="232">
        <f>IF(N133="snížená",J133,0)</f>
        <v>0</v>
      </c>
      <c r="BG133" s="232">
        <f>IF(N133="zákl. přenesená",J133,0)</f>
        <v>0</v>
      </c>
      <c r="BH133" s="232">
        <f>IF(N133="sníž. přenesená",J133,0)</f>
        <v>0</v>
      </c>
      <c r="BI133" s="232">
        <f>IF(N133="nulová",J133,0)</f>
        <v>0</v>
      </c>
      <c r="BJ133" s="18" t="s">
        <v>88</v>
      </c>
      <c r="BK133" s="232">
        <f>ROUND(I133*H133,2)</f>
        <v>0</v>
      </c>
      <c r="BL133" s="18" t="s">
        <v>214</v>
      </c>
      <c r="BM133" s="231" t="s">
        <v>8092</v>
      </c>
    </row>
    <row r="134" s="2" customFormat="1">
      <c r="A134" s="39"/>
      <c r="B134" s="40"/>
      <c r="C134" s="41"/>
      <c r="D134" s="233" t="s">
        <v>221</v>
      </c>
      <c r="E134" s="41"/>
      <c r="F134" s="234" t="s">
        <v>8093</v>
      </c>
      <c r="G134" s="41"/>
      <c r="H134" s="41"/>
      <c r="I134" s="235"/>
      <c r="J134" s="41"/>
      <c r="K134" s="41"/>
      <c r="L134" s="45"/>
      <c r="M134" s="236"/>
      <c r="N134" s="237"/>
      <c r="O134" s="92"/>
      <c r="P134" s="92"/>
      <c r="Q134" s="92"/>
      <c r="R134" s="92"/>
      <c r="S134" s="92"/>
      <c r="T134" s="93"/>
      <c r="U134" s="39"/>
      <c r="V134" s="39"/>
      <c r="W134" s="39"/>
      <c r="X134" s="39"/>
      <c r="Y134" s="39"/>
      <c r="Z134" s="39"/>
      <c r="AA134" s="39"/>
      <c r="AB134" s="39"/>
      <c r="AC134" s="39"/>
      <c r="AD134" s="39"/>
      <c r="AE134" s="39"/>
      <c r="AT134" s="18" t="s">
        <v>221</v>
      </c>
      <c r="AU134" s="18" t="s">
        <v>90</v>
      </c>
    </row>
    <row r="135" s="2" customFormat="1">
      <c r="A135" s="39"/>
      <c r="B135" s="40"/>
      <c r="C135" s="41"/>
      <c r="D135" s="250" t="s">
        <v>362</v>
      </c>
      <c r="E135" s="41"/>
      <c r="F135" s="251" t="s">
        <v>8094</v>
      </c>
      <c r="G135" s="41"/>
      <c r="H135" s="41"/>
      <c r="I135" s="235"/>
      <c r="J135" s="41"/>
      <c r="K135" s="41"/>
      <c r="L135" s="45"/>
      <c r="M135" s="236"/>
      <c r="N135" s="237"/>
      <c r="O135" s="92"/>
      <c r="P135" s="92"/>
      <c r="Q135" s="92"/>
      <c r="R135" s="92"/>
      <c r="S135" s="92"/>
      <c r="T135" s="93"/>
      <c r="U135" s="39"/>
      <c r="V135" s="39"/>
      <c r="W135" s="39"/>
      <c r="X135" s="39"/>
      <c r="Y135" s="39"/>
      <c r="Z135" s="39"/>
      <c r="AA135" s="39"/>
      <c r="AB135" s="39"/>
      <c r="AC135" s="39"/>
      <c r="AD135" s="39"/>
      <c r="AE135" s="39"/>
      <c r="AT135" s="18" t="s">
        <v>362</v>
      </c>
      <c r="AU135" s="18" t="s">
        <v>90</v>
      </c>
    </row>
    <row r="136" s="14" customFormat="1">
      <c r="A136" s="14"/>
      <c r="B136" s="262"/>
      <c r="C136" s="263"/>
      <c r="D136" s="233" t="s">
        <v>364</v>
      </c>
      <c r="E136" s="264" t="s">
        <v>1</v>
      </c>
      <c r="F136" s="265" t="s">
        <v>8095</v>
      </c>
      <c r="G136" s="263"/>
      <c r="H136" s="266">
        <v>4.7969999999999997</v>
      </c>
      <c r="I136" s="267"/>
      <c r="J136" s="263"/>
      <c r="K136" s="263"/>
      <c r="L136" s="268"/>
      <c r="M136" s="269"/>
      <c r="N136" s="270"/>
      <c r="O136" s="270"/>
      <c r="P136" s="270"/>
      <c r="Q136" s="270"/>
      <c r="R136" s="270"/>
      <c r="S136" s="270"/>
      <c r="T136" s="271"/>
      <c r="U136" s="14"/>
      <c r="V136" s="14"/>
      <c r="W136" s="14"/>
      <c r="X136" s="14"/>
      <c r="Y136" s="14"/>
      <c r="Z136" s="14"/>
      <c r="AA136" s="14"/>
      <c r="AB136" s="14"/>
      <c r="AC136" s="14"/>
      <c r="AD136" s="14"/>
      <c r="AE136" s="14"/>
      <c r="AT136" s="272" t="s">
        <v>364</v>
      </c>
      <c r="AU136" s="272" t="s">
        <v>90</v>
      </c>
      <c r="AV136" s="14" t="s">
        <v>90</v>
      </c>
      <c r="AW136" s="14" t="s">
        <v>36</v>
      </c>
      <c r="AX136" s="14" t="s">
        <v>88</v>
      </c>
      <c r="AY136" s="272" t="s">
        <v>215</v>
      </c>
    </row>
    <row r="137" s="2" customFormat="1" ht="33" customHeight="1">
      <c r="A137" s="39"/>
      <c r="B137" s="40"/>
      <c r="C137" s="220" t="s">
        <v>227</v>
      </c>
      <c r="D137" s="220" t="s">
        <v>216</v>
      </c>
      <c r="E137" s="221" t="s">
        <v>8096</v>
      </c>
      <c r="F137" s="222" t="s">
        <v>8097</v>
      </c>
      <c r="G137" s="223" t="s">
        <v>358</v>
      </c>
      <c r="H137" s="224">
        <v>2.5600000000000001</v>
      </c>
      <c r="I137" s="225"/>
      <c r="J137" s="226">
        <f>ROUND(I137*H137,2)</f>
        <v>0</v>
      </c>
      <c r="K137" s="222" t="s">
        <v>359</v>
      </c>
      <c r="L137" s="45"/>
      <c r="M137" s="227" t="s">
        <v>1</v>
      </c>
      <c r="N137" s="228" t="s">
        <v>46</v>
      </c>
      <c r="O137" s="92"/>
      <c r="P137" s="229">
        <f>O137*H137</f>
        <v>0</v>
      </c>
      <c r="Q137" s="229">
        <v>0</v>
      </c>
      <c r="R137" s="229">
        <f>Q137*H137</f>
        <v>0</v>
      </c>
      <c r="S137" s="229">
        <v>0</v>
      </c>
      <c r="T137" s="230">
        <f>S137*H137</f>
        <v>0</v>
      </c>
      <c r="U137" s="39"/>
      <c r="V137" s="39"/>
      <c r="W137" s="39"/>
      <c r="X137" s="39"/>
      <c r="Y137" s="39"/>
      <c r="Z137" s="39"/>
      <c r="AA137" s="39"/>
      <c r="AB137" s="39"/>
      <c r="AC137" s="39"/>
      <c r="AD137" s="39"/>
      <c r="AE137" s="39"/>
      <c r="AR137" s="231" t="s">
        <v>214</v>
      </c>
      <c r="AT137" s="231" t="s">
        <v>216</v>
      </c>
      <c r="AU137" s="231" t="s">
        <v>90</v>
      </c>
      <c r="AY137" s="18" t="s">
        <v>215</v>
      </c>
      <c r="BE137" s="232">
        <f>IF(N137="základní",J137,0)</f>
        <v>0</v>
      </c>
      <c r="BF137" s="232">
        <f>IF(N137="snížená",J137,0)</f>
        <v>0</v>
      </c>
      <c r="BG137" s="232">
        <f>IF(N137="zákl. přenesená",J137,0)</f>
        <v>0</v>
      </c>
      <c r="BH137" s="232">
        <f>IF(N137="sníž. přenesená",J137,0)</f>
        <v>0</v>
      </c>
      <c r="BI137" s="232">
        <f>IF(N137="nulová",J137,0)</f>
        <v>0</v>
      </c>
      <c r="BJ137" s="18" t="s">
        <v>88</v>
      </c>
      <c r="BK137" s="232">
        <f>ROUND(I137*H137,2)</f>
        <v>0</v>
      </c>
      <c r="BL137" s="18" t="s">
        <v>214</v>
      </c>
      <c r="BM137" s="231" t="s">
        <v>8098</v>
      </c>
    </row>
    <row r="138" s="2" customFormat="1">
      <c r="A138" s="39"/>
      <c r="B138" s="40"/>
      <c r="C138" s="41"/>
      <c r="D138" s="233" t="s">
        <v>221</v>
      </c>
      <c r="E138" s="41"/>
      <c r="F138" s="234" t="s">
        <v>8099</v>
      </c>
      <c r="G138" s="41"/>
      <c r="H138" s="41"/>
      <c r="I138" s="235"/>
      <c r="J138" s="41"/>
      <c r="K138" s="41"/>
      <c r="L138" s="45"/>
      <c r="M138" s="236"/>
      <c r="N138" s="237"/>
      <c r="O138" s="92"/>
      <c r="P138" s="92"/>
      <c r="Q138" s="92"/>
      <c r="R138" s="92"/>
      <c r="S138" s="92"/>
      <c r="T138" s="93"/>
      <c r="U138" s="39"/>
      <c r="V138" s="39"/>
      <c r="W138" s="39"/>
      <c r="X138" s="39"/>
      <c r="Y138" s="39"/>
      <c r="Z138" s="39"/>
      <c r="AA138" s="39"/>
      <c r="AB138" s="39"/>
      <c r="AC138" s="39"/>
      <c r="AD138" s="39"/>
      <c r="AE138" s="39"/>
      <c r="AT138" s="18" t="s">
        <v>221</v>
      </c>
      <c r="AU138" s="18" t="s">
        <v>90</v>
      </c>
    </row>
    <row r="139" s="2" customFormat="1">
      <c r="A139" s="39"/>
      <c r="B139" s="40"/>
      <c r="C139" s="41"/>
      <c r="D139" s="250" t="s">
        <v>362</v>
      </c>
      <c r="E139" s="41"/>
      <c r="F139" s="251" t="s">
        <v>8100</v>
      </c>
      <c r="G139" s="41"/>
      <c r="H139" s="41"/>
      <c r="I139" s="235"/>
      <c r="J139" s="41"/>
      <c r="K139" s="41"/>
      <c r="L139" s="45"/>
      <c r="M139" s="236"/>
      <c r="N139" s="237"/>
      <c r="O139" s="92"/>
      <c r="P139" s="92"/>
      <c r="Q139" s="92"/>
      <c r="R139" s="92"/>
      <c r="S139" s="92"/>
      <c r="T139" s="93"/>
      <c r="U139" s="39"/>
      <c r="V139" s="39"/>
      <c r="W139" s="39"/>
      <c r="X139" s="39"/>
      <c r="Y139" s="39"/>
      <c r="Z139" s="39"/>
      <c r="AA139" s="39"/>
      <c r="AB139" s="39"/>
      <c r="AC139" s="39"/>
      <c r="AD139" s="39"/>
      <c r="AE139" s="39"/>
      <c r="AT139" s="18" t="s">
        <v>362</v>
      </c>
      <c r="AU139" s="18" t="s">
        <v>90</v>
      </c>
    </row>
    <row r="140" s="14" customFormat="1">
      <c r="A140" s="14"/>
      <c r="B140" s="262"/>
      <c r="C140" s="263"/>
      <c r="D140" s="233" t="s">
        <v>364</v>
      </c>
      <c r="E140" s="264" t="s">
        <v>1</v>
      </c>
      <c r="F140" s="265" t="s">
        <v>8101</v>
      </c>
      <c r="G140" s="263"/>
      <c r="H140" s="266">
        <v>2.5600000000000001</v>
      </c>
      <c r="I140" s="267"/>
      <c r="J140" s="263"/>
      <c r="K140" s="263"/>
      <c r="L140" s="268"/>
      <c r="M140" s="269"/>
      <c r="N140" s="270"/>
      <c r="O140" s="270"/>
      <c r="P140" s="270"/>
      <c r="Q140" s="270"/>
      <c r="R140" s="270"/>
      <c r="S140" s="270"/>
      <c r="T140" s="271"/>
      <c r="U140" s="14"/>
      <c r="V140" s="14"/>
      <c r="W140" s="14"/>
      <c r="X140" s="14"/>
      <c r="Y140" s="14"/>
      <c r="Z140" s="14"/>
      <c r="AA140" s="14"/>
      <c r="AB140" s="14"/>
      <c r="AC140" s="14"/>
      <c r="AD140" s="14"/>
      <c r="AE140" s="14"/>
      <c r="AT140" s="272" t="s">
        <v>364</v>
      </c>
      <c r="AU140" s="272" t="s">
        <v>90</v>
      </c>
      <c r="AV140" s="14" t="s">
        <v>90</v>
      </c>
      <c r="AW140" s="14" t="s">
        <v>36</v>
      </c>
      <c r="AX140" s="14" t="s">
        <v>88</v>
      </c>
      <c r="AY140" s="272" t="s">
        <v>215</v>
      </c>
    </row>
    <row r="141" s="2" customFormat="1" ht="33" customHeight="1">
      <c r="A141" s="39"/>
      <c r="B141" s="40"/>
      <c r="C141" s="220" t="s">
        <v>214</v>
      </c>
      <c r="D141" s="220" t="s">
        <v>216</v>
      </c>
      <c r="E141" s="221" t="s">
        <v>8102</v>
      </c>
      <c r="F141" s="222" t="s">
        <v>8103</v>
      </c>
      <c r="G141" s="223" t="s">
        <v>358</v>
      </c>
      <c r="H141" s="224">
        <v>20.879999999999999</v>
      </c>
      <c r="I141" s="225"/>
      <c r="J141" s="226">
        <f>ROUND(I141*H141,2)</f>
        <v>0</v>
      </c>
      <c r="K141" s="222" t="s">
        <v>359</v>
      </c>
      <c r="L141" s="45"/>
      <c r="M141" s="227" t="s">
        <v>1</v>
      </c>
      <c r="N141" s="228" t="s">
        <v>46</v>
      </c>
      <c r="O141" s="92"/>
      <c r="P141" s="229">
        <f>O141*H141</f>
        <v>0</v>
      </c>
      <c r="Q141" s="229">
        <v>0</v>
      </c>
      <c r="R141" s="229">
        <f>Q141*H141</f>
        <v>0</v>
      </c>
      <c r="S141" s="229">
        <v>0</v>
      </c>
      <c r="T141" s="230">
        <f>S141*H141</f>
        <v>0</v>
      </c>
      <c r="U141" s="39"/>
      <c r="V141" s="39"/>
      <c r="W141" s="39"/>
      <c r="X141" s="39"/>
      <c r="Y141" s="39"/>
      <c r="Z141" s="39"/>
      <c r="AA141" s="39"/>
      <c r="AB141" s="39"/>
      <c r="AC141" s="39"/>
      <c r="AD141" s="39"/>
      <c r="AE141" s="39"/>
      <c r="AR141" s="231" t="s">
        <v>214</v>
      </c>
      <c r="AT141" s="231" t="s">
        <v>216</v>
      </c>
      <c r="AU141" s="231" t="s">
        <v>90</v>
      </c>
      <c r="AY141" s="18" t="s">
        <v>215</v>
      </c>
      <c r="BE141" s="232">
        <f>IF(N141="základní",J141,0)</f>
        <v>0</v>
      </c>
      <c r="BF141" s="232">
        <f>IF(N141="snížená",J141,0)</f>
        <v>0</v>
      </c>
      <c r="BG141" s="232">
        <f>IF(N141="zákl. přenesená",J141,0)</f>
        <v>0</v>
      </c>
      <c r="BH141" s="232">
        <f>IF(N141="sníž. přenesená",J141,0)</f>
        <v>0</v>
      </c>
      <c r="BI141" s="232">
        <f>IF(N141="nulová",J141,0)</f>
        <v>0</v>
      </c>
      <c r="BJ141" s="18" t="s">
        <v>88</v>
      </c>
      <c r="BK141" s="232">
        <f>ROUND(I141*H141,2)</f>
        <v>0</v>
      </c>
      <c r="BL141" s="18" t="s">
        <v>214</v>
      </c>
      <c r="BM141" s="231" t="s">
        <v>8104</v>
      </c>
    </row>
    <row r="142" s="2" customFormat="1">
      <c r="A142" s="39"/>
      <c r="B142" s="40"/>
      <c r="C142" s="41"/>
      <c r="D142" s="233" t="s">
        <v>221</v>
      </c>
      <c r="E142" s="41"/>
      <c r="F142" s="234" t="s">
        <v>8105</v>
      </c>
      <c r="G142" s="41"/>
      <c r="H142" s="41"/>
      <c r="I142" s="235"/>
      <c r="J142" s="41"/>
      <c r="K142" s="41"/>
      <c r="L142" s="45"/>
      <c r="M142" s="236"/>
      <c r="N142" s="237"/>
      <c r="O142" s="92"/>
      <c r="P142" s="92"/>
      <c r="Q142" s="92"/>
      <c r="R142" s="92"/>
      <c r="S142" s="92"/>
      <c r="T142" s="93"/>
      <c r="U142" s="39"/>
      <c r="V142" s="39"/>
      <c r="W142" s="39"/>
      <c r="X142" s="39"/>
      <c r="Y142" s="39"/>
      <c r="Z142" s="39"/>
      <c r="AA142" s="39"/>
      <c r="AB142" s="39"/>
      <c r="AC142" s="39"/>
      <c r="AD142" s="39"/>
      <c r="AE142" s="39"/>
      <c r="AT142" s="18" t="s">
        <v>221</v>
      </c>
      <c r="AU142" s="18" t="s">
        <v>90</v>
      </c>
    </row>
    <row r="143" s="2" customFormat="1">
      <c r="A143" s="39"/>
      <c r="B143" s="40"/>
      <c r="C143" s="41"/>
      <c r="D143" s="250" t="s">
        <v>362</v>
      </c>
      <c r="E143" s="41"/>
      <c r="F143" s="251" t="s">
        <v>8106</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362</v>
      </c>
      <c r="AU143" s="18" t="s">
        <v>90</v>
      </c>
    </row>
    <row r="144" s="14" customFormat="1">
      <c r="A144" s="14"/>
      <c r="B144" s="262"/>
      <c r="C144" s="263"/>
      <c r="D144" s="233" t="s">
        <v>364</v>
      </c>
      <c r="E144" s="264" t="s">
        <v>1</v>
      </c>
      <c r="F144" s="265" t="s">
        <v>8107</v>
      </c>
      <c r="G144" s="263"/>
      <c r="H144" s="266">
        <v>17.68</v>
      </c>
      <c r="I144" s="267"/>
      <c r="J144" s="263"/>
      <c r="K144" s="263"/>
      <c r="L144" s="268"/>
      <c r="M144" s="269"/>
      <c r="N144" s="270"/>
      <c r="O144" s="270"/>
      <c r="P144" s="270"/>
      <c r="Q144" s="270"/>
      <c r="R144" s="270"/>
      <c r="S144" s="270"/>
      <c r="T144" s="271"/>
      <c r="U144" s="14"/>
      <c r="V144" s="14"/>
      <c r="W144" s="14"/>
      <c r="X144" s="14"/>
      <c r="Y144" s="14"/>
      <c r="Z144" s="14"/>
      <c r="AA144" s="14"/>
      <c r="AB144" s="14"/>
      <c r="AC144" s="14"/>
      <c r="AD144" s="14"/>
      <c r="AE144" s="14"/>
      <c r="AT144" s="272" t="s">
        <v>364</v>
      </c>
      <c r="AU144" s="272" t="s">
        <v>90</v>
      </c>
      <c r="AV144" s="14" t="s">
        <v>90</v>
      </c>
      <c r="AW144" s="14" t="s">
        <v>36</v>
      </c>
      <c r="AX144" s="14" t="s">
        <v>81</v>
      </c>
      <c r="AY144" s="272" t="s">
        <v>215</v>
      </c>
    </row>
    <row r="145" s="14" customFormat="1">
      <c r="A145" s="14"/>
      <c r="B145" s="262"/>
      <c r="C145" s="263"/>
      <c r="D145" s="233" t="s">
        <v>364</v>
      </c>
      <c r="E145" s="264" t="s">
        <v>1</v>
      </c>
      <c r="F145" s="265" t="s">
        <v>8108</v>
      </c>
      <c r="G145" s="263"/>
      <c r="H145" s="266">
        <v>3.2000000000000002</v>
      </c>
      <c r="I145" s="267"/>
      <c r="J145" s="263"/>
      <c r="K145" s="263"/>
      <c r="L145" s="268"/>
      <c r="M145" s="269"/>
      <c r="N145" s="270"/>
      <c r="O145" s="270"/>
      <c r="P145" s="270"/>
      <c r="Q145" s="270"/>
      <c r="R145" s="270"/>
      <c r="S145" s="270"/>
      <c r="T145" s="271"/>
      <c r="U145" s="14"/>
      <c r="V145" s="14"/>
      <c r="W145" s="14"/>
      <c r="X145" s="14"/>
      <c r="Y145" s="14"/>
      <c r="Z145" s="14"/>
      <c r="AA145" s="14"/>
      <c r="AB145" s="14"/>
      <c r="AC145" s="14"/>
      <c r="AD145" s="14"/>
      <c r="AE145" s="14"/>
      <c r="AT145" s="272" t="s">
        <v>364</v>
      </c>
      <c r="AU145" s="272" t="s">
        <v>90</v>
      </c>
      <c r="AV145" s="14" t="s">
        <v>90</v>
      </c>
      <c r="AW145" s="14" t="s">
        <v>36</v>
      </c>
      <c r="AX145" s="14" t="s">
        <v>81</v>
      </c>
      <c r="AY145" s="272" t="s">
        <v>215</v>
      </c>
    </row>
    <row r="146" s="15" customFormat="1">
      <c r="A146" s="15"/>
      <c r="B146" s="273"/>
      <c r="C146" s="274"/>
      <c r="D146" s="233" t="s">
        <v>364</v>
      </c>
      <c r="E146" s="275" t="s">
        <v>1</v>
      </c>
      <c r="F146" s="276" t="s">
        <v>368</v>
      </c>
      <c r="G146" s="274"/>
      <c r="H146" s="277">
        <v>20.879999999999999</v>
      </c>
      <c r="I146" s="278"/>
      <c r="J146" s="274"/>
      <c r="K146" s="274"/>
      <c r="L146" s="279"/>
      <c r="M146" s="280"/>
      <c r="N146" s="281"/>
      <c r="O146" s="281"/>
      <c r="P146" s="281"/>
      <c r="Q146" s="281"/>
      <c r="R146" s="281"/>
      <c r="S146" s="281"/>
      <c r="T146" s="282"/>
      <c r="U146" s="15"/>
      <c r="V146" s="15"/>
      <c r="W146" s="15"/>
      <c r="X146" s="15"/>
      <c r="Y146" s="15"/>
      <c r="Z146" s="15"/>
      <c r="AA146" s="15"/>
      <c r="AB146" s="15"/>
      <c r="AC146" s="15"/>
      <c r="AD146" s="15"/>
      <c r="AE146" s="15"/>
      <c r="AT146" s="283" t="s">
        <v>364</v>
      </c>
      <c r="AU146" s="283" t="s">
        <v>90</v>
      </c>
      <c r="AV146" s="15" t="s">
        <v>214</v>
      </c>
      <c r="AW146" s="15" t="s">
        <v>36</v>
      </c>
      <c r="AX146" s="15" t="s">
        <v>88</v>
      </c>
      <c r="AY146" s="283" t="s">
        <v>215</v>
      </c>
    </row>
    <row r="147" s="2" customFormat="1" ht="21.75" customHeight="1">
      <c r="A147" s="39"/>
      <c r="B147" s="40"/>
      <c r="C147" s="220" t="s">
        <v>236</v>
      </c>
      <c r="D147" s="220" t="s">
        <v>216</v>
      </c>
      <c r="E147" s="221" t="s">
        <v>5302</v>
      </c>
      <c r="F147" s="222" t="s">
        <v>5303</v>
      </c>
      <c r="G147" s="223" t="s">
        <v>523</v>
      </c>
      <c r="H147" s="224">
        <v>52.200000000000003</v>
      </c>
      <c r="I147" s="225"/>
      <c r="J147" s="226">
        <f>ROUND(I147*H147,2)</f>
        <v>0</v>
      </c>
      <c r="K147" s="222" t="s">
        <v>359</v>
      </c>
      <c r="L147" s="45"/>
      <c r="M147" s="227" t="s">
        <v>1</v>
      </c>
      <c r="N147" s="228" t="s">
        <v>46</v>
      </c>
      <c r="O147" s="92"/>
      <c r="P147" s="229">
        <f>O147*H147</f>
        <v>0</v>
      </c>
      <c r="Q147" s="229">
        <v>0.00084000000000000003</v>
      </c>
      <c r="R147" s="229">
        <f>Q147*H147</f>
        <v>0.043848000000000005</v>
      </c>
      <c r="S147" s="229">
        <v>0</v>
      </c>
      <c r="T147" s="230">
        <f>S147*H147</f>
        <v>0</v>
      </c>
      <c r="U147" s="39"/>
      <c r="V147" s="39"/>
      <c r="W147" s="39"/>
      <c r="X147" s="39"/>
      <c r="Y147" s="39"/>
      <c r="Z147" s="39"/>
      <c r="AA147" s="39"/>
      <c r="AB147" s="39"/>
      <c r="AC147" s="39"/>
      <c r="AD147" s="39"/>
      <c r="AE147" s="39"/>
      <c r="AR147" s="231" t="s">
        <v>214</v>
      </c>
      <c r="AT147" s="231" t="s">
        <v>216</v>
      </c>
      <c r="AU147" s="231" t="s">
        <v>90</v>
      </c>
      <c r="AY147" s="18" t="s">
        <v>215</v>
      </c>
      <c r="BE147" s="232">
        <f>IF(N147="základní",J147,0)</f>
        <v>0</v>
      </c>
      <c r="BF147" s="232">
        <f>IF(N147="snížená",J147,0)</f>
        <v>0</v>
      </c>
      <c r="BG147" s="232">
        <f>IF(N147="zákl. přenesená",J147,0)</f>
        <v>0</v>
      </c>
      <c r="BH147" s="232">
        <f>IF(N147="sníž. přenesená",J147,0)</f>
        <v>0</v>
      </c>
      <c r="BI147" s="232">
        <f>IF(N147="nulová",J147,0)</f>
        <v>0</v>
      </c>
      <c r="BJ147" s="18" t="s">
        <v>88</v>
      </c>
      <c r="BK147" s="232">
        <f>ROUND(I147*H147,2)</f>
        <v>0</v>
      </c>
      <c r="BL147" s="18" t="s">
        <v>214</v>
      </c>
      <c r="BM147" s="231" t="s">
        <v>8109</v>
      </c>
    </row>
    <row r="148" s="2" customFormat="1">
      <c r="A148" s="39"/>
      <c r="B148" s="40"/>
      <c r="C148" s="41"/>
      <c r="D148" s="233" t="s">
        <v>221</v>
      </c>
      <c r="E148" s="41"/>
      <c r="F148" s="234" t="s">
        <v>5305</v>
      </c>
      <c r="G148" s="41"/>
      <c r="H148" s="41"/>
      <c r="I148" s="235"/>
      <c r="J148" s="41"/>
      <c r="K148" s="41"/>
      <c r="L148" s="45"/>
      <c r="M148" s="236"/>
      <c r="N148" s="237"/>
      <c r="O148" s="92"/>
      <c r="P148" s="92"/>
      <c r="Q148" s="92"/>
      <c r="R148" s="92"/>
      <c r="S148" s="92"/>
      <c r="T148" s="93"/>
      <c r="U148" s="39"/>
      <c r="V148" s="39"/>
      <c r="W148" s="39"/>
      <c r="X148" s="39"/>
      <c r="Y148" s="39"/>
      <c r="Z148" s="39"/>
      <c r="AA148" s="39"/>
      <c r="AB148" s="39"/>
      <c r="AC148" s="39"/>
      <c r="AD148" s="39"/>
      <c r="AE148" s="39"/>
      <c r="AT148" s="18" t="s">
        <v>221</v>
      </c>
      <c r="AU148" s="18" t="s">
        <v>90</v>
      </c>
    </row>
    <row r="149" s="2" customFormat="1">
      <c r="A149" s="39"/>
      <c r="B149" s="40"/>
      <c r="C149" s="41"/>
      <c r="D149" s="250" t="s">
        <v>362</v>
      </c>
      <c r="E149" s="41"/>
      <c r="F149" s="251" t="s">
        <v>5306</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362</v>
      </c>
      <c r="AU149" s="18" t="s">
        <v>90</v>
      </c>
    </row>
    <row r="150" s="14" customFormat="1">
      <c r="A150" s="14"/>
      <c r="B150" s="262"/>
      <c r="C150" s="263"/>
      <c r="D150" s="233" t="s">
        <v>364</v>
      </c>
      <c r="E150" s="264" t="s">
        <v>1</v>
      </c>
      <c r="F150" s="265" t="s">
        <v>8110</v>
      </c>
      <c r="G150" s="263"/>
      <c r="H150" s="266">
        <v>44.200000000000003</v>
      </c>
      <c r="I150" s="267"/>
      <c r="J150" s="263"/>
      <c r="K150" s="263"/>
      <c r="L150" s="268"/>
      <c r="M150" s="269"/>
      <c r="N150" s="270"/>
      <c r="O150" s="270"/>
      <c r="P150" s="270"/>
      <c r="Q150" s="270"/>
      <c r="R150" s="270"/>
      <c r="S150" s="270"/>
      <c r="T150" s="271"/>
      <c r="U150" s="14"/>
      <c r="V150" s="14"/>
      <c r="W150" s="14"/>
      <c r="X150" s="14"/>
      <c r="Y150" s="14"/>
      <c r="Z150" s="14"/>
      <c r="AA150" s="14"/>
      <c r="AB150" s="14"/>
      <c r="AC150" s="14"/>
      <c r="AD150" s="14"/>
      <c r="AE150" s="14"/>
      <c r="AT150" s="272" t="s">
        <v>364</v>
      </c>
      <c r="AU150" s="272" t="s">
        <v>90</v>
      </c>
      <c r="AV150" s="14" t="s">
        <v>90</v>
      </c>
      <c r="AW150" s="14" t="s">
        <v>36</v>
      </c>
      <c r="AX150" s="14" t="s">
        <v>81</v>
      </c>
      <c r="AY150" s="272" t="s">
        <v>215</v>
      </c>
    </row>
    <row r="151" s="14" customFormat="1">
      <c r="A151" s="14"/>
      <c r="B151" s="262"/>
      <c r="C151" s="263"/>
      <c r="D151" s="233" t="s">
        <v>364</v>
      </c>
      <c r="E151" s="264" t="s">
        <v>1</v>
      </c>
      <c r="F151" s="265" t="s">
        <v>8111</v>
      </c>
      <c r="G151" s="263"/>
      <c r="H151" s="266">
        <v>8</v>
      </c>
      <c r="I151" s="267"/>
      <c r="J151" s="263"/>
      <c r="K151" s="263"/>
      <c r="L151" s="268"/>
      <c r="M151" s="269"/>
      <c r="N151" s="270"/>
      <c r="O151" s="270"/>
      <c r="P151" s="270"/>
      <c r="Q151" s="270"/>
      <c r="R151" s="270"/>
      <c r="S151" s="270"/>
      <c r="T151" s="271"/>
      <c r="U151" s="14"/>
      <c r="V151" s="14"/>
      <c r="W151" s="14"/>
      <c r="X151" s="14"/>
      <c r="Y151" s="14"/>
      <c r="Z151" s="14"/>
      <c r="AA151" s="14"/>
      <c r="AB151" s="14"/>
      <c r="AC151" s="14"/>
      <c r="AD151" s="14"/>
      <c r="AE151" s="14"/>
      <c r="AT151" s="272" t="s">
        <v>364</v>
      </c>
      <c r="AU151" s="272" t="s">
        <v>90</v>
      </c>
      <c r="AV151" s="14" t="s">
        <v>90</v>
      </c>
      <c r="AW151" s="14" t="s">
        <v>36</v>
      </c>
      <c r="AX151" s="14" t="s">
        <v>81</v>
      </c>
      <c r="AY151" s="272" t="s">
        <v>215</v>
      </c>
    </row>
    <row r="152" s="15" customFormat="1">
      <c r="A152" s="15"/>
      <c r="B152" s="273"/>
      <c r="C152" s="274"/>
      <c r="D152" s="233" t="s">
        <v>364</v>
      </c>
      <c r="E152" s="275" t="s">
        <v>1</v>
      </c>
      <c r="F152" s="276" t="s">
        <v>368</v>
      </c>
      <c r="G152" s="274"/>
      <c r="H152" s="277">
        <v>52.200000000000003</v>
      </c>
      <c r="I152" s="278"/>
      <c r="J152" s="274"/>
      <c r="K152" s="274"/>
      <c r="L152" s="279"/>
      <c r="M152" s="280"/>
      <c r="N152" s="281"/>
      <c r="O152" s="281"/>
      <c r="P152" s="281"/>
      <c r="Q152" s="281"/>
      <c r="R152" s="281"/>
      <c r="S152" s="281"/>
      <c r="T152" s="282"/>
      <c r="U152" s="15"/>
      <c r="V152" s="15"/>
      <c r="W152" s="15"/>
      <c r="X152" s="15"/>
      <c r="Y152" s="15"/>
      <c r="Z152" s="15"/>
      <c r="AA152" s="15"/>
      <c r="AB152" s="15"/>
      <c r="AC152" s="15"/>
      <c r="AD152" s="15"/>
      <c r="AE152" s="15"/>
      <c r="AT152" s="283" t="s">
        <v>364</v>
      </c>
      <c r="AU152" s="283" t="s">
        <v>90</v>
      </c>
      <c r="AV152" s="15" t="s">
        <v>214</v>
      </c>
      <c r="AW152" s="15" t="s">
        <v>36</v>
      </c>
      <c r="AX152" s="15" t="s">
        <v>88</v>
      </c>
      <c r="AY152" s="283" t="s">
        <v>215</v>
      </c>
    </row>
    <row r="153" s="2" customFormat="1" ht="24.15" customHeight="1">
      <c r="A153" s="39"/>
      <c r="B153" s="40"/>
      <c r="C153" s="220" t="s">
        <v>241</v>
      </c>
      <c r="D153" s="220" t="s">
        <v>216</v>
      </c>
      <c r="E153" s="221" t="s">
        <v>7740</v>
      </c>
      <c r="F153" s="222" t="s">
        <v>7741</v>
      </c>
      <c r="G153" s="223" t="s">
        <v>523</v>
      </c>
      <c r="H153" s="224">
        <v>13.34</v>
      </c>
      <c r="I153" s="225"/>
      <c r="J153" s="226">
        <f>ROUND(I153*H153,2)</f>
        <v>0</v>
      </c>
      <c r="K153" s="222" t="s">
        <v>359</v>
      </c>
      <c r="L153" s="45"/>
      <c r="M153" s="227" t="s">
        <v>1</v>
      </c>
      <c r="N153" s="228" t="s">
        <v>46</v>
      </c>
      <c r="O153" s="92"/>
      <c r="P153" s="229">
        <f>O153*H153</f>
        <v>0</v>
      </c>
      <c r="Q153" s="229">
        <v>0.00084999999999999995</v>
      </c>
      <c r="R153" s="229">
        <f>Q153*H153</f>
        <v>0.011338999999999998</v>
      </c>
      <c r="S153" s="229">
        <v>0</v>
      </c>
      <c r="T153" s="230">
        <f>S153*H153</f>
        <v>0</v>
      </c>
      <c r="U153" s="39"/>
      <c r="V153" s="39"/>
      <c r="W153" s="39"/>
      <c r="X153" s="39"/>
      <c r="Y153" s="39"/>
      <c r="Z153" s="39"/>
      <c r="AA153" s="39"/>
      <c r="AB153" s="39"/>
      <c r="AC153" s="39"/>
      <c r="AD153" s="39"/>
      <c r="AE153" s="39"/>
      <c r="AR153" s="231" t="s">
        <v>214</v>
      </c>
      <c r="AT153" s="231" t="s">
        <v>216</v>
      </c>
      <c r="AU153" s="231" t="s">
        <v>90</v>
      </c>
      <c r="AY153" s="18" t="s">
        <v>215</v>
      </c>
      <c r="BE153" s="232">
        <f>IF(N153="základní",J153,0)</f>
        <v>0</v>
      </c>
      <c r="BF153" s="232">
        <f>IF(N153="snížená",J153,0)</f>
        <v>0</v>
      </c>
      <c r="BG153" s="232">
        <f>IF(N153="zákl. přenesená",J153,0)</f>
        <v>0</v>
      </c>
      <c r="BH153" s="232">
        <f>IF(N153="sníž. přenesená",J153,0)</f>
        <v>0</v>
      </c>
      <c r="BI153" s="232">
        <f>IF(N153="nulová",J153,0)</f>
        <v>0</v>
      </c>
      <c r="BJ153" s="18" t="s">
        <v>88</v>
      </c>
      <c r="BK153" s="232">
        <f>ROUND(I153*H153,2)</f>
        <v>0</v>
      </c>
      <c r="BL153" s="18" t="s">
        <v>214</v>
      </c>
      <c r="BM153" s="231" t="s">
        <v>8112</v>
      </c>
    </row>
    <row r="154" s="2" customFormat="1">
      <c r="A154" s="39"/>
      <c r="B154" s="40"/>
      <c r="C154" s="41"/>
      <c r="D154" s="233" t="s">
        <v>221</v>
      </c>
      <c r="E154" s="41"/>
      <c r="F154" s="234" t="s">
        <v>7743</v>
      </c>
      <c r="G154" s="41"/>
      <c r="H154" s="41"/>
      <c r="I154" s="235"/>
      <c r="J154" s="41"/>
      <c r="K154" s="41"/>
      <c r="L154" s="45"/>
      <c r="M154" s="236"/>
      <c r="N154" s="237"/>
      <c r="O154" s="92"/>
      <c r="P154" s="92"/>
      <c r="Q154" s="92"/>
      <c r="R154" s="92"/>
      <c r="S154" s="92"/>
      <c r="T154" s="93"/>
      <c r="U154" s="39"/>
      <c r="V154" s="39"/>
      <c r="W154" s="39"/>
      <c r="X154" s="39"/>
      <c r="Y154" s="39"/>
      <c r="Z154" s="39"/>
      <c r="AA154" s="39"/>
      <c r="AB154" s="39"/>
      <c r="AC154" s="39"/>
      <c r="AD154" s="39"/>
      <c r="AE154" s="39"/>
      <c r="AT154" s="18" t="s">
        <v>221</v>
      </c>
      <c r="AU154" s="18" t="s">
        <v>90</v>
      </c>
    </row>
    <row r="155" s="2" customFormat="1">
      <c r="A155" s="39"/>
      <c r="B155" s="40"/>
      <c r="C155" s="41"/>
      <c r="D155" s="250" t="s">
        <v>362</v>
      </c>
      <c r="E155" s="41"/>
      <c r="F155" s="251" t="s">
        <v>7744</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362</v>
      </c>
      <c r="AU155" s="18" t="s">
        <v>90</v>
      </c>
    </row>
    <row r="156" s="14" customFormat="1">
      <c r="A156" s="14"/>
      <c r="B156" s="262"/>
      <c r="C156" s="263"/>
      <c r="D156" s="233" t="s">
        <v>364</v>
      </c>
      <c r="E156" s="264" t="s">
        <v>1</v>
      </c>
      <c r="F156" s="265" t="s">
        <v>8113</v>
      </c>
      <c r="G156" s="263"/>
      <c r="H156" s="266">
        <v>13.34</v>
      </c>
      <c r="I156" s="267"/>
      <c r="J156" s="263"/>
      <c r="K156" s="263"/>
      <c r="L156" s="268"/>
      <c r="M156" s="269"/>
      <c r="N156" s="270"/>
      <c r="O156" s="270"/>
      <c r="P156" s="270"/>
      <c r="Q156" s="270"/>
      <c r="R156" s="270"/>
      <c r="S156" s="270"/>
      <c r="T156" s="271"/>
      <c r="U156" s="14"/>
      <c r="V156" s="14"/>
      <c r="W156" s="14"/>
      <c r="X156" s="14"/>
      <c r="Y156" s="14"/>
      <c r="Z156" s="14"/>
      <c r="AA156" s="14"/>
      <c r="AB156" s="14"/>
      <c r="AC156" s="14"/>
      <c r="AD156" s="14"/>
      <c r="AE156" s="14"/>
      <c r="AT156" s="272" t="s">
        <v>364</v>
      </c>
      <c r="AU156" s="272" t="s">
        <v>90</v>
      </c>
      <c r="AV156" s="14" t="s">
        <v>90</v>
      </c>
      <c r="AW156" s="14" t="s">
        <v>36</v>
      </c>
      <c r="AX156" s="14" t="s">
        <v>88</v>
      </c>
      <c r="AY156" s="272" t="s">
        <v>215</v>
      </c>
    </row>
    <row r="157" s="2" customFormat="1" ht="24.15" customHeight="1">
      <c r="A157" s="39"/>
      <c r="B157" s="40"/>
      <c r="C157" s="220" t="s">
        <v>246</v>
      </c>
      <c r="D157" s="220" t="s">
        <v>216</v>
      </c>
      <c r="E157" s="221" t="s">
        <v>5308</v>
      </c>
      <c r="F157" s="222" t="s">
        <v>5309</v>
      </c>
      <c r="G157" s="223" t="s">
        <v>523</v>
      </c>
      <c r="H157" s="224">
        <v>52.200000000000003</v>
      </c>
      <c r="I157" s="225"/>
      <c r="J157" s="226">
        <f>ROUND(I157*H157,2)</f>
        <v>0</v>
      </c>
      <c r="K157" s="222" t="s">
        <v>359</v>
      </c>
      <c r="L157" s="45"/>
      <c r="M157" s="227" t="s">
        <v>1</v>
      </c>
      <c r="N157" s="228" t="s">
        <v>46</v>
      </c>
      <c r="O157" s="92"/>
      <c r="P157" s="229">
        <f>O157*H157</f>
        <v>0</v>
      </c>
      <c r="Q157" s="229">
        <v>0</v>
      </c>
      <c r="R157" s="229">
        <f>Q157*H157</f>
        <v>0</v>
      </c>
      <c r="S157" s="229">
        <v>0</v>
      </c>
      <c r="T157" s="230">
        <f>S157*H157</f>
        <v>0</v>
      </c>
      <c r="U157" s="39"/>
      <c r="V157" s="39"/>
      <c r="W157" s="39"/>
      <c r="X157" s="39"/>
      <c r="Y157" s="39"/>
      <c r="Z157" s="39"/>
      <c r="AA157" s="39"/>
      <c r="AB157" s="39"/>
      <c r="AC157" s="39"/>
      <c r="AD157" s="39"/>
      <c r="AE157" s="39"/>
      <c r="AR157" s="231" t="s">
        <v>214</v>
      </c>
      <c r="AT157" s="231" t="s">
        <v>216</v>
      </c>
      <c r="AU157" s="231" t="s">
        <v>90</v>
      </c>
      <c r="AY157" s="18" t="s">
        <v>215</v>
      </c>
      <c r="BE157" s="232">
        <f>IF(N157="základní",J157,0)</f>
        <v>0</v>
      </c>
      <c r="BF157" s="232">
        <f>IF(N157="snížená",J157,0)</f>
        <v>0</v>
      </c>
      <c r="BG157" s="232">
        <f>IF(N157="zákl. přenesená",J157,0)</f>
        <v>0</v>
      </c>
      <c r="BH157" s="232">
        <f>IF(N157="sníž. přenesená",J157,0)</f>
        <v>0</v>
      </c>
      <c r="BI157" s="232">
        <f>IF(N157="nulová",J157,0)</f>
        <v>0</v>
      </c>
      <c r="BJ157" s="18" t="s">
        <v>88</v>
      </c>
      <c r="BK157" s="232">
        <f>ROUND(I157*H157,2)</f>
        <v>0</v>
      </c>
      <c r="BL157" s="18" t="s">
        <v>214</v>
      </c>
      <c r="BM157" s="231" t="s">
        <v>8114</v>
      </c>
    </row>
    <row r="158" s="2" customFormat="1">
      <c r="A158" s="39"/>
      <c r="B158" s="40"/>
      <c r="C158" s="41"/>
      <c r="D158" s="233" t="s">
        <v>221</v>
      </c>
      <c r="E158" s="41"/>
      <c r="F158" s="234" t="s">
        <v>5311</v>
      </c>
      <c r="G158" s="41"/>
      <c r="H158" s="41"/>
      <c r="I158" s="235"/>
      <c r="J158" s="41"/>
      <c r="K158" s="41"/>
      <c r="L158" s="45"/>
      <c r="M158" s="236"/>
      <c r="N158" s="237"/>
      <c r="O158" s="92"/>
      <c r="P158" s="92"/>
      <c r="Q158" s="92"/>
      <c r="R158" s="92"/>
      <c r="S158" s="92"/>
      <c r="T158" s="93"/>
      <c r="U158" s="39"/>
      <c r="V158" s="39"/>
      <c r="W158" s="39"/>
      <c r="X158" s="39"/>
      <c r="Y158" s="39"/>
      <c r="Z158" s="39"/>
      <c r="AA158" s="39"/>
      <c r="AB158" s="39"/>
      <c r="AC158" s="39"/>
      <c r="AD158" s="39"/>
      <c r="AE158" s="39"/>
      <c r="AT158" s="18" t="s">
        <v>221</v>
      </c>
      <c r="AU158" s="18" t="s">
        <v>90</v>
      </c>
    </row>
    <row r="159" s="2" customFormat="1">
      <c r="A159" s="39"/>
      <c r="B159" s="40"/>
      <c r="C159" s="41"/>
      <c r="D159" s="250" t="s">
        <v>362</v>
      </c>
      <c r="E159" s="41"/>
      <c r="F159" s="251" t="s">
        <v>5312</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362</v>
      </c>
      <c r="AU159" s="18" t="s">
        <v>90</v>
      </c>
    </row>
    <row r="160" s="2" customFormat="1" ht="24.15" customHeight="1">
      <c r="A160" s="39"/>
      <c r="B160" s="40"/>
      <c r="C160" s="220" t="s">
        <v>251</v>
      </c>
      <c r="D160" s="220" t="s">
        <v>216</v>
      </c>
      <c r="E160" s="221" t="s">
        <v>7747</v>
      </c>
      <c r="F160" s="222" t="s">
        <v>7748</v>
      </c>
      <c r="G160" s="223" t="s">
        <v>523</v>
      </c>
      <c r="H160" s="224">
        <v>13.34</v>
      </c>
      <c r="I160" s="225"/>
      <c r="J160" s="226">
        <f>ROUND(I160*H160,2)</f>
        <v>0</v>
      </c>
      <c r="K160" s="222" t="s">
        <v>359</v>
      </c>
      <c r="L160" s="45"/>
      <c r="M160" s="227" t="s">
        <v>1</v>
      </c>
      <c r="N160" s="228" t="s">
        <v>46</v>
      </c>
      <c r="O160" s="92"/>
      <c r="P160" s="229">
        <f>O160*H160</f>
        <v>0</v>
      </c>
      <c r="Q160" s="229">
        <v>0</v>
      </c>
      <c r="R160" s="229">
        <f>Q160*H160</f>
        <v>0</v>
      </c>
      <c r="S160" s="229">
        <v>0</v>
      </c>
      <c r="T160" s="230">
        <f>S160*H160</f>
        <v>0</v>
      </c>
      <c r="U160" s="39"/>
      <c r="V160" s="39"/>
      <c r="W160" s="39"/>
      <c r="X160" s="39"/>
      <c r="Y160" s="39"/>
      <c r="Z160" s="39"/>
      <c r="AA160" s="39"/>
      <c r="AB160" s="39"/>
      <c r="AC160" s="39"/>
      <c r="AD160" s="39"/>
      <c r="AE160" s="39"/>
      <c r="AR160" s="231" t="s">
        <v>214</v>
      </c>
      <c r="AT160" s="231" t="s">
        <v>216</v>
      </c>
      <c r="AU160" s="231" t="s">
        <v>90</v>
      </c>
      <c r="AY160" s="18" t="s">
        <v>215</v>
      </c>
      <c r="BE160" s="232">
        <f>IF(N160="základní",J160,0)</f>
        <v>0</v>
      </c>
      <c r="BF160" s="232">
        <f>IF(N160="snížená",J160,0)</f>
        <v>0</v>
      </c>
      <c r="BG160" s="232">
        <f>IF(N160="zákl. přenesená",J160,0)</f>
        <v>0</v>
      </c>
      <c r="BH160" s="232">
        <f>IF(N160="sníž. přenesená",J160,0)</f>
        <v>0</v>
      </c>
      <c r="BI160" s="232">
        <f>IF(N160="nulová",J160,0)</f>
        <v>0</v>
      </c>
      <c r="BJ160" s="18" t="s">
        <v>88</v>
      </c>
      <c r="BK160" s="232">
        <f>ROUND(I160*H160,2)</f>
        <v>0</v>
      </c>
      <c r="BL160" s="18" t="s">
        <v>214</v>
      </c>
      <c r="BM160" s="231" t="s">
        <v>8115</v>
      </c>
    </row>
    <row r="161" s="2" customFormat="1">
      <c r="A161" s="39"/>
      <c r="B161" s="40"/>
      <c r="C161" s="41"/>
      <c r="D161" s="233" t="s">
        <v>221</v>
      </c>
      <c r="E161" s="41"/>
      <c r="F161" s="234" t="s">
        <v>7750</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221</v>
      </c>
      <c r="AU161" s="18" t="s">
        <v>90</v>
      </c>
    </row>
    <row r="162" s="2" customFormat="1">
      <c r="A162" s="39"/>
      <c r="B162" s="40"/>
      <c r="C162" s="41"/>
      <c r="D162" s="250" t="s">
        <v>362</v>
      </c>
      <c r="E162" s="41"/>
      <c r="F162" s="251" t="s">
        <v>7751</v>
      </c>
      <c r="G162" s="41"/>
      <c r="H162" s="41"/>
      <c r="I162" s="235"/>
      <c r="J162" s="41"/>
      <c r="K162" s="41"/>
      <c r="L162" s="45"/>
      <c r="M162" s="236"/>
      <c r="N162" s="237"/>
      <c r="O162" s="92"/>
      <c r="P162" s="92"/>
      <c r="Q162" s="92"/>
      <c r="R162" s="92"/>
      <c r="S162" s="92"/>
      <c r="T162" s="93"/>
      <c r="U162" s="39"/>
      <c r="V162" s="39"/>
      <c r="W162" s="39"/>
      <c r="X162" s="39"/>
      <c r="Y162" s="39"/>
      <c r="Z162" s="39"/>
      <c r="AA162" s="39"/>
      <c r="AB162" s="39"/>
      <c r="AC162" s="39"/>
      <c r="AD162" s="39"/>
      <c r="AE162" s="39"/>
      <c r="AT162" s="18" t="s">
        <v>362</v>
      </c>
      <c r="AU162" s="18" t="s">
        <v>90</v>
      </c>
    </row>
    <row r="163" s="2" customFormat="1" ht="37.8" customHeight="1">
      <c r="A163" s="39"/>
      <c r="B163" s="40"/>
      <c r="C163" s="220" t="s">
        <v>256</v>
      </c>
      <c r="D163" s="220" t="s">
        <v>216</v>
      </c>
      <c r="E163" s="221" t="s">
        <v>5313</v>
      </c>
      <c r="F163" s="222" t="s">
        <v>5314</v>
      </c>
      <c r="G163" s="223" t="s">
        <v>358</v>
      </c>
      <c r="H163" s="224">
        <v>10.676</v>
      </c>
      <c r="I163" s="225"/>
      <c r="J163" s="226">
        <f>ROUND(I163*H163,2)</f>
        <v>0</v>
      </c>
      <c r="K163" s="222" t="s">
        <v>359</v>
      </c>
      <c r="L163" s="45"/>
      <c r="M163" s="227" t="s">
        <v>1</v>
      </c>
      <c r="N163" s="228" t="s">
        <v>46</v>
      </c>
      <c r="O163" s="92"/>
      <c r="P163" s="229">
        <f>O163*H163</f>
        <v>0</v>
      </c>
      <c r="Q163" s="229">
        <v>0</v>
      </c>
      <c r="R163" s="229">
        <f>Q163*H163</f>
        <v>0</v>
      </c>
      <c r="S163" s="229">
        <v>0</v>
      </c>
      <c r="T163" s="230">
        <f>S163*H163</f>
        <v>0</v>
      </c>
      <c r="U163" s="39"/>
      <c r="V163" s="39"/>
      <c r="W163" s="39"/>
      <c r="X163" s="39"/>
      <c r="Y163" s="39"/>
      <c r="Z163" s="39"/>
      <c r="AA163" s="39"/>
      <c r="AB163" s="39"/>
      <c r="AC163" s="39"/>
      <c r="AD163" s="39"/>
      <c r="AE163" s="39"/>
      <c r="AR163" s="231" t="s">
        <v>214</v>
      </c>
      <c r="AT163" s="231" t="s">
        <v>216</v>
      </c>
      <c r="AU163" s="231" t="s">
        <v>90</v>
      </c>
      <c r="AY163" s="18" t="s">
        <v>215</v>
      </c>
      <c r="BE163" s="232">
        <f>IF(N163="základní",J163,0)</f>
        <v>0</v>
      </c>
      <c r="BF163" s="232">
        <f>IF(N163="snížená",J163,0)</f>
        <v>0</v>
      </c>
      <c r="BG163" s="232">
        <f>IF(N163="zákl. přenesená",J163,0)</f>
        <v>0</v>
      </c>
      <c r="BH163" s="232">
        <f>IF(N163="sníž. přenesená",J163,0)</f>
        <v>0</v>
      </c>
      <c r="BI163" s="232">
        <f>IF(N163="nulová",J163,0)</f>
        <v>0</v>
      </c>
      <c r="BJ163" s="18" t="s">
        <v>88</v>
      </c>
      <c r="BK163" s="232">
        <f>ROUND(I163*H163,2)</f>
        <v>0</v>
      </c>
      <c r="BL163" s="18" t="s">
        <v>214</v>
      </c>
      <c r="BM163" s="231" t="s">
        <v>8116</v>
      </c>
    </row>
    <row r="164" s="2" customFormat="1">
      <c r="A164" s="39"/>
      <c r="B164" s="40"/>
      <c r="C164" s="41"/>
      <c r="D164" s="233" t="s">
        <v>221</v>
      </c>
      <c r="E164" s="41"/>
      <c r="F164" s="234" t="s">
        <v>5316</v>
      </c>
      <c r="G164" s="41"/>
      <c r="H164" s="41"/>
      <c r="I164" s="235"/>
      <c r="J164" s="41"/>
      <c r="K164" s="41"/>
      <c r="L164" s="45"/>
      <c r="M164" s="236"/>
      <c r="N164" s="237"/>
      <c r="O164" s="92"/>
      <c r="P164" s="92"/>
      <c r="Q164" s="92"/>
      <c r="R164" s="92"/>
      <c r="S164" s="92"/>
      <c r="T164" s="93"/>
      <c r="U164" s="39"/>
      <c r="V164" s="39"/>
      <c r="W164" s="39"/>
      <c r="X164" s="39"/>
      <c r="Y164" s="39"/>
      <c r="Z164" s="39"/>
      <c r="AA164" s="39"/>
      <c r="AB164" s="39"/>
      <c r="AC164" s="39"/>
      <c r="AD164" s="39"/>
      <c r="AE164" s="39"/>
      <c r="AT164" s="18" t="s">
        <v>221</v>
      </c>
      <c r="AU164" s="18" t="s">
        <v>90</v>
      </c>
    </row>
    <row r="165" s="2" customFormat="1">
      <c r="A165" s="39"/>
      <c r="B165" s="40"/>
      <c r="C165" s="41"/>
      <c r="D165" s="250" t="s">
        <v>362</v>
      </c>
      <c r="E165" s="41"/>
      <c r="F165" s="251" t="s">
        <v>5317</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362</v>
      </c>
      <c r="AU165" s="18" t="s">
        <v>90</v>
      </c>
    </row>
    <row r="166" s="14" customFormat="1">
      <c r="A166" s="14"/>
      <c r="B166" s="262"/>
      <c r="C166" s="263"/>
      <c r="D166" s="233" t="s">
        <v>364</v>
      </c>
      <c r="E166" s="264" t="s">
        <v>1</v>
      </c>
      <c r="F166" s="265" t="s">
        <v>8117</v>
      </c>
      <c r="G166" s="263"/>
      <c r="H166" s="266">
        <v>28.236999999999998</v>
      </c>
      <c r="I166" s="267"/>
      <c r="J166" s="263"/>
      <c r="K166" s="263"/>
      <c r="L166" s="268"/>
      <c r="M166" s="269"/>
      <c r="N166" s="270"/>
      <c r="O166" s="270"/>
      <c r="P166" s="270"/>
      <c r="Q166" s="270"/>
      <c r="R166" s="270"/>
      <c r="S166" s="270"/>
      <c r="T166" s="271"/>
      <c r="U166" s="14"/>
      <c r="V166" s="14"/>
      <c r="W166" s="14"/>
      <c r="X166" s="14"/>
      <c r="Y166" s="14"/>
      <c r="Z166" s="14"/>
      <c r="AA166" s="14"/>
      <c r="AB166" s="14"/>
      <c r="AC166" s="14"/>
      <c r="AD166" s="14"/>
      <c r="AE166" s="14"/>
      <c r="AT166" s="272" t="s">
        <v>364</v>
      </c>
      <c r="AU166" s="272" t="s">
        <v>90</v>
      </c>
      <c r="AV166" s="14" t="s">
        <v>90</v>
      </c>
      <c r="AW166" s="14" t="s">
        <v>36</v>
      </c>
      <c r="AX166" s="14" t="s">
        <v>81</v>
      </c>
      <c r="AY166" s="272" t="s">
        <v>215</v>
      </c>
    </row>
    <row r="167" s="14" customFormat="1">
      <c r="A167" s="14"/>
      <c r="B167" s="262"/>
      <c r="C167" s="263"/>
      <c r="D167" s="233" t="s">
        <v>364</v>
      </c>
      <c r="E167" s="264" t="s">
        <v>1</v>
      </c>
      <c r="F167" s="265" t="s">
        <v>8118</v>
      </c>
      <c r="G167" s="263"/>
      <c r="H167" s="266">
        <v>-17.561</v>
      </c>
      <c r="I167" s="267"/>
      <c r="J167" s="263"/>
      <c r="K167" s="263"/>
      <c r="L167" s="268"/>
      <c r="M167" s="269"/>
      <c r="N167" s="270"/>
      <c r="O167" s="270"/>
      <c r="P167" s="270"/>
      <c r="Q167" s="270"/>
      <c r="R167" s="270"/>
      <c r="S167" s="270"/>
      <c r="T167" s="271"/>
      <c r="U167" s="14"/>
      <c r="V167" s="14"/>
      <c r="W167" s="14"/>
      <c r="X167" s="14"/>
      <c r="Y167" s="14"/>
      <c r="Z167" s="14"/>
      <c r="AA167" s="14"/>
      <c r="AB167" s="14"/>
      <c r="AC167" s="14"/>
      <c r="AD167" s="14"/>
      <c r="AE167" s="14"/>
      <c r="AT167" s="272" t="s">
        <v>364</v>
      </c>
      <c r="AU167" s="272" t="s">
        <v>90</v>
      </c>
      <c r="AV167" s="14" t="s">
        <v>90</v>
      </c>
      <c r="AW167" s="14" t="s">
        <v>36</v>
      </c>
      <c r="AX167" s="14" t="s">
        <v>81</v>
      </c>
      <c r="AY167" s="272" t="s">
        <v>215</v>
      </c>
    </row>
    <row r="168" s="15" customFormat="1">
      <c r="A168" s="15"/>
      <c r="B168" s="273"/>
      <c r="C168" s="274"/>
      <c r="D168" s="233" t="s">
        <v>364</v>
      </c>
      <c r="E168" s="275" t="s">
        <v>1</v>
      </c>
      <c r="F168" s="276" t="s">
        <v>368</v>
      </c>
      <c r="G168" s="274"/>
      <c r="H168" s="277">
        <v>10.675999999999998</v>
      </c>
      <c r="I168" s="278"/>
      <c r="J168" s="274"/>
      <c r="K168" s="274"/>
      <c r="L168" s="279"/>
      <c r="M168" s="280"/>
      <c r="N168" s="281"/>
      <c r="O168" s="281"/>
      <c r="P168" s="281"/>
      <c r="Q168" s="281"/>
      <c r="R168" s="281"/>
      <c r="S168" s="281"/>
      <c r="T168" s="282"/>
      <c r="U168" s="15"/>
      <c r="V168" s="15"/>
      <c r="W168" s="15"/>
      <c r="X168" s="15"/>
      <c r="Y168" s="15"/>
      <c r="Z168" s="15"/>
      <c r="AA168" s="15"/>
      <c r="AB168" s="15"/>
      <c r="AC168" s="15"/>
      <c r="AD168" s="15"/>
      <c r="AE168" s="15"/>
      <c r="AT168" s="283" t="s">
        <v>364</v>
      </c>
      <c r="AU168" s="283" t="s">
        <v>90</v>
      </c>
      <c r="AV168" s="15" t="s">
        <v>214</v>
      </c>
      <c r="AW168" s="15" t="s">
        <v>36</v>
      </c>
      <c r="AX168" s="15" t="s">
        <v>88</v>
      </c>
      <c r="AY168" s="283" t="s">
        <v>215</v>
      </c>
    </row>
    <row r="169" s="2" customFormat="1" ht="24.15" customHeight="1">
      <c r="A169" s="39"/>
      <c r="B169" s="40"/>
      <c r="C169" s="220" t="s">
        <v>261</v>
      </c>
      <c r="D169" s="220" t="s">
        <v>216</v>
      </c>
      <c r="E169" s="221" t="s">
        <v>5318</v>
      </c>
      <c r="F169" s="222" t="s">
        <v>5319</v>
      </c>
      <c r="G169" s="223" t="s">
        <v>358</v>
      </c>
      <c r="H169" s="224">
        <v>10.676</v>
      </c>
      <c r="I169" s="225"/>
      <c r="J169" s="226">
        <f>ROUND(I169*H169,2)</f>
        <v>0</v>
      </c>
      <c r="K169" s="222" t="s">
        <v>359</v>
      </c>
      <c r="L169" s="45"/>
      <c r="M169" s="227" t="s">
        <v>1</v>
      </c>
      <c r="N169" s="228" t="s">
        <v>46</v>
      </c>
      <c r="O169" s="92"/>
      <c r="P169" s="229">
        <f>O169*H169</f>
        <v>0</v>
      </c>
      <c r="Q169" s="229">
        <v>0</v>
      </c>
      <c r="R169" s="229">
        <f>Q169*H169</f>
        <v>0</v>
      </c>
      <c r="S169" s="229">
        <v>0</v>
      </c>
      <c r="T169" s="230">
        <f>S169*H169</f>
        <v>0</v>
      </c>
      <c r="U169" s="39"/>
      <c r="V169" s="39"/>
      <c r="W169" s="39"/>
      <c r="X169" s="39"/>
      <c r="Y169" s="39"/>
      <c r="Z169" s="39"/>
      <c r="AA169" s="39"/>
      <c r="AB169" s="39"/>
      <c r="AC169" s="39"/>
      <c r="AD169" s="39"/>
      <c r="AE169" s="39"/>
      <c r="AR169" s="231" t="s">
        <v>214</v>
      </c>
      <c r="AT169" s="231" t="s">
        <v>216</v>
      </c>
      <c r="AU169" s="231" t="s">
        <v>90</v>
      </c>
      <c r="AY169" s="18" t="s">
        <v>215</v>
      </c>
      <c r="BE169" s="232">
        <f>IF(N169="základní",J169,0)</f>
        <v>0</v>
      </c>
      <c r="BF169" s="232">
        <f>IF(N169="snížená",J169,0)</f>
        <v>0</v>
      </c>
      <c r="BG169" s="232">
        <f>IF(N169="zákl. přenesená",J169,0)</f>
        <v>0</v>
      </c>
      <c r="BH169" s="232">
        <f>IF(N169="sníž. přenesená",J169,0)</f>
        <v>0</v>
      </c>
      <c r="BI169" s="232">
        <f>IF(N169="nulová",J169,0)</f>
        <v>0</v>
      </c>
      <c r="BJ169" s="18" t="s">
        <v>88</v>
      </c>
      <c r="BK169" s="232">
        <f>ROUND(I169*H169,2)</f>
        <v>0</v>
      </c>
      <c r="BL169" s="18" t="s">
        <v>214</v>
      </c>
      <c r="BM169" s="231" t="s">
        <v>8119</v>
      </c>
    </row>
    <row r="170" s="2" customFormat="1">
      <c r="A170" s="39"/>
      <c r="B170" s="40"/>
      <c r="C170" s="41"/>
      <c r="D170" s="233" t="s">
        <v>221</v>
      </c>
      <c r="E170" s="41"/>
      <c r="F170" s="234" t="s">
        <v>5321</v>
      </c>
      <c r="G170" s="41"/>
      <c r="H170" s="41"/>
      <c r="I170" s="235"/>
      <c r="J170" s="41"/>
      <c r="K170" s="41"/>
      <c r="L170" s="45"/>
      <c r="M170" s="236"/>
      <c r="N170" s="237"/>
      <c r="O170" s="92"/>
      <c r="P170" s="92"/>
      <c r="Q170" s="92"/>
      <c r="R170" s="92"/>
      <c r="S170" s="92"/>
      <c r="T170" s="93"/>
      <c r="U170" s="39"/>
      <c r="V170" s="39"/>
      <c r="W170" s="39"/>
      <c r="X170" s="39"/>
      <c r="Y170" s="39"/>
      <c r="Z170" s="39"/>
      <c r="AA170" s="39"/>
      <c r="AB170" s="39"/>
      <c r="AC170" s="39"/>
      <c r="AD170" s="39"/>
      <c r="AE170" s="39"/>
      <c r="AT170" s="18" t="s">
        <v>221</v>
      </c>
      <c r="AU170" s="18" t="s">
        <v>90</v>
      </c>
    </row>
    <row r="171" s="2" customFormat="1">
      <c r="A171" s="39"/>
      <c r="B171" s="40"/>
      <c r="C171" s="41"/>
      <c r="D171" s="250" t="s">
        <v>362</v>
      </c>
      <c r="E171" s="41"/>
      <c r="F171" s="251" t="s">
        <v>5322</v>
      </c>
      <c r="G171" s="41"/>
      <c r="H171" s="41"/>
      <c r="I171" s="235"/>
      <c r="J171" s="41"/>
      <c r="K171" s="41"/>
      <c r="L171" s="45"/>
      <c r="M171" s="236"/>
      <c r="N171" s="237"/>
      <c r="O171" s="92"/>
      <c r="P171" s="92"/>
      <c r="Q171" s="92"/>
      <c r="R171" s="92"/>
      <c r="S171" s="92"/>
      <c r="T171" s="93"/>
      <c r="U171" s="39"/>
      <c r="V171" s="39"/>
      <c r="W171" s="39"/>
      <c r="X171" s="39"/>
      <c r="Y171" s="39"/>
      <c r="Z171" s="39"/>
      <c r="AA171" s="39"/>
      <c r="AB171" s="39"/>
      <c r="AC171" s="39"/>
      <c r="AD171" s="39"/>
      <c r="AE171" s="39"/>
      <c r="AT171" s="18" t="s">
        <v>362</v>
      </c>
      <c r="AU171" s="18" t="s">
        <v>90</v>
      </c>
    </row>
    <row r="172" s="2" customFormat="1" ht="33" customHeight="1">
      <c r="A172" s="39"/>
      <c r="B172" s="40"/>
      <c r="C172" s="220" t="s">
        <v>266</v>
      </c>
      <c r="D172" s="220" t="s">
        <v>216</v>
      </c>
      <c r="E172" s="221" t="s">
        <v>5324</v>
      </c>
      <c r="F172" s="222" t="s">
        <v>5325</v>
      </c>
      <c r="G172" s="223" t="s">
        <v>583</v>
      </c>
      <c r="H172" s="224">
        <v>22.420000000000002</v>
      </c>
      <c r="I172" s="225"/>
      <c r="J172" s="226">
        <f>ROUND(I172*H172,2)</f>
        <v>0</v>
      </c>
      <c r="K172" s="222" t="s">
        <v>359</v>
      </c>
      <c r="L172" s="45"/>
      <c r="M172" s="227" t="s">
        <v>1</v>
      </c>
      <c r="N172" s="228" t="s">
        <v>46</v>
      </c>
      <c r="O172" s="92"/>
      <c r="P172" s="229">
        <f>O172*H172</f>
        <v>0</v>
      </c>
      <c r="Q172" s="229">
        <v>0</v>
      </c>
      <c r="R172" s="229">
        <f>Q172*H172</f>
        <v>0</v>
      </c>
      <c r="S172" s="229">
        <v>0</v>
      </c>
      <c r="T172" s="230">
        <f>S172*H172</f>
        <v>0</v>
      </c>
      <c r="U172" s="39"/>
      <c r="V172" s="39"/>
      <c r="W172" s="39"/>
      <c r="X172" s="39"/>
      <c r="Y172" s="39"/>
      <c r="Z172" s="39"/>
      <c r="AA172" s="39"/>
      <c r="AB172" s="39"/>
      <c r="AC172" s="39"/>
      <c r="AD172" s="39"/>
      <c r="AE172" s="39"/>
      <c r="AR172" s="231" t="s">
        <v>214</v>
      </c>
      <c r="AT172" s="231" t="s">
        <v>216</v>
      </c>
      <c r="AU172" s="231" t="s">
        <v>90</v>
      </c>
      <c r="AY172" s="18" t="s">
        <v>215</v>
      </c>
      <c r="BE172" s="232">
        <f>IF(N172="základní",J172,0)</f>
        <v>0</v>
      </c>
      <c r="BF172" s="232">
        <f>IF(N172="snížená",J172,0)</f>
        <v>0</v>
      </c>
      <c r="BG172" s="232">
        <f>IF(N172="zákl. přenesená",J172,0)</f>
        <v>0</v>
      </c>
      <c r="BH172" s="232">
        <f>IF(N172="sníž. přenesená",J172,0)</f>
        <v>0</v>
      </c>
      <c r="BI172" s="232">
        <f>IF(N172="nulová",J172,0)</f>
        <v>0</v>
      </c>
      <c r="BJ172" s="18" t="s">
        <v>88</v>
      </c>
      <c r="BK172" s="232">
        <f>ROUND(I172*H172,2)</f>
        <v>0</v>
      </c>
      <c r="BL172" s="18" t="s">
        <v>214</v>
      </c>
      <c r="BM172" s="231" t="s">
        <v>8120</v>
      </c>
    </row>
    <row r="173" s="2" customFormat="1">
      <c r="A173" s="39"/>
      <c r="B173" s="40"/>
      <c r="C173" s="41"/>
      <c r="D173" s="233" t="s">
        <v>221</v>
      </c>
      <c r="E173" s="41"/>
      <c r="F173" s="234" t="s">
        <v>5327</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221</v>
      </c>
      <c r="AU173" s="18" t="s">
        <v>90</v>
      </c>
    </row>
    <row r="174" s="2" customFormat="1">
      <c r="A174" s="39"/>
      <c r="B174" s="40"/>
      <c r="C174" s="41"/>
      <c r="D174" s="250" t="s">
        <v>362</v>
      </c>
      <c r="E174" s="41"/>
      <c r="F174" s="251" t="s">
        <v>5328</v>
      </c>
      <c r="G174" s="41"/>
      <c r="H174" s="41"/>
      <c r="I174" s="235"/>
      <c r="J174" s="41"/>
      <c r="K174" s="41"/>
      <c r="L174" s="45"/>
      <c r="M174" s="236"/>
      <c r="N174" s="237"/>
      <c r="O174" s="92"/>
      <c r="P174" s="92"/>
      <c r="Q174" s="92"/>
      <c r="R174" s="92"/>
      <c r="S174" s="92"/>
      <c r="T174" s="93"/>
      <c r="U174" s="39"/>
      <c r="V174" s="39"/>
      <c r="W174" s="39"/>
      <c r="X174" s="39"/>
      <c r="Y174" s="39"/>
      <c r="Z174" s="39"/>
      <c r="AA174" s="39"/>
      <c r="AB174" s="39"/>
      <c r="AC174" s="39"/>
      <c r="AD174" s="39"/>
      <c r="AE174" s="39"/>
      <c r="AT174" s="18" t="s">
        <v>362</v>
      </c>
      <c r="AU174" s="18" t="s">
        <v>90</v>
      </c>
    </row>
    <row r="175" s="14" customFormat="1">
      <c r="A175" s="14"/>
      <c r="B175" s="262"/>
      <c r="C175" s="263"/>
      <c r="D175" s="233" t="s">
        <v>364</v>
      </c>
      <c r="E175" s="263"/>
      <c r="F175" s="265" t="s">
        <v>8121</v>
      </c>
      <c r="G175" s="263"/>
      <c r="H175" s="266">
        <v>22.420000000000002</v>
      </c>
      <c r="I175" s="267"/>
      <c r="J175" s="263"/>
      <c r="K175" s="263"/>
      <c r="L175" s="268"/>
      <c r="M175" s="269"/>
      <c r="N175" s="270"/>
      <c r="O175" s="270"/>
      <c r="P175" s="270"/>
      <c r="Q175" s="270"/>
      <c r="R175" s="270"/>
      <c r="S175" s="270"/>
      <c r="T175" s="271"/>
      <c r="U175" s="14"/>
      <c r="V175" s="14"/>
      <c r="W175" s="14"/>
      <c r="X175" s="14"/>
      <c r="Y175" s="14"/>
      <c r="Z175" s="14"/>
      <c r="AA175" s="14"/>
      <c r="AB175" s="14"/>
      <c r="AC175" s="14"/>
      <c r="AD175" s="14"/>
      <c r="AE175" s="14"/>
      <c r="AT175" s="272" t="s">
        <v>364</v>
      </c>
      <c r="AU175" s="272" t="s">
        <v>90</v>
      </c>
      <c r="AV175" s="14" t="s">
        <v>90</v>
      </c>
      <c r="AW175" s="14" t="s">
        <v>4</v>
      </c>
      <c r="AX175" s="14" t="s">
        <v>88</v>
      </c>
      <c r="AY175" s="272" t="s">
        <v>215</v>
      </c>
    </row>
    <row r="176" s="2" customFormat="1" ht="24.15" customHeight="1">
      <c r="A176" s="39"/>
      <c r="B176" s="40"/>
      <c r="C176" s="220" t="s">
        <v>8</v>
      </c>
      <c r="D176" s="220" t="s">
        <v>216</v>
      </c>
      <c r="E176" s="221" t="s">
        <v>505</v>
      </c>
      <c r="F176" s="222" t="s">
        <v>5330</v>
      </c>
      <c r="G176" s="223" t="s">
        <v>358</v>
      </c>
      <c r="H176" s="224">
        <v>17.561</v>
      </c>
      <c r="I176" s="225"/>
      <c r="J176" s="226">
        <f>ROUND(I176*H176,2)</f>
        <v>0</v>
      </c>
      <c r="K176" s="222" t="s">
        <v>359</v>
      </c>
      <c r="L176" s="45"/>
      <c r="M176" s="227" t="s">
        <v>1</v>
      </c>
      <c r="N176" s="228" t="s">
        <v>46</v>
      </c>
      <c r="O176" s="92"/>
      <c r="P176" s="229">
        <f>O176*H176</f>
        <v>0</v>
      </c>
      <c r="Q176" s="229">
        <v>0</v>
      </c>
      <c r="R176" s="229">
        <f>Q176*H176</f>
        <v>0</v>
      </c>
      <c r="S176" s="229">
        <v>0</v>
      </c>
      <c r="T176" s="230">
        <f>S176*H176</f>
        <v>0</v>
      </c>
      <c r="U176" s="39"/>
      <c r="V176" s="39"/>
      <c r="W176" s="39"/>
      <c r="X176" s="39"/>
      <c r="Y176" s="39"/>
      <c r="Z176" s="39"/>
      <c r="AA176" s="39"/>
      <c r="AB176" s="39"/>
      <c r="AC176" s="39"/>
      <c r="AD176" s="39"/>
      <c r="AE176" s="39"/>
      <c r="AR176" s="231" t="s">
        <v>214</v>
      </c>
      <c r="AT176" s="231" t="s">
        <v>216</v>
      </c>
      <c r="AU176" s="231" t="s">
        <v>90</v>
      </c>
      <c r="AY176" s="18" t="s">
        <v>215</v>
      </c>
      <c r="BE176" s="232">
        <f>IF(N176="základní",J176,0)</f>
        <v>0</v>
      </c>
      <c r="BF176" s="232">
        <f>IF(N176="snížená",J176,0)</f>
        <v>0</v>
      </c>
      <c r="BG176" s="232">
        <f>IF(N176="zákl. přenesená",J176,0)</f>
        <v>0</v>
      </c>
      <c r="BH176" s="232">
        <f>IF(N176="sníž. přenesená",J176,0)</f>
        <v>0</v>
      </c>
      <c r="BI176" s="232">
        <f>IF(N176="nulová",J176,0)</f>
        <v>0</v>
      </c>
      <c r="BJ176" s="18" t="s">
        <v>88</v>
      </c>
      <c r="BK176" s="232">
        <f>ROUND(I176*H176,2)</f>
        <v>0</v>
      </c>
      <c r="BL176" s="18" t="s">
        <v>214</v>
      </c>
      <c r="BM176" s="231" t="s">
        <v>8122</v>
      </c>
    </row>
    <row r="177" s="2" customFormat="1">
      <c r="A177" s="39"/>
      <c r="B177" s="40"/>
      <c r="C177" s="41"/>
      <c r="D177" s="233" t="s">
        <v>221</v>
      </c>
      <c r="E177" s="41"/>
      <c r="F177" s="234" t="s">
        <v>508</v>
      </c>
      <c r="G177" s="41"/>
      <c r="H177" s="41"/>
      <c r="I177" s="235"/>
      <c r="J177" s="41"/>
      <c r="K177" s="41"/>
      <c r="L177" s="45"/>
      <c r="M177" s="236"/>
      <c r="N177" s="237"/>
      <c r="O177" s="92"/>
      <c r="P177" s="92"/>
      <c r="Q177" s="92"/>
      <c r="R177" s="92"/>
      <c r="S177" s="92"/>
      <c r="T177" s="93"/>
      <c r="U177" s="39"/>
      <c r="V177" s="39"/>
      <c r="W177" s="39"/>
      <c r="X177" s="39"/>
      <c r="Y177" s="39"/>
      <c r="Z177" s="39"/>
      <c r="AA177" s="39"/>
      <c r="AB177" s="39"/>
      <c r="AC177" s="39"/>
      <c r="AD177" s="39"/>
      <c r="AE177" s="39"/>
      <c r="AT177" s="18" t="s">
        <v>221</v>
      </c>
      <c r="AU177" s="18" t="s">
        <v>90</v>
      </c>
    </row>
    <row r="178" s="2" customFormat="1">
      <c r="A178" s="39"/>
      <c r="B178" s="40"/>
      <c r="C178" s="41"/>
      <c r="D178" s="250" t="s">
        <v>362</v>
      </c>
      <c r="E178" s="41"/>
      <c r="F178" s="251" t="s">
        <v>509</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362</v>
      </c>
      <c r="AU178" s="18" t="s">
        <v>90</v>
      </c>
    </row>
    <row r="179" s="14" customFormat="1">
      <c r="A179" s="14"/>
      <c r="B179" s="262"/>
      <c r="C179" s="263"/>
      <c r="D179" s="233" t="s">
        <v>364</v>
      </c>
      <c r="E179" s="264" t="s">
        <v>1</v>
      </c>
      <c r="F179" s="265" t="s">
        <v>8117</v>
      </c>
      <c r="G179" s="263"/>
      <c r="H179" s="266">
        <v>28.236999999999998</v>
      </c>
      <c r="I179" s="267"/>
      <c r="J179" s="263"/>
      <c r="K179" s="263"/>
      <c r="L179" s="268"/>
      <c r="M179" s="269"/>
      <c r="N179" s="270"/>
      <c r="O179" s="270"/>
      <c r="P179" s="270"/>
      <c r="Q179" s="270"/>
      <c r="R179" s="270"/>
      <c r="S179" s="270"/>
      <c r="T179" s="271"/>
      <c r="U179" s="14"/>
      <c r="V179" s="14"/>
      <c r="W179" s="14"/>
      <c r="X179" s="14"/>
      <c r="Y179" s="14"/>
      <c r="Z179" s="14"/>
      <c r="AA179" s="14"/>
      <c r="AB179" s="14"/>
      <c r="AC179" s="14"/>
      <c r="AD179" s="14"/>
      <c r="AE179" s="14"/>
      <c r="AT179" s="272" t="s">
        <v>364</v>
      </c>
      <c r="AU179" s="272" t="s">
        <v>90</v>
      </c>
      <c r="AV179" s="14" t="s">
        <v>90</v>
      </c>
      <c r="AW179" s="14" t="s">
        <v>36</v>
      </c>
      <c r="AX179" s="14" t="s">
        <v>81</v>
      </c>
      <c r="AY179" s="272" t="s">
        <v>215</v>
      </c>
    </row>
    <row r="180" s="14" customFormat="1">
      <c r="A180" s="14"/>
      <c r="B180" s="262"/>
      <c r="C180" s="263"/>
      <c r="D180" s="233" t="s">
        <v>364</v>
      </c>
      <c r="E180" s="264" t="s">
        <v>1</v>
      </c>
      <c r="F180" s="265" t="s">
        <v>8123</v>
      </c>
      <c r="G180" s="263"/>
      <c r="H180" s="266">
        <v>-10.676</v>
      </c>
      <c r="I180" s="267"/>
      <c r="J180" s="263"/>
      <c r="K180" s="263"/>
      <c r="L180" s="268"/>
      <c r="M180" s="269"/>
      <c r="N180" s="270"/>
      <c r="O180" s="270"/>
      <c r="P180" s="270"/>
      <c r="Q180" s="270"/>
      <c r="R180" s="270"/>
      <c r="S180" s="270"/>
      <c r="T180" s="271"/>
      <c r="U180" s="14"/>
      <c r="V180" s="14"/>
      <c r="W180" s="14"/>
      <c r="X180" s="14"/>
      <c r="Y180" s="14"/>
      <c r="Z180" s="14"/>
      <c r="AA180" s="14"/>
      <c r="AB180" s="14"/>
      <c r="AC180" s="14"/>
      <c r="AD180" s="14"/>
      <c r="AE180" s="14"/>
      <c r="AT180" s="272" t="s">
        <v>364</v>
      </c>
      <c r="AU180" s="272" t="s">
        <v>90</v>
      </c>
      <c r="AV180" s="14" t="s">
        <v>90</v>
      </c>
      <c r="AW180" s="14" t="s">
        <v>36</v>
      </c>
      <c r="AX180" s="14" t="s">
        <v>81</v>
      </c>
      <c r="AY180" s="272" t="s">
        <v>215</v>
      </c>
    </row>
    <row r="181" s="15" customFormat="1">
      <c r="A181" s="15"/>
      <c r="B181" s="273"/>
      <c r="C181" s="274"/>
      <c r="D181" s="233" t="s">
        <v>364</v>
      </c>
      <c r="E181" s="275" t="s">
        <v>1</v>
      </c>
      <c r="F181" s="276" t="s">
        <v>368</v>
      </c>
      <c r="G181" s="274"/>
      <c r="H181" s="277">
        <v>17.561</v>
      </c>
      <c r="I181" s="278"/>
      <c r="J181" s="274"/>
      <c r="K181" s="274"/>
      <c r="L181" s="279"/>
      <c r="M181" s="280"/>
      <c r="N181" s="281"/>
      <c r="O181" s="281"/>
      <c r="P181" s="281"/>
      <c r="Q181" s="281"/>
      <c r="R181" s="281"/>
      <c r="S181" s="281"/>
      <c r="T181" s="282"/>
      <c r="U181" s="15"/>
      <c r="V181" s="15"/>
      <c r="W181" s="15"/>
      <c r="X181" s="15"/>
      <c r="Y181" s="15"/>
      <c r="Z181" s="15"/>
      <c r="AA181" s="15"/>
      <c r="AB181" s="15"/>
      <c r="AC181" s="15"/>
      <c r="AD181" s="15"/>
      <c r="AE181" s="15"/>
      <c r="AT181" s="283" t="s">
        <v>364</v>
      </c>
      <c r="AU181" s="283" t="s">
        <v>90</v>
      </c>
      <c r="AV181" s="15" t="s">
        <v>214</v>
      </c>
      <c r="AW181" s="15" t="s">
        <v>36</v>
      </c>
      <c r="AX181" s="15" t="s">
        <v>88</v>
      </c>
      <c r="AY181" s="283" t="s">
        <v>215</v>
      </c>
    </row>
    <row r="182" s="2" customFormat="1" ht="24.15" customHeight="1">
      <c r="A182" s="39"/>
      <c r="B182" s="40"/>
      <c r="C182" s="220" t="s">
        <v>275</v>
      </c>
      <c r="D182" s="220" t="s">
        <v>216</v>
      </c>
      <c r="E182" s="221" t="s">
        <v>5333</v>
      </c>
      <c r="F182" s="222" t="s">
        <v>5334</v>
      </c>
      <c r="G182" s="223" t="s">
        <v>358</v>
      </c>
      <c r="H182" s="224">
        <v>5.4400000000000004</v>
      </c>
      <c r="I182" s="225"/>
      <c r="J182" s="226">
        <f>ROUND(I182*H182,2)</f>
        <v>0</v>
      </c>
      <c r="K182" s="222" t="s">
        <v>359</v>
      </c>
      <c r="L182" s="45"/>
      <c r="M182" s="227" t="s">
        <v>1</v>
      </c>
      <c r="N182" s="228" t="s">
        <v>46</v>
      </c>
      <c r="O182" s="92"/>
      <c r="P182" s="229">
        <f>O182*H182</f>
        <v>0</v>
      </c>
      <c r="Q182" s="229">
        <v>0</v>
      </c>
      <c r="R182" s="229">
        <f>Q182*H182</f>
        <v>0</v>
      </c>
      <c r="S182" s="229">
        <v>0</v>
      </c>
      <c r="T182" s="230">
        <f>S182*H182</f>
        <v>0</v>
      </c>
      <c r="U182" s="39"/>
      <c r="V182" s="39"/>
      <c r="W182" s="39"/>
      <c r="X182" s="39"/>
      <c r="Y182" s="39"/>
      <c r="Z182" s="39"/>
      <c r="AA182" s="39"/>
      <c r="AB182" s="39"/>
      <c r="AC182" s="39"/>
      <c r="AD182" s="39"/>
      <c r="AE182" s="39"/>
      <c r="AR182" s="231" t="s">
        <v>214</v>
      </c>
      <c r="AT182" s="231" t="s">
        <v>216</v>
      </c>
      <c r="AU182" s="231" t="s">
        <v>90</v>
      </c>
      <c r="AY182" s="18" t="s">
        <v>215</v>
      </c>
      <c r="BE182" s="232">
        <f>IF(N182="základní",J182,0)</f>
        <v>0</v>
      </c>
      <c r="BF182" s="232">
        <f>IF(N182="snížená",J182,0)</f>
        <v>0</v>
      </c>
      <c r="BG182" s="232">
        <f>IF(N182="zákl. přenesená",J182,0)</f>
        <v>0</v>
      </c>
      <c r="BH182" s="232">
        <f>IF(N182="sníž. přenesená",J182,0)</f>
        <v>0</v>
      </c>
      <c r="BI182" s="232">
        <f>IF(N182="nulová",J182,0)</f>
        <v>0</v>
      </c>
      <c r="BJ182" s="18" t="s">
        <v>88</v>
      </c>
      <c r="BK182" s="232">
        <f>ROUND(I182*H182,2)</f>
        <v>0</v>
      </c>
      <c r="BL182" s="18" t="s">
        <v>214</v>
      </c>
      <c r="BM182" s="231" t="s">
        <v>8124</v>
      </c>
    </row>
    <row r="183" s="2" customFormat="1">
      <c r="A183" s="39"/>
      <c r="B183" s="40"/>
      <c r="C183" s="41"/>
      <c r="D183" s="233" t="s">
        <v>221</v>
      </c>
      <c r="E183" s="41"/>
      <c r="F183" s="234" t="s">
        <v>7598</v>
      </c>
      <c r="G183" s="41"/>
      <c r="H183" s="41"/>
      <c r="I183" s="235"/>
      <c r="J183" s="41"/>
      <c r="K183" s="41"/>
      <c r="L183" s="45"/>
      <c r="M183" s="236"/>
      <c r="N183" s="237"/>
      <c r="O183" s="92"/>
      <c r="P183" s="92"/>
      <c r="Q183" s="92"/>
      <c r="R183" s="92"/>
      <c r="S183" s="92"/>
      <c r="T183" s="93"/>
      <c r="U183" s="39"/>
      <c r="V183" s="39"/>
      <c r="W183" s="39"/>
      <c r="X183" s="39"/>
      <c r="Y183" s="39"/>
      <c r="Z183" s="39"/>
      <c r="AA183" s="39"/>
      <c r="AB183" s="39"/>
      <c r="AC183" s="39"/>
      <c r="AD183" s="39"/>
      <c r="AE183" s="39"/>
      <c r="AT183" s="18" t="s">
        <v>221</v>
      </c>
      <c r="AU183" s="18" t="s">
        <v>90</v>
      </c>
    </row>
    <row r="184" s="2" customFormat="1">
      <c r="A184" s="39"/>
      <c r="B184" s="40"/>
      <c r="C184" s="41"/>
      <c r="D184" s="250" t="s">
        <v>362</v>
      </c>
      <c r="E184" s="41"/>
      <c r="F184" s="251" t="s">
        <v>5337</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362</v>
      </c>
      <c r="AU184" s="18" t="s">
        <v>90</v>
      </c>
    </row>
    <row r="185" s="14" customFormat="1">
      <c r="A185" s="14"/>
      <c r="B185" s="262"/>
      <c r="C185" s="263"/>
      <c r="D185" s="233" t="s">
        <v>364</v>
      </c>
      <c r="E185" s="264" t="s">
        <v>1</v>
      </c>
      <c r="F185" s="265" t="s">
        <v>8125</v>
      </c>
      <c r="G185" s="263"/>
      <c r="H185" s="266">
        <v>5.4400000000000004</v>
      </c>
      <c r="I185" s="267"/>
      <c r="J185" s="263"/>
      <c r="K185" s="263"/>
      <c r="L185" s="268"/>
      <c r="M185" s="269"/>
      <c r="N185" s="270"/>
      <c r="O185" s="270"/>
      <c r="P185" s="270"/>
      <c r="Q185" s="270"/>
      <c r="R185" s="270"/>
      <c r="S185" s="270"/>
      <c r="T185" s="271"/>
      <c r="U185" s="14"/>
      <c r="V185" s="14"/>
      <c r="W185" s="14"/>
      <c r="X185" s="14"/>
      <c r="Y185" s="14"/>
      <c r="Z185" s="14"/>
      <c r="AA185" s="14"/>
      <c r="AB185" s="14"/>
      <c r="AC185" s="14"/>
      <c r="AD185" s="14"/>
      <c r="AE185" s="14"/>
      <c r="AT185" s="272" t="s">
        <v>364</v>
      </c>
      <c r="AU185" s="272" t="s">
        <v>90</v>
      </c>
      <c r="AV185" s="14" t="s">
        <v>90</v>
      </c>
      <c r="AW185" s="14" t="s">
        <v>36</v>
      </c>
      <c r="AX185" s="14" t="s">
        <v>88</v>
      </c>
      <c r="AY185" s="272" t="s">
        <v>215</v>
      </c>
    </row>
    <row r="186" s="2" customFormat="1" ht="16.5" customHeight="1">
      <c r="A186" s="39"/>
      <c r="B186" s="40"/>
      <c r="C186" s="295" t="s">
        <v>280</v>
      </c>
      <c r="D186" s="295" t="s">
        <v>539</v>
      </c>
      <c r="E186" s="296" t="s">
        <v>8126</v>
      </c>
      <c r="F186" s="297" t="s">
        <v>8127</v>
      </c>
      <c r="G186" s="298" t="s">
        <v>583</v>
      </c>
      <c r="H186" s="299">
        <v>10.282</v>
      </c>
      <c r="I186" s="300"/>
      <c r="J186" s="301">
        <f>ROUND(I186*H186,2)</f>
        <v>0</v>
      </c>
      <c r="K186" s="297" t="s">
        <v>359</v>
      </c>
      <c r="L186" s="302"/>
      <c r="M186" s="303" t="s">
        <v>1</v>
      </c>
      <c r="N186" s="304" t="s">
        <v>46</v>
      </c>
      <c r="O186" s="92"/>
      <c r="P186" s="229">
        <f>O186*H186</f>
        <v>0</v>
      </c>
      <c r="Q186" s="229">
        <v>1</v>
      </c>
      <c r="R186" s="229">
        <f>Q186*H186</f>
        <v>10.282</v>
      </c>
      <c r="S186" s="229">
        <v>0</v>
      </c>
      <c r="T186" s="230">
        <f>S186*H186</f>
        <v>0</v>
      </c>
      <c r="U186" s="39"/>
      <c r="V186" s="39"/>
      <c r="W186" s="39"/>
      <c r="X186" s="39"/>
      <c r="Y186" s="39"/>
      <c r="Z186" s="39"/>
      <c r="AA186" s="39"/>
      <c r="AB186" s="39"/>
      <c r="AC186" s="39"/>
      <c r="AD186" s="39"/>
      <c r="AE186" s="39"/>
      <c r="AR186" s="231" t="s">
        <v>251</v>
      </c>
      <c r="AT186" s="231" t="s">
        <v>539</v>
      </c>
      <c r="AU186" s="231" t="s">
        <v>90</v>
      </c>
      <c r="AY186" s="18" t="s">
        <v>215</v>
      </c>
      <c r="BE186" s="232">
        <f>IF(N186="základní",J186,0)</f>
        <v>0</v>
      </c>
      <c r="BF186" s="232">
        <f>IF(N186="snížená",J186,0)</f>
        <v>0</v>
      </c>
      <c r="BG186" s="232">
        <f>IF(N186="zákl. přenesená",J186,0)</f>
        <v>0</v>
      </c>
      <c r="BH186" s="232">
        <f>IF(N186="sníž. přenesená",J186,0)</f>
        <v>0</v>
      </c>
      <c r="BI186" s="232">
        <f>IF(N186="nulová",J186,0)</f>
        <v>0</v>
      </c>
      <c r="BJ186" s="18" t="s">
        <v>88</v>
      </c>
      <c r="BK186" s="232">
        <f>ROUND(I186*H186,2)</f>
        <v>0</v>
      </c>
      <c r="BL186" s="18" t="s">
        <v>214</v>
      </c>
      <c r="BM186" s="231" t="s">
        <v>8128</v>
      </c>
    </row>
    <row r="187" s="2" customFormat="1">
      <c r="A187" s="39"/>
      <c r="B187" s="40"/>
      <c r="C187" s="41"/>
      <c r="D187" s="233" t="s">
        <v>221</v>
      </c>
      <c r="E187" s="41"/>
      <c r="F187" s="234" t="s">
        <v>8127</v>
      </c>
      <c r="G187" s="41"/>
      <c r="H187" s="41"/>
      <c r="I187" s="235"/>
      <c r="J187" s="41"/>
      <c r="K187" s="41"/>
      <c r="L187" s="45"/>
      <c r="M187" s="236"/>
      <c r="N187" s="237"/>
      <c r="O187" s="92"/>
      <c r="P187" s="92"/>
      <c r="Q187" s="92"/>
      <c r="R187" s="92"/>
      <c r="S187" s="92"/>
      <c r="T187" s="93"/>
      <c r="U187" s="39"/>
      <c r="V187" s="39"/>
      <c r="W187" s="39"/>
      <c r="X187" s="39"/>
      <c r="Y187" s="39"/>
      <c r="Z187" s="39"/>
      <c r="AA187" s="39"/>
      <c r="AB187" s="39"/>
      <c r="AC187" s="39"/>
      <c r="AD187" s="39"/>
      <c r="AE187" s="39"/>
      <c r="AT187" s="18" t="s">
        <v>221</v>
      </c>
      <c r="AU187" s="18" t="s">
        <v>90</v>
      </c>
    </row>
    <row r="188" s="14" customFormat="1">
      <c r="A188" s="14"/>
      <c r="B188" s="262"/>
      <c r="C188" s="263"/>
      <c r="D188" s="233" t="s">
        <v>364</v>
      </c>
      <c r="E188" s="263"/>
      <c r="F188" s="265" t="s">
        <v>8129</v>
      </c>
      <c r="G188" s="263"/>
      <c r="H188" s="266">
        <v>10.282</v>
      </c>
      <c r="I188" s="267"/>
      <c r="J188" s="263"/>
      <c r="K188" s="263"/>
      <c r="L188" s="268"/>
      <c r="M188" s="269"/>
      <c r="N188" s="270"/>
      <c r="O188" s="270"/>
      <c r="P188" s="270"/>
      <c r="Q188" s="270"/>
      <c r="R188" s="270"/>
      <c r="S188" s="270"/>
      <c r="T188" s="271"/>
      <c r="U188" s="14"/>
      <c r="V188" s="14"/>
      <c r="W188" s="14"/>
      <c r="X188" s="14"/>
      <c r="Y188" s="14"/>
      <c r="Z188" s="14"/>
      <c r="AA188" s="14"/>
      <c r="AB188" s="14"/>
      <c r="AC188" s="14"/>
      <c r="AD188" s="14"/>
      <c r="AE188" s="14"/>
      <c r="AT188" s="272" t="s">
        <v>364</v>
      </c>
      <c r="AU188" s="272" t="s">
        <v>90</v>
      </c>
      <c r="AV188" s="14" t="s">
        <v>90</v>
      </c>
      <c r="AW188" s="14" t="s">
        <v>4</v>
      </c>
      <c r="AX188" s="14" t="s">
        <v>88</v>
      </c>
      <c r="AY188" s="272" t="s">
        <v>215</v>
      </c>
    </row>
    <row r="189" s="11" customFormat="1" ht="22.8" customHeight="1">
      <c r="A189" s="11"/>
      <c r="B189" s="206"/>
      <c r="C189" s="207"/>
      <c r="D189" s="208" t="s">
        <v>80</v>
      </c>
      <c r="E189" s="248" t="s">
        <v>214</v>
      </c>
      <c r="F189" s="248" t="s">
        <v>1169</v>
      </c>
      <c r="G189" s="207"/>
      <c r="H189" s="207"/>
      <c r="I189" s="210"/>
      <c r="J189" s="249">
        <f>BK189</f>
        <v>0</v>
      </c>
      <c r="K189" s="207"/>
      <c r="L189" s="212"/>
      <c r="M189" s="213"/>
      <c r="N189" s="214"/>
      <c r="O189" s="214"/>
      <c r="P189" s="215">
        <f>SUM(P190:P213)</f>
        <v>0</v>
      </c>
      <c r="Q189" s="214"/>
      <c r="R189" s="215">
        <f>SUM(R190:R213)</f>
        <v>3.0425460700000002</v>
      </c>
      <c r="S189" s="214"/>
      <c r="T189" s="216">
        <f>SUM(T190:T213)</f>
        <v>0</v>
      </c>
      <c r="U189" s="11"/>
      <c r="V189" s="11"/>
      <c r="W189" s="11"/>
      <c r="X189" s="11"/>
      <c r="Y189" s="11"/>
      <c r="Z189" s="11"/>
      <c r="AA189" s="11"/>
      <c r="AB189" s="11"/>
      <c r="AC189" s="11"/>
      <c r="AD189" s="11"/>
      <c r="AE189" s="11"/>
      <c r="AR189" s="217" t="s">
        <v>88</v>
      </c>
      <c r="AT189" s="218" t="s">
        <v>80</v>
      </c>
      <c r="AU189" s="218" t="s">
        <v>88</v>
      </c>
      <c r="AY189" s="217" t="s">
        <v>215</v>
      </c>
      <c r="BK189" s="219">
        <f>SUM(BK190:BK213)</f>
        <v>0</v>
      </c>
    </row>
    <row r="190" s="2" customFormat="1" ht="24.15" customHeight="1">
      <c r="A190" s="39"/>
      <c r="B190" s="40"/>
      <c r="C190" s="220" t="s">
        <v>285</v>
      </c>
      <c r="D190" s="220" t="s">
        <v>216</v>
      </c>
      <c r="E190" s="221" t="s">
        <v>5345</v>
      </c>
      <c r="F190" s="222" t="s">
        <v>5346</v>
      </c>
      <c r="G190" s="223" t="s">
        <v>358</v>
      </c>
      <c r="H190" s="224">
        <v>1.6000000000000001</v>
      </c>
      <c r="I190" s="225"/>
      <c r="J190" s="226">
        <f>ROUND(I190*H190,2)</f>
        <v>0</v>
      </c>
      <c r="K190" s="222" t="s">
        <v>359</v>
      </c>
      <c r="L190" s="45"/>
      <c r="M190" s="227" t="s">
        <v>1</v>
      </c>
      <c r="N190" s="228" t="s">
        <v>46</v>
      </c>
      <c r="O190" s="92"/>
      <c r="P190" s="229">
        <f>O190*H190</f>
        <v>0</v>
      </c>
      <c r="Q190" s="229">
        <v>0</v>
      </c>
      <c r="R190" s="229">
        <f>Q190*H190</f>
        <v>0</v>
      </c>
      <c r="S190" s="229">
        <v>0</v>
      </c>
      <c r="T190" s="230">
        <f>S190*H190</f>
        <v>0</v>
      </c>
      <c r="U190" s="39"/>
      <c r="V190" s="39"/>
      <c r="W190" s="39"/>
      <c r="X190" s="39"/>
      <c r="Y190" s="39"/>
      <c r="Z190" s="39"/>
      <c r="AA190" s="39"/>
      <c r="AB190" s="39"/>
      <c r="AC190" s="39"/>
      <c r="AD190" s="39"/>
      <c r="AE190" s="39"/>
      <c r="AR190" s="231" t="s">
        <v>214</v>
      </c>
      <c r="AT190" s="231" t="s">
        <v>216</v>
      </c>
      <c r="AU190" s="231" t="s">
        <v>90</v>
      </c>
      <c r="AY190" s="18" t="s">
        <v>215</v>
      </c>
      <c r="BE190" s="232">
        <f>IF(N190="základní",J190,0)</f>
        <v>0</v>
      </c>
      <c r="BF190" s="232">
        <f>IF(N190="snížená",J190,0)</f>
        <v>0</v>
      </c>
      <c r="BG190" s="232">
        <f>IF(N190="zákl. přenesená",J190,0)</f>
        <v>0</v>
      </c>
      <c r="BH190" s="232">
        <f>IF(N190="sníž. přenesená",J190,0)</f>
        <v>0</v>
      </c>
      <c r="BI190" s="232">
        <f>IF(N190="nulová",J190,0)</f>
        <v>0</v>
      </c>
      <c r="BJ190" s="18" t="s">
        <v>88</v>
      </c>
      <c r="BK190" s="232">
        <f>ROUND(I190*H190,2)</f>
        <v>0</v>
      </c>
      <c r="BL190" s="18" t="s">
        <v>214</v>
      </c>
      <c r="BM190" s="231" t="s">
        <v>8130</v>
      </c>
    </row>
    <row r="191" s="2" customFormat="1">
      <c r="A191" s="39"/>
      <c r="B191" s="40"/>
      <c r="C191" s="41"/>
      <c r="D191" s="233" t="s">
        <v>221</v>
      </c>
      <c r="E191" s="41"/>
      <c r="F191" s="234" t="s">
        <v>5348</v>
      </c>
      <c r="G191" s="41"/>
      <c r="H191" s="41"/>
      <c r="I191" s="235"/>
      <c r="J191" s="41"/>
      <c r="K191" s="41"/>
      <c r="L191" s="45"/>
      <c r="M191" s="236"/>
      <c r="N191" s="237"/>
      <c r="O191" s="92"/>
      <c r="P191" s="92"/>
      <c r="Q191" s="92"/>
      <c r="R191" s="92"/>
      <c r="S191" s="92"/>
      <c r="T191" s="93"/>
      <c r="U191" s="39"/>
      <c r="V191" s="39"/>
      <c r="W191" s="39"/>
      <c r="X191" s="39"/>
      <c r="Y191" s="39"/>
      <c r="Z191" s="39"/>
      <c r="AA191" s="39"/>
      <c r="AB191" s="39"/>
      <c r="AC191" s="39"/>
      <c r="AD191" s="39"/>
      <c r="AE191" s="39"/>
      <c r="AT191" s="18" t="s">
        <v>221</v>
      </c>
      <c r="AU191" s="18" t="s">
        <v>90</v>
      </c>
    </row>
    <row r="192" s="2" customFormat="1">
      <c r="A192" s="39"/>
      <c r="B192" s="40"/>
      <c r="C192" s="41"/>
      <c r="D192" s="250" t="s">
        <v>362</v>
      </c>
      <c r="E192" s="41"/>
      <c r="F192" s="251" t="s">
        <v>5349</v>
      </c>
      <c r="G192" s="41"/>
      <c r="H192" s="41"/>
      <c r="I192" s="235"/>
      <c r="J192" s="41"/>
      <c r="K192" s="41"/>
      <c r="L192" s="45"/>
      <c r="M192" s="236"/>
      <c r="N192" s="237"/>
      <c r="O192" s="92"/>
      <c r="P192" s="92"/>
      <c r="Q192" s="92"/>
      <c r="R192" s="92"/>
      <c r="S192" s="92"/>
      <c r="T192" s="93"/>
      <c r="U192" s="39"/>
      <c r="V192" s="39"/>
      <c r="W192" s="39"/>
      <c r="X192" s="39"/>
      <c r="Y192" s="39"/>
      <c r="Z192" s="39"/>
      <c r="AA192" s="39"/>
      <c r="AB192" s="39"/>
      <c r="AC192" s="39"/>
      <c r="AD192" s="39"/>
      <c r="AE192" s="39"/>
      <c r="AT192" s="18" t="s">
        <v>362</v>
      </c>
      <c r="AU192" s="18" t="s">
        <v>90</v>
      </c>
    </row>
    <row r="193" s="14" customFormat="1">
      <c r="A193" s="14"/>
      <c r="B193" s="262"/>
      <c r="C193" s="263"/>
      <c r="D193" s="233" t="s">
        <v>364</v>
      </c>
      <c r="E193" s="264" t="s">
        <v>1</v>
      </c>
      <c r="F193" s="265" t="s">
        <v>8131</v>
      </c>
      <c r="G193" s="263"/>
      <c r="H193" s="266">
        <v>1.6000000000000001</v>
      </c>
      <c r="I193" s="267"/>
      <c r="J193" s="263"/>
      <c r="K193" s="263"/>
      <c r="L193" s="268"/>
      <c r="M193" s="269"/>
      <c r="N193" s="270"/>
      <c r="O193" s="270"/>
      <c r="P193" s="270"/>
      <c r="Q193" s="270"/>
      <c r="R193" s="270"/>
      <c r="S193" s="270"/>
      <c r="T193" s="271"/>
      <c r="U193" s="14"/>
      <c r="V193" s="14"/>
      <c r="W193" s="14"/>
      <c r="X193" s="14"/>
      <c r="Y193" s="14"/>
      <c r="Z193" s="14"/>
      <c r="AA193" s="14"/>
      <c r="AB193" s="14"/>
      <c r="AC193" s="14"/>
      <c r="AD193" s="14"/>
      <c r="AE193" s="14"/>
      <c r="AT193" s="272" t="s">
        <v>364</v>
      </c>
      <c r="AU193" s="272" t="s">
        <v>90</v>
      </c>
      <c r="AV193" s="14" t="s">
        <v>90</v>
      </c>
      <c r="AW193" s="14" t="s">
        <v>36</v>
      </c>
      <c r="AX193" s="14" t="s">
        <v>88</v>
      </c>
      <c r="AY193" s="272" t="s">
        <v>215</v>
      </c>
    </row>
    <row r="194" s="2" customFormat="1" ht="16.5" customHeight="1">
      <c r="A194" s="39"/>
      <c r="B194" s="40"/>
      <c r="C194" s="295" t="s">
        <v>291</v>
      </c>
      <c r="D194" s="295" t="s">
        <v>539</v>
      </c>
      <c r="E194" s="296" t="s">
        <v>8132</v>
      </c>
      <c r="F194" s="297" t="s">
        <v>8127</v>
      </c>
      <c r="G194" s="298" t="s">
        <v>583</v>
      </c>
      <c r="H194" s="299">
        <v>3.024</v>
      </c>
      <c r="I194" s="300"/>
      <c r="J194" s="301">
        <f>ROUND(I194*H194,2)</f>
        <v>0</v>
      </c>
      <c r="K194" s="297" t="s">
        <v>359</v>
      </c>
      <c r="L194" s="302"/>
      <c r="M194" s="303" t="s">
        <v>1</v>
      </c>
      <c r="N194" s="304" t="s">
        <v>46</v>
      </c>
      <c r="O194" s="92"/>
      <c r="P194" s="229">
        <f>O194*H194</f>
        <v>0</v>
      </c>
      <c r="Q194" s="229">
        <v>1</v>
      </c>
      <c r="R194" s="229">
        <f>Q194*H194</f>
        <v>3.024</v>
      </c>
      <c r="S194" s="229">
        <v>0</v>
      </c>
      <c r="T194" s="230">
        <f>S194*H194</f>
        <v>0</v>
      </c>
      <c r="U194" s="39"/>
      <c r="V194" s="39"/>
      <c r="W194" s="39"/>
      <c r="X194" s="39"/>
      <c r="Y194" s="39"/>
      <c r="Z194" s="39"/>
      <c r="AA194" s="39"/>
      <c r="AB194" s="39"/>
      <c r="AC194" s="39"/>
      <c r="AD194" s="39"/>
      <c r="AE194" s="39"/>
      <c r="AR194" s="231" t="s">
        <v>251</v>
      </c>
      <c r="AT194" s="231" t="s">
        <v>539</v>
      </c>
      <c r="AU194" s="231" t="s">
        <v>90</v>
      </c>
      <c r="AY194" s="18" t="s">
        <v>215</v>
      </c>
      <c r="BE194" s="232">
        <f>IF(N194="základní",J194,0)</f>
        <v>0</v>
      </c>
      <c r="BF194" s="232">
        <f>IF(N194="snížená",J194,0)</f>
        <v>0</v>
      </c>
      <c r="BG194" s="232">
        <f>IF(N194="zákl. přenesená",J194,0)</f>
        <v>0</v>
      </c>
      <c r="BH194" s="232">
        <f>IF(N194="sníž. přenesená",J194,0)</f>
        <v>0</v>
      </c>
      <c r="BI194" s="232">
        <f>IF(N194="nulová",J194,0)</f>
        <v>0</v>
      </c>
      <c r="BJ194" s="18" t="s">
        <v>88</v>
      </c>
      <c r="BK194" s="232">
        <f>ROUND(I194*H194,2)</f>
        <v>0</v>
      </c>
      <c r="BL194" s="18" t="s">
        <v>214</v>
      </c>
      <c r="BM194" s="231" t="s">
        <v>8133</v>
      </c>
    </row>
    <row r="195" s="2" customFormat="1">
      <c r="A195" s="39"/>
      <c r="B195" s="40"/>
      <c r="C195" s="41"/>
      <c r="D195" s="233" t="s">
        <v>221</v>
      </c>
      <c r="E195" s="41"/>
      <c r="F195" s="234" t="s">
        <v>8127</v>
      </c>
      <c r="G195" s="41"/>
      <c r="H195" s="41"/>
      <c r="I195" s="235"/>
      <c r="J195" s="41"/>
      <c r="K195" s="41"/>
      <c r="L195" s="45"/>
      <c r="M195" s="236"/>
      <c r="N195" s="237"/>
      <c r="O195" s="92"/>
      <c r="P195" s="92"/>
      <c r="Q195" s="92"/>
      <c r="R195" s="92"/>
      <c r="S195" s="92"/>
      <c r="T195" s="93"/>
      <c r="U195" s="39"/>
      <c r="V195" s="39"/>
      <c r="W195" s="39"/>
      <c r="X195" s="39"/>
      <c r="Y195" s="39"/>
      <c r="Z195" s="39"/>
      <c r="AA195" s="39"/>
      <c r="AB195" s="39"/>
      <c r="AC195" s="39"/>
      <c r="AD195" s="39"/>
      <c r="AE195" s="39"/>
      <c r="AT195" s="18" t="s">
        <v>221</v>
      </c>
      <c r="AU195" s="18" t="s">
        <v>90</v>
      </c>
    </row>
    <row r="196" s="14" customFormat="1">
      <c r="A196" s="14"/>
      <c r="B196" s="262"/>
      <c r="C196" s="263"/>
      <c r="D196" s="233" t="s">
        <v>364</v>
      </c>
      <c r="E196" s="263"/>
      <c r="F196" s="265" t="s">
        <v>8134</v>
      </c>
      <c r="G196" s="263"/>
      <c r="H196" s="266">
        <v>3.024</v>
      </c>
      <c r="I196" s="267"/>
      <c r="J196" s="263"/>
      <c r="K196" s="263"/>
      <c r="L196" s="268"/>
      <c r="M196" s="269"/>
      <c r="N196" s="270"/>
      <c r="O196" s="270"/>
      <c r="P196" s="270"/>
      <c r="Q196" s="270"/>
      <c r="R196" s="270"/>
      <c r="S196" s="270"/>
      <c r="T196" s="271"/>
      <c r="U196" s="14"/>
      <c r="V196" s="14"/>
      <c r="W196" s="14"/>
      <c r="X196" s="14"/>
      <c r="Y196" s="14"/>
      <c r="Z196" s="14"/>
      <c r="AA196" s="14"/>
      <c r="AB196" s="14"/>
      <c r="AC196" s="14"/>
      <c r="AD196" s="14"/>
      <c r="AE196" s="14"/>
      <c r="AT196" s="272" t="s">
        <v>364</v>
      </c>
      <c r="AU196" s="272" t="s">
        <v>90</v>
      </c>
      <c r="AV196" s="14" t="s">
        <v>90</v>
      </c>
      <c r="AW196" s="14" t="s">
        <v>4</v>
      </c>
      <c r="AX196" s="14" t="s">
        <v>88</v>
      </c>
      <c r="AY196" s="272" t="s">
        <v>215</v>
      </c>
    </row>
    <row r="197" s="2" customFormat="1" ht="24.15" customHeight="1">
      <c r="A197" s="39"/>
      <c r="B197" s="40"/>
      <c r="C197" s="220" t="s">
        <v>296</v>
      </c>
      <c r="D197" s="220" t="s">
        <v>216</v>
      </c>
      <c r="E197" s="221" t="s">
        <v>7618</v>
      </c>
      <c r="F197" s="222" t="s">
        <v>7619</v>
      </c>
      <c r="G197" s="223" t="s">
        <v>358</v>
      </c>
      <c r="H197" s="224">
        <v>0.313</v>
      </c>
      <c r="I197" s="225"/>
      <c r="J197" s="226">
        <f>ROUND(I197*H197,2)</f>
        <v>0</v>
      </c>
      <c r="K197" s="222" t="s">
        <v>359</v>
      </c>
      <c r="L197" s="45"/>
      <c r="M197" s="227" t="s">
        <v>1</v>
      </c>
      <c r="N197" s="228" t="s">
        <v>46</v>
      </c>
      <c r="O197" s="92"/>
      <c r="P197" s="229">
        <f>O197*H197</f>
        <v>0</v>
      </c>
      <c r="Q197" s="229">
        <v>0</v>
      </c>
      <c r="R197" s="229">
        <f>Q197*H197</f>
        <v>0</v>
      </c>
      <c r="S197" s="229">
        <v>0</v>
      </c>
      <c r="T197" s="230">
        <f>S197*H197</f>
        <v>0</v>
      </c>
      <c r="U197" s="39"/>
      <c r="V197" s="39"/>
      <c r="W197" s="39"/>
      <c r="X197" s="39"/>
      <c r="Y197" s="39"/>
      <c r="Z197" s="39"/>
      <c r="AA197" s="39"/>
      <c r="AB197" s="39"/>
      <c r="AC197" s="39"/>
      <c r="AD197" s="39"/>
      <c r="AE197" s="39"/>
      <c r="AR197" s="231" t="s">
        <v>214</v>
      </c>
      <c r="AT197" s="231" t="s">
        <v>216</v>
      </c>
      <c r="AU197" s="231" t="s">
        <v>90</v>
      </c>
      <c r="AY197" s="18" t="s">
        <v>215</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214</v>
      </c>
      <c r="BM197" s="231" t="s">
        <v>8135</v>
      </c>
    </row>
    <row r="198" s="2" customFormat="1">
      <c r="A198" s="39"/>
      <c r="B198" s="40"/>
      <c r="C198" s="41"/>
      <c r="D198" s="233" t="s">
        <v>221</v>
      </c>
      <c r="E198" s="41"/>
      <c r="F198" s="234" t="s">
        <v>7621</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221</v>
      </c>
      <c r="AU198" s="18" t="s">
        <v>90</v>
      </c>
    </row>
    <row r="199" s="2" customFormat="1">
      <c r="A199" s="39"/>
      <c r="B199" s="40"/>
      <c r="C199" s="41"/>
      <c r="D199" s="250" t="s">
        <v>362</v>
      </c>
      <c r="E199" s="41"/>
      <c r="F199" s="251" t="s">
        <v>7622</v>
      </c>
      <c r="G199" s="41"/>
      <c r="H199" s="41"/>
      <c r="I199" s="235"/>
      <c r="J199" s="41"/>
      <c r="K199" s="41"/>
      <c r="L199" s="45"/>
      <c r="M199" s="236"/>
      <c r="N199" s="237"/>
      <c r="O199" s="92"/>
      <c r="P199" s="92"/>
      <c r="Q199" s="92"/>
      <c r="R199" s="92"/>
      <c r="S199" s="92"/>
      <c r="T199" s="93"/>
      <c r="U199" s="39"/>
      <c r="V199" s="39"/>
      <c r="W199" s="39"/>
      <c r="X199" s="39"/>
      <c r="Y199" s="39"/>
      <c r="Z199" s="39"/>
      <c r="AA199" s="39"/>
      <c r="AB199" s="39"/>
      <c r="AC199" s="39"/>
      <c r="AD199" s="39"/>
      <c r="AE199" s="39"/>
      <c r="AT199" s="18" t="s">
        <v>362</v>
      </c>
      <c r="AU199" s="18" t="s">
        <v>90</v>
      </c>
    </row>
    <row r="200" s="14" customFormat="1">
      <c r="A200" s="14"/>
      <c r="B200" s="262"/>
      <c r="C200" s="263"/>
      <c r="D200" s="233" t="s">
        <v>364</v>
      </c>
      <c r="E200" s="264" t="s">
        <v>1</v>
      </c>
      <c r="F200" s="265" t="s">
        <v>8136</v>
      </c>
      <c r="G200" s="263"/>
      <c r="H200" s="266">
        <v>0.313</v>
      </c>
      <c r="I200" s="267"/>
      <c r="J200" s="263"/>
      <c r="K200" s="263"/>
      <c r="L200" s="268"/>
      <c r="M200" s="269"/>
      <c r="N200" s="270"/>
      <c r="O200" s="270"/>
      <c r="P200" s="270"/>
      <c r="Q200" s="270"/>
      <c r="R200" s="270"/>
      <c r="S200" s="270"/>
      <c r="T200" s="271"/>
      <c r="U200" s="14"/>
      <c r="V200" s="14"/>
      <c r="W200" s="14"/>
      <c r="X200" s="14"/>
      <c r="Y200" s="14"/>
      <c r="Z200" s="14"/>
      <c r="AA200" s="14"/>
      <c r="AB200" s="14"/>
      <c r="AC200" s="14"/>
      <c r="AD200" s="14"/>
      <c r="AE200" s="14"/>
      <c r="AT200" s="272" t="s">
        <v>364</v>
      </c>
      <c r="AU200" s="272" t="s">
        <v>90</v>
      </c>
      <c r="AV200" s="14" t="s">
        <v>90</v>
      </c>
      <c r="AW200" s="14" t="s">
        <v>36</v>
      </c>
      <c r="AX200" s="14" t="s">
        <v>88</v>
      </c>
      <c r="AY200" s="272" t="s">
        <v>215</v>
      </c>
    </row>
    <row r="201" s="2" customFormat="1" ht="33" customHeight="1">
      <c r="A201" s="39"/>
      <c r="B201" s="40"/>
      <c r="C201" s="220" t="s">
        <v>300</v>
      </c>
      <c r="D201" s="220" t="s">
        <v>216</v>
      </c>
      <c r="E201" s="221" t="s">
        <v>7624</v>
      </c>
      <c r="F201" s="222" t="s">
        <v>7625</v>
      </c>
      <c r="G201" s="223" t="s">
        <v>523</v>
      </c>
      <c r="H201" s="224">
        <v>0.87</v>
      </c>
      <c r="I201" s="225"/>
      <c r="J201" s="226">
        <f>ROUND(I201*H201,2)</f>
        <v>0</v>
      </c>
      <c r="K201" s="222" t="s">
        <v>359</v>
      </c>
      <c r="L201" s="45"/>
      <c r="M201" s="227" t="s">
        <v>1</v>
      </c>
      <c r="N201" s="228" t="s">
        <v>46</v>
      </c>
      <c r="O201" s="92"/>
      <c r="P201" s="229">
        <f>O201*H201</f>
        <v>0</v>
      </c>
      <c r="Q201" s="229">
        <v>0.0078799999999999999</v>
      </c>
      <c r="R201" s="229">
        <f>Q201*H201</f>
        <v>0.0068555999999999999</v>
      </c>
      <c r="S201" s="229">
        <v>0</v>
      </c>
      <c r="T201" s="230">
        <f>S201*H201</f>
        <v>0</v>
      </c>
      <c r="U201" s="39"/>
      <c r="V201" s="39"/>
      <c r="W201" s="39"/>
      <c r="X201" s="39"/>
      <c r="Y201" s="39"/>
      <c r="Z201" s="39"/>
      <c r="AA201" s="39"/>
      <c r="AB201" s="39"/>
      <c r="AC201" s="39"/>
      <c r="AD201" s="39"/>
      <c r="AE201" s="39"/>
      <c r="AR201" s="231" t="s">
        <v>214</v>
      </c>
      <c r="AT201" s="231" t="s">
        <v>216</v>
      </c>
      <c r="AU201" s="231" t="s">
        <v>90</v>
      </c>
      <c r="AY201" s="18" t="s">
        <v>215</v>
      </c>
      <c r="BE201" s="232">
        <f>IF(N201="základní",J201,0)</f>
        <v>0</v>
      </c>
      <c r="BF201" s="232">
        <f>IF(N201="snížená",J201,0)</f>
        <v>0</v>
      </c>
      <c r="BG201" s="232">
        <f>IF(N201="zákl. přenesená",J201,0)</f>
        <v>0</v>
      </c>
      <c r="BH201" s="232">
        <f>IF(N201="sníž. přenesená",J201,0)</f>
        <v>0</v>
      </c>
      <c r="BI201" s="232">
        <f>IF(N201="nulová",J201,0)</f>
        <v>0</v>
      </c>
      <c r="BJ201" s="18" t="s">
        <v>88</v>
      </c>
      <c r="BK201" s="232">
        <f>ROUND(I201*H201,2)</f>
        <v>0</v>
      </c>
      <c r="BL201" s="18" t="s">
        <v>214</v>
      </c>
      <c r="BM201" s="231" t="s">
        <v>8137</v>
      </c>
    </row>
    <row r="202" s="2" customFormat="1">
      <c r="A202" s="39"/>
      <c r="B202" s="40"/>
      <c r="C202" s="41"/>
      <c r="D202" s="233" t="s">
        <v>221</v>
      </c>
      <c r="E202" s="41"/>
      <c r="F202" s="234" t="s">
        <v>7627</v>
      </c>
      <c r="G202" s="41"/>
      <c r="H202" s="41"/>
      <c r="I202" s="235"/>
      <c r="J202" s="41"/>
      <c r="K202" s="41"/>
      <c r="L202" s="45"/>
      <c r="M202" s="236"/>
      <c r="N202" s="237"/>
      <c r="O202" s="92"/>
      <c r="P202" s="92"/>
      <c r="Q202" s="92"/>
      <c r="R202" s="92"/>
      <c r="S202" s="92"/>
      <c r="T202" s="93"/>
      <c r="U202" s="39"/>
      <c r="V202" s="39"/>
      <c r="W202" s="39"/>
      <c r="X202" s="39"/>
      <c r="Y202" s="39"/>
      <c r="Z202" s="39"/>
      <c r="AA202" s="39"/>
      <c r="AB202" s="39"/>
      <c r="AC202" s="39"/>
      <c r="AD202" s="39"/>
      <c r="AE202" s="39"/>
      <c r="AT202" s="18" t="s">
        <v>221</v>
      </c>
      <c r="AU202" s="18" t="s">
        <v>90</v>
      </c>
    </row>
    <row r="203" s="2" customFormat="1">
      <c r="A203" s="39"/>
      <c r="B203" s="40"/>
      <c r="C203" s="41"/>
      <c r="D203" s="250" t="s">
        <v>362</v>
      </c>
      <c r="E203" s="41"/>
      <c r="F203" s="251" t="s">
        <v>7628</v>
      </c>
      <c r="G203" s="41"/>
      <c r="H203" s="41"/>
      <c r="I203" s="235"/>
      <c r="J203" s="41"/>
      <c r="K203" s="41"/>
      <c r="L203" s="45"/>
      <c r="M203" s="236"/>
      <c r="N203" s="237"/>
      <c r="O203" s="92"/>
      <c r="P203" s="92"/>
      <c r="Q203" s="92"/>
      <c r="R203" s="92"/>
      <c r="S203" s="92"/>
      <c r="T203" s="93"/>
      <c r="U203" s="39"/>
      <c r="V203" s="39"/>
      <c r="W203" s="39"/>
      <c r="X203" s="39"/>
      <c r="Y203" s="39"/>
      <c r="Z203" s="39"/>
      <c r="AA203" s="39"/>
      <c r="AB203" s="39"/>
      <c r="AC203" s="39"/>
      <c r="AD203" s="39"/>
      <c r="AE203" s="39"/>
      <c r="AT203" s="18" t="s">
        <v>362</v>
      </c>
      <c r="AU203" s="18" t="s">
        <v>90</v>
      </c>
    </row>
    <row r="204" s="14" customFormat="1">
      <c r="A204" s="14"/>
      <c r="B204" s="262"/>
      <c r="C204" s="263"/>
      <c r="D204" s="233" t="s">
        <v>364</v>
      </c>
      <c r="E204" s="264" t="s">
        <v>1</v>
      </c>
      <c r="F204" s="265" t="s">
        <v>8138</v>
      </c>
      <c r="G204" s="263"/>
      <c r="H204" s="266">
        <v>0.87</v>
      </c>
      <c r="I204" s="267"/>
      <c r="J204" s="263"/>
      <c r="K204" s="263"/>
      <c r="L204" s="268"/>
      <c r="M204" s="269"/>
      <c r="N204" s="270"/>
      <c r="O204" s="270"/>
      <c r="P204" s="270"/>
      <c r="Q204" s="270"/>
      <c r="R204" s="270"/>
      <c r="S204" s="270"/>
      <c r="T204" s="271"/>
      <c r="U204" s="14"/>
      <c r="V204" s="14"/>
      <c r="W204" s="14"/>
      <c r="X204" s="14"/>
      <c r="Y204" s="14"/>
      <c r="Z204" s="14"/>
      <c r="AA204" s="14"/>
      <c r="AB204" s="14"/>
      <c r="AC204" s="14"/>
      <c r="AD204" s="14"/>
      <c r="AE204" s="14"/>
      <c r="AT204" s="272" t="s">
        <v>364</v>
      </c>
      <c r="AU204" s="272" t="s">
        <v>90</v>
      </c>
      <c r="AV204" s="14" t="s">
        <v>90</v>
      </c>
      <c r="AW204" s="14" t="s">
        <v>36</v>
      </c>
      <c r="AX204" s="14" t="s">
        <v>88</v>
      </c>
      <c r="AY204" s="272" t="s">
        <v>215</v>
      </c>
    </row>
    <row r="205" s="2" customFormat="1" ht="37.8" customHeight="1">
      <c r="A205" s="39"/>
      <c r="B205" s="40"/>
      <c r="C205" s="220" t="s">
        <v>305</v>
      </c>
      <c r="D205" s="220" t="s">
        <v>216</v>
      </c>
      <c r="E205" s="221" t="s">
        <v>7630</v>
      </c>
      <c r="F205" s="222" t="s">
        <v>7631</v>
      </c>
      <c r="G205" s="223" t="s">
        <v>523</v>
      </c>
      <c r="H205" s="224">
        <v>0.87</v>
      </c>
      <c r="I205" s="225"/>
      <c r="J205" s="226">
        <f>ROUND(I205*H205,2)</f>
        <v>0</v>
      </c>
      <c r="K205" s="222" t="s">
        <v>359</v>
      </c>
      <c r="L205" s="45"/>
      <c r="M205" s="227" t="s">
        <v>1</v>
      </c>
      <c r="N205" s="228" t="s">
        <v>46</v>
      </c>
      <c r="O205" s="92"/>
      <c r="P205" s="229">
        <f>O205*H205</f>
        <v>0</v>
      </c>
      <c r="Q205" s="229">
        <v>0</v>
      </c>
      <c r="R205" s="229">
        <f>Q205*H205</f>
        <v>0</v>
      </c>
      <c r="S205" s="229">
        <v>0</v>
      </c>
      <c r="T205" s="230">
        <f>S205*H205</f>
        <v>0</v>
      </c>
      <c r="U205" s="39"/>
      <c r="V205" s="39"/>
      <c r="W205" s="39"/>
      <c r="X205" s="39"/>
      <c r="Y205" s="39"/>
      <c r="Z205" s="39"/>
      <c r="AA205" s="39"/>
      <c r="AB205" s="39"/>
      <c r="AC205" s="39"/>
      <c r="AD205" s="39"/>
      <c r="AE205" s="39"/>
      <c r="AR205" s="231" t="s">
        <v>214</v>
      </c>
      <c r="AT205" s="231" t="s">
        <v>216</v>
      </c>
      <c r="AU205" s="231" t="s">
        <v>90</v>
      </c>
      <c r="AY205" s="18" t="s">
        <v>215</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214</v>
      </c>
      <c r="BM205" s="231" t="s">
        <v>8139</v>
      </c>
    </row>
    <row r="206" s="2" customFormat="1">
      <c r="A206" s="39"/>
      <c r="B206" s="40"/>
      <c r="C206" s="41"/>
      <c r="D206" s="233" t="s">
        <v>221</v>
      </c>
      <c r="E206" s="41"/>
      <c r="F206" s="234" t="s">
        <v>7633</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221</v>
      </c>
      <c r="AU206" s="18" t="s">
        <v>90</v>
      </c>
    </row>
    <row r="207" s="2" customFormat="1">
      <c r="A207" s="39"/>
      <c r="B207" s="40"/>
      <c r="C207" s="41"/>
      <c r="D207" s="250" t="s">
        <v>362</v>
      </c>
      <c r="E207" s="41"/>
      <c r="F207" s="251" t="s">
        <v>7634</v>
      </c>
      <c r="G207" s="41"/>
      <c r="H207" s="41"/>
      <c r="I207" s="235"/>
      <c r="J207" s="41"/>
      <c r="K207" s="41"/>
      <c r="L207" s="45"/>
      <c r="M207" s="236"/>
      <c r="N207" s="237"/>
      <c r="O207" s="92"/>
      <c r="P207" s="92"/>
      <c r="Q207" s="92"/>
      <c r="R207" s="92"/>
      <c r="S207" s="92"/>
      <c r="T207" s="93"/>
      <c r="U207" s="39"/>
      <c r="V207" s="39"/>
      <c r="W207" s="39"/>
      <c r="X207" s="39"/>
      <c r="Y207" s="39"/>
      <c r="Z207" s="39"/>
      <c r="AA207" s="39"/>
      <c r="AB207" s="39"/>
      <c r="AC207" s="39"/>
      <c r="AD207" s="39"/>
      <c r="AE207" s="39"/>
      <c r="AT207" s="18" t="s">
        <v>362</v>
      </c>
      <c r="AU207" s="18" t="s">
        <v>90</v>
      </c>
    </row>
    <row r="208" s="2" customFormat="1" ht="24.15" customHeight="1">
      <c r="A208" s="39"/>
      <c r="B208" s="40"/>
      <c r="C208" s="220" t="s">
        <v>309</v>
      </c>
      <c r="D208" s="220" t="s">
        <v>216</v>
      </c>
      <c r="E208" s="221" t="s">
        <v>7635</v>
      </c>
      <c r="F208" s="222" t="s">
        <v>7636</v>
      </c>
      <c r="G208" s="223" t="s">
        <v>583</v>
      </c>
      <c r="H208" s="224">
        <v>0.010999999999999999</v>
      </c>
      <c r="I208" s="225"/>
      <c r="J208" s="226">
        <f>ROUND(I208*H208,2)</f>
        <v>0</v>
      </c>
      <c r="K208" s="222" t="s">
        <v>359</v>
      </c>
      <c r="L208" s="45"/>
      <c r="M208" s="227" t="s">
        <v>1</v>
      </c>
      <c r="N208" s="228" t="s">
        <v>46</v>
      </c>
      <c r="O208" s="92"/>
      <c r="P208" s="229">
        <f>O208*H208</f>
        <v>0</v>
      </c>
      <c r="Q208" s="229">
        <v>1.06277</v>
      </c>
      <c r="R208" s="229">
        <f>Q208*H208</f>
        <v>0.01169047</v>
      </c>
      <c r="S208" s="229">
        <v>0</v>
      </c>
      <c r="T208" s="230">
        <f>S208*H208</f>
        <v>0</v>
      </c>
      <c r="U208" s="39"/>
      <c r="V208" s="39"/>
      <c r="W208" s="39"/>
      <c r="X208" s="39"/>
      <c r="Y208" s="39"/>
      <c r="Z208" s="39"/>
      <c r="AA208" s="39"/>
      <c r="AB208" s="39"/>
      <c r="AC208" s="39"/>
      <c r="AD208" s="39"/>
      <c r="AE208" s="39"/>
      <c r="AR208" s="231" t="s">
        <v>214</v>
      </c>
      <c r="AT208" s="231" t="s">
        <v>216</v>
      </c>
      <c r="AU208" s="231" t="s">
        <v>90</v>
      </c>
      <c r="AY208" s="18" t="s">
        <v>215</v>
      </c>
      <c r="BE208" s="232">
        <f>IF(N208="základní",J208,0)</f>
        <v>0</v>
      </c>
      <c r="BF208" s="232">
        <f>IF(N208="snížená",J208,0)</f>
        <v>0</v>
      </c>
      <c r="BG208" s="232">
        <f>IF(N208="zákl. přenesená",J208,0)</f>
        <v>0</v>
      </c>
      <c r="BH208" s="232">
        <f>IF(N208="sníž. přenesená",J208,0)</f>
        <v>0</v>
      </c>
      <c r="BI208" s="232">
        <f>IF(N208="nulová",J208,0)</f>
        <v>0</v>
      </c>
      <c r="BJ208" s="18" t="s">
        <v>88</v>
      </c>
      <c r="BK208" s="232">
        <f>ROUND(I208*H208,2)</f>
        <v>0</v>
      </c>
      <c r="BL208" s="18" t="s">
        <v>214</v>
      </c>
      <c r="BM208" s="231" t="s">
        <v>8140</v>
      </c>
    </row>
    <row r="209" s="2" customFormat="1">
      <c r="A209" s="39"/>
      <c r="B209" s="40"/>
      <c r="C209" s="41"/>
      <c r="D209" s="233" t="s">
        <v>221</v>
      </c>
      <c r="E209" s="41"/>
      <c r="F209" s="234" t="s">
        <v>7638</v>
      </c>
      <c r="G209" s="41"/>
      <c r="H209" s="41"/>
      <c r="I209" s="235"/>
      <c r="J209" s="41"/>
      <c r="K209" s="41"/>
      <c r="L209" s="45"/>
      <c r="M209" s="236"/>
      <c r="N209" s="237"/>
      <c r="O209" s="92"/>
      <c r="P209" s="92"/>
      <c r="Q209" s="92"/>
      <c r="R209" s="92"/>
      <c r="S209" s="92"/>
      <c r="T209" s="93"/>
      <c r="U209" s="39"/>
      <c r="V209" s="39"/>
      <c r="W209" s="39"/>
      <c r="X209" s="39"/>
      <c r="Y209" s="39"/>
      <c r="Z209" s="39"/>
      <c r="AA209" s="39"/>
      <c r="AB209" s="39"/>
      <c r="AC209" s="39"/>
      <c r="AD209" s="39"/>
      <c r="AE209" s="39"/>
      <c r="AT209" s="18" t="s">
        <v>221</v>
      </c>
      <c r="AU209" s="18" t="s">
        <v>90</v>
      </c>
    </row>
    <row r="210" s="2" customFormat="1">
      <c r="A210" s="39"/>
      <c r="B210" s="40"/>
      <c r="C210" s="41"/>
      <c r="D210" s="250" t="s">
        <v>362</v>
      </c>
      <c r="E210" s="41"/>
      <c r="F210" s="251" t="s">
        <v>7639</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362</v>
      </c>
      <c r="AU210" s="18" t="s">
        <v>90</v>
      </c>
    </row>
    <row r="211" s="13" customFormat="1">
      <c r="A211" s="13"/>
      <c r="B211" s="252"/>
      <c r="C211" s="253"/>
      <c r="D211" s="233" t="s">
        <v>364</v>
      </c>
      <c r="E211" s="254" t="s">
        <v>1</v>
      </c>
      <c r="F211" s="255" t="s">
        <v>7640</v>
      </c>
      <c r="G211" s="253"/>
      <c r="H211" s="254" t="s">
        <v>1</v>
      </c>
      <c r="I211" s="256"/>
      <c r="J211" s="253"/>
      <c r="K211" s="253"/>
      <c r="L211" s="257"/>
      <c r="M211" s="258"/>
      <c r="N211" s="259"/>
      <c r="O211" s="259"/>
      <c r="P211" s="259"/>
      <c r="Q211" s="259"/>
      <c r="R211" s="259"/>
      <c r="S211" s="259"/>
      <c r="T211" s="260"/>
      <c r="U211" s="13"/>
      <c r="V211" s="13"/>
      <c r="W211" s="13"/>
      <c r="X211" s="13"/>
      <c r="Y211" s="13"/>
      <c r="Z211" s="13"/>
      <c r="AA211" s="13"/>
      <c r="AB211" s="13"/>
      <c r="AC211" s="13"/>
      <c r="AD211" s="13"/>
      <c r="AE211" s="13"/>
      <c r="AT211" s="261" t="s">
        <v>364</v>
      </c>
      <c r="AU211" s="261" t="s">
        <v>90</v>
      </c>
      <c r="AV211" s="13" t="s">
        <v>88</v>
      </c>
      <c r="AW211" s="13" t="s">
        <v>36</v>
      </c>
      <c r="AX211" s="13" t="s">
        <v>81</v>
      </c>
      <c r="AY211" s="261" t="s">
        <v>215</v>
      </c>
    </row>
    <row r="212" s="14" customFormat="1">
      <c r="A212" s="14"/>
      <c r="B212" s="262"/>
      <c r="C212" s="263"/>
      <c r="D212" s="233" t="s">
        <v>364</v>
      </c>
      <c r="E212" s="264" t="s">
        <v>1</v>
      </c>
      <c r="F212" s="265" t="s">
        <v>8141</v>
      </c>
      <c r="G212" s="263"/>
      <c r="H212" s="266">
        <v>2.0859999999999999</v>
      </c>
      <c r="I212" s="267"/>
      <c r="J212" s="263"/>
      <c r="K212" s="263"/>
      <c r="L212" s="268"/>
      <c r="M212" s="269"/>
      <c r="N212" s="270"/>
      <c r="O212" s="270"/>
      <c r="P212" s="270"/>
      <c r="Q212" s="270"/>
      <c r="R212" s="270"/>
      <c r="S212" s="270"/>
      <c r="T212" s="271"/>
      <c r="U212" s="14"/>
      <c r="V212" s="14"/>
      <c r="W212" s="14"/>
      <c r="X212" s="14"/>
      <c r="Y212" s="14"/>
      <c r="Z212" s="14"/>
      <c r="AA212" s="14"/>
      <c r="AB212" s="14"/>
      <c r="AC212" s="14"/>
      <c r="AD212" s="14"/>
      <c r="AE212" s="14"/>
      <c r="AT212" s="272" t="s">
        <v>364</v>
      </c>
      <c r="AU212" s="272" t="s">
        <v>90</v>
      </c>
      <c r="AV212" s="14" t="s">
        <v>90</v>
      </c>
      <c r="AW212" s="14" t="s">
        <v>36</v>
      </c>
      <c r="AX212" s="14" t="s">
        <v>88</v>
      </c>
      <c r="AY212" s="272" t="s">
        <v>215</v>
      </c>
    </row>
    <row r="213" s="14" customFormat="1">
      <c r="A213" s="14"/>
      <c r="B213" s="262"/>
      <c r="C213" s="263"/>
      <c r="D213" s="233" t="s">
        <v>364</v>
      </c>
      <c r="E213" s="263"/>
      <c r="F213" s="265" t="s">
        <v>8142</v>
      </c>
      <c r="G213" s="263"/>
      <c r="H213" s="266">
        <v>0.010999999999999999</v>
      </c>
      <c r="I213" s="267"/>
      <c r="J213" s="263"/>
      <c r="K213" s="263"/>
      <c r="L213" s="268"/>
      <c r="M213" s="269"/>
      <c r="N213" s="270"/>
      <c r="O213" s="270"/>
      <c r="P213" s="270"/>
      <c r="Q213" s="270"/>
      <c r="R213" s="270"/>
      <c r="S213" s="270"/>
      <c r="T213" s="271"/>
      <c r="U213" s="14"/>
      <c r="V213" s="14"/>
      <c r="W213" s="14"/>
      <c r="X213" s="14"/>
      <c r="Y213" s="14"/>
      <c r="Z213" s="14"/>
      <c r="AA213" s="14"/>
      <c r="AB213" s="14"/>
      <c r="AC213" s="14"/>
      <c r="AD213" s="14"/>
      <c r="AE213" s="14"/>
      <c r="AT213" s="272" t="s">
        <v>364</v>
      </c>
      <c r="AU213" s="272" t="s">
        <v>90</v>
      </c>
      <c r="AV213" s="14" t="s">
        <v>90</v>
      </c>
      <c r="AW213" s="14" t="s">
        <v>4</v>
      </c>
      <c r="AX213" s="14" t="s">
        <v>88</v>
      </c>
      <c r="AY213" s="272" t="s">
        <v>215</v>
      </c>
    </row>
    <row r="214" s="11" customFormat="1" ht="22.8" customHeight="1">
      <c r="A214" s="11"/>
      <c r="B214" s="206"/>
      <c r="C214" s="207"/>
      <c r="D214" s="208" t="s">
        <v>80</v>
      </c>
      <c r="E214" s="248" t="s">
        <v>251</v>
      </c>
      <c r="F214" s="248" t="s">
        <v>7643</v>
      </c>
      <c r="G214" s="207"/>
      <c r="H214" s="207"/>
      <c r="I214" s="210"/>
      <c r="J214" s="249">
        <f>BK214</f>
        <v>0</v>
      </c>
      <c r="K214" s="207"/>
      <c r="L214" s="212"/>
      <c r="M214" s="213"/>
      <c r="N214" s="214"/>
      <c r="O214" s="214"/>
      <c r="P214" s="215">
        <f>SUM(P215:P277)</f>
        <v>0</v>
      </c>
      <c r="Q214" s="214"/>
      <c r="R214" s="215">
        <f>SUM(R215:R277)</f>
        <v>3.3660060499999997</v>
      </c>
      <c r="S214" s="214"/>
      <c r="T214" s="216">
        <f>SUM(T215:T277)</f>
        <v>0</v>
      </c>
      <c r="U214" s="11"/>
      <c r="V214" s="11"/>
      <c r="W214" s="11"/>
      <c r="X214" s="11"/>
      <c r="Y214" s="11"/>
      <c r="Z214" s="11"/>
      <c r="AA214" s="11"/>
      <c r="AB214" s="11"/>
      <c r="AC214" s="11"/>
      <c r="AD214" s="11"/>
      <c r="AE214" s="11"/>
      <c r="AR214" s="217" t="s">
        <v>88</v>
      </c>
      <c r="AT214" s="218" t="s">
        <v>80</v>
      </c>
      <c r="AU214" s="218" t="s">
        <v>88</v>
      </c>
      <c r="AY214" s="217" t="s">
        <v>215</v>
      </c>
      <c r="BK214" s="219">
        <f>SUM(BK215:BK277)</f>
        <v>0</v>
      </c>
    </row>
    <row r="215" s="2" customFormat="1" ht="33" customHeight="1">
      <c r="A215" s="39"/>
      <c r="B215" s="40"/>
      <c r="C215" s="220" t="s">
        <v>7</v>
      </c>
      <c r="D215" s="220" t="s">
        <v>216</v>
      </c>
      <c r="E215" s="221" t="s">
        <v>8143</v>
      </c>
      <c r="F215" s="222" t="s">
        <v>8144</v>
      </c>
      <c r="G215" s="223" t="s">
        <v>797</v>
      </c>
      <c r="H215" s="224">
        <v>19</v>
      </c>
      <c r="I215" s="225"/>
      <c r="J215" s="226">
        <f>ROUND(I215*H215,2)</f>
        <v>0</v>
      </c>
      <c r="K215" s="222" t="s">
        <v>359</v>
      </c>
      <c r="L215" s="45"/>
      <c r="M215" s="227" t="s">
        <v>1</v>
      </c>
      <c r="N215" s="228" t="s">
        <v>46</v>
      </c>
      <c r="O215" s="92"/>
      <c r="P215" s="229">
        <f>O215*H215</f>
        <v>0</v>
      </c>
      <c r="Q215" s="229">
        <v>0</v>
      </c>
      <c r="R215" s="229">
        <f>Q215*H215</f>
        <v>0</v>
      </c>
      <c r="S215" s="229">
        <v>0</v>
      </c>
      <c r="T215" s="230">
        <f>S215*H215</f>
        <v>0</v>
      </c>
      <c r="U215" s="39"/>
      <c r="V215" s="39"/>
      <c r="W215" s="39"/>
      <c r="X215" s="39"/>
      <c r="Y215" s="39"/>
      <c r="Z215" s="39"/>
      <c r="AA215" s="39"/>
      <c r="AB215" s="39"/>
      <c r="AC215" s="39"/>
      <c r="AD215" s="39"/>
      <c r="AE215" s="39"/>
      <c r="AR215" s="231" t="s">
        <v>214</v>
      </c>
      <c r="AT215" s="231" t="s">
        <v>216</v>
      </c>
      <c r="AU215" s="231" t="s">
        <v>90</v>
      </c>
      <c r="AY215" s="18" t="s">
        <v>215</v>
      </c>
      <c r="BE215" s="232">
        <f>IF(N215="základní",J215,0)</f>
        <v>0</v>
      </c>
      <c r="BF215" s="232">
        <f>IF(N215="snížená",J215,0)</f>
        <v>0</v>
      </c>
      <c r="BG215" s="232">
        <f>IF(N215="zákl. přenesená",J215,0)</f>
        <v>0</v>
      </c>
      <c r="BH215" s="232">
        <f>IF(N215="sníž. přenesená",J215,0)</f>
        <v>0</v>
      </c>
      <c r="BI215" s="232">
        <f>IF(N215="nulová",J215,0)</f>
        <v>0</v>
      </c>
      <c r="BJ215" s="18" t="s">
        <v>88</v>
      </c>
      <c r="BK215" s="232">
        <f>ROUND(I215*H215,2)</f>
        <v>0</v>
      </c>
      <c r="BL215" s="18" t="s">
        <v>214</v>
      </c>
      <c r="BM215" s="231" t="s">
        <v>8145</v>
      </c>
    </row>
    <row r="216" s="2" customFormat="1">
      <c r="A216" s="39"/>
      <c r="B216" s="40"/>
      <c r="C216" s="41"/>
      <c r="D216" s="233" t="s">
        <v>221</v>
      </c>
      <c r="E216" s="41"/>
      <c r="F216" s="234" t="s">
        <v>8146</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221</v>
      </c>
      <c r="AU216" s="18" t="s">
        <v>90</v>
      </c>
    </row>
    <row r="217" s="2" customFormat="1">
      <c r="A217" s="39"/>
      <c r="B217" s="40"/>
      <c r="C217" s="41"/>
      <c r="D217" s="250" t="s">
        <v>362</v>
      </c>
      <c r="E217" s="41"/>
      <c r="F217" s="251" t="s">
        <v>8147</v>
      </c>
      <c r="G217" s="41"/>
      <c r="H217" s="41"/>
      <c r="I217" s="235"/>
      <c r="J217" s="41"/>
      <c r="K217" s="41"/>
      <c r="L217" s="45"/>
      <c r="M217" s="236"/>
      <c r="N217" s="237"/>
      <c r="O217" s="92"/>
      <c r="P217" s="92"/>
      <c r="Q217" s="92"/>
      <c r="R217" s="92"/>
      <c r="S217" s="92"/>
      <c r="T217" s="93"/>
      <c r="U217" s="39"/>
      <c r="V217" s="39"/>
      <c r="W217" s="39"/>
      <c r="X217" s="39"/>
      <c r="Y217" s="39"/>
      <c r="Z217" s="39"/>
      <c r="AA217" s="39"/>
      <c r="AB217" s="39"/>
      <c r="AC217" s="39"/>
      <c r="AD217" s="39"/>
      <c r="AE217" s="39"/>
      <c r="AT217" s="18" t="s">
        <v>362</v>
      </c>
      <c r="AU217" s="18" t="s">
        <v>90</v>
      </c>
    </row>
    <row r="218" s="14" customFormat="1">
      <c r="A218" s="14"/>
      <c r="B218" s="262"/>
      <c r="C218" s="263"/>
      <c r="D218" s="233" t="s">
        <v>364</v>
      </c>
      <c r="E218" s="264" t="s">
        <v>1</v>
      </c>
      <c r="F218" s="265" t="s">
        <v>8148</v>
      </c>
      <c r="G218" s="263"/>
      <c r="H218" s="266">
        <v>19</v>
      </c>
      <c r="I218" s="267"/>
      <c r="J218" s="263"/>
      <c r="K218" s="263"/>
      <c r="L218" s="268"/>
      <c r="M218" s="269"/>
      <c r="N218" s="270"/>
      <c r="O218" s="270"/>
      <c r="P218" s="270"/>
      <c r="Q218" s="270"/>
      <c r="R218" s="270"/>
      <c r="S218" s="270"/>
      <c r="T218" s="271"/>
      <c r="U218" s="14"/>
      <c r="V218" s="14"/>
      <c r="W218" s="14"/>
      <c r="X218" s="14"/>
      <c r="Y218" s="14"/>
      <c r="Z218" s="14"/>
      <c r="AA218" s="14"/>
      <c r="AB218" s="14"/>
      <c r="AC218" s="14"/>
      <c r="AD218" s="14"/>
      <c r="AE218" s="14"/>
      <c r="AT218" s="272" t="s">
        <v>364</v>
      </c>
      <c r="AU218" s="272" t="s">
        <v>90</v>
      </c>
      <c r="AV218" s="14" t="s">
        <v>90</v>
      </c>
      <c r="AW218" s="14" t="s">
        <v>36</v>
      </c>
      <c r="AX218" s="14" t="s">
        <v>88</v>
      </c>
      <c r="AY218" s="272" t="s">
        <v>215</v>
      </c>
    </row>
    <row r="219" s="2" customFormat="1" ht="24.15" customHeight="1">
      <c r="A219" s="39"/>
      <c r="B219" s="40"/>
      <c r="C219" s="295" t="s">
        <v>538</v>
      </c>
      <c r="D219" s="295" t="s">
        <v>539</v>
      </c>
      <c r="E219" s="296" t="s">
        <v>8149</v>
      </c>
      <c r="F219" s="297" t="s">
        <v>8150</v>
      </c>
      <c r="G219" s="298" t="s">
        <v>797</v>
      </c>
      <c r="H219" s="299">
        <v>19.285</v>
      </c>
      <c r="I219" s="300"/>
      <c r="J219" s="301">
        <f>ROUND(I219*H219,2)</f>
        <v>0</v>
      </c>
      <c r="K219" s="297" t="s">
        <v>359</v>
      </c>
      <c r="L219" s="302"/>
      <c r="M219" s="303" t="s">
        <v>1</v>
      </c>
      <c r="N219" s="304" t="s">
        <v>46</v>
      </c>
      <c r="O219" s="92"/>
      <c r="P219" s="229">
        <f>O219*H219</f>
        <v>0</v>
      </c>
      <c r="Q219" s="229">
        <v>0.00042999999999999999</v>
      </c>
      <c r="R219" s="229">
        <f>Q219*H219</f>
        <v>0.0082925499999999992</v>
      </c>
      <c r="S219" s="229">
        <v>0</v>
      </c>
      <c r="T219" s="230">
        <f>S219*H219</f>
        <v>0</v>
      </c>
      <c r="U219" s="39"/>
      <c r="V219" s="39"/>
      <c r="W219" s="39"/>
      <c r="X219" s="39"/>
      <c r="Y219" s="39"/>
      <c r="Z219" s="39"/>
      <c r="AA219" s="39"/>
      <c r="AB219" s="39"/>
      <c r="AC219" s="39"/>
      <c r="AD219" s="39"/>
      <c r="AE219" s="39"/>
      <c r="AR219" s="231" t="s">
        <v>251</v>
      </c>
      <c r="AT219" s="231" t="s">
        <v>539</v>
      </c>
      <c r="AU219" s="231" t="s">
        <v>90</v>
      </c>
      <c r="AY219" s="18" t="s">
        <v>215</v>
      </c>
      <c r="BE219" s="232">
        <f>IF(N219="základní",J219,0)</f>
        <v>0</v>
      </c>
      <c r="BF219" s="232">
        <f>IF(N219="snížená",J219,0)</f>
        <v>0</v>
      </c>
      <c r="BG219" s="232">
        <f>IF(N219="zákl. přenesená",J219,0)</f>
        <v>0</v>
      </c>
      <c r="BH219" s="232">
        <f>IF(N219="sníž. přenesená",J219,0)</f>
        <v>0</v>
      </c>
      <c r="BI219" s="232">
        <f>IF(N219="nulová",J219,0)</f>
        <v>0</v>
      </c>
      <c r="BJ219" s="18" t="s">
        <v>88</v>
      </c>
      <c r="BK219" s="232">
        <f>ROUND(I219*H219,2)</f>
        <v>0</v>
      </c>
      <c r="BL219" s="18" t="s">
        <v>214</v>
      </c>
      <c r="BM219" s="231" t="s">
        <v>8151</v>
      </c>
    </row>
    <row r="220" s="2" customFormat="1">
      <c r="A220" s="39"/>
      <c r="B220" s="40"/>
      <c r="C220" s="41"/>
      <c r="D220" s="233" t="s">
        <v>221</v>
      </c>
      <c r="E220" s="41"/>
      <c r="F220" s="234" t="s">
        <v>8150</v>
      </c>
      <c r="G220" s="41"/>
      <c r="H220" s="41"/>
      <c r="I220" s="235"/>
      <c r="J220" s="41"/>
      <c r="K220" s="41"/>
      <c r="L220" s="45"/>
      <c r="M220" s="236"/>
      <c r="N220" s="237"/>
      <c r="O220" s="92"/>
      <c r="P220" s="92"/>
      <c r="Q220" s="92"/>
      <c r="R220" s="92"/>
      <c r="S220" s="92"/>
      <c r="T220" s="93"/>
      <c r="U220" s="39"/>
      <c r="V220" s="39"/>
      <c r="W220" s="39"/>
      <c r="X220" s="39"/>
      <c r="Y220" s="39"/>
      <c r="Z220" s="39"/>
      <c r="AA220" s="39"/>
      <c r="AB220" s="39"/>
      <c r="AC220" s="39"/>
      <c r="AD220" s="39"/>
      <c r="AE220" s="39"/>
      <c r="AT220" s="18" t="s">
        <v>221</v>
      </c>
      <c r="AU220" s="18" t="s">
        <v>90</v>
      </c>
    </row>
    <row r="221" s="14" customFormat="1">
      <c r="A221" s="14"/>
      <c r="B221" s="262"/>
      <c r="C221" s="263"/>
      <c r="D221" s="233" t="s">
        <v>364</v>
      </c>
      <c r="E221" s="263"/>
      <c r="F221" s="265" t="s">
        <v>8152</v>
      </c>
      <c r="G221" s="263"/>
      <c r="H221" s="266">
        <v>19.285</v>
      </c>
      <c r="I221" s="267"/>
      <c r="J221" s="263"/>
      <c r="K221" s="263"/>
      <c r="L221" s="268"/>
      <c r="M221" s="269"/>
      <c r="N221" s="270"/>
      <c r="O221" s="270"/>
      <c r="P221" s="270"/>
      <c r="Q221" s="270"/>
      <c r="R221" s="270"/>
      <c r="S221" s="270"/>
      <c r="T221" s="271"/>
      <c r="U221" s="14"/>
      <c r="V221" s="14"/>
      <c r="W221" s="14"/>
      <c r="X221" s="14"/>
      <c r="Y221" s="14"/>
      <c r="Z221" s="14"/>
      <c r="AA221" s="14"/>
      <c r="AB221" s="14"/>
      <c r="AC221" s="14"/>
      <c r="AD221" s="14"/>
      <c r="AE221" s="14"/>
      <c r="AT221" s="272" t="s">
        <v>364</v>
      </c>
      <c r="AU221" s="272" t="s">
        <v>90</v>
      </c>
      <c r="AV221" s="14" t="s">
        <v>90</v>
      </c>
      <c r="AW221" s="14" t="s">
        <v>4</v>
      </c>
      <c r="AX221" s="14" t="s">
        <v>88</v>
      </c>
      <c r="AY221" s="272" t="s">
        <v>215</v>
      </c>
    </row>
    <row r="222" s="2" customFormat="1" ht="24.15" customHeight="1">
      <c r="A222" s="39"/>
      <c r="B222" s="40"/>
      <c r="C222" s="220" t="s">
        <v>544</v>
      </c>
      <c r="D222" s="220" t="s">
        <v>216</v>
      </c>
      <c r="E222" s="221" t="s">
        <v>8153</v>
      </c>
      <c r="F222" s="222" t="s">
        <v>8154</v>
      </c>
      <c r="G222" s="223" t="s">
        <v>797</v>
      </c>
      <c r="H222" s="224">
        <v>5</v>
      </c>
      <c r="I222" s="225"/>
      <c r="J222" s="226">
        <f>ROUND(I222*H222,2)</f>
        <v>0</v>
      </c>
      <c r="K222" s="222" t="s">
        <v>359</v>
      </c>
      <c r="L222" s="45"/>
      <c r="M222" s="227" t="s">
        <v>1</v>
      </c>
      <c r="N222" s="228" t="s">
        <v>46</v>
      </c>
      <c r="O222" s="92"/>
      <c r="P222" s="229">
        <f>O222*H222</f>
        <v>0</v>
      </c>
      <c r="Q222" s="229">
        <v>0</v>
      </c>
      <c r="R222" s="229">
        <f>Q222*H222</f>
        <v>0</v>
      </c>
      <c r="S222" s="229">
        <v>0</v>
      </c>
      <c r="T222" s="230">
        <f>S222*H222</f>
        <v>0</v>
      </c>
      <c r="U222" s="39"/>
      <c r="V222" s="39"/>
      <c r="W222" s="39"/>
      <c r="X222" s="39"/>
      <c r="Y222" s="39"/>
      <c r="Z222" s="39"/>
      <c r="AA222" s="39"/>
      <c r="AB222" s="39"/>
      <c r="AC222" s="39"/>
      <c r="AD222" s="39"/>
      <c r="AE222" s="39"/>
      <c r="AR222" s="231" t="s">
        <v>1043</v>
      </c>
      <c r="AT222" s="231" t="s">
        <v>216</v>
      </c>
      <c r="AU222" s="231" t="s">
        <v>90</v>
      </c>
      <c r="AY222" s="18" t="s">
        <v>215</v>
      </c>
      <c r="BE222" s="232">
        <f>IF(N222="základní",J222,0)</f>
        <v>0</v>
      </c>
      <c r="BF222" s="232">
        <f>IF(N222="snížená",J222,0)</f>
        <v>0</v>
      </c>
      <c r="BG222" s="232">
        <f>IF(N222="zákl. přenesená",J222,0)</f>
        <v>0</v>
      </c>
      <c r="BH222" s="232">
        <f>IF(N222="sníž. přenesená",J222,0)</f>
        <v>0</v>
      </c>
      <c r="BI222" s="232">
        <f>IF(N222="nulová",J222,0)</f>
        <v>0</v>
      </c>
      <c r="BJ222" s="18" t="s">
        <v>88</v>
      </c>
      <c r="BK222" s="232">
        <f>ROUND(I222*H222,2)</f>
        <v>0</v>
      </c>
      <c r="BL222" s="18" t="s">
        <v>1043</v>
      </c>
      <c r="BM222" s="231" t="s">
        <v>8155</v>
      </c>
    </row>
    <row r="223" s="2" customFormat="1">
      <c r="A223" s="39"/>
      <c r="B223" s="40"/>
      <c r="C223" s="41"/>
      <c r="D223" s="250" t="s">
        <v>362</v>
      </c>
      <c r="E223" s="41"/>
      <c r="F223" s="251" t="s">
        <v>8156</v>
      </c>
      <c r="G223" s="41"/>
      <c r="H223" s="41"/>
      <c r="I223" s="235"/>
      <c r="J223" s="41"/>
      <c r="K223" s="41"/>
      <c r="L223" s="45"/>
      <c r="M223" s="236"/>
      <c r="N223" s="237"/>
      <c r="O223" s="92"/>
      <c r="P223" s="92"/>
      <c r="Q223" s="92"/>
      <c r="R223" s="92"/>
      <c r="S223" s="92"/>
      <c r="T223" s="93"/>
      <c r="U223" s="39"/>
      <c r="V223" s="39"/>
      <c r="W223" s="39"/>
      <c r="X223" s="39"/>
      <c r="Y223" s="39"/>
      <c r="Z223" s="39"/>
      <c r="AA223" s="39"/>
      <c r="AB223" s="39"/>
      <c r="AC223" s="39"/>
      <c r="AD223" s="39"/>
      <c r="AE223" s="39"/>
      <c r="AT223" s="18" t="s">
        <v>362</v>
      </c>
      <c r="AU223" s="18" t="s">
        <v>90</v>
      </c>
    </row>
    <row r="224" s="2" customFormat="1" ht="24.15" customHeight="1">
      <c r="A224" s="39"/>
      <c r="B224" s="40"/>
      <c r="C224" s="295" t="s">
        <v>553</v>
      </c>
      <c r="D224" s="295" t="s">
        <v>539</v>
      </c>
      <c r="E224" s="296" t="s">
        <v>8157</v>
      </c>
      <c r="F224" s="297" t="s">
        <v>8158</v>
      </c>
      <c r="G224" s="298" t="s">
        <v>797</v>
      </c>
      <c r="H224" s="299">
        <v>5.1500000000000004</v>
      </c>
      <c r="I224" s="300"/>
      <c r="J224" s="301">
        <f>ROUND(I224*H224,2)</f>
        <v>0</v>
      </c>
      <c r="K224" s="297" t="s">
        <v>359</v>
      </c>
      <c r="L224" s="302"/>
      <c r="M224" s="303" t="s">
        <v>1</v>
      </c>
      <c r="N224" s="304" t="s">
        <v>46</v>
      </c>
      <c r="O224" s="92"/>
      <c r="P224" s="229">
        <f>O224*H224</f>
        <v>0</v>
      </c>
      <c r="Q224" s="229">
        <v>0.00068999999999999997</v>
      </c>
      <c r="R224" s="229">
        <f>Q224*H224</f>
        <v>0.0035535000000000002</v>
      </c>
      <c r="S224" s="229">
        <v>0</v>
      </c>
      <c r="T224" s="230">
        <f>S224*H224</f>
        <v>0</v>
      </c>
      <c r="U224" s="39"/>
      <c r="V224" s="39"/>
      <c r="W224" s="39"/>
      <c r="X224" s="39"/>
      <c r="Y224" s="39"/>
      <c r="Z224" s="39"/>
      <c r="AA224" s="39"/>
      <c r="AB224" s="39"/>
      <c r="AC224" s="39"/>
      <c r="AD224" s="39"/>
      <c r="AE224" s="39"/>
      <c r="AR224" s="231" t="s">
        <v>2646</v>
      </c>
      <c r="AT224" s="231" t="s">
        <v>539</v>
      </c>
      <c r="AU224" s="231" t="s">
        <v>90</v>
      </c>
      <c r="AY224" s="18" t="s">
        <v>215</v>
      </c>
      <c r="BE224" s="232">
        <f>IF(N224="základní",J224,0)</f>
        <v>0</v>
      </c>
      <c r="BF224" s="232">
        <f>IF(N224="snížená",J224,0)</f>
        <v>0</v>
      </c>
      <c r="BG224" s="232">
        <f>IF(N224="zákl. přenesená",J224,0)</f>
        <v>0</v>
      </c>
      <c r="BH224" s="232">
        <f>IF(N224="sníž. přenesená",J224,0)</f>
        <v>0</v>
      </c>
      <c r="BI224" s="232">
        <f>IF(N224="nulová",J224,0)</f>
        <v>0</v>
      </c>
      <c r="BJ224" s="18" t="s">
        <v>88</v>
      </c>
      <c r="BK224" s="232">
        <f>ROUND(I224*H224,2)</f>
        <v>0</v>
      </c>
      <c r="BL224" s="18" t="s">
        <v>1043</v>
      </c>
      <c r="BM224" s="231" t="s">
        <v>8159</v>
      </c>
    </row>
    <row r="225" s="2" customFormat="1">
      <c r="A225" s="39"/>
      <c r="B225" s="40"/>
      <c r="C225" s="41"/>
      <c r="D225" s="233" t="s">
        <v>221</v>
      </c>
      <c r="E225" s="41"/>
      <c r="F225" s="234" t="s">
        <v>8160</v>
      </c>
      <c r="G225" s="41"/>
      <c r="H225" s="41"/>
      <c r="I225" s="235"/>
      <c r="J225" s="41"/>
      <c r="K225" s="41"/>
      <c r="L225" s="45"/>
      <c r="M225" s="236"/>
      <c r="N225" s="237"/>
      <c r="O225" s="92"/>
      <c r="P225" s="92"/>
      <c r="Q225" s="92"/>
      <c r="R225" s="92"/>
      <c r="S225" s="92"/>
      <c r="T225" s="93"/>
      <c r="U225" s="39"/>
      <c r="V225" s="39"/>
      <c r="W225" s="39"/>
      <c r="X225" s="39"/>
      <c r="Y225" s="39"/>
      <c r="Z225" s="39"/>
      <c r="AA225" s="39"/>
      <c r="AB225" s="39"/>
      <c r="AC225" s="39"/>
      <c r="AD225" s="39"/>
      <c r="AE225" s="39"/>
      <c r="AT225" s="18" t="s">
        <v>221</v>
      </c>
      <c r="AU225" s="18" t="s">
        <v>90</v>
      </c>
    </row>
    <row r="226" s="14" customFormat="1">
      <c r="A226" s="14"/>
      <c r="B226" s="262"/>
      <c r="C226" s="263"/>
      <c r="D226" s="233" t="s">
        <v>364</v>
      </c>
      <c r="E226" s="263"/>
      <c r="F226" s="265" t="s">
        <v>8161</v>
      </c>
      <c r="G226" s="263"/>
      <c r="H226" s="266">
        <v>5.1500000000000004</v>
      </c>
      <c r="I226" s="267"/>
      <c r="J226" s="263"/>
      <c r="K226" s="263"/>
      <c r="L226" s="268"/>
      <c r="M226" s="269"/>
      <c r="N226" s="270"/>
      <c r="O226" s="270"/>
      <c r="P226" s="270"/>
      <c r="Q226" s="270"/>
      <c r="R226" s="270"/>
      <c r="S226" s="270"/>
      <c r="T226" s="271"/>
      <c r="U226" s="14"/>
      <c r="V226" s="14"/>
      <c r="W226" s="14"/>
      <c r="X226" s="14"/>
      <c r="Y226" s="14"/>
      <c r="Z226" s="14"/>
      <c r="AA226" s="14"/>
      <c r="AB226" s="14"/>
      <c r="AC226" s="14"/>
      <c r="AD226" s="14"/>
      <c r="AE226" s="14"/>
      <c r="AT226" s="272" t="s">
        <v>364</v>
      </c>
      <c r="AU226" s="272" t="s">
        <v>90</v>
      </c>
      <c r="AV226" s="14" t="s">
        <v>90</v>
      </c>
      <c r="AW226" s="14" t="s">
        <v>4</v>
      </c>
      <c r="AX226" s="14" t="s">
        <v>88</v>
      </c>
      <c r="AY226" s="272" t="s">
        <v>215</v>
      </c>
    </row>
    <row r="227" s="2" customFormat="1" ht="33" customHeight="1">
      <c r="A227" s="39"/>
      <c r="B227" s="40"/>
      <c r="C227" s="220" t="s">
        <v>564</v>
      </c>
      <c r="D227" s="220" t="s">
        <v>216</v>
      </c>
      <c r="E227" s="221" t="s">
        <v>8162</v>
      </c>
      <c r="F227" s="222" t="s">
        <v>8163</v>
      </c>
      <c r="G227" s="223" t="s">
        <v>716</v>
      </c>
      <c r="H227" s="224">
        <v>2</v>
      </c>
      <c r="I227" s="225"/>
      <c r="J227" s="226">
        <f>ROUND(I227*H227,2)</f>
        <v>0</v>
      </c>
      <c r="K227" s="222" t="s">
        <v>359</v>
      </c>
      <c r="L227" s="45"/>
      <c r="M227" s="227" t="s">
        <v>1</v>
      </c>
      <c r="N227" s="228" t="s">
        <v>46</v>
      </c>
      <c r="O227" s="92"/>
      <c r="P227" s="229">
        <f>O227*H227</f>
        <v>0</v>
      </c>
      <c r="Q227" s="229">
        <v>0</v>
      </c>
      <c r="R227" s="229">
        <f>Q227*H227</f>
        <v>0</v>
      </c>
      <c r="S227" s="229">
        <v>0</v>
      </c>
      <c r="T227" s="230">
        <f>S227*H227</f>
        <v>0</v>
      </c>
      <c r="U227" s="39"/>
      <c r="V227" s="39"/>
      <c r="W227" s="39"/>
      <c r="X227" s="39"/>
      <c r="Y227" s="39"/>
      <c r="Z227" s="39"/>
      <c r="AA227" s="39"/>
      <c r="AB227" s="39"/>
      <c r="AC227" s="39"/>
      <c r="AD227" s="39"/>
      <c r="AE227" s="39"/>
      <c r="AR227" s="231" t="s">
        <v>1043</v>
      </c>
      <c r="AT227" s="231" t="s">
        <v>216</v>
      </c>
      <c r="AU227" s="231" t="s">
        <v>90</v>
      </c>
      <c r="AY227" s="18" t="s">
        <v>215</v>
      </c>
      <c r="BE227" s="232">
        <f>IF(N227="základní",J227,0)</f>
        <v>0</v>
      </c>
      <c r="BF227" s="232">
        <f>IF(N227="snížená",J227,0)</f>
        <v>0</v>
      </c>
      <c r="BG227" s="232">
        <f>IF(N227="zákl. přenesená",J227,0)</f>
        <v>0</v>
      </c>
      <c r="BH227" s="232">
        <f>IF(N227="sníž. přenesená",J227,0)</f>
        <v>0</v>
      </c>
      <c r="BI227" s="232">
        <f>IF(N227="nulová",J227,0)</f>
        <v>0</v>
      </c>
      <c r="BJ227" s="18" t="s">
        <v>88</v>
      </c>
      <c r="BK227" s="232">
        <f>ROUND(I227*H227,2)</f>
        <v>0</v>
      </c>
      <c r="BL227" s="18" t="s">
        <v>1043</v>
      </c>
      <c r="BM227" s="231" t="s">
        <v>8164</v>
      </c>
    </row>
    <row r="228" s="2" customFormat="1">
      <c r="A228" s="39"/>
      <c r="B228" s="40"/>
      <c r="C228" s="41"/>
      <c r="D228" s="233" t="s">
        <v>221</v>
      </c>
      <c r="E228" s="41"/>
      <c r="F228" s="234" t="s">
        <v>8165</v>
      </c>
      <c r="G228" s="41"/>
      <c r="H228" s="41"/>
      <c r="I228" s="235"/>
      <c r="J228" s="41"/>
      <c r="K228" s="41"/>
      <c r="L228" s="45"/>
      <c r="M228" s="236"/>
      <c r="N228" s="237"/>
      <c r="O228" s="92"/>
      <c r="P228" s="92"/>
      <c r="Q228" s="92"/>
      <c r="R228" s="92"/>
      <c r="S228" s="92"/>
      <c r="T228" s="93"/>
      <c r="U228" s="39"/>
      <c r="V228" s="39"/>
      <c r="W228" s="39"/>
      <c r="X228" s="39"/>
      <c r="Y228" s="39"/>
      <c r="Z228" s="39"/>
      <c r="AA228" s="39"/>
      <c r="AB228" s="39"/>
      <c r="AC228" s="39"/>
      <c r="AD228" s="39"/>
      <c r="AE228" s="39"/>
      <c r="AT228" s="18" t="s">
        <v>221</v>
      </c>
      <c r="AU228" s="18" t="s">
        <v>90</v>
      </c>
    </row>
    <row r="229" s="2" customFormat="1">
      <c r="A229" s="39"/>
      <c r="B229" s="40"/>
      <c r="C229" s="41"/>
      <c r="D229" s="250" t="s">
        <v>362</v>
      </c>
      <c r="E229" s="41"/>
      <c r="F229" s="251" t="s">
        <v>8166</v>
      </c>
      <c r="G229" s="41"/>
      <c r="H229" s="41"/>
      <c r="I229" s="235"/>
      <c r="J229" s="41"/>
      <c r="K229" s="41"/>
      <c r="L229" s="45"/>
      <c r="M229" s="236"/>
      <c r="N229" s="237"/>
      <c r="O229" s="92"/>
      <c r="P229" s="92"/>
      <c r="Q229" s="92"/>
      <c r="R229" s="92"/>
      <c r="S229" s="92"/>
      <c r="T229" s="93"/>
      <c r="U229" s="39"/>
      <c r="V229" s="39"/>
      <c r="W229" s="39"/>
      <c r="X229" s="39"/>
      <c r="Y229" s="39"/>
      <c r="Z229" s="39"/>
      <c r="AA229" s="39"/>
      <c r="AB229" s="39"/>
      <c r="AC229" s="39"/>
      <c r="AD229" s="39"/>
      <c r="AE229" s="39"/>
      <c r="AT229" s="18" t="s">
        <v>362</v>
      </c>
      <c r="AU229" s="18" t="s">
        <v>90</v>
      </c>
    </row>
    <row r="230" s="2" customFormat="1" ht="24.15" customHeight="1">
      <c r="A230" s="39"/>
      <c r="B230" s="40"/>
      <c r="C230" s="295" t="s">
        <v>574</v>
      </c>
      <c r="D230" s="295" t="s">
        <v>539</v>
      </c>
      <c r="E230" s="296" t="s">
        <v>8167</v>
      </c>
      <c r="F230" s="297" t="s">
        <v>8168</v>
      </c>
      <c r="G230" s="298" t="s">
        <v>716</v>
      </c>
      <c r="H230" s="299">
        <v>2</v>
      </c>
      <c r="I230" s="300"/>
      <c r="J230" s="301">
        <f>ROUND(I230*H230,2)</f>
        <v>0</v>
      </c>
      <c r="K230" s="297" t="s">
        <v>359</v>
      </c>
      <c r="L230" s="302"/>
      <c r="M230" s="303" t="s">
        <v>1</v>
      </c>
      <c r="N230" s="304" t="s">
        <v>46</v>
      </c>
      <c r="O230" s="92"/>
      <c r="P230" s="229">
        <f>O230*H230</f>
        <v>0</v>
      </c>
      <c r="Q230" s="229">
        <v>0.00017000000000000001</v>
      </c>
      <c r="R230" s="229">
        <f>Q230*H230</f>
        <v>0.00034000000000000002</v>
      </c>
      <c r="S230" s="229">
        <v>0</v>
      </c>
      <c r="T230" s="230">
        <f>S230*H230</f>
        <v>0</v>
      </c>
      <c r="U230" s="39"/>
      <c r="V230" s="39"/>
      <c r="W230" s="39"/>
      <c r="X230" s="39"/>
      <c r="Y230" s="39"/>
      <c r="Z230" s="39"/>
      <c r="AA230" s="39"/>
      <c r="AB230" s="39"/>
      <c r="AC230" s="39"/>
      <c r="AD230" s="39"/>
      <c r="AE230" s="39"/>
      <c r="AR230" s="231" t="s">
        <v>2646</v>
      </c>
      <c r="AT230" s="231" t="s">
        <v>539</v>
      </c>
      <c r="AU230" s="231" t="s">
        <v>90</v>
      </c>
      <c r="AY230" s="18" t="s">
        <v>215</v>
      </c>
      <c r="BE230" s="232">
        <f>IF(N230="základní",J230,0)</f>
        <v>0</v>
      </c>
      <c r="BF230" s="232">
        <f>IF(N230="snížená",J230,0)</f>
        <v>0</v>
      </c>
      <c r="BG230" s="232">
        <f>IF(N230="zákl. přenesená",J230,0)</f>
        <v>0</v>
      </c>
      <c r="BH230" s="232">
        <f>IF(N230="sníž. přenesená",J230,0)</f>
        <v>0</v>
      </c>
      <c r="BI230" s="232">
        <f>IF(N230="nulová",J230,0)</f>
        <v>0</v>
      </c>
      <c r="BJ230" s="18" t="s">
        <v>88</v>
      </c>
      <c r="BK230" s="232">
        <f>ROUND(I230*H230,2)</f>
        <v>0</v>
      </c>
      <c r="BL230" s="18" t="s">
        <v>1043</v>
      </c>
      <c r="BM230" s="231" t="s">
        <v>8169</v>
      </c>
    </row>
    <row r="231" s="2" customFormat="1">
      <c r="A231" s="39"/>
      <c r="B231" s="40"/>
      <c r="C231" s="41"/>
      <c r="D231" s="233" t="s">
        <v>221</v>
      </c>
      <c r="E231" s="41"/>
      <c r="F231" s="234" t="s">
        <v>8168</v>
      </c>
      <c r="G231" s="41"/>
      <c r="H231" s="41"/>
      <c r="I231" s="235"/>
      <c r="J231" s="41"/>
      <c r="K231" s="41"/>
      <c r="L231" s="45"/>
      <c r="M231" s="236"/>
      <c r="N231" s="237"/>
      <c r="O231" s="92"/>
      <c r="P231" s="92"/>
      <c r="Q231" s="92"/>
      <c r="R231" s="92"/>
      <c r="S231" s="92"/>
      <c r="T231" s="93"/>
      <c r="U231" s="39"/>
      <c r="V231" s="39"/>
      <c r="W231" s="39"/>
      <c r="X231" s="39"/>
      <c r="Y231" s="39"/>
      <c r="Z231" s="39"/>
      <c r="AA231" s="39"/>
      <c r="AB231" s="39"/>
      <c r="AC231" s="39"/>
      <c r="AD231" s="39"/>
      <c r="AE231" s="39"/>
      <c r="AT231" s="18" t="s">
        <v>221</v>
      </c>
      <c r="AU231" s="18" t="s">
        <v>90</v>
      </c>
    </row>
    <row r="232" s="2" customFormat="1" ht="16.5" customHeight="1">
      <c r="A232" s="39"/>
      <c r="B232" s="40"/>
      <c r="C232" s="220" t="s">
        <v>580</v>
      </c>
      <c r="D232" s="220" t="s">
        <v>216</v>
      </c>
      <c r="E232" s="221" t="s">
        <v>5384</v>
      </c>
      <c r="F232" s="222" t="s">
        <v>5385</v>
      </c>
      <c r="G232" s="223" t="s">
        <v>716</v>
      </c>
      <c r="H232" s="224">
        <v>1</v>
      </c>
      <c r="I232" s="225"/>
      <c r="J232" s="226">
        <f>ROUND(I232*H232,2)</f>
        <v>0</v>
      </c>
      <c r="K232" s="222" t="s">
        <v>1</v>
      </c>
      <c r="L232" s="45"/>
      <c r="M232" s="227" t="s">
        <v>1</v>
      </c>
      <c r="N232" s="228" t="s">
        <v>46</v>
      </c>
      <c r="O232" s="92"/>
      <c r="P232" s="229">
        <f>O232*H232</f>
        <v>0</v>
      </c>
      <c r="Q232" s="229">
        <v>0</v>
      </c>
      <c r="R232" s="229">
        <f>Q232*H232</f>
        <v>0</v>
      </c>
      <c r="S232" s="229">
        <v>0</v>
      </c>
      <c r="T232" s="230">
        <f>S232*H232</f>
        <v>0</v>
      </c>
      <c r="U232" s="39"/>
      <c r="V232" s="39"/>
      <c r="W232" s="39"/>
      <c r="X232" s="39"/>
      <c r="Y232" s="39"/>
      <c r="Z232" s="39"/>
      <c r="AA232" s="39"/>
      <c r="AB232" s="39"/>
      <c r="AC232" s="39"/>
      <c r="AD232" s="39"/>
      <c r="AE232" s="39"/>
      <c r="AR232" s="231" t="s">
        <v>1043</v>
      </c>
      <c r="AT232" s="231" t="s">
        <v>216</v>
      </c>
      <c r="AU232" s="231" t="s">
        <v>90</v>
      </c>
      <c r="AY232" s="18" t="s">
        <v>215</v>
      </c>
      <c r="BE232" s="232">
        <f>IF(N232="základní",J232,0)</f>
        <v>0</v>
      </c>
      <c r="BF232" s="232">
        <f>IF(N232="snížená",J232,0)</f>
        <v>0</v>
      </c>
      <c r="BG232" s="232">
        <f>IF(N232="zákl. přenesená",J232,0)</f>
        <v>0</v>
      </c>
      <c r="BH232" s="232">
        <f>IF(N232="sníž. přenesená",J232,0)</f>
        <v>0</v>
      </c>
      <c r="BI232" s="232">
        <f>IF(N232="nulová",J232,0)</f>
        <v>0</v>
      </c>
      <c r="BJ232" s="18" t="s">
        <v>88</v>
      </c>
      <c r="BK232" s="232">
        <f>ROUND(I232*H232,2)</f>
        <v>0</v>
      </c>
      <c r="BL232" s="18" t="s">
        <v>1043</v>
      </c>
      <c r="BM232" s="231" t="s">
        <v>8170</v>
      </c>
    </row>
    <row r="233" s="2" customFormat="1">
      <c r="A233" s="39"/>
      <c r="B233" s="40"/>
      <c r="C233" s="41"/>
      <c r="D233" s="233" t="s">
        <v>221</v>
      </c>
      <c r="E233" s="41"/>
      <c r="F233" s="234" t="s">
        <v>5387</v>
      </c>
      <c r="G233" s="41"/>
      <c r="H233" s="41"/>
      <c r="I233" s="235"/>
      <c r="J233" s="41"/>
      <c r="K233" s="41"/>
      <c r="L233" s="45"/>
      <c r="M233" s="236"/>
      <c r="N233" s="237"/>
      <c r="O233" s="92"/>
      <c r="P233" s="92"/>
      <c r="Q233" s="92"/>
      <c r="R233" s="92"/>
      <c r="S233" s="92"/>
      <c r="T233" s="93"/>
      <c r="U233" s="39"/>
      <c r="V233" s="39"/>
      <c r="W233" s="39"/>
      <c r="X233" s="39"/>
      <c r="Y233" s="39"/>
      <c r="Z233" s="39"/>
      <c r="AA233" s="39"/>
      <c r="AB233" s="39"/>
      <c r="AC233" s="39"/>
      <c r="AD233" s="39"/>
      <c r="AE233" s="39"/>
      <c r="AT233" s="18" t="s">
        <v>221</v>
      </c>
      <c r="AU233" s="18" t="s">
        <v>90</v>
      </c>
    </row>
    <row r="234" s="2" customFormat="1" ht="24.15" customHeight="1">
      <c r="A234" s="39"/>
      <c r="B234" s="40"/>
      <c r="C234" s="295" t="s">
        <v>589</v>
      </c>
      <c r="D234" s="295" t="s">
        <v>539</v>
      </c>
      <c r="E234" s="296" t="s">
        <v>5389</v>
      </c>
      <c r="F234" s="297" t="s">
        <v>8171</v>
      </c>
      <c r="G234" s="298" t="s">
        <v>716</v>
      </c>
      <c r="H234" s="299">
        <v>1</v>
      </c>
      <c r="I234" s="300"/>
      <c r="J234" s="301">
        <f>ROUND(I234*H234,2)</f>
        <v>0</v>
      </c>
      <c r="K234" s="297" t="s">
        <v>1</v>
      </c>
      <c r="L234" s="302"/>
      <c r="M234" s="303" t="s">
        <v>1</v>
      </c>
      <c r="N234" s="304" t="s">
        <v>46</v>
      </c>
      <c r="O234" s="92"/>
      <c r="P234" s="229">
        <f>O234*H234</f>
        <v>0</v>
      </c>
      <c r="Q234" s="229">
        <v>0.00080999999999999996</v>
      </c>
      <c r="R234" s="229">
        <f>Q234*H234</f>
        <v>0.00080999999999999996</v>
      </c>
      <c r="S234" s="229">
        <v>0</v>
      </c>
      <c r="T234" s="230">
        <f>S234*H234</f>
        <v>0</v>
      </c>
      <c r="U234" s="39"/>
      <c r="V234" s="39"/>
      <c r="W234" s="39"/>
      <c r="X234" s="39"/>
      <c r="Y234" s="39"/>
      <c r="Z234" s="39"/>
      <c r="AA234" s="39"/>
      <c r="AB234" s="39"/>
      <c r="AC234" s="39"/>
      <c r="AD234" s="39"/>
      <c r="AE234" s="39"/>
      <c r="AR234" s="231" t="s">
        <v>2646</v>
      </c>
      <c r="AT234" s="231" t="s">
        <v>539</v>
      </c>
      <c r="AU234" s="231" t="s">
        <v>90</v>
      </c>
      <c r="AY234" s="18" t="s">
        <v>215</v>
      </c>
      <c r="BE234" s="232">
        <f>IF(N234="základní",J234,0)</f>
        <v>0</v>
      </c>
      <c r="BF234" s="232">
        <f>IF(N234="snížená",J234,0)</f>
        <v>0</v>
      </c>
      <c r="BG234" s="232">
        <f>IF(N234="zákl. přenesená",J234,0)</f>
        <v>0</v>
      </c>
      <c r="BH234" s="232">
        <f>IF(N234="sníž. přenesená",J234,0)</f>
        <v>0</v>
      </c>
      <c r="BI234" s="232">
        <f>IF(N234="nulová",J234,0)</f>
        <v>0</v>
      </c>
      <c r="BJ234" s="18" t="s">
        <v>88</v>
      </c>
      <c r="BK234" s="232">
        <f>ROUND(I234*H234,2)</f>
        <v>0</v>
      </c>
      <c r="BL234" s="18" t="s">
        <v>1043</v>
      </c>
      <c r="BM234" s="231" t="s">
        <v>8172</v>
      </c>
    </row>
    <row r="235" s="2" customFormat="1" ht="24.15" customHeight="1">
      <c r="A235" s="39"/>
      <c r="B235" s="40"/>
      <c r="C235" s="220" t="s">
        <v>609</v>
      </c>
      <c r="D235" s="220" t="s">
        <v>216</v>
      </c>
      <c r="E235" s="221" t="s">
        <v>8173</v>
      </c>
      <c r="F235" s="222" t="s">
        <v>8174</v>
      </c>
      <c r="G235" s="223" t="s">
        <v>716</v>
      </c>
      <c r="H235" s="224">
        <v>4</v>
      </c>
      <c r="I235" s="225"/>
      <c r="J235" s="226">
        <f>ROUND(I235*H235,2)</f>
        <v>0</v>
      </c>
      <c r="K235" s="222" t="s">
        <v>359</v>
      </c>
      <c r="L235" s="45"/>
      <c r="M235" s="227" t="s">
        <v>1</v>
      </c>
      <c r="N235" s="228" t="s">
        <v>46</v>
      </c>
      <c r="O235" s="92"/>
      <c r="P235" s="229">
        <f>O235*H235</f>
        <v>0</v>
      </c>
      <c r="Q235" s="229">
        <v>0</v>
      </c>
      <c r="R235" s="229">
        <f>Q235*H235</f>
        <v>0</v>
      </c>
      <c r="S235" s="229">
        <v>0</v>
      </c>
      <c r="T235" s="230">
        <f>S235*H235</f>
        <v>0</v>
      </c>
      <c r="U235" s="39"/>
      <c r="V235" s="39"/>
      <c r="W235" s="39"/>
      <c r="X235" s="39"/>
      <c r="Y235" s="39"/>
      <c r="Z235" s="39"/>
      <c r="AA235" s="39"/>
      <c r="AB235" s="39"/>
      <c r="AC235" s="39"/>
      <c r="AD235" s="39"/>
      <c r="AE235" s="39"/>
      <c r="AR235" s="231" t="s">
        <v>214</v>
      </c>
      <c r="AT235" s="231" t="s">
        <v>216</v>
      </c>
      <c r="AU235" s="231" t="s">
        <v>90</v>
      </c>
      <c r="AY235" s="18" t="s">
        <v>215</v>
      </c>
      <c r="BE235" s="232">
        <f>IF(N235="základní",J235,0)</f>
        <v>0</v>
      </c>
      <c r="BF235" s="232">
        <f>IF(N235="snížená",J235,0)</f>
        <v>0</v>
      </c>
      <c r="BG235" s="232">
        <f>IF(N235="zákl. přenesená",J235,0)</f>
        <v>0</v>
      </c>
      <c r="BH235" s="232">
        <f>IF(N235="sníž. přenesená",J235,0)</f>
        <v>0</v>
      </c>
      <c r="BI235" s="232">
        <f>IF(N235="nulová",J235,0)</f>
        <v>0</v>
      </c>
      <c r="BJ235" s="18" t="s">
        <v>88</v>
      </c>
      <c r="BK235" s="232">
        <f>ROUND(I235*H235,2)</f>
        <v>0</v>
      </c>
      <c r="BL235" s="18" t="s">
        <v>214</v>
      </c>
      <c r="BM235" s="231" t="s">
        <v>8175</v>
      </c>
    </row>
    <row r="236" s="2" customFormat="1">
      <c r="A236" s="39"/>
      <c r="B236" s="40"/>
      <c r="C236" s="41"/>
      <c r="D236" s="233" t="s">
        <v>221</v>
      </c>
      <c r="E236" s="41"/>
      <c r="F236" s="234" t="s">
        <v>8176</v>
      </c>
      <c r="G236" s="41"/>
      <c r="H236" s="41"/>
      <c r="I236" s="235"/>
      <c r="J236" s="41"/>
      <c r="K236" s="41"/>
      <c r="L236" s="45"/>
      <c r="M236" s="236"/>
      <c r="N236" s="237"/>
      <c r="O236" s="92"/>
      <c r="P236" s="92"/>
      <c r="Q236" s="92"/>
      <c r="R236" s="92"/>
      <c r="S236" s="92"/>
      <c r="T236" s="93"/>
      <c r="U236" s="39"/>
      <c r="V236" s="39"/>
      <c r="W236" s="39"/>
      <c r="X236" s="39"/>
      <c r="Y236" s="39"/>
      <c r="Z236" s="39"/>
      <c r="AA236" s="39"/>
      <c r="AB236" s="39"/>
      <c r="AC236" s="39"/>
      <c r="AD236" s="39"/>
      <c r="AE236" s="39"/>
      <c r="AT236" s="18" t="s">
        <v>221</v>
      </c>
      <c r="AU236" s="18" t="s">
        <v>90</v>
      </c>
    </row>
    <row r="237" s="2" customFormat="1">
      <c r="A237" s="39"/>
      <c r="B237" s="40"/>
      <c r="C237" s="41"/>
      <c r="D237" s="250" t="s">
        <v>362</v>
      </c>
      <c r="E237" s="41"/>
      <c r="F237" s="251" t="s">
        <v>8177</v>
      </c>
      <c r="G237" s="41"/>
      <c r="H237" s="41"/>
      <c r="I237" s="235"/>
      <c r="J237" s="41"/>
      <c r="K237" s="41"/>
      <c r="L237" s="45"/>
      <c r="M237" s="236"/>
      <c r="N237" s="237"/>
      <c r="O237" s="92"/>
      <c r="P237" s="92"/>
      <c r="Q237" s="92"/>
      <c r="R237" s="92"/>
      <c r="S237" s="92"/>
      <c r="T237" s="93"/>
      <c r="U237" s="39"/>
      <c r="V237" s="39"/>
      <c r="W237" s="39"/>
      <c r="X237" s="39"/>
      <c r="Y237" s="39"/>
      <c r="Z237" s="39"/>
      <c r="AA237" s="39"/>
      <c r="AB237" s="39"/>
      <c r="AC237" s="39"/>
      <c r="AD237" s="39"/>
      <c r="AE237" s="39"/>
      <c r="AT237" s="18" t="s">
        <v>362</v>
      </c>
      <c r="AU237" s="18" t="s">
        <v>90</v>
      </c>
    </row>
    <row r="238" s="2" customFormat="1" ht="16.5" customHeight="1">
      <c r="A238" s="39"/>
      <c r="B238" s="40"/>
      <c r="C238" s="295" t="s">
        <v>625</v>
      </c>
      <c r="D238" s="295" t="s">
        <v>539</v>
      </c>
      <c r="E238" s="296" t="s">
        <v>8178</v>
      </c>
      <c r="F238" s="297" t="s">
        <v>8179</v>
      </c>
      <c r="G238" s="298" t="s">
        <v>716</v>
      </c>
      <c r="H238" s="299">
        <v>1</v>
      </c>
      <c r="I238" s="300"/>
      <c r="J238" s="301">
        <f>ROUND(I238*H238,2)</f>
        <v>0</v>
      </c>
      <c r="K238" s="297" t="s">
        <v>1</v>
      </c>
      <c r="L238" s="302"/>
      <c r="M238" s="303" t="s">
        <v>1</v>
      </c>
      <c r="N238" s="304" t="s">
        <v>46</v>
      </c>
      <c r="O238" s="92"/>
      <c r="P238" s="229">
        <f>O238*H238</f>
        <v>0</v>
      </c>
      <c r="Q238" s="229">
        <v>0</v>
      </c>
      <c r="R238" s="229">
        <f>Q238*H238</f>
        <v>0</v>
      </c>
      <c r="S238" s="229">
        <v>0</v>
      </c>
      <c r="T238" s="230">
        <f>S238*H238</f>
        <v>0</v>
      </c>
      <c r="U238" s="39"/>
      <c r="V238" s="39"/>
      <c r="W238" s="39"/>
      <c r="X238" s="39"/>
      <c r="Y238" s="39"/>
      <c r="Z238" s="39"/>
      <c r="AA238" s="39"/>
      <c r="AB238" s="39"/>
      <c r="AC238" s="39"/>
      <c r="AD238" s="39"/>
      <c r="AE238" s="39"/>
      <c r="AR238" s="231" t="s">
        <v>1806</v>
      </c>
      <c r="AT238" s="231" t="s">
        <v>539</v>
      </c>
      <c r="AU238" s="231" t="s">
        <v>90</v>
      </c>
      <c r="AY238" s="18" t="s">
        <v>215</v>
      </c>
      <c r="BE238" s="232">
        <f>IF(N238="základní",J238,0)</f>
        <v>0</v>
      </c>
      <c r="BF238" s="232">
        <f>IF(N238="snížená",J238,0)</f>
        <v>0</v>
      </c>
      <c r="BG238" s="232">
        <f>IF(N238="zákl. přenesená",J238,0)</f>
        <v>0</v>
      </c>
      <c r="BH238" s="232">
        <f>IF(N238="sníž. přenesená",J238,0)</f>
        <v>0</v>
      </c>
      <c r="BI238" s="232">
        <f>IF(N238="nulová",J238,0)</f>
        <v>0</v>
      </c>
      <c r="BJ238" s="18" t="s">
        <v>88</v>
      </c>
      <c r="BK238" s="232">
        <f>ROUND(I238*H238,2)</f>
        <v>0</v>
      </c>
      <c r="BL238" s="18" t="s">
        <v>1806</v>
      </c>
      <c r="BM238" s="231" t="s">
        <v>8180</v>
      </c>
    </row>
    <row r="239" s="2" customFormat="1" ht="24.15" customHeight="1">
      <c r="A239" s="39"/>
      <c r="B239" s="40"/>
      <c r="C239" s="295" t="s">
        <v>631</v>
      </c>
      <c r="D239" s="295" t="s">
        <v>539</v>
      </c>
      <c r="E239" s="296" t="s">
        <v>8181</v>
      </c>
      <c r="F239" s="297" t="s">
        <v>8182</v>
      </c>
      <c r="G239" s="298" t="s">
        <v>716</v>
      </c>
      <c r="H239" s="299">
        <v>3</v>
      </c>
      <c r="I239" s="300"/>
      <c r="J239" s="301">
        <f>ROUND(I239*H239,2)</f>
        <v>0</v>
      </c>
      <c r="K239" s="297" t="s">
        <v>1</v>
      </c>
      <c r="L239" s="302"/>
      <c r="M239" s="303" t="s">
        <v>1</v>
      </c>
      <c r="N239" s="304" t="s">
        <v>46</v>
      </c>
      <c r="O239" s="92"/>
      <c r="P239" s="229">
        <f>O239*H239</f>
        <v>0</v>
      </c>
      <c r="Q239" s="229">
        <v>0</v>
      </c>
      <c r="R239" s="229">
        <f>Q239*H239</f>
        <v>0</v>
      </c>
      <c r="S239" s="229">
        <v>0</v>
      </c>
      <c r="T239" s="230">
        <f>S239*H239</f>
        <v>0</v>
      </c>
      <c r="U239" s="39"/>
      <c r="V239" s="39"/>
      <c r="W239" s="39"/>
      <c r="X239" s="39"/>
      <c r="Y239" s="39"/>
      <c r="Z239" s="39"/>
      <c r="AA239" s="39"/>
      <c r="AB239" s="39"/>
      <c r="AC239" s="39"/>
      <c r="AD239" s="39"/>
      <c r="AE239" s="39"/>
      <c r="AR239" s="231" t="s">
        <v>1806</v>
      </c>
      <c r="AT239" s="231" t="s">
        <v>539</v>
      </c>
      <c r="AU239" s="231" t="s">
        <v>90</v>
      </c>
      <c r="AY239" s="18" t="s">
        <v>215</v>
      </c>
      <c r="BE239" s="232">
        <f>IF(N239="základní",J239,0)</f>
        <v>0</v>
      </c>
      <c r="BF239" s="232">
        <f>IF(N239="snížená",J239,0)</f>
        <v>0</v>
      </c>
      <c r="BG239" s="232">
        <f>IF(N239="zákl. přenesená",J239,0)</f>
        <v>0</v>
      </c>
      <c r="BH239" s="232">
        <f>IF(N239="sníž. přenesená",J239,0)</f>
        <v>0</v>
      </c>
      <c r="BI239" s="232">
        <f>IF(N239="nulová",J239,0)</f>
        <v>0</v>
      </c>
      <c r="BJ239" s="18" t="s">
        <v>88</v>
      </c>
      <c r="BK239" s="232">
        <f>ROUND(I239*H239,2)</f>
        <v>0</v>
      </c>
      <c r="BL239" s="18" t="s">
        <v>1806</v>
      </c>
      <c r="BM239" s="231" t="s">
        <v>8183</v>
      </c>
    </row>
    <row r="240" s="2" customFormat="1" ht="16.5" customHeight="1">
      <c r="A240" s="39"/>
      <c r="B240" s="40"/>
      <c r="C240" s="220" t="s">
        <v>676</v>
      </c>
      <c r="D240" s="220" t="s">
        <v>216</v>
      </c>
      <c r="E240" s="221" t="s">
        <v>8184</v>
      </c>
      <c r="F240" s="222" t="s">
        <v>8185</v>
      </c>
      <c r="G240" s="223" t="s">
        <v>716</v>
      </c>
      <c r="H240" s="224">
        <v>1</v>
      </c>
      <c r="I240" s="225"/>
      <c r="J240" s="226">
        <f>ROUND(I240*H240,2)</f>
        <v>0</v>
      </c>
      <c r="K240" s="222" t="s">
        <v>1</v>
      </c>
      <c r="L240" s="45"/>
      <c r="M240" s="227" t="s">
        <v>1</v>
      </c>
      <c r="N240" s="228" t="s">
        <v>46</v>
      </c>
      <c r="O240" s="92"/>
      <c r="P240" s="229">
        <f>O240*H240</f>
        <v>0</v>
      </c>
      <c r="Q240" s="229">
        <v>0.00024000000000000001</v>
      </c>
      <c r="R240" s="229">
        <f>Q240*H240</f>
        <v>0.00024000000000000001</v>
      </c>
      <c r="S240" s="229">
        <v>0</v>
      </c>
      <c r="T240" s="230">
        <f>S240*H240</f>
        <v>0</v>
      </c>
      <c r="U240" s="39"/>
      <c r="V240" s="39"/>
      <c r="W240" s="39"/>
      <c r="X240" s="39"/>
      <c r="Y240" s="39"/>
      <c r="Z240" s="39"/>
      <c r="AA240" s="39"/>
      <c r="AB240" s="39"/>
      <c r="AC240" s="39"/>
      <c r="AD240" s="39"/>
      <c r="AE240" s="39"/>
      <c r="AR240" s="231" t="s">
        <v>214</v>
      </c>
      <c r="AT240" s="231" t="s">
        <v>216</v>
      </c>
      <c r="AU240" s="231" t="s">
        <v>90</v>
      </c>
      <c r="AY240" s="18" t="s">
        <v>215</v>
      </c>
      <c r="BE240" s="232">
        <f>IF(N240="základní",J240,0)</f>
        <v>0</v>
      </c>
      <c r="BF240" s="232">
        <f>IF(N240="snížená",J240,0)</f>
        <v>0</v>
      </c>
      <c r="BG240" s="232">
        <f>IF(N240="zákl. přenesená",J240,0)</f>
        <v>0</v>
      </c>
      <c r="BH240" s="232">
        <f>IF(N240="sníž. přenesená",J240,0)</f>
        <v>0</v>
      </c>
      <c r="BI240" s="232">
        <f>IF(N240="nulová",J240,0)</f>
        <v>0</v>
      </c>
      <c r="BJ240" s="18" t="s">
        <v>88</v>
      </c>
      <c r="BK240" s="232">
        <f>ROUND(I240*H240,2)</f>
        <v>0</v>
      </c>
      <c r="BL240" s="18" t="s">
        <v>214</v>
      </c>
      <c r="BM240" s="231" t="s">
        <v>8186</v>
      </c>
    </row>
    <row r="241" s="2" customFormat="1" ht="24.15" customHeight="1">
      <c r="A241" s="39"/>
      <c r="B241" s="40"/>
      <c r="C241" s="295" t="s">
        <v>711</v>
      </c>
      <c r="D241" s="295" t="s">
        <v>539</v>
      </c>
      <c r="E241" s="296" t="s">
        <v>8187</v>
      </c>
      <c r="F241" s="297" t="s">
        <v>8188</v>
      </c>
      <c r="G241" s="298" t="s">
        <v>716</v>
      </c>
      <c r="H241" s="299">
        <v>1</v>
      </c>
      <c r="I241" s="300"/>
      <c r="J241" s="301">
        <f>ROUND(I241*H241,2)</f>
        <v>0</v>
      </c>
      <c r="K241" s="297" t="s">
        <v>1</v>
      </c>
      <c r="L241" s="302"/>
      <c r="M241" s="303" t="s">
        <v>1</v>
      </c>
      <c r="N241" s="304" t="s">
        <v>46</v>
      </c>
      <c r="O241" s="92"/>
      <c r="P241" s="229">
        <f>O241*H241</f>
        <v>0</v>
      </c>
      <c r="Q241" s="229">
        <v>0.00364</v>
      </c>
      <c r="R241" s="229">
        <f>Q241*H241</f>
        <v>0.00364</v>
      </c>
      <c r="S241" s="229">
        <v>0</v>
      </c>
      <c r="T241" s="230">
        <f>S241*H241</f>
        <v>0</v>
      </c>
      <c r="U241" s="39"/>
      <c r="V241" s="39"/>
      <c r="W241" s="39"/>
      <c r="X241" s="39"/>
      <c r="Y241" s="39"/>
      <c r="Z241" s="39"/>
      <c r="AA241" s="39"/>
      <c r="AB241" s="39"/>
      <c r="AC241" s="39"/>
      <c r="AD241" s="39"/>
      <c r="AE241" s="39"/>
      <c r="AR241" s="231" t="s">
        <v>251</v>
      </c>
      <c r="AT241" s="231" t="s">
        <v>539</v>
      </c>
      <c r="AU241" s="231" t="s">
        <v>90</v>
      </c>
      <c r="AY241" s="18" t="s">
        <v>215</v>
      </c>
      <c r="BE241" s="232">
        <f>IF(N241="základní",J241,0)</f>
        <v>0</v>
      </c>
      <c r="BF241" s="232">
        <f>IF(N241="snížená",J241,0)</f>
        <v>0</v>
      </c>
      <c r="BG241" s="232">
        <f>IF(N241="zákl. přenesená",J241,0)</f>
        <v>0</v>
      </c>
      <c r="BH241" s="232">
        <f>IF(N241="sníž. přenesená",J241,0)</f>
        <v>0</v>
      </c>
      <c r="BI241" s="232">
        <f>IF(N241="nulová",J241,0)</f>
        <v>0</v>
      </c>
      <c r="BJ241" s="18" t="s">
        <v>88</v>
      </c>
      <c r="BK241" s="232">
        <f>ROUND(I241*H241,2)</f>
        <v>0</v>
      </c>
      <c r="BL241" s="18" t="s">
        <v>214</v>
      </c>
      <c r="BM241" s="231" t="s">
        <v>8189</v>
      </c>
    </row>
    <row r="242" s="2" customFormat="1">
      <c r="A242" s="39"/>
      <c r="B242" s="40"/>
      <c r="C242" s="41"/>
      <c r="D242" s="233" t="s">
        <v>221</v>
      </c>
      <c r="E242" s="41"/>
      <c r="F242" s="234" t="s">
        <v>8190</v>
      </c>
      <c r="G242" s="41"/>
      <c r="H242" s="41"/>
      <c r="I242" s="235"/>
      <c r="J242" s="41"/>
      <c r="K242" s="41"/>
      <c r="L242" s="45"/>
      <c r="M242" s="236"/>
      <c r="N242" s="237"/>
      <c r="O242" s="92"/>
      <c r="P242" s="92"/>
      <c r="Q242" s="92"/>
      <c r="R242" s="92"/>
      <c r="S242" s="92"/>
      <c r="T242" s="93"/>
      <c r="U242" s="39"/>
      <c r="V242" s="39"/>
      <c r="W242" s="39"/>
      <c r="X242" s="39"/>
      <c r="Y242" s="39"/>
      <c r="Z242" s="39"/>
      <c r="AA242" s="39"/>
      <c r="AB242" s="39"/>
      <c r="AC242" s="39"/>
      <c r="AD242" s="39"/>
      <c r="AE242" s="39"/>
      <c r="AT242" s="18" t="s">
        <v>221</v>
      </c>
      <c r="AU242" s="18" t="s">
        <v>90</v>
      </c>
    </row>
    <row r="243" s="2" customFormat="1" ht="21.75" customHeight="1">
      <c r="A243" s="39"/>
      <c r="B243" s="40"/>
      <c r="C243" s="220" t="s">
        <v>713</v>
      </c>
      <c r="D243" s="220" t="s">
        <v>216</v>
      </c>
      <c r="E243" s="221" t="s">
        <v>8191</v>
      </c>
      <c r="F243" s="222" t="s">
        <v>8192</v>
      </c>
      <c r="G243" s="223" t="s">
        <v>716</v>
      </c>
      <c r="H243" s="224">
        <v>1</v>
      </c>
      <c r="I243" s="225"/>
      <c r="J243" s="226">
        <f>ROUND(I243*H243,2)</f>
        <v>0</v>
      </c>
      <c r="K243" s="222" t="s">
        <v>359</v>
      </c>
      <c r="L243" s="45"/>
      <c r="M243" s="227" t="s">
        <v>1</v>
      </c>
      <c r="N243" s="228" t="s">
        <v>46</v>
      </c>
      <c r="O243" s="92"/>
      <c r="P243" s="229">
        <f>O243*H243</f>
        <v>0</v>
      </c>
      <c r="Q243" s="229">
        <v>0.00072000000000000005</v>
      </c>
      <c r="R243" s="229">
        <f>Q243*H243</f>
        <v>0.00072000000000000005</v>
      </c>
      <c r="S243" s="229">
        <v>0</v>
      </c>
      <c r="T243" s="230">
        <f>S243*H243</f>
        <v>0</v>
      </c>
      <c r="U243" s="39"/>
      <c r="V243" s="39"/>
      <c r="W243" s="39"/>
      <c r="X243" s="39"/>
      <c r="Y243" s="39"/>
      <c r="Z243" s="39"/>
      <c r="AA243" s="39"/>
      <c r="AB243" s="39"/>
      <c r="AC243" s="39"/>
      <c r="AD243" s="39"/>
      <c r="AE243" s="39"/>
      <c r="AR243" s="231" t="s">
        <v>214</v>
      </c>
      <c r="AT243" s="231" t="s">
        <v>216</v>
      </c>
      <c r="AU243" s="231" t="s">
        <v>90</v>
      </c>
      <c r="AY243" s="18" t="s">
        <v>215</v>
      </c>
      <c r="BE243" s="232">
        <f>IF(N243="základní",J243,0)</f>
        <v>0</v>
      </c>
      <c r="BF243" s="232">
        <f>IF(N243="snížená",J243,0)</f>
        <v>0</v>
      </c>
      <c r="BG243" s="232">
        <f>IF(N243="zákl. přenesená",J243,0)</f>
        <v>0</v>
      </c>
      <c r="BH243" s="232">
        <f>IF(N243="sníž. přenesená",J243,0)</f>
        <v>0</v>
      </c>
      <c r="BI243" s="232">
        <f>IF(N243="nulová",J243,0)</f>
        <v>0</v>
      </c>
      <c r="BJ243" s="18" t="s">
        <v>88</v>
      </c>
      <c r="BK243" s="232">
        <f>ROUND(I243*H243,2)</f>
        <v>0</v>
      </c>
      <c r="BL243" s="18" t="s">
        <v>214</v>
      </c>
      <c r="BM243" s="231" t="s">
        <v>8193</v>
      </c>
    </row>
    <row r="244" s="2" customFormat="1">
      <c r="A244" s="39"/>
      <c r="B244" s="40"/>
      <c r="C244" s="41"/>
      <c r="D244" s="233" t="s">
        <v>221</v>
      </c>
      <c r="E244" s="41"/>
      <c r="F244" s="234" t="s">
        <v>8194</v>
      </c>
      <c r="G244" s="41"/>
      <c r="H244" s="41"/>
      <c r="I244" s="235"/>
      <c r="J244" s="41"/>
      <c r="K244" s="41"/>
      <c r="L244" s="45"/>
      <c r="M244" s="236"/>
      <c r="N244" s="237"/>
      <c r="O244" s="92"/>
      <c r="P244" s="92"/>
      <c r="Q244" s="92"/>
      <c r="R244" s="92"/>
      <c r="S244" s="92"/>
      <c r="T244" s="93"/>
      <c r="U244" s="39"/>
      <c r="V244" s="39"/>
      <c r="W244" s="39"/>
      <c r="X244" s="39"/>
      <c r="Y244" s="39"/>
      <c r="Z244" s="39"/>
      <c r="AA244" s="39"/>
      <c r="AB244" s="39"/>
      <c r="AC244" s="39"/>
      <c r="AD244" s="39"/>
      <c r="AE244" s="39"/>
      <c r="AT244" s="18" t="s">
        <v>221</v>
      </c>
      <c r="AU244" s="18" t="s">
        <v>90</v>
      </c>
    </row>
    <row r="245" s="2" customFormat="1">
      <c r="A245" s="39"/>
      <c r="B245" s="40"/>
      <c r="C245" s="41"/>
      <c r="D245" s="250" t="s">
        <v>362</v>
      </c>
      <c r="E245" s="41"/>
      <c r="F245" s="251" t="s">
        <v>8195</v>
      </c>
      <c r="G245" s="41"/>
      <c r="H245" s="41"/>
      <c r="I245" s="235"/>
      <c r="J245" s="41"/>
      <c r="K245" s="41"/>
      <c r="L245" s="45"/>
      <c r="M245" s="236"/>
      <c r="N245" s="237"/>
      <c r="O245" s="92"/>
      <c r="P245" s="92"/>
      <c r="Q245" s="92"/>
      <c r="R245" s="92"/>
      <c r="S245" s="92"/>
      <c r="T245" s="93"/>
      <c r="U245" s="39"/>
      <c r="V245" s="39"/>
      <c r="W245" s="39"/>
      <c r="X245" s="39"/>
      <c r="Y245" s="39"/>
      <c r="Z245" s="39"/>
      <c r="AA245" s="39"/>
      <c r="AB245" s="39"/>
      <c r="AC245" s="39"/>
      <c r="AD245" s="39"/>
      <c r="AE245" s="39"/>
      <c r="AT245" s="18" t="s">
        <v>362</v>
      </c>
      <c r="AU245" s="18" t="s">
        <v>90</v>
      </c>
    </row>
    <row r="246" s="2" customFormat="1" ht="24.15" customHeight="1">
      <c r="A246" s="39"/>
      <c r="B246" s="40"/>
      <c r="C246" s="295" t="s">
        <v>720</v>
      </c>
      <c r="D246" s="295" t="s">
        <v>539</v>
      </c>
      <c r="E246" s="296" t="s">
        <v>8196</v>
      </c>
      <c r="F246" s="297" t="s">
        <v>8197</v>
      </c>
      <c r="G246" s="298" t="s">
        <v>716</v>
      </c>
      <c r="H246" s="299">
        <v>1</v>
      </c>
      <c r="I246" s="300"/>
      <c r="J246" s="301">
        <f>ROUND(I246*H246,2)</f>
        <v>0</v>
      </c>
      <c r="K246" s="297" t="s">
        <v>1</v>
      </c>
      <c r="L246" s="302"/>
      <c r="M246" s="303" t="s">
        <v>1</v>
      </c>
      <c r="N246" s="304" t="s">
        <v>46</v>
      </c>
      <c r="O246" s="92"/>
      <c r="P246" s="229">
        <f>O246*H246</f>
        <v>0</v>
      </c>
      <c r="Q246" s="229">
        <v>0.010999999999999999</v>
      </c>
      <c r="R246" s="229">
        <f>Q246*H246</f>
        <v>0.010999999999999999</v>
      </c>
      <c r="S246" s="229">
        <v>0</v>
      </c>
      <c r="T246" s="230">
        <f>S246*H246</f>
        <v>0</v>
      </c>
      <c r="U246" s="39"/>
      <c r="V246" s="39"/>
      <c r="W246" s="39"/>
      <c r="X246" s="39"/>
      <c r="Y246" s="39"/>
      <c r="Z246" s="39"/>
      <c r="AA246" s="39"/>
      <c r="AB246" s="39"/>
      <c r="AC246" s="39"/>
      <c r="AD246" s="39"/>
      <c r="AE246" s="39"/>
      <c r="AR246" s="231" t="s">
        <v>251</v>
      </c>
      <c r="AT246" s="231" t="s">
        <v>539</v>
      </c>
      <c r="AU246" s="231" t="s">
        <v>90</v>
      </c>
      <c r="AY246" s="18" t="s">
        <v>215</v>
      </c>
      <c r="BE246" s="232">
        <f>IF(N246="základní",J246,0)</f>
        <v>0</v>
      </c>
      <c r="BF246" s="232">
        <f>IF(N246="snížená",J246,0)</f>
        <v>0</v>
      </c>
      <c r="BG246" s="232">
        <f>IF(N246="zákl. přenesená",J246,0)</f>
        <v>0</v>
      </c>
      <c r="BH246" s="232">
        <f>IF(N246="sníž. přenesená",J246,0)</f>
        <v>0</v>
      </c>
      <c r="BI246" s="232">
        <f>IF(N246="nulová",J246,0)</f>
        <v>0</v>
      </c>
      <c r="BJ246" s="18" t="s">
        <v>88</v>
      </c>
      <c r="BK246" s="232">
        <f>ROUND(I246*H246,2)</f>
        <v>0</v>
      </c>
      <c r="BL246" s="18" t="s">
        <v>214</v>
      </c>
      <c r="BM246" s="231" t="s">
        <v>8198</v>
      </c>
    </row>
    <row r="247" s="2" customFormat="1">
      <c r="A247" s="39"/>
      <c r="B247" s="40"/>
      <c r="C247" s="41"/>
      <c r="D247" s="233" t="s">
        <v>221</v>
      </c>
      <c r="E247" s="41"/>
      <c r="F247" s="234" t="s">
        <v>8199</v>
      </c>
      <c r="G247" s="41"/>
      <c r="H247" s="41"/>
      <c r="I247" s="235"/>
      <c r="J247" s="41"/>
      <c r="K247" s="41"/>
      <c r="L247" s="45"/>
      <c r="M247" s="236"/>
      <c r="N247" s="237"/>
      <c r="O247" s="92"/>
      <c r="P247" s="92"/>
      <c r="Q247" s="92"/>
      <c r="R247" s="92"/>
      <c r="S247" s="92"/>
      <c r="T247" s="93"/>
      <c r="U247" s="39"/>
      <c r="V247" s="39"/>
      <c r="W247" s="39"/>
      <c r="X247" s="39"/>
      <c r="Y247" s="39"/>
      <c r="Z247" s="39"/>
      <c r="AA247" s="39"/>
      <c r="AB247" s="39"/>
      <c r="AC247" s="39"/>
      <c r="AD247" s="39"/>
      <c r="AE247" s="39"/>
      <c r="AT247" s="18" t="s">
        <v>221</v>
      </c>
      <c r="AU247" s="18" t="s">
        <v>90</v>
      </c>
    </row>
    <row r="248" s="2" customFormat="1" ht="21.75" customHeight="1">
      <c r="A248" s="39"/>
      <c r="B248" s="40"/>
      <c r="C248" s="295" t="s">
        <v>727</v>
      </c>
      <c r="D248" s="295" t="s">
        <v>539</v>
      </c>
      <c r="E248" s="296" t="s">
        <v>8200</v>
      </c>
      <c r="F248" s="297" t="s">
        <v>8201</v>
      </c>
      <c r="G248" s="298" t="s">
        <v>716</v>
      </c>
      <c r="H248" s="299">
        <v>1</v>
      </c>
      <c r="I248" s="300"/>
      <c r="J248" s="301">
        <f>ROUND(I248*H248,2)</f>
        <v>0</v>
      </c>
      <c r="K248" s="297" t="s">
        <v>1</v>
      </c>
      <c r="L248" s="302"/>
      <c r="M248" s="303" t="s">
        <v>1</v>
      </c>
      <c r="N248" s="304" t="s">
        <v>46</v>
      </c>
      <c r="O248" s="92"/>
      <c r="P248" s="229">
        <f>O248*H248</f>
        <v>0</v>
      </c>
      <c r="Q248" s="229">
        <v>0.0035000000000000001</v>
      </c>
      <c r="R248" s="229">
        <f>Q248*H248</f>
        <v>0.0035000000000000001</v>
      </c>
      <c r="S248" s="229">
        <v>0</v>
      </c>
      <c r="T248" s="230">
        <f>S248*H248</f>
        <v>0</v>
      </c>
      <c r="U248" s="39"/>
      <c r="V248" s="39"/>
      <c r="W248" s="39"/>
      <c r="X248" s="39"/>
      <c r="Y248" s="39"/>
      <c r="Z248" s="39"/>
      <c r="AA248" s="39"/>
      <c r="AB248" s="39"/>
      <c r="AC248" s="39"/>
      <c r="AD248" s="39"/>
      <c r="AE248" s="39"/>
      <c r="AR248" s="231" t="s">
        <v>251</v>
      </c>
      <c r="AT248" s="231" t="s">
        <v>539</v>
      </c>
      <c r="AU248" s="231" t="s">
        <v>90</v>
      </c>
      <c r="AY248" s="18" t="s">
        <v>215</v>
      </c>
      <c r="BE248" s="232">
        <f>IF(N248="základní",J248,0)</f>
        <v>0</v>
      </c>
      <c r="BF248" s="232">
        <f>IF(N248="snížená",J248,0)</f>
        <v>0</v>
      </c>
      <c r="BG248" s="232">
        <f>IF(N248="zákl. přenesená",J248,0)</f>
        <v>0</v>
      </c>
      <c r="BH248" s="232">
        <f>IF(N248="sníž. přenesená",J248,0)</f>
        <v>0</v>
      </c>
      <c r="BI248" s="232">
        <f>IF(N248="nulová",J248,0)</f>
        <v>0</v>
      </c>
      <c r="BJ248" s="18" t="s">
        <v>88</v>
      </c>
      <c r="BK248" s="232">
        <f>ROUND(I248*H248,2)</f>
        <v>0</v>
      </c>
      <c r="BL248" s="18" t="s">
        <v>214</v>
      </c>
      <c r="BM248" s="231" t="s">
        <v>8202</v>
      </c>
    </row>
    <row r="249" s="2" customFormat="1">
      <c r="A249" s="39"/>
      <c r="B249" s="40"/>
      <c r="C249" s="41"/>
      <c r="D249" s="233" t="s">
        <v>221</v>
      </c>
      <c r="E249" s="41"/>
      <c r="F249" s="234" t="s">
        <v>8203</v>
      </c>
      <c r="G249" s="41"/>
      <c r="H249" s="41"/>
      <c r="I249" s="235"/>
      <c r="J249" s="41"/>
      <c r="K249" s="41"/>
      <c r="L249" s="45"/>
      <c r="M249" s="236"/>
      <c r="N249" s="237"/>
      <c r="O249" s="92"/>
      <c r="P249" s="92"/>
      <c r="Q249" s="92"/>
      <c r="R249" s="92"/>
      <c r="S249" s="92"/>
      <c r="T249" s="93"/>
      <c r="U249" s="39"/>
      <c r="V249" s="39"/>
      <c r="W249" s="39"/>
      <c r="X249" s="39"/>
      <c r="Y249" s="39"/>
      <c r="Z249" s="39"/>
      <c r="AA249" s="39"/>
      <c r="AB249" s="39"/>
      <c r="AC249" s="39"/>
      <c r="AD249" s="39"/>
      <c r="AE249" s="39"/>
      <c r="AT249" s="18" t="s">
        <v>221</v>
      </c>
      <c r="AU249" s="18" t="s">
        <v>90</v>
      </c>
    </row>
    <row r="250" s="2" customFormat="1" ht="24.15" customHeight="1">
      <c r="A250" s="39"/>
      <c r="B250" s="40"/>
      <c r="C250" s="220" t="s">
        <v>735</v>
      </c>
      <c r="D250" s="220" t="s">
        <v>216</v>
      </c>
      <c r="E250" s="221" t="s">
        <v>8204</v>
      </c>
      <c r="F250" s="222" t="s">
        <v>8205</v>
      </c>
      <c r="G250" s="223" t="s">
        <v>716</v>
      </c>
      <c r="H250" s="224">
        <v>1</v>
      </c>
      <c r="I250" s="225"/>
      <c r="J250" s="226">
        <f>ROUND(I250*H250,2)</f>
        <v>0</v>
      </c>
      <c r="K250" s="222" t="s">
        <v>359</v>
      </c>
      <c r="L250" s="45"/>
      <c r="M250" s="227" t="s">
        <v>1</v>
      </c>
      <c r="N250" s="228" t="s">
        <v>46</v>
      </c>
      <c r="O250" s="92"/>
      <c r="P250" s="229">
        <f>O250*H250</f>
        <v>0</v>
      </c>
      <c r="Q250" s="229">
        <v>0</v>
      </c>
      <c r="R250" s="229">
        <f>Q250*H250</f>
        <v>0</v>
      </c>
      <c r="S250" s="229">
        <v>0</v>
      </c>
      <c r="T250" s="230">
        <f>S250*H250</f>
        <v>0</v>
      </c>
      <c r="U250" s="39"/>
      <c r="V250" s="39"/>
      <c r="W250" s="39"/>
      <c r="X250" s="39"/>
      <c r="Y250" s="39"/>
      <c r="Z250" s="39"/>
      <c r="AA250" s="39"/>
      <c r="AB250" s="39"/>
      <c r="AC250" s="39"/>
      <c r="AD250" s="39"/>
      <c r="AE250" s="39"/>
      <c r="AR250" s="231" t="s">
        <v>214</v>
      </c>
      <c r="AT250" s="231" t="s">
        <v>216</v>
      </c>
      <c r="AU250" s="231" t="s">
        <v>90</v>
      </c>
      <c r="AY250" s="18" t="s">
        <v>215</v>
      </c>
      <c r="BE250" s="232">
        <f>IF(N250="základní",J250,0)</f>
        <v>0</v>
      </c>
      <c r="BF250" s="232">
        <f>IF(N250="snížená",J250,0)</f>
        <v>0</v>
      </c>
      <c r="BG250" s="232">
        <f>IF(N250="zákl. přenesená",J250,0)</f>
        <v>0</v>
      </c>
      <c r="BH250" s="232">
        <f>IF(N250="sníž. přenesená",J250,0)</f>
        <v>0</v>
      </c>
      <c r="BI250" s="232">
        <f>IF(N250="nulová",J250,0)</f>
        <v>0</v>
      </c>
      <c r="BJ250" s="18" t="s">
        <v>88</v>
      </c>
      <c r="BK250" s="232">
        <f>ROUND(I250*H250,2)</f>
        <v>0</v>
      </c>
      <c r="BL250" s="18" t="s">
        <v>214</v>
      </c>
      <c r="BM250" s="231" t="s">
        <v>8206</v>
      </c>
    </row>
    <row r="251" s="2" customFormat="1">
      <c r="A251" s="39"/>
      <c r="B251" s="40"/>
      <c r="C251" s="41"/>
      <c r="D251" s="233" t="s">
        <v>221</v>
      </c>
      <c r="E251" s="41"/>
      <c r="F251" s="234" t="s">
        <v>8207</v>
      </c>
      <c r="G251" s="41"/>
      <c r="H251" s="41"/>
      <c r="I251" s="235"/>
      <c r="J251" s="41"/>
      <c r="K251" s="41"/>
      <c r="L251" s="45"/>
      <c r="M251" s="236"/>
      <c r="N251" s="237"/>
      <c r="O251" s="92"/>
      <c r="P251" s="92"/>
      <c r="Q251" s="92"/>
      <c r="R251" s="92"/>
      <c r="S251" s="92"/>
      <c r="T251" s="93"/>
      <c r="U251" s="39"/>
      <c r="V251" s="39"/>
      <c r="W251" s="39"/>
      <c r="X251" s="39"/>
      <c r="Y251" s="39"/>
      <c r="Z251" s="39"/>
      <c r="AA251" s="39"/>
      <c r="AB251" s="39"/>
      <c r="AC251" s="39"/>
      <c r="AD251" s="39"/>
      <c r="AE251" s="39"/>
      <c r="AT251" s="18" t="s">
        <v>221</v>
      </c>
      <c r="AU251" s="18" t="s">
        <v>90</v>
      </c>
    </row>
    <row r="252" s="2" customFormat="1">
      <c r="A252" s="39"/>
      <c r="B252" s="40"/>
      <c r="C252" s="41"/>
      <c r="D252" s="250" t="s">
        <v>362</v>
      </c>
      <c r="E252" s="41"/>
      <c r="F252" s="251" t="s">
        <v>8208</v>
      </c>
      <c r="G252" s="41"/>
      <c r="H252" s="41"/>
      <c r="I252" s="235"/>
      <c r="J252" s="41"/>
      <c r="K252" s="41"/>
      <c r="L252" s="45"/>
      <c r="M252" s="236"/>
      <c r="N252" s="237"/>
      <c r="O252" s="92"/>
      <c r="P252" s="92"/>
      <c r="Q252" s="92"/>
      <c r="R252" s="92"/>
      <c r="S252" s="92"/>
      <c r="T252" s="93"/>
      <c r="U252" s="39"/>
      <c r="V252" s="39"/>
      <c r="W252" s="39"/>
      <c r="X252" s="39"/>
      <c r="Y252" s="39"/>
      <c r="Z252" s="39"/>
      <c r="AA252" s="39"/>
      <c r="AB252" s="39"/>
      <c r="AC252" s="39"/>
      <c r="AD252" s="39"/>
      <c r="AE252" s="39"/>
      <c r="AT252" s="18" t="s">
        <v>362</v>
      </c>
      <c r="AU252" s="18" t="s">
        <v>90</v>
      </c>
    </row>
    <row r="253" s="2" customFormat="1" ht="24.15" customHeight="1">
      <c r="A253" s="39"/>
      <c r="B253" s="40"/>
      <c r="C253" s="295" t="s">
        <v>745</v>
      </c>
      <c r="D253" s="295" t="s">
        <v>539</v>
      </c>
      <c r="E253" s="296" t="s">
        <v>8209</v>
      </c>
      <c r="F253" s="297" t="s">
        <v>8210</v>
      </c>
      <c r="G253" s="298" t="s">
        <v>716</v>
      </c>
      <c r="H253" s="299">
        <v>1</v>
      </c>
      <c r="I253" s="300"/>
      <c r="J253" s="301">
        <f>ROUND(I253*H253,2)</f>
        <v>0</v>
      </c>
      <c r="K253" s="297" t="s">
        <v>1</v>
      </c>
      <c r="L253" s="302"/>
      <c r="M253" s="303" t="s">
        <v>1</v>
      </c>
      <c r="N253" s="304" t="s">
        <v>46</v>
      </c>
      <c r="O253" s="92"/>
      <c r="P253" s="229">
        <f>O253*H253</f>
        <v>0</v>
      </c>
      <c r="Q253" s="229">
        <v>0.0019</v>
      </c>
      <c r="R253" s="229">
        <f>Q253*H253</f>
        <v>0.0019</v>
      </c>
      <c r="S253" s="229">
        <v>0</v>
      </c>
      <c r="T253" s="230">
        <f>S253*H253</f>
        <v>0</v>
      </c>
      <c r="U253" s="39"/>
      <c r="V253" s="39"/>
      <c r="W253" s="39"/>
      <c r="X253" s="39"/>
      <c r="Y253" s="39"/>
      <c r="Z253" s="39"/>
      <c r="AA253" s="39"/>
      <c r="AB253" s="39"/>
      <c r="AC253" s="39"/>
      <c r="AD253" s="39"/>
      <c r="AE253" s="39"/>
      <c r="AR253" s="231" t="s">
        <v>251</v>
      </c>
      <c r="AT253" s="231" t="s">
        <v>539</v>
      </c>
      <c r="AU253" s="231" t="s">
        <v>90</v>
      </c>
      <c r="AY253" s="18" t="s">
        <v>215</v>
      </c>
      <c r="BE253" s="232">
        <f>IF(N253="základní",J253,0)</f>
        <v>0</v>
      </c>
      <c r="BF253" s="232">
        <f>IF(N253="snížená",J253,0)</f>
        <v>0</v>
      </c>
      <c r="BG253" s="232">
        <f>IF(N253="zákl. přenesená",J253,0)</f>
        <v>0</v>
      </c>
      <c r="BH253" s="232">
        <f>IF(N253="sníž. přenesená",J253,0)</f>
        <v>0</v>
      </c>
      <c r="BI253" s="232">
        <f>IF(N253="nulová",J253,0)</f>
        <v>0</v>
      </c>
      <c r="BJ253" s="18" t="s">
        <v>88</v>
      </c>
      <c r="BK253" s="232">
        <f>ROUND(I253*H253,2)</f>
        <v>0</v>
      </c>
      <c r="BL253" s="18" t="s">
        <v>214</v>
      </c>
      <c r="BM253" s="231" t="s">
        <v>8211</v>
      </c>
    </row>
    <row r="254" s="2" customFormat="1">
      <c r="A254" s="39"/>
      <c r="B254" s="40"/>
      <c r="C254" s="41"/>
      <c r="D254" s="233" t="s">
        <v>221</v>
      </c>
      <c r="E254" s="41"/>
      <c r="F254" s="234" t="s">
        <v>8212</v>
      </c>
      <c r="G254" s="41"/>
      <c r="H254" s="41"/>
      <c r="I254" s="235"/>
      <c r="J254" s="41"/>
      <c r="K254" s="41"/>
      <c r="L254" s="45"/>
      <c r="M254" s="236"/>
      <c r="N254" s="237"/>
      <c r="O254" s="92"/>
      <c r="P254" s="92"/>
      <c r="Q254" s="92"/>
      <c r="R254" s="92"/>
      <c r="S254" s="92"/>
      <c r="T254" s="93"/>
      <c r="U254" s="39"/>
      <c r="V254" s="39"/>
      <c r="W254" s="39"/>
      <c r="X254" s="39"/>
      <c r="Y254" s="39"/>
      <c r="Z254" s="39"/>
      <c r="AA254" s="39"/>
      <c r="AB254" s="39"/>
      <c r="AC254" s="39"/>
      <c r="AD254" s="39"/>
      <c r="AE254" s="39"/>
      <c r="AT254" s="18" t="s">
        <v>221</v>
      </c>
      <c r="AU254" s="18" t="s">
        <v>90</v>
      </c>
    </row>
    <row r="255" s="2" customFormat="1" ht="37.8" customHeight="1">
      <c r="A255" s="39"/>
      <c r="B255" s="40"/>
      <c r="C255" s="220" t="s">
        <v>751</v>
      </c>
      <c r="D255" s="220" t="s">
        <v>216</v>
      </c>
      <c r="E255" s="221" t="s">
        <v>8213</v>
      </c>
      <c r="F255" s="222" t="s">
        <v>8214</v>
      </c>
      <c r="G255" s="223" t="s">
        <v>716</v>
      </c>
      <c r="H255" s="224">
        <v>1</v>
      </c>
      <c r="I255" s="225"/>
      <c r="J255" s="226">
        <f>ROUND(I255*H255,2)</f>
        <v>0</v>
      </c>
      <c r="K255" s="222" t="s">
        <v>1</v>
      </c>
      <c r="L255" s="45"/>
      <c r="M255" s="227" t="s">
        <v>1</v>
      </c>
      <c r="N255" s="228" t="s">
        <v>46</v>
      </c>
      <c r="O255" s="92"/>
      <c r="P255" s="229">
        <f>O255*H255</f>
        <v>0</v>
      </c>
      <c r="Q255" s="229">
        <v>0.38627</v>
      </c>
      <c r="R255" s="229">
        <f>Q255*H255</f>
        <v>0.38627</v>
      </c>
      <c r="S255" s="229">
        <v>0</v>
      </c>
      <c r="T255" s="230">
        <f>S255*H255</f>
        <v>0</v>
      </c>
      <c r="U255" s="39"/>
      <c r="V255" s="39"/>
      <c r="W255" s="39"/>
      <c r="X255" s="39"/>
      <c r="Y255" s="39"/>
      <c r="Z255" s="39"/>
      <c r="AA255" s="39"/>
      <c r="AB255" s="39"/>
      <c r="AC255" s="39"/>
      <c r="AD255" s="39"/>
      <c r="AE255" s="39"/>
      <c r="AR255" s="231" t="s">
        <v>214</v>
      </c>
      <c r="AT255" s="231" t="s">
        <v>216</v>
      </c>
      <c r="AU255" s="231" t="s">
        <v>90</v>
      </c>
      <c r="AY255" s="18" t="s">
        <v>215</v>
      </c>
      <c r="BE255" s="232">
        <f>IF(N255="základní",J255,0)</f>
        <v>0</v>
      </c>
      <c r="BF255" s="232">
        <f>IF(N255="snížená",J255,0)</f>
        <v>0</v>
      </c>
      <c r="BG255" s="232">
        <f>IF(N255="zákl. přenesená",J255,0)</f>
        <v>0</v>
      </c>
      <c r="BH255" s="232">
        <f>IF(N255="sníž. přenesená",J255,0)</f>
        <v>0</v>
      </c>
      <c r="BI255" s="232">
        <f>IF(N255="nulová",J255,0)</f>
        <v>0</v>
      </c>
      <c r="BJ255" s="18" t="s">
        <v>88</v>
      </c>
      <c r="BK255" s="232">
        <f>ROUND(I255*H255,2)</f>
        <v>0</v>
      </c>
      <c r="BL255" s="18" t="s">
        <v>214</v>
      </c>
      <c r="BM255" s="231" t="s">
        <v>8215</v>
      </c>
    </row>
    <row r="256" s="2" customFormat="1" ht="24.15" customHeight="1">
      <c r="A256" s="39"/>
      <c r="B256" s="40"/>
      <c r="C256" s="295" t="s">
        <v>758</v>
      </c>
      <c r="D256" s="295" t="s">
        <v>539</v>
      </c>
      <c r="E256" s="296" t="s">
        <v>8216</v>
      </c>
      <c r="F256" s="297" t="s">
        <v>8217</v>
      </c>
      <c r="G256" s="298" t="s">
        <v>716</v>
      </c>
      <c r="H256" s="299">
        <v>1</v>
      </c>
      <c r="I256" s="300"/>
      <c r="J256" s="301">
        <f>ROUND(I256*H256,2)</f>
        <v>0</v>
      </c>
      <c r="K256" s="297" t="s">
        <v>1</v>
      </c>
      <c r="L256" s="302"/>
      <c r="M256" s="303" t="s">
        <v>1</v>
      </c>
      <c r="N256" s="304" t="s">
        <v>46</v>
      </c>
      <c r="O256" s="92"/>
      <c r="P256" s="229">
        <f>O256*H256</f>
        <v>0</v>
      </c>
      <c r="Q256" s="229">
        <v>2.8919999999999999</v>
      </c>
      <c r="R256" s="229">
        <f>Q256*H256</f>
        <v>2.8919999999999999</v>
      </c>
      <c r="S256" s="229">
        <v>0</v>
      </c>
      <c r="T256" s="230">
        <f>S256*H256</f>
        <v>0</v>
      </c>
      <c r="U256" s="39"/>
      <c r="V256" s="39"/>
      <c r="W256" s="39"/>
      <c r="X256" s="39"/>
      <c r="Y256" s="39"/>
      <c r="Z256" s="39"/>
      <c r="AA256" s="39"/>
      <c r="AB256" s="39"/>
      <c r="AC256" s="39"/>
      <c r="AD256" s="39"/>
      <c r="AE256" s="39"/>
      <c r="AR256" s="231" t="s">
        <v>251</v>
      </c>
      <c r="AT256" s="231" t="s">
        <v>539</v>
      </c>
      <c r="AU256" s="231" t="s">
        <v>90</v>
      </c>
      <c r="AY256" s="18" t="s">
        <v>215</v>
      </c>
      <c r="BE256" s="232">
        <f>IF(N256="základní",J256,0)</f>
        <v>0</v>
      </c>
      <c r="BF256" s="232">
        <f>IF(N256="snížená",J256,0)</f>
        <v>0</v>
      </c>
      <c r="BG256" s="232">
        <f>IF(N256="zákl. přenesená",J256,0)</f>
        <v>0</v>
      </c>
      <c r="BH256" s="232">
        <f>IF(N256="sníž. přenesená",J256,0)</f>
        <v>0</v>
      </c>
      <c r="BI256" s="232">
        <f>IF(N256="nulová",J256,0)</f>
        <v>0</v>
      </c>
      <c r="BJ256" s="18" t="s">
        <v>88</v>
      </c>
      <c r="BK256" s="232">
        <f>ROUND(I256*H256,2)</f>
        <v>0</v>
      </c>
      <c r="BL256" s="18" t="s">
        <v>214</v>
      </c>
      <c r="BM256" s="231" t="s">
        <v>8218</v>
      </c>
    </row>
    <row r="257" s="2" customFormat="1">
      <c r="A257" s="39"/>
      <c r="B257" s="40"/>
      <c r="C257" s="41"/>
      <c r="D257" s="233" t="s">
        <v>221</v>
      </c>
      <c r="E257" s="41"/>
      <c r="F257" s="234" t="s">
        <v>8219</v>
      </c>
      <c r="G257" s="41"/>
      <c r="H257" s="41"/>
      <c r="I257" s="235"/>
      <c r="J257" s="41"/>
      <c r="K257" s="41"/>
      <c r="L257" s="45"/>
      <c r="M257" s="236"/>
      <c r="N257" s="237"/>
      <c r="O257" s="92"/>
      <c r="P257" s="92"/>
      <c r="Q257" s="92"/>
      <c r="R257" s="92"/>
      <c r="S257" s="92"/>
      <c r="T257" s="93"/>
      <c r="U257" s="39"/>
      <c r="V257" s="39"/>
      <c r="W257" s="39"/>
      <c r="X257" s="39"/>
      <c r="Y257" s="39"/>
      <c r="Z257" s="39"/>
      <c r="AA257" s="39"/>
      <c r="AB257" s="39"/>
      <c r="AC257" s="39"/>
      <c r="AD257" s="39"/>
      <c r="AE257" s="39"/>
      <c r="AT257" s="18" t="s">
        <v>221</v>
      </c>
      <c r="AU257" s="18" t="s">
        <v>90</v>
      </c>
    </row>
    <row r="258" s="2" customFormat="1" ht="16.5" customHeight="1">
      <c r="A258" s="39"/>
      <c r="B258" s="40"/>
      <c r="C258" s="220" t="s">
        <v>794</v>
      </c>
      <c r="D258" s="220" t="s">
        <v>216</v>
      </c>
      <c r="E258" s="221" t="s">
        <v>8220</v>
      </c>
      <c r="F258" s="222" t="s">
        <v>8221</v>
      </c>
      <c r="G258" s="223" t="s">
        <v>716</v>
      </c>
      <c r="H258" s="224">
        <v>1</v>
      </c>
      <c r="I258" s="225"/>
      <c r="J258" s="226">
        <f>ROUND(I258*H258,2)</f>
        <v>0</v>
      </c>
      <c r="K258" s="222" t="s">
        <v>359</v>
      </c>
      <c r="L258" s="45"/>
      <c r="M258" s="227" t="s">
        <v>1</v>
      </c>
      <c r="N258" s="228" t="s">
        <v>46</v>
      </c>
      <c r="O258" s="92"/>
      <c r="P258" s="229">
        <f>O258*H258</f>
        <v>0</v>
      </c>
      <c r="Q258" s="229">
        <v>0.040000000000000001</v>
      </c>
      <c r="R258" s="229">
        <f>Q258*H258</f>
        <v>0.040000000000000001</v>
      </c>
      <c r="S258" s="229">
        <v>0</v>
      </c>
      <c r="T258" s="230">
        <f>S258*H258</f>
        <v>0</v>
      </c>
      <c r="U258" s="39"/>
      <c r="V258" s="39"/>
      <c r="W258" s="39"/>
      <c r="X258" s="39"/>
      <c r="Y258" s="39"/>
      <c r="Z258" s="39"/>
      <c r="AA258" s="39"/>
      <c r="AB258" s="39"/>
      <c r="AC258" s="39"/>
      <c r="AD258" s="39"/>
      <c r="AE258" s="39"/>
      <c r="AR258" s="231" t="s">
        <v>214</v>
      </c>
      <c r="AT258" s="231" t="s">
        <v>216</v>
      </c>
      <c r="AU258" s="231" t="s">
        <v>90</v>
      </c>
      <c r="AY258" s="18" t="s">
        <v>215</v>
      </c>
      <c r="BE258" s="232">
        <f>IF(N258="základní",J258,0)</f>
        <v>0</v>
      </c>
      <c r="BF258" s="232">
        <f>IF(N258="snížená",J258,0)</f>
        <v>0</v>
      </c>
      <c r="BG258" s="232">
        <f>IF(N258="zákl. přenesená",J258,0)</f>
        <v>0</v>
      </c>
      <c r="BH258" s="232">
        <f>IF(N258="sníž. přenesená",J258,0)</f>
        <v>0</v>
      </c>
      <c r="BI258" s="232">
        <f>IF(N258="nulová",J258,0)</f>
        <v>0</v>
      </c>
      <c r="BJ258" s="18" t="s">
        <v>88</v>
      </c>
      <c r="BK258" s="232">
        <f>ROUND(I258*H258,2)</f>
        <v>0</v>
      </c>
      <c r="BL258" s="18" t="s">
        <v>214</v>
      </c>
      <c r="BM258" s="231" t="s">
        <v>8222</v>
      </c>
    </row>
    <row r="259" s="2" customFormat="1">
      <c r="A259" s="39"/>
      <c r="B259" s="40"/>
      <c r="C259" s="41"/>
      <c r="D259" s="233" t="s">
        <v>221</v>
      </c>
      <c r="E259" s="41"/>
      <c r="F259" s="234" t="s">
        <v>8223</v>
      </c>
      <c r="G259" s="41"/>
      <c r="H259" s="41"/>
      <c r="I259" s="235"/>
      <c r="J259" s="41"/>
      <c r="K259" s="41"/>
      <c r="L259" s="45"/>
      <c r="M259" s="236"/>
      <c r="N259" s="237"/>
      <c r="O259" s="92"/>
      <c r="P259" s="92"/>
      <c r="Q259" s="92"/>
      <c r="R259" s="92"/>
      <c r="S259" s="92"/>
      <c r="T259" s="93"/>
      <c r="U259" s="39"/>
      <c r="V259" s="39"/>
      <c r="W259" s="39"/>
      <c r="X259" s="39"/>
      <c r="Y259" s="39"/>
      <c r="Z259" s="39"/>
      <c r="AA259" s="39"/>
      <c r="AB259" s="39"/>
      <c r="AC259" s="39"/>
      <c r="AD259" s="39"/>
      <c r="AE259" s="39"/>
      <c r="AT259" s="18" t="s">
        <v>221</v>
      </c>
      <c r="AU259" s="18" t="s">
        <v>90</v>
      </c>
    </row>
    <row r="260" s="2" customFormat="1">
      <c r="A260" s="39"/>
      <c r="B260" s="40"/>
      <c r="C260" s="41"/>
      <c r="D260" s="250" t="s">
        <v>362</v>
      </c>
      <c r="E260" s="41"/>
      <c r="F260" s="251" t="s">
        <v>8224</v>
      </c>
      <c r="G260" s="41"/>
      <c r="H260" s="41"/>
      <c r="I260" s="235"/>
      <c r="J260" s="41"/>
      <c r="K260" s="41"/>
      <c r="L260" s="45"/>
      <c r="M260" s="236"/>
      <c r="N260" s="237"/>
      <c r="O260" s="92"/>
      <c r="P260" s="92"/>
      <c r="Q260" s="92"/>
      <c r="R260" s="92"/>
      <c r="S260" s="92"/>
      <c r="T260" s="93"/>
      <c r="U260" s="39"/>
      <c r="V260" s="39"/>
      <c r="W260" s="39"/>
      <c r="X260" s="39"/>
      <c r="Y260" s="39"/>
      <c r="Z260" s="39"/>
      <c r="AA260" s="39"/>
      <c r="AB260" s="39"/>
      <c r="AC260" s="39"/>
      <c r="AD260" s="39"/>
      <c r="AE260" s="39"/>
      <c r="AT260" s="18" t="s">
        <v>362</v>
      </c>
      <c r="AU260" s="18" t="s">
        <v>90</v>
      </c>
    </row>
    <row r="261" s="2" customFormat="1" ht="16.5" customHeight="1">
      <c r="A261" s="39"/>
      <c r="B261" s="40"/>
      <c r="C261" s="295" t="s">
        <v>802</v>
      </c>
      <c r="D261" s="295" t="s">
        <v>539</v>
      </c>
      <c r="E261" s="296" t="s">
        <v>8225</v>
      </c>
      <c r="F261" s="297" t="s">
        <v>8226</v>
      </c>
      <c r="G261" s="298" t="s">
        <v>716</v>
      </c>
      <c r="H261" s="299">
        <v>1</v>
      </c>
      <c r="I261" s="300"/>
      <c r="J261" s="301">
        <f>ROUND(I261*H261,2)</f>
        <v>0</v>
      </c>
      <c r="K261" s="297" t="s">
        <v>1</v>
      </c>
      <c r="L261" s="302"/>
      <c r="M261" s="303" t="s">
        <v>1</v>
      </c>
      <c r="N261" s="304" t="s">
        <v>46</v>
      </c>
      <c r="O261" s="92"/>
      <c r="P261" s="229">
        <f>O261*H261</f>
        <v>0</v>
      </c>
      <c r="Q261" s="229">
        <v>0.0073000000000000001</v>
      </c>
      <c r="R261" s="229">
        <f>Q261*H261</f>
        <v>0.0073000000000000001</v>
      </c>
      <c r="S261" s="229">
        <v>0</v>
      </c>
      <c r="T261" s="230">
        <f>S261*H261</f>
        <v>0</v>
      </c>
      <c r="U261" s="39"/>
      <c r="V261" s="39"/>
      <c r="W261" s="39"/>
      <c r="X261" s="39"/>
      <c r="Y261" s="39"/>
      <c r="Z261" s="39"/>
      <c r="AA261" s="39"/>
      <c r="AB261" s="39"/>
      <c r="AC261" s="39"/>
      <c r="AD261" s="39"/>
      <c r="AE261" s="39"/>
      <c r="AR261" s="231" t="s">
        <v>251</v>
      </c>
      <c r="AT261" s="231" t="s">
        <v>539</v>
      </c>
      <c r="AU261" s="231" t="s">
        <v>90</v>
      </c>
      <c r="AY261" s="18" t="s">
        <v>215</v>
      </c>
      <c r="BE261" s="232">
        <f>IF(N261="základní",J261,0)</f>
        <v>0</v>
      </c>
      <c r="BF261" s="232">
        <f>IF(N261="snížená",J261,0)</f>
        <v>0</v>
      </c>
      <c r="BG261" s="232">
        <f>IF(N261="zákl. přenesená",J261,0)</f>
        <v>0</v>
      </c>
      <c r="BH261" s="232">
        <f>IF(N261="sníž. přenesená",J261,0)</f>
        <v>0</v>
      </c>
      <c r="BI261" s="232">
        <f>IF(N261="nulová",J261,0)</f>
        <v>0</v>
      </c>
      <c r="BJ261" s="18" t="s">
        <v>88</v>
      </c>
      <c r="BK261" s="232">
        <f>ROUND(I261*H261,2)</f>
        <v>0</v>
      </c>
      <c r="BL261" s="18" t="s">
        <v>214</v>
      </c>
      <c r="BM261" s="231" t="s">
        <v>8227</v>
      </c>
    </row>
    <row r="262" s="2" customFormat="1" ht="16.5" customHeight="1">
      <c r="A262" s="39"/>
      <c r="B262" s="40"/>
      <c r="C262" s="220" t="s">
        <v>808</v>
      </c>
      <c r="D262" s="220" t="s">
        <v>216</v>
      </c>
      <c r="E262" s="221" t="s">
        <v>8228</v>
      </c>
      <c r="F262" s="222" t="s">
        <v>8229</v>
      </c>
      <c r="G262" s="223" t="s">
        <v>797</v>
      </c>
      <c r="H262" s="224">
        <v>23</v>
      </c>
      <c r="I262" s="225"/>
      <c r="J262" s="226">
        <f>ROUND(I262*H262,2)</f>
        <v>0</v>
      </c>
      <c r="K262" s="222" t="s">
        <v>359</v>
      </c>
      <c r="L262" s="45"/>
      <c r="M262" s="227" t="s">
        <v>1</v>
      </c>
      <c r="N262" s="228" t="s">
        <v>46</v>
      </c>
      <c r="O262" s="92"/>
      <c r="P262" s="229">
        <f>O262*H262</f>
        <v>0</v>
      </c>
      <c r="Q262" s="229">
        <v>0.00019000000000000001</v>
      </c>
      <c r="R262" s="229">
        <f>Q262*H262</f>
        <v>0.0043700000000000006</v>
      </c>
      <c r="S262" s="229">
        <v>0</v>
      </c>
      <c r="T262" s="230">
        <f>S262*H262</f>
        <v>0</v>
      </c>
      <c r="U262" s="39"/>
      <c r="V262" s="39"/>
      <c r="W262" s="39"/>
      <c r="X262" s="39"/>
      <c r="Y262" s="39"/>
      <c r="Z262" s="39"/>
      <c r="AA262" s="39"/>
      <c r="AB262" s="39"/>
      <c r="AC262" s="39"/>
      <c r="AD262" s="39"/>
      <c r="AE262" s="39"/>
      <c r="AR262" s="231" t="s">
        <v>214</v>
      </c>
      <c r="AT262" s="231" t="s">
        <v>216</v>
      </c>
      <c r="AU262" s="231" t="s">
        <v>90</v>
      </c>
      <c r="AY262" s="18" t="s">
        <v>215</v>
      </c>
      <c r="BE262" s="232">
        <f>IF(N262="základní",J262,0)</f>
        <v>0</v>
      </c>
      <c r="BF262" s="232">
        <f>IF(N262="snížená",J262,0)</f>
        <v>0</v>
      </c>
      <c r="BG262" s="232">
        <f>IF(N262="zákl. přenesená",J262,0)</f>
        <v>0</v>
      </c>
      <c r="BH262" s="232">
        <f>IF(N262="sníž. přenesená",J262,0)</f>
        <v>0</v>
      </c>
      <c r="BI262" s="232">
        <f>IF(N262="nulová",J262,0)</f>
        <v>0</v>
      </c>
      <c r="BJ262" s="18" t="s">
        <v>88</v>
      </c>
      <c r="BK262" s="232">
        <f>ROUND(I262*H262,2)</f>
        <v>0</v>
      </c>
      <c r="BL262" s="18" t="s">
        <v>214</v>
      </c>
      <c r="BM262" s="231" t="s">
        <v>8230</v>
      </c>
    </row>
    <row r="263" s="2" customFormat="1">
      <c r="A263" s="39"/>
      <c r="B263" s="40"/>
      <c r="C263" s="41"/>
      <c r="D263" s="233" t="s">
        <v>221</v>
      </c>
      <c r="E263" s="41"/>
      <c r="F263" s="234" t="s">
        <v>8231</v>
      </c>
      <c r="G263" s="41"/>
      <c r="H263" s="41"/>
      <c r="I263" s="235"/>
      <c r="J263" s="41"/>
      <c r="K263" s="41"/>
      <c r="L263" s="45"/>
      <c r="M263" s="236"/>
      <c r="N263" s="237"/>
      <c r="O263" s="92"/>
      <c r="P263" s="92"/>
      <c r="Q263" s="92"/>
      <c r="R263" s="92"/>
      <c r="S263" s="92"/>
      <c r="T263" s="93"/>
      <c r="U263" s="39"/>
      <c r="V263" s="39"/>
      <c r="W263" s="39"/>
      <c r="X263" s="39"/>
      <c r="Y263" s="39"/>
      <c r="Z263" s="39"/>
      <c r="AA263" s="39"/>
      <c r="AB263" s="39"/>
      <c r="AC263" s="39"/>
      <c r="AD263" s="39"/>
      <c r="AE263" s="39"/>
      <c r="AT263" s="18" t="s">
        <v>221</v>
      </c>
      <c r="AU263" s="18" t="s">
        <v>90</v>
      </c>
    </row>
    <row r="264" s="2" customFormat="1">
      <c r="A264" s="39"/>
      <c r="B264" s="40"/>
      <c r="C264" s="41"/>
      <c r="D264" s="250" t="s">
        <v>362</v>
      </c>
      <c r="E264" s="41"/>
      <c r="F264" s="251" t="s">
        <v>8232</v>
      </c>
      <c r="G264" s="41"/>
      <c r="H264" s="41"/>
      <c r="I264" s="235"/>
      <c r="J264" s="41"/>
      <c r="K264" s="41"/>
      <c r="L264" s="45"/>
      <c r="M264" s="236"/>
      <c r="N264" s="237"/>
      <c r="O264" s="92"/>
      <c r="P264" s="92"/>
      <c r="Q264" s="92"/>
      <c r="R264" s="92"/>
      <c r="S264" s="92"/>
      <c r="T264" s="93"/>
      <c r="U264" s="39"/>
      <c r="V264" s="39"/>
      <c r="W264" s="39"/>
      <c r="X264" s="39"/>
      <c r="Y264" s="39"/>
      <c r="Z264" s="39"/>
      <c r="AA264" s="39"/>
      <c r="AB264" s="39"/>
      <c r="AC264" s="39"/>
      <c r="AD264" s="39"/>
      <c r="AE264" s="39"/>
      <c r="AT264" s="18" t="s">
        <v>362</v>
      </c>
      <c r="AU264" s="18" t="s">
        <v>90</v>
      </c>
    </row>
    <row r="265" s="14" customFormat="1">
      <c r="A265" s="14"/>
      <c r="B265" s="262"/>
      <c r="C265" s="263"/>
      <c r="D265" s="233" t="s">
        <v>364</v>
      </c>
      <c r="E265" s="263"/>
      <c r="F265" s="265" t="s">
        <v>8233</v>
      </c>
      <c r="G265" s="263"/>
      <c r="H265" s="266">
        <v>23</v>
      </c>
      <c r="I265" s="267"/>
      <c r="J265" s="263"/>
      <c r="K265" s="263"/>
      <c r="L265" s="268"/>
      <c r="M265" s="269"/>
      <c r="N265" s="270"/>
      <c r="O265" s="270"/>
      <c r="P265" s="270"/>
      <c r="Q265" s="270"/>
      <c r="R265" s="270"/>
      <c r="S265" s="270"/>
      <c r="T265" s="271"/>
      <c r="U265" s="14"/>
      <c r="V265" s="14"/>
      <c r="W265" s="14"/>
      <c r="X265" s="14"/>
      <c r="Y265" s="14"/>
      <c r="Z265" s="14"/>
      <c r="AA265" s="14"/>
      <c r="AB265" s="14"/>
      <c r="AC265" s="14"/>
      <c r="AD265" s="14"/>
      <c r="AE265" s="14"/>
      <c r="AT265" s="272" t="s">
        <v>364</v>
      </c>
      <c r="AU265" s="272" t="s">
        <v>90</v>
      </c>
      <c r="AV265" s="14" t="s">
        <v>90</v>
      </c>
      <c r="AW265" s="14" t="s">
        <v>4</v>
      </c>
      <c r="AX265" s="14" t="s">
        <v>88</v>
      </c>
      <c r="AY265" s="272" t="s">
        <v>215</v>
      </c>
    </row>
    <row r="266" s="2" customFormat="1" ht="24.15" customHeight="1">
      <c r="A266" s="39"/>
      <c r="B266" s="40"/>
      <c r="C266" s="220" t="s">
        <v>816</v>
      </c>
      <c r="D266" s="220" t="s">
        <v>216</v>
      </c>
      <c r="E266" s="221" t="s">
        <v>8234</v>
      </c>
      <c r="F266" s="222" t="s">
        <v>8235</v>
      </c>
      <c r="G266" s="223" t="s">
        <v>797</v>
      </c>
      <c r="H266" s="224">
        <v>23</v>
      </c>
      <c r="I266" s="225"/>
      <c r="J266" s="226">
        <f>ROUND(I266*H266,2)</f>
        <v>0</v>
      </c>
      <c r="K266" s="222" t="s">
        <v>359</v>
      </c>
      <c r="L266" s="45"/>
      <c r="M266" s="227" t="s">
        <v>1</v>
      </c>
      <c r="N266" s="228" t="s">
        <v>46</v>
      </c>
      <c r="O266" s="92"/>
      <c r="P266" s="229">
        <f>O266*H266</f>
        <v>0</v>
      </c>
      <c r="Q266" s="229">
        <v>9.0000000000000006E-05</v>
      </c>
      <c r="R266" s="229">
        <f>Q266*H266</f>
        <v>0.0020700000000000002</v>
      </c>
      <c r="S266" s="229">
        <v>0</v>
      </c>
      <c r="T266" s="230">
        <f>S266*H266</f>
        <v>0</v>
      </c>
      <c r="U266" s="39"/>
      <c r="V266" s="39"/>
      <c r="W266" s="39"/>
      <c r="X266" s="39"/>
      <c r="Y266" s="39"/>
      <c r="Z266" s="39"/>
      <c r="AA266" s="39"/>
      <c r="AB266" s="39"/>
      <c r="AC266" s="39"/>
      <c r="AD266" s="39"/>
      <c r="AE266" s="39"/>
      <c r="AR266" s="231" t="s">
        <v>214</v>
      </c>
      <c r="AT266" s="231" t="s">
        <v>216</v>
      </c>
      <c r="AU266" s="231" t="s">
        <v>90</v>
      </c>
      <c r="AY266" s="18" t="s">
        <v>215</v>
      </c>
      <c r="BE266" s="232">
        <f>IF(N266="základní",J266,0)</f>
        <v>0</v>
      </c>
      <c r="BF266" s="232">
        <f>IF(N266="snížená",J266,0)</f>
        <v>0</v>
      </c>
      <c r="BG266" s="232">
        <f>IF(N266="zákl. přenesená",J266,0)</f>
        <v>0</v>
      </c>
      <c r="BH266" s="232">
        <f>IF(N266="sníž. přenesená",J266,0)</f>
        <v>0</v>
      </c>
      <c r="BI266" s="232">
        <f>IF(N266="nulová",J266,0)</f>
        <v>0</v>
      </c>
      <c r="BJ266" s="18" t="s">
        <v>88</v>
      </c>
      <c r="BK266" s="232">
        <f>ROUND(I266*H266,2)</f>
        <v>0</v>
      </c>
      <c r="BL266" s="18" t="s">
        <v>214</v>
      </c>
      <c r="BM266" s="231" t="s">
        <v>8236</v>
      </c>
    </row>
    <row r="267" s="2" customFormat="1">
      <c r="A267" s="39"/>
      <c r="B267" s="40"/>
      <c r="C267" s="41"/>
      <c r="D267" s="233" t="s">
        <v>221</v>
      </c>
      <c r="E267" s="41"/>
      <c r="F267" s="234" t="s">
        <v>8237</v>
      </c>
      <c r="G267" s="41"/>
      <c r="H267" s="41"/>
      <c r="I267" s="235"/>
      <c r="J267" s="41"/>
      <c r="K267" s="41"/>
      <c r="L267" s="45"/>
      <c r="M267" s="236"/>
      <c r="N267" s="237"/>
      <c r="O267" s="92"/>
      <c r="P267" s="92"/>
      <c r="Q267" s="92"/>
      <c r="R267" s="92"/>
      <c r="S267" s="92"/>
      <c r="T267" s="93"/>
      <c r="U267" s="39"/>
      <c r="V267" s="39"/>
      <c r="W267" s="39"/>
      <c r="X267" s="39"/>
      <c r="Y267" s="39"/>
      <c r="Z267" s="39"/>
      <c r="AA267" s="39"/>
      <c r="AB267" s="39"/>
      <c r="AC267" s="39"/>
      <c r="AD267" s="39"/>
      <c r="AE267" s="39"/>
      <c r="AT267" s="18" t="s">
        <v>221</v>
      </c>
      <c r="AU267" s="18" t="s">
        <v>90</v>
      </c>
    </row>
    <row r="268" s="2" customFormat="1">
      <c r="A268" s="39"/>
      <c r="B268" s="40"/>
      <c r="C268" s="41"/>
      <c r="D268" s="250" t="s">
        <v>362</v>
      </c>
      <c r="E268" s="41"/>
      <c r="F268" s="251" t="s">
        <v>8238</v>
      </c>
      <c r="G268" s="41"/>
      <c r="H268" s="41"/>
      <c r="I268" s="235"/>
      <c r="J268" s="41"/>
      <c r="K268" s="41"/>
      <c r="L268" s="45"/>
      <c r="M268" s="236"/>
      <c r="N268" s="237"/>
      <c r="O268" s="92"/>
      <c r="P268" s="92"/>
      <c r="Q268" s="92"/>
      <c r="R268" s="92"/>
      <c r="S268" s="92"/>
      <c r="T268" s="93"/>
      <c r="U268" s="39"/>
      <c r="V268" s="39"/>
      <c r="W268" s="39"/>
      <c r="X268" s="39"/>
      <c r="Y268" s="39"/>
      <c r="Z268" s="39"/>
      <c r="AA268" s="39"/>
      <c r="AB268" s="39"/>
      <c r="AC268" s="39"/>
      <c r="AD268" s="39"/>
      <c r="AE268" s="39"/>
      <c r="AT268" s="18" t="s">
        <v>362</v>
      </c>
      <c r="AU268" s="18" t="s">
        <v>90</v>
      </c>
    </row>
    <row r="269" s="14" customFormat="1">
      <c r="A269" s="14"/>
      <c r="B269" s="262"/>
      <c r="C269" s="263"/>
      <c r="D269" s="233" t="s">
        <v>364</v>
      </c>
      <c r="E269" s="263"/>
      <c r="F269" s="265" t="s">
        <v>8233</v>
      </c>
      <c r="G269" s="263"/>
      <c r="H269" s="266">
        <v>23</v>
      </c>
      <c r="I269" s="267"/>
      <c r="J269" s="263"/>
      <c r="K269" s="263"/>
      <c r="L269" s="268"/>
      <c r="M269" s="269"/>
      <c r="N269" s="270"/>
      <c r="O269" s="270"/>
      <c r="P269" s="270"/>
      <c r="Q269" s="270"/>
      <c r="R269" s="270"/>
      <c r="S269" s="270"/>
      <c r="T269" s="271"/>
      <c r="U269" s="14"/>
      <c r="V269" s="14"/>
      <c r="W269" s="14"/>
      <c r="X269" s="14"/>
      <c r="Y269" s="14"/>
      <c r="Z269" s="14"/>
      <c r="AA269" s="14"/>
      <c r="AB269" s="14"/>
      <c r="AC269" s="14"/>
      <c r="AD269" s="14"/>
      <c r="AE269" s="14"/>
      <c r="AT269" s="272" t="s">
        <v>364</v>
      </c>
      <c r="AU269" s="272" t="s">
        <v>90</v>
      </c>
      <c r="AV269" s="14" t="s">
        <v>90</v>
      </c>
      <c r="AW269" s="14" t="s">
        <v>4</v>
      </c>
      <c r="AX269" s="14" t="s">
        <v>88</v>
      </c>
      <c r="AY269" s="272" t="s">
        <v>215</v>
      </c>
    </row>
    <row r="270" s="2" customFormat="1" ht="24.15" customHeight="1">
      <c r="A270" s="39"/>
      <c r="B270" s="40"/>
      <c r="C270" s="220" t="s">
        <v>876</v>
      </c>
      <c r="D270" s="220" t="s">
        <v>216</v>
      </c>
      <c r="E270" s="221" t="s">
        <v>8239</v>
      </c>
      <c r="F270" s="222" t="s">
        <v>8240</v>
      </c>
      <c r="G270" s="223" t="s">
        <v>797</v>
      </c>
      <c r="H270" s="224">
        <v>20</v>
      </c>
      <c r="I270" s="225"/>
      <c r="J270" s="226">
        <f>ROUND(I270*H270,2)</f>
        <v>0</v>
      </c>
      <c r="K270" s="222" t="s">
        <v>359</v>
      </c>
      <c r="L270" s="45"/>
      <c r="M270" s="227" t="s">
        <v>1</v>
      </c>
      <c r="N270" s="228" t="s">
        <v>46</v>
      </c>
      <c r="O270" s="92"/>
      <c r="P270" s="229">
        <f>O270*H270</f>
        <v>0</v>
      </c>
      <c r="Q270" s="229">
        <v>0</v>
      </c>
      <c r="R270" s="229">
        <f>Q270*H270</f>
        <v>0</v>
      </c>
      <c r="S270" s="229">
        <v>0</v>
      </c>
      <c r="T270" s="230">
        <f>S270*H270</f>
        <v>0</v>
      </c>
      <c r="U270" s="39"/>
      <c r="V270" s="39"/>
      <c r="W270" s="39"/>
      <c r="X270" s="39"/>
      <c r="Y270" s="39"/>
      <c r="Z270" s="39"/>
      <c r="AA270" s="39"/>
      <c r="AB270" s="39"/>
      <c r="AC270" s="39"/>
      <c r="AD270" s="39"/>
      <c r="AE270" s="39"/>
      <c r="AR270" s="231" t="s">
        <v>214</v>
      </c>
      <c r="AT270" s="231" t="s">
        <v>216</v>
      </c>
      <c r="AU270" s="231" t="s">
        <v>90</v>
      </c>
      <c r="AY270" s="18" t="s">
        <v>215</v>
      </c>
      <c r="BE270" s="232">
        <f>IF(N270="základní",J270,0)</f>
        <v>0</v>
      </c>
      <c r="BF270" s="232">
        <f>IF(N270="snížená",J270,0)</f>
        <v>0</v>
      </c>
      <c r="BG270" s="232">
        <f>IF(N270="zákl. přenesená",J270,0)</f>
        <v>0</v>
      </c>
      <c r="BH270" s="232">
        <f>IF(N270="sníž. přenesená",J270,0)</f>
        <v>0</v>
      </c>
      <c r="BI270" s="232">
        <f>IF(N270="nulová",J270,0)</f>
        <v>0</v>
      </c>
      <c r="BJ270" s="18" t="s">
        <v>88</v>
      </c>
      <c r="BK270" s="232">
        <f>ROUND(I270*H270,2)</f>
        <v>0</v>
      </c>
      <c r="BL270" s="18" t="s">
        <v>214</v>
      </c>
      <c r="BM270" s="231" t="s">
        <v>8241</v>
      </c>
    </row>
    <row r="271" s="2" customFormat="1">
      <c r="A271" s="39"/>
      <c r="B271" s="40"/>
      <c r="C271" s="41"/>
      <c r="D271" s="233" t="s">
        <v>221</v>
      </c>
      <c r="E271" s="41"/>
      <c r="F271" s="234" t="s">
        <v>8240</v>
      </c>
      <c r="G271" s="41"/>
      <c r="H271" s="41"/>
      <c r="I271" s="235"/>
      <c r="J271" s="41"/>
      <c r="K271" s="41"/>
      <c r="L271" s="45"/>
      <c r="M271" s="236"/>
      <c r="N271" s="237"/>
      <c r="O271" s="92"/>
      <c r="P271" s="92"/>
      <c r="Q271" s="92"/>
      <c r="R271" s="92"/>
      <c r="S271" s="92"/>
      <c r="T271" s="93"/>
      <c r="U271" s="39"/>
      <c r="V271" s="39"/>
      <c r="W271" s="39"/>
      <c r="X271" s="39"/>
      <c r="Y271" s="39"/>
      <c r="Z271" s="39"/>
      <c r="AA271" s="39"/>
      <c r="AB271" s="39"/>
      <c r="AC271" s="39"/>
      <c r="AD271" s="39"/>
      <c r="AE271" s="39"/>
      <c r="AT271" s="18" t="s">
        <v>221</v>
      </c>
      <c r="AU271" s="18" t="s">
        <v>90</v>
      </c>
    </row>
    <row r="272" s="2" customFormat="1">
      <c r="A272" s="39"/>
      <c r="B272" s="40"/>
      <c r="C272" s="41"/>
      <c r="D272" s="250" t="s">
        <v>362</v>
      </c>
      <c r="E272" s="41"/>
      <c r="F272" s="251" t="s">
        <v>8242</v>
      </c>
      <c r="G272" s="41"/>
      <c r="H272" s="41"/>
      <c r="I272" s="235"/>
      <c r="J272" s="41"/>
      <c r="K272" s="41"/>
      <c r="L272" s="45"/>
      <c r="M272" s="236"/>
      <c r="N272" s="237"/>
      <c r="O272" s="92"/>
      <c r="P272" s="92"/>
      <c r="Q272" s="92"/>
      <c r="R272" s="92"/>
      <c r="S272" s="92"/>
      <c r="T272" s="93"/>
      <c r="U272" s="39"/>
      <c r="V272" s="39"/>
      <c r="W272" s="39"/>
      <c r="X272" s="39"/>
      <c r="Y272" s="39"/>
      <c r="Z272" s="39"/>
      <c r="AA272" s="39"/>
      <c r="AB272" s="39"/>
      <c r="AC272" s="39"/>
      <c r="AD272" s="39"/>
      <c r="AE272" s="39"/>
      <c r="AT272" s="18" t="s">
        <v>362</v>
      </c>
      <c r="AU272" s="18" t="s">
        <v>90</v>
      </c>
    </row>
    <row r="273" s="2" customFormat="1" ht="16.5" customHeight="1">
      <c r="A273" s="39"/>
      <c r="B273" s="40"/>
      <c r="C273" s="220" t="s">
        <v>901</v>
      </c>
      <c r="D273" s="220" t="s">
        <v>216</v>
      </c>
      <c r="E273" s="221" t="s">
        <v>8243</v>
      </c>
      <c r="F273" s="222" t="s">
        <v>8244</v>
      </c>
      <c r="G273" s="223" t="s">
        <v>797</v>
      </c>
      <c r="H273" s="224">
        <v>20</v>
      </c>
      <c r="I273" s="225"/>
      <c r="J273" s="226">
        <f>ROUND(I273*H273,2)</f>
        <v>0</v>
      </c>
      <c r="K273" s="222" t="s">
        <v>359</v>
      </c>
      <c r="L273" s="45"/>
      <c r="M273" s="227" t="s">
        <v>1</v>
      </c>
      <c r="N273" s="228" t="s">
        <v>46</v>
      </c>
      <c r="O273" s="92"/>
      <c r="P273" s="229">
        <f>O273*H273</f>
        <v>0</v>
      </c>
      <c r="Q273" s="229">
        <v>0</v>
      </c>
      <c r="R273" s="229">
        <f>Q273*H273</f>
        <v>0</v>
      </c>
      <c r="S273" s="229">
        <v>0</v>
      </c>
      <c r="T273" s="230">
        <f>S273*H273</f>
        <v>0</v>
      </c>
      <c r="U273" s="39"/>
      <c r="V273" s="39"/>
      <c r="W273" s="39"/>
      <c r="X273" s="39"/>
      <c r="Y273" s="39"/>
      <c r="Z273" s="39"/>
      <c r="AA273" s="39"/>
      <c r="AB273" s="39"/>
      <c r="AC273" s="39"/>
      <c r="AD273" s="39"/>
      <c r="AE273" s="39"/>
      <c r="AR273" s="231" t="s">
        <v>214</v>
      </c>
      <c r="AT273" s="231" t="s">
        <v>216</v>
      </c>
      <c r="AU273" s="231" t="s">
        <v>90</v>
      </c>
      <c r="AY273" s="18" t="s">
        <v>215</v>
      </c>
      <c r="BE273" s="232">
        <f>IF(N273="základní",J273,0)</f>
        <v>0</v>
      </c>
      <c r="BF273" s="232">
        <f>IF(N273="snížená",J273,0)</f>
        <v>0</v>
      </c>
      <c r="BG273" s="232">
        <f>IF(N273="zákl. přenesená",J273,0)</f>
        <v>0</v>
      </c>
      <c r="BH273" s="232">
        <f>IF(N273="sníž. přenesená",J273,0)</f>
        <v>0</v>
      </c>
      <c r="BI273" s="232">
        <f>IF(N273="nulová",J273,0)</f>
        <v>0</v>
      </c>
      <c r="BJ273" s="18" t="s">
        <v>88</v>
      </c>
      <c r="BK273" s="232">
        <f>ROUND(I273*H273,2)</f>
        <v>0</v>
      </c>
      <c r="BL273" s="18" t="s">
        <v>214</v>
      </c>
      <c r="BM273" s="231" t="s">
        <v>8245</v>
      </c>
    </row>
    <row r="274" s="2" customFormat="1">
      <c r="A274" s="39"/>
      <c r="B274" s="40"/>
      <c r="C274" s="41"/>
      <c r="D274" s="233" t="s">
        <v>221</v>
      </c>
      <c r="E274" s="41"/>
      <c r="F274" s="234" t="s">
        <v>8246</v>
      </c>
      <c r="G274" s="41"/>
      <c r="H274" s="41"/>
      <c r="I274" s="235"/>
      <c r="J274" s="41"/>
      <c r="K274" s="41"/>
      <c r="L274" s="45"/>
      <c r="M274" s="236"/>
      <c r="N274" s="237"/>
      <c r="O274" s="92"/>
      <c r="P274" s="92"/>
      <c r="Q274" s="92"/>
      <c r="R274" s="92"/>
      <c r="S274" s="92"/>
      <c r="T274" s="93"/>
      <c r="U274" s="39"/>
      <c r="V274" s="39"/>
      <c r="W274" s="39"/>
      <c r="X274" s="39"/>
      <c r="Y274" s="39"/>
      <c r="Z274" s="39"/>
      <c r="AA274" s="39"/>
      <c r="AB274" s="39"/>
      <c r="AC274" s="39"/>
      <c r="AD274" s="39"/>
      <c r="AE274" s="39"/>
      <c r="AT274" s="18" t="s">
        <v>221</v>
      </c>
      <c r="AU274" s="18" t="s">
        <v>90</v>
      </c>
    </row>
    <row r="275" s="2" customFormat="1">
      <c r="A275" s="39"/>
      <c r="B275" s="40"/>
      <c r="C275" s="41"/>
      <c r="D275" s="250" t="s">
        <v>362</v>
      </c>
      <c r="E275" s="41"/>
      <c r="F275" s="251" t="s">
        <v>8247</v>
      </c>
      <c r="G275" s="41"/>
      <c r="H275" s="41"/>
      <c r="I275" s="235"/>
      <c r="J275" s="41"/>
      <c r="K275" s="41"/>
      <c r="L275" s="45"/>
      <c r="M275" s="236"/>
      <c r="N275" s="237"/>
      <c r="O275" s="92"/>
      <c r="P275" s="92"/>
      <c r="Q275" s="92"/>
      <c r="R275" s="92"/>
      <c r="S275" s="92"/>
      <c r="T275" s="93"/>
      <c r="U275" s="39"/>
      <c r="V275" s="39"/>
      <c r="W275" s="39"/>
      <c r="X275" s="39"/>
      <c r="Y275" s="39"/>
      <c r="Z275" s="39"/>
      <c r="AA275" s="39"/>
      <c r="AB275" s="39"/>
      <c r="AC275" s="39"/>
      <c r="AD275" s="39"/>
      <c r="AE275" s="39"/>
      <c r="AT275" s="18" t="s">
        <v>362</v>
      </c>
      <c r="AU275" s="18" t="s">
        <v>90</v>
      </c>
    </row>
    <row r="276" s="2" customFormat="1" ht="16.5" customHeight="1">
      <c r="A276" s="39"/>
      <c r="B276" s="40"/>
      <c r="C276" s="220" t="s">
        <v>912</v>
      </c>
      <c r="D276" s="220" t="s">
        <v>216</v>
      </c>
      <c r="E276" s="221" t="s">
        <v>8248</v>
      </c>
      <c r="F276" s="222" t="s">
        <v>8249</v>
      </c>
      <c r="G276" s="223" t="s">
        <v>219</v>
      </c>
      <c r="H276" s="224">
        <v>1</v>
      </c>
      <c r="I276" s="225"/>
      <c r="J276" s="226">
        <f>ROUND(I276*H276,2)</f>
        <v>0</v>
      </c>
      <c r="K276" s="222" t="s">
        <v>1</v>
      </c>
      <c r="L276" s="45"/>
      <c r="M276" s="227" t="s">
        <v>1</v>
      </c>
      <c r="N276" s="228" t="s">
        <v>46</v>
      </c>
      <c r="O276" s="92"/>
      <c r="P276" s="229">
        <f>O276*H276</f>
        <v>0</v>
      </c>
      <c r="Q276" s="229">
        <v>0</v>
      </c>
      <c r="R276" s="229">
        <f>Q276*H276</f>
        <v>0</v>
      </c>
      <c r="S276" s="229">
        <v>0</v>
      </c>
      <c r="T276" s="230">
        <f>S276*H276</f>
        <v>0</v>
      </c>
      <c r="U276" s="39"/>
      <c r="V276" s="39"/>
      <c r="W276" s="39"/>
      <c r="X276" s="39"/>
      <c r="Y276" s="39"/>
      <c r="Z276" s="39"/>
      <c r="AA276" s="39"/>
      <c r="AB276" s="39"/>
      <c r="AC276" s="39"/>
      <c r="AD276" s="39"/>
      <c r="AE276" s="39"/>
      <c r="AR276" s="231" t="s">
        <v>214</v>
      </c>
      <c r="AT276" s="231" t="s">
        <v>216</v>
      </c>
      <c r="AU276" s="231" t="s">
        <v>90</v>
      </c>
      <c r="AY276" s="18" t="s">
        <v>215</v>
      </c>
      <c r="BE276" s="232">
        <f>IF(N276="základní",J276,0)</f>
        <v>0</v>
      </c>
      <c r="BF276" s="232">
        <f>IF(N276="snížená",J276,0)</f>
        <v>0</v>
      </c>
      <c r="BG276" s="232">
        <f>IF(N276="zákl. přenesená",J276,0)</f>
        <v>0</v>
      </c>
      <c r="BH276" s="232">
        <f>IF(N276="sníž. přenesená",J276,0)</f>
        <v>0</v>
      </c>
      <c r="BI276" s="232">
        <f>IF(N276="nulová",J276,0)</f>
        <v>0</v>
      </c>
      <c r="BJ276" s="18" t="s">
        <v>88</v>
      </c>
      <c r="BK276" s="232">
        <f>ROUND(I276*H276,2)</f>
        <v>0</v>
      </c>
      <c r="BL276" s="18" t="s">
        <v>214</v>
      </c>
      <c r="BM276" s="231" t="s">
        <v>8250</v>
      </c>
    </row>
    <row r="277" s="2" customFormat="1">
      <c r="A277" s="39"/>
      <c r="B277" s="40"/>
      <c r="C277" s="41"/>
      <c r="D277" s="233" t="s">
        <v>221</v>
      </c>
      <c r="E277" s="41"/>
      <c r="F277" s="234" t="s">
        <v>8251</v>
      </c>
      <c r="G277" s="41"/>
      <c r="H277" s="41"/>
      <c r="I277" s="235"/>
      <c r="J277" s="41"/>
      <c r="K277" s="41"/>
      <c r="L277" s="45"/>
      <c r="M277" s="236"/>
      <c r="N277" s="237"/>
      <c r="O277" s="92"/>
      <c r="P277" s="92"/>
      <c r="Q277" s="92"/>
      <c r="R277" s="92"/>
      <c r="S277" s="92"/>
      <c r="T277" s="93"/>
      <c r="U277" s="39"/>
      <c r="V277" s="39"/>
      <c r="W277" s="39"/>
      <c r="X277" s="39"/>
      <c r="Y277" s="39"/>
      <c r="Z277" s="39"/>
      <c r="AA277" s="39"/>
      <c r="AB277" s="39"/>
      <c r="AC277" s="39"/>
      <c r="AD277" s="39"/>
      <c r="AE277" s="39"/>
      <c r="AT277" s="18" t="s">
        <v>221</v>
      </c>
      <c r="AU277" s="18" t="s">
        <v>90</v>
      </c>
    </row>
    <row r="278" s="11" customFormat="1" ht="22.8" customHeight="1">
      <c r="A278" s="11"/>
      <c r="B278" s="206"/>
      <c r="C278" s="207"/>
      <c r="D278" s="208" t="s">
        <v>80</v>
      </c>
      <c r="E278" s="248" t="s">
        <v>2225</v>
      </c>
      <c r="F278" s="248" t="s">
        <v>2226</v>
      </c>
      <c r="G278" s="207"/>
      <c r="H278" s="207"/>
      <c r="I278" s="210"/>
      <c r="J278" s="249">
        <f>BK278</f>
        <v>0</v>
      </c>
      <c r="K278" s="207"/>
      <c r="L278" s="212"/>
      <c r="M278" s="213"/>
      <c r="N278" s="214"/>
      <c r="O278" s="214"/>
      <c r="P278" s="215">
        <f>SUM(P279:P281)</f>
        <v>0</v>
      </c>
      <c r="Q278" s="214"/>
      <c r="R278" s="215">
        <f>SUM(R279:R281)</f>
        <v>0</v>
      </c>
      <c r="S278" s="214"/>
      <c r="T278" s="216">
        <f>SUM(T279:T281)</f>
        <v>0</v>
      </c>
      <c r="U278" s="11"/>
      <c r="V278" s="11"/>
      <c r="W278" s="11"/>
      <c r="X278" s="11"/>
      <c r="Y278" s="11"/>
      <c r="Z278" s="11"/>
      <c r="AA278" s="11"/>
      <c r="AB278" s="11"/>
      <c r="AC278" s="11"/>
      <c r="AD278" s="11"/>
      <c r="AE278" s="11"/>
      <c r="AR278" s="217" t="s">
        <v>88</v>
      </c>
      <c r="AT278" s="218" t="s">
        <v>80</v>
      </c>
      <c r="AU278" s="218" t="s">
        <v>88</v>
      </c>
      <c r="AY278" s="217" t="s">
        <v>215</v>
      </c>
      <c r="BK278" s="219">
        <f>SUM(BK279:BK281)</f>
        <v>0</v>
      </c>
    </row>
    <row r="279" s="2" customFormat="1" ht="24.15" customHeight="1">
      <c r="A279" s="39"/>
      <c r="B279" s="40"/>
      <c r="C279" s="220" t="s">
        <v>920</v>
      </c>
      <c r="D279" s="220" t="s">
        <v>216</v>
      </c>
      <c r="E279" s="221" t="s">
        <v>8252</v>
      </c>
      <c r="F279" s="222" t="s">
        <v>7709</v>
      </c>
      <c r="G279" s="223" t="s">
        <v>583</v>
      </c>
      <c r="H279" s="224">
        <v>16.757999999999999</v>
      </c>
      <c r="I279" s="225"/>
      <c r="J279" s="226">
        <f>ROUND(I279*H279,2)</f>
        <v>0</v>
      </c>
      <c r="K279" s="222" t="s">
        <v>359</v>
      </c>
      <c r="L279" s="45"/>
      <c r="M279" s="227" t="s">
        <v>1</v>
      </c>
      <c r="N279" s="228" t="s">
        <v>46</v>
      </c>
      <c r="O279" s="92"/>
      <c r="P279" s="229">
        <f>O279*H279</f>
        <v>0</v>
      </c>
      <c r="Q279" s="229">
        <v>0</v>
      </c>
      <c r="R279" s="229">
        <f>Q279*H279</f>
        <v>0</v>
      </c>
      <c r="S279" s="229">
        <v>0</v>
      </c>
      <c r="T279" s="230">
        <f>S279*H279</f>
        <v>0</v>
      </c>
      <c r="U279" s="39"/>
      <c r="V279" s="39"/>
      <c r="W279" s="39"/>
      <c r="X279" s="39"/>
      <c r="Y279" s="39"/>
      <c r="Z279" s="39"/>
      <c r="AA279" s="39"/>
      <c r="AB279" s="39"/>
      <c r="AC279" s="39"/>
      <c r="AD279" s="39"/>
      <c r="AE279" s="39"/>
      <c r="AR279" s="231" t="s">
        <v>214</v>
      </c>
      <c r="AT279" s="231" t="s">
        <v>216</v>
      </c>
      <c r="AU279" s="231" t="s">
        <v>90</v>
      </c>
      <c r="AY279" s="18" t="s">
        <v>215</v>
      </c>
      <c r="BE279" s="232">
        <f>IF(N279="základní",J279,0)</f>
        <v>0</v>
      </c>
      <c r="BF279" s="232">
        <f>IF(N279="snížená",J279,0)</f>
        <v>0</v>
      </c>
      <c r="BG279" s="232">
        <f>IF(N279="zákl. přenesená",J279,0)</f>
        <v>0</v>
      </c>
      <c r="BH279" s="232">
        <f>IF(N279="sníž. přenesená",J279,0)</f>
        <v>0</v>
      </c>
      <c r="BI279" s="232">
        <f>IF(N279="nulová",J279,0)</f>
        <v>0</v>
      </c>
      <c r="BJ279" s="18" t="s">
        <v>88</v>
      </c>
      <c r="BK279" s="232">
        <f>ROUND(I279*H279,2)</f>
        <v>0</v>
      </c>
      <c r="BL279" s="18" t="s">
        <v>214</v>
      </c>
      <c r="BM279" s="231" t="s">
        <v>8253</v>
      </c>
    </row>
    <row r="280" s="2" customFormat="1">
      <c r="A280" s="39"/>
      <c r="B280" s="40"/>
      <c r="C280" s="41"/>
      <c r="D280" s="233" t="s">
        <v>221</v>
      </c>
      <c r="E280" s="41"/>
      <c r="F280" s="234" t="s">
        <v>7711</v>
      </c>
      <c r="G280" s="41"/>
      <c r="H280" s="41"/>
      <c r="I280" s="235"/>
      <c r="J280" s="41"/>
      <c r="K280" s="41"/>
      <c r="L280" s="45"/>
      <c r="M280" s="236"/>
      <c r="N280" s="237"/>
      <c r="O280" s="92"/>
      <c r="P280" s="92"/>
      <c r="Q280" s="92"/>
      <c r="R280" s="92"/>
      <c r="S280" s="92"/>
      <c r="T280" s="93"/>
      <c r="U280" s="39"/>
      <c r="V280" s="39"/>
      <c r="W280" s="39"/>
      <c r="X280" s="39"/>
      <c r="Y280" s="39"/>
      <c r="Z280" s="39"/>
      <c r="AA280" s="39"/>
      <c r="AB280" s="39"/>
      <c r="AC280" s="39"/>
      <c r="AD280" s="39"/>
      <c r="AE280" s="39"/>
      <c r="AT280" s="18" t="s">
        <v>221</v>
      </c>
      <c r="AU280" s="18" t="s">
        <v>90</v>
      </c>
    </row>
    <row r="281" s="2" customFormat="1">
      <c r="A281" s="39"/>
      <c r="B281" s="40"/>
      <c r="C281" s="41"/>
      <c r="D281" s="250" t="s">
        <v>362</v>
      </c>
      <c r="E281" s="41"/>
      <c r="F281" s="251" t="s">
        <v>8254</v>
      </c>
      <c r="G281" s="41"/>
      <c r="H281" s="41"/>
      <c r="I281" s="235"/>
      <c r="J281" s="41"/>
      <c r="K281" s="41"/>
      <c r="L281" s="45"/>
      <c r="M281" s="236"/>
      <c r="N281" s="237"/>
      <c r="O281" s="92"/>
      <c r="P281" s="92"/>
      <c r="Q281" s="92"/>
      <c r="R281" s="92"/>
      <c r="S281" s="92"/>
      <c r="T281" s="93"/>
      <c r="U281" s="39"/>
      <c r="V281" s="39"/>
      <c r="W281" s="39"/>
      <c r="X281" s="39"/>
      <c r="Y281" s="39"/>
      <c r="Z281" s="39"/>
      <c r="AA281" s="39"/>
      <c r="AB281" s="39"/>
      <c r="AC281" s="39"/>
      <c r="AD281" s="39"/>
      <c r="AE281" s="39"/>
      <c r="AT281" s="18" t="s">
        <v>362</v>
      </c>
      <c r="AU281" s="18" t="s">
        <v>90</v>
      </c>
    </row>
    <row r="282" s="11" customFormat="1" ht="25.92" customHeight="1">
      <c r="A282" s="11"/>
      <c r="B282" s="206"/>
      <c r="C282" s="207"/>
      <c r="D282" s="208" t="s">
        <v>80</v>
      </c>
      <c r="E282" s="209" t="s">
        <v>2233</v>
      </c>
      <c r="F282" s="209" t="s">
        <v>2234</v>
      </c>
      <c r="G282" s="207"/>
      <c r="H282" s="207"/>
      <c r="I282" s="210"/>
      <c r="J282" s="211">
        <f>BK282</f>
        <v>0</v>
      </c>
      <c r="K282" s="207"/>
      <c r="L282" s="212"/>
      <c r="M282" s="213"/>
      <c r="N282" s="214"/>
      <c r="O282" s="214"/>
      <c r="P282" s="215">
        <f>P283</f>
        <v>0</v>
      </c>
      <c r="Q282" s="214"/>
      <c r="R282" s="215">
        <f>R283</f>
        <v>0.0046300000000000004</v>
      </c>
      <c r="S282" s="214"/>
      <c r="T282" s="216">
        <f>T283</f>
        <v>0</v>
      </c>
      <c r="U282" s="11"/>
      <c r="V282" s="11"/>
      <c r="W282" s="11"/>
      <c r="X282" s="11"/>
      <c r="Y282" s="11"/>
      <c r="Z282" s="11"/>
      <c r="AA282" s="11"/>
      <c r="AB282" s="11"/>
      <c r="AC282" s="11"/>
      <c r="AD282" s="11"/>
      <c r="AE282" s="11"/>
      <c r="AR282" s="217" t="s">
        <v>90</v>
      </c>
      <c r="AT282" s="218" t="s">
        <v>80</v>
      </c>
      <c r="AU282" s="218" t="s">
        <v>81</v>
      </c>
      <c r="AY282" s="217" t="s">
        <v>215</v>
      </c>
      <c r="BK282" s="219">
        <f>BK283</f>
        <v>0</v>
      </c>
    </row>
    <row r="283" s="11" customFormat="1" ht="22.8" customHeight="1">
      <c r="A283" s="11"/>
      <c r="B283" s="206"/>
      <c r="C283" s="207"/>
      <c r="D283" s="208" t="s">
        <v>80</v>
      </c>
      <c r="E283" s="248" t="s">
        <v>5599</v>
      </c>
      <c r="F283" s="248" t="s">
        <v>5600</v>
      </c>
      <c r="G283" s="207"/>
      <c r="H283" s="207"/>
      <c r="I283" s="210"/>
      <c r="J283" s="249">
        <f>BK283</f>
        <v>0</v>
      </c>
      <c r="K283" s="207"/>
      <c r="L283" s="212"/>
      <c r="M283" s="213"/>
      <c r="N283" s="214"/>
      <c r="O283" s="214"/>
      <c r="P283" s="215">
        <f>SUM(P284:P292)</f>
        <v>0</v>
      </c>
      <c r="Q283" s="214"/>
      <c r="R283" s="215">
        <f>SUM(R284:R292)</f>
        <v>0.0046300000000000004</v>
      </c>
      <c r="S283" s="214"/>
      <c r="T283" s="216">
        <f>SUM(T284:T292)</f>
        <v>0</v>
      </c>
      <c r="U283" s="11"/>
      <c r="V283" s="11"/>
      <c r="W283" s="11"/>
      <c r="X283" s="11"/>
      <c r="Y283" s="11"/>
      <c r="Z283" s="11"/>
      <c r="AA283" s="11"/>
      <c r="AB283" s="11"/>
      <c r="AC283" s="11"/>
      <c r="AD283" s="11"/>
      <c r="AE283" s="11"/>
      <c r="AR283" s="217" t="s">
        <v>90</v>
      </c>
      <c r="AT283" s="218" t="s">
        <v>80</v>
      </c>
      <c r="AU283" s="218" t="s">
        <v>88</v>
      </c>
      <c r="AY283" s="217" t="s">
        <v>215</v>
      </c>
      <c r="BK283" s="219">
        <f>SUM(BK284:BK292)</f>
        <v>0</v>
      </c>
    </row>
    <row r="284" s="2" customFormat="1" ht="24.15" customHeight="1">
      <c r="A284" s="39"/>
      <c r="B284" s="40"/>
      <c r="C284" s="220" t="s">
        <v>925</v>
      </c>
      <c r="D284" s="220" t="s">
        <v>216</v>
      </c>
      <c r="E284" s="221" t="s">
        <v>5610</v>
      </c>
      <c r="F284" s="222" t="s">
        <v>5611</v>
      </c>
      <c r="G284" s="223" t="s">
        <v>797</v>
      </c>
      <c r="H284" s="224">
        <v>1</v>
      </c>
      <c r="I284" s="225"/>
      <c r="J284" s="226">
        <f>ROUND(I284*H284,2)</f>
        <v>0</v>
      </c>
      <c r="K284" s="222" t="s">
        <v>359</v>
      </c>
      <c r="L284" s="45"/>
      <c r="M284" s="227" t="s">
        <v>1</v>
      </c>
      <c r="N284" s="228" t="s">
        <v>46</v>
      </c>
      <c r="O284" s="92"/>
      <c r="P284" s="229">
        <f>O284*H284</f>
        <v>0</v>
      </c>
      <c r="Q284" s="229">
        <v>0.0039300000000000003</v>
      </c>
      <c r="R284" s="229">
        <f>Q284*H284</f>
        <v>0.0039300000000000003</v>
      </c>
      <c r="S284" s="229">
        <v>0</v>
      </c>
      <c r="T284" s="230">
        <f>S284*H284</f>
        <v>0</v>
      </c>
      <c r="U284" s="39"/>
      <c r="V284" s="39"/>
      <c r="W284" s="39"/>
      <c r="X284" s="39"/>
      <c r="Y284" s="39"/>
      <c r="Z284" s="39"/>
      <c r="AA284" s="39"/>
      <c r="AB284" s="39"/>
      <c r="AC284" s="39"/>
      <c r="AD284" s="39"/>
      <c r="AE284" s="39"/>
      <c r="AR284" s="231" t="s">
        <v>291</v>
      </c>
      <c r="AT284" s="231" t="s">
        <v>216</v>
      </c>
      <c r="AU284" s="231" t="s">
        <v>90</v>
      </c>
      <c r="AY284" s="18" t="s">
        <v>215</v>
      </c>
      <c r="BE284" s="232">
        <f>IF(N284="základní",J284,0)</f>
        <v>0</v>
      </c>
      <c r="BF284" s="232">
        <f>IF(N284="snížená",J284,0)</f>
        <v>0</v>
      </c>
      <c r="BG284" s="232">
        <f>IF(N284="zákl. přenesená",J284,0)</f>
        <v>0</v>
      </c>
      <c r="BH284" s="232">
        <f>IF(N284="sníž. přenesená",J284,0)</f>
        <v>0</v>
      </c>
      <c r="BI284" s="232">
        <f>IF(N284="nulová",J284,0)</f>
        <v>0</v>
      </c>
      <c r="BJ284" s="18" t="s">
        <v>88</v>
      </c>
      <c r="BK284" s="232">
        <f>ROUND(I284*H284,2)</f>
        <v>0</v>
      </c>
      <c r="BL284" s="18" t="s">
        <v>291</v>
      </c>
      <c r="BM284" s="231" t="s">
        <v>8255</v>
      </c>
    </row>
    <row r="285" s="2" customFormat="1">
      <c r="A285" s="39"/>
      <c r="B285" s="40"/>
      <c r="C285" s="41"/>
      <c r="D285" s="233" t="s">
        <v>221</v>
      </c>
      <c r="E285" s="41"/>
      <c r="F285" s="234" t="s">
        <v>5613</v>
      </c>
      <c r="G285" s="41"/>
      <c r="H285" s="41"/>
      <c r="I285" s="235"/>
      <c r="J285" s="41"/>
      <c r="K285" s="41"/>
      <c r="L285" s="45"/>
      <c r="M285" s="236"/>
      <c r="N285" s="237"/>
      <c r="O285" s="92"/>
      <c r="P285" s="92"/>
      <c r="Q285" s="92"/>
      <c r="R285" s="92"/>
      <c r="S285" s="92"/>
      <c r="T285" s="93"/>
      <c r="U285" s="39"/>
      <c r="V285" s="39"/>
      <c r="W285" s="39"/>
      <c r="X285" s="39"/>
      <c r="Y285" s="39"/>
      <c r="Z285" s="39"/>
      <c r="AA285" s="39"/>
      <c r="AB285" s="39"/>
      <c r="AC285" s="39"/>
      <c r="AD285" s="39"/>
      <c r="AE285" s="39"/>
      <c r="AT285" s="18" t="s">
        <v>221</v>
      </c>
      <c r="AU285" s="18" t="s">
        <v>90</v>
      </c>
    </row>
    <row r="286" s="2" customFormat="1">
      <c r="A286" s="39"/>
      <c r="B286" s="40"/>
      <c r="C286" s="41"/>
      <c r="D286" s="250" t="s">
        <v>362</v>
      </c>
      <c r="E286" s="41"/>
      <c r="F286" s="251" t="s">
        <v>5614</v>
      </c>
      <c r="G286" s="41"/>
      <c r="H286" s="41"/>
      <c r="I286" s="235"/>
      <c r="J286" s="41"/>
      <c r="K286" s="41"/>
      <c r="L286" s="45"/>
      <c r="M286" s="236"/>
      <c r="N286" s="237"/>
      <c r="O286" s="92"/>
      <c r="P286" s="92"/>
      <c r="Q286" s="92"/>
      <c r="R286" s="92"/>
      <c r="S286" s="92"/>
      <c r="T286" s="93"/>
      <c r="U286" s="39"/>
      <c r="V286" s="39"/>
      <c r="W286" s="39"/>
      <c r="X286" s="39"/>
      <c r="Y286" s="39"/>
      <c r="Z286" s="39"/>
      <c r="AA286" s="39"/>
      <c r="AB286" s="39"/>
      <c r="AC286" s="39"/>
      <c r="AD286" s="39"/>
      <c r="AE286" s="39"/>
      <c r="AT286" s="18" t="s">
        <v>362</v>
      </c>
      <c r="AU286" s="18" t="s">
        <v>90</v>
      </c>
    </row>
    <row r="287" s="2" customFormat="1" ht="21.75" customHeight="1">
      <c r="A287" s="39"/>
      <c r="B287" s="40"/>
      <c r="C287" s="220" t="s">
        <v>934</v>
      </c>
      <c r="D287" s="220" t="s">
        <v>216</v>
      </c>
      <c r="E287" s="221" t="s">
        <v>5747</v>
      </c>
      <c r="F287" s="222" t="s">
        <v>5748</v>
      </c>
      <c r="G287" s="223" t="s">
        <v>716</v>
      </c>
      <c r="H287" s="224">
        <v>1</v>
      </c>
      <c r="I287" s="225"/>
      <c r="J287" s="226">
        <f>ROUND(I287*H287,2)</f>
        <v>0</v>
      </c>
      <c r="K287" s="222" t="s">
        <v>359</v>
      </c>
      <c r="L287" s="45"/>
      <c r="M287" s="227" t="s">
        <v>1</v>
      </c>
      <c r="N287" s="228" t="s">
        <v>46</v>
      </c>
      <c r="O287" s="92"/>
      <c r="P287" s="229">
        <f>O287*H287</f>
        <v>0</v>
      </c>
      <c r="Q287" s="229">
        <v>0.00069999999999999999</v>
      </c>
      <c r="R287" s="229">
        <f>Q287*H287</f>
        <v>0.00069999999999999999</v>
      </c>
      <c r="S287" s="229">
        <v>0</v>
      </c>
      <c r="T287" s="230">
        <f>S287*H287</f>
        <v>0</v>
      </c>
      <c r="U287" s="39"/>
      <c r="V287" s="39"/>
      <c r="W287" s="39"/>
      <c r="X287" s="39"/>
      <c r="Y287" s="39"/>
      <c r="Z287" s="39"/>
      <c r="AA287" s="39"/>
      <c r="AB287" s="39"/>
      <c r="AC287" s="39"/>
      <c r="AD287" s="39"/>
      <c r="AE287" s="39"/>
      <c r="AR287" s="231" t="s">
        <v>291</v>
      </c>
      <c r="AT287" s="231" t="s">
        <v>216</v>
      </c>
      <c r="AU287" s="231" t="s">
        <v>90</v>
      </c>
      <c r="AY287" s="18" t="s">
        <v>215</v>
      </c>
      <c r="BE287" s="232">
        <f>IF(N287="základní",J287,0)</f>
        <v>0</v>
      </c>
      <c r="BF287" s="232">
        <f>IF(N287="snížená",J287,0)</f>
        <v>0</v>
      </c>
      <c r="BG287" s="232">
        <f>IF(N287="zákl. přenesená",J287,0)</f>
        <v>0</v>
      </c>
      <c r="BH287" s="232">
        <f>IF(N287="sníž. přenesená",J287,0)</f>
        <v>0</v>
      </c>
      <c r="BI287" s="232">
        <f>IF(N287="nulová",J287,0)</f>
        <v>0</v>
      </c>
      <c r="BJ287" s="18" t="s">
        <v>88</v>
      </c>
      <c r="BK287" s="232">
        <f>ROUND(I287*H287,2)</f>
        <v>0</v>
      </c>
      <c r="BL287" s="18" t="s">
        <v>291</v>
      </c>
      <c r="BM287" s="231" t="s">
        <v>8256</v>
      </c>
    </row>
    <row r="288" s="2" customFormat="1">
      <c r="A288" s="39"/>
      <c r="B288" s="40"/>
      <c r="C288" s="41"/>
      <c r="D288" s="233" t="s">
        <v>221</v>
      </c>
      <c r="E288" s="41"/>
      <c r="F288" s="234" t="s">
        <v>5750</v>
      </c>
      <c r="G288" s="41"/>
      <c r="H288" s="41"/>
      <c r="I288" s="235"/>
      <c r="J288" s="41"/>
      <c r="K288" s="41"/>
      <c r="L288" s="45"/>
      <c r="M288" s="236"/>
      <c r="N288" s="237"/>
      <c r="O288" s="92"/>
      <c r="P288" s="92"/>
      <c r="Q288" s="92"/>
      <c r="R288" s="92"/>
      <c r="S288" s="92"/>
      <c r="T288" s="93"/>
      <c r="U288" s="39"/>
      <c r="V288" s="39"/>
      <c r="W288" s="39"/>
      <c r="X288" s="39"/>
      <c r="Y288" s="39"/>
      <c r="Z288" s="39"/>
      <c r="AA288" s="39"/>
      <c r="AB288" s="39"/>
      <c r="AC288" s="39"/>
      <c r="AD288" s="39"/>
      <c r="AE288" s="39"/>
      <c r="AT288" s="18" t="s">
        <v>221</v>
      </c>
      <c r="AU288" s="18" t="s">
        <v>90</v>
      </c>
    </row>
    <row r="289" s="2" customFormat="1">
      <c r="A289" s="39"/>
      <c r="B289" s="40"/>
      <c r="C289" s="41"/>
      <c r="D289" s="250" t="s">
        <v>362</v>
      </c>
      <c r="E289" s="41"/>
      <c r="F289" s="251" t="s">
        <v>5751</v>
      </c>
      <c r="G289" s="41"/>
      <c r="H289" s="41"/>
      <c r="I289" s="235"/>
      <c r="J289" s="41"/>
      <c r="K289" s="41"/>
      <c r="L289" s="45"/>
      <c r="M289" s="236"/>
      <c r="N289" s="237"/>
      <c r="O289" s="92"/>
      <c r="P289" s="92"/>
      <c r="Q289" s="92"/>
      <c r="R289" s="92"/>
      <c r="S289" s="92"/>
      <c r="T289" s="93"/>
      <c r="U289" s="39"/>
      <c r="V289" s="39"/>
      <c r="W289" s="39"/>
      <c r="X289" s="39"/>
      <c r="Y289" s="39"/>
      <c r="Z289" s="39"/>
      <c r="AA289" s="39"/>
      <c r="AB289" s="39"/>
      <c r="AC289" s="39"/>
      <c r="AD289" s="39"/>
      <c r="AE289" s="39"/>
      <c r="AT289" s="18" t="s">
        <v>362</v>
      </c>
      <c r="AU289" s="18" t="s">
        <v>90</v>
      </c>
    </row>
    <row r="290" s="2" customFormat="1" ht="24.15" customHeight="1">
      <c r="A290" s="39"/>
      <c r="B290" s="40"/>
      <c r="C290" s="220" t="s">
        <v>939</v>
      </c>
      <c r="D290" s="220" t="s">
        <v>216</v>
      </c>
      <c r="E290" s="221" t="s">
        <v>5824</v>
      </c>
      <c r="F290" s="222" t="s">
        <v>5825</v>
      </c>
      <c r="G290" s="223" t="s">
        <v>583</v>
      </c>
      <c r="H290" s="224">
        <v>0.0050000000000000001</v>
      </c>
      <c r="I290" s="225"/>
      <c r="J290" s="226">
        <f>ROUND(I290*H290,2)</f>
        <v>0</v>
      </c>
      <c r="K290" s="222" t="s">
        <v>359</v>
      </c>
      <c r="L290" s="45"/>
      <c r="M290" s="227" t="s">
        <v>1</v>
      </c>
      <c r="N290" s="228" t="s">
        <v>46</v>
      </c>
      <c r="O290" s="92"/>
      <c r="P290" s="229">
        <f>O290*H290</f>
        <v>0</v>
      </c>
      <c r="Q290" s="229">
        <v>0</v>
      </c>
      <c r="R290" s="229">
        <f>Q290*H290</f>
        <v>0</v>
      </c>
      <c r="S290" s="229">
        <v>0</v>
      </c>
      <c r="T290" s="230">
        <f>S290*H290</f>
        <v>0</v>
      </c>
      <c r="U290" s="39"/>
      <c r="V290" s="39"/>
      <c r="W290" s="39"/>
      <c r="X290" s="39"/>
      <c r="Y290" s="39"/>
      <c r="Z290" s="39"/>
      <c r="AA290" s="39"/>
      <c r="AB290" s="39"/>
      <c r="AC290" s="39"/>
      <c r="AD290" s="39"/>
      <c r="AE290" s="39"/>
      <c r="AR290" s="231" t="s">
        <v>291</v>
      </c>
      <c r="AT290" s="231" t="s">
        <v>216</v>
      </c>
      <c r="AU290" s="231" t="s">
        <v>90</v>
      </c>
      <c r="AY290" s="18" t="s">
        <v>215</v>
      </c>
      <c r="BE290" s="232">
        <f>IF(N290="základní",J290,0)</f>
        <v>0</v>
      </c>
      <c r="BF290" s="232">
        <f>IF(N290="snížená",J290,0)</f>
        <v>0</v>
      </c>
      <c r="BG290" s="232">
        <f>IF(N290="zákl. přenesená",J290,0)</f>
        <v>0</v>
      </c>
      <c r="BH290" s="232">
        <f>IF(N290="sníž. přenesená",J290,0)</f>
        <v>0</v>
      </c>
      <c r="BI290" s="232">
        <f>IF(N290="nulová",J290,0)</f>
        <v>0</v>
      </c>
      <c r="BJ290" s="18" t="s">
        <v>88</v>
      </c>
      <c r="BK290" s="232">
        <f>ROUND(I290*H290,2)</f>
        <v>0</v>
      </c>
      <c r="BL290" s="18" t="s">
        <v>291</v>
      </c>
      <c r="BM290" s="231" t="s">
        <v>8257</v>
      </c>
    </row>
    <row r="291" s="2" customFormat="1">
      <c r="A291" s="39"/>
      <c r="B291" s="40"/>
      <c r="C291" s="41"/>
      <c r="D291" s="233" t="s">
        <v>221</v>
      </c>
      <c r="E291" s="41"/>
      <c r="F291" s="234" t="s">
        <v>8258</v>
      </c>
      <c r="G291" s="41"/>
      <c r="H291" s="41"/>
      <c r="I291" s="235"/>
      <c r="J291" s="41"/>
      <c r="K291" s="41"/>
      <c r="L291" s="45"/>
      <c r="M291" s="236"/>
      <c r="N291" s="237"/>
      <c r="O291" s="92"/>
      <c r="P291" s="92"/>
      <c r="Q291" s="92"/>
      <c r="R291" s="92"/>
      <c r="S291" s="92"/>
      <c r="T291" s="93"/>
      <c r="U291" s="39"/>
      <c r="V291" s="39"/>
      <c r="W291" s="39"/>
      <c r="X291" s="39"/>
      <c r="Y291" s="39"/>
      <c r="Z291" s="39"/>
      <c r="AA291" s="39"/>
      <c r="AB291" s="39"/>
      <c r="AC291" s="39"/>
      <c r="AD291" s="39"/>
      <c r="AE291" s="39"/>
      <c r="AT291" s="18" t="s">
        <v>221</v>
      </c>
      <c r="AU291" s="18" t="s">
        <v>90</v>
      </c>
    </row>
    <row r="292" s="2" customFormat="1">
      <c r="A292" s="39"/>
      <c r="B292" s="40"/>
      <c r="C292" s="41"/>
      <c r="D292" s="250" t="s">
        <v>362</v>
      </c>
      <c r="E292" s="41"/>
      <c r="F292" s="251" t="s">
        <v>5828</v>
      </c>
      <c r="G292" s="41"/>
      <c r="H292" s="41"/>
      <c r="I292" s="235"/>
      <c r="J292" s="41"/>
      <c r="K292" s="41"/>
      <c r="L292" s="45"/>
      <c r="M292" s="305"/>
      <c r="N292" s="306"/>
      <c r="O292" s="240"/>
      <c r="P292" s="240"/>
      <c r="Q292" s="240"/>
      <c r="R292" s="240"/>
      <c r="S292" s="240"/>
      <c r="T292" s="307"/>
      <c r="U292" s="39"/>
      <c r="V292" s="39"/>
      <c r="W292" s="39"/>
      <c r="X292" s="39"/>
      <c r="Y292" s="39"/>
      <c r="Z292" s="39"/>
      <c r="AA292" s="39"/>
      <c r="AB292" s="39"/>
      <c r="AC292" s="39"/>
      <c r="AD292" s="39"/>
      <c r="AE292" s="39"/>
      <c r="AT292" s="18" t="s">
        <v>362</v>
      </c>
      <c r="AU292" s="18" t="s">
        <v>90</v>
      </c>
    </row>
    <row r="293" s="2" customFormat="1" ht="6.96" customHeight="1">
      <c r="A293" s="39"/>
      <c r="B293" s="67"/>
      <c r="C293" s="68"/>
      <c r="D293" s="68"/>
      <c r="E293" s="68"/>
      <c r="F293" s="68"/>
      <c r="G293" s="68"/>
      <c r="H293" s="68"/>
      <c r="I293" s="68"/>
      <c r="J293" s="68"/>
      <c r="K293" s="68"/>
      <c r="L293" s="45"/>
      <c r="M293" s="39"/>
      <c r="O293" s="39"/>
      <c r="P293" s="39"/>
      <c r="Q293" s="39"/>
      <c r="R293" s="39"/>
      <c r="S293" s="39"/>
      <c r="T293" s="39"/>
      <c r="U293" s="39"/>
      <c r="V293" s="39"/>
      <c r="W293" s="39"/>
      <c r="X293" s="39"/>
      <c r="Y293" s="39"/>
      <c r="Z293" s="39"/>
      <c r="AA293" s="39"/>
      <c r="AB293" s="39"/>
      <c r="AC293" s="39"/>
      <c r="AD293" s="39"/>
      <c r="AE293" s="39"/>
    </row>
  </sheetData>
  <sheetProtection sheet="1" autoFilter="0" formatColumns="0" formatRows="0" objects="1" scenarios="1" spinCount="100000" saltValue="NylRc3b+G+YeMjzH+LLArpMElvXTFd9te/GJ/pfC1hqAkqP09oWZJnP3fMBv1/S9U8EYZMxcm638KJwryHWsiw==" hashValue="7twI4vU2M0F5SUsUCv1Z84oKaxYmhc8FEVG2/mDWaiRuZO1frIlbqltPfo1FWBe0Hn9OHNPTIquiiCPyyyKfVA==" algorithmName="SHA-512" password="CC35"/>
  <autoFilter ref="C126:K292"/>
  <mergeCells count="12">
    <mergeCell ref="E7:H7"/>
    <mergeCell ref="E9:H9"/>
    <mergeCell ref="E11:H11"/>
    <mergeCell ref="E20:H20"/>
    <mergeCell ref="E29:H29"/>
    <mergeCell ref="E85:H85"/>
    <mergeCell ref="E87:H87"/>
    <mergeCell ref="E89:H89"/>
    <mergeCell ref="E115:H115"/>
    <mergeCell ref="E117:H117"/>
    <mergeCell ref="E119:H119"/>
    <mergeCell ref="L2:V2"/>
  </mergeCells>
  <hyperlinks>
    <hyperlink ref="F132" r:id="rId1" display="https://podminky.urs.cz/item/CS_URS_2025_01/119001401"/>
    <hyperlink ref="F135" r:id="rId2" display="https://podminky.urs.cz/item/CS_URS_2025_01/131251201"/>
    <hyperlink ref="F139" r:id="rId3" display="https://podminky.urs.cz/item/CS_URS_2025_01/132212121"/>
    <hyperlink ref="F143" r:id="rId4" display="https://podminky.urs.cz/item/CS_URS_2025_01/132254102"/>
    <hyperlink ref="F149" r:id="rId5" display="https://podminky.urs.cz/item/CS_URS_2025_01/151101101"/>
    <hyperlink ref="F155" r:id="rId6" display="https://podminky.urs.cz/item/CS_URS_2025_01/151101102"/>
    <hyperlink ref="F159" r:id="rId7" display="https://podminky.urs.cz/item/CS_URS_2025_01/151101111"/>
    <hyperlink ref="F162" r:id="rId8" display="https://podminky.urs.cz/item/CS_URS_2025_01/151101112"/>
    <hyperlink ref="F165" r:id="rId9" display="https://podminky.urs.cz/item/CS_URS_2025_01/162751115"/>
    <hyperlink ref="F171" r:id="rId10" display="https://podminky.urs.cz/item/CS_URS_2025_01/167151101"/>
    <hyperlink ref="F174" r:id="rId11" display="https://podminky.urs.cz/item/CS_URS_2025_01/171201231"/>
    <hyperlink ref="F178" r:id="rId12" display="https://podminky.urs.cz/item/CS_URS_2025_01/174151101"/>
    <hyperlink ref="F184" r:id="rId13" display="https://podminky.urs.cz/item/CS_URS_2025_01/175151101"/>
    <hyperlink ref="F192" r:id="rId14" display="https://podminky.urs.cz/item/CS_URS_2025_01/451572111"/>
    <hyperlink ref="F199" r:id="rId15" display="https://podminky.urs.cz/item/CS_URS_2025_01/452311162"/>
    <hyperlink ref="F203" r:id="rId16" display="https://podminky.urs.cz/item/CS_URS_2025_01/452351111"/>
    <hyperlink ref="F207" r:id="rId17" display="https://podminky.urs.cz/item/CS_URS_2025_01/452351112"/>
    <hyperlink ref="F210" r:id="rId18" display="https://podminky.urs.cz/item/CS_URS_2025_01/452368211"/>
    <hyperlink ref="F217" r:id="rId19" display="https://podminky.urs.cz/item/CS_URS_2025_01/871171211"/>
    <hyperlink ref="F223" r:id="rId20" display="https://podminky.urs.cz/item/CS_URS_2025_01/230202032"/>
    <hyperlink ref="F229" r:id="rId21" display="https://podminky.urs.cz/item/CS_URS_2025_01/230202225"/>
    <hyperlink ref="F237" r:id="rId22" display="https://podminky.urs.cz/item/CS_URS_2025_01/877171101"/>
    <hyperlink ref="F245" r:id="rId23" display="https://podminky.urs.cz/item/CS_URS_2025_01/891181112"/>
    <hyperlink ref="F252" r:id="rId24" display="https://podminky.urs.cz/item/CS_URS_2025_01/891359111"/>
    <hyperlink ref="F260" r:id="rId25" display="https://podminky.urs.cz/item/CS_URS_2025_01/899401112"/>
    <hyperlink ref="F264" r:id="rId26" display="https://podminky.urs.cz/item/CS_URS_2025_01/899721111"/>
    <hyperlink ref="F268" r:id="rId27" display="https://podminky.urs.cz/item/CS_URS_2025_01/899722113"/>
    <hyperlink ref="F272" r:id="rId28" display="https://podminky.urs.cz/item/CS_URS_2025_01/892233122"/>
    <hyperlink ref="F275" r:id="rId29" display="https://podminky.urs.cz/item/CS_URS_2025_01/892241111"/>
    <hyperlink ref="F281" r:id="rId30" display="https://podminky.urs.cz/item/CS_URS_2025_01/998276101.1"/>
    <hyperlink ref="F286" r:id="rId31" display="https://podminky.urs.cz/item/CS_URS_2025_01/722130234"/>
    <hyperlink ref="F289" r:id="rId32" display="https://podminky.urs.cz/item/CS_URS_2025_01/722232046"/>
    <hyperlink ref="F292" r:id="rId33" display="https://podminky.urs.cz/item/CS_URS_2025_01/998722101"/>
  </hyperlinks>
  <pageMargins left="0.39375" right="0.39375" top="0.39375" bottom="0.39375" header="0" footer="0"/>
  <pageSetup paperSize="9" orientation="portrait" blackAndWhite="1" fitToHeight="100"/>
  <headerFooter>
    <oddFooter>&amp;CStrana &amp;P z &amp;N</oddFooter>
  </headerFooter>
  <drawing r:id="rId34"/>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170</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8259</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8260</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171</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62.5" customHeight="1">
      <c r="A29" s="155"/>
      <c r="B29" s="156"/>
      <c r="C29" s="155"/>
      <c r="D29" s="155"/>
      <c r="E29" s="157" t="s">
        <v>8261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ROUND(J123,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ROUND((SUM(BE123:BE234)),  2)</f>
        <v>0</v>
      </c>
      <c r="G35" s="39"/>
      <c r="H35" s="39"/>
      <c r="I35" s="165">
        <v>0.20999999999999999</v>
      </c>
      <c r="J35" s="164">
        <f>ROUND(((SUM(BE123:BE234))*I35),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ROUND((SUM(BF123:BF234)),  2)</f>
        <v>0</v>
      </c>
      <c r="G36" s="39"/>
      <c r="H36" s="39"/>
      <c r="I36" s="165">
        <v>0.12</v>
      </c>
      <c r="J36" s="164">
        <f>ROUND(((SUM(BF123:BF234))*I36),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ROUND((SUM(BG123:BG234)),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ROUND((SUM(BH123:BH234)),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ROUND((SUM(BI123:BI234)),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8259</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IO-03a - Přípojaka NN</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J123</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335</v>
      </c>
      <c r="E99" s="192"/>
      <c r="F99" s="192"/>
      <c r="G99" s="192"/>
      <c r="H99" s="192"/>
      <c r="I99" s="192"/>
      <c r="J99" s="193">
        <f>J124</f>
        <v>0</v>
      </c>
      <c r="K99" s="190"/>
      <c r="L99" s="194"/>
      <c r="S99" s="9"/>
      <c r="T99" s="9"/>
      <c r="U99" s="9"/>
      <c r="V99" s="9"/>
      <c r="W99" s="9"/>
      <c r="X99" s="9"/>
      <c r="Y99" s="9"/>
      <c r="Z99" s="9"/>
      <c r="AA99" s="9"/>
      <c r="AB99" s="9"/>
      <c r="AC99" s="9"/>
      <c r="AD99" s="9"/>
      <c r="AE99" s="9"/>
    </row>
    <row r="100" s="12" customFormat="1" ht="19.92" customHeight="1">
      <c r="A100" s="12"/>
      <c r="B100" s="243"/>
      <c r="C100" s="134"/>
      <c r="D100" s="244" t="s">
        <v>4005</v>
      </c>
      <c r="E100" s="245"/>
      <c r="F100" s="245"/>
      <c r="G100" s="245"/>
      <c r="H100" s="245"/>
      <c r="I100" s="245"/>
      <c r="J100" s="246">
        <f>J125</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8262</v>
      </c>
      <c r="E101" s="245"/>
      <c r="F101" s="245"/>
      <c r="G101" s="245"/>
      <c r="H101" s="245"/>
      <c r="I101" s="245"/>
      <c r="J101" s="246">
        <f>J179</f>
        <v>0</v>
      </c>
      <c r="K101" s="134"/>
      <c r="L101" s="247"/>
      <c r="S101" s="12"/>
      <c r="T101" s="12"/>
      <c r="U101" s="12"/>
      <c r="V101" s="12"/>
      <c r="W101" s="12"/>
      <c r="X101" s="12"/>
      <c r="Y101" s="12"/>
      <c r="Z101" s="12"/>
      <c r="AA101" s="12"/>
      <c r="AB101" s="12"/>
      <c r="AC101" s="12"/>
      <c r="AD101" s="12"/>
      <c r="AE101" s="12"/>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200</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4" t="str">
        <f>E7</f>
        <v>Výstavba výjezdové základny ZZS KV – Velké Meziříčí</v>
      </c>
      <c r="F111" s="33"/>
      <c r="G111" s="33"/>
      <c r="H111" s="33"/>
      <c r="I111" s="41"/>
      <c r="J111" s="41"/>
      <c r="K111" s="41"/>
      <c r="L111" s="64"/>
      <c r="S111" s="39"/>
      <c r="T111" s="39"/>
      <c r="U111" s="39"/>
      <c r="V111" s="39"/>
      <c r="W111" s="39"/>
      <c r="X111" s="39"/>
      <c r="Y111" s="39"/>
      <c r="Z111" s="39"/>
      <c r="AA111" s="39"/>
      <c r="AB111" s="39"/>
      <c r="AC111" s="39"/>
      <c r="AD111" s="39"/>
      <c r="AE111" s="39"/>
    </row>
    <row r="112" s="1" customFormat="1" ht="12" customHeight="1">
      <c r="B112" s="22"/>
      <c r="C112" s="33" t="s">
        <v>189</v>
      </c>
      <c r="D112" s="23"/>
      <c r="E112" s="23"/>
      <c r="F112" s="23"/>
      <c r="G112" s="23"/>
      <c r="H112" s="23"/>
      <c r="I112" s="23"/>
      <c r="J112" s="23"/>
      <c r="K112" s="23"/>
      <c r="L112" s="21"/>
    </row>
    <row r="113" s="2" customFormat="1" ht="16.5" customHeight="1">
      <c r="A113" s="39"/>
      <c r="B113" s="40"/>
      <c r="C113" s="41"/>
      <c r="D113" s="41"/>
      <c r="E113" s="184" t="s">
        <v>8259</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191</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77" t="str">
        <f>E11</f>
        <v>IO-03a - Přípojaka NN</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20</v>
      </c>
      <c r="D117" s="41"/>
      <c r="E117" s="41"/>
      <c r="F117" s="28" t="str">
        <f>F14</f>
        <v>Velké Meziříčí</v>
      </c>
      <c r="G117" s="41"/>
      <c r="H117" s="41"/>
      <c r="I117" s="33" t="s">
        <v>22</v>
      </c>
      <c r="J117" s="80" t="str">
        <f>IF(J14="","",J14)</f>
        <v>27. 3. 2025</v>
      </c>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25.65" customHeight="1">
      <c r="A119" s="39"/>
      <c r="B119" s="40"/>
      <c r="C119" s="33" t="s">
        <v>24</v>
      </c>
      <c r="D119" s="41"/>
      <c r="E119" s="41"/>
      <c r="F119" s="28" t="str">
        <f>E17</f>
        <v>Kraj Vysočina</v>
      </c>
      <c r="G119" s="41"/>
      <c r="H119" s="41"/>
      <c r="I119" s="33" t="s">
        <v>32</v>
      </c>
      <c r="J119" s="37" t="str">
        <f>E23</f>
        <v>PROJEKT CENTRUM NOVA s.r.o.</v>
      </c>
      <c r="K119" s="41"/>
      <c r="L119" s="64"/>
      <c r="S119" s="39"/>
      <c r="T119" s="39"/>
      <c r="U119" s="39"/>
      <c r="V119" s="39"/>
      <c r="W119" s="39"/>
      <c r="X119" s="39"/>
      <c r="Y119" s="39"/>
      <c r="Z119" s="39"/>
      <c r="AA119" s="39"/>
      <c r="AB119" s="39"/>
      <c r="AC119" s="39"/>
      <c r="AD119" s="39"/>
      <c r="AE119" s="39"/>
    </row>
    <row r="120" s="2" customFormat="1" ht="15.15" customHeight="1">
      <c r="A120" s="39"/>
      <c r="B120" s="40"/>
      <c r="C120" s="33" t="s">
        <v>30</v>
      </c>
      <c r="D120" s="41"/>
      <c r="E120" s="41"/>
      <c r="F120" s="28" t="str">
        <f>IF(E20="","",E20)</f>
        <v>Vyplň údaj</v>
      </c>
      <c r="G120" s="41"/>
      <c r="H120" s="41"/>
      <c r="I120" s="33" t="s">
        <v>37</v>
      </c>
      <c r="J120" s="37" t="str">
        <f>E26</f>
        <v xml:space="preserve"> </v>
      </c>
      <c r="K120" s="41"/>
      <c r="L120" s="64"/>
      <c r="S120" s="39"/>
      <c r="T120" s="39"/>
      <c r="U120" s="39"/>
      <c r="V120" s="39"/>
      <c r="W120" s="39"/>
      <c r="X120" s="39"/>
      <c r="Y120" s="39"/>
      <c r="Z120" s="39"/>
      <c r="AA120" s="39"/>
      <c r="AB120" s="39"/>
      <c r="AC120" s="39"/>
      <c r="AD120" s="39"/>
      <c r="AE120" s="39"/>
    </row>
    <row r="121" s="2" customFormat="1" ht="10.32"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10" customFormat="1" ht="29.28" customHeight="1">
      <c r="A122" s="195"/>
      <c r="B122" s="196"/>
      <c r="C122" s="197" t="s">
        <v>201</v>
      </c>
      <c r="D122" s="198" t="s">
        <v>66</v>
      </c>
      <c r="E122" s="198" t="s">
        <v>62</v>
      </c>
      <c r="F122" s="198" t="s">
        <v>63</v>
      </c>
      <c r="G122" s="198" t="s">
        <v>202</v>
      </c>
      <c r="H122" s="198" t="s">
        <v>203</v>
      </c>
      <c r="I122" s="198" t="s">
        <v>204</v>
      </c>
      <c r="J122" s="198" t="s">
        <v>196</v>
      </c>
      <c r="K122" s="199" t="s">
        <v>205</v>
      </c>
      <c r="L122" s="200"/>
      <c r="M122" s="101" t="s">
        <v>1</v>
      </c>
      <c r="N122" s="102" t="s">
        <v>45</v>
      </c>
      <c r="O122" s="102" t="s">
        <v>206</v>
      </c>
      <c r="P122" s="102" t="s">
        <v>207</v>
      </c>
      <c r="Q122" s="102" t="s">
        <v>208</v>
      </c>
      <c r="R122" s="102" t="s">
        <v>209</v>
      </c>
      <c r="S122" s="102" t="s">
        <v>210</v>
      </c>
      <c r="T122" s="103" t="s">
        <v>211</v>
      </c>
      <c r="U122" s="195"/>
      <c r="V122" s="195"/>
      <c r="W122" s="195"/>
      <c r="X122" s="195"/>
      <c r="Y122" s="195"/>
      <c r="Z122" s="195"/>
      <c r="AA122" s="195"/>
      <c r="AB122" s="195"/>
      <c r="AC122" s="195"/>
      <c r="AD122" s="195"/>
      <c r="AE122" s="195"/>
    </row>
    <row r="123" s="2" customFormat="1" ht="22.8" customHeight="1">
      <c r="A123" s="39"/>
      <c r="B123" s="40"/>
      <c r="C123" s="108" t="s">
        <v>212</v>
      </c>
      <c r="D123" s="41"/>
      <c r="E123" s="41"/>
      <c r="F123" s="41"/>
      <c r="G123" s="41"/>
      <c r="H123" s="41"/>
      <c r="I123" s="41"/>
      <c r="J123" s="201">
        <f>BK123</f>
        <v>0</v>
      </c>
      <c r="K123" s="41"/>
      <c r="L123" s="45"/>
      <c r="M123" s="104"/>
      <c r="N123" s="202"/>
      <c r="O123" s="105"/>
      <c r="P123" s="203">
        <f>P124</f>
        <v>0</v>
      </c>
      <c r="Q123" s="105"/>
      <c r="R123" s="203">
        <f>R124</f>
        <v>0.59587000000000001</v>
      </c>
      <c r="S123" s="105"/>
      <c r="T123" s="204">
        <f>T124</f>
        <v>0</v>
      </c>
      <c r="U123" s="39"/>
      <c r="V123" s="39"/>
      <c r="W123" s="39"/>
      <c r="X123" s="39"/>
      <c r="Y123" s="39"/>
      <c r="Z123" s="39"/>
      <c r="AA123" s="39"/>
      <c r="AB123" s="39"/>
      <c r="AC123" s="39"/>
      <c r="AD123" s="39"/>
      <c r="AE123" s="39"/>
      <c r="AT123" s="18" t="s">
        <v>80</v>
      </c>
      <c r="AU123" s="18" t="s">
        <v>198</v>
      </c>
      <c r="BK123" s="205">
        <f>BK124</f>
        <v>0</v>
      </c>
    </row>
    <row r="124" s="11" customFormat="1" ht="25.92" customHeight="1">
      <c r="A124" s="11"/>
      <c r="B124" s="206"/>
      <c r="C124" s="207"/>
      <c r="D124" s="208" t="s">
        <v>80</v>
      </c>
      <c r="E124" s="209" t="s">
        <v>2233</v>
      </c>
      <c r="F124" s="209" t="s">
        <v>2234</v>
      </c>
      <c r="G124" s="207"/>
      <c r="H124" s="207"/>
      <c r="I124" s="210"/>
      <c r="J124" s="211">
        <f>BK124</f>
        <v>0</v>
      </c>
      <c r="K124" s="207"/>
      <c r="L124" s="212"/>
      <c r="M124" s="213"/>
      <c r="N124" s="214"/>
      <c r="O124" s="214"/>
      <c r="P124" s="215">
        <f>P125+P179</f>
        <v>0</v>
      </c>
      <c r="Q124" s="214"/>
      <c r="R124" s="215">
        <f>R125+R179</f>
        <v>0.59587000000000001</v>
      </c>
      <c r="S124" s="214"/>
      <c r="T124" s="216">
        <f>T125+T179</f>
        <v>0</v>
      </c>
      <c r="U124" s="11"/>
      <c r="V124" s="11"/>
      <c r="W124" s="11"/>
      <c r="X124" s="11"/>
      <c r="Y124" s="11"/>
      <c r="Z124" s="11"/>
      <c r="AA124" s="11"/>
      <c r="AB124" s="11"/>
      <c r="AC124" s="11"/>
      <c r="AD124" s="11"/>
      <c r="AE124" s="11"/>
      <c r="AR124" s="217" t="s">
        <v>90</v>
      </c>
      <c r="AT124" s="218" t="s">
        <v>80</v>
      </c>
      <c r="AU124" s="218" t="s">
        <v>81</v>
      </c>
      <c r="AY124" s="217" t="s">
        <v>215</v>
      </c>
      <c r="BK124" s="219">
        <f>BK125+BK179</f>
        <v>0</v>
      </c>
    </row>
    <row r="125" s="11" customFormat="1" ht="22.8" customHeight="1">
      <c r="A125" s="11"/>
      <c r="B125" s="206"/>
      <c r="C125" s="207"/>
      <c r="D125" s="208" t="s">
        <v>80</v>
      </c>
      <c r="E125" s="248" t="s">
        <v>4526</v>
      </c>
      <c r="F125" s="248" t="s">
        <v>4527</v>
      </c>
      <c r="G125" s="207"/>
      <c r="H125" s="207"/>
      <c r="I125" s="210"/>
      <c r="J125" s="249">
        <f>BK125</f>
        <v>0</v>
      </c>
      <c r="K125" s="207"/>
      <c r="L125" s="212"/>
      <c r="M125" s="213"/>
      <c r="N125" s="214"/>
      <c r="O125" s="214"/>
      <c r="P125" s="215">
        <f>SUM(P126:P178)</f>
        <v>0</v>
      </c>
      <c r="Q125" s="214"/>
      <c r="R125" s="215">
        <f>SUM(R126:R178)</f>
        <v>0.093120000000000008</v>
      </c>
      <c r="S125" s="214"/>
      <c r="T125" s="216">
        <f>SUM(T126:T178)</f>
        <v>0</v>
      </c>
      <c r="U125" s="11"/>
      <c r="V125" s="11"/>
      <c r="W125" s="11"/>
      <c r="X125" s="11"/>
      <c r="Y125" s="11"/>
      <c r="Z125" s="11"/>
      <c r="AA125" s="11"/>
      <c r="AB125" s="11"/>
      <c r="AC125" s="11"/>
      <c r="AD125" s="11"/>
      <c r="AE125" s="11"/>
      <c r="AR125" s="217" t="s">
        <v>90</v>
      </c>
      <c r="AT125" s="218" t="s">
        <v>80</v>
      </c>
      <c r="AU125" s="218" t="s">
        <v>88</v>
      </c>
      <c r="AY125" s="217" t="s">
        <v>215</v>
      </c>
      <c r="BK125" s="219">
        <f>SUM(BK126:BK178)</f>
        <v>0</v>
      </c>
    </row>
    <row r="126" s="2" customFormat="1" ht="24.15" customHeight="1">
      <c r="A126" s="39"/>
      <c r="B126" s="40"/>
      <c r="C126" s="220" t="s">
        <v>88</v>
      </c>
      <c r="D126" s="220" t="s">
        <v>216</v>
      </c>
      <c r="E126" s="221" t="s">
        <v>8263</v>
      </c>
      <c r="F126" s="222" t="s">
        <v>8264</v>
      </c>
      <c r="G126" s="223" t="s">
        <v>797</v>
      </c>
      <c r="H126" s="224">
        <v>86</v>
      </c>
      <c r="I126" s="225"/>
      <c r="J126" s="226">
        <f>ROUND(I126*H126,2)</f>
        <v>0</v>
      </c>
      <c r="K126" s="222" t="s">
        <v>359</v>
      </c>
      <c r="L126" s="45"/>
      <c r="M126" s="227" t="s">
        <v>1</v>
      </c>
      <c r="N126" s="228" t="s">
        <v>46</v>
      </c>
      <c r="O126" s="92"/>
      <c r="P126" s="229">
        <f>O126*H126</f>
        <v>0</v>
      </c>
      <c r="Q126" s="229">
        <v>0</v>
      </c>
      <c r="R126" s="229">
        <f>Q126*H126</f>
        <v>0</v>
      </c>
      <c r="S126" s="229">
        <v>0</v>
      </c>
      <c r="T126" s="230">
        <f>S126*H126</f>
        <v>0</v>
      </c>
      <c r="U126" s="39"/>
      <c r="V126" s="39"/>
      <c r="W126" s="39"/>
      <c r="X126" s="39"/>
      <c r="Y126" s="39"/>
      <c r="Z126" s="39"/>
      <c r="AA126" s="39"/>
      <c r="AB126" s="39"/>
      <c r="AC126" s="39"/>
      <c r="AD126" s="39"/>
      <c r="AE126" s="39"/>
      <c r="AR126" s="231" t="s">
        <v>291</v>
      </c>
      <c r="AT126" s="231" t="s">
        <v>216</v>
      </c>
      <c r="AU126" s="231" t="s">
        <v>90</v>
      </c>
      <c r="AY126" s="18" t="s">
        <v>215</v>
      </c>
      <c r="BE126" s="232">
        <f>IF(N126="základní",J126,0)</f>
        <v>0</v>
      </c>
      <c r="BF126" s="232">
        <f>IF(N126="snížená",J126,0)</f>
        <v>0</v>
      </c>
      <c r="BG126" s="232">
        <f>IF(N126="zákl. přenesená",J126,0)</f>
        <v>0</v>
      </c>
      <c r="BH126" s="232">
        <f>IF(N126="sníž. přenesená",J126,0)</f>
        <v>0</v>
      </c>
      <c r="BI126" s="232">
        <f>IF(N126="nulová",J126,0)</f>
        <v>0</v>
      </c>
      <c r="BJ126" s="18" t="s">
        <v>88</v>
      </c>
      <c r="BK126" s="232">
        <f>ROUND(I126*H126,2)</f>
        <v>0</v>
      </c>
      <c r="BL126" s="18" t="s">
        <v>291</v>
      </c>
      <c r="BM126" s="231" t="s">
        <v>8265</v>
      </c>
    </row>
    <row r="127" s="2" customFormat="1">
      <c r="A127" s="39"/>
      <c r="B127" s="40"/>
      <c r="C127" s="41"/>
      <c r="D127" s="233" t="s">
        <v>221</v>
      </c>
      <c r="E127" s="41"/>
      <c r="F127" s="234" t="s">
        <v>8266</v>
      </c>
      <c r="G127" s="41"/>
      <c r="H127" s="41"/>
      <c r="I127" s="235"/>
      <c r="J127" s="41"/>
      <c r="K127" s="41"/>
      <c r="L127" s="45"/>
      <c r="M127" s="236"/>
      <c r="N127" s="237"/>
      <c r="O127" s="92"/>
      <c r="P127" s="92"/>
      <c r="Q127" s="92"/>
      <c r="R127" s="92"/>
      <c r="S127" s="92"/>
      <c r="T127" s="93"/>
      <c r="U127" s="39"/>
      <c r="V127" s="39"/>
      <c r="W127" s="39"/>
      <c r="X127" s="39"/>
      <c r="Y127" s="39"/>
      <c r="Z127" s="39"/>
      <c r="AA127" s="39"/>
      <c r="AB127" s="39"/>
      <c r="AC127" s="39"/>
      <c r="AD127" s="39"/>
      <c r="AE127" s="39"/>
      <c r="AT127" s="18" t="s">
        <v>221</v>
      </c>
      <c r="AU127" s="18" t="s">
        <v>90</v>
      </c>
    </row>
    <row r="128" s="2" customFormat="1">
      <c r="A128" s="39"/>
      <c r="B128" s="40"/>
      <c r="C128" s="41"/>
      <c r="D128" s="250" t="s">
        <v>362</v>
      </c>
      <c r="E128" s="41"/>
      <c r="F128" s="251" t="s">
        <v>8267</v>
      </c>
      <c r="G128" s="41"/>
      <c r="H128" s="41"/>
      <c r="I128" s="235"/>
      <c r="J128" s="41"/>
      <c r="K128" s="41"/>
      <c r="L128" s="45"/>
      <c r="M128" s="236"/>
      <c r="N128" s="237"/>
      <c r="O128" s="92"/>
      <c r="P128" s="92"/>
      <c r="Q128" s="92"/>
      <c r="R128" s="92"/>
      <c r="S128" s="92"/>
      <c r="T128" s="93"/>
      <c r="U128" s="39"/>
      <c r="V128" s="39"/>
      <c r="W128" s="39"/>
      <c r="X128" s="39"/>
      <c r="Y128" s="39"/>
      <c r="Z128" s="39"/>
      <c r="AA128" s="39"/>
      <c r="AB128" s="39"/>
      <c r="AC128" s="39"/>
      <c r="AD128" s="39"/>
      <c r="AE128" s="39"/>
      <c r="AT128" s="18" t="s">
        <v>362</v>
      </c>
      <c r="AU128" s="18" t="s">
        <v>90</v>
      </c>
    </row>
    <row r="129" s="2" customFormat="1" ht="24.15" customHeight="1">
      <c r="A129" s="39"/>
      <c r="B129" s="40"/>
      <c r="C129" s="295" t="s">
        <v>90</v>
      </c>
      <c r="D129" s="295" t="s">
        <v>539</v>
      </c>
      <c r="E129" s="296" t="s">
        <v>8268</v>
      </c>
      <c r="F129" s="297" t="s">
        <v>8269</v>
      </c>
      <c r="G129" s="298" t="s">
        <v>797</v>
      </c>
      <c r="H129" s="299">
        <v>70</v>
      </c>
      <c r="I129" s="300"/>
      <c r="J129" s="301">
        <f>ROUND(I129*H129,2)</f>
        <v>0</v>
      </c>
      <c r="K129" s="297" t="s">
        <v>359</v>
      </c>
      <c r="L129" s="302"/>
      <c r="M129" s="303" t="s">
        <v>1</v>
      </c>
      <c r="N129" s="304" t="s">
        <v>46</v>
      </c>
      <c r="O129" s="92"/>
      <c r="P129" s="229">
        <f>O129*H129</f>
        <v>0</v>
      </c>
      <c r="Q129" s="229">
        <v>0.00089999999999999998</v>
      </c>
      <c r="R129" s="229">
        <f>Q129*H129</f>
        <v>0.063</v>
      </c>
      <c r="S129" s="229">
        <v>0</v>
      </c>
      <c r="T129" s="230">
        <f>S129*H129</f>
        <v>0</v>
      </c>
      <c r="U129" s="39"/>
      <c r="V129" s="39"/>
      <c r="W129" s="39"/>
      <c r="X129" s="39"/>
      <c r="Y129" s="39"/>
      <c r="Z129" s="39"/>
      <c r="AA129" s="39"/>
      <c r="AB129" s="39"/>
      <c r="AC129" s="39"/>
      <c r="AD129" s="39"/>
      <c r="AE129" s="39"/>
      <c r="AR129" s="231" t="s">
        <v>676</v>
      </c>
      <c r="AT129" s="231" t="s">
        <v>539</v>
      </c>
      <c r="AU129" s="231" t="s">
        <v>90</v>
      </c>
      <c r="AY129" s="18" t="s">
        <v>215</v>
      </c>
      <c r="BE129" s="232">
        <f>IF(N129="základní",J129,0)</f>
        <v>0</v>
      </c>
      <c r="BF129" s="232">
        <f>IF(N129="snížená",J129,0)</f>
        <v>0</v>
      </c>
      <c r="BG129" s="232">
        <f>IF(N129="zákl. přenesená",J129,0)</f>
        <v>0</v>
      </c>
      <c r="BH129" s="232">
        <f>IF(N129="sníž. přenesená",J129,0)</f>
        <v>0</v>
      </c>
      <c r="BI129" s="232">
        <f>IF(N129="nulová",J129,0)</f>
        <v>0</v>
      </c>
      <c r="BJ129" s="18" t="s">
        <v>88</v>
      </c>
      <c r="BK129" s="232">
        <f>ROUND(I129*H129,2)</f>
        <v>0</v>
      </c>
      <c r="BL129" s="18" t="s">
        <v>291</v>
      </c>
      <c r="BM129" s="231" t="s">
        <v>8270</v>
      </c>
    </row>
    <row r="130" s="2" customFormat="1">
      <c r="A130" s="39"/>
      <c r="B130" s="40"/>
      <c r="C130" s="41"/>
      <c r="D130" s="233" t="s">
        <v>221</v>
      </c>
      <c r="E130" s="41"/>
      <c r="F130" s="234" t="s">
        <v>8269</v>
      </c>
      <c r="G130" s="41"/>
      <c r="H130" s="41"/>
      <c r="I130" s="235"/>
      <c r="J130" s="41"/>
      <c r="K130" s="41"/>
      <c r="L130" s="45"/>
      <c r="M130" s="236"/>
      <c r="N130" s="237"/>
      <c r="O130" s="92"/>
      <c r="P130" s="92"/>
      <c r="Q130" s="92"/>
      <c r="R130" s="92"/>
      <c r="S130" s="92"/>
      <c r="T130" s="93"/>
      <c r="U130" s="39"/>
      <c r="V130" s="39"/>
      <c r="W130" s="39"/>
      <c r="X130" s="39"/>
      <c r="Y130" s="39"/>
      <c r="Z130" s="39"/>
      <c r="AA130" s="39"/>
      <c r="AB130" s="39"/>
      <c r="AC130" s="39"/>
      <c r="AD130" s="39"/>
      <c r="AE130" s="39"/>
      <c r="AT130" s="18" t="s">
        <v>221</v>
      </c>
      <c r="AU130" s="18" t="s">
        <v>90</v>
      </c>
    </row>
    <row r="131" s="13" customFormat="1">
      <c r="A131" s="13"/>
      <c r="B131" s="252"/>
      <c r="C131" s="253"/>
      <c r="D131" s="233" t="s">
        <v>364</v>
      </c>
      <c r="E131" s="254" t="s">
        <v>1</v>
      </c>
      <c r="F131" s="255" t="s">
        <v>8271</v>
      </c>
      <c r="G131" s="253"/>
      <c r="H131" s="254" t="s">
        <v>1</v>
      </c>
      <c r="I131" s="256"/>
      <c r="J131" s="253"/>
      <c r="K131" s="253"/>
      <c r="L131" s="257"/>
      <c r="M131" s="258"/>
      <c r="N131" s="259"/>
      <c r="O131" s="259"/>
      <c r="P131" s="259"/>
      <c r="Q131" s="259"/>
      <c r="R131" s="259"/>
      <c r="S131" s="259"/>
      <c r="T131" s="260"/>
      <c r="U131" s="13"/>
      <c r="V131" s="13"/>
      <c r="W131" s="13"/>
      <c r="X131" s="13"/>
      <c r="Y131" s="13"/>
      <c r="Z131" s="13"/>
      <c r="AA131" s="13"/>
      <c r="AB131" s="13"/>
      <c r="AC131" s="13"/>
      <c r="AD131" s="13"/>
      <c r="AE131" s="13"/>
      <c r="AT131" s="261" t="s">
        <v>364</v>
      </c>
      <c r="AU131" s="261" t="s">
        <v>90</v>
      </c>
      <c r="AV131" s="13" t="s">
        <v>88</v>
      </c>
      <c r="AW131" s="13" t="s">
        <v>36</v>
      </c>
      <c r="AX131" s="13" t="s">
        <v>81</v>
      </c>
      <c r="AY131" s="261" t="s">
        <v>215</v>
      </c>
    </row>
    <row r="132" s="14" customFormat="1">
      <c r="A132" s="14"/>
      <c r="B132" s="262"/>
      <c r="C132" s="263"/>
      <c r="D132" s="233" t="s">
        <v>364</v>
      </c>
      <c r="E132" s="264" t="s">
        <v>1</v>
      </c>
      <c r="F132" s="265" t="s">
        <v>1094</v>
      </c>
      <c r="G132" s="263"/>
      <c r="H132" s="266">
        <v>70</v>
      </c>
      <c r="I132" s="267"/>
      <c r="J132" s="263"/>
      <c r="K132" s="263"/>
      <c r="L132" s="268"/>
      <c r="M132" s="269"/>
      <c r="N132" s="270"/>
      <c r="O132" s="270"/>
      <c r="P132" s="270"/>
      <c r="Q132" s="270"/>
      <c r="R132" s="270"/>
      <c r="S132" s="270"/>
      <c r="T132" s="271"/>
      <c r="U132" s="14"/>
      <c r="V132" s="14"/>
      <c r="W132" s="14"/>
      <c r="X132" s="14"/>
      <c r="Y132" s="14"/>
      <c r="Z132" s="14"/>
      <c r="AA132" s="14"/>
      <c r="AB132" s="14"/>
      <c r="AC132" s="14"/>
      <c r="AD132" s="14"/>
      <c r="AE132" s="14"/>
      <c r="AT132" s="272" t="s">
        <v>364</v>
      </c>
      <c r="AU132" s="272" t="s">
        <v>90</v>
      </c>
      <c r="AV132" s="14" t="s">
        <v>90</v>
      </c>
      <c r="AW132" s="14" t="s">
        <v>36</v>
      </c>
      <c r="AX132" s="14" t="s">
        <v>88</v>
      </c>
      <c r="AY132" s="272" t="s">
        <v>215</v>
      </c>
    </row>
    <row r="133" s="2" customFormat="1" ht="24.15" customHeight="1">
      <c r="A133" s="39"/>
      <c r="B133" s="40"/>
      <c r="C133" s="295" t="s">
        <v>227</v>
      </c>
      <c r="D133" s="295" t="s">
        <v>539</v>
      </c>
      <c r="E133" s="296" t="s">
        <v>8272</v>
      </c>
      <c r="F133" s="297" t="s">
        <v>8273</v>
      </c>
      <c r="G133" s="298" t="s">
        <v>797</v>
      </c>
      <c r="H133" s="299">
        <v>16</v>
      </c>
      <c r="I133" s="300"/>
      <c r="J133" s="301">
        <f>ROUND(I133*H133,2)</f>
        <v>0</v>
      </c>
      <c r="K133" s="297" t="s">
        <v>359</v>
      </c>
      <c r="L133" s="302"/>
      <c r="M133" s="303" t="s">
        <v>1</v>
      </c>
      <c r="N133" s="304" t="s">
        <v>46</v>
      </c>
      <c r="O133" s="92"/>
      <c r="P133" s="229">
        <f>O133*H133</f>
        <v>0</v>
      </c>
      <c r="Q133" s="229">
        <v>0.00147</v>
      </c>
      <c r="R133" s="229">
        <f>Q133*H133</f>
        <v>0.023519999999999999</v>
      </c>
      <c r="S133" s="229">
        <v>0</v>
      </c>
      <c r="T133" s="230">
        <f>S133*H133</f>
        <v>0</v>
      </c>
      <c r="U133" s="39"/>
      <c r="V133" s="39"/>
      <c r="W133" s="39"/>
      <c r="X133" s="39"/>
      <c r="Y133" s="39"/>
      <c r="Z133" s="39"/>
      <c r="AA133" s="39"/>
      <c r="AB133" s="39"/>
      <c r="AC133" s="39"/>
      <c r="AD133" s="39"/>
      <c r="AE133" s="39"/>
      <c r="AR133" s="231" t="s">
        <v>676</v>
      </c>
      <c r="AT133" s="231" t="s">
        <v>539</v>
      </c>
      <c r="AU133" s="231" t="s">
        <v>90</v>
      </c>
      <c r="AY133" s="18" t="s">
        <v>215</v>
      </c>
      <c r="BE133" s="232">
        <f>IF(N133="základní",J133,0)</f>
        <v>0</v>
      </c>
      <c r="BF133" s="232">
        <f>IF(N133="snížená",J133,0)</f>
        <v>0</v>
      </c>
      <c r="BG133" s="232">
        <f>IF(N133="zákl. přenesená",J133,0)</f>
        <v>0</v>
      </c>
      <c r="BH133" s="232">
        <f>IF(N133="sníž. přenesená",J133,0)</f>
        <v>0</v>
      </c>
      <c r="BI133" s="232">
        <f>IF(N133="nulová",J133,0)</f>
        <v>0</v>
      </c>
      <c r="BJ133" s="18" t="s">
        <v>88</v>
      </c>
      <c r="BK133" s="232">
        <f>ROUND(I133*H133,2)</f>
        <v>0</v>
      </c>
      <c r="BL133" s="18" t="s">
        <v>291</v>
      </c>
      <c r="BM133" s="231" t="s">
        <v>8274</v>
      </c>
    </row>
    <row r="134" s="2" customFormat="1">
      <c r="A134" s="39"/>
      <c r="B134" s="40"/>
      <c r="C134" s="41"/>
      <c r="D134" s="233" t="s">
        <v>221</v>
      </c>
      <c r="E134" s="41"/>
      <c r="F134" s="234" t="s">
        <v>8273</v>
      </c>
      <c r="G134" s="41"/>
      <c r="H134" s="41"/>
      <c r="I134" s="235"/>
      <c r="J134" s="41"/>
      <c r="K134" s="41"/>
      <c r="L134" s="45"/>
      <c r="M134" s="236"/>
      <c r="N134" s="237"/>
      <c r="O134" s="92"/>
      <c r="P134" s="92"/>
      <c r="Q134" s="92"/>
      <c r="R134" s="92"/>
      <c r="S134" s="92"/>
      <c r="T134" s="93"/>
      <c r="U134" s="39"/>
      <c r="V134" s="39"/>
      <c r="W134" s="39"/>
      <c r="X134" s="39"/>
      <c r="Y134" s="39"/>
      <c r="Z134" s="39"/>
      <c r="AA134" s="39"/>
      <c r="AB134" s="39"/>
      <c r="AC134" s="39"/>
      <c r="AD134" s="39"/>
      <c r="AE134" s="39"/>
      <c r="AT134" s="18" t="s">
        <v>221</v>
      </c>
      <c r="AU134" s="18" t="s">
        <v>90</v>
      </c>
    </row>
    <row r="135" s="2" customFormat="1" ht="24.15" customHeight="1">
      <c r="A135" s="39"/>
      <c r="B135" s="40"/>
      <c r="C135" s="220" t="s">
        <v>214</v>
      </c>
      <c r="D135" s="220" t="s">
        <v>216</v>
      </c>
      <c r="E135" s="221" t="s">
        <v>8275</v>
      </c>
      <c r="F135" s="222" t="s">
        <v>8276</v>
      </c>
      <c r="G135" s="223" t="s">
        <v>797</v>
      </c>
      <c r="H135" s="224">
        <v>86</v>
      </c>
      <c r="I135" s="225"/>
      <c r="J135" s="226">
        <f>ROUND(I135*H135,2)</f>
        <v>0</v>
      </c>
      <c r="K135" s="222" t="s">
        <v>359</v>
      </c>
      <c r="L135" s="45"/>
      <c r="M135" s="227" t="s">
        <v>1</v>
      </c>
      <c r="N135" s="228" t="s">
        <v>46</v>
      </c>
      <c r="O135" s="92"/>
      <c r="P135" s="229">
        <f>O135*H135</f>
        <v>0</v>
      </c>
      <c r="Q135" s="229">
        <v>0</v>
      </c>
      <c r="R135" s="229">
        <f>Q135*H135</f>
        <v>0</v>
      </c>
      <c r="S135" s="229">
        <v>0</v>
      </c>
      <c r="T135" s="230">
        <f>S135*H135</f>
        <v>0</v>
      </c>
      <c r="U135" s="39"/>
      <c r="V135" s="39"/>
      <c r="W135" s="39"/>
      <c r="X135" s="39"/>
      <c r="Y135" s="39"/>
      <c r="Z135" s="39"/>
      <c r="AA135" s="39"/>
      <c r="AB135" s="39"/>
      <c r="AC135" s="39"/>
      <c r="AD135" s="39"/>
      <c r="AE135" s="39"/>
      <c r="AR135" s="231" t="s">
        <v>291</v>
      </c>
      <c r="AT135" s="231" t="s">
        <v>216</v>
      </c>
      <c r="AU135" s="231" t="s">
        <v>90</v>
      </c>
      <c r="AY135" s="18" t="s">
        <v>215</v>
      </c>
      <c r="BE135" s="232">
        <f>IF(N135="základní",J135,0)</f>
        <v>0</v>
      </c>
      <c r="BF135" s="232">
        <f>IF(N135="snížená",J135,0)</f>
        <v>0</v>
      </c>
      <c r="BG135" s="232">
        <f>IF(N135="zákl. přenesená",J135,0)</f>
        <v>0</v>
      </c>
      <c r="BH135" s="232">
        <f>IF(N135="sníž. přenesená",J135,0)</f>
        <v>0</v>
      </c>
      <c r="BI135" s="232">
        <f>IF(N135="nulová",J135,0)</f>
        <v>0</v>
      </c>
      <c r="BJ135" s="18" t="s">
        <v>88</v>
      </c>
      <c r="BK135" s="232">
        <f>ROUND(I135*H135,2)</f>
        <v>0</v>
      </c>
      <c r="BL135" s="18" t="s">
        <v>291</v>
      </c>
      <c r="BM135" s="231" t="s">
        <v>8277</v>
      </c>
    </row>
    <row r="136" s="2" customFormat="1">
      <c r="A136" s="39"/>
      <c r="B136" s="40"/>
      <c r="C136" s="41"/>
      <c r="D136" s="233" t="s">
        <v>221</v>
      </c>
      <c r="E136" s="41"/>
      <c r="F136" s="234" t="s">
        <v>8278</v>
      </c>
      <c r="G136" s="41"/>
      <c r="H136" s="41"/>
      <c r="I136" s="235"/>
      <c r="J136" s="41"/>
      <c r="K136" s="41"/>
      <c r="L136" s="45"/>
      <c r="M136" s="236"/>
      <c r="N136" s="237"/>
      <c r="O136" s="92"/>
      <c r="P136" s="92"/>
      <c r="Q136" s="92"/>
      <c r="R136" s="92"/>
      <c r="S136" s="92"/>
      <c r="T136" s="93"/>
      <c r="U136" s="39"/>
      <c r="V136" s="39"/>
      <c r="W136" s="39"/>
      <c r="X136" s="39"/>
      <c r="Y136" s="39"/>
      <c r="Z136" s="39"/>
      <c r="AA136" s="39"/>
      <c r="AB136" s="39"/>
      <c r="AC136" s="39"/>
      <c r="AD136" s="39"/>
      <c r="AE136" s="39"/>
      <c r="AT136" s="18" t="s">
        <v>221</v>
      </c>
      <c r="AU136" s="18" t="s">
        <v>90</v>
      </c>
    </row>
    <row r="137" s="2" customFormat="1">
      <c r="A137" s="39"/>
      <c r="B137" s="40"/>
      <c r="C137" s="41"/>
      <c r="D137" s="250" t="s">
        <v>362</v>
      </c>
      <c r="E137" s="41"/>
      <c r="F137" s="251" t="s">
        <v>8279</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362</v>
      </c>
      <c r="AU137" s="18" t="s">
        <v>90</v>
      </c>
    </row>
    <row r="138" s="2" customFormat="1" ht="16.5" customHeight="1">
      <c r="A138" s="39"/>
      <c r="B138" s="40"/>
      <c r="C138" s="295" t="s">
        <v>236</v>
      </c>
      <c r="D138" s="295" t="s">
        <v>539</v>
      </c>
      <c r="E138" s="296" t="s">
        <v>8280</v>
      </c>
      <c r="F138" s="297" t="s">
        <v>8281</v>
      </c>
      <c r="G138" s="298" t="s">
        <v>797</v>
      </c>
      <c r="H138" s="299">
        <v>70</v>
      </c>
      <c r="I138" s="300"/>
      <c r="J138" s="301">
        <f>ROUND(I138*H138,2)</f>
        <v>0</v>
      </c>
      <c r="K138" s="297" t="s">
        <v>1</v>
      </c>
      <c r="L138" s="302"/>
      <c r="M138" s="303" t="s">
        <v>1</v>
      </c>
      <c r="N138" s="304" t="s">
        <v>46</v>
      </c>
      <c r="O138" s="92"/>
      <c r="P138" s="229">
        <f>O138*H138</f>
        <v>0</v>
      </c>
      <c r="Q138" s="229">
        <v>0</v>
      </c>
      <c r="R138" s="229">
        <f>Q138*H138</f>
        <v>0</v>
      </c>
      <c r="S138" s="229">
        <v>0</v>
      </c>
      <c r="T138" s="230">
        <f>S138*H138</f>
        <v>0</v>
      </c>
      <c r="U138" s="39"/>
      <c r="V138" s="39"/>
      <c r="W138" s="39"/>
      <c r="X138" s="39"/>
      <c r="Y138" s="39"/>
      <c r="Z138" s="39"/>
      <c r="AA138" s="39"/>
      <c r="AB138" s="39"/>
      <c r="AC138" s="39"/>
      <c r="AD138" s="39"/>
      <c r="AE138" s="39"/>
      <c r="AR138" s="231" t="s">
        <v>676</v>
      </c>
      <c r="AT138" s="231" t="s">
        <v>539</v>
      </c>
      <c r="AU138" s="231" t="s">
        <v>90</v>
      </c>
      <c r="AY138" s="18" t="s">
        <v>215</v>
      </c>
      <c r="BE138" s="232">
        <f>IF(N138="základní",J138,0)</f>
        <v>0</v>
      </c>
      <c r="BF138" s="232">
        <f>IF(N138="snížená",J138,0)</f>
        <v>0</v>
      </c>
      <c r="BG138" s="232">
        <f>IF(N138="zákl. přenesená",J138,0)</f>
        <v>0</v>
      </c>
      <c r="BH138" s="232">
        <f>IF(N138="sníž. přenesená",J138,0)</f>
        <v>0</v>
      </c>
      <c r="BI138" s="232">
        <f>IF(N138="nulová",J138,0)</f>
        <v>0</v>
      </c>
      <c r="BJ138" s="18" t="s">
        <v>88</v>
      </c>
      <c r="BK138" s="232">
        <f>ROUND(I138*H138,2)</f>
        <v>0</v>
      </c>
      <c r="BL138" s="18" t="s">
        <v>291</v>
      </c>
      <c r="BM138" s="231" t="s">
        <v>8282</v>
      </c>
    </row>
    <row r="139" s="2" customFormat="1">
      <c r="A139" s="39"/>
      <c r="B139" s="40"/>
      <c r="C139" s="41"/>
      <c r="D139" s="233" t="s">
        <v>221</v>
      </c>
      <c r="E139" s="41"/>
      <c r="F139" s="234" t="s">
        <v>8281</v>
      </c>
      <c r="G139" s="41"/>
      <c r="H139" s="41"/>
      <c r="I139" s="235"/>
      <c r="J139" s="41"/>
      <c r="K139" s="41"/>
      <c r="L139" s="45"/>
      <c r="M139" s="236"/>
      <c r="N139" s="237"/>
      <c r="O139" s="92"/>
      <c r="P139" s="92"/>
      <c r="Q139" s="92"/>
      <c r="R139" s="92"/>
      <c r="S139" s="92"/>
      <c r="T139" s="93"/>
      <c r="U139" s="39"/>
      <c r="V139" s="39"/>
      <c r="W139" s="39"/>
      <c r="X139" s="39"/>
      <c r="Y139" s="39"/>
      <c r="Z139" s="39"/>
      <c r="AA139" s="39"/>
      <c r="AB139" s="39"/>
      <c r="AC139" s="39"/>
      <c r="AD139" s="39"/>
      <c r="AE139" s="39"/>
      <c r="AT139" s="18" t="s">
        <v>221</v>
      </c>
      <c r="AU139" s="18" t="s">
        <v>90</v>
      </c>
    </row>
    <row r="140" s="13" customFormat="1">
      <c r="A140" s="13"/>
      <c r="B140" s="252"/>
      <c r="C140" s="253"/>
      <c r="D140" s="233" t="s">
        <v>364</v>
      </c>
      <c r="E140" s="254" t="s">
        <v>1</v>
      </c>
      <c r="F140" s="255" t="s">
        <v>8283</v>
      </c>
      <c r="G140" s="253"/>
      <c r="H140" s="254" t="s">
        <v>1</v>
      </c>
      <c r="I140" s="256"/>
      <c r="J140" s="253"/>
      <c r="K140" s="253"/>
      <c r="L140" s="257"/>
      <c r="M140" s="258"/>
      <c r="N140" s="259"/>
      <c r="O140" s="259"/>
      <c r="P140" s="259"/>
      <c r="Q140" s="259"/>
      <c r="R140" s="259"/>
      <c r="S140" s="259"/>
      <c r="T140" s="260"/>
      <c r="U140" s="13"/>
      <c r="V140" s="13"/>
      <c r="W140" s="13"/>
      <c r="X140" s="13"/>
      <c r="Y140" s="13"/>
      <c r="Z140" s="13"/>
      <c r="AA140" s="13"/>
      <c r="AB140" s="13"/>
      <c r="AC140" s="13"/>
      <c r="AD140" s="13"/>
      <c r="AE140" s="13"/>
      <c r="AT140" s="261" t="s">
        <v>364</v>
      </c>
      <c r="AU140" s="261" t="s">
        <v>90</v>
      </c>
      <c r="AV140" s="13" t="s">
        <v>88</v>
      </c>
      <c r="AW140" s="13" t="s">
        <v>36</v>
      </c>
      <c r="AX140" s="13" t="s">
        <v>81</v>
      </c>
      <c r="AY140" s="261" t="s">
        <v>215</v>
      </c>
    </row>
    <row r="141" s="14" customFormat="1">
      <c r="A141" s="14"/>
      <c r="B141" s="262"/>
      <c r="C141" s="263"/>
      <c r="D141" s="233" t="s">
        <v>364</v>
      </c>
      <c r="E141" s="264" t="s">
        <v>1</v>
      </c>
      <c r="F141" s="265" t="s">
        <v>1094</v>
      </c>
      <c r="G141" s="263"/>
      <c r="H141" s="266">
        <v>70</v>
      </c>
      <c r="I141" s="267"/>
      <c r="J141" s="263"/>
      <c r="K141" s="263"/>
      <c r="L141" s="268"/>
      <c r="M141" s="269"/>
      <c r="N141" s="270"/>
      <c r="O141" s="270"/>
      <c r="P141" s="270"/>
      <c r="Q141" s="270"/>
      <c r="R141" s="270"/>
      <c r="S141" s="270"/>
      <c r="T141" s="271"/>
      <c r="U141" s="14"/>
      <c r="V141" s="14"/>
      <c r="W141" s="14"/>
      <c r="X141" s="14"/>
      <c r="Y141" s="14"/>
      <c r="Z141" s="14"/>
      <c r="AA141" s="14"/>
      <c r="AB141" s="14"/>
      <c r="AC141" s="14"/>
      <c r="AD141" s="14"/>
      <c r="AE141" s="14"/>
      <c r="AT141" s="272" t="s">
        <v>364</v>
      </c>
      <c r="AU141" s="272" t="s">
        <v>90</v>
      </c>
      <c r="AV141" s="14" t="s">
        <v>90</v>
      </c>
      <c r="AW141" s="14" t="s">
        <v>36</v>
      </c>
      <c r="AX141" s="14" t="s">
        <v>88</v>
      </c>
      <c r="AY141" s="272" t="s">
        <v>215</v>
      </c>
    </row>
    <row r="142" s="2" customFormat="1" ht="16.5" customHeight="1">
      <c r="A142" s="39"/>
      <c r="B142" s="40"/>
      <c r="C142" s="295" t="s">
        <v>241</v>
      </c>
      <c r="D142" s="295" t="s">
        <v>539</v>
      </c>
      <c r="E142" s="296" t="s">
        <v>8284</v>
      </c>
      <c r="F142" s="297" t="s">
        <v>8285</v>
      </c>
      <c r="G142" s="298" t="s">
        <v>797</v>
      </c>
      <c r="H142" s="299">
        <v>16</v>
      </c>
      <c r="I142" s="300"/>
      <c r="J142" s="301">
        <f>ROUND(I142*H142,2)</f>
        <v>0</v>
      </c>
      <c r="K142" s="297" t="s">
        <v>1</v>
      </c>
      <c r="L142" s="302"/>
      <c r="M142" s="303" t="s">
        <v>1</v>
      </c>
      <c r="N142" s="304" t="s">
        <v>46</v>
      </c>
      <c r="O142" s="92"/>
      <c r="P142" s="229">
        <f>O142*H142</f>
        <v>0</v>
      </c>
      <c r="Q142" s="229">
        <v>0</v>
      </c>
      <c r="R142" s="229">
        <f>Q142*H142</f>
        <v>0</v>
      </c>
      <c r="S142" s="229">
        <v>0</v>
      </c>
      <c r="T142" s="230">
        <f>S142*H142</f>
        <v>0</v>
      </c>
      <c r="U142" s="39"/>
      <c r="V142" s="39"/>
      <c r="W142" s="39"/>
      <c r="X142" s="39"/>
      <c r="Y142" s="39"/>
      <c r="Z142" s="39"/>
      <c r="AA142" s="39"/>
      <c r="AB142" s="39"/>
      <c r="AC142" s="39"/>
      <c r="AD142" s="39"/>
      <c r="AE142" s="39"/>
      <c r="AR142" s="231" t="s">
        <v>676</v>
      </c>
      <c r="AT142" s="231" t="s">
        <v>539</v>
      </c>
      <c r="AU142" s="231" t="s">
        <v>90</v>
      </c>
      <c r="AY142" s="18" t="s">
        <v>215</v>
      </c>
      <c r="BE142" s="232">
        <f>IF(N142="základní",J142,0)</f>
        <v>0</v>
      </c>
      <c r="BF142" s="232">
        <f>IF(N142="snížená",J142,0)</f>
        <v>0</v>
      </c>
      <c r="BG142" s="232">
        <f>IF(N142="zákl. přenesená",J142,0)</f>
        <v>0</v>
      </c>
      <c r="BH142" s="232">
        <f>IF(N142="sníž. přenesená",J142,0)</f>
        <v>0</v>
      </c>
      <c r="BI142" s="232">
        <f>IF(N142="nulová",J142,0)</f>
        <v>0</v>
      </c>
      <c r="BJ142" s="18" t="s">
        <v>88</v>
      </c>
      <c r="BK142" s="232">
        <f>ROUND(I142*H142,2)</f>
        <v>0</v>
      </c>
      <c r="BL142" s="18" t="s">
        <v>291</v>
      </c>
      <c r="BM142" s="231" t="s">
        <v>8286</v>
      </c>
    </row>
    <row r="143" s="2" customFormat="1">
      <c r="A143" s="39"/>
      <c r="B143" s="40"/>
      <c r="C143" s="41"/>
      <c r="D143" s="233" t="s">
        <v>221</v>
      </c>
      <c r="E143" s="41"/>
      <c r="F143" s="234" t="s">
        <v>8285</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221</v>
      </c>
      <c r="AU143" s="18" t="s">
        <v>90</v>
      </c>
    </row>
    <row r="144" s="2" customFormat="1" ht="24.15" customHeight="1">
      <c r="A144" s="39"/>
      <c r="B144" s="40"/>
      <c r="C144" s="220" t="s">
        <v>246</v>
      </c>
      <c r="D144" s="220" t="s">
        <v>216</v>
      </c>
      <c r="E144" s="221" t="s">
        <v>8287</v>
      </c>
      <c r="F144" s="222" t="s">
        <v>8288</v>
      </c>
      <c r="G144" s="223" t="s">
        <v>716</v>
      </c>
      <c r="H144" s="224">
        <v>2</v>
      </c>
      <c r="I144" s="225"/>
      <c r="J144" s="226">
        <f>ROUND(I144*H144,2)</f>
        <v>0</v>
      </c>
      <c r="K144" s="222" t="s">
        <v>359</v>
      </c>
      <c r="L144" s="45"/>
      <c r="M144" s="227" t="s">
        <v>1</v>
      </c>
      <c r="N144" s="228" t="s">
        <v>46</v>
      </c>
      <c r="O144" s="92"/>
      <c r="P144" s="229">
        <f>O144*H144</f>
        <v>0</v>
      </c>
      <c r="Q144" s="229">
        <v>0</v>
      </c>
      <c r="R144" s="229">
        <f>Q144*H144</f>
        <v>0</v>
      </c>
      <c r="S144" s="229">
        <v>0</v>
      </c>
      <c r="T144" s="230">
        <f>S144*H144</f>
        <v>0</v>
      </c>
      <c r="U144" s="39"/>
      <c r="V144" s="39"/>
      <c r="W144" s="39"/>
      <c r="X144" s="39"/>
      <c r="Y144" s="39"/>
      <c r="Z144" s="39"/>
      <c r="AA144" s="39"/>
      <c r="AB144" s="39"/>
      <c r="AC144" s="39"/>
      <c r="AD144" s="39"/>
      <c r="AE144" s="39"/>
      <c r="AR144" s="231" t="s">
        <v>291</v>
      </c>
      <c r="AT144" s="231" t="s">
        <v>216</v>
      </c>
      <c r="AU144" s="231" t="s">
        <v>90</v>
      </c>
      <c r="AY144" s="18" t="s">
        <v>215</v>
      </c>
      <c r="BE144" s="232">
        <f>IF(N144="základní",J144,0)</f>
        <v>0</v>
      </c>
      <c r="BF144" s="232">
        <f>IF(N144="snížená",J144,0)</f>
        <v>0</v>
      </c>
      <c r="BG144" s="232">
        <f>IF(N144="zákl. přenesená",J144,0)</f>
        <v>0</v>
      </c>
      <c r="BH144" s="232">
        <f>IF(N144="sníž. přenesená",J144,0)</f>
        <v>0</v>
      </c>
      <c r="BI144" s="232">
        <f>IF(N144="nulová",J144,0)</f>
        <v>0</v>
      </c>
      <c r="BJ144" s="18" t="s">
        <v>88</v>
      </c>
      <c r="BK144" s="232">
        <f>ROUND(I144*H144,2)</f>
        <v>0</v>
      </c>
      <c r="BL144" s="18" t="s">
        <v>291</v>
      </c>
      <c r="BM144" s="231" t="s">
        <v>8289</v>
      </c>
    </row>
    <row r="145" s="2" customFormat="1">
      <c r="A145" s="39"/>
      <c r="B145" s="40"/>
      <c r="C145" s="41"/>
      <c r="D145" s="233" t="s">
        <v>221</v>
      </c>
      <c r="E145" s="41"/>
      <c r="F145" s="234" t="s">
        <v>8290</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221</v>
      </c>
      <c r="AU145" s="18" t="s">
        <v>90</v>
      </c>
    </row>
    <row r="146" s="2" customFormat="1">
      <c r="A146" s="39"/>
      <c r="B146" s="40"/>
      <c r="C146" s="41"/>
      <c r="D146" s="250" t="s">
        <v>362</v>
      </c>
      <c r="E146" s="41"/>
      <c r="F146" s="251" t="s">
        <v>8291</v>
      </c>
      <c r="G146" s="41"/>
      <c r="H146" s="41"/>
      <c r="I146" s="235"/>
      <c r="J146" s="41"/>
      <c r="K146" s="41"/>
      <c r="L146" s="45"/>
      <c r="M146" s="236"/>
      <c r="N146" s="237"/>
      <c r="O146" s="92"/>
      <c r="P146" s="92"/>
      <c r="Q146" s="92"/>
      <c r="R146" s="92"/>
      <c r="S146" s="92"/>
      <c r="T146" s="93"/>
      <c r="U146" s="39"/>
      <c r="V146" s="39"/>
      <c r="W146" s="39"/>
      <c r="X146" s="39"/>
      <c r="Y146" s="39"/>
      <c r="Z146" s="39"/>
      <c r="AA146" s="39"/>
      <c r="AB146" s="39"/>
      <c r="AC146" s="39"/>
      <c r="AD146" s="39"/>
      <c r="AE146" s="39"/>
      <c r="AT146" s="18" t="s">
        <v>362</v>
      </c>
      <c r="AU146" s="18" t="s">
        <v>90</v>
      </c>
    </row>
    <row r="147" s="2" customFormat="1" ht="24.15" customHeight="1">
      <c r="A147" s="39"/>
      <c r="B147" s="40"/>
      <c r="C147" s="220" t="s">
        <v>251</v>
      </c>
      <c r="D147" s="220" t="s">
        <v>216</v>
      </c>
      <c r="E147" s="221" t="s">
        <v>8292</v>
      </c>
      <c r="F147" s="222" t="s">
        <v>8293</v>
      </c>
      <c r="G147" s="223" t="s">
        <v>716</v>
      </c>
      <c r="H147" s="224">
        <v>2</v>
      </c>
      <c r="I147" s="225"/>
      <c r="J147" s="226">
        <f>ROUND(I147*H147,2)</f>
        <v>0</v>
      </c>
      <c r="K147" s="222" t="s">
        <v>359</v>
      </c>
      <c r="L147" s="45"/>
      <c r="M147" s="227" t="s">
        <v>1</v>
      </c>
      <c r="N147" s="228" t="s">
        <v>46</v>
      </c>
      <c r="O147" s="92"/>
      <c r="P147" s="229">
        <f>O147*H147</f>
        <v>0</v>
      </c>
      <c r="Q147" s="229">
        <v>0</v>
      </c>
      <c r="R147" s="229">
        <f>Q147*H147</f>
        <v>0</v>
      </c>
      <c r="S147" s="229">
        <v>0</v>
      </c>
      <c r="T147" s="230">
        <f>S147*H147</f>
        <v>0</v>
      </c>
      <c r="U147" s="39"/>
      <c r="V147" s="39"/>
      <c r="W147" s="39"/>
      <c r="X147" s="39"/>
      <c r="Y147" s="39"/>
      <c r="Z147" s="39"/>
      <c r="AA147" s="39"/>
      <c r="AB147" s="39"/>
      <c r="AC147" s="39"/>
      <c r="AD147" s="39"/>
      <c r="AE147" s="39"/>
      <c r="AR147" s="231" t="s">
        <v>291</v>
      </c>
      <c r="AT147" s="231" t="s">
        <v>216</v>
      </c>
      <c r="AU147" s="231" t="s">
        <v>90</v>
      </c>
      <c r="AY147" s="18" t="s">
        <v>215</v>
      </c>
      <c r="BE147" s="232">
        <f>IF(N147="základní",J147,0)</f>
        <v>0</v>
      </c>
      <c r="BF147" s="232">
        <f>IF(N147="snížená",J147,0)</f>
        <v>0</v>
      </c>
      <c r="BG147" s="232">
        <f>IF(N147="zákl. přenesená",J147,0)</f>
        <v>0</v>
      </c>
      <c r="BH147" s="232">
        <f>IF(N147="sníž. přenesená",J147,0)</f>
        <v>0</v>
      </c>
      <c r="BI147" s="232">
        <f>IF(N147="nulová",J147,0)</f>
        <v>0</v>
      </c>
      <c r="BJ147" s="18" t="s">
        <v>88</v>
      </c>
      <c r="BK147" s="232">
        <f>ROUND(I147*H147,2)</f>
        <v>0</v>
      </c>
      <c r="BL147" s="18" t="s">
        <v>291</v>
      </c>
      <c r="BM147" s="231" t="s">
        <v>8294</v>
      </c>
    </row>
    <row r="148" s="2" customFormat="1">
      <c r="A148" s="39"/>
      <c r="B148" s="40"/>
      <c r="C148" s="41"/>
      <c r="D148" s="233" t="s">
        <v>221</v>
      </c>
      <c r="E148" s="41"/>
      <c r="F148" s="234" t="s">
        <v>8295</v>
      </c>
      <c r="G148" s="41"/>
      <c r="H148" s="41"/>
      <c r="I148" s="235"/>
      <c r="J148" s="41"/>
      <c r="K148" s="41"/>
      <c r="L148" s="45"/>
      <c r="M148" s="236"/>
      <c r="N148" s="237"/>
      <c r="O148" s="92"/>
      <c r="P148" s="92"/>
      <c r="Q148" s="92"/>
      <c r="R148" s="92"/>
      <c r="S148" s="92"/>
      <c r="T148" s="93"/>
      <c r="U148" s="39"/>
      <c r="V148" s="39"/>
      <c r="W148" s="39"/>
      <c r="X148" s="39"/>
      <c r="Y148" s="39"/>
      <c r="Z148" s="39"/>
      <c r="AA148" s="39"/>
      <c r="AB148" s="39"/>
      <c r="AC148" s="39"/>
      <c r="AD148" s="39"/>
      <c r="AE148" s="39"/>
      <c r="AT148" s="18" t="s">
        <v>221</v>
      </c>
      <c r="AU148" s="18" t="s">
        <v>90</v>
      </c>
    </row>
    <row r="149" s="2" customFormat="1">
      <c r="A149" s="39"/>
      <c r="B149" s="40"/>
      <c r="C149" s="41"/>
      <c r="D149" s="250" t="s">
        <v>362</v>
      </c>
      <c r="E149" s="41"/>
      <c r="F149" s="251" t="s">
        <v>8296</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362</v>
      </c>
      <c r="AU149" s="18" t="s">
        <v>90</v>
      </c>
    </row>
    <row r="150" s="2" customFormat="1" ht="16.5" customHeight="1">
      <c r="A150" s="39"/>
      <c r="B150" s="40"/>
      <c r="C150" s="295" t="s">
        <v>256</v>
      </c>
      <c r="D150" s="295" t="s">
        <v>539</v>
      </c>
      <c r="E150" s="296" t="s">
        <v>8297</v>
      </c>
      <c r="F150" s="297" t="s">
        <v>8298</v>
      </c>
      <c r="G150" s="298" t="s">
        <v>716</v>
      </c>
      <c r="H150" s="299">
        <v>4</v>
      </c>
      <c r="I150" s="300"/>
      <c r="J150" s="301">
        <f>ROUND(I150*H150,2)</f>
        <v>0</v>
      </c>
      <c r="K150" s="297" t="s">
        <v>1</v>
      </c>
      <c r="L150" s="302"/>
      <c r="M150" s="303" t="s">
        <v>1</v>
      </c>
      <c r="N150" s="304" t="s">
        <v>46</v>
      </c>
      <c r="O150" s="92"/>
      <c r="P150" s="229">
        <f>O150*H150</f>
        <v>0</v>
      </c>
      <c r="Q150" s="229">
        <v>0</v>
      </c>
      <c r="R150" s="229">
        <f>Q150*H150</f>
        <v>0</v>
      </c>
      <c r="S150" s="229">
        <v>0</v>
      </c>
      <c r="T150" s="230">
        <f>S150*H150</f>
        <v>0</v>
      </c>
      <c r="U150" s="39"/>
      <c r="V150" s="39"/>
      <c r="W150" s="39"/>
      <c r="X150" s="39"/>
      <c r="Y150" s="39"/>
      <c r="Z150" s="39"/>
      <c r="AA150" s="39"/>
      <c r="AB150" s="39"/>
      <c r="AC150" s="39"/>
      <c r="AD150" s="39"/>
      <c r="AE150" s="39"/>
      <c r="AR150" s="231" t="s">
        <v>676</v>
      </c>
      <c r="AT150" s="231" t="s">
        <v>539</v>
      </c>
      <c r="AU150" s="231" t="s">
        <v>90</v>
      </c>
      <c r="AY150" s="18" t="s">
        <v>215</v>
      </c>
      <c r="BE150" s="232">
        <f>IF(N150="základní",J150,0)</f>
        <v>0</v>
      </c>
      <c r="BF150" s="232">
        <f>IF(N150="snížená",J150,0)</f>
        <v>0</v>
      </c>
      <c r="BG150" s="232">
        <f>IF(N150="zákl. přenesená",J150,0)</f>
        <v>0</v>
      </c>
      <c r="BH150" s="232">
        <f>IF(N150="sníž. přenesená",J150,0)</f>
        <v>0</v>
      </c>
      <c r="BI150" s="232">
        <f>IF(N150="nulová",J150,0)</f>
        <v>0</v>
      </c>
      <c r="BJ150" s="18" t="s">
        <v>88</v>
      </c>
      <c r="BK150" s="232">
        <f>ROUND(I150*H150,2)</f>
        <v>0</v>
      </c>
      <c r="BL150" s="18" t="s">
        <v>291</v>
      </c>
      <c r="BM150" s="231" t="s">
        <v>8299</v>
      </c>
    </row>
    <row r="151" s="2" customFormat="1" ht="24.15" customHeight="1">
      <c r="A151" s="39"/>
      <c r="B151" s="40"/>
      <c r="C151" s="220" t="s">
        <v>261</v>
      </c>
      <c r="D151" s="220" t="s">
        <v>216</v>
      </c>
      <c r="E151" s="221" t="s">
        <v>8300</v>
      </c>
      <c r="F151" s="222" t="s">
        <v>8301</v>
      </c>
      <c r="G151" s="223" t="s">
        <v>716</v>
      </c>
      <c r="H151" s="224">
        <v>2</v>
      </c>
      <c r="I151" s="225"/>
      <c r="J151" s="226">
        <f>ROUND(I151*H151,2)</f>
        <v>0</v>
      </c>
      <c r="K151" s="222" t="s">
        <v>359</v>
      </c>
      <c r="L151" s="45"/>
      <c r="M151" s="227" t="s">
        <v>1</v>
      </c>
      <c r="N151" s="228" t="s">
        <v>46</v>
      </c>
      <c r="O151" s="92"/>
      <c r="P151" s="229">
        <f>O151*H151</f>
        <v>0</v>
      </c>
      <c r="Q151" s="229">
        <v>0</v>
      </c>
      <c r="R151" s="229">
        <f>Q151*H151</f>
        <v>0</v>
      </c>
      <c r="S151" s="229">
        <v>0</v>
      </c>
      <c r="T151" s="230">
        <f>S151*H151</f>
        <v>0</v>
      </c>
      <c r="U151" s="39"/>
      <c r="V151" s="39"/>
      <c r="W151" s="39"/>
      <c r="X151" s="39"/>
      <c r="Y151" s="39"/>
      <c r="Z151" s="39"/>
      <c r="AA151" s="39"/>
      <c r="AB151" s="39"/>
      <c r="AC151" s="39"/>
      <c r="AD151" s="39"/>
      <c r="AE151" s="39"/>
      <c r="AR151" s="231" t="s">
        <v>291</v>
      </c>
      <c r="AT151" s="231" t="s">
        <v>216</v>
      </c>
      <c r="AU151" s="231" t="s">
        <v>90</v>
      </c>
      <c r="AY151" s="18" t="s">
        <v>215</v>
      </c>
      <c r="BE151" s="232">
        <f>IF(N151="základní",J151,0)</f>
        <v>0</v>
      </c>
      <c r="BF151" s="232">
        <f>IF(N151="snížená",J151,0)</f>
        <v>0</v>
      </c>
      <c r="BG151" s="232">
        <f>IF(N151="zákl. přenesená",J151,0)</f>
        <v>0</v>
      </c>
      <c r="BH151" s="232">
        <f>IF(N151="sníž. přenesená",J151,0)</f>
        <v>0</v>
      </c>
      <c r="BI151" s="232">
        <f>IF(N151="nulová",J151,0)</f>
        <v>0</v>
      </c>
      <c r="BJ151" s="18" t="s">
        <v>88</v>
      </c>
      <c r="BK151" s="232">
        <f>ROUND(I151*H151,2)</f>
        <v>0</v>
      </c>
      <c r="BL151" s="18" t="s">
        <v>291</v>
      </c>
      <c r="BM151" s="231" t="s">
        <v>8302</v>
      </c>
    </row>
    <row r="152" s="2" customFormat="1">
      <c r="A152" s="39"/>
      <c r="B152" s="40"/>
      <c r="C152" s="41"/>
      <c r="D152" s="233" t="s">
        <v>221</v>
      </c>
      <c r="E152" s="41"/>
      <c r="F152" s="234" t="s">
        <v>8303</v>
      </c>
      <c r="G152" s="41"/>
      <c r="H152" s="41"/>
      <c r="I152" s="235"/>
      <c r="J152" s="41"/>
      <c r="K152" s="41"/>
      <c r="L152" s="45"/>
      <c r="M152" s="236"/>
      <c r="N152" s="237"/>
      <c r="O152" s="92"/>
      <c r="P152" s="92"/>
      <c r="Q152" s="92"/>
      <c r="R152" s="92"/>
      <c r="S152" s="92"/>
      <c r="T152" s="93"/>
      <c r="U152" s="39"/>
      <c r="V152" s="39"/>
      <c r="W152" s="39"/>
      <c r="X152" s="39"/>
      <c r="Y152" s="39"/>
      <c r="Z152" s="39"/>
      <c r="AA152" s="39"/>
      <c r="AB152" s="39"/>
      <c r="AC152" s="39"/>
      <c r="AD152" s="39"/>
      <c r="AE152" s="39"/>
      <c r="AT152" s="18" t="s">
        <v>221</v>
      </c>
      <c r="AU152" s="18" t="s">
        <v>90</v>
      </c>
    </row>
    <row r="153" s="2" customFormat="1">
      <c r="A153" s="39"/>
      <c r="B153" s="40"/>
      <c r="C153" s="41"/>
      <c r="D153" s="250" t="s">
        <v>362</v>
      </c>
      <c r="E153" s="41"/>
      <c r="F153" s="251" t="s">
        <v>8304</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362</v>
      </c>
      <c r="AU153" s="18" t="s">
        <v>90</v>
      </c>
    </row>
    <row r="154" s="2" customFormat="1" ht="24.15" customHeight="1">
      <c r="A154" s="39"/>
      <c r="B154" s="40"/>
      <c r="C154" s="220" t="s">
        <v>266</v>
      </c>
      <c r="D154" s="220" t="s">
        <v>216</v>
      </c>
      <c r="E154" s="221" t="s">
        <v>8305</v>
      </c>
      <c r="F154" s="222" t="s">
        <v>8306</v>
      </c>
      <c r="G154" s="223" t="s">
        <v>716</v>
      </c>
      <c r="H154" s="224">
        <v>2</v>
      </c>
      <c r="I154" s="225"/>
      <c r="J154" s="226">
        <f>ROUND(I154*H154,2)</f>
        <v>0</v>
      </c>
      <c r="K154" s="222" t="s">
        <v>359</v>
      </c>
      <c r="L154" s="45"/>
      <c r="M154" s="227" t="s">
        <v>1</v>
      </c>
      <c r="N154" s="228" t="s">
        <v>46</v>
      </c>
      <c r="O154" s="92"/>
      <c r="P154" s="229">
        <f>O154*H154</f>
        <v>0</v>
      </c>
      <c r="Q154" s="229">
        <v>0</v>
      </c>
      <c r="R154" s="229">
        <f>Q154*H154</f>
        <v>0</v>
      </c>
      <c r="S154" s="229">
        <v>0</v>
      </c>
      <c r="T154" s="230">
        <f>S154*H154</f>
        <v>0</v>
      </c>
      <c r="U154" s="39"/>
      <c r="V154" s="39"/>
      <c r="W154" s="39"/>
      <c r="X154" s="39"/>
      <c r="Y154" s="39"/>
      <c r="Z154" s="39"/>
      <c r="AA154" s="39"/>
      <c r="AB154" s="39"/>
      <c r="AC154" s="39"/>
      <c r="AD154" s="39"/>
      <c r="AE154" s="39"/>
      <c r="AR154" s="231" t="s">
        <v>291</v>
      </c>
      <c r="AT154" s="231" t="s">
        <v>216</v>
      </c>
      <c r="AU154" s="231" t="s">
        <v>90</v>
      </c>
      <c r="AY154" s="18" t="s">
        <v>215</v>
      </c>
      <c r="BE154" s="232">
        <f>IF(N154="základní",J154,0)</f>
        <v>0</v>
      </c>
      <c r="BF154" s="232">
        <f>IF(N154="snížená",J154,0)</f>
        <v>0</v>
      </c>
      <c r="BG154" s="232">
        <f>IF(N154="zákl. přenesená",J154,0)</f>
        <v>0</v>
      </c>
      <c r="BH154" s="232">
        <f>IF(N154="sníž. přenesená",J154,0)</f>
        <v>0</v>
      </c>
      <c r="BI154" s="232">
        <f>IF(N154="nulová",J154,0)</f>
        <v>0</v>
      </c>
      <c r="BJ154" s="18" t="s">
        <v>88</v>
      </c>
      <c r="BK154" s="232">
        <f>ROUND(I154*H154,2)</f>
        <v>0</v>
      </c>
      <c r="BL154" s="18" t="s">
        <v>291</v>
      </c>
      <c r="BM154" s="231" t="s">
        <v>8307</v>
      </c>
    </row>
    <row r="155" s="2" customFormat="1">
      <c r="A155" s="39"/>
      <c r="B155" s="40"/>
      <c r="C155" s="41"/>
      <c r="D155" s="233" t="s">
        <v>221</v>
      </c>
      <c r="E155" s="41"/>
      <c r="F155" s="234" t="s">
        <v>8308</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221</v>
      </c>
      <c r="AU155" s="18" t="s">
        <v>90</v>
      </c>
    </row>
    <row r="156" s="2" customFormat="1">
      <c r="A156" s="39"/>
      <c r="B156" s="40"/>
      <c r="C156" s="41"/>
      <c r="D156" s="250" t="s">
        <v>362</v>
      </c>
      <c r="E156" s="41"/>
      <c r="F156" s="251" t="s">
        <v>8309</v>
      </c>
      <c r="G156" s="41"/>
      <c r="H156" s="41"/>
      <c r="I156" s="235"/>
      <c r="J156" s="41"/>
      <c r="K156" s="41"/>
      <c r="L156" s="45"/>
      <c r="M156" s="236"/>
      <c r="N156" s="237"/>
      <c r="O156" s="92"/>
      <c r="P156" s="92"/>
      <c r="Q156" s="92"/>
      <c r="R156" s="92"/>
      <c r="S156" s="92"/>
      <c r="T156" s="93"/>
      <c r="U156" s="39"/>
      <c r="V156" s="39"/>
      <c r="W156" s="39"/>
      <c r="X156" s="39"/>
      <c r="Y156" s="39"/>
      <c r="Z156" s="39"/>
      <c r="AA156" s="39"/>
      <c r="AB156" s="39"/>
      <c r="AC156" s="39"/>
      <c r="AD156" s="39"/>
      <c r="AE156" s="39"/>
      <c r="AT156" s="18" t="s">
        <v>362</v>
      </c>
      <c r="AU156" s="18" t="s">
        <v>90</v>
      </c>
    </row>
    <row r="157" s="2" customFormat="1" ht="16.5" customHeight="1">
      <c r="A157" s="39"/>
      <c r="B157" s="40"/>
      <c r="C157" s="295" t="s">
        <v>8</v>
      </c>
      <c r="D157" s="295" t="s">
        <v>539</v>
      </c>
      <c r="E157" s="296" t="s">
        <v>8310</v>
      </c>
      <c r="F157" s="297" t="s">
        <v>8311</v>
      </c>
      <c r="G157" s="298" t="s">
        <v>716</v>
      </c>
      <c r="H157" s="299">
        <v>4</v>
      </c>
      <c r="I157" s="300"/>
      <c r="J157" s="301">
        <f>ROUND(I157*H157,2)</f>
        <v>0</v>
      </c>
      <c r="K157" s="297" t="s">
        <v>1</v>
      </c>
      <c r="L157" s="302"/>
      <c r="M157" s="303" t="s">
        <v>1</v>
      </c>
      <c r="N157" s="304" t="s">
        <v>46</v>
      </c>
      <c r="O157" s="92"/>
      <c r="P157" s="229">
        <f>O157*H157</f>
        <v>0</v>
      </c>
      <c r="Q157" s="229">
        <v>0</v>
      </c>
      <c r="R157" s="229">
        <f>Q157*H157</f>
        <v>0</v>
      </c>
      <c r="S157" s="229">
        <v>0</v>
      </c>
      <c r="T157" s="230">
        <f>S157*H157</f>
        <v>0</v>
      </c>
      <c r="U157" s="39"/>
      <c r="V157" s="39"/>
      <c r="W157" s="39"/>
      <c r="X157" s="39"/>
      <c r="Y157" s="39"/>
      <c r="Z157" s="39"/>
      <c r="AA157" s="39"/>
      <c r="AB157" s="39"/>
      <c r="AC157" s="39"/>
      <c r="AD157" s="39"/>
      <c r="AE157" s="39"/>
      <c r="AR157" s="231" t="s">
        <v>676</v>
      </c>
      <c r="AT157" s="231" t="s">
        <v>539</v>
      </c>
      <c r="AU157" s="231" t="s">
        <v>90</v>
      </c>
      <c r="AY157" s="18" t="s">
        <v>215</v>
      </c>
      <c r="BE157" s="232">
        <f>IF(N157="základní",J157,0)</f>
        <v>0</v>
      </c>
      <c r="BF157" s="232">
        <f>IF(N157="snížená",J157,0)</f>
        <v>0</v>
      </c>
      <c r="BG157" s="232">
        <f>IF(N157="zákl. přenesená",J157,0)</f>
        <v>0</v>
      </c>
      <c r="BH157" s="232">
        <f>IF(N157="sníž. přenesená",J157,0)</f>
        <v>0</v>
      </c>
      <c r="BI157" s="232">
        <f>IF(N157="nulová",J157,0)</f>
        <v>0</v>
      </c>
      <c r="BJ157" s="18" t="s">
        <v>88</v>
      </c>
      <c r="BK157" s="232">
        <f>ROUND(I157*H157,2)</f>
        <v>0</v>
      </c>
      <c r="BL157" s="18" t="s">
        <v>291</v>
      </c>
      <c r="BM157" s="231" t="s">
        <v>8312</v>
      </c>
    </row>
    <row r="158" s="2" customFormat="1" ht="24.15" customHeight="1">
      <c r="A158" s="39"/>
      <c r="B158" s="40"/>
      <c r="C158" s="220" t="s">
        <v>275</v>
      </c>
      <c r="D158" s="220" t="s">
        <v>216</v>
      </c>
      <c r="E158" s="221" t="s">
        <v>8313</v>
      </c>
      <c r="F158" s="222" t="s">
        <v>8314</v>
      </c>
      <c r="G158" s="223" t="s">
        <v>716</v>
      </c>
      <c r="H158" s="224">
        <v>4</v>
      </c>
      <c r="I158" s="225"/>
      <c r="J158" s="226">
        <f>ROUND(I158*H158,2)</f>
        <v>0</v>
      </c>
      <c r="K158" s="222" t="s">
        <v>359</v>
      </c>
      <c r="L158" s="45"/>
      <c r="M158" s="227" t="s">
        <v>1</v>
      </c>
      <c r="N158" s="228" t="s">
        <v>46</v>
      </c>
      <c r="O158" s="92"/>
      <c r="P158" s="229">
        <f>O158*H158</f>
        <v>0</v>
      </c>
      <c r="Q158" s="229">
        <v>0</v>
      </c>
      <c r="R158" s="229">
        <f>Q158*H158</f>
        <v>0</v>
      </c>
      <c r="S158" s="229">
        <v>0</v>
      </c>
      <c r="T158" s="230">
        <f>S158*H158</f>
        <v>0</v>
      </c>
      <c r="U158" s="39"/>
      <c r="V158" s="39"/>
      <c r="W158" s="39"/>
      <c r="X158" s="39"/>
      <c r="Y158" s="39"/>
      <c r="Z158" s="39"/>
      <c r="AA158" s="39"/>
      <c r="AB158" s="39"/>
      <c r="AC158" s="39"/>
      <c r="AD158" s="39"/>
      <c r="AE158" s="39"/>
      <c r="AR158" s="231" t="s">
        <v>291</v>
      </c>
      <c r="AT158" s="231" t="s">
        <v>216</v>
      </c>
      <c r="AU158" s="231" t="s">
        <v>90</v>
      </c>
      <c r="AY158" s="18" t="s">
        <v>215</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291</v>
      </c>
      <c r="BM158" s="231" t="s">
        <v>8315</v>
      </c>
    </row>
    <row r="159" s="2" customFormat="1">
      <c r="A159" s="39"/>
      <c r="B159" s="40"/>
      <c r="C159" s="41"/>
      <c r="D159" s="233" t="s">
        <v>221</v>
      </c>
      <c r="E159" s="41"/>
      <c r="F159" s="234" t="s">
        <v>8316</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221</v>
      </c>
      <c r="AU159" s="18" t="s">
        <v>90</v>
      </c>
    </row>
    <row r="160" s="2" customFormat="1">
      <c r="A160" s="39"/>
      <c r="B160" s="40"/>
      <c r="C160" s="41"/>
      <c r="D160" s="250" t="s">
        <v>362</v>
      </c>
      <c r="E160" s="41"/>
      <c r="F160" s="251" t="s">
        <v>8317</v>
      </c>
      <c r="G160" s="41"/>
      <c r="H160" s="41"/>
      <c r="I160" s="235"/>
      <c r="J160" s="41"/>
      <c r="K160" s="41"/>
      <c r="L160" s="45"/>
      <c r="M160" s="236"/>
      <c r="N160" s="237"/>
      <c r="O160" s="92"/>
      <c r="P160" s="92"/>
      <c r="Q160" s="92"/>
      <c r="R160" s="92"/>
      <c r="S160" s="92"/>
      <c r="T160" s="93"/>
      <c r="U160" s="39"/>
      <c r="V160" s="39"/>
      <c r="W160" s="39"/>
      <c r="X160" s="39"/>
      <c r="Y160" s="39"/>
      <c r="Z160" s="39"/>
      <c r="AA160" s="39"/>
      <c r="AB160" s="39"/>
      <c r="AC160" s="39"/>
      <c r="AD160" s="39"/>
      <c r="AE160" s="39"/>
      <c r="AT160" s="18" t="s">
        <v>362</v>
      </c>
      <c r="AU160" s="18" t="s">
        <v>90</v>
      </c>
    </row>
    <row r="161" s="2" customFormat="1" ht="24.15" customHeight="1">
      <c r="A161" s="39"/>
      <c r="B161" s="40"/>
      <c r="C161" s="295" t="s">
        <v>280</v>
      </c>
      <c r="D161" s="295" t="s">
        <v>539</v>
      </c>
      <c r="E161" s="296" t="s">
        <v>8318</v>
      </c>
      <c r="F161" s="297" t="s">
        <v>8319</v>
      </c>
      <c r="G161" s="298" t="s">
        <v>716</v>
      </c>
      <c r="H161" s="299">
        <v>1</v>
      </c>
      <c r="I161" s="300"/>
      <c r="J161" s="301">
        <f>ROUND(I161*H161,2)</f>
        <v>0</v>
      </c>
      <c r="K161" s="297" t="s">
        <v>359</v>
      </c>
      <c r="L161" s="302"/>
      <c r="M161" s="303" t="s">
        <v>1</v>
      </c>
      <c r="N161" s="304" t="s">
        <v>46</v>
      </c>
      <c r="O161" s="92"/>
      <c r="P161" s="229">
        <f>O161*H161</f>
        <v>0</v>
      </c>
      <c r="Q161" s="229">
        <v>0.0010499999999999999</v>
      </c>
      <c r="R161" s="229">
        <f>Q161*H161</f>
        <v>0.0010499999999999999</v>
      </c>
      <c r="S161" s="229">
        <v>0</v>
      </c>
      <c r="T161" s="230">
        <f>S161*H161</f>
        <v>0</v>
      </c>
      <c r="U161" s="39"/>
      <c r="V161" s="39"/>
      <c r="W161" s="39"/>
      <c r="X161" s="39"/>
      <c r="Y161" s="39"/>
      <c r="Z161" s="39"/>
      <c r="AA161" s="39"/>
      <c r="AB161" s="39"/>
      <c r="AC161" s="39"/>
      <c r="AD161" s="39"/>
      <c r="AE161" s="39"/>
      <c r="AR161" s="231" t="s">
        <v>676</v>
      </c>
      <c r="AT161" s="231" t="s">
        <v>539</v>
      </c>
      <c r="AU161" s="231" t="s">
        <v>90</v>
      </c>
      <c r="AY161" s="18" t="s">
        <v>215</v>
      </c>
      <c r="BE161" s="232">
        <f>IF(N161="základní",J161,0)</f>
        <v>0</v>
      </c>
      <c r="BF161" s="232">
        <f>IF(N161="snížená",J161,0)</f>
        <v>0</v>
      </c>
      <c r="BG161" s="232">
        <f>IF(N161="zákl. přenesená",J161,0)</f>
        <v>0</v>
      </c>
      <c r="BH161" s="232">
        <f>IF(N161="sníž. přenesená",J161,0)</f>
        <v>0</v>
      </c>
      <c r="BI161" s="232">
        <f>IF(N161="nulová",J161,0)</f>
        <v>0</v>
      </c>
      <c r="BJ161" s="18" t="s">
        <v>88</v>
      </c>
      <c r="BK161" s="232">
        <f>ROUND(I161*H161,2)</f>
        <v>0</v>
      </c>
      <c r="BL161" s="18" t="s">
        <v>291</v>
      </c>
      <c r="BM161" s="231" t="s">
        <v>8320</v>
      </c>
    </row>
    <row r="162" s="2" customFormat="1">
      <c r="A162" s="39"/>
      <c r="B162" s="40"/>
      <c r="C162" s="41"/>
      <c r="D162" s="233" t="s">
        <v>221</v>
      </c>
      <c r="E162" s="41"/>
      <c r="F162" s="234" t="s">
        <v>8319</v>
      </c>
      <c r="G162" s="41"/>
      <c r="H162" s="41"/>
      <c r="I162" s="235"/>
      <c r="J162" s="41"/>
      <c r="K162" s="41"/>
      <c r="L162" s="45"/>
      <c r="M162" s="236"/>
      <c r="N162" s="237"/>
      <c r="O162" s="92"/>
      <c r="P162" s="92"/>
      <c r="Q162" s="92"/>
      <c r="R162" s="92"/>
      <c r="S162" s="92"/>
      <c r="T162" s="93"/>
      <c r="U162" s="39"/>
      <c r="V162" s="39"/>
      <c r="W162" s="39"/>
      <c r="X162" s="39"/>
      <c r="Y162" s="39"/>
      <c r="Z162" s="39"/>
      <c r="AA162" s="39"/>
      <c r="AB162" s="39"/>
      <c r="AC162" s="39"/>
      <c r="AD162" s="39"/>
      <c r="AE162" s="39"/>
      <c r="AT162" s="18" t="s">
        <v>221</v>
      </c>
      <c r="AU162" s="18" t="s">
        <v>90</v>
      </c>
    </row>
    <row r="163" s="2" customFormat="1" ht="16.5" customHeight="1">
      <c r="A163" s="39"/>
      <c r="B163" s="40"/>
      <c r="C163" s="295" t="s">
        <v>285</v>
      </c>
      <c r="D163" s="295" t="s">
        <v>539</v>
      </c>
      <c r="E163" s="296" t="s">
        <v>8321</v>
      </c>
      <c r="F163" s="297" t="s">
        <v>8322</v>
      </c>
      <c r="G163" s="298" t="s">
        <v>8323</v>
      </c>
      <c r="H163" s="299">
        <v>1</v>
      </c>
      <c r="I163" s="300"/>
      <c r="J163" s="301">
        <f>ROUND(I163*H163,2)</f>
        <v>0</v>
      </c>
      <c r="K163" s="297" t="s">
        <v>1</v>
      </c>
      <c r="L163" s="302"/>
      <c r="M163" s="303" t="s">
        <v>1</v>
      </c>
      <c r="N163" s="304" t="s">
        <v>46</v>
      </c>
      <c r="O163" s="92"/>
      <c r="P163" s="229">
        <f>O163*H163</f>
        <v>0</v>
      </c>
      <c r="Q163" s="229">
        <v>0</v>
      </c>
      <c r="R163" s="229">
        <f>Q163*H163</f>
        <v>0</v>
      </c>
      <c r="S163" s="229">
        <v>0</v>
      </c>
      <c r="T163" s="230">
        <f>S163*H163</f>
        <v>0</v>
      </c>
      <c r="U163" s="39"/>
      <c r="V163" s="39"/>
      <c r="W163" s="39"/>
      <c r="X163" s="39"/>
      <c r="Y163" s="39"/>
      <c r="Z163" s="39"/>
      <c r="AA163" s="39"/>
      <c r="AB163" s="39"/>
      <c r="AC163" s="39"/>
      <c r="AD163" s="39"/>
      <c r="AE163" s="39"/>
      <c r="AR163" s="231" t="s">
        <v>676</v>
      </c>
      <c r="AT163" s="231" t="s">
        <v>539</v>
      </c>
      <c r="AU163" s="231" t="s">
        <v>90</v>
      </c>
      <c r="AY163" s="18" t="s">
        <v>215</v>
      </c>
      <c r="BE163" s="232">
        <f>IF(N163="základní",J163,0)</f>
        <v>0</v>
      </c>
      <c r="BF163" s="232">
        <f>IF(N163="snížená",J163,0)</f>
        <v>0</v>
      </c>
      <c r="BG163" s="232">
        <f>IF(N163="zákl. přenesená",J163,0)</f>
        <v>0</v>
      </c>
      <c r="BH163" s="232">
        <f>IF(N163="sníž. přenesená",J163,0)</f>
        <v>0</v>
      </c>
      <c r="BI163" s="232">
        <f>IF(N163="nulová",J163,0)</f>
        <v>0</v>
      </c>
      <c r="BJ163" s="18" t="s">
        <v>88</v>
      </c>
      <c r="BK163" s="232">
        <f>ROUND(I163*H163,2)</f>
        <v>0</v>
      </c>
      <c r="BL163" s="18" t="s">
        <v>291</v>
      </c>
      <c r="BM163" s="231" t="s">
        <v>8324</v>
      </c>
    </row>
    <row r="164" s="2" customFormat="1" ht="16.5" customHeight="1">
      <c r="A164" s="39"/>
      <c r="B164" s="40"/>
      <c r="C164" s="295" t="s">
        <v>291</v>
      </c>
      <c r="D164" s="295" t="s">
        <v>539</v>
      </c>
      <c r="E164" s="296" t="s">
        <v>8325</v>
      </c>
      <c r="F164" s="297" t="s">
        <v>8326</v>
      </c>
      <c r="G164" s="298" t="s">
        <v>716</v>
      </c>
      <c r="H164" s="299">
        <v>1</v>
      </c>
      <c r="I164" s="300"/>
      <c r="J164" s="301">
        <f>ROUND(I164*H164,2)</f>
        <v>0</v>
      </c>
      <c r="K164" s="297" t="s">
        <v>1</v>
      </c>
      <c r="L164" s="302"/>
      <c r="M164" s="303" t="s">
        <v>1</v>
      </c>
      <c r="N164" s="304" t="s">
        <v>46</v>
      </c>
      <c r="O164" s="92"/>
      <c r="P164" s="229">
        <f>O164*H164</f>
        <v>0</v>
      </c>
      <c r="Q164" s="229">
        <v>0</v>
      </c>
      <c r="R164" s="229">
        <f>Q164*H164</f>
        <v>0</v>
      </c>
      <c r="S164" s="229">
        <v>0</v>
      </c>
      <c r="T164" s="230">
        <f>S164*H164</f>
        <v>0</v>
      </c>
      <c r="U164" s="39"/>
      <c r="V164" s="39"/>
      <c r="W164" s="39"/>
      <c r="X164" s="39"/>
      <c r="Y164" s="39"/>
      <c r="Z164" s="39"/>
      <c r="AA164" s="39"/>
      <c r="AB164" s="39"/>
      <c r="AC164" s="39"/>
      <c r="AD164" s="39"/>
      <c r="AE164" s="39"/>
      <c r="AR164" s="231" t="s">
        <v>676</v>
      </c>
      <c r="AT164" s="231" t="s">
        <v>539</v>
      </c>
      <c r="AU164" s="231" t="s">
        <v>90</v>
      </c>
      <c r="AY164" s="18" t="s">
        <v>215</v>
      </c>
      <c r="BE164" s="232">
        <f>IF(N164="základní",J164,0)</f>
        <v>0</v>
      </c>
      <c r="BF164" s="232">
        <f>IF(N164="snížená",J164,0)</f>
        <v>0</v>
      </c>
      <c r="BG164" s="232">
        <f>IF(N164="zákl. přenesená",J164,0)</f>
        <v>0</v>
      </c>
      <c r="BH164" s="232">
        <f>IF(N164="sníž. přenesená",J164,0)</f>
        <v>0</v>
      </c>
      <c r="BI164" s="232">
        <f>IF(N164="nulová",J164,0)</f>
        <v>0</v>
      </c>
      <c r="BJ164" s="18" t="s">
        <v>88</v>
      </c>
      <c r="BK164" s="232">
        <f>ROUND(I164*H164,2)</f>
        <v>0</v>
      </c>
      <c r="BL164" s="18" t="s">
        <v>291</v>
      </c>
      <c r="BM164" s="231" t="s">
        <v>8327</v>
      </c>
    </row>
    <row r="165" s="2" customFormat="1" ht="24.15" customHeight="1">
      <c r="A165" s="39"/>
      <c r="B165" s="40"/>
      <c r="C165" s="295" t="s">
        <v>296</v>
      </c>
      <c r="D165" s="295" t="s">
        <v>539</v>
      </c>
      <c r="E165" s="296" t="s">
        <v>8328</v>
      </c>
      <c r="F165" s="297" t="s">
        <v>8329</v>
      </c>
      <c r="G165" s="298" t="s">
        <v>716</v>
      </c>
      <c r="H165" s="299">
        <v>1</v>
      </c>
      <c r="I165" s="300"/>
      <c r="J165" s="301">
        <f>ROUND(I165*H165,2)</f>
        <v>0</v>
      </c>
      <c r="K165" s="297" t="s">
        <v>359</v>
      </c>
      <c r="L165" s="302"/>
      <c r="M165" s="303" t="s">
        <v>1</v>
      </c>
      <c r="N165" s="304" t="s">
        <v>46</v>
      </c>
      <c r="O165" s="92"/>
      <c r="P165" s="229">
        <f>O165*H165</f>
        <v>0</v>
      </c>
      <c r="Q165" s="229">
        <v>0.0010499999999999999</v>
      </c>
      <c r="R165" s="229">
        <f>Q165*H165</f>
        <v>0.0010499999999999999</v>
      </c>
      <c r="S165" s="229">
        <v>0</v>
      </c>
      <c r="T165" s="230">
        <f>S165*H165</f>
        <v>0</v>
      </c>
      <c r="U165" s="39"/>
      <c r="V165" s="39"/>
      <c r="W165" s="39"/>
      <c r="X165" s="39"/>
      <c r="Y165" s="39"/>
      <c r="Z165" s="39"/>
      <c r="AA165" s="39"/>
      <c r="AB165" s="39"/>
      <c r="AC165" s="39"/>
      <c r="AD165" s="39"/>
      <c r="AE165" s="39"/>
      <c r="AR165" s="231" t="s">
        <v>676</v>
      </c>
      <c r="AT165" s="231" t="s">
        <v>539</v>
      </c>
      <c r="AU165" s="231" t="s">
        <v>90</v>
      </c>
      <c r="AY165" s="18" t="s">
        <v>215</v>
      </c>
      <c r="BE165" s="232">
        <f>IF(N165="základní",J165,0)</f>
        <v>0</v>
      </c>
      <c r="BF165" s="232">
        <f>IF(N165="snížená",J165,0)</f>
        <v>0</v>
      </c>
      <c r="BG165" s="232">
        <f>IF(N165="zákl. přenesená",J165,0)</f>
        <v>0</v>
      </c>
      <c r="BH165" s="232">
        <f>IF(N165="sníž. přenesená",J165,0)</f>
        <v>0</v>
      </c>
      <c r="BI165" s="232">
        <f>IF(N165="nulová",J165,0)</f>
        <v>0</v>
      </c>
      <c r="BJ165" s="18" t="s">
        <v>88</v>
      </c>
      <c r="BK165" s="232">
        <f>ROUND(I165*H165,2)</f>
        <v>0</v>
      </c>
      <c r="BL165" s="18" t="s">
        <v>291</v>
      </c>
      <c r="BM165" s="231" t="s">
        <v>8330</v>
      </c>
    </row>
    <row r="166" s="2" customFormat="1">
      <c r="A166" s="39"/>
      <c r="B166" s="40"/>
      <c r="C166" s="41"/>
      <c r="D166" s="233" t="s">
        <v>221</v>
      </c>
      <c r="E166" s="41"/>
      <c r="F166" s="234" t="s">
        <v>8329</v>
      </c>
      <c r="G166" s="41"/>
      <c r="H166" s="41"/>
      <c r="I166" s="235"/>
      <c r="J166" s="41"/>
      <c r="K166" s="41"/>
      <c r="L166" s="45"/>
      <c r="M166" s="236"/>
      <c r="N166" s="237"/>
      <c r="O166" s="92"/>
      <c r="P166" s="92"/>
      <c r="Q166" s="92"/>
      <c r="R166" s="92"/>
      <c r="S166" s="92"/>
      <c r="T166" s="93"/>
      <c r="U166" s="39"/>
      <c r="V166" s="39"/>
      <c r="W166" s="39"/>
      <c r="X166" s="39"/>
      <c r="Y166" s="39"/>
      <c r="Z166" s="39"/>
      <c r="AA166" s="39"/>
      <c r="AB166" s="39"/>
      <c r="AC166" s="39"/>
      <c r="AD166" s="39"/>
      <c r="AE166" s="39"/>
      <c r="AT166" s="18" t="s">
        <v>221</v>
      </c>
      <c r="AU166" s="18" t="s">
        <v>90</v>
      </c>
    </row>
    <row r="167" s="2" customFormat="1" ht="24.15" customHeight="1">
      <c r="A167" s="39"/>
      <c r="B167" s="40"/>
      <c r="C167" s="220" t="s">
        <v>300</v>
      </c>
      <c r="D167" s="220" t="s">
        <v>216</v>
      </c>
      <c r="E167" s="221" t="s">
        <v>8331</v>
      </c>
      <c r="F167" s="222" t="s">
        <v>8332</v>
      </c>
      <c r="G167" s="223" t="s">
        <v>716</v>
      </c>
      <c r="H167" s="224">
        <v>1</v>
      </c>
      <c r="I167" s="225"/>
      <c r="J167" s="226">
        <f>ROUND(I167*H167,2)</f>
        <v>0</v>
      </c>
      <c r="K167" s="222" t="s">
        <v>359</v>
      </c>
      <c r="L167" s="45"/>
      <c r="M167" s="227" t="s">
        <v>1</v>
      </c>
      <c r="N167" s="228" t="s">
        <v>46</v>
      </c>
      <c r="O167" s="92"/>
      <c r="P167" s="229">
        <f>O167*H167</f>
        <v>0</v>
      </c>
      <c r="Q167" s="229">
        <v>0</v>
      </c>
      <c r="R167" s="229">
        <f>Q167*H167</f>
        <v>0</v>
      </c>
      <c r="S167" s="229">
        <v>0</v>
      </c>
      <c r="T167" s="230">
        <f>S167*H167</f>
        <v>0</v>
      </c>
      <c r="U167" s="39"/>
      <c r="V167" s="39"/>
      <c r="W167" s="39"/>
      <c r="X167" s="39"/>
      <c r="Y167" s="39"/>
      <c r="Z167" s="39"/>
      <c r="AA167" s="39"/>
      <c r="AB167" s="39"/>
      <c r="AC167" s="39"/>
      <c r="AD167" s="39"/>
      <c r="AE167" s="39"/>
      <c r="AR167" s="231" t="s">
        <v>291</v>
      </c>
      <c r="AT167" s="231" t="s">
        <v>216</v>
      </c>
      <c r="AU167" s="231" t="s">
        <v>90</v>
      </c>
      <c r="AY167" s="18" t="s">
        <v>215</v>
      </c>
      <c r="BE167" s="232">
        <f>IF(N167="základní",J167,0)</f>
        <v>0</v>
      </c>
      <c r="BF167" s="232">
        <f>IF(N167="snížená",J167,0)</f>
        <v>0</v>
      </c>
      <c r="BG167" s="232">
        <f>IF(N167="zákl. přenesená",J167,0)</f>
        <v>0</v>
      </c>
      <c r="BH167" s="232">
        <f>IF(N167="sníž. přenesená",J167,0)</f>
        <v>0</v>
      </c>
      <c r="BI167" s="232">
        <f>IF(N167="nulová",J167,0)</f>
        <v>0</v>
      </c>
      <c r="BJ167" s="18" t="s">
        <v>88</v>
      </c>
      <c r="BK167" s="232">
        <f>ROUND(I167*H167,2)</f>
        <v>0</v>
      </c>
      <c r="BL167" s="18" t="s">
        <v>291</v>
      </c>
      <c r="BM167" s="231" t="s">
        <v>8333</v>
      </c>
    </row>
    <row r="168" s="2" customFormat="1">
      <c r="A168" s="39"/>
      <c r="B168" s="40"/>
      <c r="C168" s="41"/>
      <c r="D168" s="233" t="s">
        <v>221</v>
      </c>
      <c r="E168" s="41"/>
      <c r="F168" s="234" t="s">
        <v>8334</v>
      </c>
      <c r="G168" s="41"/>
      <c r="H168" s="41"/>
      <c r="I168" s="235"/>
      <c r="J168" s="41"/>
      <c r="K168" s="41"/>
      <c r="L168" s="45"/>
      <c r="M168" s="236"/>
      <c r="N168" s="237"/>
      <c r="O168" s="92"/>
      <c r="P168" s="92"/>
      <c r="Q168" s="92"/>
      <c r="R168" s="92"/>
      <c r="S168" s="92"/>
      <c r="T168" s="93"/>
      <c r="U168" s="39"/>
      <c r="V168" s="39"/>
      <c r="W168" s="39"/>
      <c r="X168" s="39"/>
      <c r="Y168" s="39"/>
      <c r="Z168" s="39"/>
      <c r="AA168" s="39"/>
      <c r="AB168" s="39"/>
      <c r="AC168" s="39"/>
      <c r="AD168" s="39"/>
      <c r="AE168" s="39"/>
      <c r="AT168" s="18" t="s">
        <v>221</v>
      </c>
      <c r="AU168" s="18" t="s">
        <v>90</v>
      </c>
    </row>
    <row r="169" s="2" customFormat="1">
      <c r="A169" s="39"/>
      <c r="B169" s="40"/>
      <c r="C169" s="41"/>
      <c r="D169" s="250" t="s">
        <v>362</v>
      </c>
      <c r="E169" s="41"/>
      <c r="F169" s="251" t="s">
        <v>8335</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362</v>
      </c>
      <c r="AU169" s="18" t="s">
        <v>90</v>
      </c>
    </row>
    <row r="170" s="2" customFormat="1" ht="24.15" customHeight="1">
      <c r="A170" s="39"/>
      <c r="B170" s="40"/>
      <c r="C170" s="295" t="s">
        <v>305</v>
      </c>
      <c r="D170" s="295" t="s">
        <v>539</v>
      </c>
      <c r="E170" s="296" t="s">
        <v>8336</v>
      </c>
      <c r="F170" s="297" t="s">
        <v>8337</v>
      </c>
      <c r="G170" s="298" t="s">
        <v>716</v>
      </c>
      <c r="H170" s="299">
        <v>1</v>
      </c>
      <c r="I170" s="300"/>
      <c r="J170" s="301">
        <f>ROUND(I170*H170,2)</f>
        <v>0</v>
      </c>
      <c r="K170" s="297" t="s">
        <v>1</v>
      </c>
      <c r="L170" s="302"/>
      <c r="M170" s="303" t="s">
        <v>1</v>
      </c>
      <c r="N170" s="304" t="s">
        <v>46</v>
      </c>
      <c r="O170" s="92"/>
      <c r="P170" s="229">
        <f>O170*H170</f>
        <v>0</v>
      </c>
      <c r="Q170" s="229">
        <v>0.001</v>
      </c>
      <c r="R170" s="229">
        <f>Q170*H170</f>
        <v>0.001</v>
      </c>
      <c r="S170" s="229">
        <v>0</v>
      </c>
      <c r="T170" s="230">
        <f>S170*H170</f>
        <v>0</v>
      </c>
      <c r="U170" s="39"/>
      <c r="V170" s="39"/>
      <c r="W170" s="39"/>
      <c r="X170" s="39"/>
      <c r="Y170" s="39"/>
      <c r="Z170" s="39"/>
      <c r="AA170" s="39"/>
      <c r="AB170" s="39"/>
      <c r="AC170" s="39"/>
      <c r="AD170" s="39"/>
      <c r="AE170" s="39"/>
      <c r="AR170" s="231" t="s">
        <v>676</v>
      </c>
      <c r="AT170" s="231" t="s">
        <v>539</v>
      </c>
      <c r="AU170" s="231" t="s">
        <v>90</v>
      </c>
      <c r="AY170" s="18" t="s">
        <v>215</v>
      </c>
      <c r="BE170" s="232">
        <f>IF(N170="základní",J170,0)</f>
        <v>0</v>
      </c>
      <c r="BF170" s="232">
        <f>IF(N170="snížená",J170,0)</f>
        <v>0</v>
      </c>
      <c r="BG170" s="232">
        <f>IF(N170="zákl. přenesená",J170,0)</f>
        <v>0</v>
      </c>
      <c r="BH170" s="232">
        <f>IF(N170="sníž. přenesená",J170,0)</f>
        <v>0</v>
      </c>
      <c r="BI170" s="232">
        <f>IF(N170="nulová",J170,0)</f>
        <v>0</v>
      </c>
      <c r="BJ170" s="18" t="s">
        <v>88</v>
      </c>
      <c r="BK170" s="232">
        <f>ROUND(I170*H170,2)</f>
        <v>0</v>
      </c>
      <c r="BL170" s="18" t="s">
        <v>291</v>
      </c>
      <c r="BM170" s="231" t="s">
        <v>8338</v>
      </c>
    </row>
    <row r="171" s="2" customFormat="1" ht="24.15" customHeight="1">
      <c r="A171" s="39"/>
      <c r="B171" s="40"/>
      <c r="C171" s="295" t="s">
        <v>309</v>
      </c>
      <c r="D171" s="295" t="s">
        <v>539</v>
      </c>
      <c r="E171" s="296" t="s">
        <v>8339</v>
      </c>
      <c r="F171" s="297" t="s">
        <v>8340</v>
      </c>
      <c r="G171" s="298" t="s">
        <v>716</v>
      </c>
      <c r="H171" s="299">
        <v>1</v>
      </c>
      <c r="I171" s="300"/>
      <c r="J171" s="301">
        <f>ROUND(I171*H171,2)</f>
        <v>0</v>
      </c>
      <c r="K171" s="297" t="s">
        <v>359</v>
      </c>
      <c r="L171" s="302"/>
      <c r="M171" s="303" t="s">
        <v>1</v>
      </c>
      <c r="N171" s="304" t="s">
        <v>46</v>
      </c>
      <c r="O171" s="92"/>
      <c r="P171" s="229">
        <f>O171*H171</f>
        <v>0</v>
      </c>
      <c r="Q171" s="229">
        <v>0.00029999999999999997</v>
      </c>
      <c r="R171" s="229">
        <f>Q171*H171</f>
        <v>0.00029999999999999997</v>
      </c>
      <c r="S171" s="229">
        <v>0</v>
      </c>
      <c r="T171" s="230">
        <f>S171*H171</f>
        <v>0</v>
      </c>
      <c r="U171" s="39"/>
      <c r="V171" s="39"/>
      <c r="W171" s="39"/>
      <c r="X171" s="39"/>
      <c r="Y171" s="39"/>
      <c r="Z171" s="39"/>
      <c r="AA171" s="39"/>
      <c r="AB171" s="39"/>
      <c r="AC171" s="39"/>
      <c r="AD171" s="39"/>
      <c r="AE171" s="39"/>
      <c r="AR171" s="231" t="s">
        <v>676</v>
      </c>
      <c r="AT171" s="231" t="s">
        <v>539</v>
      </c>
      <c r="AU171" s="231" t="s">
        <v>90</v>
      </c>
      <c r="AY171" s="18" t="s">
        <v>215</v>
      </c>
      <c r="BE171" s="232">
        <f>IF(N171="základní",J171,0)</f>
        <v>0</v>
      </c>
      <c r="BF171" s="232">
        <f>IF(N171="snížená",J171,0)</f>
        <v>0</v>
      </c>
      <c r="BG171" s="232">
        <f>IF(N171="zákl. přenesená",J171,0)</f>
        <v>0</v>
      </c>
      <c r="BH171" s="232">
        <f>IF(N171="sníž. přenesená",J171,0)</f>
        <v>0</v>
      </c>
      <c r="BI171" s="232">
        <f>IF(N171="nulová",J171,0)</f>
        <v>0</v>
      </c>
      <c r="BJ171" s="18" t="s">
        <v>88</v>
      </c>
      <c r="BK171" s="232">
        <f>ROUND(I171*H171,2)</f>
        <v>0</v>
      </c>
      <c r="BL171" s="18" t="s">
        <v>291</v>
      </c>
      <c r="BM171" s="231" t="s">
        <v>8341</v>
      </c>
    </row>
    <row r="172" s="2" customFormat="1" ht="16.5" customHeight="1">
      <c r="A172" s="39"/>
      <c r="B172" s="40"/>
      <c r="C172" s="295" t="s">
        <v>7</v>
      </c>
      <c r="D172" s="295" t="s">
        <v>539</v>
      </c>
      <c r="E172" s="296" t="s">
        <v>8342</v>
      </c>
      <c r="F172" s="297" t="s">
        <v>8343</v>
      </c>
      <c r="G172" s="298" t="s">
        <v>797</v>
      </c>
      <c r="H172" s="299">
        <v>1</v>
      </c>
      <c r="I172" s="300"/>
      <c r="J172" s="301">
        <f>ROUND(I172*H172,2)</f>
        <v>0</v>
      </c>
      <c r="K172" s="297" t="s">
        <v>359</v>
      </c>
      <c r="L172" s="302"/>
      <c r="M172" s="303" t="s">
        <v>1</v>
      </c>
      <c r="N172" s="304" t="s">
        <v>46</v>
      </c>
      <c r="O172" s="92"/>
      <c r="P172" s="229">
        <f>O172*H172</f>
        <v>0</v>
      </c>
      <c r="Q172" s="229">
        <v>0.0032000000000000002</v>
      </c>
      <c r="R172" s="229">
        <f>Q172*H172</f>
        <v>0.0032000000000000002</v>
      </c>
      <c r="S172" s="229">
        <v>0</v>
      </c>
      <c r="T172" s="230">
        <f>S172*H172</f>
        <v>0</v>
      </c>
      <c r="U172" s="39"/>
      <c r="V172" s="39"/>
      <c r="W172" s="39"/>
      <c r="X172" s="39"/>
      <c r="Y172" s="39"/>
      <c r="Z172" s="39"/>
      <c r="AA172" s="39"/>
      <c r="AB172" s="39"/>
      <c r="AC172" s="39"/>
      <c r="AD172" s="39"/>
      <c r="AE172" s="39"/>
      <c r="AR172" s="231" t="s">
        <v>676</v>
      </c>
      <c r="AT172" s="231" t="s">
        <v>539</v>
      </c>
      <c r="AU172" s="231" t="s">
        <v>90</v>
      </c>
      <c r="AY172" s="18" t="s">
        <v>215</v>
      </c>
      <c r="BE172" s="232">
        <f>IF(N172="základní",J172,0)</f>
        <v>0</v>
      </c>
      <c r="BF172" s="232">
        <f>IF(N172="snížená",J172,0)</f>
        <v>0</v>
      </c>
      <c r="BG172" s="232">
        <f>IF(N172="zákl. přenesená",J172,0)</f>
        <v>0</v>
      </c>
      <c r="BH172" s="232">
        <f>IF(N172="sníž. přenesená",J172,0)</f>
        <v>0</v>
      </c>
      <c r="BI172" s="232">
        <f>IF(N172="nulová",J172,0)</f>
        <v>0</v>
      </c>
      <c r="BJ172" s="18" t="s">
        <v>88</v>
      </c>
      <c r="BK172" s="232">
        <f>ROUND(I172*H172,2)</f>
        <v>0</v>
      </c>
      <c r="BL172" s="18" t="s">
        <v>291</v>
      </c>
      <c r="BM172" s="231" t="s">
        <v>8344</v>
      </c>
    </row>
    <row r="173" s="2" customFormat="1">
      <c r="A173" s="39"/>
      <c r="B173" s="40"/>
      <c r="C173" s="41"/>
      <c r="D173" s="233" t="s">
        <v>221</v>
      </c>
      <c r="E173" s="41"/>
      <c r="F173" s="234" t="s">
        <v>8343</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221</v>
      </c>
      <c r="AU173" s="18" t="s">
        <v>90</v>
      </c>
    </row>
    <row r="174" s="2" customFormat="1" ht="24.15" customHeight="1">
      <c r="A174" s="39"/>
      <c r="B174" s="40"/>
      <c r="C174" s="220" t="s">
        <v>538</v>
      </c>
      <c r="D174" s="220" t="s">
        <v>216</v>
      </c>
      <c r="E174" s="221" t="s">
        <v>8345</v>
      </c>
      <c r="F174" s="222" t="s">
        <v>8346</v>
      </c>
      <c r="G174" s="223" t="s">
        <v>716</v>
      </c>
      <c r="H174" s="224">
        <v>1</v>
      </c>
      <c r="I174" s="225"/>
      <c r="J174" s="226">
        <f>ROUND(I174*H174,2)</f>
        <v>0</v>
      </c>
      <c r="K174" s="222" t="s">
        <v>359</v>
      </c>
      <c r="L174" s="45"/>
      <c r="M174" s="227" t="s">
        <v>1</v>
      </c>
      <c r="N174" s="228" t="s">
        <v>46</v>
      </c>
      <c r="O174" s="92"/>
      <c r="P174" s="229">
        <f>O174*H174</f>
        <v>0</v>
      </c>
      <c r="Q174" s="229">
        <v>0</v>
      </c>
      <c r="R174" s="229">
        <f>Q174*H174</f>
        <v>0</v>
      </c>
      <c r="S174" s="229">
        <v>0</v>
      </c>
      <c r="T174" s="230">
        <f>S174*H174</f>
        <v>0</v>
      </c>
      <c r="U174" s="39"/>
      <c r="V174" s="39"/>
      <c r="W174" s="39"/>
      <c r="X174" s="39"/>
      <c r="Y174" s="39"/>
      <c r="Z174" s="39"/>
      <c r="AA174" s="39"/>
      <c r="AB174" s="39"/>
      <c r="AC174" s="39"/>
      <c r="AD174" s="39"/>
      <c r="AE174" s="39"/>
      <c r="AR174" s="231" t="s">
        <v>291</v>
      </c>
      <c r="AT174" s="231" t="s">
        <v>216</v>
      </c>
      <c r="AU174" s="231" t="s">
        <v>90</v>
      </c>
      <c r="AY174" s="18" t="s">
        <v>215</v>
      </c>
      <c r="BE174" s="232">
        <f>IF(N174="základní",J174,0)</f>
        <v>0</v>
      </c>
      <c r="BF174" s="232">
        <f>IF(N174="snížená",J174,0)</f>
        <v>0</v>
      </c>
      <c r="BG174" s="232">
        <f>IF(N174="zákl. přenesená",J174,0)</f>
        <v>0</v>
      </c>
      <c r="BH174" s="232">
        <f>IF(N174="sníž. přenesená",J174,0)</f>
        <v>0</v>
      </c>
      <c r="BI174" s="232">
        <f>IF(N174="nulová",J174,0)</f>
        <v>0</v>
      </c>
      <c r="BJ174" s="18" t="s">
        <v>88</v>
      </c>
      <c r="BK174" s="232">
        <f>ROUND(I174*H174,2)</f>
        <v>0</v>
      </c>
      <c r="BL174" s="18" t="s">
        <v>291</v>
      </c>
      <c r="BM174" s="231" t="s">
        <v>8347</v>
      </c>
    </row>
    <row r="175" s="2" customFormat="1">
      <c r="A175" s="39"/>
      <c r="B175" s="40"/>
      <c r="C175" s="41"/>
      <c r="D175" s="233" t="s">
        <v>221</v>
      </c>
      <c r="E175" s="41"/>
      <c r="F175" s="234" t="s">
        <v>8348</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221</v>
      </c>
      <c r="AU175" s="18" t="s">
        <v>90</v>
      </c>
    </row>
    <row r="176" s="2" customFormat="1">
      <c r="A176" s="39"/>
      <c r="B176" s="40"/>
      <c r="C176" s="41"/>
      <c r="D176" s="250" t="s">
        <v>362</v>
      </c>
      <c r="E176" s="41"/>
      <c r="F176" s="251" t="s">
        <v>8349</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362</v>
      </c>
      <c r="AU176" s="18" t="s">
        <v>90</v>
      </c>
    </row>
    <row r="177" s="2" customFormat="1" ht="16.5" customHeight="1">
      <c r="A177" s="39"/>
      <c r="B177" s="40"/>
      <c r="C177" s="295" t="s">
        <v>544</v>
      </c>
      <c r="D177" s="295" t="s">
        <v>539</v>
      </c>
      <c r="E177" s="296" t="s">
        <v>8350</v>
      </c>
      <c r="F177" s="297" t="s">
        <v>8351</v>
      </c>
      <c r="G177" s="298" t="s">
        <v>219</v>
      </c>
      <c r="H177" s="299">
        <v>1</v>
      </c>
      <c r="I177" s="300"/>
      <c r="J177" s="301">
        <f>ROUND(I177*H177,2)</f>
        <v>0</v>
      </c>
      <c r="K177" s="297" t="s">
        <v>1</v>
      </c>
      <c r="L177" s="302"/>
      <c r="M177" s="303" t="s">
        <v>1</v>
      </c>
      <c r="N177" s="304" t="s">
        <v>46</v>
      </c>
      <c r="O177" s="92"/>
      <c r="P177" s="229">
        <f>O177*H177</f>
        <v>0</v>
      </c>
      <c r="Q177" s="229">
        <v>0</v>
      </c>
      <c r="R177" s="229">
        <f>Q177*H177</f>
        <v>0</v>
      </c>
      <c r="S177" s="229">
        <v>0</v>
      </c>
      <c r="T177" s="230">
        <f>S177*H177</f>
        <v>0</v>
      </c>
      <c r="U177" s="39"/>
      <c r="V177" s="39"/>
      <c r="W177" s="39"/>
      <c r="X177" s="39"/>
      <c r="Y177" s="39"/>
      <c r="Z177" s="39"/>
      <c r="AA177" s="39"/>
      <c r="AB177" s="39"/>
      <c r="AC177" s="39"/>
      <c r="AD177" s="39"/>
      <c r="AE177" s="39"/>
      <c r="AR177" s="231" t="s">
        <v>676</v>
      </c>
      <c r="AT177" s="231" t="s">
        <v>539</v>
      </c>
      <c r="AU177" s="231" t="s">
        <v>90</v>
      </c>
      <c r="AY177" s="18" t="s">
        <v>215</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291</v>
      </c>
      <c r="BM177" s="231" t="s">
        <v>8352</v>
      </c>
    </row>
    <row r="178" s="2" customFormat="1">
      <c r="A178" s="39"/>
      <c r="B178" s="40"/>
      <c r="C178" s="41"/>
      <c r="D178" s="233" t="s">
        <v>221</v>
      </c>
      <c r="E178" s="41"/>
      <c r="F178" s="234" t="s">
        <v>8353</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221</v>
      </c>
      <c r="AU178" s="18" t="s">
        <v>90</v>
      </c>
    </row>
    <row r="179" s="11" customFormat="1" ht="22.8" customHeight="1">
      <c r="A179" s="11"/>
      <c r="B179" s="206"/>
      <c r="C179" s="207"/>
      <c r="D179" s="208" t="s">
        <v>80</v>
      </c>
      <c r="E179" s="248" t="s">
        <v>8354</v>
      </c>
      <c r="F179" s="248" t="s">
        <v>8355</v>
      </c>
      <c r="G179" s="207"/>
      <c r="H179" s="207"/>
      <c r="I179" s="210"/>
      <c r="J179" s="249">
        <f>BK179</f>
        <v>0</v>
      </c>
      <c r="K179" s="207"/>
      <c r="L179" s="212"/>
      <c r="M179" s="213"/>
      <c r="N179" s="214"/>
      <c r="O179" s="214"/>
      <c r="P179" s="215">
        <f>SUM(P180:P234)</f>
        <v>0</v>
      </c>
      <c r="Q179" s="214"/>
      <c r="R179" s="215">
        <f>SUM(R180:R234)</f>
        <v>0.50275000000000003</v>
      </c>
      <c r="S179" s="214"/>
      <c r="T179" s="216">
        <f>SUM(T180:T234)</f>
        <v>0</v>
      </c>
      <c r="U179" s="11"/>
      <c r="V179" s="11"/>
      <c r="W179" s="11"/>
      <c r="X179" s="11"/>
      <c r="Y179" s="11"/>
      <c r="Z179" s="11"/>
      <c r="AA179" s="11"/>
      <c r="AB179" s="11"/>
      <c r="AC179" s="11"/>
      <c r="AD179" s="11"/>
      <c r="AE179" s="11"/>
      <c r="AR179" s="217" t="s">
        <v>227</v>
      </c>
      <c r="AT179" s="218" t="s">
        <v>80</v>
      </c>
      <c r="AU179" s="218" t="s">
        <v>88</v>
      </c>
      <c r="AY179" s="217" t="s">
        <v>215</v>
      </c>
      <c r="BK179" s="219">
        <f>SUM(BK180:BK234)</f>
        <v>0</v>
      </c>
    </row>
    <row r="180" s="2" customFormat="1" ht="24.15" customHeight="1">
      <c r="A180" s="39"/>
      <c r="B180" s="40"/>
      <c r="C180" s="220" t="s">
        <v>553</v>
      </c>
      <c r="D180" s="220" t="s">
        <v>216</v>
      </c>
      <c r="E180" s="221" t="s">
        <v>8356</v>
      </c>
      <c r="F180" s="222" t="s">
        <v>8357</v>
      </c>
      <c r="G180" s="223" t="s">
        <v>797</v>
      </c>
      <c r="H180" s="224">
        <v>50</v>
      </c>
      <c r="I180" s="225"/>
      <c r="J180" s="226">
        <f>ROUND(I180*H180,2)</f>
        <v>0</v>
      </c>
      <c r="K180" s="222" t="s">
        <v>359</v>
      </c>
      <c r="L180" s="45"/>
      <c r="M180" s="227" t="s">
        <v>1</v>
      </c>
      <c r="N180" s="228" t="s">
        <v>46</v>
      </c>
      <c r="O180" s="92"/>
      <c r="P180" s="229">
        <f>O180*H180</f>
        <v>0</v>
      </c>
      <c r="Q180" s="229">
        <v>0</v>
      </c>
      <c r="R180" s="229">
        <f>Q180*H180</f>
        <v>0</v>
      </c>
      <c r="S180" s="229">
        <v>0</v>
      </c>
      <c r="T180" s="230">
        <f>S180*H180</f>
        <v>0</v>
      </c>
      <c r="U180" s="39"/>
      <c r="V180" s="39"/>
      <c r="W180" s="39"/>
      <c r="X180" s="39"/>
      <c r="Y180" s="39"/>
      <c r="Z180" s="39"/>
      <c r="AA180" s="39"/>
      <c r="AB180" s="39"/>
      <c r="AC180" s="39"/>
      <c r="AD180" s="39"/>
      <c r="AE180" s="39"/>
      <c r="AR180" s="231" t="s">
        <v>1043</v>
      </c>
      <c r="AT180" s="231" t="s">
        <v>216</v>
      </c>
      <c r="AU180" s="231" t="s">
        <v>90</v>
      </c>
      <c r="AY180" s="18" t="s">
        <v>215</v>
      </c>
      <c r="BE180" s="232">
        <f>IF(N180="základní",J180,0)</f>
        <v>0</v>
      </c>
      <c r="BF180" s="232">
        <f>IF(N180="snížená",J180,0)</f>
        <v>0</v>
      </c>
      <c r="BG180" s="232">
        <f>IF(N180="zákl. přenesená",J180,0)</f>
        <v>0</v>
      </c>
      <c r="BH180" s="232">
        <f>IF(N180="sníž. přenesená",J180,0)</f>
        <v>0</v>
      </c>
      <c r="BI180" s="232">
        <f>IF(N180="nulová",J180,0)</f>
        <v>0</v>
      </c>
      <c r="BJ180" s="18" t="s">
        <v>88</v>
      </c>
      <c r="BK180" s="232">
        <f>ROUND(I180*H180,2)</f>
        <v>0</v>
      </c>
      <c r="BL180" s="18" t="s">
        <v>1043</v>
      </c>
      <c r="BM180" s="231" t="s">
        <v>8358</v>
      </c>
    </row>
    <row r="181" s="2" customFormat="1">
      <c r="A181" s="39"/>
      <c r="B181" s="40"/>
      <c r="C181" s="41"/>
      <c r="D181" s="233" t="s">
        <v>221</v>
      </c>
      <c r="E181" s="41"/>
      <c r="F181" s="234" t="s">
        <v>8359</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221</v>
      </c>
      <c r="AU181" s="18" t="s">
        <v>90</v>
      </c>
    </row>
    <row r="182" s="2" customFormat="1">
      <c r="A182" s="39"/>
      <c r="B182" s="40"/>
      <c r="C182" s="41"/>
      <c r="D182" s="250" t="s">
        <v>362</v>
      </c>
      <c r="E182" s="41"/>
      <c r="F182" s="251" t="s">
        <v>8360</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362</v>
      </c>
      <c r="AU182" s="18" t="s">
        <v>90</v>
      </c>
    </row>
    <row r="183" s="14" customFormat="1">
      <c r="A183" s="14"/>
      <c r="B183" s="262"/>
      <c r="C183" s="263"/>
      <c r="D183" s="233" t="s">
        <v>364</v>
      </c>
      <c r="E183" s="264" t="s">
        <v>1</v>
      </c>
      <c r="F183" s="265" t="s">
        <v>934</v>
      </c>
      <c r="G183" s="263"/>
      <c r="H183" s="266">
        <v>50</v>
      </c>
      <c r="I183" s="267"/>
      <c r="J183" s="263"/>
      <c r="K183" s="263"/>
      <c r="L183" s="268"/>
      <c r="M183" s="269"/>
      <c r="N183" s="270"/>
      <c r="O183" s="270"/>
      <c r="P183" s="270"/>
      <c r="Q183" s="270"/>
      <c r="R183" s="270"/>
      <c r="S183" s="270"/>
      <c r="T183" s="271"/>
      <c r="U183" s="14"/>
      <c r="V183" s="14"/>
      <c r="W183" s="14"/>
      <c r="X183" s="14"/>
      <c r="Y183" s="14"/>
      <c r="Z183" s="14"/>
      <c r="AA183" s="14"/>
      <c r="AB183" s="14"/>
      <c r="AC183" s="14"/>
      <c r="AD183" s="14"/>
      <c r="AE183" s="14"/>
      <c r="AT183" s="272" t="s">
        <v>364</v>
      </c>
      <c r="AU183" s="272" t="s">
        <v>90</v>
      </c>
      <c r="AV183" s="14" t="s">
        <v>90</v>
      </c>
      <c r="AW183" s="14" t="s">
        <v>36</v>
      </c>
      <c r="AX183" s="14" t="s">
        <v>88</v>
      </c>
      <c r="AY183" s="272" t="s">
        <v>215</v>
      </c>
    </row>
    <row r="184" s="2" customFormat="1" ht="24.15" customHeight="1">
      <c r="A184" s="39"/>
      <c r="B184" s="40"/>
      <c r="C184" s="220" t="s">
        <v>564</v>
      </c>
      <c r="D184" s="220" t="s">
        <v>216</v>
      </c>
      <c r="E184" s="221" t="s">
        <v>8361</v>
      </c>
      <c r="F184" s="222" t="s">
        <v>8362</v>
      </c>
      <c r="G184" s="223" t="s">
        <v>797</v>
      </c>
      <c r="H184" s="224">
        <v>10</v>
      </c>
      <c r="I184" s="225"/>
      <c r="J184" s="226">
        <f>ROUND(I184*H184,2)</f>
        <v>0</v>
      </c>
      <c r="K184" s="222" t="s">
        <v>359</v>
      </c>
      <c r="L184" s="45"/>
      <c r="M184" s="227" t="s">
        <v>1</v>
      </c>
      <c r="N184" s="228" t="s">
        <v>46</v>
      </c>
      <c r="O184" s="92"/>
      <c r="P184" s="229">
        <f>O184*H184</f>
        <v>0</v>
      </c>
      <c r="Q184" s="229">
        <v>0</v>
      </c>
      <c r="R184" s="229">
        <f>Q184*H184</f>
        <v>0</v>
      </c>
      <c r="S184" s="229">
        <v>0</v>
      </c>
      <c r="T184" s="230">
        <f>S184*H184</f>
        <v>0</v>
      </c>
      <c r="U184" s="39"/>
      <c r="V184" s="39"/>
      <c r="W184" s="39"/>
      <c r="X184" s="39"/>
      <c r="Y184" s="39"/>
      <c r="Z184" s="39"/>
      <c r="AA184" s="39"/>
      <c r="AB184" s="39"/>
      <c r="AC184" s="39"/>
      <c r="AD184" s="39"/>
      <c r="AE184" s="39"/>
      <c r="AR184" s="231" t="s">
        <v>1043</v>
      </c>
      <c r="AT184" s="231" t="s">
        <v>216</v>
      </c>
      <c r="AU184" s="231" t="s">
        <v>90</v>
      </c>
      <c r="AY184" s="18" t="s">
        <v>215</v>
      </c>
      <c r="BE184" s="232">
        <f>IF(N184="základní",J184,0)</f>
        <v>0</v>
      </c>
      <c r="BF184" s="232">
        <f>IF(N184="snížená",J184,0)</f>
        <v>0</v>
      </c>
      <c r="BG184" s="232">
        <f>IF(N184="zákl. přenesená",J184,0)</f>
        <v>0</v>
      </c>
      <c r="BH184" s="232">
        <f>IF(N184="sníž. přenesená",J184,0)</f>
        <v>0</v>
      </c>
      <c r="BI184" s="232">
        <f>IF(N184="nulová",J184,0)</f>
        <v>0</v>
      </c>
      <c r="BJ184" s="18" t="s">
        <v>88</v>
      </c>
      <c r="BK184" s="232">
        <f>ROUND(I184*H184,2)</f>
        <v>0</v>
      </c>
      <c r="BL184" s="18" t="s">
        <v>1043</v>
      </c>
      <c r="BM184" s="231" t="s">
        <v>8363</v>
      </c>
    </row>
    <row r="185" s="2" customFormat="1">
      <c r="A185" s="39"/>
      <c r="B185" s="40"/>
      <c r="C185" s="41"/>
      <c r="D185" s="233" t="s">
        <v>221</v>
      </c>
      <c r="E185" s="41"/>
      <c r="F185" s="234" t="s">
        <v>8364</v>
      </c>
      <c r="G185" s="41"/>
      <c r="H185" s="41"/>
      <c r="I185" s="235"/>
      <c r="J185" s="41"/>
      <c r="K185" s="41"/>
      <c r="L185" s="45"/>
      <c r="M185" s="236"/>
      <c r="N185" s="237"/>
      <c r="O185" s="92"/>
      <c r="P185" s="92"/>
      <c r="Q185" s="92"/>
      <c r="R185" s="92"/>
      <c r="S185" s="92"/>
      <c r="T185" s="93"/>
      <c r="U185" s="39"/>
      <c r="V185" s="39"/>
      <c r="W185" s="39"/>
      <c r="X185" s="39"/>
      <c r="Y185" s="39"/>
      <c r="Z185" s="39"/>
      <c r="AA185" s="39"/>
      <c r="AB185" s="39"/>
      <c r="AC185" s="39"/>
      <c r="AD185" s="39"/>
      <c r="AE185" s="39"/>
      <c r="AT185" s="18" t="s">
        <v>221</v>
      </c>
      <c r="AU185" s="18" t="s">
        <v>90</v>
      </c>
    </row>
    <row r="186" s="2" customFormat="1">
      <c r="A186" s="39"/>
      <c r="B186" s="40"/>
      <c r="C186" s="41"/>
      <c r="D186" s="250" t="s">
        <v>362</v>
      </c>
      <c r="E186" s="41"/>
      <c r="F186" s="251" t="s">
        <v>8365</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362</v>
      </c>
      <c r="AU186" s="18" t="s">
        <v>90</v>
      </c>
    </row>
    <row r="187" s="14" customFormat="1">
      <c r="A187" s="14"/>
      <c r="B187" s="262"/>
      <c r="C187" s="263"/>
      <c r="D187" s="233" t="s">
        <v>364</v>
      </c>
      <c r="E187" s="264" t="s">
        <v>1</v>
      </c>
      <c r="F187" s="265" t="s">
        <v>261</v>
      </c>
      <c r="G187" s="263"/>
      <c r="H187" s="266">
        <v>10</v>
      </c>
      <c r="I187" s="267"/>
      <c r="J187" s="263"/>
      <c r="K187" s="263"/>
      <c r="L187" s="268"/>
      <c r="M187" s="269"/>
      <c r="N187" s="270"/>
      <c r="O187" s="270"/>
      <c r="P187" s="270"/>
      <c r="Q187" s="270"/>
      <c r="R187" s="270"/>
      <c r="S187" s="270"/>
      <c r="T187" s="271"/>
      <c r="U187" s="14"/>
      <c r="V187" s="14"/>
      <c r="W187" s="14"/>
      <c r="X187" s="14"/>
      <c r="Y187" s="14"/>
      <c r="Z187" s="14"/>
      <c r="AA187" s="14"/>
      <c r="AB187" s="14"/>
      <c r="AC187" s="14"/>
      <c r="AD187" s="14"/>
      <c r="AE187" s="14"/>
      <c r="AT187" s="272" t="s">
        <v>364</v>
      </c>
      <c r="AU187" s="272" t="s">
        <v>90</v>
      </c>
      <c r="AV187" s="14" t="s">
        <v>90</v>
      </c>
      <c r="AW187" s="14" t="s">
        <v>36</v>
      </c>
      <c r="AX187" s="14" t="s">
        <v>88</v>
      </c>
      <c r="AY187" s="272" t="s">
        <v>215</v>
      </c>
    </row>
    <row r="188" s="2" customFormat="1" ht="37.8" customHeight="1">
      <c r="A188" s="39"/>
      <c r="B188" s="40"/>
      <c r="C188" s="220" t="s">
        <v>574</v>
      </c>
      <c r="D188" s="220" t="s">
        <v>216</v>
      </c>
      <c r="E188" s="221" t="s">
        <v>8366</v>
      </c>
      <c r="F188" s="222" t="s">
        <v>8367</v>
      </c>
      <c r="G188" s="223" t="s">
        <v>358</v>
      </c>
      <c r="H188" s="224">
        <v>5.2000000000000002</v>
      </c>
      <c r="I188" s="225"/>
      <c r="J188" s="226">
        <f>ROUND(I188*H188,2)</f>
        <v>0</v>
      </c>
      <c r="K188" s="222" t="s">
        <v>359</v>
      </c>
      <c r="L188" s="45"/>
      <c r="M188" s="227" t="s">
        <v>1</v>
      </c>
      <c r="N188" s="228" t="s">
        <v>46</v>
      </c>
      <c r="O188" s="92"/>
      <c r="P188" s="229">
        <f>O188*H188</f>
        <v>0</v>
      </c>
      <c r="Q188" s="229">
        <v>0</v>
      </c>
      <c r="R188" s="229">
        <f>Q188*H188</f>
        <v>0</v>
      </c>
      <c r="S188" s="229">
        <v>0</v>
      </c>
      <c r="T188" s="230">
        <f>S188*H188</f>
        <v>0</v>
      </c>
      <c r="U188" s="39"/>
      <c r="V188" s="39"/>
      <c r="W188" s="39"/>
      <c r="X188" s="39"/>
      <c r="Y188" s="39"/>
      <c r="Z188" s="39"/>
      <c r="AA188" s="39"/>
      <c r="AB188" s="39"/>
      <c r="AC188" s="39"/>
      <c r="AD188" s="39"/>
      <c r="AE188" s="39"/>
      <c r="AR188" s="231" t="s">
        <v>1043</v>
      </c>
      <c r="AT188" s="231" t="s">
        <v>216</v>
      </c>
      <c r="AU188" s="231" t="s">
        <v>90</v>
      </c>
      <c r="AY188" s="18" t="s">
        <v>215</v>
      </c>
      <c r="BE188" s="232">
        <f>IF(N188="základní",J188,0)</f>
        <v>0</v>
      </c>
      <c r="BF188" s="232">
        <f>IF(N188="snížená",J188,0)</f>
        <v>0</v>
      </c>
      <c r="BG188" s="232">
        <f>IF(N188="zákl. přenesená",J188,0)</f>
        <v>0</v>
      </c>
      <c r="BH188" s="232">
        <f>IF(N188="sníž. přenesená",J188,0)</f>
        <v>0</v>
      </c>
      <c r="BI188" s="232">
        <f>IF(N188="nulová",J188,0)</f>
        <v>0</v>
      </c>
      <c r="BJ188" s="18" t="s">
        <v>88</v>
      </c>
      <c r="BK188" s="232">
        <f>ROUND(I188*H188,2)</f>
        <v>0</v>
      </c>
      <c r="BL188" s="18" t="s">
        <v>1043</v>
      </c>
      <c r="BM188" s="231" t="s">
        <v>8368</v>
      </c>
    </row>
    <row r="189" s="2" customFormat="1">
      <c r="A189" s="39"/>
      <c r="B189" s="40"/>
      <c r="C189" s="41"/>
      <c r="D189" s="233" t="s">
        <v>221</v>
      </c>
      <c r="E189" s="41"/>
      <c r="F189" s="234" t="s">
        <v>8369</v>
      </c>
      <c r="G189" s="41"/>
      <c r="H189" s="41"/>
      <c r="I189" s="235"/>
      <c r="J189" s="41"/>
      <c r="K189" s="41"/>
      <c r="L189" s="45"/>
      <c r="M189" s="236"/>
      <c r="N189" s="237"/>
      <c r="O189" s="92"/>
      <c r="P189" s="92"/>
      <c r="Q189" s="92"/>
      <c r="R189" s="92"/>
      <c r="S189" s="92"/>
      <c r="T189" s="93"/>
      <c r="U189" s="39"/>
      <c r="V189" s="39"/>
      <c r="W189" s="39"/>
      <c r="X189" s="39"/>
      <c r="Y189" s="39"/>
      <c r="Z189" s="39"/>
      <c r="AA189" s="39"/>
      <c r="AB189" s="39"/>
      <c r="AC189" s="39"/>
      <c r="AD189" s="39"/>
      <c r="AE189" s="39"/>
      <c r="AT189" s="18" t="s">
        <v>221</v>
      </c>
      <c r="AU189" s="18" t="s">
        <v>90</v>
      </c>
    </row>
    <row r="190" s="2" customFormat="1">
      <c r="A190" s="39"/>
      <c r="B190" s="40"/>
      <c r="C190" s="41"/>
      <c r="D190" s="250" t="s">
        <v>362</v>
      </c>
      <c r="E190" s="41"/>
      <c r="F190" s="251" t="s">
        <v>8370</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362</v>
      </c>
      <c r="AU190" s="18" t="s">
        <v>90</v>
      </c>
    </row>
    <row r="191" s="2" customFormat="1" ht="37.8" customHeight="1">
      <c r="A191" s="39"/>
      <c r="B191" s="40"/>
      <c r="C191" s="220" t="s">
        <v>580</v>
      </c>
      <c r="D191" s="220" t="s">
        <v>216</v>
      </c>
      <c r="E191" s="221" t="s">
        <v>8371</v>
      </c>
      <c r="F191" s="222" t="s">
        <v>8372</v>
      </c>
      <c r="G191" s="223" t="s">
        <v>358</v>
      </c>
      <c r="H191" s="224">
        <v>36.399999999999999</v>
      </c>
      <c r="I191" s="225"/>
      <c r="J191" s="226">
        <f>ROUND(I191*H191,2)</f>
        <v>0</v>
      </c>
      <c r="K191" s="222" t="s">
        <v>359</v>
      </c>
      <c r="L191" s="45"/>
      <c r="M191" s="227" t="s">
        <v>1</v>
      </c>
      <c r="N191" s="228" t="s">
        <v>46</v>
      </c>
      <c r="O191" s="92"/>
      <c r="P191" s="229">
        <f>O191*H191</f>
        <v>0</v>
      </c>
      <c r="Q191" s="229">
        <v>0</v>
      </c>
      <c r="R191" s="229">
        <f>Q191*H191</f>
        <v>0</v>
      </c>
      <c r="S191" s="229">
        <v>0</v>
      </c>
      <c r="T191" s="230">
        <f>S191*H191</f>
        <v>0</v>
      </c>
      <c r="U191" s="39"/>
      <c r="V191" s="39"/>
      <c r="W191" s="39"/>
      <c r="X191" s="39"/>
      <c r="Y191" s="39"/>
      <c r="Z191" s="39"/>
      <c r="AA191" s="39"/>
      <c r="AB191" s="39"/>
      <c r="AC191" s="39"/>
      <c r="AD191" s="39"/>
      <c r="AE191" s="39"/>
      <c r="AR191" s="231" t="s">
        <v>1043</v>
      </c>
      <c r="AT191" s="231" t="s">
        <v>216</v>
      </c>
      <c r="AU191" s="231" t="s">
        <v>90</v>
      </c>
      <c r="AY191" s="18" t="s">
        <v>215</v>
      </c>
      <c r="BE191" s="232">
        <f>IF(N191="základní",J191,0)</f>
        <v>0</v>
      </c>
      <c r="BF191" s="232">
        <f>IF(N191="snížená",J191,0)</f>
        <v>0</v>
      </c>
      <c r="BG191" s="232">
        <f>IF(N191="zákl. přenesená",J191,0)</f>
        <v>0</v>
      </c>
      <c r="BH191" s="232">
        <f>IF(N191="sníž. přenesená",J191,0)</f>
        <v>0</v>
      </c>
      <c r="BI191" s="232">
        <f>IF(N191="nulová",J191,0)</f>
        <v>0</v>
      </c>
      <c r="BJ191" s="18" t="s">
        <v>88</v>
      </c>
      <c r="BK191" s="232">
        <f>ROUND(I191*H191,2)</f>
        <v>0</v>
      </c>
      <c r="BL191" s="18" t="s">
        <v>1043</v>
      </c>
      <c r="BM191" s="231" t="s">
        <v>8373</v>
      </c>
    </row>
    <row r="192" s="2" customFormat="1">
      <c r="A192" s="39"/>
      <c r="B192" s="40"/>
      <c r="C192" s="41"/>
      <c r="D192" s="233" t="s">
        <v>221</v>
      </c>
      <c r="E192" s="41"/>
      <c r="F192" s="234" t="s">
        <v>8374</v>
      </c>
      <c r="G192" s="41"/>
      <c r="H192" s="41"/>
      <c r="I192" s="235"/>
      <c r="J192" s="41"/>
      <c r="K192" s="41"/>
      <c r="L192" s="45"/>
      <c r="M192" s="236"/>
      <c r="N192" s="237"/>
      <c r="O192" s="92"/>
      <c r="P192" s="92"/>
      <c r="Q192" s="92"/>
      <c r="R192" s="92"/>
      <c r="S192" s="92"/>
      <c r="T192" s="93"/>
      <c r="U192" s="39"/>
      <c r="V192" s="39"/>
      <c r="W192" s="39"/>
      <c r="X192" s="39"/>
      <c r="Y192" s="39"/>
      <c r="Z192" s="39"/>
      <c r="AA192" s="39"/>
      <c r="AB192" s="39"/>
      <c r="AC192" s="39"/>
      <c r="AD192" s="39"/>
      <c r="AE192" s="39"/>
      <c r="AT192" s="18" t="s">
        <v>221</v>
      </c>
      <c r="AU192" s="18" t="s">
        <v>90</v>
      </c>
    </row>
    <row r="193" s="2" customFormat="1">
      <c r="A193" s="39"/>
      <c r="B193" s="40"/>
      <c r="C193" s="41"/>
      <c r="D193" s="250" t="s">
        <v>362</v>
      </c>
      <c r="E193" s="41"/>
      <c r="F193" s="251" t="s">
        <v>8375</v>
      </c>
      <c r="G193" s="41"/>
      <c r="H193" s="41"/>
      <c r="I193" s="235"/>
      <c r="J193" s="41"/>
      <c r="K193" s="41"/>
      <c r="L193" s="45"/>
      <c r="M193" s="236"/>
      <c r="N193" s="237"/>
      <c r="O193" s="92"/>
      <c r="P193" s="92"/>
      <c r="Q193" s="92"/>
      <c r="R193" s="92"/>
      <c r="S193" s="92"/>
      <c r="T193" s="93"/>
      <c r="U193" s="39"/>
      <c r="V193" s="39"/>
      <c r="W193" s="39"/>
      <c r="X193" s="39"/>
      <c r="Y193" s="39"/>
      <c r="Z193" s="39"/>
      <c r="AA193" s="39"/>
      <c r="AB193" s="39"/>
      <c r="AC193" s="39"/>
      <c r="AD193" s="39"/>
      <c r="AE193" s="39"/>
      <c r="AT193" s="18" t="s">
        <v>362</v>
      </c>
      <c r="AU193" s="18" t="s">
        <v>90</v>
      </c>
    </row>
    <row r="194" s="14" customFormat="1">
      <c r="A194" s="14"/>
      <c r="B194" s="262"/>
      <c r="C194" s="263"/>
      <c r="D194" s="233" t="s">
        <v>364</v>
      </c>
      <c r="E194" s="264" t="s">
        <v>1</v>
      </c>
      <c r="F194" s="265" t="s">
        <v>8376</v>
      </c>
      <c r="G194" s="263"/>
      <c r="H194" s="266">
        <v>5.2000000000000002</v>
      </c>
      <c r="I194" s="267"/>
      <c r="J194" s="263"/>
      <c r="K194" s="263"/>
      <c r="L194" s="268"/>
      <c r="M194" s="269"/>
      <c r="N194" s="270"/>
      <c r="O194" s="270"/>
      <c r="P194" s="270"/>
      <c r="Q194" s="270"/>
      <c r="R194" s="270"/>
      <c r="S194" s="270"/>
      <c r="T194" s="271"/>
      <c r="U194" s="14"/>
      <c r="V194" s="14"/>
      <c r="W194" s="14"/>
      <c r="X194" s="14"/>
      <c r="Y194" s="14"/>
      <c r="Z194" s="14"/>
      <c r="AA194" s="14"/>
      <c r="AB194" s="14"/>
      <c r="AC194" s="14"/>
      <c r="AD194" s="14"/>
      <c r="AE194" s="14"/>
      <c r="AT194" s="272" t="s">
        <v>364</v>
      </c>
      <c r="AU194" s="272" t="s">
        <v>90</v>
      </c>
      <c r="AV194" s="14" t="s">
        <v>90</v>
      </c>
      <c r="AW194" s="14" t="s">
        <v>36</v>
      </c>
      <c r="AX194" s="14" t="s">
        <v>88</v>
      </c>
      <c r="AY194" s="272" t="s">
        <v>215</v>
      </c>
    </row>
    <row r="195" s="14" customFormat="1">
      <c r="A195" s="14"/>
      <c r="B195" s="262"/>
      <c r="C195" s="263"/>
      <c r="D195" s="233" t="s">
        <v>364</v>
      </c>
      <c r="E195" s="263"/>
      <c r="F195" s="265" t="s">
        <v>8377</v>
      </c>
      <c r="G195" s="263"/>
      <c r="H195" s="266">
        <v>36.399999999999999</v>
      </c>
      <c r="I195" s="267"/>
      <c r="J195" s="263"/>
      <c r="K195" s="263"/>
      <c r="L195" s="268"/>
      <c r="M195" s="269"/>
      <c r="N195" s="270"/>
      <c r="O195" s="270"/>
      <c r="P195" s="270"/>
      <c r="Q195" s="270"/>
      <c r="R195" s="270"/>
      <c r="S195" s="270"/>
      <c r="T195" s="271"/>
      <c r="U195" s="14"/>
      <c r="V195" s="14"/>
      <c r="W195" s="14"/>
      <c r="X195" s="14"/>
      <c r="Y195" s="14"/>
      <c r="Z195" s="14"/>
      <c r="AA195" s="14"/>
      <c r="AB195" s="14"/>
      <c r="AC195" s="14"/>
      <c r="AD195" s="14"/>
      <c r="AE195" s="14"/>
      <c r="AT195" s="272" t="s">
        <v>364</v>
      </c>
      <c r="AU195" s="272" t="s">
        <v>90</v>
      </c>
      <c r="AV195" s="14" t="s">
        <v>90</v>
      </c>
      <c r="AW195" s="14" t="s">
        <v>4</v>
      </c>
      <c r="AX195" s="14" t="s">
        <v>88</v>
      </c>
      <c r="AY195" s="272" t="s">
        <v>215</v>
      </c>
    </row>
    <row r="196" s="2" customFormat="1" ht="24.15" customHeight="1">
      <c r="A196" s="39"/>
      <c r="B196" s="40"/>
      <c r="C196" s="220" t="s">
        <v>589</v>
      </c>
      <c r="D196" s="220" t="s">
        <v>216</v>
      </c>
      <c r="E196" s="221" t="s">
        <v>8378</v>
      </c>
      <c r="F196" s="222" t="s">
        <v>8379</v>
      </c>
      <c r="G196" s="223" t="s">
        <v>583</v>
      </c>
      <c r="H196" s="224">
        <v>10.92</v>
      </c>
      <c r="I196" s="225"/>
      <c r="J196" s="226">
        <f>ROUND(I196*H196,2)</f>
        <v>0</v>
      </c>
      <c r="K196" s="222" t="s">
        <v>359</v>
      </c>
      <c r="L196" s="45"/>
      <c r="M196" s="227" t="s">
        <v>1</v>
      </c>
      <c r="N196" s="228" t="s">
        <v>46</v>
      </c>
      <c r="O196" s="92"/>
      <c r="P196" s="229">
        <f>O196*H196</f>
        <v>0</v>
      </c>
      <c r="Q196" s="229">
        <v>0</v>
      </c>
      <c r="R196" s="229">
        <f>Q196*H196</f>
        <v>0</v>
      </c>
      <c r="S196" s="229">
        <v>0</v>
      </c>
      <c r="T196" s="230">
        <f>S196*H196</f>
        <v>0</v>
      </c>
      <c r="U196" s="39"/>
      <c r="V196" s="39"/>
      <c r="W196" s="39"/>
      <c r="X196" s="39"/>
      <c r="Y196" s="39"/>
      <c r="Z196" s="39"/>
      <c r="AA196" s="39"/>
      <c r="AB196" s="39"/>
      <c r="AC196" s="39"/>
      <c r="AD196" s="39"/>
      <c r="AE196" s="39"/>
      <c r="AR196" s="231" t="s">
        <v>1043</v>
      </c>
      <c r="AT196" s="231" t="s">
        <v>216</v>
      </c>
      <c r="AU196" s="231" t="s">
        <v>90</v>
      </c>
      <c r="AY196" s="18" t="s">
        <v>215</v>
      </c>
      <c r="BE196" s="232">
        <f>IF(N196="základní",J196,0)</f>
        <v>0</v>
      </c>
      <c r="BF196" s="232">
        <f>IF(N196="snížená",J196,0)</f>
        <v>0</v>
      </c>
      <c r="BG196" s="232">
        <f>IF(N196="zákl. přenesená",J196,0)</f>
        <v>0</v>
      </c>
      <c r="BH196" s="232">
        <f>IF(N196="sníž. přenesená",J196,0)</f>
        <v>0</v>
      </c>
      <c r="BI196" s="232">
        <f>IF(N196="nulová",J196,0)</f>
        <v>0</v>
      </c>
      <c r="BJ196" s="18" t="s">
        <v>88</v>
      </c>
      <c r="BK196" s="232">
        <f>ROUND(I196*H196,2)</f>
        <v>0</v>
      </c>
      <c r="BL196" s="18" t="s">
        <v>1043</v>
      </c>
      <c r="BM196" s="231" t="s">
        <v>8380</v>
      </c>
    </row>
    <row r="197" s="2" customFormat="1">
      <c r="A197" s="39"/>
      <c r="B197" s="40"/>
      <c r="C197" s="41"/>
      <c r="D197" s="233" t="s">
        <v>221</v>
      </c>
      <c r="E197" s="41"/>
      <c r="F197" s="234" t="s">
        <v>8381</v>
      </c>
      <c r="G197" s="41"/>
      <c r="H197" s="41"/>
      <c r="I197" s="235"/>
      <c r="J197" s="41"/>
      <c r="K197" s="41"/>
      <c r="L197" s="45"/>
      <c r="M197" s="236"/>
      <c r="N197" s="237"/>
      <c r="O197" s="92"/>
      <c r="P197" s="92"/>
      <c r="Q197" s="92"/>
      <c r="R197" s="92"/>
      <c r="S197" s="92"/>
      <c r="T197" s="93"/>
      <c r="U197" s="39"/>
      <c r="V197" s="39"/>
      <c r="W197" s="39"/>
      <c r="X197" s="39"/>
      <c r="Y197" s="39"/>
      <c r="Z197" s="39"/>
      <c r="AA197" s="39"/>
      <c r="AB197" s="39"/>
      <c r="AC197" s="39"/>
      <c r="AD197" s="39"/>
      <c r="AE197" s="39"/>
      <c r="AT197" s="18" t="s">
        <v>221</v>
      </c>
      <c r="AU197" s="18" t="s">
        <v>90</v>
      </c>
    </row>
    <row r="198" s="2" customFormat="1">
      <c r="A198" s="39"/>
      <c r="B198" s="40"/>
      <c r="C198" s="41"/>
      <c r="D198" s="250" t="s">
        <v>362</v>
      </c>
      <c r="E198" s="41"/>
      <c r="F198" s="251" t="s">
        <v>8382</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362</v>
      </c>
      <c r="AU198" s="18" t="s">
        <v>90</v>
      </c>
    </row>
    <row r="199" s="14" customFormat="1">
      <c r="A199" s="14"/>
      <c r="B199" s="262"/>
      <c r="C199" s="263"/>
      <c r="D199" s="233" t="s">
        <v>364</v>
      </c>
      <c r="E199" s="264" t="s">
        <v>1</v>
      </c>
      <c r="F199" s="265" t="s">
        <v>8376</v>
      </c>
      <c r="G199" s="263"/>
      <c r="H199" s="266">
        <v>5.2000000000000002</v>
      </c>
      <c r="I199" s="267"/>
      <c r="J199" s="263"/>
      <c r="K199" s="263"/>
      <c r="L199" s="268"/>
      <c r="M199" s="269"/>
      <c r="N199" s="270"/>
      <c r="O199" s="270"/>
      <c r="P199" s="270"/>
      <c r="Q199" s="270"/>
      <c r="R199" s="270"/>
      <c r="S199" s="270"/>
      <c r="T199" s="271"/>
      <c r="U199" s="14"/>
      <c r="V199" s="14"/>
      <c r="W199" s="14"/>
      <c r="X199" s="14"/>
      <c r="Y199" s="14"/>
      <c r="Z199" s="14"/>
      <c r="AA199" s="14"/>
      <c r="AB199" s="14"/>
      <c r="AC199" s="14"/>
      <c r="AD199" s="14"/>
      <c r="AE199" s="14"/>
      <c r="AT199" s="272" t="s">
        <v>364</v>
      </c>
      <c r="AU199" s="272" t="s">
        <v>90</v>
      </c>
      <c r="AV199" s="14" t="s">
        <v>90</v>
      </c>
      <c r="AW199" s="14" t="s">
        <v>36</v>
      </c>
      <c r="AX199" s="14" t="s">
        <v>88</v>
      </c>
      <c r="AY199" s="272" t="s">
        <v>215</v>
      </c>
    </row>
    <row r="200" s="14" customFormat="1">
      <c r="A200" s="14"/>
      <c r="B200" s="262"/>
      <c r="C200" s="263"/>
      <c r="D200" s="233" t="s">
        <v>364</v>
      </c>
      <c r="E200" s="263"/>
      <c r="F200" s="265" t="s">
        <v>8383</v>
      </c>
      <c r="G200" s="263"/>
      <c r="H200" s="266">
        <v>10.92</v>
      </c>
      <c r="I200" s="267"/>
      <c r="J200" s="263"/>
      <c r="K200" s="263"/>
      <c r="L200" s="268"/>
      <c r="M200" s="269"/>
      <c r="N200" s="270"/>
      <c r="O200" s="270"/>
      <c r="P200" s="270"/>
      <c r="Q200" s="270"/>
      <c r="R200" s="270"/>
      <c r="S200" s="270"/>
      <c r="T200" s="271"/>
      <c r="U200" s="14"/>
      <c r="V200" s="14"/>
      <c r="W200" s="14"/>
      <c r="X200" s="14"/>
      <c r="Y200" s="14"/>
      <c r="Z200" s="14"/>
      <c r="AA200" s="14"/>
      <c r="AB200" s="14"/>
      <c r="AC200" s="14"/>
      <c r="AD200" s="14"/>
      <c r="AE200" s="14"/>
      <c r="AT200" s="272" t="s">
        <v>364</v>
      </c>
      <c r="AU200" s="272" t="s">
        <v>90</v>
      </c>
      <c r="AV200" s="14" t="s">
        <v>90</v>
      </c>
      <c r="AW200" s="14" t="s">
        <v>4</v>
      </c>
      <c r="AX200" s="14" t="s">
        <v>88</v>
      </c>
      <c r="AY200" s="272" t="s">
        <v>215</v>
      </c>
    </row>
    <row r="201" s="2" customFormat="1" ht="24.15" customHeight="1">
      <c r="A201" s="39"/>
      <c r="B201" s="40"/>
      <c r="C201" s="220" t="s">
        <v>609</v>
      </c>
      <c r="D201" s="220" t="s">
        <v>216</v>
      </c>
      <c r="E201" s="221" t="s">
        <v>8384</v>
      </c>
      <c r="F201" s="222" t="s">
        <v>8385</v>
      </c>
      <c r="G201" s="223" t="s">
        <v>358</v>
      </c>
      <c r="H201" s="224">
        <v>5.2000000000000002</v>
      </c>
      <c r="I201" s="225"/>
      <c r="J201" s="226">
        <f>ROUND(I201*H201,2)</f>
        <v>0</v>
      </c>
      <c r="K201" s="222" t="s">
        <v>359</v>
      </c>
      <c r="L201" s="45"/>
      <c r="M201" s="227" t="s">
        <v>1</v>
      </c>
      <c r="N201" s="228" t="s">
        <v>46</v>
      </c>
      <c r="O201" s="92"/>
      <c r="P201" s="229">
        <f>O201*H201</f>
        <v>0</v>
      </c>
      <c r="Q201" s="229">
        <v>0</v>
      </c>
      <c r="R201" s="229">
        <f>Q201*H201</f>
        <v>0</v>
      </c>
      <c r="S201" s="229">
        <v>0</v>
      </c>
      <c r="T201" s="230">
        <f>S201*H201</f>
        <v>0</v>
      </c>
      <c r="U201" s="39"/>
      <c r="V201" s="39"/>
      <c r="W201" s="39"/>
      <c r="X201" s="39"/>
      <c r="Y201" s="39"/>
      <c r="Z201" s="39"/>
      <c r="AA201" s="39"/>
      <c r="AB201" s="39"/>
      <c r="AC201" s="39"/>
      <c r="AD201" s="39"/>
      <c r="AE201" s="39"/>
      <c r="AR201" s="231" t="s">
        <v>1043</v>
      </c>
      <c r="AT201" s="231" t="s">
        <v>216</v>
      </c>
      <c r="AU201" s="231" t="s">
        <v>90</v>
      </c>
      <c r="AY201" s="18" t="s">
        <v>215</v>
      </c>
      <c r="BE201" s="232">
        <f>IF(N201="základní",J201,0)</f>
        <v>0</v>
      </c>
      <c r="BF201" s="232">
        <f>IF(N201="snížená",J201,0)</f>
        <v>0</v>
      </c>
      <c r="BG201" s="232">
        <f>IF(N201="zákl. přenesená",J201,0)</f>
        <v>0</v>
      </c>
      <c r="BH201" s="232">
        <f>IF(N201="sníž. přenesená",J201,0)</f>
        <v>0</v>
      </c>
      <c r="BI201" s="232">
        <f>IF(N201="nulová",J201,0)</f>
        <v>0</v>
      </c>
      <c r="BJ201" s="18" t="s">
        <v>88</v>
      </c>
      <c r="BK201" s="232">
        <f>ROUND(I201*H201,2)</f>
        <v>0</v>
      </c>
      <c r="BL201" s="18" t="s">
        <v>1043</v>
      </c>
      <c r="BM201" s="231" t="s">
        <v>8386</v>
      </c>
    </row>
    <row r="202" s="2" customFormat="1">
      <c r="A202" s="39"/>
      <c r="B202" s="40"/>
      <c r="C202" s="41"/>
      <c r="D202" s="233" t="s">
        <v>221</v>
      </c>
      <c r="E202" s="41"/>
      <c r="F202" s="234" t="s">
        <v>8387</v>
      </c>
      <c r="G202" s="41"/>
      <c r="H202" s="41"/>
      <c r="I202" s="235"/>
      <c r="J202" s="41"/>
      <c r="K202" s="41"/>
      <c r="L202" s="45"/>
      <c r="M202" s="236"/>
      <c r="N202" s="237"/>
      <c r="O202" s="92"/>
      <c r="P202" s="92"/>
      <c r="Q202" s="92"/>
      <c r="R202" s="92"/>
      <c r="S202" s="92"/>
      <c r="T202" s="93"/>
      <c r="U202" s="39"/>
      <c r="V202" s="39"/>
      <c r="W202" s="39"/>
      <c r="X202" s="39"/>
      <c r="Y202" s="39"/>
      <c r="Z202" s="39"/>
      <c r="AA202" s="39"/>
      <c r="AB202" s="39"/>
      <c r="AC202" s="39"/>
      <c r="AD202" s="39"/>
      <c r="AE202" s="39"/>
      <c r="AT202" s="18" t="s">
        <v>221</v>
      </c>
      <c r="AU202" s="18" t="s">
        <v>90</v>
      </c>
    </row>
    <row r="203" s="2" customFormat="1">
      <c r="A203" s="39"/>
      <c r="B203" s="40"/>
      <c r="C203" s="41"/>
      <c r="D203" s="250" t="s">
        <v>362</v>
      </c>
      <c r="E203" s="41"/>
      <c r="F203" s="251" t="s">
        <v>8388</v>
      </c>
      <c r="G203" s="41"/>
      <c r="H203" s="41"/>
      <c r="I203" s="235"/>
      <c r="J203" s="41"/>
      <c r="K203" s="41"/>
      <c r="L203" s="45"/>
      <c r="M203" s="236"/>
      <c r="N203" s="237"/>
      <c r="O203" s="92"/>
      <c r="P203" s="92"/>
      <c r="Q203" s="92"/>
      <c r="R203" s="92"/>
      <c r="S203" s="92"/>
      <c r="T203" s="93"/>
      <c r="U203" s="39"/>
      <c r="V203" s="39"/>
      <c r="W203" s="39"/>
      <c r="X203" s="39"/>
      <c r="Y203" s="39"/>
      <c r="Z203" s="39"/>
      <c r="AA203" s="39"/>
      <c r="AB203" s="39"/>
      <c r="AC203" s="39"/>
      <c r="AD203" s="39"/>
      <c r="AE203" s="39"/>
      <c r="AT203" s="18" t="s">
        <v>362</v>
      </c>
      <c r="AU203" s="18" t="s">
        <v>90</v>
      </c>
    </row>
    <row r="204" s="2" customFormat="1" ht="24.15" customHeight="1">
      <c r="A204" s="39"/>
      <c r="B204" s="40"/>
      <c r="C204" s="220" t="s">
        <v>625</v>
      </c>
      <c r="D204" s="220" t="s">
        <v>216</v>
      </c>
      <c r="E204" s="221" t="s">
        <v>8389</v>
      </c>
      <c r="F204" s="222" t="s">
        <v>8390</v>
      </c>
      <c r="G204" s="223" t="s">
        <v>797</v>
      </c>
      <c r="H204" s="224">
        <v>50</v>
      </c>
      <c r="I204" s="225"/>
      <c r="J204" s="226">
        <f>ROUND(I204*H204,2)</f>
        <v>0</v>
      </c>
      <c r="K204" s="222" t="s">
        <v>359</v>
      </c>
      <c r="L204" s="45"/>
      <c r="M204" s="227" t="s">
        <v>1</v>
      </c>
      <c r="N204" s="228" t="s">
        <v>46</v>
      </c>
      <c r="O204" s="92"/>
      <c r="P204" s="229">
        <f>O204*H204</f>
        <v>0</v>
      </c>
      <c r="Q204" s="229">
        <v>0</v>
      </c>
      <c r="R204" s="229">
        <f>Q204*H204</f>
        <v>0</v>
      </c>
      <c r="S204" s="229">
        <v>0</v>
      </c>
      <c r="T204" s="230">
        <f>S204*H204</f>
        <v>0</v>
      </c>
      <c r="U204" s="39"/>
      <c r="V204" s="39"/>
      <c r="W204" s="39"/>
      <c r="X204" s="39"/>
      <c r="Y204" s="39"/>
      <c r="Z204" s="39"/>
      <c r="AA204" s="39"/>
      <c r="AB204" s="39"/>
      <c r="AC204" s="39"/>
      <c r="AD204" s="39"/>
      <c r="AE204" s="39"/>
      <c r="AR204" s="231" t="s">
        <v>1043</v>
      </c>
      <c r="AT204" s="231" t="s">
        <v>216</v>
      </c>
      <c r="AU204" s="231" t="s">
        <v>90</v>
      </c>
      <c r="AY204" s="18" t="s">
        <v>215</v>
      </c>
      <c r="BE204" s="232">
        <f>IF(N204="základní",J204,0)</f>
        <v>0</v>
      </c>
      <c r="BF204" s="232">
        <f>IF(N204="snížená",J204,0)</f>
        <v>0</v>
      </c>
      <c r="BG204" s="232">
        <f>IF(N204="zákl. přenesená",J204,0)</f>
        <v>0</v>
      </c>
      <c r="BH204" s="232">
        <f>IF(N204="sníž. přenesená",J204,0)</f>
        <v>0</v>
      </c>
      <c r="BI204" s="232">
        <f>IF(N204="nulová",J204,0)</f>
        <v>0</v>
      </c>
      <c r="BJ204" s="18" t="s">
        <v>88</v>
      </c>
      <c r="BK204" s="232">
        <f>ROUND(I204*H204,2)</f>
        <v>0</v>
      </c>
      <c r="BL204" s="18" t="s">
        <v>1043</v>
      </c>
      <c r="BM204" s="231" t="s">
        <v>8391</v>
      </c>
    </row>
    <row r="205" s="2" customFormat="1">
      <c r="A205" s="39"/>
      <c r="B205" s="40"/>
      <c r="C205" s="41"/>
      <c r="D205" s="233" t="s">
        <v>221</v>
      </c>
      <c r="E205" s="41"/>
      <c r="F205" s="234" t="s">
        <v>8392</v>
      </c>
      <c r="G205" s="41"/>
      <c r="H205" s="41"/>
      <c r="I205" s="235"/>
      <c r="J205" s="41"/>
      <c r="K205" s="41"/>
      <c r="L205" s="45"/>
      <c r="M205" s="236"/>
      <c r="N205" s="237"/>
      <c r="O205" s="92"/>
      <c r="P205" s="92"/>
      <c r="Q205" s="92"/>
      <c r="R205" s="92"/>
      <c r="S205" s="92"/>
      <c r="T205" s="93"/>
      <c r="U205" s="39"/>
      <c r="V205" s="39"/>
      <c r="W205" s="39"/>
      <c r="X205" s="39"/>
      <c r="Y205" s="39"/>
      <c r="Z205" s="39"/>
      <c r="AA205" s="39"/>
      <c r="AB205" s="39"/>
      <c r="AC205" s="39"/>
      <c r="AD205" s="39"/>
      <c r="AE205" s="39"/>
      <c r="AT205" s="18" t="s">
        <v>221</v>
      </c>
      <c r="AU205" s="18" t="s">
        <v>90</v>
      </c>
    </row>
    <row r="206" s="2" customFormat="1">
      <c r="A206" s="39"/>
      <c r="B206" s="40"/>
      <c r="C206" s="41"/>
      <c r="D206" s="250" t="s">
        <v>362</v>
      </c>
      <c r="E206" s="41"/>
      <c r="F206" s="251" t="s">
        <v>8393</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362</v>
      </c>
      <c r="AU206" s="18" t="s">
        <v>90</v>
      </c>
    </row>
    <row r="207" s="14" customFormat="1">
      <c r="A207" s="14"/>
      <c r="B207" s="262"/>
      <c r="C207" s="263"/>
      <c r="D207" s="233" t="s">
        <v>364</v>
      </c>
      <c r="E207" s="264" t="s">
        <v>1</v>
      </c>
      <c r="F207" s="265" t="s">
        <v>934</v>
      </c>
      <c r="G207" s="263"/>
      <c r="H207" s="266">
        <v>50</v>
      </c>
      <c r="I207" s="267"/>
      <c r="J207" s="263"/>
      <c r="K207" s="263"/>
      <c r="L207" s="268"/>
      <c r="M207" s="269"/>
      <c r="N207" s="270"/>
      <c r="O207" s="270"/>
      <c r="P207" s="270"/>
      <c r="Q207" s="270"/>
      <c r="R207" s="270"/>
      <c r="S207" s="270"/>
      <c r="T207" s="271"/>
      <c r="U207" s="14"/>
      <c r="V207" s="14"/>
      <c r="W207" s="14"/>
      <c r="X207" s="14"/>
      <c r="Y207" s="14"/>
      <c r="Z207" s="14"/>
      <c r="AA207" s="14"/>
      <c r="AB207" s="14"/>
      <c r="AC207" s="14"/>
      <c r="AD207" s="14"/>
      <c r="AE207" s="14"/>
      <c r="AT207" s="272" t="s">
        <v>364</v>
      </c>
      <c r="AU207" s="272" t="s">
        <v>90</v>
      </c>
      <c r="AV207" s="14" t="s">
        <v>90</v>
      </c>
      <c r="AW207" s="14" t="s">
        <v>36</v>
      </c>
      <c r="AX207" s="14" t="s">
        <v>88</v>
      </c>
      <c r="AY207" s="272" t="s">
        <v>215</v>
      </c>
    </row>
    <row r="208" s="2" customFormat="1" ht="24.15" customHeight="1">
      <c r="A208" s="39"/>
      <c r="B208" s="40"/>
      <c r="C208" s="220" t="s">
        <v>631</v>
      </c>
      <c r="D208" s="220" t="s">
        <v>216</v>
      </c>
      <c r="E208" s="221" t="s">
        <v>8394</v>
      </c>
      <c r="F208" s="222" t="s">
        <v>8395</v>
      </c>
      <c r="G208" s="223" t="s">
        <v>797</v>
      </c>
      <c r="H208" s="224">
        <v>10</v>
      </c>
      <c r="I208" s="225"/>
      <c r="J208" s="226">
        <f>ROUND(I208*H208,2)</f>
        <v>0</v>
      </c>
      <c r="K208" s="222" t="s">
        <v>359</v>
      </c>
      <c r="L208" s="45"/>
      <c r="M208" s="227" t="s">
        <v>1</v>
      </c>
      <c r="N208" s="228" t="s">
        <v>46</v>
      </c>
      <c r="O208" s="92"/>
      <c r="P208" s="229">
        <f>O208*H208</f>
        <v>0</v>
      </c>
      <c r="Q208" s="229">
        <v>0</v>
      </c>
      <c r="R208" s="229">
        <f>Q208*H208</f>
        <v>0</v>
      </c>
      <c r="S208" s="229">
        <v>0</v>
      </c>
      <c r="T208" s="230">
        <f>S208*H208</f>
        <v>0</v>
      </c>
      <c r="U208" s="39"/>
      <c r="V208" s="39"/>
      <c r="W208" s="39"/>
      <c r="X208" s="39"/>
      <c r="Y208" s="39"/>
      <c r="Z208" s="39"/>
      <c r="AA208" s="39"/>
      <c r="AB208" s="39"/>
      <c r="AC208" s="39"/>
      <c r="AD208" s="39"/>
      <c r="AE208" s="39"/>
      <c r="AR208" s="231" t="s">
        <v>1043</v>
      </c>
      <c r="AT208" s="231" t="s">
        <v>216</v>
      </c>
      <c r="AU208" s="231" t="s">
        <v>90</v>
      </c>
      <c r="AY208" s="18" t="s">
        <v>215</v>
      </c>
      <c r="BE208" s="232">
        <f>IF(N208="základní",J208,0)</f>
        <v>0</v>
      </c>
      <c r="BF208" s="232">
        <f>IF(N208="snížená",J208,0)</f>
        <v>0</v>
      </c>
      <c r="BG208" s="232">
        <f>IF(N208="zákl. přenesená",J208,0)</f>
        <v>0</v>
      </c>
      <c r="BH208" s="232">
        <f>IF(N208="sníž. přenesená",J208,0)</f>
        <v>0</v>
      </c>
      <c r="BI208" s="232">
        <f>IF(N208="nulová",J208,0)</f>
        <v>0</v>
      </c>
      <c r="BJ208" s="18" t="s">
        <v>88</v>
      </c>
      <c r="BK208" s="232">
        <f>ROUND(I208*H208,2)</f>
        <v>0</v>
      </c>
      <c r="BL208" s="18" t="s">
        <v>1043</v>
      </c>
      <c r="BM208" s="231" t="s">
        <v>8396</v>
      </c>
    </row>
    <row r="209" s="2" customFormat="1">
      <c r="A209" s="39"/>
      <c r="B209" s="40"/>
      <c r="C209" s="41"/>
      <c r="D209" s="233" t="s">
        <v>221</v>
      </c>
      <c r="E209" s="41"/>
      <c r="F209" s="234" t="s">
        <v>8397</v>
      </c>
      <c r="G209" s="41"/>
      <c r="H209" s="41"/>
      <c r="I209" s="235"/>
      <c r="J209" s="41"/>
      <c r="K209" s="41"/>
      <c r="L209" s="45"/>
      <c r="M209" s="236"/>
      <c r="N209" s="237"/>
      <c r="O209" s="92"/>
      <c r="P209" s="92"/>
      <c r="Q209" s="92"/>
      <c r="R209" s="92"/>
      <c r="S209" s="92"/>
      <c r="T209" s="93"/>
      <c r="U209" s="39"/>
      <c r="V209" s="39"/>
      <c r="W209" s="39"/>
      <c r="X209" s="39"/>
      <c r="Y209" s="39"/>
      <c r="Z209" s="39"/>
      <c r="AA209" s="39"/>
      <c r="AB209" s="39"/>
      <c r="AC209" s="39"/>
      <c r="AD209" s="39"/>
      <c r="AE209" s="39"/>
      <c r="AT209" s="18" t="s">
        <v>221</v>
      </c>
      <c r="AU209" s="18" t="s">
        <v>90</v>
      </c>
    </row>
    <row r="210" s="2" customFormat="1">
      <c r="A210" s="39"/>
      <c r="B210" s="40"/>
      <c r="C210" s="41"/>
      <c r="D210" s="250" t="s">
        <v>362</v>
      </c>
      <c r="E210" s="41"/>
      <c r="F210" s="251" t="s">
        <v>8398</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362</v>
      </c>
      <c r="AU210" s="18" t="s">
        <v>90</v>
      </c>
    </row>
    <row r="211" s="14" customFormat="1">
      <c r="A211" s="14"/>
      <c r="B211" s="262"/>
      <c r="C211" s="263"/>
      <c r="D211" s="233" t="s">
        <v>364</v>
      </c>
      <c r="E211" s="264" t="s">
        <v>1</v>
      </c>
      <c r="F211" s="265" t="s">
        <v>261</v>
      </c>
      <c r="G211" s="263"/>
      <c r="H211" s="266">
        <v>10</v>
      </c>
      <c r="I211" s="267"/>
      <c r="J211" s="263"/>
      <c r="K211" s="263"/>
      <c r="L211" s="268"/>
      <c r="M211" s="269"/>
      <c r="N211" s="270"/>
      <c r="O211" s="270"/>
      <c r="P211" s="270"/>
      <c r="Q211" s="270"/>
      <c r="R211" s="270"/>
      <c r="S211" s="270"/>
      <c r="T211" s="271"/>
      <c r="U211" s="14"/>
      <c r="V211" s="14"/>
      <c r="W211" s="14"/>
      <c r="X211" s="14"/>
      <c r="Y211" s="14"/>
      <c r="Z211" s="14"/>
      <c r="AA211" s="14"/>
      <c r="AB211" s="14"/>
      <c r="AC211" s="14"/>
      <c r="AD211" s="14"/>
      <c r="AE211" s="14"/>
      <c r="AT211" s="272" t="s">
        <v>364</v>
      </c>
      <c r="AU211" s="272" t="s">
        <v>90</v>
      </c>
      <c r="AV211" s="14" t="s">
        <v>90</v>
      </c>
      <c r="AW211" s="14" t="s">
        <v>36</v>
      </c>
      <c r="AX211" s="14" t="s">
        <v>88</v>
      </c>
      <c r="AY211" s="272" t="s">
        <v>215</v>
      </c>
    </row>
    <row r="212" s="2" customFormat="1" ht="24.15" customHeight="1">
      <c r="A212" s="39"/>
      <c r="B212" s="40"/>
      <c r="C212" s="220" t="s">
        <v>676</v>
      </c>
      <c r="D212" s="220" t="s">
        <v>216</v>
      </c>
      <c r="E212" s="221" t="s">
        <v>8399</v>
      </c>
      <c r="F212" s="222" t="s">
        <v>8400</v>
      </c>
      <c r="G212" s="223" t="s">
        <v>797</v>
      </c>
      <c r="H212" s="224">
        <v>120</v>
      </c>
      <c r="I212" s="225"/>
      <c r="J212" s="226">
        <f>ROUND(I212*H212,2)</f>
        <v>0</v>
      </c>
      <c r="K212" s="222" t="s">
        <v>359</v>
      </c>
      <c r="L212" s="45"/>
      <c r="M212" s="227" t="s">
        <v>1</v>
      </c>
      <c r="N212" s="228" t="s">
        <v>46</v>
      </c>
      <c r="O212" s="92"/>
      <c r="P212" s="229">
        <f>O212*H212</f>
        <v>0</v>
      </c>
      <c r="Q212" s="229">
        <v>0</v>
      </c>
      <c r="R212" s="229">
        <f>Q212*H212</f>
        <v>0</v>
      </c>
      <c r="S212" s="229">
        <v>0</v>
      </c>
      <c r="T212" s="230">
        <f>S212*H212</f>
        <v>0</v>
      </c>
      <c r="U212" s="39"/>
      <c r="V212" s="39"/>
      <c r="W212" s="39"/>
      <c r="X212" s="39"/>
      <c r="Y212" s="39"/>
      <c r="Z212" s="39"/>
      <c r="AA212" s="39"/>
      <c r="AB212" s="39"/>
      <c r="AC212" s="39"/>
      <c r="AD212" s="39"/>
      <c r="AE212" s="39"/>
      <c r="AR212" s="231" t="s">
        <v>1043</v>
      </c>
      <c r="AT212" s="231" t="s">
        <v>216</v>
      </c>
      <c r="AU212" s="231" t="s">
        <v>90</v>
      </c>
      <c r="AY212" s="18" t="s">
        <v>215</v>
      </c>
      <c r="BE212" s="232">
        <f>IF(N212="základní",J212,0)</f>
        <v>0</v>
      </c>
      <c r="BF212" s="232">
        <f>IF(N212="snížená",J212,0)</f>
        <v>0</v>
      </c>
      <c r="BG212" s="232">
        <f>IF(N212="zákl. přenesená",J212,0)</f>
        <v>0</v>
      </c>
      <c r="BH212" s="232">
        <f>IF(N212="sníž. přenesená",J212,0)</f>
        <v>0</v>
      </c>
      <c r="BI212" s="232">
        <f>IF(N212="nulová",J212,0)</f>
        <v>0</v>
      </c>
      <c r="BJ212" s="18" t="s">
        <v>88</v>
      </c>
      <c r="BK212" s="232">
        <f>ROUND(I212*H212,2)</f>
        <v>0</v>
      </c>
      <c r="BL212" s="18" t="s">
        <v>1043</v>
      </c>
      <c r="BM212" s="231" t="s">
        <v>8401</v>
      </c>
    </row>
    <row r="213" s="2" customFormat="1">
      <c r="A213" s="39"/>
      <c r="B213" s="40"/>
      <c r="C213" s="41"/>
      <c r="D213" s="233" t="s">
        <v>221</v>
      </c>
      <c r="E213" s="41"/>
      <c r="F213" s="234" t="s">
        <v>8402</v>
      </c>
      <c r="G213" s="41"/>
      <c r="H213" s="41"/>
      <c r="I213" s="235"/>
      <c r="J213" s="41"/>
      <c r="K213" s="41"/>
      <c r="L213" s="45"/>
      <c r="M213" s="236"/>
      <c r="N213" s="237"/>
      <c r="O213" s="92"/>
      <c r="P213" s="92"/>
      <c r="Q213" s="92"/>
      <c r="R213" s="92"/>
      <c r="S213" s="92"/>
      <c r="T213" s="93"/>
      <c r="U213" s="39"/>
      <c r="V213" s="39"/>
      <c r="W213" s="39"/>
      <c r="X213" s="39"/>
      <c r="Y213" s="39"/>
      <c r="Z213" s="39"/>
      <c r="AA213" s="39"/>
      <c r="AB213" s="39"/>
      <c r="AC213" s="39"/>
      <c r="AD213" s="39"/>
      <c r="AE213" s="39"/>
      <c r="AT213" s="18" t="s">
        <v>221</v>
      </c>
      <c r="AU213" s="18" t="s">
        <v>90</v>
      </c>
    </row>
    <row r="214" s="2" customFormat="1">
      <c r="A214" s="39"/>
      <c r="B214" s="40"/>
      <c r="C214" s="41"/>
      <c r="D214" s="250" t="s">
        <v>362</v>
      </c>
      <c r="E214" s="41"/>
      <c r="F214" s="251" t="s">
        <v>8403</v>
      </c>
      <c r="G214" s="41"/>
      <c r="H214" s="41"/>
      <c r="I214" s="235"/>
      <c r="J214" s="41"/>
      <c r="K214" s="41"/>
      <c r="L214" s="45"/>
      <c r="M214" s="236"/>
      <c r="N214" s="237"/>
      <c r="O214" s="92"/>
      <c r="P214" s="92"/>
      <c r="Q214" s="92"/>
      <c r="R214" s="92"/>
      <c r="S214" s="92"/>
      <c r="T214" s="93"/>
      <c r="U214" s="39"/>
      <c r="V214" s="39"/>
      <c r="W214" s="39"/>
      <c r="X214" s="39"/>
      <c r="Y214" s="39"/>
      <c r="Z214" s="39"/>
      <c r="AA214" s="39"/>
      <c r="AB214" s="39"/>
      <c r="AC214" s="39"/>
      <c r="AD214" s="39"/>
      <c r="AE214" s="39"/>
      <c r="AT214" s="18" t="s">
        <v>362</v>
      </c>
      <c r="AU214" s="18" t="s">
        <v>90</v>
      </c>
    </row>
    <row r="215" s="14" customFormat="1">
      <c r="A215" s="14"/>
      <c r="B215" s="262"/>
      <c r="C215" s="263"/>
      <c r="D215" s="233" t="s">
        <v>364</v>
      </c>
      <c r="E215" s="264" t="s">
        <v>1</v>
      </c>
      <c r="F215" s="265" t="s">
        <v>8404</v>
      </c>
      <c r="G215" s="263"/>
      <c r="H215" s="266">
        <v>120</v>
      </c>
      <c r="I215" s="267"/>
      <c r="J215" s="263"/>
      <c r="K215" s="263"/>
      <c r="L215" s="268"/>
      <c r="M215" s="269"/>
      <c r="N215" s="270"/>
      <c r="O215" s="270"/>
      <c r="P215" s="270"/>
      <c r="Q215" s="270"/>
      <c r="R215" s="270"/>
      <c r="S215" s="270"/>
      <c r="T215" s="271"/>
      <c r="U215" s="14"/>
      <c r="V215" s="14"/>
      <c r="W215" s="14"/>
      <c r="X215" s="14"/>
      <c r="Y215" s="14"/>
      <c r="Z215" s="14"/>
      <c r="AA215" s="14"/>
      <c r="AB215" s="14"/>
      <c r="AC215" s="14"/>
      <c r="AD215" s="14"/>
      <c r="AE215" s="14"/>
      <c r="AT215" s="272" t="s">
        <v>364</v>
      </c>
      <c r="AU215" s="272" t="s">
        <v>90</v>
      </c>
      <c r="AV215" s="14" t="s">
        <v>90</v>
      </c>
      <c r="AW215" s="14" t="s">
        <v>36</v>
      </c>
      <c r="AX215" s="14" t="s">
        <v>88</v>
      </c>
      <c r="AY215" s="272" t="s">
        <v>215</v>
      </c>
    </row>
    <row r="216" s="2" customFormat="1" ht="21.75" customHeight="1">
      <c r="A216" s="39"/>
      <c r="B216" s="40"/>
      <c r="C216" s="220" t="s">
        <v>711</v>
      </c>
      <c r="D216" s="220" t="s">
        <v>216</v>
      </c>
      <c r="E216" s="221" t="s">
        <v>8405</v>
      </c>
      <c r="F216" s="222" t="s">
        <v>8406</v>
      </c>
      <c r="G216" s="223" t="s">
        <v>797</v>
      </c>
      <c r="H216" s="224">
        <v>65</v>
      </c>
      <c r="I216" s="225"/>
      <c r="J216" s="226">
        <f>ROUND(I216*H216,2)</f>
        <v>0</v>
      </c>
      <c r="K216" s="222" t="s">
        <v>359</v>
      </c>
      <c r="L216" s="45"/>
      <c r="M216" s="227" t="s">
        <v>1</v>
      </c>
      <c r="N216" s="228" t="s">
        <v>46</v>
      </c>
      <c r="O216" s="92"/>
      <c r="P216" s="229">
        <f>O216*H216</f>
        <v>0</v>
      </c>
      <c r="Q216" s="229">
        <v>6.9999999999999994E-05</v>
      </c>
      <c r="R216" s="229">
        <f>Q216*H216</f>
        <v>0.0045499999999999994</v>
      </c>
      <c r="S216" s="229">
        <v>0</v>
      </c>
      <c r="T216" s="230">
        <f>S216*H216</f>
        <v>0</v>
      </c>
      <c r="U216" s="39"/>
      <c r="V216" s="39"/>
      <c r="W216" s="39"/>
      <c r="X216" s="39"/>
      <c r="Y216" s="39"/>
      <c r="Z216" s="39"/>
      <c r="AA216" s="39"/>
      <c r="AB216" s="39"/>
      <c r="AC216" s="39"/>
      <c r="AD216" s="39"/>
      <c r="AE216" s="39"/>
      <c r="AR216" s="231" t="s">
        <v>1043</v>
      </c>
      <c r="AT216" s="231" t="s">
        <v>216</v>
      </c>
      <c r="AU216" s="231" t="s">
        <v>90</v>
      </c>
      <c r="AY216" s="18" t="s">
        <v>215</v>
      </c>
      <c r="BE216" s="232">
        <f>IF(N216="základní",J216,0)</f>
        <v>0</v>
      </c>
      <c r="BF216" s="232">
        <f>IF(N216="snížená",J216,0)</f>
        <v>0</v>
      </c>
      <c r="BG216" s="232">
        <f>IF(N216="zákl. přenesená",J216,0)</f>
        <v>0</v>
      </c>
      <c r="BH216" s="232">
        <f>IF(N216="sníž. přenesená",J216,0)</f>
        <v>0</v>
      </c>
      <c r="BI216" s="232">
        <f>IF(N216="nulová",J216,0)</f>
        <v>0</v>
      </c>
      <c r="BJ216" s="18" t="s">
        <v>88</v>
      </c>
      <c r="BK216" s="232">
        <f>ROUND(I216*H216,2)</f>
        <v>0</v>
      </c>
      <c r="BL216" s="18" t="s">
        <v>1043</v>
      </c>
      <c r="BM216" s="231" t="s">
        <v>8407</v>
      </c>
    </row>
    <row r="217" s="2" customFormat="1">
      <c r="A217" s="39"/>
      <c r="B217" s="40"/>
      <c r="C217" s="41"/>
      <c r="D217" s="233" t="s">
        <v>221</v>
      </c>
      <c r="E217" s="41"/>
      <c r="F217" s="234" t="s">
        <v>8408</v>
      </c>
      <c r="G217" s="41"/>
      <c r="H217" s="41"/>
      <c r="I217" s="235"/>
      <c r="J217" s="41"/>
      <c r="K217" s="41"/>
      <c r="L217" s="45"/>
      <c r="M217" s="236"/>
      <c r="N217" s="237"/>
      <c r="O217" s="92"/>
      <c r="P217" s="92"/>
      <c r="Q217" s="92"/>
      <c r="R217" s="92"/>
      <c r="S217" s="92"/>
      <c r="T217" s="93"/>
      <c r="U217" s="39"/>
      <c r="V217" s="39"/>
      <c r="W217" s="39"/>
      <c r="X217" s="39"/>
      <c r="Y217" s="39"/>
      <c r="Z217" s="39"/>
      <c r="AA217" s="39"/>
      <c r="AB217" s="39"/>
      <c r="AC217" s="39"/>
      <c r="AD217" s="39"/>
      <c r="AE217" s="39"/>
      <c r="AT217" s="18" t="s">
        <v>221</v>
      </c>
      <c r="AU217" s="18" t="s">
        <v>90</v>
      </c>
    </row>
    <row r="218" s="2" customFormat="1">
      <c r="A218" s="39"/>
      <c r="B218" s="40"/>
      <c r="C218" s="41"/>
      <c r="D218" s="250" t="s">
        <v>362</v>
      </c>
      <c r="E218" s="41"/>
      <c r="F218" s="251" t="s">
        <v>8409</v>
      </c>
      <c r="G218" s="41"/>
      <c r="H218" s="41"/>
      <c r="I218" s="235"/>
      <c r="J218" s="41"/>
      <c r="K218" s="41"/>
      <c r="L218" s="45"/>
      <c r="M218" s="236"/>
      <c r="N218" s="237"/>
      <c r="O218" s="92"/>
      <c r="P218" s="92"/>
      <c r="Q218" s="92"/>
      <c r="R218" s="92"/>
      <c r="S218" s="92"/>
      <c r="T218" s="93"/>
      <c r="U218" s="39"/>
      <c r="V218" s="39"/>
      <c r="W218" s="39"/>
      <c r="X218" s="39"/>
      <c r="Y218" s="39"/>
      <c r="Z218" s="39"/>
      <c r="AA218" s="39"/>
      <c r="AB218" s="39"/>
      <c r="AC218" s="39"/>
      <c r="AD218" s="39"/>
      <c r="AE218" s="39"/>
      <c r="AT218" s="18" t="s">
        <v>362</v>
      </c>
      <c r="AU218" s="18" t="s">
        <v>90</v>
      </c>
    </row>
    <row r="219" s="14" customFormat="1">
      <c r="A219" s="14"/>
      <c r="B219" s="262"/>
      <c r="C219" s="263"/>
      <c r="D219" s="233" t="s">
        <v>364</v>
      </c>
      <c r="E219" s="264" t="s">
        <v>1</v>
      </c>
      <c r="F219" s="265" t="s">
        <v>1052</v>
      </c>
      <c r="G219" s="263"/>
      <c r="H219" s="266">
        <v>65</v>
      </c>
      <c r="I219" s="267"/>
      <c r="J219" s="263"/>
      <c r="K219" s="263"/>
      <c r="L219" s="268"/>
      <c r="M219" s="269"/>
      <c r="N219" s="270"/>
      <c r="O219" s="270"/>
      <c r="P219" s="270"/>
      <c r="Q219" s="270"/>
      <c r="R219" s="270"/>
      <c r="S219" s="270"/>
      <c r="T219" s="271"/>
      <c r="U219" s="14"/>
      <c r="V219" s="14"/>
      <c r="W219" s="14"/>
      <c r="X219" s="14"/>
      <c r="Y219" s="14"/>
      <c r="Z219" s="14"/>
      <c r="AA219" s="14"/>
      <c r="AB219" s="14"/>
      <c r="AC219" s="14"/>
      <c r="AD219" s="14"/>
      <c r="AE219" s="14"/>
      <c r="AT219" s="272" t="s">
        <v>364</v>
      </c>
      <c r="AU219" s="272" t="s">
        <v>90</v>
      </c>
      <c r="AV219" s="14" t="s">
        <v>90</v>
      </c>
      <c r="AW219" s="14" t="s">
        <v>36</v>
      </c>
      <c r="AX219" s="14" t="s">
        <v>88</v>
      </c>
      <c r="AY219" s="272" t="s">
        <v>215</v>
      </c>
    </row>
    <row r="220" s="2" customFormat="1" ht="24.15" customHeight="1">
      <c r="A220" s="39"/>
      <c r="B220" s="40"/>
      <c r="C220" s="220" t="s">
        <v>713</v>
      </c>
      <c r="D220" s="220" t="s">
        <v>216</v>
      </c>
      <c r="E220" s="221" t="s">
        <v>8410</v>
      </c>
      <c r="F220" s="222" t="s">
        <v>8411</v>
      </c>
      <c r="G220" s="223" t="s">
        <v>797</v>
      </c>
      <c r="H220" s="224">
        <v>154</v>
      </c>
      <c r="I220" s="225"/>
      <c r="J220" s="226">
        <f>ROUND(I220*H220,2)</f>
        <v>0</v>
      </c>
      <c r="K220" s="222" t="s">
        <v>359</v>
      </c>
      <c r="L220" s="45"/>
      <c r="M220" s="227" t="s">
        <v>1</v>
      </c>
      <c r="N220" s="228" t="s">
        <v>46</v>
      </c>
      <c r="O220" s="92"/>
      <c r="P220" s="229">
        <f>O220*H220</f>
        <v>0</v>
      </c>
      <c r="Q220" s="229">
        <v>0</v>
      </c>
      <c r="R220" s="229">
        <f>Q220*H220</f>
        <v>0</v>
      </c>
      <c r="S220" s="229">
        <v>0</v>
      </c>
      <c r="T220" s="230">
        <f>S220*H220</f>
        <v>0</v>
      </c>
      <c r="U220" s="39"/>
      <c r="V220" s="39"/>
      <c r="W220" s="39"/>
      <c r="X220" s="39"/>
      <c r="Y220" s="39"/>
      <c r="Z220" s="39"/>
      <c r="AA220" s="39"/>
      <c r="AB220" s="39"/>
      <c r="AC220" s="39"/>
      <c r="AD220" s="39"/>
      <c r="AE220" s="39"/>
      <c r="AR220" s="231" t="s">
        <v>1043</v>
      </c>
      <c r="AT220" s="231" t="s">
        <v>216</v>
      </c>
      <c r="AU220" s="231" t="s">
        <v>90</v>
      </c>
      <c r="AY220" s="18" t="s">
        <v>215</v>
      </c>
      <c r="BE220" s="232">
        <f>IF(N220="základní",J220,0)</f>
        <v>0</v>
      </c>
      <c r="BF220" s="232">
        <f>IF(N220="snížená",J220,0)</f>
        <v>0</v>
      </c>
      <c r="BG220" s="232">
        <f>IF(N220="zákl. přenesená",J220,0)</f>
        <v>0</v>
      </c>
      <c r="BH220" s="232">
        <f>IF(N220="sníž. přenesená",J220,0)</f>
        <v>0</v>
      </c>
      <c r="BI220" s="232">
        <f>IF(N220="nulová",J220,0)</f>
        <v>0</v>
      </c>
      <c r="BJ220" s="18" t="s">
        <v>88</v>
      </c>
      <c r="BK220" s="232">
        <f>ROUND(I220*H220,2)</f>
        <v>0</v>
      </c>
      <c r="BL220" s="18" t="s">
        <v>1043</v>
      </c>
      <c r="BM220" s="231" t="s">
        <v>8412</v>
      </c>
    </row>
    <row r="221" s="2" customFormat="1">
      <c r="A221" s="39"/>
      <c r="B221" s="40"/>
      <c r="C221" s="41"/>
      <c r="D221" s="233" t="s">
        <v>221</v>
      </c>
      <c r="E221" s="41"/>
      <c r="F221" s="234" t="s">
        <v>8413</v>
      </c>
      <c r="G221" s="41"/>
      <c r="H221" s="41"/>
      <c r="I221" s="235"/>
      <c r="J221" s="41"/>
      <c r="K221" s="41"/>
      <c r="L221" s="45"/>
      <c r="M221" s="236"/>
      <c r="N221" s="237"/>
      <c r="O221" s="92"/>
      <c r="P221" s="92"/>
      <c r="Q221" s="92"/>
      <c r="R221" s="92"/>
      <c r="S221" s="92"/>
      <c r="T221" s="93"/>
      <c r="U221" s="39"/>
      <c r="V221" s="39"/>
      <c r="W221" s="39"/>
      <c r="X221" s="39"/>
      <c r="Y221" s="39"/>
      <c r="Z221" s="39"/>
      <c r="AA221" s="39"/>
      <c r="AB221" s="39"/>
      <c r="AC221" s="39"/>
      <c r="AD221" s="39"/>
      <c r="AE221" s="39"/>
      <c r="AT221" s="18" t="s">
        <v>221</v>
      </c>
      <c r="AU221" s="18" t="s">
        <v>90</v>
      </c>
    </row>
    <row r="222" s="2" customFormat="1">
      <c r="A222" s="39"/>
      <c r="B222" s="40"/>
      <c r="C222" s="41"/>
      <c r="D222" s="250" t="s">
        <v>362</v>
      </c>
      <c r="E222" s="41"/>
      <c r="F222" s="251" t="s">
        <v>8414</v>
      </c>
      <c r="G222" s="41"/>
      <c r="H222" s="41"/>
      <c r="I222" s="235"/>
      <c r="J222" s="41"/>
      <c r="K222" s="41"/>
      <c r="L222" s="45"/>
      <c r="M222" s="236"/>
      <c r="N222" s="237"/>
      <c r="O222" s="92"/>
      <c r="P222" s="92"/>
      <c r="Q222" s="92"/>
      <c r="R222" s="92"/>
      <c r="S222" s="92"/>
      <c r="T222" s="93"/>
      <c r="U222" s="39"/>
      <c r="V222" s="39"/>
      <c r="W222" s="39"/>
      <c r="X222" s="39"/>
      <c r="Y222" s="39"/>
      <c r="Z222" s="39"/>
      <c r="AA222" s="39"/>
      <c r="AB222" s="39"/>
      <c r="AC222" s="39"/>
      <c r="AD222" s="39"/>
      <c r="AE222" s="39"/>
      <c r="AT222" s="18" t="s">
        <v>362</v>
      </c>
      <c r="AU222" s="18" t="s">
        <v>90</v>
      </c>
    </row>
    <row r="223" s="2" customFormat="1" ht="24.15" customHeight="1">
      <c r="A223" s="39"/>
      <c r="B223" s="40"/>
      <c r="C223" s="295" t="s">
        <v>720</v>
      </c>
      <c r="D223" s="295" t="s">
        <v>539</v>
      </c>
      <c r="E223" s="296" t="s">
        <v>8415</v>
      </c>
      <c r="F223" s="297" t="s">
        <v>8416</v>
      </c>
      <c r="G223" s="298" t="s">
        <v>797</v>
      </c>
      <c r="H223" s="299">
        <v>154</v>
      </c>
      <c r="I223" s="300"/>
      <c r="J223" s="301">
        <f>ROUND(I223*H223,2)</f>
        <v>0</v>
      </c>
      <c r="K223" s="297" t="s">
        <v>359</v>
      </c>
      <c r="L223" s="302"/>
      <c r="M223" s="303" t="s">
        <v>1</v>
      </c>
      <c r="N223" s="304" t="s">
        <v>46</v>
      </c>
      <c r="O223" s="92"/>
      <c r="P223" s="229">
        <f>O223*H223</f>
        <v>0</v>
      </c>
      <c r="Q223" s="229">
        <v>0.00035</v>
      </c>
      <c r="R223" s="229">
        <f>Q223*H223</f>
        <v>0.053899999999999997</v>
      </c>
      <c r="S223" s="229">
        <v>0</v>
      </c>
      <c r="T223" s="230">
        <f>S223*H223</f>
        <v>0</v>
      </c>
      <c r="U223" s="39"/>
      <c r="V223" s="39"/>
      <c r="W223" s="39"/>
      <c r="X223" s="39"/>
      <c r="Y223" s="39"/>
      <c r="Z223" s="39"/>
      <c r="AA223" s="39"/>
      <c r="AB223" s="39"/>
      <c r="AC223" s="39"/>
      <c r="AD223" s="39"/>
      <c r="AE223" s="39"/>
      <c r="AR223" s="231" t="s">
        <v>1806</v>
      </c>
      <c r="AT223" s="231" t="s">
        <v>539</v>
      </c>
      <c r="AU223" s="231" t="s">
        <v>90</v>
      </c>
      <c r="AY223" s="18" t="s">
        <v>215</v>
      </c>
      <c r="BE223" s="232">
        <f>IF(N223="základní",J223,0)</f>
        <v>0</v>
      </c>
      <c r="BF223" s="232">
        <f>IF(N223="snížená",J223,0)</f>
        <v>0</v>
      </c>
      <c r="BG223" s="232">
        <f>IF(N223="zákl. přenesená",J223,0)</f>
        <v>0</v>
      </c>
      <c r="BH223" s="232">
        <f>IF(N223="sníž. přenesená",J223,0)</f>
        <v>0</v>
      </c>
      <c r="BI223" s="232">
        <f>IF(N223="nulová",J223,0)</f>
        <v>0</v>
      </c>
      <c r="BJ223" s="18" t="s">
        <v>88</v>
      </c>
      <c r="BK223" s="232">
        <f>ROUND(I223*H223,2)</f>
        <v>0</v>
      </c>
      <c r="BL223" s="18" t="s">
        <v>1806</v>
      </c>
      <c r="BM223" s="231" t="s">
        <v>8417</v>
      </c>
    </row>
    <row r="224" s="2" customFormat="1">
      <c r="A224" s="39"/>
      <c r="B224" s="40"/>
      <c r="C224" s="41"/>
      <c r="D224" s="233" t="s">
        <v>221</v>
      </c>
      <c r="E224" s="41"/>
      <c r="F224" s="234" t="s">
        <v>8416</v>
      </c>
      <c r="G224" s="41"/>
      <c r="H224" s="41"/>
      <c r="I224" s="235"/>
      <c r="J224" s="41"/>
      <c r="K224" s="41"/>
      <c r="L224" s="45"/>
      <c r="M224" s="236"/>
      <c r="N224" s="237"/>
      <c r="O224" s="92"/>
      <c r="P224" s="92"/>
      <c r="Q224" s="92"/>
      <c r="R224" s="92"/>
      <c r="S224" s="92"/>
      <c r="T224" s="93"/>
      <c r="U224" s="39"/>
      <c r="V224" s="39"/>
      <c r="W224" s="39"/>
      <c r="X224" s="39"/>
      <c r="Y224" s="39"/>
      <c r="Z224" s="39"/>
      <c r="AA224" s="39"/>
      <c r="AB224" s="39"/>
      <c r="AC224" s="39"/>
      <c r="AD224" s="39"/>
      <c r="AE224" s="39"/>
      <c r="AT224" s="18" t="s">
        <v>221</v>
      </c>
      <c r="AU224" s="18" t="s">
        <v>90</v>
      </c>
    </row>
    <row r="225" s="13" customFormat="1">
      <c r="A225" s="13"/>
      <c r="B225" s="252"/>
      <c r="C225" s="253"/>
      <c r="D225" s="233" t="s">
        <v>364</v>
      </c>
      <c r="E225" s="254" t="s">
        <v>1</v>
      </c>
      <c r="F225" s="255" t="s">
        <v>8418</v>
      </c>
      <c r="G225" s="253"/>
      <c r="H225" s="254" t="s">
        <v>1</v>
      </c>
      <c r="I225" s="256"/>
      <c r="J225" s="253"/>
      <c r="K225" s="253"/>
      <c r="L225" s="257"/>
      <c r="M225" s="258"/>
      <c r="N225" s="259"/>
      <c r="O225" s="259"/>
      <c r="P225" s="259"/>
      <c r="Q225" s="259"/>
      <c r="R225" s="259"/>
      <c r="S225" s="259"/>
      <c r="T225" s="260"/>
      <c r="U225" s="13"/>
      <c r="V225" s="13"/>
      <c r="W225" s="13"/>
      <c r="X225" s="13"/>
      <c r="Y225" s="13"/>
      <c r="Z225" s="13"/>
      <c r="AA225" s="13"/>
      <c r="AB225" s="13"/>
      <c r="AC225" s="13"/>
      <c r="AD225" s="13"/>
      <c r="AE225" s="13"/>
      <c r="AT225" s="261" t="s">
        <v>364</v>
      </c>
      <c r="AU225" s="261" t="s">
        <v>90</v>
      </c>
      <c r="AV225" s="13" t="s">
        <v>88</v>
      </c>
      <c r="AW225" s="13" t="s">
        <v>36</v>
      </c>
      <c r="AX225" s="13" t="s">
        <v>81</v>
      </c>
      <c r="AY225" s="261" t="s">
        <v>215</v>
      </c>
    </row>
    <row r="226" s="14" customFormat="1">
      <c r="A226" s="14"/>
      <c r="B226" s="262"/>
      <c r="C226" s="263"/>
      <c r="D226" s="233" t="s">
        <v>364</v>
      </c>
      <c r="E226" s="264" t="s">
        <v>1</v>
      </c>
      <c r="F226" s="265" t="s">
        <v>8419</v>
      </c>
      <c r="G226" s="263"/>
      <c r="H226" s="266">
        <v>77</v>
      </c>
      <c r="I226" s="267"/>
      <c r="J226" s="263"/>
      <c r="K226" s="263"/>
      <c r="L226" s="268"/>
      <c r="M226" s="269"/>
      <c r="N226" s="270"/>
      <c r="O226" s="270"/>
      <c r="P226" s="270"/>
      <c r="Q226" s="270"/>
      <c r="R226" s="270"/>
      <c r="S226" s="270"/>
      <c r="T226" s="271"/>
      <c r="U226" s="14"/>
      <c r="V226" s="14"/>
      <c r="W226" s="14"/>
      <c r="X226" s="14"/>
      <c r="Y226" s="14"/>
      <c r="Z226" s="14"/>
      <c r="AA226" s="14"/>
      <c r="AB226" s="14"/>
      <c r="AC226" s="14"/>
      <c r="AD226" s="14"/>
      <c r="AE226" s="14"/>
      <c r="AT226" s="272" t="s">
        <v>364</v>
      </c>
      <c r="AU226" s="272" t="s">
        <v>90</v>
      </c>
      <c r="AV226" s="14" t="s">
        <v>90</v>
      </c>
      <c r="AW226" s="14" t="s">
        <v>36</v>
      </c>
      <c r="AX226" s="14" t="s">
        <v>81</v>
      </c>
      <c r="AY226" s="272" t="s">
        <v>215</v>
      </c>
    </row>
    <row r="227" s="13" customFormat="1">
      <c r="A227" s="13"/>
      <c r="B227" s="252"/>
      <c r="C227" s="253"/>
      <c r="D227" s="233" t="s">
        <v>364</v>
      </c>
      <c r="E227" s="254" t="s">
        <v>1</v>
      </c>
      <c r="F227" s="255" t="s">
        <v>8271</v>
      </c>
      <c r="G227" s="253"/>
      <c r="H227" s="254" t="s">
        <v>1</v>
      </c>
      <c r="I227" s="256"/>
      <c r="J227" s="253"/>
      <c r="K227" s="253"/>
      <c r="L227" s="257"/>
      <c r="M227" s="258"/>
      <c r="N227" s="259"/>
      <c r="O227" s="259"/>
      <c r="P227" s="259"/>
      <c r="Q227" s="259"/>
      <c r="R227" s="259"/>
      <c r="S227" s="259"/>
      <c r="T227" s="260"/>
      <c r="U227" s="13"/>
      <c r="V227" s="13"/>
      <c r="W227" s="13"/>
      <c r="X227" s="13"/>
      <c r="Y227" s="13"/>
      <c r="Z227" s="13"/>
      <c r="AA227" s="13"/>
      <c r="AB227" s="13"/>
      <c r="AC227" s="13"/>
      <c r="AD227" s="13"/>
      <c r="AE227" s="13"/>
      <c r="AT227" s="261" t="s">
        <v>364</v>
      </c>
      <c r="AU227" s="261" t="s">
        <v>90</v>
      </c>
      <c r="AV227" s="13" t="s">
        <v>88</v>
      </c>
      <c r="AW227" s="13" t="s">
        <v>36</v>
      </c>
      <c r="AX227" s="13" t="s">
        <v>81</v>
      </c>
      <c r="AY227" s="261" t="s">
        <v>215</v>
      </c>
    </row>
    <row r="228" s="14" customFormat="1">
      <c r="A228" s="14"/>
      <c r="B228" s="262"/>
      <c r="C228" s="263"/>
      <c r="D228" s="233" t="s">
        <v>364</v>
      </c>
      <c r="E228" s="264" t="s">
        <v>1</v>
      </c>
      <c r="F228" s="265" t="s">
        <v>8419</v>
      </c>
      <c r="G228" s="263"/>
      <c r="H228" s="266">
        <v>77</v>
      </c>
      <c r="I228" s="267"/>
      <c r="J228" s="263"/>
      <c r="K228" s="263"/>
      <c r="L228" s="268"/>
      <c r="M228" s="269"/>
      <c r="N228" s="270"/>
      <c r="O228" s="270"/>
      <c r="P228" s="270"/>
      <c r="Q228" s="270"/>
      <c r="R228" s="270"/>
      <c r="S228" s="270"/>
      <c r="T228" s="271"/>
      <c r="U228" s="14"/>
      <c r="V228" s="14"/>
      <c r="W228" s="14"/>
      <c r="X228" s="14"/>
      <c r="Y228" s="14"/>
      <c r="Z228" s="14"/>
      <c r="AA228" s="14"/>
      <c r="AB228" s="14"/>
      <c r="AC228" s="14"/>
      <c r="AD228" s="14"/>
      <c r="AE228" s="14"/>
      <c r="AT228" s="272" t="s">
        <v>364</v>
      </c>
      <c r="AU228" s="272" t="s">
        <v>90</v>
      </c>
      <c r="AV228" s="14" t="s">
        <v>90</v>
      </c>
      <c r="AW228" s="14" t="s">
        <v>36</v>
      </c>
      <c r="AX228" s="14" t="s">
        <v>81</v>
      </c>
      <c r="AY228" s="272" t="s">
        <v>215</v>
      </c>
    </row>
    <row r="229" s="15" customFormat="1">
      <c r="A229" s="15"/>
      <c r="B229" s="273"/>
      <c r="C229" s="274"/>
      <c r="D229" s="233" t="s">
        <v>364</v>
      </c>
      <c r="E229" s="275" t="s">
        <v>1</v>
      </c>
      <c r="F229" s="276" t="s">
        <v>368</v>
      </c>
      <c r="G229" s="274"/>
      <c r="H229" s="277">
        <v>154</v>
      </c>
      <c r="I229" s="278"/>
      <c r="J229" s="274"/>
      <c r="K229" s="274"/>
      <c r="L229" s="279"/>
      <c r="M229" s="280"/>
      <c r="N229" s="281"/>
      <c r="O229" s="281"/>
      <c r="P229" s="281"/>
      <c r="Q229" s="281"/>
      <c r="R229" s="281"/>
      <c r="S229" s="281"/>
      <c r="T229" s="282"/>
      <c r="U229" s="15"/>
      <c r="V229" s="15"/>
      <c r="W229" s="15"/>
      <c r="X229" s="15"/>
      <c r="Y229" s="15"/>
      <c r="Z229" s="15"/>
      <c r="AA229" s="15"/>
      <c r="AB229" s="15"/>
      <c r="AC229" s="15"/>
      <c r="AD229" s="15"/>
      <c r="AE229" s="15"/>
      <c r="AT229" s="283" t="s">
        <v>364</v>
      </c>
      <c r="AU229" s="283" t="s">
        <v>90</v>
      </c>
      <c r="AV229" s="15" t="s">
        <v>214</v>
      </c>
      <c r="AW229" s="15" t="s">
        <v>36</v>
      </c>
      <c r="AX229" s="15" t="s">
        <v>88</v>
      </c>
      <c r="AY229" s="283" t="s">
        <v>215</v>
      </c>
    </row>
    <row r="230" s="2" customFormat="1" ht="37.8" customHeight="1">
      <c r="A230" s="39"/>
      <c r="B230" s="40"/>
      <c r="C230" s="220" t="s">
        <v>727</v>
      </c>
      <c r="D230" s="220" t="s">
        <v>216</v>
      </c>
      <c r="E230" s="221" t="s">
        <v>8420</v>
      </c>
      <c r="F230" s="222" t="s">
        <v>8421</v>
      </c>
      <c r="G230" s="223" t="s">
        <v>716</v>
      </c>
      <c r="H230" s="224">
        <v>1</v>
      </c>
      <c r="I230" s="225"/>
      <c r="J230" s="226">
        <f>ROUND(I230*H230,2)</f>
        <v>0</v>
      </c>
      <c r="K230" s="222" t="s">
        <v>359</v>
      </c>
      <c r="L230" s="45"/>
      <c r="M230" s="227" t="s">
        <v>1</v>
      </c>
      <c r="N230" s="228" t="s">
        <v>46</v>
      </c>
      <c r="O230" s="92"/>
      <c r="P230" s="229">
        <f>O230*H230</f>
        <v>0</v>
      </c>
      <c r="Q230" s="229">
        <v>0.41175</v>
      </c>
      <c r="R230" s="229">
        <f>Q230*H230</f>
        <v>0.41175</v>
      </c>
      <c r="S230" s="229">
        <v>0</v>
      </c>
      <c r="T230" s="230">
        <f>S230*H230</f>
        <v>0</v>
      </c>
      <c r="U230" s="39"/>
      <c r="V230" s="39"/>
      <c r="W230" s="39"/>
      <c r="X230" s="39"/>
      <c r="Y230" s="39"/>
      <c r="Z230" s="39"/>
      <c r="AA230" s="39"/>
      <c r="AB230" s="39"/>
      <c r="AC230" s="39"/>
      <c r="AD230" s="39"/>
      <c r="AE230" s="39"/>
      <c r="AR230" s="231" t="s">
        <v>1043</v>
      </c>
      <c r="AT230" s="231" t="s">
        <v>216</v>
      </c>
      <c r="AU230" s="231" t="s">
        <v>90</v>
      </c>
      <c r="AY230" s="18" t="s">
        <v>215</v>
      </c>
      <c r="BE230" s="232">
        <f>IF(N230="základní",J230,0)</f>
        <v>0</v>
      </c>
      <c r="BF230" s="232">
        <f>IF(N230="snížená",J230,0)</f>
        <v>0</v>
      </c>
      <c r="BG230" s="232">
        <f>IF(N230="zákl. přenesená",J230,0)</f>
        <v>0</v>
      </c>
      <c r="BH230" s="232">
        <f>IF(N230="sníž. přenesená",J230,0)</f>
        <v>0</v>
      </c>
      <c r="BI230" s="232">
        <f>IF(N230="nulová",J230,0)</f>
        <v>0</v>
      </c>
      <c r="BJ230" s="18" t="s">
        <v>88</v>
      </c>
      <c r="BK230" s="232">
        <f>ROUND(I230*H230,2)</f>
        <v>0</v>
      </c>
      <c r="BL230" s="18" t="s">
        <v>1043</v>
      </c>
      <c r="BM230" s="231" t="s">
        <v>8422</v>
      </c>
    </row>
    <row r="231" s="2" customFormat="1">
      <c r="A231" s="39"/>
      <c r="B231" s="40"/>
      <c r="C231" s="41"/>
      <c r="D231" s="233" t="s">
        <v>221</v>
      </c>
      <c r="E231" s="41"/>
      <c r="F231" s="234" t="s">
        <v>8423</v>
      </c>
      <c r="G231" s="41"/>
      <c r="H231" s="41"/>
      <c r="I231" s="235"/>
      <c r="J231" s="41"/>
      <c r="K231" s="41"/>
      <c r="L231" s="45"/>
      <c r="M231" s="236"/>
      <c r="N231" s="237"/>
      <c r="O231" s="92"/>
      <c r="P231" s="92"/>
      <c r="Q231" s="92"/>
      <c r="R231" s="92"/>
      <c r="S231" s="92"/>
      <c r="T231" s="93"/>
      <c r="U231" s="39"/>
      <c r="V231" s="39"/>
      <c r="W231" s="39"/>
      <c r="X231" s="39"/>
      <c r="Y231" s="39"/>
      <c r="Z231" s="39"/>
      <c r="AA231" s="39"/>
      <c r="AB231" s="39"/>
      <c r="AC231" s="39"/>
      <c r="AD231" s="39"/>
      <c r="AE231" s="39"/>
      <c r="AT231" s="18" t="s">
        <v>221</v>
      </c>
      <c r="AU231" s="18" t="s">
        <v>90</v>
      </c>
    </row>
    <row r="232" s="2" customFormat="1">
      <c r="A232" s="39"/>
      <c r="B232" s="40"/>
      <c r="C232" s="41"/>
      <c r="D232" s="250" t="s">
        <v>362</v>
      </c>
      <c r="E232" s="41"/>
      <c r="F232" s="251" t="s">
        <v>8424</v>
      </c>
      <c r="G232" s="41"/>
      <c r="H232" s="41"/>
      <c r="I232" s="235"/>
      <c r="J232" s="41"/>
      <c r="K232" s="41"/>
      <c r="L232" s="45"/>
      <c r="M232" s="236"/>
      <c r="N232" s="237"/>
      <c r="O232" s="92"/>
      <c r="P232" s="92"/>
      <c r="Q232" s="92"/>
      <c r="R232" s="92"/>
      <c r="S232" s="92"/>
      <c r="T232" s="93"/>
      <c r="U232" s="39"/>
      <c r="V232" s="39"/>
      <c r="W232" s="39"/>
      <c r="X232" s="39"/>
      <c r="Y232" s="39"/>
      <c r="Z232" s="39"/>
      <c r="AA232" s="39"/>
      <c r="AB232" s="39"/>
      <c r="AC232" s="39"/>
      <c r="AD232" s="39"/>
      <c r="AE232" s="39"/>
      <c r="AT232" s="18" t="s">
        <v>362</v>
      </c>
      <c r="AU232" s="18" t="s">
        <v>90</v>
      </c>
    </row>
    <row r="233" s="2" customFormat="1" ht="21.75" customHeight="1">
      <c r="A233" s="39"/>
      <c r="B233" s="40"/>
      <c r="C233" s="295" t="s">
        <v>735</v>
      </c>
      <c r="D233" s="295" t="s">
        <v>539</v>
      </c>
      <c r="E233" s="296" t="s">
        <v>8425</v>
      </c>
      <c r="F233" s="297" t="s">
        <v>8426</v>
      </c>
      <c r="G233" s="298" t="s">
        <v>716</v>
      </c>
      <c r="H233" s="299">
        <v>1</v>
      </c>
      <c r="I233" s="300"/>
      <c r="J233" s="301">
        <f>ROUND(I233*H233,2)</f>
        <v>0</v>
      </c>
      <c r="K233" s="297" t="s">
        <v>1</v>
      </c>
      <c r="L233" s="302"/>
      <c r="M233" s="303" t="s">
        <v>1</v>
      </c>
      <c r="N233" s="304" t="s">
        <v>46</v>
      </c>
      <c r="O233" s="92"/>
      <c r="P233" s="229">
        <f>O233*H233</f>
        <v>0</v>
      </c>
      <c r="Q233" s="229">
        <v>0.032550000000000003</v>
      </c>
      <c r="R233" s="229">
        <f>Q233*H233</f>
        <v>0.032550000000000003</v>
      </c>
      <c r="S233" s="229">
        <v>0</v>
      </c>
      <c r="T233" s="230">
        <f>S233*H233</f>
        <v>0</v>
      </c>
      <c r="U233" s="39"/>
      <c r="V233" s="39"/>
      <c r="W233" s="39"/>
      <c r="X233" s="39"/>
      <c r="Y233" s="39"/>
      <c r="Z233" s="39"/>
      <c r="AA233" s="39"/>
      <c r="AB233" s="39"/>
      <c r="AC233" s="39"/>
      <c r="AD233" s="39"/>
      <c r="AE233" s="39"/>
      <c r="AR233" s="231" t="s">
        <v>1806</v>
      </c>
      <c r="AT233" s="231" t="s">
        <v>539</v>
      </c>
      <c r="AU233" s="231" t="s">
        <v>90</v>
      </c>
      <c r="AY233" s="18" t="s">
        <v>215</v>
      </c>
      <c r="BE233" s="232">
        <f>IF(N233="základní",J233,0)</f>
        <v>0</v>
      </c>
      <c r="BF233" s="232">
        <f>IF(N233="snížená",J233,0)</f>
        <v>0</v>
      </c>
      <c r="BG233" s="232">
        <f>IF(N233="zákl. přenesená",J233,0)</f>
        <v>0</v>
      </c>
      <c r="BH233" s="232">
        <f>IF(N233="sníž. přenesená",J233,0)</f>
        <v>0</v>
      </c>
      <c r="BI233" s="232">
        <f>IF(N233="nulová",J233,0)</f>
        <v>0</v>
      </c>
      <c r="BJ233" s="18" t="s">
        <v>88</v>
      </c>
      <c r="BK233" s="232">
        <f>ROUND(I233*H233,2)</f>
        <v>0</v>
      </c>
      <c r="BL233" s="18" t="s">
        <v>1806</v>
      </c>
      <c r="BM233" s="231" t="s">
        <v>8427</v>
      </c>
    </row>
    <row r="234" s="2" customFormat="1">
      <c r="A234" s="39"/>
      <c r="B234" s="40"/>
      <c r="C234" s="41"/>
      <c r="D234" s="233" t="s">
        <v>221</v>
      </c>
      <c r="E234" s="41"/>
      <c r="F234" s="234" t="s">
        <v>8428</v>
      </c>
      <c r="G234" s="41"/>
      <c r="H234" s="41"/>
      <c r="I234" s="235"/>
      <c r="J234" s="41"/>
      <c r="K234" s="41"/>
      <c r="L234" s="45"/>
      <c r="M234" s="305"/>
      <c r="N234" s="306"/>
      <c r="O234" s="240"/>
      <c r="P234" s="240"/>
      <c r="Q234" s="240"/>
      <c r="R234" s="240"/>
      <c r="S234" s="240"/>
      <c r="T234" s="307"/>
      <c r="U234" s="39"/>
      <c r="V234" s="39"/>
      <c r="W234" s="39"/>
      <c r="X234" s="39"/>
      <c r="Y234" s="39"/>
      <c r="Z234" s="39"/>
      <c r="AA234" s="39"/>
      <c r="AB234" s="39"/>
      <c r="AC234" s="39"/>
      <c r="AD234" s="39"/>
      <c r="AE234" s="39"/>
      <c r="AT234" s="18" t="s">
        <v>221</v>
      </c>
      <c r="AU234" s="18" t="s">
        <v>90</v>
      </c>
    </row>
    <row r="235" s="2" customFormat="1" ht="6.96" customHeight="1">
      <c r="A235" s="39"/>
      <c r="B235" s="67"/>
      <c r="C235" s="68"/>
      <c r="D235" s="68"/>
      <c r="E235" s="68"/>
      <c r="F235" s="68"/>
      <c r="G235" s="68"/>
      <c r="H235" s="68"/>
      <c r="I235" s="68"/>
      <c r="J235" s="68"/>
      <c r="K235" s="68"/>
      <c r="L235" s="45"/>
      <c r="M235" s="39"/>
      <c r="O235" s="39"/>
      <c r="P235" s="39"/>
      <c r="Q235" s="39"/>
      <c r="R235" s="39"/>
      <c r="S235" s="39"/>
      <c r="T235" s="39"/>
      <c r="U235" s="39"/>
      <c r="V235" s="39"/>
      <c r="W235" s="39"/>
      <c r="X235" s="39"/>
      <c r="Y235" s="39"/>
      <c r="Z235" s="39"/>
      <c r="AA235" s="39"/>
      <c r="AB235" s="39"/>
      <c r="AC235" s="39"/>
      <c r="AD235" s="39"/>
      <c r="AE235" s="39"/>
    </row>
  </sheetData>
  <sheetProtection sheet="1" autoFilter="0" formatColumns="0" formatRows="0" objects="1" scenarios="1" spinCount="100000" saltValue="D4iqEQuua2TK9TlzvQygOqijT3TUCwXqM42XVxuN7Oel+1Us6KrirvRjQp8Vzvj+Bsq7YOoEBUhIfYV1zmb9yw==" hashValue="GkhiDNEKp3bJe0Xe/E6UzspF4hlNDApeNSEe7ROFYFc3SO2s6OJ8+szCVstCWjToHGw6ZIYHzVuJsAhKS7h4/g==" algorithmName="SHA-512" password="CC35"/>
  <autoFilter ref="C122:K234"/>
  <mergeCells count="12">
    <mergeCell ref="E7:H7"/>
    <mergeCell ref="E9:H9"/>
    <mergeCell ref="E11:H11"/>
    <mergeCell ref="E20:H20"/>
    <mergeCell ref="E29:H29"/>
    <mergeCell ref="E85:H85"/>
    <mergeCell ref="E87:H87"/>
    <mergeCell ref="E89:H89"/>
    <mergeCell ref="E111:H111"/>
    <mergeCell ref="E113:H113"/>
    <mergeCell ref="E115:H115"/>
    <mergeCell ref="L2:V2"/>
  </mergeCells>
  <hyperlinks>
    <hyperlink ref="F128" r:id="rId1" display="https://podminky.urs.cz/item/CS_URS_2025_01/741122134"/>
    <hyperlink ref="F137" r:id="rId2" display="https://podminky.urs.cz/item/CS_URS_2025_01/741122137"/>
    <hyperlink ref="F146" r:id="rId3" display="https://podminky.urs.cz/item/CS_URS_2025_01/741132133"/>
    <hyperlink ref="F149" r:id="rId4" display="https://podminky.urs.cz/item/CS_URS_2025_01/741132134"/>
    <hyperlink ref="F153" r:id="rId5" display="https://podminky.urs.cz/item/CS_URS_2025_01/741132137"/>
    <hyperlink ref="F156" r:id="rId6" display="https://podminky.urs.cz/item/CS_URS_2025_01/741132138"/>
    <hyperlink ref="F160" r:id="rId7" display="https://podminky.urs.cz/item/CS_URS_2025_01/741320175"/>
    <hyperlink ref="F169" r:id="rId8" display="https://podminky.urs.cz/item/CS_URS_2025_01/741921012"/>
    <hyperlink ref="F176" r:id="rId9" display="https://podminky.urs.cz/item/CS_URS_2025_01/741810003"/>
    <hyperlink ref="F182" r:id="rId10" display="https://podminky.urs.cz/item/CS_URS_2025_01/460171172"/>
    <hyperlink ref="F186" r:id="rId11" display="https://podminky.urs.cz/item/CS_URS_2025_01/460171322"/>
    <hyperlink ref="F190" r:id="rId12" display="https://podminky.urs.cz/item/CS_URS_2025_01/460341113"/>
    <hyperlink ref="F193" r:id="rId13" display="https://podminky.urs.cz/item/CS_URS_2025_01/460341121"/>
    <hyperlink ref="F198" r:id="rId14" display="https://podminky.urs.cz/item/CS_URS_2025_01/460361121"/>
    <hyperlink ref="F203" r:id="rId15" display="https://podminky.urs.cz/item/CS_URS_2025_01/460371121"/>
    <hyperlink ref="F206" r:id="rId16" display="https://podminky.urs.cz/item/CS_URS_2025_01/460451162"/>
    <hyperlink ref="F210" r:id="rId17" display="https://podminky.urs.cz/item/CS_URS_2025_01/460451312"/>
    <hyperlink ref="F214" r:id="rId18" display="https://podminky.urs.cz/item/CS_URS_2025_01/460661112"/>
    <hyperlink ref="F218" r:id="rId19" display="https://podminky.urs.cz/item/CS_URS_2025_01/460671112"/>
    <hyperlink ref="F222" r:id="rId20" display="https://podminky.urs.cz/item/CS_URS_2025_01/460791213"/>
    <hyperlink ref="F232" r:id="rId21" display="https://podminky.urs.cz/item/CS_URS_2025_01/460905141"/>
  </hyperlinks>
  <pageMargins left="0.39375" right="0.39375" top="0.39375" bottom="0.39375" header="0" footer="0"/>
  <pageSetup paperSize="9" orientation="portrait" blackAndWhite="1" fitToHeight="100"/>
  <headerFooter>
    <oddFooter>&amp;CStrana &amp;P z &amp;N</oddFooter>
  </headerFooter>
  <drawing r:id="rId22"/>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94</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190</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192</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62.5" customHeight="1">
      <c r="A29" s="155"/>
      <c r="B29" s="156"/>
      <c r="C29" s="155"/>
      <c r="D29" s="155"/>
      <c r="E29" s="157" t="s">
        <v>193</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ROUND(J121,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ROUND((SUM(BE121:BE161)),  2)</f>
        <v>0</v>
      </c>
      <c r="G35" s="39"/>
      <c r="H35" s="39"/>
      <c r="I35" s="165">
        <v>0.20999999999999999</v>
      </c>
      <c r="J35" s="164">
        <f>ROUND(((SUM(BE121:BE161))*I35),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ROUND((SUM(BF121:BF161)),  2)</f>
        <v>0</v>
      </c>
      <c r="G36" s="39"/>
      <c r="H36" s="39"/>
      <c r="I36" s="165">
        <v>0.12</v>
      </c>
      <c r="J36" s="164">
        <f>ROUND(((SUM(BF121:BF161))*I36),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ROUND((SUM(BG121:BG161)),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ROUND((SUM(BH121:BH161)),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ROUND((SUM(BI121:BI161)),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190</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VRN - Vedlejší a ostatní náklady</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J121</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199</v>
      </c>
      <c r="E99" s="192"/>
      <c r="F99" s="192"/>
      <c r="G99" s="192"/>
      <c r="H99" s="192"/>
      <c r="I99" s="192"/>
      <c r="J99" s="193">
        <f>J122</f>
        <v>0</v>
      </c>
      <c r="K99" s="190"/>
      <c r="L99" s="194"/>
      <c r="S99" s="9"/>
      <c r="T99" s="9"/>
      <c r="U99" s="9"/>
      <c r="V99" s="9"/>
      <c r="W99" s="9"/>
      <c r="X99" s="9"/>
      <c r="Y99" s="9"/>
      <c r="Z99" s="9"/>
      <c r="AA99" s="9"/>
      <c r="AB99" s="9"/>
      <c r="AC99" s="9"/>
      <c r="AD99" s="9"/>
      <c r="AE99" s="9"/>
    </row>
    <row r="100" s="2" customFormat="1" ht="21.84" customHeight="1">
      <c r="A100" s="39"/>
      <c r="B100" s="40"/>
      <c r="C100" s="41"/>
      <c r="D100" s="41"/>
      <c r="E100" s="41"/>
      <c r="F100" s="41"/>
      <c r="G100" s="41"/>
      <c r="H100" s="41"/>
      <c r="I100" s="41"/>
      <c r="J100" s="41"/>
      <c r="K100" s="41"/>
      <c r="L100" s="64"/>
      <c r="S100" s="39"/>
      <c r="T100" s="39"/>
      <c r="U100" s="39"/>
      <c r="V100" s="39"/>
      <c r="W100" s="39"/>
      <c r="X100" s="39"/>
      <c r="Y100" s="39"/>
      <c r="Z100" s="39"/>
      <c r="AA100" s="39"/>
      <c r="AB100" s="39"/>
      <c r="AC100" s="39"/>
      <c r="AD100" s="39"/>
      <c r="AE100" s="39"/>
    </row>
    <row r="101" s="2" customFormat="1" ht="6.96" customHeight="1">
      <c r="A101" s="39"/>
      <c r="B101" s="67"/>
      <c r="C101" s="68"/>
      <c r="D101" s="68"/>
      <c r="E101" s="68"/>
      <c r="F101" s="68"/>
      <c r="G101" s="68"/>
      <c r="H101" s="68"/>
      <c r="I101" s="68"/>
      <c r="J101" s="68"/>
      <c r="K101" s="68"/>
      <c r="L101" s="64"/>
      <c r="S101" s="39"/>
      <c r="T101" s="39"/>
      <c r="U101" s="39"/>
      <c r="V101" s="39"/>
      <c r="W101" s="39"/>
      <c r="X101" s="39"/>
      <c r="Y101" s="39"/>
      <c r="Z101" s="39"/>
      <c r="AA101" s="39"/>
      <c r="AB101" s="39"/>
      <c r="AC101" s="39"/>
      <c r="AD101" s="39"/>
      <c r="AE101" s="39"/>
    </row>
    <row r="105" s="2" customFormat="1" ht="6.96" customHeight="1">
      <c r="A105" s="39"/>
      <c r="B105" s="69"/>
      <c r="C105" s="70"/>
      <c r="D105" s="70"/>
      <c r="E105" s="70"/>
      <c r="F105" s="70"/>
      <c r="G105" s="70"/>
      <c r="H105" s="70"/>
      <c r="I105" s="70"/>
      <c r="J105" s="70"/>
      <c r="K105" s="70"/>
      <c r="L105" s="64"/>
      <c r="S105" s="39"/>
      <c r="T105" s="39"/>
      <c r="U105" s="39"/>
      <c r="V105" s="39"/>
      <c r="W105" s="39"/>
      <c r="X105" s="39"/>
      <c r="Y105" s="39"/>
      <c r="Z105" s="39"/>
      <c r="AA105" s="39"/>
      <c r="AB105" s="39"/>
      <c r="AC105" s="39"/>
      <c r="AD105" s="39"/>
      <c r="AE105" s="39"/>
    </row>
    <row r="106" s="2" customFormat="1" ht="24.96" customHeight="1">
      <c r="A106" s="39"/>
      <c r="B106" s="40"/>
      <c r="C106" s="24" t="s">
        <v>200</v>
      </c>
      <c r="D106" s="41"/>
      <c r="E106" s="41"/>
      <c r="F106" s="41"/>
      <c r="G106" s="41"/>
      <c r="H106" s="41"/>
      <c r="I106" s="41"/>
      <c r="J106" s="41"/>
      <c r="K106" s="41"/>
      <c r="L106" s="64"/>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64"/>
      <c r="S107" s="39"/>
      <c r="T107" s="39"/>
      <c r="U107" s="39"/>
      <c r="V107" s="39"/>
      <c r="W107" s="39"/>
      <c r="X107" s="39"/>
      <c r="Y107" s="39"/>
      <c r="Z107" s="39"/>
      <c r="AA107" s="39"/>
      <c r="AB107" s="39"/>
      <c r="AC107" s="39"/>
      <c r="AD107" s="39"/>
      <c r="AE107" s="39"/>
    </row>
    <row r="108" s="2" customFormat="1" ht="12" customHeight="1">
      <c r="A108" s="39"/>
      <c r="B108" s="40"/>
      <c r="C108" s="33" t="s">
        <v>16</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16.5" customHeight="1">
      <c r="A109" s="39"/>
      <c r="B109" s="40"/>
      <c r="C109" s="41"/>
      <c r="D109" s="41"/>
      <c r="E109" s="184" t="str">
        <f>E7</f>
        <v>Výstavba výjezdové základny ZZS KV – Velké Meziříčí</v>
      </c>
      <c r="F109" s="33"/>
      <c r="G109" s="33"/>
      <c r="H109" s="33"/>
      <c r="I109" s="41"/>
      <c r="J109" s="41"/>
      <c r="K109" s="41"/>
      <c r="L109" s="64"/>
      <c r="S109" s="39"/>
      <c r="T109" s="39"/>
      <c r="U109" s="39"/>
      <c r="V109" s="39"/>
      <c r="W109" s="39"/>
      <c r="X109" s="39"/>
      <c r="Y109" s="39"/>
      <c r="Z109" s="39"/>
      <c r="AA109" s="39"/>
      <c r="AB109" s="39"/>
      <c r="AC109" s="39"/>
      <c r="AD109" s="39"/>
      <c r="AE109" s="39"/>
    </row>
    <row r="110" s="1" customFormat="1" ht="12" customHeight="1">
      <c r="B110" s="22"/>
      <c r="C110" s="33" t="s">
        <v>189</v>
      </c>
      <c r="D110" s="23"/>
      <c r="E110" s="23"/>
      <c r="F110" s="23"/>
      <c r="G110" s="23"/>
      <c r="H110" s="23"/>
      <c r="I110" s="23"/>
      <c r="J110" s="23"/>
      <c r="K110" s="23"/>
      <c r="L110" s="21"/>
    </row>
    <row r="111" s="2" customFormat="1" ht="16.5" customHeight="1">
      <c r="A111" s="39"/>
      <c r="B111" s="40"/>
      <c r="C111" s="41"/>
      <c r="D111" s="41"/>
      <c r="E111" s="184" t="s">
        <v>190</v>
      </c>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191</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77" t="str">
        <f>E11</f>
        <v>VRN - Vedlejší a ostatní náklady</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6.96" customHeight="1">
      <c r="A114" s="39"/>
      <c r="B114" s="40"/>
      <c r="C114" s="41"/>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20</v>
      </c>
      <c r="D115" s="41"/>
      <c r="E115" s="41"/>
      <c r="F115" s="28" t="str">
        <f>F14</f>
        <v>Velké Meziříčí</v>
      </c>
      <c r="G115" s="41"/>
      <c r="H115" s="41"/>
      <c r="I115" s="33" t="s">
        <v>22</v>
      </c>
      <c r="J115" s="80" t="str">
        <f>IF(J14="","",J14)</f>
        <v>27. 3. 2025</v>
      </c>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25.65" customHeight="1">
      <c r="A117" s="39"/>
      <c r="B117" s="40"/>
      <c r="C117" s="33" t="s">
        <v>24</v>
      </c>
      <c r="D117" s="41"/>
      <c r="E117" s="41"/>
      <c r="F117" s="28" t="str">
        <f>E17</f>
        <v>Kraj Vysočina</v>
      </c>
      <c r="G117" s="41"/>
      <c r="H117" s="41"/>
      <c r="I117" s="33" t="s">
        <v>32</v>
      </c>
      <c r="J117" s="37" t="str">
        <f>E23</f>
        <v>PROJEKT CENTRUM NOVA s.r.o.</v>
      </c>
      <c r="K117" s="41"/>
      <c r="L117" s="64"/>
      <c r="S117" s="39"/>
      <c r="T117" s="39"/>
      <c r="U117" s="39"/>
      <c r="V117" s="39"/>
      <c r="W117" s="39"/>
      <c r="X117" s="39"/>
      <c r="Y117" s="39"/>
      <c r="Z117" s="39"/>
      <c r="AA117" s="39"/>
      <c r="AB117" s="39"/>
      <c r="AC117" s="39"/>
      <c r="AD117" s="39"/>
      <c r="AE117" s="39"/>
    </row>
    <row r="118" s="2" customFormat="1" ht="15.15" customHeight="1">
      <c r="A118" s="39"/>
      <c r="B118" s="40"/>
      <c r="C118" s="33" t="s">
        <v>30</v>
      </c>
      <c r="D118" s="41"/>
      <c r="E118" s="41"/>
      <c r="F118" s="28" t="str">
        <f>IF(E20="","",E20)</f>
        <v>Vyplň údaj</v>
      </c>
      <c r="G118" s="41"/>
      <c r="H118" s="41"/>
      <c r="I118" s="33" t="s">
        <v>37</v>
      </c>
      <c r="J118" s="37" t="str">
        <f>E26</f>
        <v xml:space="preserve"> </v>
      </c>
      <c r="K118" s="41"/>
      <c r="L118" s="64"/>
      <c r="S118" s="39"/>
      <c r="T118" s="39"/>
      <c r="U118" s="39"/>
      <c r="V118" s="39"/>
      <c r="W118" s="39"/>
      <c r="X118" s="39"/>
      <c r="Y118" s="39"/>
      <c r="Z118" s="39"/>
      <c r="AA118" s="39"/>
      <c r="AB118" s="39"/>
      <c r="AC118" s="39"/>
      <c r="AD118" s="39"/>
      <c r="AE118" s="39"/>
    </row>
    <row r="119" s="2" customFormat="1" ht="10.32"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10" customFormat="1" ht="29.28" customHeight="1">
      <c r="A120" s="195"/>
      <c r="B120" s="196"/>
      <c r="C120" s="197" t="s">
        <v>201</v>
      </c>
      <c r="D120" s="198" t="s">
        <v>66</v>
      </c>
      <c r="E120" s="198" t="s">
        <v>62</v>
      </c>
      <c r="F120" s="198" t="s">
        <v>63</v>
      </c>
      <c r="G120" s="198" t="s">
        <v>202</v>
      </c>
      <c r="H120" s="198" t="s">
        <v>203</v>
      </c>
      <c r="I120" s="198" t="s">
        <v>204</v>
      </c>
      <c r="J120" s="198" t="s">
        <v>196</v>
      </c>
      <c r="K120" s="199" t="s">
        <v>205</v>
      </c>
      <c r="L120" s="200"/>
      <c r="M120" s="101" t="s">
        <v>1</v>
      </c>
      <c r="N120" s="102" t="s">
        <v>45</v>
      </c>
      <c r="O120" s="102" t="s">
        <v>206</v>
      </c>
      <c r="P120" s="102" t="s">
        <v>207</v>
      </c>
      <c r="Q120" s="102" t="s">
        <v>208</v>
      </c>
      <c r="R120" s="102" t="s">
        <v>209</v>
      </c>
      <c r="S120" s="102" t="s">
        <v>210</v>
      </c>
      <c r="T120" s="103" t="s">
        <v>211</v>
      </c>
      <c r="U120" s="195"/>
      <c r="V120" s="195"/>
      <c r="W120" s="195"/>
      <c r="X120" s="195"/>
      <c r="Y120" s="195"/>
      <c r="Z120" s="195"/>
      <c r="AA120" s="195"/>
      <c r="AB120" s="195"/>
      <c r="AC120" s="195"/>
      <c r="AD120" s="195"/>
      <c r="AE120" s="195"/>
    </row>
    <row r="121" s="2" customFormat="1" ht="22.8" customHeight="1">
      <c r="A121" s="39"/>
      <c r="B121" s="40"/>
      <c r="C121" s="108" t="s">
        <v>212</v>
      </c>
      <c r="D121" s="41"/>
      <c r="E121" s="41"/>
      <c r="F121" s="41"/>
      <c r="G121" s="41"/>
      <c r="H121" s="41"/>
      <c r="I121" s="41"/>
      <c r="J121" s="201">
        <f>BK121</f>
        <v>0</v>
      </c>
      <c r="K121" s="41"/>
      <c r="L121" s="45"/>
      <c r="M121" s="104"/>
      <c r="N121" s="202"/>
      <c r="O121" s="105"/>
      <c r="P121" s="203">
        <f>P122</f>
        <v>0</v>
      </c>
      <c r="Q121" s="105"/>
      <c r="R121" s="203">
        <f>R122</f>
        <v>0</v>
      </c>
      <c r="S121" s="105"/>
      <c r="T121" s="204">
        <f>T122</f>
        <v>0</v>
      </c>
      <c r="U121" s="39"/>
      <c r="V121" s="39"/>
      <c r="W121" s="39"/>
      <c r="X121" s="39"/>
      <c r="Y121" s="39"/>
      <c r="Z121" s="39"/>
      <c r="AA121" s="39"/>
      <c r="AB121" s="39"/>
      <c r="AC121" s="39"/>
      <c r="AD121" s="39"/>
      <c r="AE121" s="39"/>
      <c r="AT121" s="18" t="s">
        <v>80</v>
      </c>
      <c r="AU121" s="18" t="s">
        <v>198</v>
      </c>
      <c r="BK121" s="205">
        <f>BK122</f>
        <v>0</v>
      </c>
    </row>
    <row r="122" s="11" customFormat="1" ht="25.92" customHeight="1">
      <c r="A122" s="11"/>
      <c r="B122" s="206"/>
      <c r="C122" s="207"/>
      <c r="D122" s="208" t="s">
        <v>80</v>
      </c>
      <c r="E122" s="209" t="s">
        <v>213</v>
      </c>
      <c r="F122" s="209" t="s">
        <v>92</v>
      </c>
      <c r="G122" s="207"/>
      <c r="H122" s="207"/>
      <c r="I122" s="210"/>
      <c r="J122" s="211">
        <f>BK122</f>
        <v>0</v>
      </c>
      <c r="K122" s="207"/>
      <c r="L122" s="212"/>
      <c r="M122" s="213"/>
      <c r="N122" s="214"/>
      <c r="O122" s="214"/>
      <c r="P122" s="215">
        <f>SUM(P123:P161)</f>
        <v>0</v>
      </c>
      <c r="Q122" s="214"/>
      <c r="R122" s="215">
        <f>SUM(R123:R161)</f>
        <v>0</v>
      </c>
      <c r="S122" s="214"/>
      <c r="T122" s="216">
        <f>SUM(T123:T161)</f>
        <v>0</v>
      </c>
      <c r="U122" s="11"/>
      <c r="V122" s="11"/>
      <c r="W122" s="11"/>
      <c r="X122" s="11"/>
      <c r="Y122" s="11"/>
      <c r="Z122" s="11"/>
      <c r="AA122" s="11"/>
      <c r="AB122" s="11"/>
      <c r="AC122" s="11"/>
      <c r="AD122" s="11"/>
      <c r="AE122" s="11"/>
      <c r="AR122" s="217" t="s">
        <v>214</v>
      </c>
      <c r="AT122" s="218" t="s">
        <v>80</v>
      </c>
      <c r="AU122" s="218" t="s">
        <v>81</v>
      </c>
      <c r="AY122" s="217" t="s">
        <v>215</v>
      </c>
      <c r="BK122" s="219">
        <f>SUM(BK123:BK161)</f>
        <v>0</v>
      </c>
    </row>
    <row r="123" s="2" customFormat="1" ht="16.5" customHeight="1">
      <c r="A123" s="39"/>
      <c r="B123" s="40"/>
      <c r="C123" s="220" t="s">
        <v>88</v>
      </c>
      <c r="D123" s="220" t="s">
        <v>216</v>
      </c>
      <c r="E123" s="221" t="s">
        <v>217</v>
      </c>
      <c r="F123" s="222" t="s">
        <v>218</v>
      </c>
      <c r="G123" s="223" t="s">
        <v>219</v>
      </c>
      <c r="H123" s="224">
        <v>1</v>
      </c>
      <c r="I123" s="225"/>
      <c r="J123" s="226">
        <f>ROUND(I123*H123,2)</f>
        <v>0</v>
      </c>
      <c r="K123" s="222" t="s">
        <v>1</v>
      </c>
      <c r="L123" s="45"/>
      <c r="M123" s="227" t="s">
        <v>1</v>
      </c>
      <c r="N123" s="228" t="s">
        <v>46</v>
      </c>
      <c r="O123" s="92"/>
      <c r="P123" s="229">
        <f>O123*H123</f>
        <v>0</v>
      </c>
      <c r="Q123" s="229">
        <v>0</v>
      </c>
      <c r="R123" s="229">
        <f>Q123*H123</f>
        <v>0</v>
      </c>
      <c r="S123" s="229">
        <v>0</v>
      </c>
      <c r="T123" s="230">
        <f>S123*H123</f>
        <v>0</v>
      </c>
      <c r="U123" s="39"/>
      <c r="V123" s="39"/>
      <c r="W123" s="39"/>
      <c r="X123" s="39"/>
      <c r="Y123" s="39"/>
      <c r="Z123" s="39"/>
      <c r="AA123" s="39"/>
      <c r="AB123" s="39"/>
      <c r="AC123" s="39"/>
      <c r="AD123" s="39"/>
      <c r="AE123" s="39"/>
      <c r="AR123" s="231" t="s">
        <v>214</v>
      </c>
      <c r="AT123" s="231" t="s">
        <v>216</v>
      </c>
      <c r="AU123" s="231" t="s">
        <v>88</v>
      </c>
      <c r="AY123" s="18" t="s">
        <v>215</v>
      </c>
      <c r="BE123" s="232">
        <f>IF(N123="základní",J123,0)</f>
        <v>0</v>
      </c>
      <c r="BF123" s="232">
        <f>IF(N123="snížená",J123,0)</f>
        <v>0</v>
      </c>
      <c r="BG123" s="232">
        <f>IF(N123="zákl. přenesená",J123,0)</f>
        <v>0</v>
      </c>
      <c r="BH123" s="232">
        <f>IF(N123="sníž. přenesená",J123,0)</f>
        <v>0</v>
      </c>
      <c r="BI123" s="232">
        <f>IF(N123="nulová",J123,0)</f>
        <v>0</v>
      </c>
      <c r="BJ123" s="18" t="s">
        <v>88</v>
      </c>
      <c r="BK123" s="232">
        <f>ROUND(I123*H123,2)</f>
        <v>0</v>
      </c>
      <c r="BL123" s="18" t="s">
        <v>214</v>
      </c>
      <c r="BM123" s="231" t="s">
        <v>220</v>
      </c>
    </row>
    <row r="124" s="2" customFormat="1">
      <c r="A124" s="39"/>
      <c r="B124" s="40"/>
      <c r="C124" s="41"/>
      <c r="D124" s="233" t="s">
        <v>221</v>
      </c>
      <c r="E124" s="41"/>
      <c r="F124" s="234" t="s">
        <v>222</v>
      </c>
      <c r="G124" s="41"/>
      <c r="H124" s="41"/>
      <c r="I124" s="235"/>
      <c r="J124" s="41"/>
      <c r="K124" s="41"/>
      <c r="L124" s="45"/>
      <c r="M124" s="236"/>
      <c r="N124" s="237"/>
      <c r="O124" s="92"/>
      <c r="P124" s="92"/>
      <c r="Q124" s="92"/>
      <c r="R124" s="92"/>
      <c r="S124" s="92"/>
      <c r="T124" s="93"/>
      <c r="U124" s="39"/>
      <c r="V124" s="39"/>
      <c r="W124" s="39"/>
      <c r="X124" s="39"/>
      <c r="Y124" s="39"/>
      <c r="Z124" s="39"/>
      <c r="AA124" s="39"/>
      <c r="AB124" s="39"/>
      <c r="AC124" s="39"/>
      <c r="AD124" s="39"/>
      <c r="AE124" s="39"/>
      <c r="AT124" s="18" t="s">
        <v>221</v>
      </c>
      <c r="AU124" s="18" t="s">
        <v>88</v>
      </c>
    </row>
    <row r="125" s="2" customFormat="1" ht="16.5" customHeight="1">
      <c r="A125" s="39"/>
      <c r="B125" s="40"/>
      <c r="C125" s="220" t="s">
        <v>90</v>
      </c>
      <c r="D125" s="220" t="s">
        <v>216</v>
      </c>
      <c r="E125" s="221" t="s">
        <v>223</v>
      </c>
      <c r="F125" s="222" t="s">
        <v>224</v>
      </c>
      <c r="G125" s="223" t="s">
        <v>219</v>
      </c>
      <c r="H125" s="224">
        <v>1</v>
      </c>
      <c r="I125" s="225"/>
      <c r="J125" s="226">
        <f>ROUND(I125*H125,2)</f>
        <v>0</v>
      </c>
      <c r="K125" s="222" t="s">
        <v>1</v>
      </c>
      <c r="L125" s="45"/>
      <c r="M125" s="227" t="s">
        <v>1</v>
      </c>
      <c r="N125" s="228" t="s">
        <v>46</v>
      </c>
      <c r="O125" s="92"/>
      <c r="P125" s="229">
        <f>O125*H125</f>
        <v>0</v>
      </c>
      <c r="Q125" s="229">
        <v>0</v>
      </c>
      <c r="R125" s="229">
        <f>Q125*H125</f>
        <v>0</v>
      </c>
      <c r="S125" s="229">
        <v>0</v>
      </c>
      <c r="T125" s="230">
        <f>S125*H125</f>
        <v>0</v>
      </c>
      <c r="U125" s="39"/>
      <c r="V125" s="39"/>
      <c r="W125" s="39"/>
      <c r="X125" s="39"/>
      <c r="Y125" s="39"/>
      <c r="Z125" s="39"/>
      <c r="AA125" s="39"/>
      <c r="AB125" s="39"/>
      <c r="AC125" s="39"/>
      <c r="AD125" s="39"/>
      <c r="AE125" s="39"/>
      <c r="AR125" s="231" t="s">
        <v>214</v>
      </c>
      <c r="AT125" s="231" t="s">
        <v>216</v>
      </c>
      <c r="AU125" s="231" t="s">
        <v>88</v>
      </c>
      <c r="AY125" s="18" t="s">
        <v>215</v>
      </c>
      <c r="BE125" s="232">
        <f>IF(N125="základní",J125,0)</f>
        <v>0</v>
      </c>
      <c r="BF125" s="232">
        <f>IF(N125="snížená",J125,0)</f>
        <v>0</v>
      </c>
      <c r="BG125" s="232">
        <f>IF(N125="zákl. přenesená",J125,0)</f>
        <v>0</v>
      </c>
      <c r="BH125" s="232">
        <f>IF(N125="sníž. přenesená",J125,0)</f>
        <v>0</v>
      </c>
      <c r="BI125" s="232">
        <f>IF(N125="nulová",J125,0)</f>
        <v>0</v>
      </c>
      <c r="BJ125" s="18" t="s">
        <v>88</v>
      </c>
      <c r="BK125" s="232">
        <f>ROUND(I125*H125,2)</f>
        <v>0</v>
      </c>
      <c r="BL125" s="18" t="s">
        <v>214</v>
      </c>
      <c r="BM125" s="231" t="s">
        <v>225</v>
      </c>
    </row>
    <row r="126" s="2" customFormat="1">
      <c r="A126" s="39"/>
      <c r="B126" s="40"/>
      <c r="C126" s="41"/>
      <c r="D126" s="233" t="s">
        <v>221</v>
      </c>
      <c r="E126" s="41"/>
      <c r="F126" s="234" t="s">
        <v>226</v>
      </c>
      <c r="G126" s="41"/>
      <c r="H126" s="41"/>
      <c r="I126" s="235"/>
      <c r="J126" s="41"/>
      <c r="K126" s="41"/>
      <c r="L126" s="45"/>
      <c r="M126" s="236"/>
      <c r="N126" s="237"/>
      <c r="O126" s="92"/>
      <c r="P126" s="92"/>
      <c r="Q126" s="92"/>
      <c r="R126" s="92"/>
      <c r="S126" s="92"/>
      <c r="T126" s="93"/>
      <c r="U126" s="39"/>
      <c r="V126" s="39"/>
      <c r="W126" s="39"/>
      <c r="X126" s="39"/>
      <c r="Y126" s="39"/>
      <c r="Z126" s="39"/>
      <c r="AA126" s="39"/>
      <c r="AB126" s="39"/>
      <c r="AC126" s="39"/>
      <c r="AD126" s="39"/>
      <c r="AE126" s="39"/>
      <c r="AT126" s="18" t="s">
        <v>221</v>
      </c>
      <c r="AU126" s="18" t="s">
        <v>88</v>
      </c>
    </row>
    <row r="127" s="2" customFormat="1" ht="16.5" customHeight="1">
      <c r="A127" s="39"/>
      <c r="B127" s="40"/>
      <c r="C127" s="220" t="s">
        <v>227</v>
      </c>
      <c r="D127" s="220" t="s">
        <v>216</v>
      </c>
      <c r="E127" s="221" t="s">
        <v>228</v>
      </c>
      <c r="F127" s="222" t="s">
        <v>229</v>
      </c>
      <c r="G127" s="223" t="s">
        <v>219</v>
      </c>
      <c r="H127" s="224">
        <v>1</v>
      </c>
      <c r="I127" s="225"/>
      <c r="J127" s="226">
        <f>ROUND(I127*H127,2)</f>
        <v>0</v>
      </c>
      <c r="K127" s="222" t="s">
        <v>1</v>
      </c>
      <c r="L127" s="45"/>
      <c r="M127" s="227" t="s">
        <v>1</v>
      </c>
      <c r="N127" s="228" t="s">
        <v>46</v>
      </c>
      <c r="O127" s="92"/>
      <c r="P127" s="229">
        <f>O127*H127</f>
        <v>0</v>
      </c>
      <c r="Q127" s="229">
        <v>0</v>
      </c>
      <c r="R127" s="229">
        <f>Q127*H127</f>
        <v>0</v>
      </c>
      <c r="S127" s="229">
        <v>0</v>
      </c>
      <c r="T127" s="230">
        <f>S127*H127</f>
        <v>0</v>
      </c>
      <c r="U127" s="39"/>
      <c r="V127" s="39"/>
      <c r="W127" s="39"/>
      <c r="X127" s="39"/>
      <c r="Y127" s="39"/>
      <c r="Z127" s="39"/>
      <c r="AA127" s="39"/>
      <c r="AB127" s="39"/>
      <c r="AC127" s="39"/>
      <c r="AD127" s="39"/>
      <c r="AE127" s="39"/>
      <c r="AR127" s="231" t="s">
        <v>214</v>
      </c>
      <c r="AT127" s="231" t="s">
        <v>216</v>
      </c>
      <c r="AU127" s="231" t="s">
        <v>88</v>
      </c>
      <c r="AY127" s="18" t="s">
        <v>215</v>
      </c>
      <c r="BE127" s="232">
        <f>IF(N127="základní",J127,0)</f>
        <v>0</v>
      </c>
      <c r="BF127" s="232">
        <f>IF(N127="snížená",J127,0)</f>
        <v>0</v>
      </c>
      <c r="BG127" s="232">
        <f>IF(N127="zákl. přenesená",J127,0)</f>
        <v>0</v>
      </c>
      <c r="BH127" s="232">
        <f>IF(N127="sníž. přenesená",J127,0)</f>
        <v>0</v>
      </c>
      <c r="BI127" s="232">
        <f>IF(N127="nulová",J127,0)</f>
        <v>0</v>
      </c>
      <c r="BJ127" s="18" t="s">
        <v>88</v>
      </c>
      <c r="BK127" s="232">
        <f>ROUND(I127*H127,2)</f>
        <v>0</v>
      </c>
      <c r="BL127" s="18" t="s">
        <v>214</v>
      </c>
      <c r="BM127" s="231" t="s">
        <v>230</v>
      </c>
    </row>
    <row r="128" s="2" customFormat="1">
      <c r="A128" s="39"/>
      <c r="B128" s="40"/>
      <c r="C128" s="41"/>
      <c r="D128" s="233" t="s">
        <v>221</v>
      </c>
      <c r="E128" s="41"/>
      <c r="F128" s="234" t="s">
        <v>231</v>
      </c>
      <c r="G128" s="41"/>
      <c r="H128" s="41"/>
      <c r="I128" s="235"/>
      <c r="J128" s="41"/>
      <c r="K128" s="41"/>
      <c r="L128" s="45"/>
      <c r="M128" s="236"/>
      <c r="N128" s="237"/>
      <c r="O128" s="92"/>
      <c r="P128" s="92"/>
      <c r="Q128" s="92"/>
      <c r="R128" s="92"/>
      <c r="S128" s="92"/>
      <c r="T128" s="93"/>
      <c r="U128" s="39"/>
      <c r="V128" s="39"/>
      <c r="W128" s="39"/>
      <c r="X128" s="39"/>
      <c r="Y128" s="39"/>
      <c r="Z128" s="39"/>
      <c r="AA128" s="39"/>
      <c r="AB128" s="39"/>
      <c r="AC128" s="39"/>
      <c r="AD128" s="39"/>
      <c r="AE128" s="39"/>
      <c r="AT128" s="18" t="s">
        <v>221</v>
      </c>
      <c r="AU128" s="18" t="s">
        <v>88</v>
      </c>
    </row>
    <row r="129" s="2" customFormat="1" ht="24.15" customHeight="1">
      <c r="A129" s="39"/>
      <c r="B129" s="40"/>
      <c r="C129" s="220" t="s">
        <v>214</v>
      </c>
      <c r="D129" s="220" t="s">
        <v>216</v>
      </c>
      <c r="E129" s="221" t="s">
        <v>232</v>
      </c>
      <c r="F129" s="222" t="s">
        <v>233</v>
      </c>
      <c r="G129" s="223" t="s">
        <v>219</v>
      </c>
      <c r="H129" s="224">
        <v>1</v>
      </c>
      <c r="I129" s="225"/>
      <c r="J129" s="226">
        <f>ROUND(I129*H129,2)</f>
        <v>0</v>
      </c>
      <c r="K129" s="222" t="s">
        <v>1</v>
      </c>
      <c r="L129" s="45"/>
      <c r="M129" s="227" t="s">
        <v>1</v>
      </c>
      <c r="N129" s="228" t="s">
        <v>46</v>
      </c>
      <c r="O129" s="92"/>
      <c r="P129" s="229">
        <f>O129*H129</f>
        <v>0</v>
      </c>
      <c r="Q129" s="229">
        <v>0</v>
      </c>
      <c r="R129" s="229">
        <f>Q129*H129</f>
        <v>0</v>
      </c>
      <c r="S129" s="229">
        <v>0</v>
      </c>
      <c r="T129" s="230">
        <f>S129*H129</f>
        <v>0</v>
      </c>
      <c r="U129" s="39"/>
      <c r="V129" s="39"/>
      <c r="W129" s="39"/>
      <c r="X129" s="39"/>
      <c r="Y129" s="39"/>
      <c r="Z129" s="39"/>
      <c r="AA129" s="39"/>
      <c r="AB129" s="39"/>
      <c r="AC129" s="39"/>
      <c r="AD129" s="39"/>
      <c r="AE129" s="39"/>
      <c r="AR129" s="231" t="s">
        <v>214</v>
      </c>
      <c r="AT129" s="231" t="s">
        <v>216</v>
      </c>
      <c r="AU129" s="231" t="s">
        <v>88</v>
      </c>
      <c r="AY129" s="18" t="s">
        <v>215</v>
      </c>
      <c r="BE129" s="232">
        <f>IF(N129="základní",J129,0)</f>
        <v>0</v>
      </c>
      <c r="BF129" s="232">
        <f>IF(N129="snížená",J129,0)</f>
        <v>0</v>
      </c>
      <c r="BG129" s="232">
        <f>IF(N129="zákl. přenesená",J129,0)</f>
        <v>0</v>
      </c>
      <c r="BH129" s="232">
        <f>IF(N129="sníž. přenesená",J129,0)</f>
        <v>0</v>
      </c>
      <c r="BI129" s="232">
        <f>IF(N129="nulová",J129,0)</f>
        <v>0</v>
      </c>
      <c r="BJ129" s="18" t="s">
        <v>88</v>
      </c>
      <c r="BK129" s="232">
        <f>ROUND(I129*H129,2)</f>
        <v>0</v>
      </c>
      <c r="BL129" s="18" t="s">
        <v>214</v>
      </c>
      <c r="BM129" s="231" t="s">
        <v>234</v>
      </c>
    </row>
    <row r="130" s="2" customFormat="1">
      <c r="A130" s="39"/>
      <c r="B130" s="40"/>
      <c r="C130" s="41"/>
      <c r="D130" s="233" t="s">
        <v>221</v>
      </c>
      <c r="E130" s="41"/>
      <c r="F130" s="234" t="s">
        <v>235</v>
      </c>
      <c r="G130" s="41"/>
      <c r="H130" s="41"/>
      <c r="I130" s="235"/>
      <c r="J130" s="41"/>
      <c r="K130" s="41"/>
      <c r="L130" s="45"/>
      <c r="M130" s="236"/>
      <c r="N130" s="237"/>
      <c r="O130" s="92"/>
      <c r="P130" s="92"/>
      <c r="Q130" s="92"/>
      <c r="R130" s="92"/>
      <c r="S130" s="92"/>
      <c r="T130" s="93"/>
      <c r="U130" s="39"/>
      <c r="V130" s="39"/>
      <c r="W130" s="39"/>
      <c r="X130" s="39"/>
      <c r="Y130" s="39"/>
      <c r="Z130" s="39"/>
      <c r="AA130" s="39"/>
      <c r="AB130" s="39"/>
      <c r="AC130" s="39"/>
      <c r="AD130" s="39"/>
      <c r="AE130" s="39"/>
      <c r="AT130" s="18" t="s">
        <v>221</v>
      </c>
      <c r="AU130" s="18" t="s">
        <v>88</v>
      </c>
    </row>
    <row r="131" s="2" customFormat="1" ht="24.15" customHeight="1">
      <c r="A131" s="39"/>
      <c r="B131" s="40"/>
      <c r="C131" s="220" t="s">
        <v>236</v>
      </c>
      <c r="D131" s="220" t="s">
        <v>216</v>
      </c>
      <c r="E131" s="221" t="s">
        <v>237</v>
      </c>
      <c r="F131" s="222" t="s">
        <v>238</v>
      </c>
      <c r="G131" s="223" t="s">
        <v>219</v>
      </c>
      <c r="H131" s="224">
        <v>1</v>
      </c>
      <c r="I131" s="225"/>
      <c r="J131" s="226">
        <f>ROUND(I131*H131,2)</f>
        <v>0</v>
      </c>
      <c r="K131" s="222" t="s">
        <v>1</v>
      </c>
      <c r="L131" s="45"/>
      <c r="M131" s="227" t="s">
        <v>1</v>
      </c>
      <c r="N131" s="228" t="s">
        <v>46</v>
      </c>
      <c r="O131" s="92"/>
      <c r="P131" s="229">
        <f>O131*H131</f>
        <v>0</v>
      </c>
      <c r="Q131" s="229">
        <v>0</v>
      </c>
      <c r="R131" s="229">
        <f>Q131*H131</f>
        <v>0</v>
      </c>
      <c r="S131" s="229">
        <v>0</v>
      </c>
      <c r="T131" s="230">
        <f>S131*H131</f>
        <v>0</v>
      </c>
      <c r="U131" s="39"/>
      <c r="V131" s="39"/>
      <c r="W131" s="39"/>
      <c r="X131" s="39"/>
      <c r="Y131" s="39"/>
      <c r="Z131" s="39"/>
      <c r="AA131" s="39"/>
      <c r="AB131" s="39"/>
      <c r="AC131" s="39"/>
      <c r="AD131" s="39"/>
      <c r="AE131" s="39"/>
      <c r="AR131" s="231" t="s">
        <v>214</v>
      </c>
      <c r="AT131" s="231" t="s">
        <v>216</v>
      </c>
      <c r="AU131" s="231" t="s">
        <v>88</v>
      </c>
      <c r="AY131" s="18" t="s">
        <v>215</v>
      </c>
      <c r="BE131" s="232">
        <f>IF(N131="základní",J131,0)</f>
        <v>0</v>
      </c>
      <c r="BF131" s="232">
        <f>IF(N131="snížená",J131,0)</f>
        <v>0</v>
      </c>
      <c r="BG131" s="232">
        <f>IF(N131="zákl. přenesená",J131,0)</f>
        <v>0</v>
      </c>
      <c r="BH131" s="232">
        <f>IF(N131="sníž. přenesená",J131,0)</f>
        <v>0</v>
      </c>
      <c r="BI131" s="232">
        <f>IF(N131="nulová",J131,0)</f>
        <v>0</v>
      </c>
      <c r="BJ131" s="18" t="s">
        <v>88</v>
      </c>
      <c r="BK131" s="232">
        <f>ROUND(I131*H131,2)</f>
        <v>0</v>
      </c>
      <c r="BL131" s="18" t="s">
        <v>214</v>
      </c>
      <c r="BM131" s="231" t="s">
        <v>239</v>
      </c>
    </row>
    <row r="132" s="2" customFormat="1">
      <c r="A132" s="39"/>
      <c r="B132" s="40"/>
      <c r="C132" s="41"/>
      <c r="D132" s="233" t="s">
        <v>221</v>
      </c>
      <c r="E132" s="41"/>
      <c r="F132" s="234" t="s">
        <v>240</v>
      </c>
      <c r="G132" s="41"/>
      <c r="H132" s="41"/>
      <c r="I132" s="235"/>
      <c r="J132" s="41"/>
      <c r="K132" s="41"/>
      <c r="L132" s="45"/>
      <c r="M132" s="236"/>
      <c r="N132" s="237"/>
      <c r="O132" s="92"/>
      <c r="P132" s="92"/>
      <c r="Q132" s="92"/>
      <c r="R132" s="92"/>
      <c r="S132" s="92"/>
      <c r="T132" s="93"/>
      <c r="U132" s="39"/>
      <c r="V132" s="39"/>
      <c r="W132" s="39"/>
      <c r="X132" s="39"/>
      <c r="Y132" s="39"/>
      <c r="Z132" s="39"/>
      <c r="AA132" s="39"/>
      <c r="AB132" s="39"/>
      <c r="AC132" s="39"/>
      <c r="AD132" s="39"/>
      <c r="AE132" s="39"/>
      <c r="AT132" s="18" t="s">
        <v>221</v>
      </c>
      <c r="AU132" s="18" t="s">
        <v>88</v>
      </c>
    </row>
    <row r="133" s="2" customFormat="1" ht="16.5" customHeight="1">
      <c r="A133" s="39"/>
      <c r="B133" s="40"/>
      <c r="C133" s="220" t="s">
        <v>241</v>
      </c>
      <c r="D133" s="220" t="s">
        <v>216</v>
      </c>
      <c r="E133" s="221" t="s">
        <v>242</v>
      </c>
      <c r="F133" s="222" t="s">
        <v>243</v>
      </c>
      <c r="G133" s="223" t="s">
        <v>219</v>
      </c>
      <c r="H133" s="224">
        <v>1</v>
      </c>
      <c r="I133" s="225"/>
      <c r="J133" s="226">
        <f>ROUND(I133*H133,2)</f>
        <v>0</v>
      </c>
      <c r="K133" s="222" t="s">
        <v>1</v>
      </c>
      <c r="L133" s="45"/>
      <c r="M133" s="227" t="s">
        <v>1</v>
      </c>
      <c r="N133" s="228" t="s">
        <v>46</v>
      </c>
      <c r="O133" s="92"/>
      <c r="P133" s="229">
        <f>O133*H133</f>
        <v>0</v>
      </c>
      <c r="Q133" s="229">
        <v>0</v>
      </c>
      <c r="R133" s="229">
        <f>Q133*H133</f>
        <v>0</v>
      </c>
      <c r="S133" s="229">
        <v>0</v>
      </c>
      <c r="T133" s="230">
        <f>S133*H133</f>
        <v>0</v>
      </c>
      <c r="U133" s="39"/>
      <c r="V133" s="39"/>
      <c r="W133" s="39"/>
      <c r="X133" s="39"/>
      <c r="Y133" s="39"/>
      <c r="Z133" s="39"/>
      <c r="AA133" s="39"/>
      <c r="AB133" s="39"/>
      <c r="AC133" s="39"/>
      <c r="AD133" s="39"/>
      <c r="AE133" s="39"/>
      <c r="AR133" s="231" t="s">
        <v>214</v>
      </c>
      <c r="AT133" s="231" t="s">
        <v>216</v>
      </c>
      <c r="AU133" s="231" t="s">
        <v>88</v>
      </c>
      <c r="AY133" s="18" t="s">
        <v>215</v>
      </c>
      <c r="BE133" s="232">
        <f>IF(N133="základní",J133,0)</f>
        <v>0</v>
      </c>
      <c r="BF133" s="232">
        <f>IF(N133="snížená",J133,0)</f>
        <v>0</v>
      </c>
      <c r="BG133" s="232">
        <f>IF(N133="zákl. přenesená",J133,0)</f>
        <v>0</v>
      </c>
      <c r="BH133" s="232">
        <f>IF(N133="sníž. přenesená",J133,0)</f>
        <v>0</v>
      </c>
      <c r="BI133" s="232">
        <f>IF(N133="nulová",J133,0)</f>
        <v>0</v>
      </c>
      <c r="BJ133" s="18" t="s">
        <v>88</v>
      </c>
      <c r="BK133" s="232">
        <f>ROUND(I133*H133,2)</f>
        <v>0</v>
      </c>
      <c r="BL133" s="18" t="s">
        <v>214</v>
      </c>
      <c r="BM133" s="231" t="s">
        <v>244</v>
      </c>
    </row>
    <row r="134" s="2" customFormat="1">
      <c r="A134" s="39"/>
      <c r="B134" s="40"/>
      <c r="C134" s="41"/>
      <c r="D134" s="233" t="s">
        <v>221</v>
      </c>
      <c r="E134" s="41"/>
      <c r="F134" s="234" t="s">
        <v>245</v>
      </c>
      <c r="G134" s="41"/>
      <c r="H134" s="41"/>
      <c r="I134" s="235"/>
      <c r="J134" s="41"/>
      <c r="K134" s="41"/>
      <c r="L134" s="45"/>
      <c r="M134" s="236"/>
      <c r="N134" s="237"/>
      <c r="O134" s="92"/>
      <c r="P134" s="92"/>
      <c r="Q134" s="92"/>
      <c r="R134" s="92"/>
      <c r="S134" s="92"/>
      <c r="T134" s="93"/>
      <c r="U134" s="39"/>
      <c r="V134" s="39"/>
      <c r="W134" s="39"/>
      <c r="X134" s="39"/>
      <c r="Y134" s="39"/>
      <c r="Z134" s="39"/>
      <c r="AA134" s="39"/>
      <c r="AB134" s="39"/>
      <c r="AC134" s="39"/>
      <c r="AD134" s="39"/>
      <c r="AE134" s="39"/>
      <c r="AT134" s="18" t="s">
        <v>221</v>
      </c>
      <c r="AU134" s="18" t="s">
        <v>88</v>
      </c>
    </row>
    <row r="135" s="2" customFormat="1" ht="24.15" customHeight="1">
      <c r="A135" s="39"/>
      <c r="B135" s="40"/>
      <c r="C135" s="220" t="s">
        <v>246</v>
      </c>
      <c r="D135" s="220" t="s">
        <v>216</v>
      </c>
      <c r="E135" s="221" t="s">
        <v>247</v>
      </c>
      <c r="F135" s="222" t="s">
        <v>248</v>
      </c>
      <c r="G135" s="223" t="s">
        <v>219</v>
      </c>
      <c r="H135" s="224">
        <v>1</v>
      </c>
      <c r="I135" s="225"/>
      <c r="J135" s="226">
        <f>ROUND(I135*H135,2)</f>
        <v>0</v>
      </c>
      <c r="K135" s="222" t="s">
        <v>1</v>
      </c>
      <c r="L135" s="45"/>
      <c r="M135" s="227" t="s">
        <v>1</v>
      </c>
      <c r="N135" s="228" t="s">
        <v>46</v>
      </c>
      <c r="O135" s="92"/>
      <c r="P135" s="229">
        <f>O135*H135</f>
        <v>0</v>
      </c>
      <c r="Q135" s="229">
        <v>0</v>
      </c>
      <c r="R135" s="229">
        <f>Q135*H135</f>
        <v>0</v>
      </c>
      <c r="S135" s="229">
        <v>0</v>
      </c>
      <c r="T135" s="230">
        <f>S135*H135</f>
        <v>0</v>
      </c>
      <c r="U135" s="39"/>
      <c r="V135" s="39"/>
      <c r="W135" s="39"/>
      <c r="X135" s="39"/>
      <c r="Y135" s="39"/>
      <c r="Z135" s="39"/>
      <c r="AA135" s="39"/>
      <c r="AB135" s="39"/>
      <c r="AC135" s="39"/>
      <c r="AD135" s="39"/>
      <c r="AE135" s="39"/>
      <c r="AR135" s="231" t="s">
        <v>214</v>
      </c>
      <c r="AT135" s="231" t="s">
        <v>216</v>
      </c>
      <c r="AU135" s="231" t="s">
        <v>88</v>
      </c>
      <c r="AY135" s="18" t="s">
        <v>215</v>
      </c>
      <c r="BE135" s="232">
        <f>IF(N135="základní",J135,0)</f>
        <v>0</v>
      </c>
      <c r="BF135" s="232">
        <f>IF(N135="snížená",J135,0)</f>
        <v>0</v>
      </c>
      <c r="BG135" s="232">
        <f>IF(N135="zákl. přenesená",J135,0)</f>
        <v>0</v>
      </c>
      <c r="BH135" s="232">
        <f>IF(N135="sníž. přenesená",J135,0)</f>
        <v>0</v>
      </c>
      <c r="BI135" s="232">
        <f>IF(N135="nulová",J135,0)</f>
        <v>0</v>
      </c>
      <c r="BJ135" s="18" t="s">
        <v>88</v>
      </c>
      <c r="BK135" s="232">
        <f>ROUND(I135*H135,2)</f>
        <v>0</v>
      </c>
      <c r="BL135" s="18" t="s">
        <v>214</v>
      </c>
      <c r="BM135" s="231" t="s">
        <v>249</v>
      </c>
    </row>
    <row r="136" s="2" customFormat="1">
      <c r="A136" s="39"/>
      <c r="B136" s="40"/>
      <c r="C136" s="41"/>
      <c r="D136" s="233" t="s">
        <v>221</v>
      </c>
      <c r="E136" s="41"/>
      <c r="F136" s="234" t="s">
        <v>250</v>
      </c>
      <c r="G136" s="41"/>
      <c r="H136" s="41"/>
      <c r="I136" s="235"/>
      <c r="J136" s="41"/>
      <c r="K136" s="41"/>
      <c r="L136" s="45"/>
      <c r="M136" s="236"/>
      <c r="N136" s="237"/>
      <c r="O136" s="92"/>
      <c r="P136" s="92"/>
      <c r="Q136" s="92"/>
      <c r="R136" s="92"/>
      <c r="S136" s="92"/>
      <c r="T136" s="93"/>
      <c r="U136" s="39"/>
      <c r="V136" s="39"/>
      <c r="W136" s="39"/>
      <c r="X136" s="39"/>
      <c r="Y136" s="39"/>
      <c r="Z136" s="39"/>
      <c r="AA136" s="39"/>
      <c r="AB136" s="39"/>
      <c r="AC136" s="39"/>
      <c r="AD136" s="39"/>
      <c r="AE136" s="39"/>
      <c r="AT136" s="18" t="s">
        <v>221</v>
      </c>
      <c r="AU136" s="18" t="s">
        <v>88</v>
      </c>
    </row>
    <row r="137" s="2" customFormat="1" ht="24.15" customHeight="1">
      <c r="A137" s="39"/>
      <c r="B137" s="40"/>
      <c r="C137" s="220" t="s">
        <v>251</v>
      </c>
      <c r="D137" s="220" t="s">
        <v>216</v>
      </c>
      <c r="E137" s="221" t="s">
        <v>252</v>
      </c>
      <c r="F137" s="222" t="s">
        <v>253</v>
      </c>
      <c r="G137" s="223" t="s">
        <v>219</v>
      </c>
      <c r="H137" s="224">
        <v>1</v>
      </c>
      <c r="I137" s="225"/>
      <c r="J137" s="226">
        <f>ROUND(I137*H137,2)</f>
        <v>0</v>
      </c>
      <c r="K137" s="222" t="s">
        <v>1</v>
      </c>
      <c r="L137" s="45"/>
      <c r="M137" s="227" t="s">
        <v>1</v>
      </c>
      <c r="N137" s="228" t="s">
        <v>46</v>
      </c>
      <c r="O137" s="92"/>
      <c r="P137" s="229">
        <f>O137*H137</f>
        <v>0</v>
      </c>
      <c r="Q137" s="229">
        <v>0</v>
      </c>
      <c r="R137" s="229">
        <f>Q137*H137</f>
        <v>0</v>
      </c>
      <c r="S137" s="229">
        <v>0</v>
      </c>
      <c r="T137" s="230">
        <f>S137*H137</f>
        <v>0</v>
      </c>
      <c r="U137" s="39"/>
      <c r="V137" s="39"/>
      <c r="W137" s="39"/>
      <c r="X137" s="39"/>
      <c r="Y137" s="39"/>
      <c r="Z137" s="39"/>
      <c r="AA137" s="39"/>
      <c r="AB137" s="39"/>
      <c r="AC137" s="39"/>
      <c r="AD137" s="39"/>
      <c r="AE137" s="39"/>
      <c r="AR137" s="231" t="s">
        <v>214</v>
      </c>
      <c r="AT137" s="231" t="s">
        <v>216</v>
      </c>
      <c r="AU137" s="231" t="s">
        <v>88</v>
      </c>
      <c r="AY137" s="18" t="s">
        <v>215</v>
      </c>
      <c r="BE137" s="232">
        <f>IF(N137="základní",J137,0)</f>
        <v>0</v>
      </c>
      <c r="BF137" s="232">
        <f>IF(N137="snížená",J137,0)</f>
        <v>0</v>
      </c>
      <c r="BG137" s="232">
        <f>IF(N137="zákl. přenesená",J137,0)</f>
        <v>0</v>
      </c>
      <c r="BH137" s="232">
        <f>IF(N137="sníž. přenesená",J137,0)</f>
        <v>0</v>
      </c>
      <c r="BI137" s="232">
        <f>IF(N137="nulová",J137,0)</f>
        <v>0</v>
      </c>
      <c r="BJ137" s="18" t="s">
        <v>88</v>
      </c>
      <c r="BK137" s="232">
        <f>ROUND(I137*H137,2)</f>
        <v>0</v>
      </c>
      <c r="BL137" s="18" t="s">
        <v>214</v>
      </c>
      <c r="BM137" s="231" t="s">
        <v>254</v>
      </c>
    </row>
    <row r="138" s="2" customFormat="1">
      <c r="A138" s="39"/>
      <c r="B138" s="40"/>
      <c r="C138" s="41"/>
      <c r="D138" s="233" t="s">
        <v>221</v>
      </c>
      <c r="E138" s="41"/>
      <c r="F138" s="234" t="s">
        <v>255</v>
      </c>
      <c r="G138" s="41"/>
      <c r="H138" s="41"/>
      <c r="I138" s="235"/>
      <c r="J138" s="41"/>
      <c r="K138" s="41"/>
      <c r="L138" s="45"/>
      <c r="M138" s="236"/>
      <c r="N138" s="237"/>
      <c r="O138" s="92"/>
      <c r="P138" s="92"/>
      <c r="Q138" s="92"/>
      <c r="R138" s="92"/>
      <c r="S138" s="92"/>
      <c r="T138" s="93"/>
      <c r="U138" s="39"/>
      <c r="V138" s="39"/>
      <c r="W138" s="39"/>
      <c r="X138" s="39"/>
      <c r="Y138" s="39"/>
      <c r="Z138" s="39"/>
      <c r="AA138" s="39"/>
      <c r="AB138" s="39"/>
      <c r="AC138" s="39"/>
      <c r="AD138" s="39"/>
      <c r="AE138" s="39"/>
      <c r="AT138" s="18" t="s">
        <v>221</v>
      </c>
      <c r="AU138" s="18" t="s">
        <v>88</v>
      </c>
    </row>
    <row r="139" s="2" customFormat="1" ht="16.5" customHeight="1">
      <c r="A139" s="39"/>
      <c r="B139" s="40"/>
      <c r="C139" s="220" t="s">
        <v>256</v>
      </c>
      <c r="D139" s="220" t="s">
        <v>216</v>
      </c>
      <c r="E139" s="221" t="s">
        <v>257</v>
      </c>
      <c r="F139" s="222" t="s">
        <v>258</v>
      </c>
      <c r="G139" s="223" t="s">
        <v>219</v>
      </c>
      <c r="H139" s="224">
        <v>1</v>
      </c>
      <c r="I139" s="225"/>
      <c r="J139" s="226">
        <f>ROUND(I139*H139,2)</f>
        <v>0</v>
      </c>
      <c r="K139" s="222" t="s">
        <v>1</v>
      </c>
      <c r="L139" s="45"/>
      <c r="M139" s="227" t="s">
        <v>1</v>
      </c>
      <c r="N139" s="228" t="s">
        <v>46</v>
      </c>
      <c r="O139" s="92"/>
      <c r="P139" s="229">
        <f>O139*H139</f>
        <v>0</v>
      </c>
      <c r="Q139" s="229">
        <v>0</v>
      </c>
      <c r="R139" s="229">
        <f>Q139*H139</f>
        <v>0</v>
      </c>
      <c r="S139" s="229">
        <v>0</v>
      </c>
      <c r="T139" s="230">
        <f>S139*H139</f>
        <v>0</v>
      </c>
      <c r="U139" s="39"/>
      <c r="V139" s="39"/>
      <c r="W139" s="39"/>
      <c r="X139" s="39"/>
      <c r="Y139" s="39"/>
      <c r="Z139" s="39"/>
      <c r="AA139" s="39"/>
      <c r="AB139" s="39"/>
      <c r="AC139" s="39"/>
      <c r="AD139" s="39"/>
      <c r="AE139" s="39"/>
      <c r="AR139" s="231" t="s">
        <v>214</v>
      </c>
      <c r="AT139" s="231" t="s">
        <v>216</v>
      </c>
      <c r="AU139" s="231" t="s">
        <v>88</v>
      </c>
      <c r="AY139" s="18" t="s">
        <v>215</v>
      </c>
      <c r="BE139" s="232">
        <f>IF(N139="základní",J139,0)</f>
        <v>0</v>
      </c>
      <c r="BF139" s="232">
        <f>IF(N139="snížená",J139,0)</f>
        <v>0</v>
      </c>
      <c r="BG139" s="232">
        <f>IF(N139="zákl. přenesená",J139,0)</f>
        <v>0</v>
      </c>
      <c r="BH139" s="232">
        <f>IF(N139="sníž. přenesená",J139,0)</f>
        <v>0</v>
      </c>
      <c r="BI139" s="232">
        <f>IF(N139="nulová",J139,0)</f>
        <v>0</v>
      </c>
      <c r="BJ139" s="18" t="s">
        <v>88</v>
      </c>
      <c r="BK139" s="232">
        <f>ROUND(I139*H139,2)</f>
        <v>0</v>
      </c>
      <c r="BL139" s="18" t="s">
        <v>214</v>
      </c>
      <c r="BM139" s="231" t="s">
        <v>259</v>
      </c>
    </row>
    <row r="140" s="2" customFormat="1">
      <c r="A140" s="39"/>
      <c r="B140" s="40"/>
      <c r="C140" s="41"/>
      <c r="D140" s="233" t="s">
        <v>221</v>
      </c>
      <c r="E140" s="41"/>
      <c r="F140" s="234" t="s">
        <v>260</v>
      </c>
      <c r="G140" s="41"/>
      <c r="H140" s="41"/>
      <c r="I140" s="235"/>
      <c r="J140" s="41"/>
      <c r="K140" s="41"/>
      <c r="L140" s="45"/>
      <c r="M140" s="236"/>
      <c r="N140" s="237"/>
      <c r="O140" s="92"/>
      <c r="P140" s="92"/>
      <c r="Q140" s="92"/>
      <c r="R140" s="92"/>
      <c r="S140" s="92"/>
      <c r="T140" s="93"/>
      <c r="U140" s="39"/>
      <c r="V140" s="39"/>
      <c r="W140" s="39"/>
      <c r="X140" s="39"/>
      <c r="Y140" s="39"/>
      <c r="Z140" s="39"/>
      <c r="AA140" s="39"/>
      <c r="AB140" s="39"/>
      <c r="AC140" s="39"/>
      <c r="AD140" s="39"/>
      <c r="AE140" s="39"/>
      <c r="AT140" s="18" t="s">
        <v>221</v>
      </c>
      <c r="AU140" s="18" t="s">
        <v>88</v>
      </c>
    </row>
    <row r="141" s="2" customFormat="1" ht="16.5" customHeight="1">
      <c r="A141" s="39"/>
      <c r="B141" s="40"/>
      <c r="C141" s="220" t="s">
        <v>261</v>
      </c>
      <c r="D141" s="220" t="s">
        <v>216</v>
      </c>
      <c r="E141" s="221" t="s">
        <v>262</v>
      </c>
      <c r="F141" s="222" t="s">
        <v>263</v>
      </c>
      <c r="G141" s="223" t="s">
        <v>219</v>
      </c>
      <c r="H141" s="224">
        <v>1</v>
      </c>
      <c r="I141" s="225"/>
      <c r="J141" s="226">
        <f>ROUND(I141*H141,2)</f>
        <v>0</v>
      </c>
      <c r="K141" s="222" t="s">
        <v>1</v>
      </c>
      <c r="L141" s="45"/>
      <c r="M141" s="227" t="s">
        <v>1</v>
      </c>
      <c r="N141" s="228" t="s">
        <v>46</v>
      </c>
      <c r="O141" s="92"/>
      <c r="P141" s="229">
        <f>O141*H141</f>
        <v>0</v>
      </c>
      <c r="Q141" s="229">
        <v>0</v>
      </c>
      <c r="R141" s="229">
        <f>Q141*H141</f>
        <v>0</v>
      </c>
      <c r="S141" s="229">
        <v>0</v>
      </c>
      <c r="T141" s="230">
        <f>S141*H141</f>
        <v>0</v>
      </c>
      <c r="U141" s="39"/>
      <c r="V141" s="39"/>
      <c r="W141" s="39"/>
      <c r="X141" s="39"/>
      <c r="Y141" s="39"/>
      <c r="Z141" s="39"/>
      <c r="AA141" s="39"/>
      <c r="AB141" s="39"/>
      <c r="AC141" s="39"/>
      <c r="AD141" s="39"/>
      <c r="AE141" s="39"/>
      <c r="AR141" s="231" t="s">
        <v>214</v>
      </c>
      <c r="AT141" s="231" t="s">
        <v>216</v>
      </c>
      <c r="AU141" s="231" t="s">
        <v>88</v>
      </c>
      <c r="AY141" s="18" t="s">
        <v>215</v>
      </c>
      <c r="BE141" s="232">
        <f>IF(N141="základní",J141,0)</f>
        <v>0</v>
      </c>
      <c r="BF141" s="232">
        <f>IF(N141="snížená",J141,0)</f>
        <v>0</v>
      </c>
      <c r="BG141" s="232">
        <f>IF(N141="zákl. přenesená",J141,0)</f>
        <v>0</v>
      </c>
      <c r="BH141" s="232">
        <f>IF(N141="sníž. přenesená",J141,0)</f>
        <v>0</v>
      </c>
      <c r="BI141" s="232">
        <f>IF(N141="nulová",J141,0)</f>
        <v>0</v>
      </c>
      <c r="BJ141" s="18" t="s">
        <v>88</v>
      </c>
      <c r="BK141" s="232">
        <f>ROUND(I141*H141,2)</f>
        <v>0</v>
      </c>
      <c r="BL141" s="18" t="s">
        <v>214</v>
      </c>
      <c r="BM141" s="231" t="s">
        <v>264</v>
      </c>
    </row>
    <row r="142" s="2" customFormat="1">
      <c r="A142" s="39"/>
      <c r="B142" s="40"/>
      <c r="C142" s="41"/>
      <c r="D142" s="233" t="s">
        <v>221</v>
      </c>
      <c r="E142" s="41"/>
      <c r="F142" s="234" t="s">
        <v>265</v>
      </c>
      <c r="G142" s="41"/>
      <c r="H142" s="41"/>
      <c r="I142" s="235"/>
      <c r="J142" s="41"/>
      <c r="K142" s="41"/>
      <c r="L142" s="45"/>
      <c r="M142" s="236"/>
      <c r="N142" s="237"/>
      <c r="O142" s="92"/>
      <c r="P142" s="92"/>
      <c r="Q142" s="92"/>
      <c r="R142" s="92"/>
      <c r="S142" s="92"/>
      <c r="T142" s="93"/>
      <c r="U142" s="39"/>
      <c r="V142" s="39"/>
      <c r="W142" s="39"/>
      <c r="X142" s="39"/>
      <c r="Y142" s="39"/>
      <c r="Z142" s="39"/>
      <c r="AA142" s="39"/>
      <c r="AB142" s="39"/>
      <c r="AC142" s="39"/>
      <c r="AD142" s="39"/>
      <c r="AE142" s="39"/>
      <c r="AT142" s="18" t="s">
        <v>221</v>
      </c>
      <c r="AU142" s="18" t="s">
        <v>88</v>
      </c>
    </row>
    <row r="143" s="2" customFormat="1" ht="16.5" customHeight="1">
      <c r="A143" s="39"/>
      <c r="B143" s="40"/>
      <c r="C143" s="220" t="s">
        <v>266</v>
      </c>
      <c r="D143" s="220" t="s">
        <v>216</v>
      </c>
      <c r="E143" s="221" t="s">
        <v>267</v>
      </c>
      <c r="F143" s="222" t="s">
        <v>268</v>
      </c>
      <c r="G143" s="223" t="s">
        <v>219</v>
      </c>
      <c r="H143" s="224">
        <v>1</v>
      </c>
      <c r="I143" s="225"/>
      <c r="J143" s="226">
        <f>ROUND(I143*H143,2)</f>
        <v>0</v>
      </c>
      <c r="K143" s="222" t="s">
        <v>1</v>
      </c>
      <c r="L143" s="45"/>
      <c r="M143" s="227" t="s">
        <v>1</v>
      </c>
      <c r="N143" s="228" t="s">
        <v>46</v>
      </c>
      <c r="O143" s="92"/>
      <c r="P143" s="229">
        <f>O143*H143</f>
        <v>0</v>
      </c>
      <c r="Q143" s="229">
        <v>0</v>
      </c>
      <c r="R143" s="229">
        <f>Q143*H143</f>
        <v>0</v>
      </c>
      <c r="S143" s="229">
        <v>0</v>
      </c>
      <c r="T143" s="230">
        <f>S143*H143</f>
        <v>0</v>
      </c>
      <c r="U143" s="39"/>
      <c r="V143" s="39"/>
      <c r="W143" s="39"/>
      <c r="X143" s="39"/>
      <c r="Y143" s="39"/>
      <c r="Z143" s="39"/>
      <c r="AA143" s="39"/>
      <c r="AB143" s="39"/>
      <c r="AC143" s="39"/>
      <c r="AD143" s="39"/>
      <c r="AE143" s="39"/>
      <c r="AR143" s="231" t="s">
        <v>214</v>
      </c>
      <c r="AT143" s="231" t="s">
        <v>216</v>
      </c>
      <c r="AU143" s="231" t="s">
        <v>88</v>
      </c>
      <c r="AY143" s="18" t="s">
        <v>215</v>
      </c>
      <c r="BE143" s="232">
        <f>IF(N143="základní",J143,0)</f>
        <v>0</v>
      </c>
      <c r="BF143" s="232">
        <f>IF(N143="snížená",J143,0)</f>
        <v>0</v>
      </c>
      <c r="BG143" s="232">
        <f>IF(N143="zákl. přenesená",J143,0)</f>
        <v>0</v>
      </c>
      <c r="BH143" s="232">
        <f>IF(N143="sníž. přenesená",J143,0)</f>
        <v>0</v>
      </c>
      <c r="BI143" s="232">
        <f>IF(N143="nulová",J143,0)</f>
        <v>0</v>
      </c>
      <c r="BJ143" s="18" t="s">
        <v>88</v>
      </c>
      <c r="BK143" s="232">
        <f>ROUND(I143*H143,2)</f>
        <v>0</v>
      </c>
      <c r="BL143" s="18" t="s">
        <v>214</v>
      </c>
      <c r="BM143" s="231" t="s">
        <v>269</v>
      </c>
    </row>
    <row r="144" s="2" customFormat="1">
      <c r="A144" s="39"/>
      <c r="B144" s="40"/>
      <c r="C144" s="41"/>
      <c r="D144" s="233" t="s">
        <v>221</v>
      </c>
      <c r="E144" s="41"/>
      <c r="F144" s="234" t="s">
        <v>270</v>
      </c>
      <c r="G144" s="41"/>
      <c r="H144" s="41"/>
      <c r="I144" s="235"/>
      <c r="J144" s="41"/>
      <c r="K144" s="41"/>
      <c r="L144" s="45"/>
      <c r="M144" s="236"/>
      <c r="N144" s="237"/>
      <c r="O144" s="92"/>
      <c r="P144" s="92"/>
      <c r="Q144" s="92"/>
      <c r="R144" s="92"/>
      <c r="S144" s="92"/>
      <c r="T144" s="93"/>
      <c r="U144" s="39"/>
      <c r="V144" s="39"/>
      <c r="W144" s="39"/>
      <c r="X144" s="39"/>
      <c r="Y144" s="39"/>
      <c r="Z144" s="39"/>
      <c r="AA144" s="39"/>
      <c r="AB144" s="39"/>
      <c r="AC144" s="39"/>
      <c r="AD144" s="39"/>
      <c r="AE144" s="39"/>
      <c r="AT144" s="18" t="s">
        <v>221</v>
      </c>
      <c r="AU144" s="18" t="s">
        <v>88</v>
      </c>
    </row>
    <row r="145" s="2" customFormat="1" ht="16.5" customHeight="1">
      <c r="A145" s="39"/>
      <c r="B145" s="40"/>
      <c r="C145" s="220" t="s">
        <v>8</v>
      </c>
      <c r="D145" s="220" t="s">
        <v>216</v>
      </c>
      <c r="E145" s="221" t="s">
        <v>271</v>
      </c>
      <c r="F145" s="222" t="s">
        <v>272</v>
      </c>
      <c r="G145" s="223" t="s">
        <v>219</v>
      </c>
      <c r="H145" s="224">
        <v>1</v>
      </c>
      <c r="I145" s="225"/>
      <c r="J145" s="226">
        <f>ROUND(I145*H145,2)</f>
        <v>0</v>
      </c>
      <c r="K145" s="222" t="s">
        <v>1</v>
      </c>
      <c r="L145" s="45"/>
      <c r="M145" s="227" t="s">
        <v>1</v>
      </c>
      <c r="N145" s="228" t="s">
        <v>46</v>
      </c>
      <c r="O145" s="92"/>
      <c r="P145" s="229">
        <f>O145*H145</f>
        <v>0</v>
      </c>
      <c r="Q145" s="229">
        <v>0</v>
      </c>
      <c r="R145" s="229">
        <f>Q145*H145</f>
        <v>0</v>
      </c>
      <c r="S145" s="229">
        <v>0</v>
      </c>
      <c r="T145" s="230">
        <f>S145*H145</f>
        <v>0</v>
      </c>
      <c r="U145" s="39"/>
      <c r="V145" s="39"/>
      <c r="W145" s="39"/>
      <c r="X145" s="39"/>
      <c r="Y145" s="39"/>
      <c r="Z145" s="39"/>
      <c r="AA145" s="39"/>
      <c r="AB145" s="39"/>
      <c r="AC145" s="39"/>
      <c r="AD145" s="39"/>
      <c r="AE145" s="39"/>
      <c r="AR145" s="231" t="s">
        <v>214</v>
      </c>
      <c r="AT145" s="231" t="s">
        <v>216</v>
      </c>
      <c r="AU145" s="231" t="s">
        <v>88</v>
      </c>
      <c r="AY145" s="18" t="s">
        <v>215</v>
      </c>
      <c r="BE145" s="232">
        <f>IF(N145="základní",J145,0)</f>
        <v>0</v>
      </c>
      <c r="BF145" s="232">
        <f>IF(N145="snížená",J145,0)</f>
        <v>0</v>
      </c>
      <c r="BG145" s="232">
        <f>IF(N145="zákl. přenesená",J145,0)</f>
        <v>0</v>
      </c>
      <c r="BH145" s="232">
        <f>IF(N145="sníž. přenesená",J145,0)</f>
        <v>0</v>
      </c>
      <c r="BI145" s="232">
        <f>IF(N145="nulová",J145,0)</f>
        <v>0</v>
      </c>
      <c r="BJ145" s="18" t="s">
        <v>88</v>
      </c>
      <c r="BK145" s="232">
        <f>ROUND(I145*H145,2)</f>
        <v>0</v>
      </c>
      <c r="BL145" s="18" t="s">
        <v>214</v>
      </c>
      <c r="BM145" s="231" t="s">
        <v>273</v>
      </c>
    </row>
    <row r="146" s="2" customFormat="1">
      <c r="A146" s="39"/>
      <c r="B146" s="40"/>
      <c r="C146" s="41"/>
      <c r="D146" s="233" t="s">
        <v>221</v>
      </c>
      <c r="E146" s="41"/>
      <c r="F146" s="234" t="s">
        <v>274</v>
      </c>
      <c r="G146" s="41"/>
      <c r="H146" s="41"/>
      <c r="I146" s="235"/>
      <c r="J146" s="41"/>
      <c r="K146" s="41"/>
      <c r="L146" s="45"/>
      <c r="M146" s="236"/>
      <c r="N146" s="237"/>
      <c r="O146" s="92"/>
      <c r="P146" s="92"/>
      <c r="Q146" s="92"/>
      <c r="R146" s="92"/>
      <c r="S146" s="92"/>
      <c r="T146" s="93"/>
      <c r="U146" s="39"/>
      <c r="V146" s="39"/>
      <c r="W146" s="39"/>
      <c r="X146" s="39"/>
      <c r="Y146" s="39"/>
      <c r="Z146" s="39"/>
      <c r="AA146" s="39"/>
      <c r="AB146" s="39"/>
      <c r="AC146" s="39"/>
      <c r="AD146" s="39"/>
      <c r="AE146" s="39"/>
      <c r="AT146" s="18" t="s">
        <v>221</v>
      </c>
      <c r="AU146" s="18" t="s">
        <v>88</v>
      </c>
    </row>
    <row r="147" s="2" customFormat="1" ht="24.15" customHeight="1">
      <c r="A147" s="39"/>
      <c r="B147" s="40"/>
      <c r="C147" s="220" t="s">
        <v>275</v>
      </c>
      <c r="D147" s="220" t="s">
        <v>216</v>
      </c>
      <c r="E147" s="221" t="s">
        <v>276</v>
      </c>
      <c r="F147" s="222" t="s">
        <v>277</v>
      </c>
      <c r="G147" s="223" t="s">
        <v>219</v>
      </c>
      <c r="H147" s="224">
        <v>1</v>
      </c>
      <c r="I147" s="225"/>
      <c r="J147" s="226">
        <f>ROUND(I147*H147,2)</f>
        <v>0</v>
      </c>
      <c r="K147" s="222" t="s">
        <v>1</v>
      </c>
      <c r="L147" s="45"/>
      <c r="M147" s="227" t="s">
        <v>1</v>
      </c>
      <c r="N147" s="228" t="s">
        <v>46</v>
      </c>
      <c r="O147" s="92"/>
      <c r="P147" s="229">
        <f>O147*H147</f>
        <v>0</v>
      </c>
      <c r="Q147" s="229">
        <v>0</v>
      </c>
      <c r="R147" s="229">
        <f>Q147*H147</f>
        <v>0</v>
      </c>
      <c r="S147" s="229">
        <v>0</v>
      </c>
      <c r="T147" s="230">
        <f>S147*H147</f>
        <v>0</v>
      </c>
      <c r="U147" s="39"/>
      <c r="V147" s="39"/>
      <c r="W147" s="39"/>
      <c r="X147" s="39"/>
      <c r="Y147" s="39"/>
      <c r="Z147" s="39"/>
      <c r="AA147" s="39"/>
      <c r="AB147" s="39"/>
      <c r="AC147" s="39"/>
      <c r="AD147" s="39"/>
      <c r="AE147" s="39"/>
      <c r="AR147" s="231" t="s">
        <v>214</v>
      </c>
      <c r="AT147" s="231" t="s">
        <v>216</v>
      </c>
      <c r="AU147" s="231" t="s">
        <v>88</v>
      </c>
      <c r="AY147" s="18" t="s">
        <v>215</v>
      </c>
      <c r="BE147" s="232">
        <f>IF(N147="základní",J147,0)</f>
        <v>0</v>
      </c>
      <c r="BF147" s="232">
        <f>IF(N147="snížená",J147,0)</f>
        <v>0</v>
      </c>
      <c r="BG147" s="232">
        <f>IF(N147="zákl. přenesená",J147,0)</f>
        <v>0</v>
      </c>
      <c r="BH147" s="232">
        <f>IF(N147="sníž. přenesená",J147,0)</f>
        <v>0</v>
      </c>
      <c r="BI147" s="232">
        <f>IF(N147="nulová",J147,0)</f>
        <v>0</v>
      </c>
      <c r="BJ147" s="18" t="s">
        <v>88</v>
      </c>
      <c r="BK147" s="232">
        <f>ROUND(I147*H147,2)</f>
        <v>0</v>
      </c>
      <c r="BL147" s="18" t="s">
        <v>214</v>
      </c>
      <c r="BM147" s="231" t="s">
        <v>278</v>
      </c>
    </row>
    <row r="148" s="2" customFormat="1">
      <c r="A148" s="39"/>
      <c r="B148" s="40"/>
      <c r="C148" s="41"/>
      <c r="D148" s="233" t="s">
        <v>221</v>
      </c>
      <c r="E148" s="41"/>
      <c r="F148" s="234" t="s">
        <v>279</v>
      </c>
      <c r="G148" s="41"/>
      <c r="H148" s="41"/>
      <c r="I148" s="235"/>
      <c r="J148" s="41"/>
      <c r="K148" s="41"/>
      <c r="L148" s="45"/>
      <c r="M148" s="236"/>
      <c r="N148" s="237"/>
      <c r="O148" s="92"/>
      <c r="P148" s="92"/>
      <c r="Q148" s="92"/>
      <c r="R148" s="92"/>
      <c r="S148" s="92"/>
      <c r="T148" s="93"/>
      <c r="U148" s="39"/>
      <c r="V148" s="39"/>
      <c r="W148" s="39"/>
      <c r="X148" s="39"/>
      <c r="Y148" s="39"/>
      <c r="Z148" s="39"/>
      <c r="AA148" s="39"/>
      <c r="AB148" s="39"/>
      <c r="AC148" s="39"/>
      <c r="AD148" s="39"/>
      <c r="AE148" s="39"/>
      <c r="AT148" s="18" t="s">
        <v>221</v>
      </c>
      <c r="AU148" s="18" t="s">
        <v>88</v>
      </c>
    </row>
    <row r="149" s="2" customFormat="1" ht="16.5" customHeight="1">
      <c r="A149" s="39"/>
      <c r="B149" s="40"/>
      <c r="C149" s="220" t="s">
        <v>280</v>
      </c>
      <c r="D149" s="220" t="s">
        <v>216</v>
      </c>
      <c r="E149" s="221" t="s">
        <v>281</v>
      </c>
      <c r="F149" s="222" t="s">
        <v>282</v>
      </c>
      <c r="G149" s="223" t="s">
        <v>219</v>
      </c>
      <c r="H149" s="224">
        <v>1</v>
      </c>
      <c r="I149" s="225"/>
      <c r="J149" s="226">
        <f>ROUND(I149*H149,2)</f>
        <v>0</v>
      </c>
      <c r="K149" s="222" t="s">
        <v>1</v>
      </c>
      <c r="L149" s="45"/>
      <c r="M149" s="227" t="s">
        <v>1</v>
      </c>
      <c r="N149" s="228" t="s">
        <v>46</v>
      </c>
      <c r="O149" s="92"/>
      <c r="P149" s="229">
        <f>O149*H149</f>
        <v>0</v>
      </c>
      <c r="Q149" s="229">
        <v>0</v>
      </c>
      <c r="R149" s="229">
        <f>Q149*H149</f>
        <v>0</v>
      </c>
      <c r="S149" s="229">
        <v>0</v>
      </c>
      <c r="T149" s="230">
        <f>S149*H149</f>
        <v>0</v>
      </c>
      <c r="U149" s="39"/>
      <c r="V149" s="39"/>
      <c r="W149" s="39"/>
      <c r="X149" s="39"/>
      <c r="Y149" s="39"/>
      <c r="Z149" s="39"/>
      <c r="AA149" s="39"/>
      <c r="AB149" s="39"/>
      <c r="AC149" s="39"/>
      <c r="AD149" s="39"/>
      <c r="AE149" s="39"/>
      <c r="AR149" s="231" t="s">
        <v>214</v>
      </c>
      <c r="AT149" s="231" t="s">
        <v>216</v>
      </c>
      <c r="AU149" s="231" t="s">
        <v>88</v>
      </c>
      <c r="AY149" s="18" t="s">
        <v>215</v>
      </c>
      <c r="BE149" s="232">
        <f>IF(N149="základní",J149,0)</f>
        <v>0</v>
      </c>
      <c r="BF149" s="232">
        <f>IF(N149="snížená",J149,0)</f>
        <v>0</v>
      </c>
      <c r="BG149" s="232">
        <f>IF(N149="zákl. přenesená",J149,0)</f>
        <v>0</v>
      </c>
      <c r="BH149" s="232">
        <f>IF(N149="sníž. přenesená",J149,0)</f>
        <v>0</v>
      </c>
      <c r="BI149" s="232">
        <f>IF(N149="nulová",J149,0)</f>
        <v>0</v>
      </c>
      <c r="BJ149" s="18" t="s">
        <v>88</v>
      </c>
      <c r="BK149" s="232">
        <f>ROUND(I149*H149,2)</f>
        <v>0</v>
      </c>
      <c r="BL149" s="18" t="s">
        <v>214</v>
      </c>
      <c r="BM149" s="231" t="s">
        <v>283</v>
      </c>
    </row>
    <row r="150" s="2" customFormat="1">
      <c r="A150" s="39"/>
      <c r="B150" s="40"/>
      <c r="C150" s="41"/>
      <c r="D150" s="233" t="s">
        <v>221</v>
      </c>
      <c r="E150" s="41"/>
      <c r="F150" s="234" t="s">
        <v>284</v>
      </c>
      <c r="G150" s="41"/>
      <c r="H150" s="41"/>
      <c r="I150" s="235"/>
      <c r="J150" s="41"/>
      <c r="K150" s="41"/>
      <c r="L150" s="45"/>
      <c r="M150" s="236"/>
      <c r="N150" s="237"/>
      <c r="O150" s="92"/>
      <c r="P150" s="92"/>
      <c r="Q150" s="92"/>
      <c r="R150" s="92"/>
      <c r="S150" s="92"/>
      <c r="T150" s="93"/>
      <c r="U150" s="39"/>
      <c r="V150" s="39"/>
      <c r="W150" s="39"/>
      <c r="X150" s="39"/>
      <c r="Y150" s="39"/>
      <c r="Z150" s="39"/>
      <c r="AA150" s="39"/>
      <c r="AB150" s="39"/>
      <c r="AC150" s="39"/>
      <c r="AD150" s="39"/>
      <c r="AE150" s="39"/>
      <c r="AT150" s="18" t="s">
        <v>221</v>
      </c>
      <c r="AU150" s="18" t="s">
        <v>88</v>
      </c>
    </row>
    <row r="151" s="2" customFormat="1" ht="24.15" customHeight="1">
      <c r="A151" s="39"/>
      <c r="B151" s="40"/>
      <c r="C151" s="220" t="s">
        <v>285</v>
      </c>
      <c r="D151" s="220" t="s">
        <v>216</v>
      </c>
      <c r="E151" s="221" t="s">
        <v>286</v>
      </c>
      <c r="F151" s="222" t="s">
        <v>287</v>
      </c>
      <c r="G151" s="223" t="s">
        <v>288</v>
      </c>
      <c r="H151" s="224">
        <v>1</v>
      </c>
      <c r="I151" s="225"/>
      <c r="J151" s="226">
        <f>ROUND(I151*H151,2)</f>
        <v>0</v>
      </c>
      <c r="K151" s="222" t="s">
        <v>1</v>
      </c>
      <c r="L151" s="45"/>
      <c r="M151" s="227" t="s">
        <v>1</v>
      </c>
      <c r="N151" s="228" t="s">
        <v>46</v>
      </c>
      <c r="O151" s="92"/>
      <c r="P151" s="229">
        <f>O151*H151</f>
        <v>0</v>
      </c>
      <c r="Q151" s="229">
        <v>0</v>
      </c>
      <c r="R151" s="229">
        <f>Q151*H151</f>
        <v>0</v>
      </c>
      <c r="S151" s="229">
        <v>0</v>
      </c>
      <c r="T151" s="230">
        <f>S151*H151</f>
        <v>0</v>
      </c>
      <c r="U151" s="39"/>
      <c r="V151" s="39"/>
      <c r="W151" s="39"/>
      <c r="X151" s="39"/>
      <c r="Y151" s="39"/>
      <c r="Z151" s="39"/>
      <c r="AA151" s="39"/>
      <c r="AB151" s="39"/>
      <c r="AC151" s="39"/>
      <c r="AD151" s="39"/>
      <c r="AE151" s="39"/>
      <c r="AR151" s="231" t="s">
        <v>214</v>
      </c>
      <c r="AT151" s="231" t="s">
        <v>216</v>
      </c>
      <c r="AU151" s="231" t="s">
        <v>88</v>
      </c>
      <c r="AY151" s="18" t="s">
        <v>215</v>
      </c>
      <c r="BE151" s="232">
        <f>IF(N151="základní",J151,0)</f>
        <v>0</v>
      </c>
      <c r="BF151" s="232">
        <f>IF(N151="snížená",J151,0)</f>
        <v>0</v>
      </c>
      <c r="BG151" s="232">
        <f>IF(N151="zákl. přenesená",J151,0)</f>
        <v>0</v>
      </c>
      <c r="BH151" s="232">
        <f>IF(N151="sníž. přenesená",J151,0)</f>
        <v>0</v>
      </c>
      <c r="BI151" s="232">
        <f>IF(N151="nulová",J151,0)</f>
        <v>0</v>
      </c>
      <c r="BJ151" s="18" t="s">
        <v>88</v>
      </c>
      <c r="BK151" s="232">
        <f>ROUND(I151*H151,2)</f>
        <v>0</v>
      </c>
      <c r="BL151" s="18" t="s">
        <v>214</v>
      </c>
      <c r="BM151" s="231" t="s">
        <v>289</v>
      </c>
    </row>
    <row r="152" s="2" customFormat="1">
      <c r="A152" s="39"/>
      <c r="B152" s="40"/>
      <c r="C152" s="41"/>
      <c r="D152" s="233" t="s">
        <v>221</v>
      </c>
      <c r="E152" s="41"/>
      <c r="F152" s="234" t="s">
        <v>290</v>
      </c>
      <c r="G152" s="41"/>
      <c r="H152" s="41"/>
      <c r="I152" s="235"/>
      <c r="J152" s="41"/>
      <c r="K152" s="41"/>
      <c r="L152" s="45"/>
      <c r="M152" s="236"/>
      <c r="N152" s="237"/>
      <c r="O152" s="92"/>
      <c r="P152" s="92"/>
      <c r="Q152" s="92"/>
      <c r="R152" s="92"/>
      <c r="S152" s="92"/>
      <c r="T152" s="93"/>
      <c r="U152" s="39"/>
      <c r="V152" s="39"/>
      <c r="W152" s="39"/>
      <c r="X152" s="39"/>
      <c r="Y152" s="39"/>
      <c r="Z152" s="39"/>
      <c r="AA152" s="39"/>
      <c r="AB152" s="39"/>
      <c r="AC152" s="39"/>
      <c r="AD152" s="39"/>
      <c r="AE152" s="39"/>
      <c r="AT152" s="18" t="s">
        <v>221</v>
      </c>
      <c r="AU152" s="18" t="s">
        <v>88</v>
      </c>
    </row>
    <row r="153" s="2" customFormat="1" ht="16.5" customHeight="1">
      <c r="A153" s="39"/>
      <c r="B153" s="40"/>
      <c r="C153" s="220" t="s">
        <v>291</v>
      </c>
      <c r="D153" s="220" t="s">
        <v>216</v>
      </c>
      <c r="E153" s="221" t="s">
        <v>292</v>
      </c>
      <c r="F153" s="222" t="s">
        <v>293</v>
      </c>
      <c r="G153" s="223" t="s">
        <v>219</v>
      </c>
      <c r="H153" s="224">
        <v>1</v>
      </c>
      <c r="I153" s="225"/>
      <c r="J153" s="226">
        <f>ROUND(I153*H153,2)</f>
        <v>0</v>
      </c>
      <c r="K153" s="222" t="s">
        <v>1</v>
      </c>
      <c r="L153" s="45"/>
      <c r="M153" s="227" t="s">
        <v>1</v>
      </c>
      <c r="N153" s="228" t="s">
        <v>46</v>
      </c>
      <c r="O153" s="92"/>
      <c r="P153" s="229">
        <f>O153*H153</f>
        <v>0</v>
      </c>
      <c r="Q153" s="229">
        <v>0</v>
      </c>
      <c r="R153" s="229">
        <f>Q153*H153</f>
        <v>0</v>
      </c>
      <c r="S153" s="229">
        <v>0</v>
      </c>
      <c r="T153" s="230">
        <f>S153*H153</f>
        <v>0</v>
      </c>
      <c r="U153" s="39"/>
      <c r="V153" s="39"/>
      <c r="W153" s="39"/>
      <c r="X153" s="39"/>
      <c r="Y153" s="39"/>
      <c r="Z153" s="39"/>
      <c r="AA153" s="39"/>
      <c r="AB153" s="39"/>
      <c r="AC153" s="39"/>
      <c r="AD153" s="39"/>
      <c r="AE153" s="39"/>
      <c r="AR153" s="231" t="s">
        <v>214</v>
      </c>
      <c r="AT153" s="231" t="s">
        <v>216</v>
      </c>
      <c r="AU153" s="231" t="s">
        <v>88</v>
      </c>
      <c r="AY153" s="18" t="s">
        <v>215</v>
      </c>
      <c r="BE153" s="232">
        <f>IF(N153="základní",J153,0)</f>
        <v>0</v>
      </c>
      <c r="BF153" s="232">
        <f>IF(N153="snížená",J153,0)</f>
        <v>0</v>
      </c>
      <c r="BG153" s="232">
        <f>IF(N153="zákl. přenesená",J153,0)</f>
        <v>0</v>
      </c>
      <c r="BH153" s="232">
        <f>IF(N153="sníž. přenesená",J153,0)</f>
        <v>0</v>
      </c>
      <c r="BI153" s="232">
        <f>IF(N153="nulová",J153,0)</f>
        <v>0</v>
      </c>
      <c r="BJ153" s="18" t="s">
        <v>88</v>
      </c>
      <c r="BK153" s="232">
        <f>ROUND(I153*H153,2)</f>
        <v>0</v>
      </c>
      <c r="BL153" s="18" t="s">
        <v>214</v>
      </c>
      <c r="BM153" s="231" t="s">
        <v>294</v>
      </c>
    </row>
    <row r="154" s="2" customFormat="1">
      <c r="A154" s="39"/>
      <c r="B154" s="40"/>
      <c r="C154" s="41"/>
      <c r="D154" s="233" t="s">
        <v>221</v>
      </c>
      <c r="E154" s="41"/>
      <c r="F154" s="234" t="s">
        <v>295</v>
      </c>
      <c r="G154" s="41"/>
      <c r="H154" s="41"/>
      <c r="I154" s="235"/>
      <c r="J154" s="41"/>
      <c r="K154" s="41"/>
      <c r="L154" s="45"/>
      <c r="M154" s="236"/>
      <c r="N154" s="237"/>
      <c r="O154" s="92"/>
      <c r="P154" s="92"/>
      <c r="Q154" s="92"/>
      <c r="R154" s="92"/>
      <c r="S154" s="92"/>
      <c r="T154" s="93"/>
      <c r="U154" s="39"/>
      <c r="V154" s="39"/>
      <c r="W154" s="39"/>
      <c r="X154" s="39"/>
      <c r="Y154" s="39"/>
      <c r="Z154" s="39"/>
      <c r="AA154" s="39"/>
      <c r="AB154" s="39"/>
      <c r="AC154" s="39"/>
      <c r="AD154" s="39"/>
      <c r="AE154" s="39"/>
      <c r="AT154" s="18" t="s">
        <v>221</v>
      </c>
      <c r="AU154" s="18" t="s">
        <v>88</v>
      </c>
    </row>
    <row r="155" s="2" customFormat="1" ht="24.15" customHeight="1">
      <c r="A155" s="39"/>
      <c r="B155" s="40"/>
      <c r="C155" s="220" t="s">
        <v>296</v>
      </c>
      <c r="D155" s="220" t="s">
        <v>216</v>
      </c>
      <c r="E155" s="221" t="s">
        <v>297</v>
      </c>
      <c r="F155" s="222" t="s">
        <v>298</v>
      </c>
      <c r="G155" s="223" t="s">
        <v>219</v>
      </c>
      <c r="H155" s="224">
        <v>1</v>
      </c>
      <c r="I155" s="225"/>
      <c r="J155" s="226">
        <f>ROUND(I155*H155,2)</f>
        <v>0</v>
      </c>
      <c r="K155" s="222" t="s">
        <v>1</v>
      </c>
      <c r="L155" s="45"/>
      <c r="M155" s="227" t="s">
        <v>1</v>
      </c>
      <c r="N155" s="228" t="s">
        <v>46</v>
      </c>
      <c r="O155" s="92"/>
      <c r="P155" s="229">
        <f>O155*H155</f>
        <v>0</v>
      </c>
      <c r="Q155" s="229">
        <v>0</v>
      </c>
      <c r="R155" s="229">
        <f>Q155*H155</f>
        <v>0</v>
      </c>
      <c r="S155" s="229">
        <v>0</v>
      </c>
      <c r="T155" s="230">
        <f>S155*H155</f>
        <v>0</v>
      </c>
      <c r="U155" s="39"/>
      <c r="V155" s="39"/>
      <c r="W155" s="39"/>
      <c r="X155" s="39"/>
      <c r="Y155" s="39"/>
      <c r="Z155" s="39"/>
      <c r="AA155" s="39"/>
      <c r="AB155" s="39"/>
      <c r="AC155" s="39"/>
      <c r="AD155" s="39"/>
      <c r="AE155" s="39"/>
      <c r="AR155" s="231" t="s">
        <v>214</v>
      </c>
      <c r="AT155" s="231" t="s">
        <v>216</v>
      </c>
      <c r="AU155" s="231" t="s">
        <v>88</v>
      </c>
      <c r="AY155" s="18" t="s">
        <v>215</v>
      </c>
      <c r="BE155" s="232">
        <f>IF(N155="základní",J155,0)</f>
        <v>0</v>
      </c>
      <c r="BF155" s="232">
        <f>IF(N155="snížená",J155,0)</f>
        <v>0</v>
      </c>
      <c r="BG155" s="232">
        <f>IF(N155="zákl. přenesená",J155,0)</f>
        <v>0</v>
      </c>
      <c r="BH155" s="232">
        <f>IF(N155="sníž. přenesená",J155,0)</f>
        <v>0</v>
      </c>
      <c r="BI155" s="232">
        <f>IF(N155="nulová",J155,0)</f>
        <v>0</v>
      </c>
      <c r="BJ155" s="18" t="s">
        <v>88</v>
      </c>
      <c r="BK155" s="232">
        <f>ROUND(I155*H155,2)</f>
        <v>0</v>
      </c>
      <c r="BL155" s="18" t="s">
        <v>214</v>
      </c>
      <c r="BM155" s="231" t="s">
        <v>299</v>
      </c>
    </row>
    <row r="156" s="2" customFormat="1" ht="16.5" customHeight="1">
      <c r="A156" s="39"/>
      <c r="B156" s="40"/>
      <c r="C156" s="220" t="s">
        <v>300</v>
      </c>
      <c r="D156" s="220" t="s">
        <v>216</v>
      </c>
      <c r="E156" s="221" t="s">
        <v>301</v>
      </c>
      <c r="F156" s="222" t="s">
        <v>302</v>
      </c>
      <c r="G156" s="223" t="s">
        <v>219</v>
      </c>
      <c r="H156" s="224">
        <v>2</v>
      </c>
      <c r="I156" s="225"/>
      <c r="J156" s="226">
        <f>ROUND(I156*H156,2)</f>
        <v>0</v>
      </c>
      <c r="K156" s="222" t="s">
        <v>1</v>
      </c>
      <c r="L156" s="45"/>
      <c r="M156" s="227" t="s">
        <v>1</v>
      </c>
      <c r="N156" s="228" t="s">
        <v>46</v>
      </c>
      <c r="O156" s="92"/>
      <c r="P156" s="229">
        <f>O156*H156</f>
        <v>0</v>
      </c>
      <c r="Q156" s="229">
        <v>0</v>
      </c>
      <c r="R156" s="229">
        <f>Q156*H156</f>
        <v>0</v>
      </c>
      <c r="S156" s="229">
        <v>0</v>
      </c>
      <c r="T156" s="230">
        <f>S156*H156</f>
        <v>0</v>
      </c>
      <c r="U156" s="39"/>
      <c r="V156" s="39"/>
      <c r="W156" s="39"/>
      <c r="X156" s="39"/>
      <c r="Y156" s="39"/>
      <c r="Z156" s="39"/>
      <c r="AA156" s="39"/>
      <c r="AB156" s="39"/>
      <c r="AC156" s="39"/>
      <c r="AD156" s="39"/>
      <c r="AE156" s="39"/>
      <c r="AR156" s="231" t="s">
        <v>214</v>
      </c>
      <c r="AT156" s="231" t="s">
        <v>216</v>
      </c>
      <c r="AU156" s="231" t="s">
        <v>88</v>
      </c>
      <c r="AY156" s="18" t="s">
        <v>215</v>
      </c>
      <c r="BE156" s="232">
        <f>IF(N156="základní",J156,0)</f>
        <v>0</v>
      </c>
      <c r="BF156" s="232">
        <f>IF(N156="snížená",J156,0)</f>
        <v>0</v>
      </c>
      <c r="BG156" s="232">
        <f>IF(N156="zákl. přenesená",J156,0)</f>
        <v>0</v>
      </c>
      <c r="BH156" s="232">
        <f>IF(N156="sníž. přenesená",J156,0)</f>
        <v>0</v>
      </c>
      <c r="BI156" s="232">
        <f>IF(N156="nulová",J156,0)</f>
        <v>0</v>
      </c>
      <c r="BJ156" s="18" t="s">
        <v>88</v>
      </c>
      <c r="BK156" s="232">
        <f>ROUND(I156*H156,2)</f>
        <v>0</v>
      </c>
      <c r="BL156" s="18" t="s">
        <v>214</v>
      </c>
      <c r="BM156" s="231" t="s">
        <v>303</v>
      </c>
    </row>
    <row r="157" s="2" customFormat="1">
      <c r="A157" s="39"/>
      <c r="B157" s="40"/>
      <c r="C157" s="41"/>
      <c r="D157" s="233" t="s">
        <v>221</v>
      </c>
      <c r="E157" s="41"/>
      <c r="F157" s="234" t="s">
        <v>304</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221</v>
      </c>
      <c r="AU157" s="18" t="s">
        <v>88</v>
      </c>
    </row>
    <row r="158" s="2" customFormat="1" ht="16.5" customHeight="1">
      <c r="A158" s="39"/>
      <c r="B158" s="40"/>
      <c r="C158" s="220" t="s">
        <v>305</v>
      </c>
      <c r="D158" s="220" t="s">
        <v>216</v>
      </c>
      <c r="E158" s="221" t="s">
        <v>306</v>
      </c>
      <c r="F158" s="222" t="s">
        <v>307</v>
      </c>
      <c r="G158" s="223" t="s">
        <v>219</v>
      </c>
      <c r="H158" s="224">
        <v>1</v>
      </c>
      <c r="I158" s="225"/>
      <c r="J158" s="226">
        <f>ROUND(I158*H158,2)</f>
        <v>0</v>
      </c>
      <c r="K158" s="222" t="s">
        <v>1</v>
      </c>
      <c r="L158" s="45"/>
      <c r="M158" s="227" t="s">
        <v>1</v>
      </c>
      <c r="N158" s="228" t="s">
        <v>46</v>
      </c>
      <c r="O158" s="92"/>
      <c r="P158" s="229">
        <f>O158*H158</f>
        <v>0</v>
      </c>
      <c r="Q158" s="229">
        <v>0</v>
      </c>
      <c r="R158" s="229">
        <f>Q158*H158</f>
        <v>0</v>
      </c>
      <c r="S158" s="229">
        <v>0</v>
      </c>
      <c r="T158" s="230">
        <f>S158*H158</f>
        <v>0</v>
      </c>
      <c r="U158" s="39"/>
      <c r="V158" s="39"/>
      <c r="W158" s="39"/>
      <c r="X158" s="39"/>
      <c r="Y158" s="39"/>
      <c r="Z158" s="39"/>
      <c r="AA158" s="39"/>
      <c r="AB158" s="39"/>
      <c r="AC158" s="39"/>
      <c r="AD158" s="39"/>
      <c r="AE158" s="39"/>
      <c r="AR158" s="231" t="s">
        <v>214</v>
      </c>
      <c r="AT158" s="231" t="s">
        <v>216</v>
      </c>
      <c r="AU158" s="231" t="s">
        <v>88</v>
      </c>
      <c r="AY158" s="18" t="s">
        <v>215</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214</v>
      </c>
      <c r="BM158" s="231" t="s">
        <v>308</v>
      </c>
    </row>
    <row r="159" s="2" customFormat="1" ht="21.75" customHeight="1">
      <c r="A159" s="39"/>
      <c r="B159" s="40"/>
      <c r="C159" s="220" t="s">
        <v>309</v>
      </c>
      <c r="D159" s="220" t="s">
        <v>216</v>
      </c>
      <c r="E159" s="221" t="s">
        <v>310</v>
      </c>
      <c r="F159" s="222" t="s">
        <v>311</v>
      </c>
      <c r="G159" s="223" t="s">
        <v>219</v>
      </c>
      <c r="H159" s="224">
        <v>1</v>
      </c>
      <c r="I159" s="225"/>
      <c r="J159" s="226">
        <f>ROUND(I159*H159,2)</f>
        <v>0</v>
      </c>
      <c r="K159" s="222" t="s">
        <v>1</v>
      </c>
      <c r="L159" s="45"/>
      <c r="M159" s="227" t="s">
        <v>1</v>
      </c>
      <c r="N159" s="228" t="s">
        <v>46</v>
      </c>
      <c r="O159" s="92"/>
      <c r="P159" s="229">
        <f>O159*H159</f>
        <v>0</v>
      </c>
      <c r="Q159" s="229">
        <v>0</v>
      </c>
      <c r="R159" s="229">
        <f>Q159*H159</f>
        <v>0</v>
      </c>
      <c r="S159" s="229">
        <v>0</v>
      </c>
      <c r="T159" s="230">
        <f>S159*H159</f>
        <v>0</v>
      </c>
      <c r="U159" s="39"/>
      <c r="V159" s="39"/>
      <c r="W159" s="39"/>
      <c r="X159" s="39"/>
      <c r="Y159" s="39"/>
      <c r="Z159" s="39"/>
      <c r="AA159" s="39"/>
      <c r="AB159" s="39"/>
      <c r="AC159" s="39"/>
      <c r="AD159" s="39"/>
      <c r="AE159" s="39"/>
      <c r="AR159" s="231" t="s">
        <v>214</v>
      </c>
      <c r="AT159" s="231" t="s">
        <v>216</v>
      </c>
      <c r="AU159" s="231" t="s">
        <v>88</v>
      </c>
      <c r="AY159" s="18" t="s">
        <v>215</v>
      </c>
      <c r="BE159" s="232">
        <f>IF(N159="základní",J159,0)</f>
        <v>0</v>
      </c>
      <c r="BF159" s="232">
        <f>IF(N159="snížená",J159,0)</f>
        <v>0</v>
      </c>
      <c r="BG159" s="232">
        <f>IF(N159="zákl. přenesená",J159,0)</f>
        <v>0</v>
      </c>
      <c r="BH159" s="232">
        <f>IF(N159="sníž. přenesená",J159,0)</f>
        <v>0</v>
      </c>
      <c r="BI159" s="232">
        <f>IF(N159="nulová",J159,0)</f>
        <v>0</v>
      </c>
      <c r="BJ159" s="18" t="s">
        <v>88</v>
      </c>
      <c r="BK159" s="232">
        <f>ROUND(I159*H159,2)</f>
        <v>0</v>
      </c>
      <c r="BL159" s="18" t="s">
        <v>214</v>
      </c>
      <c r="BM159" s="231" t="s">
        <v>312</v>
      </c>
    </row>
    <row r="160" s="2" customFormat="1">
      <c r="A160" s="39"/>
      <c r="B160" s="40"/>
      <c r="C160" s="41"/>
      <c r="D160" s="233" t="s">
        <v>221</v>
      </c>
      <c r="E160" s="41"/>
      <c r="F160" s="234" t="s">
        <v>313</v>
      </c>
      <c r="G160" s="41"/>
      <c r="H160" s="41"/>
      <c r="I160" s="235"/>
      <c r="J160" s="41"/>
      <c r="K160" s="41"/>
      <c r="L160" s="45"/>
      <c r="M160" s="236"/>
      <c r="N160" s="237"/>
      <c r="O160" s="92"/>
      <c r="P160" s="92"/>
      <c r="Q160" s="92"/>
      <c r="R160" s="92"/>
      <c r="S160" s="92"/>
      <c r="T160" s="93"/>
      <c r="U160" s="39"/>
      <c r="V160" s="39"/>
      <c r="W160" s="39"/>
      <c r="X160" s="39"/>
      <c r="Y160" s="39"/>
      <c r="Z160" s="39"/>
      <c r="AA160" s="39"/>
      <c r="AB160" s="39"/>
      <c r="AC160" s="39"/>
      <c r="AD160" s="39"/>
      <c r="AE160" s="39"/>
      <c r="AT160" s="18" t="s">
        <v>221</v>
      </c>
      <c r="AU160" s="18" t="s">
        <v>88</v>
      </c>
    </row>
    <row r="161" s="2" customFormat="1" ht="16.5" customHeight="1">
      <c r="A161" s="39"/>
      <c r="B161" s="40"/>
      <c r="C161" s="220" t="s">
        <v>7</v>
      </c>
      <c r="D161" s="220" t="s">
        <v>216</v>
      </c>
      <c r="E161" s="221" t="s">
        <v>314</v>
      </c>
      <c r="F161" s="222" t="s">
        <v>315</v>
      </c>
      <c r="G161" s="223" t="s">
        <v>219</v>
      </c>
      <c r="H161" s="224">
        <v>1</v>
      </c>
      <c r="I161" s="225"/>
      <c r="J161" s="226">
        <f>ROUND(I161*H161,2)</f>
        <v>0</v>
      </c>
      <c r="K161" s="222" t="s">
        <v>1</v>
      </c>
      <c r="L161" s="45"/>
      <c r="M161" s="238" t="s">
        <v>1</v>
      </c>
      <c r="N161" s="239" t="s">
        <v>46</v>
      </c>
      <c r="O161" s="240"/>
      <c r="P161" s="241">
        <f>O161*H161</f>
        <v>0</v>
      </c>
      <c r="Q161" s="241">
        <v>0</v>
      </c>
      <c r="R161" s="241">
        <f>Q161*H161</f>
        <v>0</v>
      </c>
      <c r="S161" s="241">
        <v>0</v>
      </c>
      <c r="T161" s="242">
        <f>S161*H161</f>
        <v>0</v>
      </c>
      <c r="U161" s="39"/>
      <c r="V161" s="39"/>
      <c r="W161" s="39"/>
      <c r="X161" s="39"/>
      <c r="Y161" s="39"/>
      <c r="Z161" s="39"/>
      <c r="AA161" s="39"/>
      <c r="AB161" s="39"/>
      <c r="AC161" s="39"/>
      <c r="AD161" s="39"/>
      <c r="AE161" s="39"/>
      <c r="AR161" s="231" t="s">
        <v>214</v>
      </c>
      <c r="AT161" s="231" t="s">
        <v>216</v>
      </c>
      <c r="AU161" s="231" t="s">
        <v>88</v>
      </c>
      <c r="AY161" s="18" t="s">
        <v>215</v>
      </c>
      <c r="BE161" s="232">
        <f>IF(N161="základní",J161,0)</f>
        <v>0</v>
      </c>
      <c r="BF161" s="232">
        <f>IF(N161="snížená",J161,0)</f>
        <v>0</v>
      </c>
      <c r="BG161" s="232">
        <f>IF(N161="zákl. přenesená",J161,0)</f>
        <v>0</v>
      </c>
      <c r="BH161" s="232">
        <f>IF(N161="sníž. přenesená",J161,0)</f>
        <v>0</v>
      </c>
      <c r="BI161" s="232">
        <f>IF(N161="nulová",J161,0)</f>
        <v>0</v>
      </c>
      <c r="BJ161" s="18" t="s">
        <v>88</v>
      </c>
      <c r="BK161" s="232">
        <f>ROUND(I161*H161,2)</f>
        <v>0</v>
      </c>
      <c r="BL161" s="18" t="s">
        <v>214</v>
      </c>
      <c r="BM161" s="231" t="s">
        <v>316</v>
      </c>
    </row>
    <row r="162" s="2" customFormat="1" ht="6.96" customHeight="1">
      <c r="A162" s="39"/>
      <c r="B162" s="67"/>
      <c r="C162" s="68"/>
      <c r="D162" s="68"/>
      <c r="E162" s="68"/>
      <c r="F162" s="68"/>
      <c r="G162" s="68"/>
      <c r="H162" s="68"/>
      <c r="I162" s="68"/>
      <c r="J162" s="68"/>
      <c r="K162" s="68"/>
      <c r="L162" s="45"/>
      <c r="M162" s="39"/>
      <c r="O162" s="39"/>
      <c r="P162" s="39"/>
      <c r="Q162" s="39"/>
      <c r="R162" s="39"/>
      <c r="S162" s="39"/>
      <c r="T162" s="39"/>
      <c r="U162" s="39"/>
      <c r="V162" s="39"/>
      <c r="W162" s="39"/>
      <c r="X162" s="39"/>
      <c r="Y162" s="39"/>
      <c r="Z162" s="39"/>
      <c r="AA162" s="39"/>
      <c r="AB162" s="39"/>
      <c r="AC162" s="39"/>
      <c r="AD162" s="39"/>
      <c r="AE162" s="39"/>
    </row>
  </sheetData>
  <sheetProtection sheet="1" autoFilter="0" formatColumns="0" formatRows="0" objects="1" scenarios="1" spinCount="100000" saltValue="4dJgIM4oix9YlKZcYZSX/RC4QG3hIvP4jeGu7aOc/VwaISczGTZhbOmd2YoRq9hKgnRG7HuC5dEx8ai9xhj/Rw==" hashValue="aVa5dPnv/BtdSofmPSjQZ1UN7OYX00l7TOZH52f59h3CdRq/zMFJg/dY4ASaNhOMXN9fn7M82XqOnHEGW1nZ8g==" algorithmName="SHA-512" password="CC35"/>
  <autoFilter ref="C120:K161"/>
  <mergeCells count="12">
    <mergeCell ref="E7:H7"/>
    <mergeCell ref="E9:H9"/>
    <mergeCell ref="E11:H11"/>
    <mergeCell ref="E20:H20"/>
    <mergeCell ref="E29:H29"/>
    <mergeCell ref="E85:H85"/>
    <mergeCell ref="E87:H87"/>
    <mergeCell ref="E89:H89"/>
    <mergeCell ref="E109:H109"/>
    <mergeCell ref="E111:H111"/>
    <mergeCell ref="E113:H11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174</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8259</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8429</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175</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62.5" customHeight="1">
      <c r="A29" s="155"/>
      <c r="B29" s="156"/>
      <c r="C29" s="155"/>
      <c r="D29" s="155"/>
      <c r="E29" s="157" t="s">
        <v>8261</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ROUND(J123,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ROUND((SUM(BE123:BE195)),  2)</f>
        <v>0</v>
      </c>
      <c r="G35" s="39"/>
      <c r="H35" s="39"/>
      <c r="I35" s="165">
        <v>0.20999999999999999</v>
      </c>
      <c r="J35" s="164">
        <f>ROUND(((SUM(BE123:BE195))*I35),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ROUND((SUM(BF123:BF195)),  2)</f>
        <v>0</v>
      </c>
      <c r="G36" s="39"/>
      <c r="H36" s="39"/>
      <c r="I36" s="165">
        <v>0.12</v>
      </c>
      <c r="J36" s="164">
        <f>ROUND(((SUM(BF123:BF195))*I36),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ROUND((SUM(BG123:BG195)),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ROUND((SUM(BH123:BH195)),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ROUND((SUM(BI123:BI195)),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8259</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IO-03b - Přípojka SLP - Rowanet</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J123</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335</v>
      </c>
      <c r="E99" s="192"/>
      <c r="F99" s="192"/>
      <c r="G99" s="192"/>
      <c r="H99" s="192"/>
      <c r="I99" s="192"/>
      <c r="J99" s="193">
        <f>J124</f>
        <v>0</v>
      </c>
      <c r="K99" s="190"/>
      <c r="L99" s="194"/>
      <c r="S99" s="9"/>
      <c r="T99" s="9"/>
      <c r="U99" s="9"/>
      <c r="V99" s="9"/>
      <c r="W99" s="9"/>
      <c r="X99" s="9"/>
      <c r="Y99" s="9"/>
      <c r="Z99" s="9"/>
      <c r="AA99" s="9"/>
      <c r="AB99" s="9"/>
      <c r="AC99" s="9"/>
      <c r="AD99" s="9"/>
      <c r="AE99" s="9"/>
    </row>
    <row r="100" s="12" customFormat="1" ht="19.92" customHeight="1">
      <c r="A100" s="12"/>
      <c r="B100" s="243"/>
      <c r="C100" s="134"/>
      <c r="D100" s="244" t="s">
        <v>8430</v>
      </c>
      <c r="E100" s="245"/>
      <c r="F100" s="245"/>
      <c r="G100" s="245"/>
      <c r="H100" s="245"/>
      <c r="I100" s="245"/>
      <c r="J100" s="246">
        <f>J125</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8262</v>
      </c>
      <c r="E101" s="245"/>
      <c r="F101" s="245"/>
      <c r="G101" s="245"/>
      <c r="H101" s="245"/>
      <c r="I101" s="245"/>
      <c r="J101" s="246">
        <f>J163</f>
        <v>0</v>
      </c>
      <c r="K101" s="134"/>
      <c r="L101" s="247"/>
      <c r="S101" s="12"/>
      <c r="T101" s="12"/>
      <c r="U101" s="12"/>
      <c r="V101" s="12"/>
      <c r="W101" s="12"/>
      <c r="X101" s="12"/>
      <c r="Y101" s="12"/>
      <c r="Z101" s="12"/>
      <c r="AA101" s="12"/>
      <c r="AB101" s="12"/>
      <c r="AC101" s="12"/>
      <c r="AD101" s="12"/>
      <c r="AE101" s="12"/>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200</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4" t="str">
        <f>E7</f>
        <v>Výstavba výjezdové základny ZZS KV – Velké Meziříčí</v>
      </c>
      <c r="F111" s="33"/>
      <c r="G111" s="33"/>
      <c r="H111" s="33"/>
      <c r="I111" s="41"/>
      <c r="J111" s="41"/>
      <c r="K111" s="41"/>
      <c r="L111" s="64"/>
      <c r="S111" s="39"/>
      <c r="T111" s="39"/>
      <c r="U111" s="39"/>
      <c r="V111" s="39"/>
      <c r="W111" s="39"/>
      <c r="X111" s="39"/>
      <c r="Y111" s="39"/>
      <c r="Z111" s="39"/>
      <c r="AA111" s="39"/>
      <c r="AB111" s="39"/>
      <c r="AC111" s="39"/>
      <c r="AD111" s="39"/>
      <c r="AE111" s="39"/>
    </row>
    <row r="112" s="1" customFormat="1" ht="12" customHeight="1">
      <c r="B112" s="22"/>
      <c r="C112" s="33" t="s">
        <v>189</v>
      </c>
      <c r="D112" s="23"/>
      <c r="E112" s="23"/>
      <c r="F112" s="23"/>
      <c r="G112" s="23"/>
      <c r="H112" s="23"/>
      <c r="I112" s="23"/>
      <c r="J112" s="23"/>
      <c r="K112" s="23"/>
      <c r="L112" s="21"/>
    </row>
    <row r="113" s="2" customFormat="1" ht="16.5" customHeight="1">
      <c r="A113" s="39"/>
      <c r="B113" s="40"/>
      <c r="C113" s="41"/>
      <c r="D113" s="41"/>
      <c r="E113" s="184" t="s">
        <v>8259</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191</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77" t="str">
        <f>E11</f>
        <v>IO-03b - Přípojka SLP - Rowanet</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20</v>
      </c>
      <c r="D117" s="41"/>
      <c r="E117" s="41"/>
      <c r="F117" s="28" t="str">
        <f>F14</f>
        <v>Velké Meziříčí</v>
      </c>
      <c r="G117" s="41"/>
      <c r="H117" s="41"/>
      <c r="I117" s="33" t="s">
        <v>22</v>
      </c>
      <c r="J117" s="80" t="str">
        <f>IF(J14="","",J14)</f>
        <v>27. 3. 2025</v>
      </c>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25.65" customHeight="1">
      <c r="A119" s="39"/>
      <c r="B119" s="40"/>
      <c r="C119" s="33" t="s">
        <v>24</v>
      </c>
      <c r="D119" s="41"/>
      <c r="E119" s="41"/>
      <c r="F119" s="28" t="str">
        <f>E17</f>
        <v>Kraj Vysočina</v>
      </c>
      <c r="G119" s="41"/>
      <c r="H119" s="41"/>
      <c r="I119" s="33" t="s">
        <v>32</v>
      </c>
      <c r="J119" s="37" t="str">
        <f>E23</f>
        <v>PROJEKT CENTRUM NOVA s.r.o.</v>
      </c>
      <c r="K119" s="41"/>
      <c r="L119" s="64"/>
      <c r="S119" s="39"/>
      <c r="T119" s="39"/>
      <c r="U119" s="39"/>
      <c r="V119" s="39"/>
      <c r="W119" s="39"/>
      <c r="X119" s="39"/>
      <c r="Y119" s="39"/>
      <c r="Z119" s="39"/>
      <c r="AA119" s="39"/>
      <c r="AB119" s="39"/>
      <c r="AC119" s="39"/>
      <c r="AD119" s="39"/>
      <c r="AE119" s="39"/>
    </row>
    <row r="120" s="2" customFormat="1" ht="15.15" customHeight="1">
      <c r="A120" s="39"/>
      <c r="B120" s="40"/>
      <c r="C120" s="33" t="s">
        <v>30</v>
      </c>
      <c r="D120" s="41"/>
      <c r="E120" s="41"/>
      <c r="F120" s="28" t="str">
        <f>IF(E20="","",E20)</f>
        <v>Vyplň údaj</v>
      </c>
      <c r="G120" s="41"/>
      <c r="H120" s="41"/>
      <c r="I120" s="33" t="s">
        <v>37</v>
      </c>
      <c r="J120" s="37" t="str">
        <f>E26</f>
        <v xml:space="preserve"> </v>
      </c>
      <c r="K120" s="41"/>
      <c r="L120" s="64"/>
      <c r="S120" s="39"/>
      <c r="T120" s="39"/>
      <c r="U120" s="39"/>
      <c r="V120" s="39"/>
      <c r="W120" s="39"/>
      <c r="X120" s="39"/>
      <c r="Y120" s="39"/>
      <c r="Z120" s="39"/>
      <c r="AA120" s="39"/>
      <c r="AB120" s="39"/>
      <c r="AC120" s="39"/>
      <c r="AD120" s="39"/>
      <c r="AE120" s="39"/>
    </row>
    <row r="121" s="2" customFormat="1" ht="10.32"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10" customFormat="1" ht="29.28" customHeight="1">
      <c r="A122" s="195"/>
      <c r="B122" s="196"/>
      <c r="C122" s="197" t="s">
        <v>201</v>
      </c>
      <c r="D122" s="198" t="s">
        <v>66</v>
      </c>
      <c r="E122" s="198" t="s">
        <v>62</v>
      </c>
      <c r="F122" s="198" t="s">
        <v>63</v>
      </c>
      <c r="G122" s="198" t="s">
        <v>202</v>
      </c>
      <c r="H122" s="198" t="s">
        <v>203</v>
      </c>
      <c r="I122" s="198" t="s">
        <v>204</v>
      </c>
      <c r="J122" s="198" t="s">
        <v>196</v>
      </c>
      <c r="K122" s="199" t="s">
        <v>205</v>
      </c>
      <c r="L122" s="200"/>
      <c r="M122" s="101" t="s">
        <v>1</v>
      </c>
      <c r="N122" s="102" t="s">
        <v>45</v>
      </c>
      <c r="O122" s="102" t="s">
        <v>206</v>
      </c>
      <c r="P122" s="102" t="s">
        <v>207</v>
      </c>
      <c r="Q122" s="102" t="s">
        <v>208</v>
      </c>
      <c r="R122" s="102" t="s">
        <v>209</v>
      </c>
      <c r="S122" s="102" t="s">
        <v>210</v>
      </c>
      <c r="T122" s="103" t="s">
        <v>211</v>
      </c>
      <c r="U122" s="195"/>
      <c r="V122" s="195"/>
      <c r="W122" s="195"/>
      <c r="X122" s="195"/>
      <c r="Y122" s="195"/>
      <c r="Z122" s="195"/>
      <c r="AA122" s="195"/>
      <c r="AB122" s="195"/>
      <c r="AC122" s="195"/>
      <c r="AD122" s="195"/>
      <c r="AE122" s="195"/>
    </row>
    <row r="123" s="2" customFormat="1" ht="22.8" customHeight="1">
      <c r="A123" s="39"/>
      <c r="B123" s="40"/>
      <c r="C123" s="108" t="s">
        <v>212</v>
      </c>
      <c r="D123" s="41"/>
      <c r="E123" s="41"/>
      <c r="F123" s="41"/>
      <c r="G123" s="41"/>
      <c r="H123" s="41"/>
      <c r="I123" s="41"/>
      <c r="J123" s="201">
        <f>BK123</f>
        <v>0</v>
      </c>
      <c r="K123" s="41"/>
      <c r="L123" s="45"/>
      <c r="M123" s="104"/>
      <c r="N123" s="202"/>
      <c r="O123" s="105"/>
      <c r="P123" s="203">
        <f>P124</f>
        <v>0</v>
      </c>
      <c r="Q123" s="105"/>
      <c r="R123" s="203">
        <f>R124</f>
        <v>0.18777000000000002</v>
      </c>
      <c r="S123" s="105"/>
      <c r="T123" s="204">
        <f>T124</f>
        <v>0</v>
      </c>
      <c r="U123" s="39"/>
      <c r="V123" s="39"/>
      <c r="W123" s="39"/>
      <c r="X123" s="39"/>
      <c r="Y123" s="39"/>
      <c r="Z123" s="39"/>
      <c r="AA123" s="39"/>
      <c r="AB123" s="39"/>
      <c r="AC123" s="39"/>
      <c r="AD123" s="39"/>
      <c r="AE123" s="39"/>
      <c r="AT123" s="18" t="s">
        <v>80</v>
      </c>
      <c r="AU123" s="18" t="s">
        <v>198</v>
      </c>
      <c r="BK123" s="205">
        <f>BK124</f>
        <v>0</v>
      </c>
    </row>
    <row r="124" s="11" customFormat="1" ht="25.92" customHeight="1">
      <c r="A124" s="11"/>
      <c r="B124" s="206"/>
      <c r="C124" s="207"/>
      <c r="D124" s="208" t="s">
        <v>80</v>
      </c>
      <c r="E124" s="209" t="s">
        <v>2233</v>
      </c>
      <c r="F124" s="209" t="s">
        <v>2234</v>
      </c>
      <c r="G124" s="207"/>
      <c r="H124" s="207"/>
      <c r="I124" s="210"/>
      <c r="J124" s="211">
        <f>BK124</f>
        <v>0</v>
      </c>
      <c r="K124" s="207"/>
      <c r="L124" s="212"/>
      <c r="M124" s="213"/>
      <c r="N124" s="214"/>
      <c r="O124" s="214"/>
      <c r="P124" s="215">
        <f>P125+P163</f>
        <v>0</v>
      </c>
      <c r="Q124" s="214"/>
      <c r="R124" s="215">
        <f>R125+R163</f>
        <v>0.18777000000000002</v>
      </c>
      <c r="S124" s="214"/>
      <c r="T124" s="216">
        <f>T125+T163</f>
        <v>0</v>
      </c>
      <c r="U124" s="11"/>
      <c r="V124" s="11"/>
      <c r="W124" s="11"/>
      <c r="X124" s="11"/>
      <c r="Y124" s="11"/>
      <c r="Z124" s="11"/>
      <c r="AA124" s="11"/>
      <c r="AB124" s="11"/>
      <c r="AC124" s="11"/>
      <c r="AD124" s="11"/>
      <c r="AE124" s="11"/>
      <c r="AR124" s="217" t="s">
        <v>90</v>
      </c>
      <c r="AT124" s="218" t="s">
        <v>80</v>
      </c>
      <c r="AU124" s="218" t="s">
        <v>81</v>
      </c>
      <c r="AY124" s="217" t="s">
        <v>215</v>
      </c>
      <c r="BK124" s="219">
        <f>BK125+BK163</f>
        <v>0</v>
      </c>
    </row>
    <row r="125" s="11" customFormat="1" ht="22.8" customHeight="1">
      <c r="A125" s="11"/>
      <c r="B125" s="206"/>
      <c r="C125" s="207"/>
      <c r="D125" s="208" t="s">
        <v>80</v>
      </c>
      <c r="E125" s="248" t="s">
        <v>8431</v>
      </c>
      <c r="F125" s="248" t="s">
        <v>8432</v>
      </c>
      <c r="G125" s="207"/>
      <c r="H125" s="207"/>
      <c r="I125" s="210"/>
      <c r="J125" s="249">
        <f>BK125</f>
        <v>0</v>
      </c>
      <c r="K125" s="207"/>
      <c r="L125" s="212"/>
      <c r="M125" s="213"/>
      <c r="N125" s="214"/>
      <c r="O125" s="214"/>
      <c r="P125" s="215">
        <f>SUM(P126:P162)</f>
        <v>0</v>
      </c>
      <c r="Q125" s="214"/>
      <c r="R125" s="215">
        <f>SUM(R126:R162)</f>
        <v>0.18497000000000002</v>
      </c>
      <c r="S125" s="214"/>
      <c r="T125" s="216">
        <f>SUM(T126:T162)</f>
        <v>0</v>
      </c>
      <c r="U125" s="11"/>
      <c r="V125" s="11"/>
      <c r="W125" s="11"/>
      <c r="X125" s="11"/>
      <c r="Y125" s="11"/>
      <c r="Z125" s="11"/>
      <c r="AA125" s="11"/>
      <c r="AB125" s="11"/>
      <c r="AC125" s="11"/>
      <c r="AD125" s="11"/>
      <c r="AE125" s="11"/>
      <c r="AR125" s="217" t="s">
        <v>90</v>
      </c>
      <c r="AT125" s="218" t="s">
        <v>80</v>
      </c>
      <c r="AU125" s="218" t="s">
        <v>88</v>
      </c>
      <c r="AY125" s="217" t="s">
        <v>215</v>
      </c>
      <c r="BK125" s="219">
        <f>SUM(BK126:BK162)</f>
        <v>0</v>
      </c>
    </row>
    <row r="126" s="2" customFormat="1" ht="24.15" customHeight="1">
      <c r="A126" s="39"/>
      <c r="B126" s="40"/>
      <c r="C126" s="220" t="s">
        <v>88</v>
      </c>
      <c r="D126" s="220" t="s">
        <v>216</v>
      </c>
      <c r="E126" s="221" t="s">
        <v>8433</v>
      </c>
      <c r="F126" s="222" t="s">
        <v>8434</v>
      </c>
      <c r="G126" s="223" t="s">
        <v>716</v>
      </c>
      <c r="H126" s="224">
        <v>1</v>
      </c>
      <c r="I126" s="225"/>
      <c r="J126" s="226">
        <f>ROUND(I126*H126,2)</f>
        <v>0</v>
      </c>
      <c r="K126" s="222" t="s">
        <v>359</v>
      </c>
      <c r="L126" s="45"/>
      <c r="M126" s="227" t="s">
        <v>1</v>
      </c>
      <c r="N126" s="228" t="s">
        <v>46</v>
      </c>
      <c r="O126" s="92"/>
      <c r="P126" s="229">
        <f>O126*H126</f>
        <v>0</v>
      </c>
      <c r="Q126" s="229">
        <v>0</v>
      </c>
      <c r="R126" s="229">
        <f>Q126*H126</f>
        <v>0</v>
      </c>
      <c r="S126" s="229">
        <v>0</v>
      </c>
      <c r="T126" s="230">
        <f>S126*H126</f>
        <v>0</v>
      </c>
      <c r="U126" s="39"/>
      <c r="V126" s="39"/>
      <c r="W126" s="39"/>
      <c r="X126" s="39"/>
      <c r="Y126" s="39"/>
      <c r="Z126" s="39"/>
      <c r="AA126" s="39"/>
      <c r="AB126" s="39"/>
      <c r="AC126" s="39"/>
      <c r="AD126" s="39"/>
      <c r="AE126" s="39"/>
      <c r="AR126" s="231" t="s">
        <v>291</v>
      </c>
      <c r="AT126" s="231" t="s">
        <v>216</v>
      </c>
      <c r="AU126" s="231" t="s">
        <v>90</v>
      </c>
      <c r="AY126" s="18" t="s">
        <v>215</v>
      </c>
      <c r="BE126" s="232">
        <f>IF(N126="základní",J126,0)</f>
        <v>0</v>
      </c>
      <c r="BF126" s="232">
        <f>IF(N126="snížená",J126,0)</f>
        <v>0</v>
      </c>
      <c r="BG126" s="232">
        <f>IF(N126="zákl. přenesená",J126,0)</f>
        <v>0</v>
      </c>
      <c r="BH126" s="232">
        <f>IF(N126="sníž. přenesená",J126,0)</f>
        <v>0</v>
      </c>
      <c r="BI126" s="232">
        <f>IF(N126="nulová",J126,0)</f>
        <v>0</v>
      </c>
      <c r="BJ126" s="18" t="s">
        <v>88</v>
      </c>
      <c r="BK126" s="232">
        <f>ROUND(I126*H126,2)</f>
        <v>0</v>
      </c>
      <c r="BL126" s="18" t="s">
        <v>291</v>
      </c>
      <c r="BM126" s="231" t="s">
        <v>8435</v>
      </c>
    </row>
    <row r="127" s="2" customFormat="1">
      <c r="A127" s="39"/>
      <c r="B127" s="40"/>
      <c r="C127" s="41"/>
      <c r="D127" s="233" t="s">
        <v>221</v>
      </c>
      <c r="E127" s="41"/>
      <c r="F127" s="234" t="s">
        <v>8436</v>
      </c>
      <c r="G127" s="41"/>
      <c r="H127" s="41"/>
      <c r="I127" s="235"/>
      <c r="J127" s="41"/>
      <c r="K127" s="41"/>
      <c r="L127" s="45"/>
      <c r="M127" s="236"/>
      <c r="N127" s="237"/>
      <c r="O127" s="92"/>
      <c r="P127" s="92"/>
      <c r="Q127" s="92"/>
      <c r="R127" s="92"/>
      <c r="S127" s="92"/>
      <c r="T127" s="93"/>
      <c r="U127" s="39"/>
      <c r="V127" s="39"/>
      <c r="W127" s="39"/>
      <c r="X127" s="39"/>
      <c r="Y127" s="39"/>
      <c r="Z127" s="39"/>
      <c r="AA127" s="39"/>
      <c r="AB127" s="39"/>
      <c r="AC127" s="39"/>
      <c r="AD127" s="39"/>
      <c r="AE127" s="39"/>
      <c r="AT127" s="18" t="s">
        <v>221</v>
      </c>
      <c r="AU127" s="18" t="s">
        <v>90</v>
      </c>
    </row>
    <row r="128" s="2" customFormat="1">
      <c r="A128" s="39"/>
      <c r="B128" s="40"/>
      <c r="C128" s="41"/>
      <c r="D128" s="250" t="s">
        <v>362</v>
      </c>
      <c r="E128" s="41"/>
      <c r="F128" s="251" t="s">
        <v>8437</v>
      </c>
      <c r="G128" s="41"/>
      <c r="H128" s="41"/>
      <c r="I128" s="235"/>
      <c r="J128" s="41"/>
      <c r="K128" s="41"/>
      <c r="L128" s="45"/>
      <c r="M128" s="236"/>
      <c r="N128" s="237"/>
      <c r="O128" s="92"/>
      <c r="P128" s="92"/>
      <c r="Q128" s="92"/>
      <c r="R128" s="92"/>
      <c r="S128" s="92"/>
      <c r="T128" s="93"/>
      <c r="U128" s="39"/>
      <c r="V128" s="39"/>
      <c r="W128" s="39"/>
      <c r="X128" s="39"/>
      <c r="Y128" s="39"/>
      <c r="Z128" s="39"/>
      <c r="AA128" s="39"/>
      <c r="AB128" s="39"/>
      <c r="AC128" s="39"/>
      <c r="AD128" s="39"/>
      <c r="AE128" s="39"/>
      <c r="AT128" s="18" t="s">
        <v>362</v>
      </c>
      <c r="AU128" s="18" t="s">
        <v>90</v>
      </c>
    </row>
    <row r="129" s="2" customFormat="1" ht="24.15" customHeight="1">
      <c r="A129" s="39"/>
      <c r="B129" s="40"/>
      <c r="C129" s="220" t="s">
        <v>90</v>
      </c>
      <c r="D129" s="220" t="s">
        <v>216</v>
      </c>
      <c r="E129" s="221" t="s">
        <v>8331</v>
      </c>
      <c r="F129" s="222" t="s">
        <v>8332</v>
      </c>
      <c r="G129" s="223" t="s">
        <v>716</v>
      </c>
      <c r="H129" s="224">
        <v>1</v>
      </c>
      <c r="I129" s="225"/>
      <c r="J129" s="226">
        <f>ROUND(I129*H129,2)</f>
        <v>0</v>
      </c>
      <c r="K129" s="222" t="s">
        <v>359</v>
      </c>
      <c r="L129" s="45"/>
      <c r="M129" s="227" t="s">
        <v>1</v>
      </c>
      <c r="N129" s="228" t="s">
        <v>46</v>
      </c>
      <c r="O129" s="92"/>
      <c r="P129" s="229">
        <f>O129*H129</f>
        <v>0</v>
      </c>
      <c r="Q129" s="229">
        <v>0</v>
      </c>
      <c r="R129" s="229">
        <f>Q129*H129</f>
        <v>0</v>
      </c>
      <c r="S129" s="229">
        <v>0</v>
      </c>
      <c r="T129" s="230">
        <f>S129*H129</f>
        <v>0</v>
      </c>
      <c r="U129" s="39"/>
      <c r="V129" s="39"/>
      <c r="W129" s="39"/>
      <c r="X129" s="39"/>
      <c r="Y129" s="39"/>
      <c r="Z129" s="39"/>
      <c r="AA129" s="39"/>
      <c r="AB129" s="39"/>
      <c r="AC129" s="39"/>
      <c r="AD129" s="39"/>
      <c r="AE129" s="39"/>
      <c r="AR129" s="231" t="s">
        <v>291</v>
      </c>
      <c r="AT129" s="231" t="s">
        <v>216</v>
      </c>
      <c r="AU129" s="231" t="s">
        <v>90</v>
      </c>
      <c r="AY129" s="18" t="s">
        <v>215</v>
      </c>
      <c r="BE129" s="232">
        <f>IF(N129="základní",J129,0)</f>
        <v>0</v>
      </c>
      <c r="BF129" s="232">
        <f>IF(N129="snížená",J129,0)</f>
        <v>0</v>
      </c>
      <c r="BG129" s="232">
        <f>IF(N129="zákl. přenesená",J129,0)</f>
        <v>0</v>
      </c>
      <c r="BH129" s="232">
        <f>IF(N129="sníž. přenesená",J129,0)</f>
        <v>0</v>
      </c>
      <c r="BI129" s="232">
        <f>IF(N129="nulová",J129,0)</f>
        <v>0</v>
      </c>
      <c r="BJ129" s="18" t="s">
        <v>88</v>
      </c>
      <c r="BK129" s="232">
        <f>ROUND(I129*H129,2)</f>
        <v>0</v>
      </c>
      <c r="BL129" s="18" t="s">
        <v>291</v>
      </c>
      <c r="BM129" s="231" t="s">
        <v>8438</v>
      </c>
    </row>
    <row r="130" s="2" customFormat="1">
      <c r="A130" s="39"/>
      <c r="B130" s="40"/>
      <c r="C130" s="41"/>
      <c r="D130" s="233" t="s">
        <v>221</v>
      </c>
      <c r="E130" s="41"/>
      <c r="F130" s="234" t="s">
        <v>8334</v>
      </c>
      <c r="G130" s="41"/>
      <c r="H130" s="41"/>
      <c r="I130" s="235"/>
      <c r="J130" s="41"/>
      <c r="K130" s="41"/>
      <c r="L130" s="45"/>
      <c r="M130" s="236"/>
      <c r="N130" s="237"/>
      <c r="O130" s="92"/>
      <c r="P130" s="92"/>
      <c r="Q130" s="92"/>
      <c r="R130" s="92"/>
      <c r="S130" s="92"/>
      <c r="T130" s="93"/>
      <c r="U130" s="39"/>
      <c r="V130" s="39"/>
      <c r="W130" s="39"/>
      <c r="X130" s="39"/>
      <c r="Y130" s="39"/>
      <c r="Z130" s="39"/>
      <c r="AA130" s="39"/>
      <c r="AB130" s="39"/>
      <c r="AC130" s="39"/>
      <c r="AD130" s="39"/>
      <c r="AE130" s="39"/>
      <c r="AT130" s="18" t="s">
        <v>221</v>
      </c>
      <c r="AU130" s="18" t="s">
        <v>90</v>
      </c>
    </row>
    <row r="131" s="2" customFormat="1">
      <c r="A131" s="39"/>
      <c r="B131" s="40"/>
      <c r="C131" s="41"/>
      <c r="D131" s="250" t="s">
        <v>362</v>
      </c>
      <c r="E131" s="41"/>
      <c r="F131" s="251" t="s">
        <v>8335</v>
      </c>
      <c r="G131" s="41"/>
      <c r="H131" s="41"/>
      <c r="I131" s="235"/>
      <c r="J131" s="41"/>
      <c r="K131" s="41"/>
      <c r="L131" s="45"/>
      <c r="M131" s="236"/>
      <c r="N131" s="237"/>
      <c r="O131" s="92"/>
      <c r="P131" s="92"/>
      <c r="Q131" s="92"/>
      <c r="R131" s="92"/>
      <c r="S131" s="92"/>
      <c r="T131" s="93"/>
      <c r="U131" s="39"/>
      <c r="V131" s="39"/>
      <c r="W131" s="39"/>
      <c r="X131" s="39"/>
      <c r="Y131" s="39"/>
      <c r="Z131" s="39"/>
      <c r="AA131" s="39"/>
      <c r="AB131" s="39"/>
      <c r="AC131" s="39"/>
      <c r="AD131" s="39"/>
      <c r="AE131" s="39"/>
      <c r="AT131" s="18" t="s">
        <v>362</v>
      </c>
      <c r="AU131" s="18" t="s">
        <v>90</v>
      </c>
    </row>
    <row r="132" s="2" customFormat="1" ht="24.15" customHeight="1">
      <c r="A132" s="39"/>
      <c r="B132" s="40"/>
      <c r="C132" s="295" t="s">
        <v>227</v>
      </c>
      <c r="D132" s="295" t="s">
        <v>539</v>
      </c>
      <c r="E132" s="296" t="s">
        <v>8439</v>
      </c>
      <c r="F132" s="297" t="s">
        <v>8440</v>
      </c>
      <c r="G132" s="298" t="s">
        <v>716</v>
      </c>
      <c r="H132" s="299">
        <v>1</v>
      </c>
      <c r="I132" s="300"/>
      <c r="J132" s="301">
        <f>ROUND(I132*H132,2)</f>
        <v>0</v>
      </c>
      <c r="K132" s="297" t="s">
        <v>359</v>
      </c>
      <c r="L132" s="302"/>
      <c r="M132" s="303" t="s">
        <v>1</v>
      </c>
      <c r="N132" s="304" t="s">
        <v>46</v>
      </c>
      <c r="O132" s="92"/>
      <c r="P132" s="229">
        <f>O132*H132</f>
        <v>0</v>
      </c>
      <c r="Q132" s="229">
        <v>0.001</v>
      </c>
      <c r="R132" s="229">
        <f>Q132*H132</f>
        <v>0.001</v>
      </c>
      <c r="S132" s="229">
        <v>0</v>
      </c>
      <c r="T132" s="230">
        <f>S132*H132</f>
        <v>0</v>
      </c>
      <c r="U132" s="39"/>
      <c r="V132" s="39"/>
      <c r="W132" s="39"/>
      <c r="X132" s="39"/>
      <c r="Y132" s="39"/>
      <c r="Z132" s="39"/>
      <c r="AA132" s="39"/>
      <c r="AB132" s="39"/>
      <c r="AC132" s="39"/>
      <c r="AD132" s="39"/>
      <c r="AE132" s="39"/>
      <c r="AR132" s="231" t="s">
        <v>676</v>
      </c>
      <c r="AT132" s="231" t="s">
        <v>539</v>
      </c>
      <c r="AU132" s="231" t="s">
        <v>90</v>
      </c>
      <c r="AY132" s="18" t="s">
        <v>215</v>
      </c>
      <c r="BE132" s="232">
        <f>IF(N132="základní",J132,0)</f>
        <v>0</v>
      </c>
      <c r="BF132" s="232">
        <f>IF(N132="snížená",J132,0)</f>
        <v>0</v>
      </c>
      <c r="BG132" s="232">
        <f>IF(N132="zákl. přenesená",J132,0)</f>
        <v>0</v>
      </c>
      <c r="BH132" s="232">
        <f>IF(N132="sníž. přenesená",J132,0)</f>
        <v>0</v>
      </c>
      <c r="BI132" s="232">
        <f>IF(N132="nulová",J132,0)</f>
        <v>0</v>
      </c>
      <c r="BJ132" s="18" t="s">
        <v>88</v>
      </c>
      <c r="BK132" s="232">
        <f>ROUND(I132*H132,2)</f>
        <v>0</v>
      </c>
      <c r="BL132" s="18" t="s">
        <v>291</v>
      </c>
      <c r="BM132" s="231" t="s">
        <v>8441</v>
      </c>
    </row>
    <row r="133" s="2" customFormat="1">
      <c r="A133" s="39"/>
      <c r="B133" s="40"/>
      <c r="C133" s="41"/>
      <c r="D133" s="233" t="s">
        <v>221</v>
      </c>
      <c r="E133" s="41"/>
      <c r="F133" s="234" t="s">
        <v>8442</v>
      </c>
      <c r="G133" s="41"/>
      <c r="H133" s="41"/>
      <c r="I133" s="235"/>
      <c r="J133" s="41"/>
      <c r="K133" s="41"/>
      <c r="L133" s="45"/>
      <c r="M133" s="236"/>
      <c r="N133" s="237"/>
      <c r="O133" s="92"/>
      <c r="P133" s="92"/>
      <c r="Q133" s="92"/>
      <c r="R133" s="92"/>
      <c r="S133" s="92"/>
      <c r="T133" s="93"/>
      <c r="U133" s="39"/>
      <c r="V133" s="39"/>
      <c r="W133" s="39"/>
      <c r="X133" s="39"/>
      <c r="Y133" s="39"/>
      <c r="Z133" s="39"/>
      <c r="AA133" s="39"/>
      <c r="AB133" s="39"/>
      <c r="AC133" s="39"/>
      <c r="AD133" s="39"/>
      <c r="AE133" s="39"/>
      <c r="AT133" s="18" t="s">
        <v>221</v>
      </c>
      <c r="AU133" s="18" t="s">
        <v>90</v>
      </c>
    </row>
    <row r="134" s="2" customFormat="1" ht="24.15" customHeight="1">
      <c r="A134" s="39"/>
      <c r="B134" s="40"/>
      <c r="C134" s="295" t="s">
        <v>214</v>
      </c>
      <c r="D134" s="295" t="s">
        <v>539</v>
      </c>
      <c r="E134" s="296" t="s">
        <v>8443</v>
      </c>
      <c r="F134" s="297" t="s">
        <v>8444</v>
      </c>
      <c r="G134" s="298" t="s">
        <v>716</v>
      </c>
      <c r="H134" s="299">
        <v>1</v>
      </c>
      <c r="I134" s="300"/>
      <c r="J134" s="301">
        <f>ROUND(I134*H134,2)</f>
        <v>0</v>
      </c>
      <c r="K134" s="297" t="s">
        <v>359</v>
      </c>
      <c r="L134" s="302"/>
      <c r="M134" s="303" t="s">
        <v>1</v>
      </c>
      <c r="N134" s="304" t="s">
        <v>46</v>
      </c>
      <c r="O134" s="92"/>
      <c r="P134" s="229">
        <f>O134*H134</f>
        <v>0</v>
      </c>
      <c r="Q134" s="229">
        <v>0.00029999999999999997</v>
      </c>
      <c r="R134" s="229">
        <f>Q134*H134</f>
        <v>0.00029999999999999997</v>
      </c>
      <c r="S134" s="229">
        <v>0</v>
      </c>
      <c r="T134" s="230">
        <f>S134*H134</f>
        <v>0</v>
      </c>
      <c r="U134" s="39"/>
      <c r="V134" s="39"/>
      <c r="W134" s="39"/>
      <c r="X134" s="39"/>
      <c r="Y134" s="39"/>
      <c r="Z134" s="39"/>
      <c r="AA134" s="39"/>
      <c r="AB134" s="39"/>
      <c r="AC134" s="39"/>
      <c r="AD134" s="39"/>
      <c r="AE134" s="39"/>
      <c r="AR134" s="231" t="s">
        <v>676</v>
      </c>
      <c r="AT134" s="231" t="s">
        <v>539</v>
      </c>
      <c r="AU134" s="231" t="s">
        <v>90</v>
      </c>
      <c r="AY134" s="18" t="s">
        <v>215</v>
      </c>
      <c r="BE134" s="232">
        <f>IF(N134="základní",J134,0)</f>
        <v>0</v>
      </c>
      <c r="BF134" s="232">
        <f>IF(N134="snížená",J134,0)</f>
        <v>0</v>
      </c>
      <c r="BG134" s="232">
        <f>IF(N134="zákl. přenesená",J134,0)</f>
        <v>0</v>
      </c>
      <c r="BH134" s="232">
        <f>IF(N134="sníž. přenesená",J134,0)</f>
        <v>0</v>
      </c>
      <c r="BI134" s="232">
        <f>IF(N134="nulová",J134,0)</f>
        <v>0</v>
      </c>
      <c r="BJ134" s="18" t="s">
        <v>88</v>
      </c>
      <c r="BK134" s="232">
        <f>ROUND(I134*H134,2)</f>
        <v>0</v>
      </c>
      <c r="BL134" s="18" t="s">
        <v>291</v>
      </c>
      <c r="BM134" s="231" t="s">
        <v>8445</v>
      </c>
    </row>
    <row r="135" s="2" customFormat="1">
      <c r="A135" s="39"/>
      <c r="B135" s="40"/>
      <c r="C135" s="41"/>
      <c r="D135" s="233" t="s">
        <v>221</v>
      </c>
      <c r="E135" s="41"/>
      <c r="F135" s="234" t="s">
        <v>8444</v>
      </c>
      <c r="G135" s="41"/>
      <c r="H135" s="41"/>
      <c r="I135" s="235"/>
      <c r="J135" s="41"/>
      <c r="K135" s="41"/>
      <c r="L135" s="45"/>
      <c r="M135" s="236"/>
      <c r="N135" s="237"/>
      <c r="O135" s="92"/>
      <c r="P135" s="92"/>
      <c r="Q135" s="92"/>
      <c r="R135" s="92"/>
      <c r="S135" s="92"/>
      <c r="T135" s="93"/>
      <c r="U135" s="39"/>
      <c r="V135" s="39"/>
      <c r="W135" s="39"/>
      <c r="X135" s="39"/>
      <c r="Y135" s="39"/>
      <c r="Z135" s="39"/>
      <c r="AA135" s="39"/>
      <c r="AB135" s="39"/>
      <c r="AC135" s="39"/>
      <c r="AD135" s="39"/>
      <c r="AE135" s="39"/>
      <c r="AT135" s="18" t="s">
        <v>221</v>
      </c>
      <c r="AU135" s="18" t="s">
        <v>90</v>
      </c>
    </row>
    <row r="136" s="2" customFormat="1" ht="16.5" customHeight="1">
      <c r="A136" s="39"/>
      <c r="B136" s="40"/>
      <c r="C136" s="295" t="s">
        <v>236</v>
      </c>
      <c r="D136" s="295" t="s">
        <v>539</v>
      </c>
      <c r="E136" s="296" t="s">
        <v>8446</v>
      </c>
      <c r="F136" s="297" t="s">
        <v>8447</v>
      </c>
      <c r="G136" s="298" t="s">
        <v>797</v>
      </c>
      <c r="H136" s="299">
        <v>1</v>
      </c>
      <c r="I136" s="300"/>
      <c r="J136" s="301">
        <f>ROUND(I136*H136,2)</f>
        <v>0</v>
      </c>
      <c r="K136" s="297" t="s">
        <v>359</v>
      </c>
      <c r="L136" s="302"/>
      <c r="M136" s="303" t="s">
        <v>1</v>
      </c>
      <c r="N136" s="304" t="s">
        <v>46</v>
      </c>
      <c r="O136" s="92"/>
      <c r="P136" s="229">
        <f>O136*H136</f>
        <v>0</v>
      </c>
      <c r="Q136" s="229">
        <v>0.00172</v>
      </c>
      <c r="R136" s="229">
        <f>Q136*H136</f>
        <v>0.00172</v>
      </c>
      <c r="S136" s="229">
        <v>0</v>
      </c>
      <c r="T136" s="230">
        <f>S136*H136</f>
        <v>0</v>
      </c>
      <c r="U136" s="39"/>
      <c r="V136" s="39"/>
      <c r="W136" s="39"/>
      <c r="X136" s="39"/>
      <c r="Y136" s="39"/>
      <c r="Z136" s="39"/>
      <c r="AA136" s="39"/>
      <c r="AB136" s="39"/>
      <c r="AC136" s="39"/>
      <c r="AD136" s="39"/>
      <c r="AE136" s="39"/>
      <c r="AR136" s="231" t="s">
        <v>676</v>
      </c>
      <c r="AT136" s="231" t="s">
        <v>539</v>
      </c>
      <c r="AU136" s="231" t="s">
        <v>90</v>
      </c>
      <c r="AY136" s="18" t="s">
        <v>215</v>
      </c>
      <c r="BE136" s="232">
        <f>IF(N136="základní",J136,0)</f>
        <v>0</v>
      </c>
      <c r="BF136" s="232">
        <f>IF(N136="snížená",J136,0)</f>
        <v>0</v>
      </c>
      <c r="BG136" s="232">
        <f>IF(N136="zákl. přenesená",J136,0)</f>
        <v>0</v>
      </c>
      <c r="BH136" s="232">
        <f>IF(N136="sníž. přenesená",J136,0)</f>
        <v>0</v>
      </c>
      <c r="BI136" s="232">
        <f>IF(N136="nulová",J136,0)</f>
        <v>0</v>
      </c>
      <c r="BJ136" s="18" t="s">
        <v>88</v>
      </c>
      <c r="BK136" s="232">
        <f>ROUND(I136*H136,2)</f>
        <v>0</v>
      </c>
      <c r="BL136" s="18" t="s">
        <v>291</v>
      </c>
      <c r="BM136" s="231" t="s">
        <v>8448</v>
      </c>
    </row>
    <row r="137" s="2" customFormat="1">
      <c r="A137" s="39"/>
      <c r="B137" s="40"/>
      <c r="C137" s="41"/>
      <c r="D137" s="233" t="s">
        <v>221</v>
      </c>
      <c r="E137" s="41"/>
      <c r="F137" s="234" t="s">
        <v>8447</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221</v>
      </c>
      <c r="AU137" s="18" t="s">
        <v>90</v>
      </c>
    </row>
    <row r="138" s="2" customFormat="1" ht="24.15" customHeight="1">
      <c r="A138" s="39"/>
      <c r="B138" s="40"/>
      <c r="C138" s="220" t="s">
        <v>241</v>
      </c>
      <c r="D138" s="220" t="s">
        <v>216</v>
      </c>
      <c r="E138" s="221" t="s">
        <v>8449</v>
      </c>
      <c r="F138" s="222" t="s">
        <v>8450</v>
      </c>
      <c r="G138" s="223" t="s">
        <v>797</v>
      </c>
      <c r="H138" s="224">
        <v>45</v>
      </c>
      <c r="I138" s="225"/>
      <c r="J138" s="226">
        <f>ROUND(I138*H138,2)</f>
        <v>0</v>
      </c>
      <c r="K138" s="222" t="s">
        <v>359</v>
      </c>
      <c r="L138" s="45"/>
      <c r="M138" s="227" t="s">
        <v>1</v>
      </c>
      <c r="N138" s="228" t="s">
        <v>46</v>
      </c>
      <c r="O138" s="92"/>
      <c r="P138" s="229">
        <f>O138*H138</f>
        <v>0</v>
      </c>
      <c r="Q138" s="229">
        <v>0</v>
      </c>
      <c r="R138" s="229">
        <f>Q138*H138</f>
        <v>0</v>
      </c>
      <c r="S138" s="229">
        <v>0</v>
      </c>
      <c r="T138" s="230">
        <f>S138*H138</f>
        <v>0</v>
      </c>
      <c r="U138" s="39"/>
      <c r="V138" s="39"/>
      <c r="W138" s="39"/>
      <c r="X138" s="39"/>
      <c r="Y138" s="39"/>
      <c r="Z138" s="39"/>
      <c r="AA138" s="39"/>
      <c r="AB138" s="39"/>
      <c r="AC138" s="39"/>
      <c r="AD138" s="39"/>
      <c r="AE138" s="39"/>
      <c r="AR138" s="231" t="s">
        <v>1043</v>
      </c>
      <c r="AT138" s="231" t="s">
        <v>216</v>
      </c>
      <c r="AU138" s="231" t="s">
        <v>90</v>
      </c>
      <c r="AY138" s="18" t="s">
        <v>215</v>
      </c>
      <c r="BE138" s="232">
        <f>IF(N138="základní",J138,0)</f>
        <v>0</v>
      </c>
      <c r="BF138" s="232">
        <f>IF(N138="snížená",J138,0)</f>
        <v>0</v>
      </c>
      <c r="BG138" s="232">
        <f>IF(N138="zákl. přenesená",J138,0)</f>
        <v>0</v>
      </c>
      <c r="BH138" s="232">
        <f>IF(N138="sníž. přenesená",J138,0)</f>
        <v>0</v>
      </c>
      <c r="BI138" s="232">
        <f>IF(N138="nulová",J138,0)</f>
        <v>0</v>
      </c>
      <c r="BJ138" s="18" t="s">
        <v>88</v>
      </c>
      <c r="BK138" s="232">
        <f>ROUND(I138*H138,2)</f>
        <v>0</v>
      </c>
      <c r="BL138" s="18" t="s">
        <v>1043</v>
      </c>
      <c r="BM138" s="231" t="s">
        <v>8451</v>
      </c>
    </row>
    <row r="139" s="2" customFormat="1">
      <c r="A139" s="39"/>
      <c r="B139" s="40"/>
      <c r="C139" s="41"/>
      <c r="D139" s="233" t="s">
        <v>221</v>
      </c>
      <c r="E139" s="41"/>
      <c r="F139" s="234" t="s">
        <v>8452</v>
      </c>
      <c r="G139" s="41"/>
      <c r="H139" s="41"/>
      <c r="I139" s="235"/>
      <c r="J139" s="41"/>
      <c r="K139" s="41"/>
      <c r="L139" s="45"/>
      <c r="M139" s="236"/>
      <c r="N139" s="237"/>
      <c r="O139" s="92"/>
      <c r="P139" s="92"/>
      <c r="Q139" s="92"/>
      <c r="R139" s="92"/>
      <c r="S139" s="92"/>
      <c r="T139" s="93"/>
      <c r="U139" s="39"/>
      <c r="V139" s="39"/>
      <c r="W139" s="39"/>
      <c r="X139" s="39"/>
      <c r="Y139" s="39"/>
      <c r="Z139" s="39"/>
      <c r="AA139" s="39"/>
      <c r="AB139" s="39"/>
      <c r="AC139" s="39"/>
      <c r="AD139" s="39"/>
      <c r="AE139" s="39"/>
      <c r="AT139" s="18" t="s">
        <v>221</v>
      </c>
      <c r="AU139" s="18" t="s">
        <v>90</v>
      </c>
    </row>
    <row r="140" s="2" customFormat="1">
      <c r="A140" s="39"/>
      <c r="B140" s="40"/>
      <c r="C140" s="41"/>
      <c r="D140" s="250" t="s">
        <v>362</v>
      </c>
      <c r="E140" s="41"/>
      <c r="F140" s="251" t="s">
        <v>8453</v>
      </c>
      <c r="G140" s="41"/>
      <c r="H140" s="41"/>
      <c r="I140" s="235"/>
      <c r="J140" s="41"/>
      <c r="K140" s="41"/>
      <c r="L140" s="45"/>
      <c r="M140" s="236"/>
      <c r="N140" s="237"/>
      <c r="O140" s="92"/>
      <c r="P140" s="92"/>
      <c r="Q140" s="92"/>
      <c r="R140" s="92"/>
      <c r="S140" s="92"/>
      <c r="T140" s="93"/>
      <c r="U140" s="39"/>
      <c r="V140" s="39"/>
      <c r="W140" s="39"/>
      <c r="X140" s="39"/>
      <c r="Y140" s="39"/>
      <c r="Z140" s="39"/>
      <c r="AA140" s="39"/>
      <c r="AB140" s="39"/>
      <c r="AC140" s="39"/>
      <c r="AD140" s="39"/>
      <c r="AE140" s="39"/>
      <c r="AT140" s="18" t="s">
        <v>362</v>
      </c>
      <c r="AU140" s="18" t="s">
        <v>90</v>
      </c>
    </row>
    <row r="141" s="2" customFormat="1" ht="24.15" customHeight="1">
      <c r="A141" s="39"/>
      <c r="B141" s="40"/>
      <c r="C141" s="295" t="s">
        <v>246</v>
      </c>
      <c r="D141" s="295" t="s">
        <v>539</v>
      </c>
      <c r="E141" s="296" t="s">
        <v>8454</v>
      </c>
      <c r="F141" s="297" t="s">
        <v>8455</v>
      </c>
      <c r="G141" s="298" t="s">
        <v>797</v>
      </c>
      <c r="H141" s="299">
        <v>45</v>
      </c>
      <c r="I141" s="300"/>
      <c r="J141" s="301">
        <f>ROUND(I141*H141,2)</f>
        <v>0</v>
      </c>
      <c r="K141" s="297" t="s">
        <v>359</v>
      </c>
      <c r="L141" s="302"/>
      <c r="M141" s="303" t="s">
        <v>1</v>
      </c>
      <c r="N141" s="304" t="s">
        <v>46</v>
      </c>
      <c r="O141" s="92"/>
      <c r="P141" s="229">
        <f>O141*H141</f>
        <v>0</v>
      </c>
      <c r="Q141" s="229">
        <v>0.00040000000000000002</v>
      </c>
      <c r="R141" s="229">
        <f>Q141*H141</f>
        <v>0.018000000000000002</v>
      </c>
      <c r="S141" s="229">
        <v>0</v>
      </c>
      <c r="T141" s="230">
        <f>S141*H141</f>
        <v>0</v>
      </c>
      <c r="U141" s="39"/>
      <c r="V141" s="39"/>
      <c r="W141" s="39"/>
      <c r="X141" s="39"/>
      <c r="Y141" s="39"/>
      <c r="Z141" s="39"/>
      <c r="AA141" s="39"/>
      <c r="AB141" s="39"/>
      <c r="AC141" s="39"/>
      <c r="AD141" s="39"/>
      <c r="AE141" s="39"/>
      <c r="AR141" s="231" t="s">
        <v>2646</v>
      </c>
      <c r="AT141" s="231" t="s">
        <v>539</v>
      </c>
      <c r="AU141" s="231" t="s">
        <v>90</v>
      </c>
      <c r="AY141" s="18" t="s">
        <v>215</v>
      </c>
      <c r="BE141" s="232">
        <f>IF(N141="základní",J141,0)</f>
        <v>0</v>
      </c>
      <c r="BF141" s="232">
        <f>IF(N141="snížená",J141,0)</f>
        <v>0</v>
      </c>
      <c r="BG141" s="232">
        <f>IF(N141="zákl. přenesená",J141,0)</f>
        <v>0</v>
      </c>
      <c r="BH141" s="232">
        <f>IF(N141="sníž. přenesená",J141,0)</f>
        <v>0</v>
      </c>
      <c r="BI141" s="232">
        <f>IF(N141="nulová",J141,0)</f>
        <v>0</v>
      </c>
      <c r="BJ141" s="18" t="s">
        <v>88</v>
      </c>
      <c r="BK141" s="232">
        <f>ROUND(I141*H141,2)</f>
        <v>0</v>
      </c>
      <c r="BL141" s="18" t="s">
        <v>1043</v>
      </c>
      <c r="BM141" s="231" t="s">
        <v>8456</v>
      </c>
    </row>
    <row r="142" s="2" customFormat="1">
      <c r="A142" s="39"/>
      <c r="B142" s="40"/>
      <c r="C142" s="41"/>
      <c r="D142" s="233" t="s">
        <v>221</v>
      </c>
      <c r="E142" s="41"/>
      <c r="F142" s="234" t="s">
        <v>8455</v>
      </c>
      <c r="G142" s="41"/>
      <c r="H142" s="41"/>
      <c r="I142" s="235"/>
      <c r="J142" s="41"/>
      <c r="K142" s="41"/>
      <c r="L142" s="45"/>
      <c r="M142" s="236"/>
      <c r="N142" s="237"/>
      <c r="O142" s="92"/>
      <c r="P142" s="92"/>
      <c r="Q142" s="92"/>
      <c r="R142" s="92"/>
      <c r="S142" s="92"/>
      <c r="T142" s="93"/>
      <c r="U142" s="39"/>
      <c r="V142" s="39"/>
      <c r="W142" s="39"/>
      <c r="X142" s="39"/>
      <c r="Y142" s="39"/>
      <c r="Z142" s="39"/>
      <c r="AA142" s="39"/>
      <c r="AB142" s="39"/>
      <c r="AC142" s="39"/>
      <c r="AD142" s="39"/>
      <c r="AE142" s="39"/>
      <c r="AT142" s="18" t="s">
        <v>221</v>
      </c>
      <c r="AU142" s="18" t="s">
        <v>90</v>
      </c>
    </row>
    <row r="143" s="2" customFormat="1" ht="24.15" customHeight="1">
      <c r="A143" s="39"/>
      <c r="B143" s="40"/>
      <c r="C143" s="295" t="s">
        <v>251</v>
      </c>
      <c r="D143" s="295" t="s">
        <v>539</v>
      </c>
      <c r="E143" s="296" t="s">
        <v>8457</v>
      </c>
      <c r="F143" s="297" t="s">
        <v>8458</v>
      </c>
      <c r="G143" s="298" t="s">
        <v>797</v>
      </c>
      <c r="H143" s="299">
        <v>100</v>
      </c>
      <c r="I143" s="300"/>
      <c r="J143" s="301">
        <f>ROUND(I143*H143,2)</f>
        <v>0</v>
      </c>
      <c r="K143" s="297" t="s">
        <v>359</v>
      </c>
      <c r="L143" s="302"/>
      <c r="M143" s="303" t="s">
        <v>1</v>
      </c>
      <c r="N143" s="304" t="s">
        <v>46</v>
      </c>
      <c r="O143" s="92"/>
      <c r="P143" s="229">
        <f>O143*H143</f>
        <v>0</v>
      </c>
      <c r="Q143" s="229">
        <v>0.00010000000000000001</v>
      </c>
      <c r="R143" s="229">
        <f>Q143*H143</f>
        <v>0.01</v>
      </c>
      <c r="S143" s="229">
        <v>0</v>
      </c>
      <c r="T143" s="230">
        <f>S143*H143</f>
        <v>0</v>
      </c>
      <c r="U143" s="39"/>
      <c r="V143" s="39"/>
      <c r="W143" s="39"/>
      <c r="X143" s="39"/>
      <c r="Y143" s="39"/>
      <c r="Z143" s="39"/>
      <c r="AA143" s="39"/>
      <c r="AB143" s="39"/>
      <c r="AC143" s="39"/>
      <c r="AD143" s="39"/>
      <c r="AE143" s="39"/>
      <c r="AR143" s="231" t="s">
        <v>2646</v>
      </c>
      <c r="AT143" s="231" t="s">
        <v>539</v>
      </c>
      <c r="AU143" s="231" t="s">
        <v>90</v>
      </c>
      <c r="AY143" s="18" t="s">
        <v>215</v>
      </c>
      <c r="BE143" s="232">
        <f>IF(N143="základní",J143,0)</f>
        <v>0</v>
      </c>
      <c r="BF143" s="232">
        <f>IF(N143="snížená",J143,0)</f>
        <v>0</v>
      </c>
      <c r="BG143" s="232">
        <f>IF(N143="zákl. přenesená",J143,0)</f>
        <v>0</v>
      </c>
      <c r="BH143" s="232">
        <f>IF(N143="sníž. přenesená",J143,0)</f>
        <v>0</v>
      </c>
      <c r="BI143" s="232">
        <f>IF(N143="nulová",J143,0)</f>
        <v>0</v>
      </c>
      <c r="BJ143" s="18" t="s">
        <v>88</v>
      </c>
      <c r="BK143" s="232">
        <f>ROUND(I143*H143,2)</f>
        <v>0</v>
      </c>
      <c r="BL143" s="18" t="s">
        <v>1043</v>
      </c>
      <c r="BM143" s="231" t="s">
        <v>8459</v>
      </c>
    </row>
    <row r="144" s="2" customFormat="1">
      <c r="A144" s="39"/>
      <c r="B144" s="40"/>
      <c r="C144" s="41"/>
      <c r="D144" s="233" t="s">
        <v>221</v>
      </c>
      <c r="E144" s="41"/>
      <c r="F144" s="234" t="s">
        <v>8458</v>
      </c>
      <c r="G144" s="41"/>
      <c r="H144" s="41"/>
      <c r="I144" s="235"/>
      <c r="J144" s="41"/>
      <c r="K144" s="41"/>
      <c r="L144" s="45"/>
      <c r="M144" s="236"/>
      <c r="N144" s="237"/>
      <c r="O144" s="92"/>
      <c r="P144" s="92"/>
      <c r="Q144" s="92"/>
      <c r="R144" s="92"/>
      <c r="S144" s="92"/>
      <c r="T144" s="93"/>
      <c r="U144" s="39"/>
      <c r="V144" s="39"/>
      <c r="W144" s="39"/>
      <c r="X144" s="39"/>
      <c r="Y144" s="39"/>
      <c r="Z144" s="39"/>
      <c r="AA144" s="39"/>
      <c r="AB144" s="39"/>
      <c r="AC144" s="39"/>
      <c r="AD144" s="39"/>
      <c r="AE144" s="39"/>
      <c r="AT144" s="18" t="s">
        <v>221</v>
      </c>
      <c r="AU144" s="18" t="s">
        <v>90</v>
      </c>
    </row>
    <row r="145" s="14" customFormat="1">
      <c r="A145" s="14"/>
      <c r="B145" s="262"/>
      <c r="C145" s="263"/>
      <c r="D145" s="233" t="s">
        <v>364</v>
      </c>
      <c r="E145" s="264" t="s">
        <v>1</v>
      </c>
      <c r="F145" s="265" t="s">
        <v>8460</v>
      </c>
      <c r="G145" s="263"/>
      <c r="H145" s="266">
        <v>100</v>
      </c>
      <c r="I145" s="267"/>
      <c r="J145" s="263"/>
      <c r="K145" s="263"/>
      <c r="L145" s="268"/>
      <c r="M145" s="269"/>
      <c r="N145" s="270"/>
      <c r="O145" s="270"/>
      <c r="P145" s="270"/>
      <c r="Q145" s="270"/>
      <c r="R145" s="270"/>
      <c r="S145" s="270"/>
      <c r="T145" s="271"/>
      <c r="U145" s="14"/>
      <c r="V145" s="14"/>
      <c r="W145" s="14"/>
      <c r="X145" s="14"/>
      <c r="Y145" s="14"/>
      <c r="Z145" s="14"/>
      <c r="AA145" s="14"/>
      <c r="AB145" s="14"/>
      <c r="AC145" s="14"/>
      <c r="AD145" s="14"/>
      <c r="AE145" s="14"/>
      <c r="AT145" s="272" t="s">
        <v>364</v>
      </c>
      <c r="AU145" s="272" t="s">
        <v>90</v>
      </c>
      <c r="AV145" s="14" t="s">
        <v>90</v>
      </c>
      <c r="AW145" s="14" t="s">
        <v>36</v>
      </c>
      <c r="AX145" s="14" t="s">
        <v>88</v>
      </c>
      <c r="AY145" s="272" t="s">
        <v>215</v>
      </c>
    </row>
    <row r="146" s="2" customFormat="1" ht="24.15" customHeight="1">
      <c r="A146" s="39"/>
      <c r="B146" s="40"/>
      <c r="C146" s="220" t="s">
        <v>256</v>
      </c>
      <c r="D146" s="220" t="s">
        <v>216</v>
      </c>
      <c r="E146" s="221" t="s">
        <v>8461</v>
      </c>
      <c r="F146" s="222" t="s">
        <v>8462</v>
      </c>
      <c r="G146" s="223" t="s">
        <v>797</v>
      </c>
      <c r="H146" s="224">
        <v>55</v>
      </c>
      <c r="I146" s="225"/>
      <c r="J146" s="226">
        <f>ROUND(I146*H146,2)</f>
        <v>0</v>
      </c>
      <c r="K146" s="222" t="s">
        <v>359</v>
      </c>
      <c r="L146" s="45"/>
      <c r="M146" s="227" t="s">
        <v>1</v>
      </c>
      <c r="N146" s="228" t="s">
        <v>46</v>
      </c>
      <c r="O146" s="92"/>
      <c r="P146" s="229">
        <f>O146*H146</f>
        <v>0</v>
      </c>
      <c r="Q146" s="229">
        <v>0</v>
      </c>
      <c r="R146" s="229">
        <f>Q146*H146</f>
        <v>0</v>
      </c>
      <c r="S146" s="229">
        <v>0</v>
      </c>
      <c r="T146" s="230">
        <f>S146*H146</f>
        <v>0</v>
      </c>
      <c r="U146" s="39"/>
      <c r="V146" s="39"/>
      <c r="W146" s="39"/>
      <c r="X146" s="39"/>
      <c r="Y146" s="39"/>
      <c r="Z146" s="39"/>
      <c r="AA146" s="39"/>
      <c r="AB146" s="39"/>
      <c r="AC146" s="39"/>
      <c r="AD146" s="39"/>
      <c r="AE146" s="39"/>
      <c r="AR146" s="231" t="s">
        <v>291</v>
      </c>
      <c r="AT146" s="231" t="s">
        <v>216</v>
      </c>
      <c r="AU146" s="231" t="s">
        <v>90</v>
      </c>
      <c r="AY146" s="18" t="s">
        <v>215</v>
      </c>
      <c r="BE146" s="232">
        <f>IF(N146="základní",J146,0)</f>
        <v>0</v>
      </c>
      <c r="BF146" s="232">
        <f>IF(N146="snížená",J146,0)</f>
        <v>0</v>
      </c>
      <c r="BG146" s="232">
        <f>IF(N146="zákl. přenesená",J146,0)</f>
        <v>0</v>
      </c>
      <c r="BH146" s="232">
        <f>IF(N146="sníž. přenesená",J146,0)</f>
        <v>0</v>
      </c>
      <c r="BI146" s="232">
        <f>IF(N146="nulová",J146,0)</f>
        <v>0</v>
      </c>
      <c r="BJ146" s="18" t="s">
        <v>88</v>
      </c>
      <c r="BK146" s="232">
        <f>ROUND(I146*H146,2)</f>
        <v>0</v>
      </c>
      <c r="BL146" s="18" t="s">
        <v>291</v>
      </c>
      <c r="BM146" s="231" t="s">
        <v>8463</v>
      </c>
    </row>
    <row r="147" s="2" customFormat="1">
      <c r="A147" s="39"/>
      <c r="B147" s="40"/>
      <c r="C147" s="41"/>
      <c r="D147" s="233" t="s">
        <v>221</v>
      </c>
      <c r="E147" s="41"/>
      <c r="F147" s="234" t="s">
        <v>8462</v>
      </c>
      <c r="G147" s="41"/>
      <c r="H147" s="41"/>
      <c r="I147" s="235"/>
      <c r="J147" s="41"/>
      <c r="K147" s="41"/>
      <c r="L147" s="45"/>
      <c r="M147" s="236"/>
      <c r="N147" s="237"/>
      <c r="O147" s="92"/>
      <c r="P147" s="92"/>
      <c r="Q147" s="92"/>
      <c r="R147" s="92"/>
      <c r="S147" s="92"/>
      <c r="T147" s="93"/>
      <c r="U147" s="39"/>
      <c r="V147" s="39"/>
      <c r="W147" s="39"/>
      <c r="X147" s="39"/>
      <c r="Y147" s="39"/>
      <c r="Z147" s="39"/>
      <c r="AA147" s="39"/>
      <c r="AB147" s="39"/>
      <c r="AC147" s="39"/>
      <c r="AD147" s="39"/>
      <c r="AE147" s="39"/>
      <c r="AT147" s="18" t="s">
        <v>221</v>
      </c>
      <c r="AU147" s="18" t="s">
        <v>90</v>
      </c>
    </row>
    <row r="148" s="2" customFormat="1">
      <c r="A148" s="39"/>
      <c r="B148" s="40"/>
      <c r="C148" s="41"/>
      <c r="D148" s="250" t="s">
        <v>362</v>
      </c>
      <c r="E148" s="41"/>
      <c r="F148" s="251" t="s">
        <v>8464</v>
      </c>
      <c r="G148" s="41"/>
      <c r="H148" s="41"/>
      <c r="I148" s="235"/>
      <c r="J148" s="41"/>
      <c r="K148" s="41"/>
      <c r="L148" s="45"/>
      <c r="M148" s="236"/>
      <c r="N148" s="237"/>
      <c r="O148" s="92"/>
      <c r="P148" s="92"/>
      <c r="Q148" s="92"/>
      <c r="R148" s="92"/>
      <c r="S148" s="92"/>
      <c r="T148" s="93"/>
      <c r="U148" s="39"/>
      <c r="V148" s="39"/>
      <c r="W148" s="39"/>
      <c r="X148" s="39"/>
      <c r="Y148" s="39"/>
      <c r="Z148" s="39"/>
      <c r="AA148" s="39"/>
      <c r="AB148" s="39"/>
      <c r="AC148" s="39"/>
      <c r="AD148" s="39"/>
      <c r="AE148" s="39"/>
      <c r="AT148" s="18" t="s">
        <v>362</v>
      </c>
      <c r="AU148" s="18" t="s">
        <v>90</v>
      </c>
    </row>
    <row r="149" s="2" customFormat="1" ht="21.75" customHeight="1">
      <c r="A149" s="39"/>
      <c r="B149" s="40"/>
      <c r="C149" s="295" t="s">
        <v>261</v>
      </c>
      <c r="D149" s="295" t="s">
        <v>539</v>
      </c>
      <c r="E149" s="296" t="s">
        <v>8465</v>
      </c>
      <c r="F149" s="297" t="s">
        <v>8466</v>
      </c>
      <c r="G149" s="298" t="s">
        <v>797</v>
      </c>
      <c r="H149" s="299">
        <v>55</v>
      </c>
      <c r="I149" s="300"/>
      <c r="J149" s="301">
        <f>ROUND(I149*H149,2)</f>
        <v>0</v>
      </c>
      <c r="K149" s="297" t="s">
        <v>1</v>
      </c>
      <c r="L149" s="302"/>
      <c r="M149" s="303" t="s">
        <v>1</v>
      </c>
      <c r="N149" s="304" t="s">
        <v>46</v>
      </c>
      <c r="O149" s="92"/>
      <c r="P149" s="229">
        <f>O149*H149</f>
        <v>0</v>
      </c>
      <c r="Q149" s="229">
        <v>1.0000000000000001E-05</v>
      </c>
      <c r="R149" s="229">
        <f>Q149*H149</f>
        <v>0.00055000000000000003</v>
      </c>
      <c r="S149" s="229">
        <v>0</v>
      </c>
      <c r="T149" s="230">
        <f>S149*H149</f>
        <v>0</v>
      </c>
      <c r="U149" s="39"/>
      <c r="V149" s="39"/>
      <c r="W149" s="39"/>
      <c r="X149" s="39"/>
      <c r="Y149" s="39"/>
      <c r="Z149" s="39"/>
      <c r="AA149" s="39"/>
      <c r="AB149" s="39"/>
      <c r="AC149" s="39"/>
      <c r="AD149" s="39"/>
      <c r="AE149" s="39"/>
      <c r="AR149" s="231" t="s">
        <v>676</v>
      </c>
      <c r="AT149" s="231" t="s">
        <v>539</v>
      </c>
      <c r="AU149" s="231" t="s">
        <v>90</v>
      </c>
      <c r="AY149" s="18" t="s">
        <v>215</v>
      </c>
      <c r="BE149" s="232">
        <f>IF(N149="základní",J149,0)</f>
        <v>0</v>
      </c>
      <c r="BF149" s="232">
        <f>IF(N149="snížená",J149,0)</f>
        <v>0</v>
      </c>
      <c r="BG149" s="232">
        <f>IF(N149="zákl. přenesená",J149,0)</f>
        <v>0</v>
      </c>
      <c r="BH149" s="232">
        <f>IF(N149="sníž. přenesená",J149,0)</f>
        <v>0</v>
      </c>
      <c r="BI149" s="232">
        <f>IF(N149="nulová",J149,0)</f>
        <v>0</v>
      </c>
      <c r="BJ149" s="18" t="s">
        <v>88</v>
      </c>
      <c r="BK149" s="232">
        <f>ROUND(I149*H149,2)</f>
        <v>0</v>
      </c>
      <c r="BL149" s="18" t="s">
        <v>291</v>
      </c>
      <c r="BM149" s="231" t="s">
        <v>8467</v>
      </c>
    </row>
    <row r="150" s="2" customFormat="1" ht="16.5" customHeight="1">
      <c r="A150" s="39"/>
      <c r="B150" s="40"/>
      <c r="C150" s="220" t="s">
        <v>266</v>
      </c>
      <c r="D150" s="220" t="s">
        <v>216</v>
      </c>
      <c r="E150" s="221" t="s">
        <v>8468</v>
      </c>
      <c r="F150" s="222" t="s">
        <v>8469</v>
      </c>
      <c r="G150" s="223" t="s">
        <v>716</v>
      </c>
      <c r="H150" s="224">
        <v>24</v>
      </c>
      <c r="I150" s="225"/>
      <c r="J150" s="226">
        <f>ROUND(I150*H150,2)</f>
        <v>0</v>
      </c>
      <c r="K150" s="222" t="s">
        <v>359</v>
      </c>
      <c r="L150" s="45"/>
      <c r="M150" s="227" t="s">
        <v>1</v>
      </c>
      <c r="N150" s="228" t="s">
        <v>46</v>
      </c>
      <c r="O150" s="92"/>
      <c r="P150" s="229">
        <f>O150*H150</f>
        <v>0</v>
      </c>
      <c r="Q150" s="229">
        <v>0</v>
      </c>
      <c r="R150" s="229">
        <f>Q150*H150</f>
        <v>0</v>
      </c>
      <c r="S150" s="229">
        <v>0</v>
      </c>
      <c r="T150" s="230">
        <f>S150*H150</f>
        <v>0</v>
      </c>
      <c r="U150" s="39"/>
      <c r="V150" s="39"/>
      <c r="W150" s="39"/>
      <c r="X150" s="39"/>
      <c r="Y150" s="39"/>
      <c r="Z150" s="39"/>
      <c r="AA150" s="39"/>
      <c r="AB150" s="39"/>
      <c r="AC150" s="39"/>
      <c r="AD150" s="39"/>
      <c r="AE150" s="39"/>
      <c r="AR150" s="231" t="s">
        <v>291</v>
      </c>
      <c r="AT150" s="231" t="s">
        <v>216</v>
      </c>
      <c r="AU150" s="231" t="s">
        <v>90</v>
      </c>
      <c r="AY150" s="18" t="s">
        <v>215</v>
      </c>
      <c r="BE150" s="232">
        <f>IF(N150="základní",J150,0)</f>
        <v>0</v>
      </c>
      <c r="BF150" s="232">
        <f>IF(N150="snížená",J150,0)</f>
        <v>0</v>
      </c>
      <c r="BG150" s="232">
        <f>IF(N150="zákl. přenesená",J150,0)</f>
        <v>0</v>
      </c>
      <c r="BH150" s="232">
        <f>IF(N150="sníž. přenesená",J150,0)</f>
        <v>0</v>
      </c>
      <c r="BI150" s="232">
        <f>IF(N150="nulová",J150,0)</f>
        <v>0</v>
      </c>
      <c r="BJ150" s="18" t="s">
        <v>88</v>
      </c>
      <c r="BK150" s="232">
        <f>ROUND(I150*H150,2)</f>
        <v>0</v>
      </c>
      <c r="BL150" s="18" t="s">
        <v>291</v>
      </c>
      <c r="BM150" s="231" t="s">
        <v>8470</v>
      </c>
    </row>
    <row r="151" s="2" customFormat="1">
      <c r="A151" s="39"/>
      <c r="B151" s="40"/>
      <c r="C151" s="41"/>
      <c r="D151" s="233" t="s">
        <v>221</v>
      </c>
      <c r="E151" s="41"/>
      <c r="F151" s="234" t="s">
        <v>8471</v>
      </c>
      <c r="G151" s="41"/>
      <c r="H151" s="41"/>
      <c r="I151" s="235"/>
      <c r="J151" s="41"/>
      <c r="K151" s="41"/>
      <c r="L151" s="45"/>
      <c r="M151" s="236"/>
      <c r="N151" s="237"/>
      <c r="O151" s="92"/>
      <c r="P151" s="92"/>
      <c r="Q151" s="92"/>
      <c r="R151" s="92"/>
      <c r="S151" s="92"/>
      <c r="T151" s="93"/>
      <c r="U151" s="39"/>
      <c r="V151" s="39"/>
      <c r="W151" s="39"/>
      <c r="X151" s="39"/>
      <c r="Y151" s="39"/>
      <c r="Z151" s="39"/>
      <c r="AA151" s="39"/>
      <c r="AB151" s="39"/>
      <c r="AC151" s="39"/>
      <c r="AD151" s="39"/>
      <c r="AE151" s="39"/>
      <c r="AT151" s="18" t="s">
        <v>221</v>
      </c>
      <c r="AU151" s="18" t="s">
        <v>90</v>
      </c>
    </row>
    <row r="152" s="2" customFormat="1">
      <c r="A152" s="39"/>
      <c r="B152" s="40"/>
      <c r="C152" s="41"/>
      <c r="D152" s="250" t="s">
        <v>362</v>
      </c>
      <c r="E152" s="41"/>
      <c r="F152" s="251" t="s">
        <v>8472</v>
      </c>
      <c r="G152" s="41"/>
      <c r="H152" s="41"/>
      <c r="I152" s="235"/>
      <c r="J152" s="41"/>
      <c r="K152" s="41"/>
      <c r="L152" s="45"/>
      <c r="M152" s="236"/>
      <c r="N152" s="237"/>
      <c r="O152" s="92"/>
      <c r="P152" s="92"/>
      <c r="Q152" s="92"/>
      <c r="R152" s="92"/>
      <c r="S152" s="92"/>
      <c r="T152" s="93"/>
      <c r="U152" s="39"/>
      <c r="V152" s="39"/>
      <c r="W152" s="39"/>
      <c r="X152" s="39"/>
      <c r="Y152" s="39"/>
      <c r="Z152" s="39"/>
      <c r="AA152" s="39"/>
      <c r="AB152" s="39"/>
      <c r="AC152" s="39"/>
      <c r="AD152" s="39"/>
      <c r="AE152" s="39"/>
      <c r="AT152" s="18" t="s">
        <v>362</v>
      </c>
      <c r="AU152" s="18" t="s">
        <v>90</v>
      </c>
    </row>
    <row r="153" s="2" customFormat="1" ht="16.5" customHeight="1">
      <c r="A153" s="39"/>
      <c r="B153" s="40"/>
      <c r="C153" s="295" t="s">
        <v>8</v>
      </c>
      <c r="D153" s="295" t="s">
        <v>539</v>
      </c>
      <c r="E153" s="296" t="s">
        <v>8473</v>
      </c>
      <c r="F153" s="297" t="s">
        <v>8474</v>
      </c>
      <c r="G153" s="298" t="s">
        <v>716</v>
      </c>
      <c r="H153" s="299">
        <v>24</v>
      </c>
      <c r="I153" s="300"/>
      <c r="J153" s="301">
        <f>ROUND(I153*H153,2)</f>
        <v>0</v>
      </c>
      <c r="K153" s="297" t="s">
        <v>359</v>
      </c>
      <c r="L153" s="302"/>
      <c r="M153" s="303" t="s">
        <v>1</v>
      </c>
      <c r="N153" s="304" t="s">
        <v>46</v>
      </c>
      <c r="O153" s="92"/>
      <c r="P153" s="229">
        <f>O153*H153</f>
        <v>0</v>
      </c>
      <c r="Q153" s="229">
        <v>5.0000000000000002E-05</v>
      </c>
      <c r="R153" s="229">
        <f>Q153*H153</f>
        <v>0.0012000000000000001</v>
      </c>
      <c r="S153" s="229">
        <v>0</v>
      </c>
      <c r="T153" s="230">
        <f>S153*H153</f>
        <v>0</v>
      </c>
      <c r="U153" s="39"/>
      <c r="V153" s="39"/>
      <c r="W153" s="39"/>
      <c r="X153" s="39"/>
      <c r="Y153" s="39"/>
      <c r="Z153" s="39"/>
      <c r="AA153" s="39"/>
      <c r="AB153" s="39"/>
      <c r="AC153" s="39"/>
      <c r="AD153" s="39"/>
      <c r="AE153" s="39"/>
      <c r="AR153" s="231" t="s">
        <v>676</v>
      </c>
      <c r="AT153" s="231" t="s">
        <v>539</v>
      </c>
      <c r="AU153" s="231" t="s">
        <v>90</v>
      </c>
      <c r="AY153" s="18" t="s">
        <v>215</v>
      </c>
      <c r="BE153" s="232">
        <f>IF(N153="základní",J153,0)</f>
        <v>0</v>
      </c>
      <c r="BF153" s="232">
        <f>IF(N153="snížená",J153,0)</f>
        <v>0</v>
      </c>
      <c r="BG153" s="232">
        <f>IF(N153="zákl. přenesená",J153,0)</f>
        <v>0</v>
      </c>
      <c r="BH153" s="232">
        <f>IF(N153="sníž. přenesená",J153,0)</f>
        <v>0</v>
      </c>
      <c r="BI153" s="232">
        <f>IF(N153="nulová",J153,0)</f>
        <v>0</v>
      </c>
      <c r="BJ153" s="18" t="s">
        <v>88</v>
      </c>
      <c r="BK153" s="232">
        <f>ROUND(I153*H153,2)</f>
        <v>0</v>
      </c>
      <c r="BL153" s="18" t="s">
        <v>291</v>
      </c>
      <c r="BM153" s="231" t="s">
        <v>8475</v>
      </c>
    </row>
    <row r="154" s="2" customFormat="1">
      <c r="A154" s="39"/>
      <c r="B154" s="40"/>
      <c r="C154" s="41"/>
      <c r="D154" s="233" t="s">
        <v>221</v>
      </c>
      <c r="E154" s="41"/>
      <c r="F154" s="234" t="s">
        <v>8474</v>
      </c>
      <c r="G154" s="41"/>
      <c r="H154" s="41"/>
      <c r="I154" s="235"/>
      <c r="J154" s="41"/>
      <c r="K154" s="41"/>
      <c r="L154" s="45"/>
      <c r="M154" s="236"/>
      <c r="N154" s="237"/>
      <c r="O154" s="92"/>
      <c r="P154" s="92"/>
      <c r="Q154" s="92"/>
      <c r="R154" s="92"/>
      <c r="S154" s="92"/>
      <c r="T154" s="93"/>
      <c r="U154" s="39"/>
      <c r="V154" s="39"/>
      <c r="W154" s="39"/>
      <c r="X154" s="39"/>
      <c r="Y154" s="39"/>
      <c r="Z154" s="39"/>
      <c r="AA154" s="39"/>
      <c r="AB154" s="39"/>
      <c r="AC154" s="39"/>
      <c r="AD154" s="39"/>
      <c r="AE154" s="39"/>
      <c r="AT154" s="18" t="s">
        <v>221</v>
      </c>
      <c r="AU154" s="18" t="s">
        <v>90</v>
      </c>
    </row>
    <row r="155" s="2" customFormat="1" ht="16.5" customHeight="1">
      <c r="A155" s="39"/>
      <c r="B155" s="40"/>
      <c r="C155" s="220" t="s">
        <v>275</v>
      </c>
      <c r="D155" s="220" t="s">
        <v>216</v>
      </c>
      <c r="E155" s="221" t="s">
        <v>8476</v>
      </c>
      <c r="F155" s="222" t="s">
        <v>8477</v>
      </c>
      <c r="G155" s="223" t="s">
        <v>716</v>
      </c>
      <c r="H155" s="224">
        <v>1</v>
      </c>
      <c r="I155" s="225"/>
      <c r="J155" s="226">
        <f>ROUND(I155*H155,2)</f>
        <v>0</v>
      </c>
      <c r="K155" s="222" t="s">
        <v>359</v>
      </c>
      <c r="L155" s="45"/>
      <c r="M155" s="227" t="s">
        <v>1</v>
      </c>
      <c r="N155" s="228" t="s">
        <v>46</v>
      </c>
      <c r="O155" s="92"/>
      <c r="P155" s="229">
        <f>O155*H155</f>
        <v>0</v>
      </c>
      <c r="Q155" s="229">
        <v>0</v>
      </c>
      <c r="R155" s="229">
        <f>Q155*H155</f>
        <v>0</v>
      </c>
      <c r="S155" s="229">
        <v>0</v>
      </c>
      <c r="T155" s="230">
        <f>S155*H155</f>
        <v>0</v>
      </c>
      <c r="U155" s="39"/>
      <c r="V155" s="39"/>
      <c r="W155" s="39"/>
      <c r="X155" s="39"/>
      <c r="Y155" s="39"/>
      <c r="Z155" s="39"/>
      <c r="AA155" s="39"/>
      <c r="AB155" s="39"/>
      <c r="AC155" s="39"/>
      <c r="AD155" s="39"/>
      <c r="AE155" s="39"/>
      <c r="AR155" s="231" t="s">
        <v>291</v>
      </c>
      <c r="AT155" s="231" t="s">
        <v>216</v>
      </c>
      <c r="AU155" s="231" t="s">
        <v>90</v>
      </c>
      <c r="AY155" s="18" t="s">
        <v>215</v>
      </c>
      <c r="BE155" s="232">
        <f>IF(N155="základní",J155,0)</f>
        <v>0</v>
      </c>
      <c r="BF155" s="232">
        <f>IF(N155="snížená",J155,0)</f>
        <v>0</v>
      </c>
      <c r="BG155" s="232">
        <f>IF(N155="zákl. přenesená",J155,0)</f>
        <v>0</v>
      </c>
      <c r="BH155" s="232">
        <f>IF(N155="sníž. přenesená",J155,0)</f>
        <v>0</v>
      </c>
      <c r="BI155" s="232">
        <f>IF(N155="nulová",J155,0)</f>
        <v>0</v>
      </c>
      <c r="BJ155" s="18" t="s">
        <v>88</v>
      </c>
      <c r="BK155" s="232">
        <f>ROUND(I155*H155,2)</f>
        <v>0</v>
      </c>
      <c r="BL155" s="18" t="s">
        <v>291</v>
      </c>
      <c r="BM155" s="231" t="s">
        <v>8478</v>
      </c>
    </row>
    <row r="156" s="2" customFormat="1">
      <c r="A156" s="39"/>
      <c r="B156" s="40"/>
      <c r="C156" s="41"/>
      <c r="D156" s="233" t="s">
        <v>221</v>
      </c>
      <c r="E156" s="41"/>
      <c r="F156" s="234" t="s">
        <v>8479</v>
      </c>
      <c r="G156" s="41"/>
      <c r="H156" s="41"/>
      <c r="I156" s="235"/>
      <c r="J156" s="41"/>
      <c r="K156" s="41"/>
      <c r="L156" s="45"/>
      <c r="M156" s="236"/>
      <c r="N156" s="237"/>
      <c r="O156" s="92"/>
      <c r="P156" s="92"/>
      <c r="Q156" s="92"/>
      <c r="R156" s="92"/>
      <c r="S156" s="92"/>
      <c r="T156" s="93"/>
      <c r="U156" s="39"/>
      <c r="V156" s="39"/>
      <c r="W156" s="39"/>
      <c r="X156" s="39"/>
      <c r="Y156" s="39"/>
      <c r="Z156" s="39"/>
      <c r="AA156" s="39"/>
      <c r="AB156" s="39"/>
      <c r="AC156" s="39"/>
      <c r="AD156" s="39"/>
      <c r="AE156" s="39"/>
      <c r="AT156" s="18" t="s">
        <v>221</v>
      </c>
      <c r="AU156" s="18" t="s">
        <v>90</v>
      </c>
    </row>
    <row r="157" s="2" customFormat="1">
      <c r="A157" s="39"/>
      <c r="B157" s="40"/>
      <c r="C157" s="41"/>
      <c r="D157" s="250" t="s">
        <v>362</v>
      </c>
      <c r="E157" s="41"/>
      <c r="F157" s="251" t="s">
        <v>8480</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362</v>
      </c>
      <c r="AU157" s="18" t="s">
        <v>90</v>
      </c>
    </row>
    <row r="158" s="2" customFormat="1" ht="16.5" customHeight="1">
      <c r="A158" s="39"/>
      <c r="B158" s="40"/>
      <c r="C158" s="295" t="s">
        <v>280</v>
      </c>
      <c r="D158" s="295" t="s">
        <v>539</v>
      </c>
      <c r="E158" s="296" t="s">
        <v>8481</v>
      </c>
      <c r="F158" s="297" t="s">
        <v>8482</v>
      </c>
      <c r="G158" s="298" t="s">
        <v>716</v>
      </c>
      <c r="H158" s="299">
        <v>1</v>
      </c>
      <c r="I158" s="300"/>
      <c r="J158" s="301">
        <f>ROUND(I158*H158,2)</f>
        <v>0</v>
      </c>
      <c r="K158" s="297" t="s">
        <v>1</v>
      </c>
      <c r="L158" s="302"/>
      <c r="M158" s="303" t="s">
        <v>1</v>
      </c>
      <c r="N158" s="304" t="s">
        <v>46</v>
      </c>
      <c r="O158" s="92"/>
      <c r="P158" s="229">
        <f>O158*H158</f>
        <v>0</v>
      </c>
      <c r="Q158" s="229">
        <v>0</v>
      </c>
      <c r="R158" s="229">
        <f>Q158*H158</f>
        <v>0</v>
      </c>
      <c r="S158" s="229">
        <v>0</v>
      </c>
      <c r="T158" s="230">
        <f>S158*H158</f>
        <v>0</v>
      </c>
      <c r="U158" s="39"/>
      <c r="V158" s="39"/>
      <c r="W158" s="39"/>
      <c r="X158" s="39"/>
      <c r="Y158" s="39"/>
      <c r="Z158" s="39"/>
      <c r="AA158" s="39"/>
      <c r="AB158" s="39"/>
      <c r="AC158" s="39"/>
      <c r="AD158" s="39"/>
      <c r="AE158" s="39"/>
      <c r="AR158" s="231" t="s">
        <v>676</v>
      </c>
      <c r="AT158" s="231" t="s">
        <v>539</v>
      </c>
      <c r="AU158" s="231" t="s">
        <v>90</v>
      </c>
      <c r="AY158" s="18" t="s">
        <v>215</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291</v>
      </c>
      <c r="BM158" s="231" t="s">
        <v>8483</v>
      </c>
    </row>
    <row r="159" s="2" customFormat="1" ht="37.8" customHeight="1">
      <c r="A159" s="39"/>
      <c r="B159" s="40"/>
      <c r="C159" s="220" t="s">
        <v>285</v>
      </c>
      <c r="D159" s="220" t="s">
        <v>216</v>
      </c>
      <c r="E159" s="221" t="s">
        <v>8484</v>
      </c>
      <c r="F159" s="222" t="s">
        <v>8485</v>
      </c>
      <c r="G159" s="223" t="s">
        <v>716</v>
      </c>
      <c r="H159" s="224">
        <v>1</v>
      </c>
      <c r="I159" s="225"/>
      <c r="J159" s="226">
        <f>ROUND(I159*H159,2)</f>
        <v>0</v>
      </c>
      <c r="K159" s="222" t="s">
        <v>359</v>
      </c>
      <c r="L159" s="45"/>
      <c r="M159" s="227" t="s">
        <v>1</v>
      </c>
      <c r="N159" s="228" t="s">
        <v>46</v>
      </c>
      <c r="O159" s="92"/>
      <c r="P159" s="229">
        <f>O159*H159</f>
        <v>0</v>
      </c>
      <c r="Q159" s="229">
        <v>0.1522</v>
      </c>
      <c r="R159" s="229">
        <f>Q159*H159</f>
        <v>0.1522</v>
      </c>
      <c r="S159" s="229">
        <v>0</v>
      </c>
      <c r="T159" s="230">
        <f>S159*H159</f>
        <v>0</v>
      </c>
      <c r="U159" s="39"/>
      <c r="V159" s="39"/>
      <c r="W159" s="39"/>
      <c r="X159" s="39"/>
      <c r="Y159" s="39"/>
      <c r="Z159" s="39"/>
      <c r="AA159" s="39"/>
      <c r="AB159" s="39"/>
      <c r="AC159" s="39"/>
      <c r="AD159" s="39"/>
      <c r="AE159" s="39"/>
      <c r="AR159" s="231" t="s">
        <v>1043</v>
      </c>
      <c r="AT159" s="231" t="s">
        <v>216</v>
      </c>
      <c r="AU159" s="231" t="s">
        <v>90</v>
      </c>
      <c r="AY159" s="18" t="s">
        <v>215</v>
      </c>
      <c r="BE159" s="232">
        <f>IF(N159="základní",J159,0)</f>
        <v>0</v>
      </c>
      <c r="BF159" s="232">
        <f>IF(N159="snížená",J159,0)</f>
        <v>0</v>
      </c>
      <c r="BG159" s="232">
        <f>IF(N159="zákl. přenesená",J159,0)</f>
        <v>0</v>
      </c>
      <c r="BH159" s="232">
        <f>IF(N159="sníž. přenesená",J159,0)</f>
        <v>0</v>
      </c>
      <c r="BI159" s="232">
        <f>IF(N159="nulová",J159,0)</f>
        <v>0</v>
      </c>
      <c r="BJ159" s="18" t="s">
        <v>88</v>
      </c>
      <c r="BK159" s="232">
        <f>ROUND(I159*H159,2)</f>
        <v>0</v>
      </c>
      <c r="BL159" s="18" t="s">
        <v>1043</v>
      </c>
      <c r="BM159" s="231" t="s">
        <v>8486</v>
      </c>
    </row>
    <row r="160" s="2" customFormat="1">
      <c r="A160" s="39"/>
      <c r="B160" s="40"/>
      <c r="C160" s="41"/>
      <c r="D160" s="233" t="s">
        <v>221</v>
      </c>
      <c r="E160" s="41"/>
      <c r="F160" s="234" t="s">
        <v>8487</v>
      </c>
      <c r="G160" s="41"/>
      <c r="H160" s="41"/>
      <c r="I160" s="235"/>
      <c r="J160" s="41"/>
      <c r="K160" s="41"/>
      <c r="L160" s="45"/>
      <c r="M160" s="236"/>
      <c r="N160" s="237"/>
      <c r="O160" s="92"/>
      <c r="P160" s="92"/>
      <c r="Q160" s="92"/>
      <c r="R160" s="92"/>
      <c r="S160" s="92"/>
      <c r="T160" s="93"/>
      <c r="U160" s="39"/>
      <c r="V160" s="39"/>
      <c r="W160" s="39"/>
      <c r="X160" s="39"/>
      <c r="Y160" s="39"/>
      <c r="Z160" s="39"/>
      <c r="AA160" s="39"/>
      <c r="AB160" s="39"/>
      <c r="AC160" s="39"/>
      <c r="AD160" s="39"/>
      <c r="AE160" s="39"/>
      <c r="AT160" s="18" t="s">
        <v>221</v>
      </c>
      <c r="AU160" s="18" t="s">
        <v>90</v>
      </c>
    </row>
    <row r="161" s="2" customFormat="1">
      <c r="A161" s="39"/>
      <c r="B161" s="40"/>
      <c r="C161" s="41"/>
      <c r="D161" s="250" t="s">
        <v>362</v>
      </c>
      <c r="E161" s="41"/>
      <c r="F161" s="251" t="s">
        <v>8488</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362</v>
      </c>
      <c r="AU161" s="18" t="s">
        <v>90</v>
      </c>
    </row>
    <row r="162" s="2" customFormat="1" ht="24.15" customHeight="1">
      <c r="A162" s="39"/>
      <c r="B162" s="40"/>
      <c r="C162" s="295" t="s">
        <v>291</v>
      </c>
      <c r="D162" s="295" t="s">
        <v>539</v>
      </c>
      <c r="E162" s="296" t="s">
        <v>8489</v>
      </c>
      <c r="F162" s="297" t="s">
        <v>8490</v>
      </c>
      <c r="G162" s="298" t="s">
        <v>716</v>
      </c>
      <c r="H162" s="299">
        <v>1</v>
      </c>
      <c r="I162" s="300"/>
      <c r="J162" s="301">
        <f>ROUND(I162*H162,2)</f>
        <v>0</v>
      </c>
      <c r="K162" s="297" t="s">
        <v>1</v>
      </c>
      <c r="L162" s="302"/>
      <c r="M162" s="303" t="s">
        <v>1</v>
      </c>
      <c r="N162" s="304" t="s">
        <v>46</v>
      </c>
      <c r="O162" s="92"/>
      <c r="P162" s="229">
        <f>O162*H162</f>
        <v>0</v>
      </c>
      <c r="Q162" s="229">
        <v>0</v>
      </c>
      <c r="R162" s="229">
        <f>Q162*H162</f>
        <v>0</v>
      </c>
      <c r="S162" s="229">
        <v>0</v>
      </c>
      <c r="T162" s="230">
        <f>S162*H162</f>
        <v>0</v>
      </c>
      <c r="U162" s="39"/>
      <c r="V162" s="39"/>
      <c r="W162" s="39"/>
      <c r="X162" s="39"/>
      <c r="Y162" s="39"/>
      <c r="Z162" s="39"/>
      <c r="AA162" s="39"/>
      <c r="AB162" s="39"/>
      <c r="AC162" s="39"/>
      <c r="AD162" s="39"/>
      <c r="AE162" s="39"/>
      <c r="AR162" s="231" t="s">
        <v>1806</v>
      </c>
      <c r="AT162" s="231" t="s">
        <v>539</v>
      </c>
      <c r="AU162" s="231" t="s">
        <v>90</v>
      </c>
      <c r="AY162" s="18" t="s">
        <v>215</v>
      </c>
      <c r="BE162" s="232">
        <f>IF(N162="základní",J162,0)</f>
        <v>0</v>
      </c>
      <c r="BF162" s="232">
        <f>IF(N162="snížená",J162,0)</f>
        <v>0</v>
      </c>
      <c r="BG162" s="232">
        <f>IF(N162="zákl. přenesená",J162,0)</f>
        <v>0</v>
      </c>
      <c r="BH162" s="232">
        <f>IF(N162="sníž. přenesená",J162,0)</f>
        <v>0</v>
      </c>
      <c r="BI162" s="232">
        <f>IF(N162="nulová",J162,0)</f>
        <v>0</v>
      </c>
      <c r="BJ162" s="18" t="s">
        <v>88</v>
      </c>
      <c r="BK162" s="232">
        <f>ROUND(I162*H162,2)</f>
        <v>0</v>
      </c>
      <c r="BL162" s="18" t="s">
        <v>1806</v>
      </c>
      <c r="BM162" s="231" t="s">
        <v>8491</v>
      </c>
    </row>
    <row r="163" s="11" customFormat="1" ht="22.8" customHeight="1">
      <c r="A163" s="11"/>
      <c r="B163" s="206"/>
      <c r="C163" s="207"/>
      <c r="D163" s="208" t="s">
        <v>80</v>
      </c>
      <c r="E163" s="248" t="s">
        <v>8354</v>
      </c>
      <c r="F163" s="248" t="s">
        <v>8355</v>
      </c>
      <c r="G163" s="207"/>
      <c r="H163" s="207"/>
      <c r="I163" s="210"/>
      <c r="J163" s="249">
        <f>BK163</f>
        <v>0</v>
      </c>
      <c r="K163" s="207"/>
      <c r="L163" s="212"/>
      <c r="M163" s="213"/>
      <c r="N163" s="214"/>
      <c r="O163" s="214"/>
      <c r="P163" s="215">
        <f>SUM(P164:P195)</f>
        <v>0</v>
      </c>
      <c r="Q163" s="214"/>
      <c r="R163" s="215">
        <f>SUM(R164:R195)</f>
        <v>0.0027999999999999995</v>
      </c>
      <c r="S163" s="214"/>
      <c r="T163" s="216">
        <f>SUM(T164:T195)</f>
        <v>0</v>
      </c>
      <c r="U163" s="11"/>
      <c r="V163" s="11"/>
      <c r="W163" s="11"/>
      <c r="X163" s="11"/>
      <c r="Y163" s="11"/>
      <c r="Z163" s="11"/>
      <c r="AA163" s="11"/>
      <c r="AB163" s="11"/>
      <c r="AC163" s="11"/>
      <c r="AD163" s="11"/>
      <c r="AE163" s="11"/>
      <c r="AR163" s="217" t="s">
        <v>227</v>
      </c>
      <c r="AT163" s="218" t="s">
        <v>80</v>
      </c>
      <c r="AU163" s="218" t="s">
        <v>88</v>
      </c>
      <c r="AY163" s="217" t="s">
        <v>215</v>
      </c>
      <c r="BK163" s="219">
        <f>SUM(BK164:BK195)</f>
        <v>0</v>
      </c>
    </row>
    <row r="164" s="2" customFormat="1" ht="24.15" customHeight="1">
      <c r="A164" s="39"/>
      <c r="B164" s="40"/>
      <c r="C164" s="220" t="s">
        <v>296</v>
      </c>
      <c r="D164" s="220" t="s">
        <v>216</v>
      </c>
      <c r="E164" s="221" t="s">
        <v>8356</v>
      </c>
      <c r="F164" s="222" t="s">
        <v>8357</v>
      </c>
      <c r="G164" s="223" t="s">
        <v>797</v>
      </c>
      <c r="H164" s="224">
        <v>35</v>
      </c>
      <c r="I164" s="225"/>
      <c r="J164" s="226">
        <f>ROUND(I164*H164,2)</f>
        <v>0</v>
      </c>
      <c r="K164" s="222" t="s">
        <v>359</v>
      </c>
      <c r="L164" s="45"/>
      <c r="M164" s="227" t="s">
        <v>1</v>
      </c>
      <c r="N164" s="228" t="s">
        <v>46</v>
      </c>
      <c r="O164" s="92"/>
      <c r="P164" s="229">
        <f>O164*H164</f>
        <v>0</v>
      </c>
      <c r="Q164" s="229">
        <v>0</v>
      </c>
      <c r="R164" s="229">
        <f>Q164*H164</f>
        <v>0</v>
      </c>
      <c r="S164" s="229">
        <v>0</v>
      </c>
      <c r="T164" s="230">
        <f>S164*H164</f>
        <v>0</v>
      </c>
      <c r="U164" s="39"/>
      <c r="V164" s="39"/>
      <c r="W164" s="39"/>
      <c r="X164" s="39"/>
      <c r="Y164" s="39"/>
      <c r="Z164" s="39"/>
      <c r="AA164" s="39"/>
      <c r="AB164" s="39"/>
      <c r="AC164" s="39"/>
      <c r="AD164" s="39"/>
      <c r="AE164" s="39"/>
      <c r="AR164" s="231" t="s">
        <v>1043</v>
      </c>
      <c r="AT164" s="231" t="s">
        <v>216</v>
      </c>
      <c r="AU164" s="231" t="s">
        <v>90</v>
      </c>
      <c r="AY164" s="18" t="s">
        <v>215</v>
      </c>
      <c r="BE164" s="232">
        <f>IF(N164="základní",J164,0)</f>
        <v>0</v>
      </c>
      <c r="BF164" s="232">
        <f>IF(N164="snížená",J164,0)</f>
        <v>0</v>
      </c>
      <c r="BG164" s="232">
        <f>IF(N164="zákl. přenesená",J164,0)</f>
        <v>0</v>
      </c>
      <c r="BH164" s="232">
        <f>IF(N164="sníž. přenesená",J164,0)</f>
        <v>0</v>
      </c>
      <c r="BI164" s="232">
        <f>IF(N164="nulová",J164,0)</f>
        <v>0</v>
      </c>
      <c r="BJ164" s="18" t="s">
        <v>88</v>
      </c>
      <c r="BK164" s="232">
        <f>ROUND(I164*H164,2)</f>
        <v>0</v>
      </c>
      <c r="BL164" s="18" t="s">
        <v>1043</v>
      </c>
      <c r="BM164" s="231" t="s">
        <v>8492</v>
      </c>
    </row>
    <row r="165" s="2" customFormat="1">
      <c r="A165" s="39"/>
      <c r="B165" s="40"/>
      <c r="C165" s="41"/>
      <c r="D165" s="233" t="s">
        <v>221</v>
      </c>
      <c r="E165" s="41"/>
      <c r="F165" s="234" t="s">
        <v>8359</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221</v>
      </c>
      <c r="AU165" s="18" t="s">
        <v>90</v>
      </c>
    </row>
    <row r="166" s="2" customFormat="1">
      <c r="A166" s="39"/>
      <c r="B166" s="40"/>
      <c r="C166" s="41"/>
      <c r="D166" s="250" t="s">
        <v>362</v>
      </c>
      <c r="E166" s="41"/>
      <c r="F166" s="251" t="s">
        <v>8360</v>
      </c>
      <c r="G166" s="41"/>
      <c r="H166" s="41"/>
      <c r="I166" s="235"/>
      <c r="J166" s="41"/>
      <c r="K166" s="41"/>
      <c r="L166" s="45"/>
      <c r="M166" s="236"/>
      <c r="N166" s="237"/>
      <c r="O166" s="92"/>
      <c r="P166" s="92"/>
      <c r="Q166" s="92"/>
      <c r="R166" s="92"/>
      <c r="S166" s="92"/>
      <c r="T166" s="93"/>
      <c r="U166" s="39"/>
      <c r="V166" s="39"/>
      <c r="W166" s="39"/>
      <c r="X166" s="39"/>
      <c r="Y166" s="39"/>
      <c r="Z166" s="39"/>
      <c r="AA166" s="39"/>
      <c r="AB166" s="39"/>
      <c r="AC166" s="39"/>
      <c r="AD166" s="39"/>
      <c r="AE166" s="39"/>
      <c r="AT166" s="18" t="s">
        <v>362</v>
      </c>
      <c r="AU166" s="18" t="s">
        <v>90</v>
      </c>
    </row>
    <row r="167" s="14" customFormat="1">
      <c r="A167" s="14"/>
      <c r="B167" s="262"/>
      <c r="C167" s="263"/>
      <c r="D167" s="233" t="s">
        <v>364</v>
      </c>
      <c r="E167" s="264" t="s">
        <v>1</v>
      </c>
      <c r="F167" s="265" t="s">
        <v>720</v>
      </c>
      <c r="G167" s="263"/>
      <c r="H167" s="266">
        <v>35</v>
      </c>
      <c r="I167" s="267"/>
      <c r="J167" s="263"/>
      <c r="K167" s="263"/>
      <c r="L167" s="268"/>
      <c r="M167" s="269"/>
      <c r="N167" s="270"/>
      <c r="O167" s="270"/>
      <c r="P167" s="270"/>
      <c r="Q167" s="270"/>
      <c r="R167" s="270"/>
      <c r="S167" s="270"/>
      <c r="T167" s="271"/>
      <c r="U167" s="14"/>
      <c r="V167" s="14"/>
      <c r="W167" s="14"/>
      <c r="X167" s="14"/>
      <c r="Y167" s="14"/>
      <c r="Z167" s="14"/>
      <c r="AA167" s="14"/>
      <c r="AB167" s="14"/>
      <c r="AC167" s="14"/>
      <c r="AD167" s="14"/>
      <c r="AE167" s="14"/>
      <c r="AT167" s="272" t="s">
        <v>364</v>
      </c>
      <c r="AU167" s="272" t="s">
        <v>90</v>
      </c>
      <c r="AV167" s="14" t="s">
        <v>90</v>
      </c>
      <c r="AW167" s="14" t="s">
        <v>36</v>
      </c>
      <c r="AX167" s="14" t="s">
        <v>88</v>
      </c>
      <c r="AY167" s="272" t="s">
        <v>215</v>
      </c>
    </row>
    <row r="168" s="2" customFormat="1" ht="37.8" customHeight="1">
      <c r="A168" s="39"/>
      <c r="B168" s="40"/>
      <c r="C168" s="220" t="s">
        <v>300</v>
      </c>
      <c r="D168" s="220" t="s">
        <v>216</v>
      </c>
      <c r="E168" s="221" t="s">
        <v>8366</v>
      </c>
      <c r="F168" s="222" t="s">
        <v>8367</v>
      </c>
      <c r="G168" s="223" t="s">
        <v>358</v>
      </c>
      <c r="H168" s="224">
        <v>2.4500000000000002</v>
      </c>
      <c r="I168" s="225"/>
      <c r="J168" s="226">
        <f>ROUND(I168*H168,2)</f>
        <v>0</v>
      </c>
      <c r="K168" s="222" t="s">
        <v>359</v>
      </c>
      <c r="L168" s="45"/>
      <c r="M168" s="227" t="s">
        <v>1</v>
      </c>
      <c r="N168" s="228" t="s">
        <v>46</v>
      </c>
      <c r="O168" s="92"/>
      <c r="P168" s="229">
        <f>O168*H168</f>
        <v>0</v>
      </c>
      <c r="Q168" s="229">
        <v>0</v>
      </c>
      <c r="R168" s="229">
        <f>Q168*H168</f>
        <v>0</v>
      </c>
      <c r="S168" s="229">
        <v>0</v>
      </c>
      <c r="T168" s="230">
        <f>S168*H168</f>
        <v>0</v>
      </c>
      <c r="U168" s="39"/>
      <c r="V168" s="39"/>
      <c r="W168" s="39"/>
      <c r="X168" s="39"/>
      <c r="Y168" s="39"/>
      <c r="Z168" s="39"/>
      <c r="AA168" s="39"/>
      <c r="AB168" s="39"/>
      <c r="AC168" s="39"/>
      <c r="AD168" s="39"/>
      <c r="AE168" s="39"/>
      <c r="AR168" s="231" t="s">
        <v>1043</v>
      </c>
      <c r="AT168" s="231" t="s">
        <v>216</v>
      </c>
      <c r="AU168" s="231" t="s">
        <v>90</v>
      </c>
      <c r="AY168" s="18" t="s">
        <v>215</v>
      </c>
      <c r="BE168" s="232">
        <f>IF(N168="základní",J168,0)</f>
        <v>0</v>
      </c>
      <c r="BF168" s="232">
        <f>IF(N168="snížená",J168,0)</f>
        <v>0</v>
      </c>
      <c r="BG168" s="232">
        <f>IF(N168="zákl. přenesená",J168,0)</f>
        <v>0</v>
      </c>
      <c r="BH168" s="232">
        <f>IF(N168="sníž. přenesená",J168,0)</f>
        <v>0</v>
      </c>
      <c r="BI168" s="232">
        <f>IF(N168="nulová",J168,0)</f>
        <v>0</v>
      </c>
      <c r="BJ168" s="18" t="s">
        <v>88</v>
      </c>
      <c r="BK168" s="232">
        <f>ROUND(I168*H168,2)</f>
        <v>0</v>
      </c>
      <c r="BL168" s="18" t="s">
        <v>1043</v>
      </c>
      <c r="BM168" s="231" t="s">
        <v>8493</v>
      </c>
    </row>
    <row r="169" s="2" customFormat="1">
      <c r="A169" s="39"/>
      <c r="B169" s="40"/>
      <c r="C169" s="41"/>
      <c r="D169" s="233" t="s">
        <v>221</v>
      </c>
      <c r="E169" s="41"/>
      <c r="F169" s="234" t="s">
        <v>8369</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221</v>
      </c>
      <c r="AU169" s="18" t="s">
        <v>90</v>
      </c>
    </row>
    <row r="170" s="2" customFormat="1">
      <c r="A170" s="39"/>
      <c r="B170" s="40"/>
      <c r="C170" s="41"/>
      <c r="D170" s="250" t="s">
        <v>362</v>
      </c>
      <c r="E170" s="41"/>
      <c r="F170" s="251" t="s">
        <v>8370</v>
      </c>
      <c r="G170" s="41"/>
      <c r="H170" s="41"/>
      <c r="I170" s="235"/>
      <c r="J170" s="41"/>
      <c r="K170" s="41"/>
      <c r="L170" s="45"/>
      <c r="M170" s="236"/>
      <c r="N170" s="237"/>
      <c r="O170" s="92"/>
      <c r="P170" s="92"/>
      <c r="Q170" s="92"/>
      <c r="R170" s="92"/>
      <c r="S170" s="92"/>
      <c r="T170" s="93"/>
      <c r="U170" s="39"/>
      <c r="V170" s="39"/>
      <c r="W170" s="39"/>
      <c r="X170" s="39"/>
      <c r="Y170" s="39"/>
      <c r="Z170" s="39"/>
      <c r="AA170" s="39"/>
      <c r="AB170" s="39"/>
      <c r="AC170" s="39"/>
      <c r="AD170" s="39"/>
      <c r="AE170" s="39"/>
      <c r="AT170" s="18" t="s">
        <v>362</v>
      </c>
      <c r="AU170" s="18" t="s">
        <v>90</v>
      </c>
    </row>
    <row r="171" s="2" customFormat="1" ht="37.8" customHeight="1">
      <c r="A171" s="39"/>
      <c r="B171" s="40"/>
      <c r="C171" s="220" t="s">
        <v>305</v>
      </c>
      <c r="D171" s="220" t="s">
        <v>216</v>
      </c>
      <c r="E171" s="221" t="s">
        <v>8371</v>
      </c>
      <c r="F171" s="222" t="s">
        <v>8372</v>
      </c>
      <c r="G171" s="223" t="s">
        <v>358</v>
      </c>
      <c r="H171" s="224">
        <v>17.149999999999999</v>
      </c>
      <c r="I171" s="225"/>
      <c r="J171" s="226">
        <f>ROUND(I171*H171,2)</f>
        <v>0</v>
      </c>
      <c r="K171" s="222" t="s">
        <v>359</v>
      </c>
      <c r="L171" s="45"/>
      <c r="M171" s="227" t="s">
        <v>1</v>
      </c>
      <c r="N171" s="228" t="s">
        <v>46</v>
      </c>
      <c r="O171" s="92"/>
      <c r="P171" s="229">
        <f>O171*H171</f>
        <v>0</v>
      </c>
      <c r="Q171" s="229">
        <v>0</v>
      </c>
      <c r="R171" s="229">
        <f>Q171*H171</f>
        <v>0</v>
      </c>
      <c r="S171" s="229">
        <v>0</v>
      </c>
      <c r="T171" s="230">
        <f>S171*H171</f>
        <v>0</v>
      </c>
      <c r="U171" s="39"/>
      <c r="V171" s="39"/>
      <c r="W171" s="39"/>
      <c r="X171" s="39"/>
      <c r="Y171" s="39"/>
      <c r="Z171" s="39"/>
      <c r="AA171" s="39"/>
      <c r="AB171" s="39"/>
      <c r="AC171" s="39"/>
      <c r="AD171" s="39"/>
      <c r="AE171" s="39"/>
      <c r="AR171" s="231" t="s">
        <v>1043</v>
      </c>
      <c r="AT171" s="231" t="s">
        <v>216</v>
      </c>
      <c r="AU171" s="231" t="s">
        <v>90</v>
      </c>
      <c r="AY171" s="18" t="s">
        <v>215</v>
      </c>
      <c r="BE171" s="232">
        <f>IF(N171="základní",J171,0)</f>
        <v>0</v>
      </c>
      <c r="BF171" s="232">
        <f>IF(N171="snížená",J171,0)</f>
        <v>0</v>
      </c>
      <c r="BG171" s="232">
        <f>IF(N171="zákl. přenesená",J171,0)</f>
        <v>0</v>
      </c>
      <c r="BH171" s="232">
        <f>IF(N171="sníž. přenesená",J171,0)</f>
        <v>0</v>
      </c>
      <c r="BI171" s="232">
        <f>IF(N171="nulová",J171,0)</f>
        <v>0</v>
      </c>
      <c r="BJ171" s="18" t="s">
        <v>88</v>
      </c>
      <c r="BK171" s="232">
        <f>ROUND(I171*H171,2)</f>
        <v>0</v>
      </c>
      <c r="BL171" s="18" t="s">
        <v>1043</v>
      </c>
      <c r="BM171" s="231" t="s">
        <v>8494</v>
      </c>
    </row>
    <row r="172" s="2" customFormat="1">
      <c r="A172" s="39"/>
      <c r="B172" s="40"/>
      <c r="C172" s="41"/>
      <c r="D172" s="233" t="s">
        <v>221</v>
      </c>
      <c r="E172" s="41"/>
      <c r="F172" s="234" t="s">
        <v>8374</v>
      </c>
      <c r="G172" s="41"/>
      <c r="H172" s="41"/>
      <c r="I172" s="235"/>
      <c r="J172" s="41"/>
      <c r="K172" s="41"/>
      <c r="L172" s="45"/>
      <c r="M172" s="236"/>
      <c r="N172" s="237"/>
      <c r="O172" s="92"/>
      <c r="P172" s="92"/>
      <c r="Q172" s="92"/>
      <c r="R172" s="92"/>
      <c r="S172" s="92"/>
      <c r="T172" s="93"/>
      <c r="U172" s="39"/>
      <c r="V172" s="39"/>
      <c r="W172" s="39"/>
      <c r="X172" s="39"/>
      <c r="Y172" s="39"/>
      <c r="Z172" s="39"/>
      <c r="AA172" s="39"/>
      <c r="AB172" s="39"/>
      <c r="AC172" s="39"/>
      <c r="AD172" s="39"/>
      <c r="AE172" s="39"/>
      <c r="AT172" s="18" t="s">
        <v>221</v>
      </c>
      <c r="AU172" s="18" t="s">
        <v>90</v>
      </c>
    </row>
    <row r="173" s="2" customFormat="1">
      <c r="A173" s="39"/>
      <c r="B173" s="40"/>
      <c r="C173" s="41"/>
      <c r="D173" s="250" t="s">
        <v>362</v>
      </c>
      <c r="E173" s="41"/>
      <c r="F173" s="251" t="s">
        <v>8375</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362</v>
      </c>
      <c r="AU173" s="18" t="s">
        <v>90</v>
      </c>
    </row>
    <row r="174" s="14" customFormat="1">
      <c r="A174" s="14"/>
      <c r="B174" s="262"/>
      <c r="C174" s="263"/>
      <c r="D174" s="233" t="s">
        <v>364</v>
      </c>
      <c r="E174" s="263"/>
      <c r="F174" s="265" t="s">
        <v>8495</v>
      </c>
      <c r="G174" s="263"/>
      <c r="H174" s="266">
        <v>17.149999999999999</v>
      </c>
      <c r="I174" s="267"/>
      <c r="J174" s="263"/>
      <c r="K174" s="263"/>
      <c r="L174" s="268"/>
      <c r="M174" s="269"/>
      <c r="N174" s="270"/>
      <c r="O174" s="270"/>
      <c r="P174" s="270"/>
      <c r="Q174" s="270"/>
      <c r="R174" s="270"/>
      <c r="S174" s="270"/>
      <c r="T174" s="271"/>
      <c r="U174" s="14"/>
      <c r="V174" s="14"/>
      <c r="W174" s="14"/>
      <c r="X174" s="14"/>
      <c r="Y174" s="14"/>
      <c r="Z174" s="14"/>
      <c r="AA174" s="14"/>
      <c r="AB174" s="14"/>
      <c r="AC174" s="14"/>
      <c r="AD174" s="14"/>
      <c r="AE174" s="14"/>
      <c r="AT174" s="272" t="s">
        <v>364</v>
      </c>
      <c r="AU174" s="272" t="s">
        <v>90</v>
      </c>
      <c r="AV174" s="14" t="s">
        <v>90</v>
      </c>
      <c r="AW174" s="14" t="s">
        <v>4</v>
      </c>
      <c r="AX174" s="14" t="s">
        <v>88</v>
      </c>
      <c r="AY174" s="272" t="s">
        <v>215</v>
      </c>
    </row>
    <row r="175" s="2" customFormat="1" ht="24.15" customHeight="1">
      <c r="A175" s="39"/>
      <c r="B175" s="40"/>
      <c r="C175" s="220" t="s">
        <v>309</v>
      </c>
      <c r="D175" s="220" t="s">
        <v>216</v>
      </c>
      <c r="E175" s="221" t="s">
        <v>8378</v>
      </c>
      <c r="F175" s="222" t="s">
        <v>8379</v>
      </c>
      <c r="G175" s="223" t="s">
        <v>583</v>
      </c>
      <c r="H175" s="224">
        <v>5.1449999999999996</v>
      </c>
      <c r="I175" s="225"/>
      <c r="J175" s="226">
        <f>ROUND(I175*H175,2)</f>
        <v>0</v>
      </c>
      <c r="K175" s="222" t="s">
        <v>359</v>
      </c>
      <c r="L175" s="45"/>
      <c r="M175" s="227" t="s">
        <v>1</v>
      </c>
      <c r="N175" s="228" t="s">
        <v>46</v>
      </c>
      <c r="O175" s="92"/>
      <c r="P175" s="229">
        <f>O175*H175</f>
        <v>0</v>
      </c>
      <c r="Q175" s="229">
        <v>0</v>
      </c>
      <c r="R175" s="229">
        <f>Q175*H175</f>
        <v>0</v>
      </c>
      <c r="S175" s="229">
        <v>0</v>
      </c>
      <c r="T175" s="230">
        <f>S175*H175</f>
        <v>0</v>
      </c>
      <c r="U175" s="39"/>
      <c r="V175" s="39"/>
      <c r="W175" s="39"/>
      <c r="X175" s="39"/>
      <c r="Y175" s="39"/>
      <c r="Z175" s="39"/>
      <c r="AA175" s="39"/>
      <c r="AB175" s="39"/>
      <c r="AC175" s="39"/>
      <c r="AD175" s="39"/>
      <c r="AE175" s="39"/>
      <c r="AR175" s="231" t="s">
        <v>1043</v>
      </c>
      <c r="AT175" s="231" t="s">
        <v>216</v>
      </c>
      <c r="AU175" s="231" t="s">
        <v>90</v>
      </c>
      <c r="AY175" s="18" t="s">
        <v>215</v>
      </c>
      <c r="BE175" s="232">
        <f>IF(N175="základní",J175,0)</f>
        <v>0</v>
      </c>
      <c r="BF175" s="232">
        <f>IF(N175="snížená",J175,0)</f>
        <v>0</v>
      </c>
      <c r="BG175" s="232">
        <f>IF(N175="zákl. přenesená",J175,0)</f>
        <v>0</v>
      </c>
      <c r="BH175" s="232">
        <f>IF(N175="sníž. přenesená",J175,0)</f>
        <v>0</v>
      </c>
      <c r="BI175" s="232">
        <f>IF(N175="nulová",J175,0)</f>
        <v>0</v>
      </c>
      <c r="BJ175" s="18" t="s">
        <v>88</v>
      </c>
      <c r="BK175" s="232">
        <f>ROUND(I175*H175,2)</f>
        <v>0</v>
      </c>
      <c r="BL175" s="18" t="s">
        <v>1043</v>
      </c>
      <c r="BM175" s="231" t="s">
        <v>8496</v>
      </c>
    </row>
    <row r="176" s="2" customFormat="1">
      <c r="A176" s="39"/>
      <c r="B176" s="40"/>
      <c r="C176" s="41"/>
      <c r="D176" s="233" t="s">
        <v>221</v>
      </c>
      <c r="E176" s="41"/>
      <c r="F176" s="234" t="s">
        <v>8381</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221</v>
      </c>
      <c r="AU176" s="18" t="s">
        <v>90</v>
      </c>
    </row>
    <row r="177" s="2" customFormat="1">
      <c r="A177" s="39"/>
      <c r="B177" s="40"/>
      <c r="C177" s="41"/>
      <c r="D177" s="250" t="s">
        <v>362</v>
      </c>
      <c r="E177" s="41"/>
      <c r="F177" s="251" t="s">
        <v>8382</v>
      </c>
      <c r="G177" s="41"/>
      <c r="H177" s="41"/>
      <c r="I177" s="235"/>
      <c r="J177" s="41"/>
      <c r="K177" s="41"/>
      <c r="L177" s="45"/>
      <c r="M177" s="236"/>
      <c r="N177" s="237"/>
      <c r="O177" s="92"/>
      <c r="P177" s="92"/>
      <c r="Q177" s="92"/>
      <c r="R177" s="92"/>
      <c r="S177" s="92"/>
      <c r="T177" s="93"/>
      <c r="U177" s="39"/>
      <c r="V177" s="39"/>
      <c r="W177" s="39"/>
      <c r="X177" s="39"/>
      <c r="Y177" s="39"/>
      <c r="Z177" s="39"/>
      <c r="AA177" s="39"/>
      <c r="AB177" s="39"/>
      <c r="AC177" s="39"/>
      <c r="AD177" s="39"/>
      <c r="AE177" s="39"/>
      <c r="AT177" s="18" t="s">
        <v>362</v>
      </c>
      <c r="AU177" s="18" t="s">
        <v>90</v>
      </c>
    </row>
    <row r="178" s="14" customFormat="1">
      <c r="A178" s="14"/>
      <c r="B178" s="262"/>
      <c r="C178" s="263"/>
      <c r="D178" s="233" t="s">
        <v>364</v>
      </c>
      <c r="E178" s="264" t="s">
        <v>1</v>
      </c>
      <c r="F178" s="265" t="s">
        <v>8497</v>
      </c>
      <c r="G178" s="263"/>
      <c r="H178" s="266">
        <v>2.4500000000000002</v>
      </c>
      <c r="I178" s="267"/>
      <c r="J178" s="263"/>
      <c r="K178" s="263"/>
      <c r="L178" s="268"/>
      <c r="M178" s="269"/>
      <c r="N178" s="270"/>
      <c r="O178" s="270"/>
      <c r="P178" s="270"/>
      <c r="Q178" s="270"/>
      <c r="R178" s="270"/>
      <c r="S178" s="270"/>
      <c r="T178" s="271"/>
      <c r="U178" s="14"/>
      <c r="V178" s="14"/>
      <c r="W178" s="14"/>
      <c r="X178" s="14"/>
      <c r="Y178" s="14"/>
      <c r="Z178" s="14"/>
      <c r="AA178" s="14"/>
      <c r="AB178" s="14"/>
      <c r="AC178" s="14"/>
      <c r="AD178" s="14"/>
      <c r="AE178" s="14"/>
      <c r="AT178" s="272" t="s">
        <v>364</v>
      </c>
      <c r="AU178" s="272" t="s">
        <v>90</v>
      </c>
      <c r="AV178" s="14" t="s">
        <v>90</v>
      </c>
      <c r="AW178" s="14" t="s">
        <v>36</v>
      </c>
      <c r="AX178" s="14" t="s">
        <v>88</v>
      </c>
      <c r="AY178" s="272" t="s">
        <v>215</v>
      </c>
    </row>
    <row r="179" s="14" customFormat="1">
      <c r="A179" s="14"/>
      <c r="B179" s="262"/>
      <c r="C179" s="263"/>
      <c r="D179" s="233" t="s">
        <v>364</v>
      </c>
      <c r="E179" s="263"/>
      <c r="F179" s="265" t="s">
        <v>8498</v>
      </c>
      <c r="G179" s="263"/>
      <c r="H179" s="266">
        <v>5.1449999999999996</v>
      </c>
      <c r="I179" s="267"/>
      <c r="J179" s="263"/>
      <c r="K179" s="263"/>
      <c r="L179" s="268"/>
      <c r="M179" s="269"/>
      <c r="N179" s="270"/>
      <c r="O179" s="270"/>
      <c r="P179" s="270"/>
      <c r="Q179" s="270"/>
      <c r="R179" s="270"/>
      <c r="S179" s="270"/>
      <c r="T179" s="271"/>
      <c r="U179" s="14"/>
      <c r="V179" s="14"/>
      <c r="W179" s="14"/>
      <c r="X179" s="14"/>
      <c r="Y179" s="14"/>
      <c r="Z179" s="14"/>
      <c r="AA179" s="14"/>
      <c r="AB179" s="14"/>
      <c r="AC179" s="14"/>
      <c r="AD179" s="14"/>
      <c r="AE179" s="14"/>
      <c r="AT179" s="272" t="s">
        <v>364</v>
      </c>
      <c r="AU179" s="272" t="s">
        <v>90</v>
      </c>
      <c r="AV179" s="14" t="s">
        <v>90</v>
      </c>
      <c r="AW179" s="14" t="s">
        <v>4</v>
      </c>
      <c r="AX179" s="14" t="s">
        <v>88</v>
      </c>
      <c r="AY179" s="272" t="s">
        <v>215</v>
      </c>
    </row>
    <row r="180" s="2" customFormat="1" ht="24.15" customHeight="1">
      <c r="A180" s="39"/>
      <c r="B180" s="40"/>
      <c r="C180" s="220" t="s">
        <v>7</v>
      </c>
      <c r="D180" s="220" t="s">
        <v>216</v>
      </c>
      <c r="E180" s="221" t="s">
        <v>8384</v>
      </c>
      <c r="F180" s="222" t="s">
        <v>8385</v>
      </c>
      <c r="G180" s="223" t="s">
        <v>358</v>
      </c>
      <c r="H180" s="224">
        <v>2.4500000000000002</v>
      </c>
      <c r="I180" s="225"/>
      <c r="J180" s="226">
        <f>ROUND(I180*H180,2)</f>
        <v>0</v>
      </c>
      <c r="K180" s="222" t="s">
        <v>359</v>
      </c>
      <c r="L180" s="45"/>
      <c r="M180" s="227" t="s">
        <v>1</v>
      </c>
      <c r="N180" s="228" t="s">
        <v>46</v>
      </c>
      <c r="O180" s="92"/>
      <c r="P180" s="229">
        <f>O180*H180</f>
        <v>0</v>
      </c>
      <c r="Q180" s="229">
        <v>0</v>
      </c>
      <c r="R180" s="229">
        <f>Q180*H180</f>
        <v>0</v>
      </c>
      <c r="S180" s="229">
        <v>0</v>
      </c>
      <c r="T180" s="230">
        <f>S180*H180</f>
        <v>0</v>
      </c>
      <c r="U180" s="39"/>
      <c r="V180" s="39"/>
      <c r="W180" s="39"/>
      <c r="X180" s="39"/>
      <c r="Y180" s="39"/>
      <c r="Z180" s="39"/>
      <c r="AA180" s="39"/>
      <c r="AB180" s="39"/>
      <c r="AC180" s="39"/>
      <c r="AD180" s="39"/>
      <c r="AE180" s="39"/>
      <c r="AR180" s="231" t="s">
        <v>1043</v>
      </c>
      <c r="AT180" s="231" t="s">
        <v>216</v>
      </c>
      <c r="AU180" s="231" t="s">
        <v>90</v>
      </c>
      <c r="AY180" s="18" t="s">
        <v>215</v>
      </c>
      <c r="BE180" s="232">
        <f>IF(N180="základní",J180,0)</f>
        <v>0</v>
      </c>
      <c r="BF180" s="232">
        <f>IF(N180="snížená",J180,0)</f>
        <v>0</v>
      </c>
      <c r="BG180" s="232">
        <f>IF(N180="zákl. přenesená",J180,0)</f>
        <v>0</v>
      </c>
      <c r="BH180" s="232">
        <f>IF(N180="sníž. přenesená",J180,0)</f>
        <v>0</v>
      </c>
      <c r="BI180" s="232">
        <f>IF(N180="nulová",J180,0)</f>
        <v>0</v>
      </c>
      <c r="BJ180" s="18" t="s">
        <v>88</v>
      </c>
      <c r="BK180" s="232">
        <f>ROUND(I180*H180,2)</f>
        <v>0</v>
      </c>
      <c r="BL180" s="18" t="s">
        <v>1043</v>
      </c>
      <c r="BM180" s="231" t="s">
        <v>8499</v>
      </c>
    </row>
    <row r="181" s="2" customFormat="1">
      <c r="A181" s="39"/>
      <c r="B181" s="40"/>
      <c r="C181" s="41"/>
      <c r="D181" s="233" t="s">
        <v>221</v>
      </c>
      <c r="E181" s="41"/>
      <c r="F181" s="234" t="s">
        <v>8387</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221</v>
      </c>
      <c r="AU181" s="18" t="s">
        <v>90</v>
      </c>
    </row>
    <row r="182" s="2" customFormat="1">
      <c r="A182" s="39"/>
      <c r="B182" s="40"/>
      <c r="C182" s="41"/>
      <c r="D182" s="250" t="s">
        <v>362</v>
      </c>
      <c r="E182" s="41"/>
      <c r="F182" s="251" t="s">
        <v>8388</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362</v>
      </c>
      <c r="AU182" s="18" t="s">
        <v>90</v>
      </c>
    </row>
    <row r="183" s="14" customFormat="1">
      <c r="A183" s="14"/>
      <c r="B183" s="262"/>
      <c r="C183" s="263"/>
      <c r="D183" s="233" t="s">
        <v>364</v>
      </c>
      <c r="E183" s="264" t="s">
        <v>1</v>
      </c>
      <c r="F183" s="265" t="s">
        <v>8500</v>
      </c>
      <c r="G183" s="263"/>
      <c r="H183" s="266">
        <v>2.4500000000000002</v>
      </c>
      <c r="I183" s="267"/>
      <c r="J183" s="263"/>
      <c r="K183" s="263"/>
      <c r="L183" s="268"/>
      <c r="M183" s="269"/>
      <c r="N183" s="270"/>
      <c r="O183" s="270"/>
      <c r="P183" s="270"/>
      <c r="Q183" s="270"/>
      <c r="R183" s="270"/>
      <c r="S183" s="270"/>
      <c r="T183" s="271"/>
      <c r="U183" s="14"/>
      <c r="V183" s="14"/>
      <c r="W183" s="14"/>
      <c r="X183" s="14"/>
      <c r="Y183" s="14"/>
      <c r="Z183" s="14"/>
      <c r="AA183" s="14"/>
      <c r="AB183" s="14"/>
      <c r="AC183" s="14"/>
      <c r="AD183" s="14"/>
      <c r="AE183" s="14"/>
      <c r="AT183" s="272" t="s">
        <v>364</v>
      </c>
      <c r="AU183" s="272" t="s">
        <v>90</v>
      </c>
      <c r="AV183" s="14" t="s">
        <v>90</v>
      </c>
      <c r="AW183" s="14" t="s">
        <v>36</v>
      </c>
      <c r="AX183" s="14" t="s">
        <v>88</v>
      </c>
      <c r="AY183" s="272" t="s">
        <v>215</v>
      </c>
    </row>
    <row r="184" s="2" customFormat="1" ht="24.15" customHeight="1">
      <c r="A184" s="39"/>
      <c r="B184" s="40"/>
      <c r="C184" s="220" t="s">
        <v>538</v>
      </c>
      <c r="D184" s="220" t="s">
        <v>216</v>
      </c>
      <c r="E184" s="221" t="s">
        <v>8389</v>
      </c>
      <c r="F184" s="222" t="s">
        <v>8390</v>
      </c>
      <c r="G184" s="223" t="s">
        <v>797</v>
      </c>
      <c r="H184" s="224">
        <v>35</v>
      </c>
      <c r="I184" s="225"/>
      <c r="J184" s="226">
        <f>ROUND(I184*H184,2)</f>
        <v>0</v>
      </c>
      <c r="K184" s="222" t="s">
        <v>359</v>
      </c>
      <c r="L184" s="45"/>
      <c r="M184" s="227" t="s">
        <v>1</v>
      </c>
      <c r="N184" s="228" t="s">
        <v>46</v>
      </c>
      <c r="O184" s="92"/>
      <c r="P184" s="229">
        <f>O184*H184</f>
        <v>0</v>
      </c>
      <c r="Q184" s="229">
        <v>0</v>
      </c>
      <c r="R184" s="229">
        <f>Q184*H184</f>
        <v>0</v>
      </c>
      <c r="S184" s="229">
        <v>0</v>
      </c>
      <c r="T184" s="230">
        <f>S184*H184</f>
        <v>0</v>
      </c>
      <c r="U184" s="39"/>
      <c r="V184" s="39"/>
      <c r="W184" s="39"/>
      <c r="X184" s="39"/>
      <c r="Y184" s="39"/>
      <c r="Z184" s="39"/>
      <c r="AA184" s="39"/>
      <c r="AB184" s="39"/>
      <c r="AC184" s="39"/>
      <c r="AD184" s="39"/>
      <c r="AE184" s="39"/>
      <c r="AR184" s="231" t="s">
        <v>1043</v>
      </c>
      <c r="AT184" s="231" t="s">
        <v>216</v>
      </c>
      <c r="AU184" s="231" t="s">
        <v>90</v>
      </c>
      <c r="AY184" s="18" t="s">
        <v>215</v>
      </c>
      <c r="BE184" s="232">
        <f>IF(N184="základní",J184,0)</f>
        <v>0</v>
      </c>
      <c r="BF184" s="232">
        <f>IF(N184="snížená",J184,0)</f>
        <v>0</v>
      </c>
      <c r="BG184" s="232">
        <f>IF(N184="zákl. přenesená",J184,0)</f>
        <v>0</v>
      </c>
      <c r="BH184" s="232">
        <f>IF(N184="sníž. přenesená",J184,0)</f>
        <v>0</v>
      </c>
      <c r="BI184" s="232">
        <f>IF(N184="nulová",J184,0)</f>
        <v>0</v>
      </c>
      <c r="BJ184" s="18" t="s">
        <v>88</v>
      </c>
      <c r="BK184" s="232">
        <f>ROUND(I184*H184,2)</f>
        <v>0</v>
      </c>
      <c r="BL184" s="18" t="s">
        <v>1043</v>
      </c>
      <c r="BM184" s="231" t="s">
        <v>8501</v>
      </c>
    </row>
    <row r="185" s="2" customFormat="1">
      <c r="A185" s="39"/>
      <c r="B185" s="40"/>
      <c r="C185" s="41"/>
      <c r="D185" s="233" t="s">
        <v>221</v>
      </c>
      <c r="E185" s="41"/>
      <c r="F185" s="234" t="s">
        <v>8392</v>
      </c>
      <c r="G185" s="41"/>
      <c r="H185" s="41"/>
      <c r="I185" s="235"/>
      <c r="J185" s="41"/>
      <c r="K185" s="41"/>
      <c r="L185" s="45"/>
      <c r="M185" s="236"/>
      <c r="N185" s="237"/>
      <c r="O185" s="92"/>
      <c r="P185" s="92"/>
      <c r="Q185" s="92"/>
      <c r="R185" s="92"/>
      <c r="S185" s="92"/>
      <c r="T185" s="93"/>
      <c r="U185" s="39"/>
      <c r="V185" s="39"/>
      <c r="W185" s="39"/>
      <c r="X185" s="39"/>
      <c r="Y185" s="39"/>
      <c r="Z185" s="39"/>
      <c r="AA185" s="39"/>
      <c r="AB185" s="39"/>
      <c r="AC185" s="39"/>
      <c r="AD185" s="39"/>
      <c r="AE185" s="39"/>
      <c r="AT185" s="18" t="s">
        <v>221</v>
      </c>
      <c r="AU185" s="18" t="s">
        <v>90</v>
      </c>
    </row>
    <row r="186" s="2" customFormat="1">
      <c r="A186" s="39"/>
      <c r="B186" s="40"/>
      <c r="C186" s="41"/>
      <c r="D186" s="250" t="s">
        <v>362</v>
      </c>
      <c r="E186" s="41"/>
      <c r="F186" s="251" t="s">
        <v>8393</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362</v>
      </c>
      <c r="AU186" s="18" t="s">
        <v>90</v>
      </c>
    </row>
    <row r="187" s="14" customFormat="1">
      <c r="A187" s="14"/>
      <c r="B187" s="262"/>
      <c r="C187" s="263"/>
      <c r="D187" s="233" t="s">
        <v>364</v>
      </c>
      <c r="E187" s="264" t="s">
        <v>1</v>
      </c>
      <c r="F187" s="265" t="s">
        <v>720</v>
      </c>
      <c r="G187" s="263"/>
      <c r="H187" s="266">
        <v>35</v>
      </c>
      <c r="I187" s="267"/>
      <c r="J187" s="263"/>
      <c r="K187" s="263"/>
      <c r="L187" s="268"/>
      <c r="M187" s="269"/>
      <c r="N187" s="270"/>
      <c r="O187" s="270"/>
      <c r="P187" s="270"/>
      <c r="Q187" s="270"/>
      <c r="R187" s="270"/>
      <c r="S187" s="270"/>
      <c r="T187" s="271"/>
      <c r="U187" s="14"/>
      <c r="V187" s="14"/>
      <c r="W187" s="14"/>
      <c r="X187" s="14"/>
      <c r="Y187" s="14"/>
      <c r="Z187" s="14"/>
      <c r="AA187" s="14"/>
      <c r="AB187" s="14"/>
      <c r="AC187" s="14"/>
      <c r="AD187" s="14"/>
      <c r="AE187" s="14"/>
      <c r="AT187" s="272" t="s">
        <v>364</v>
      </c>
      <c r="AU187" s="272" t="s">
        <v>90</v>
      </c>
      <c r="AV187" s="14" t="s">
        <v>90</v>
      </c>
      <c r="AW187" s="14" t="s">
        <v>36</v>
      </c>
      <c r="AX187" s="14" t="s">
        <v>88</v>
      </c>
      <c r="AY187" s="272" t="s">
        <v>215</v>
      </c>
    </row>
    <row r="188" s="2" customFormat="1" ht="24.15" customHeight="1">
      <c r="A188" s="39"/>
      <c r="B188" s="40"/>
      <c r="C188" s="220" t="s">
        <v>544</v>
      </c>
      <c r="D188" s="220" t="s">
        <v>216</v>
      </c>
      <c r="E188" s="221" t="s">
        <v>8399</v>
      </c>
      <c r="F188" s="222" t="s">
        <v>8400</v>
      </c>
      <c r="G188" s="223" t="s">
        <v>797</v>
      </c>
      <c r="H188" s="224">
        <v>70</v>
      </c>
      <c r="I188" s="225"/>
      <c r="J188" s="226">
        <f>ROUND(I188*H188,2)</f>
        <v>0</v>
      </c>
      <c r="K188" s="222" t="s">
        <v>359</v>
      </c>
      <c r="L188" s="45"/>
      <c r="M188" s="227" t="s">
        <v>1</v>
      </c>
      <c r="N188" s="228" t="s">
        <v>46</v>
      </c>
      <c r="O188" s="92"/>
      <c r="P188" s="229">
        <f>O188*H188</f>
        <v>0</v>
      </c>
      <c r="Q188" s="229">
        <v>0</v>
      </c>
      <c r="R188" s="229">
        <f>Q188*H188</f>
        <v>0</v>
      </c>
      <c r="S188" s="229">
        <v>0</v>
      </c>
      <c r="T188" s="230">
        <f>S188*H188</f>
        <v>0</v>
      </c>
      <c r="U188" s="39"/>
      <c r="V188" s="39"/>
      <c r="W188" s="39"/>
      <c r="X188" s="39"/>
      <c r="Y188" s="39"/>
      <c r="Z188" s="39"/>
      <c r="AA188" s="39"/>
      <c r="AB188" s="39"/>
      <c r="AC188" s="39"/>
      <c r="AD188" s="39"/>
      <c r="AE188" s="39"/>
      <c r="AR188" s="231" t="s">
        <v>1043</v>
      </c>
      <c r="AT188" s="231" t="s">
        <v>216</v>
      </c>
      <c r="AU188" s="231" t="s">
        <v>90</v>
      </c>
      <c r="AY188" s="18" t="s">
        <v>215</v>
      </c>
      <c r="BE188" s="232">
        <f>IF(N188="základní",J188,0)</f>
        <v>0</v>
      </c>
      <c r="BF188" s="232">
        <f>IF(N188="snížená",J188,0)</f>
        <v>0</v>
      </c>
      <c r="BG188" s="232">
        <f>IF(N188="zákl. přenesená",J188,0)</f>
        <v>0</v>
      </c>
      <c r="BH188" s="232">
        <f>IF(N188="sníž. přenesená",J188,0)</f>
        <v>0</v>
      </c>
      <c r="BI188" s="232">
        <f>IF(N188="nulová",J188,0)</f>
        <v>0</v>
      </c>
      <c r="BJ188" s="18" t="s">
        <v>88</v>
      </c>
      <c r="BK188" s="232">
        <f>ROUND(I188*H188,2)</f>
        <v>0</v>
      </c>
      <c r="BL188" s="18" t="s">
        <v>1043</v>
      </c>
      <c r="BM188" s="231" t="s">
        <v>8502</v>
      </c>
    </row>
    <row r="189" s="2" customFormat="1">
      <c r="A189" s="39"/>
      <c r="B189" s="40"/>
      <c r="C189" s="41"/>
      <c r="D189" s="233" t="s">
        <v>221</v>
      </c>
      <c r="E189" s="41"/>
      <c r="F189" s="234" t="s">
        <v>8402</v>
      </c>
      <c r="G189" s="41"/>
      <c r="H189" s="41"/>
      <c r="I189" s="235"/>
      <c r="J189" s="41"/>
      <c r="K189" s="41"/>
      <c r="L189" s="45"/>
      <c r="M189" s="236"/>
      <c r="N189" s="237"/>
      <c r="O189" s="92"/>
      <c r="P189" s="92"/>
      <c r="Q189" s="92"/>
      <c r="R189" s="92"/>
      <c r="S189" s="92"/>
      <c r="T189" s="93"/>
      <c r="U189" s="39"/>
      <c r="V189" s="39"/>
      <c r="W189" s="39"/>
      <c r="X189" s="39"/>
      <c r="Y189" s="39"/>
      <c r="Z189" s="39"/>
      <c r="AA189" s="39"/>
      <c r="AB189" s="39"/>
      <c r="AC189" s="39"/>
      <c r="AD189" s="39"/>
      <c r="AE189" s="39"/>
      <c r="AT189" s="18" t="s">
        <v>221</v>
      </c>
      <c r="AU189" s="18" t="s">
        <v>90</v>
      </c>
    </row>
    <row r="190" s="2" customFormat="1">
      <c r="A190" s="39"/>
      <c r="B190" s="40"/>
      <c r="C190" s="41"/>
      <c r="D190" s="250" t="s">
        <v>362</v>
      </c>
      <c r="E190" s="41"/>
      <c r="F190" s="251" t="s">
        <v>8403</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362</v>
      </c>
      <c r="AU190" s="18" t="s">
        <v>90</v>
      </c>
    </row>
    <row r="191" s="14" customFormat="1">
      <c r="A191" s="14"/>
      <c r="B191" s="262"/>
      <c r="C191" s="263"/>
      <c r="D191" s="233" t="s">
        <v>364</v>
      </c>
      <c r="E191" s="264" t="s">
        <v>1</v>
      </c>
      <c r="F191" s="265" t="s">
        <v>8503</v>
      </c>
      <c r="G191" s="263"/>
      <c r="H191" s="266">
        <v>70</v>
      </c>
      <c r="I191" s="267"/>
      <c r="J191" s="263"/>
      <c r="K191" s="263"/>
      <c r="L191" s="268"/>
      <c r="M191" s="269"/>
      <c r="N191" s="270"/>
      <c r="O191" s="270"/>
      <c r="P191" s="270"/>
      <c r="Q191" s="270"/>
      <c r="R191" s="270"/>
      <c r="S191" s="270"/>
      <c r="T191" s="271"/>
      <c r="U191" s="14"/>
      <c r="V191" s="14"/>
      <c r="W191" s="14"/>
      <c r="X191" s="14"/>
      <c r="Y191" s="14"/>
      <c r="Z191" s="14"/>
      <c r="AA191" s="14"/>
      <c r="AB191" s="14"/>
      <c r="AC191" s="14"/>
      <c r="AD191" s="14"/>
      <c r="AE191" s="14"/>
      <c r="AT191" s="272" t="s">
        <v>364</v>
      </c>
      <c r="AU191" s="272" t="s">
        <v>90</v>
      </c>
      <c r="AV191" s="14" t="s">
        <v>90</v>
      </c>
      <c r="AW191" s="14" t="s">
        <v>36</v>
      </c>
      <c r="AX191" s="14" t="s">
        <v>88</v>
      </c>
      <c r="AY191" s="272" t="s">
        <v>215</v>
      </c>
    </row>
    <row r="192" s="2" customFormat="1" ht="21.75" customHeight="1">
      <c r="A192" s="39"/>
      <c r="B192" s="40"/>
      <c r="C192" s="220" t="s">
        <v>553</v>
      </c>
      <c r="D192" s="220" t="s">
        <v>216</v>
      </c>
      <c r="E192" s="221" t="s">
        <v>8405</v>
      </c>
      <c r="F192" s="222" t="s">
        <v>8406</v>
      </c>
      <c r="G192" s="223" t="s">
        <v>797</v>
      </c>
      <c r="H192" s="224">
        <v>40</v>
      </c>
      <c r="I192" s="225"/>
      <c r="J192" s="226">
        <f>ROUND(I192*H192,2)</f>
        <v>0</v>
      </c>
      <c r="K192" s="222" t="s">
        <v>359</v>
      </c>
      <c r="L192" s="45"/>
      <c r="M192" s="227" t="s">
        <v>1</v>
      </c>
      <c r="N192" s="228" t="s">
        <v>46</v>
      </c>
      <c r="O192" s="92"/>
      <c r="P192" s="229">
        <f>O192*H192</f>
        <v>0</v>
      </c>
      <c r="Q192" s="229">
        <v>6.9999999999999994E-05</v>
      </c>
      <c r="R192" s="229">
        <f>Q192*H192</f>
        <v>0.0027999999999999995</v>
      </c>
      <c r="S192" s="229">
        <v>0</v>
      </c>
      <c r="T192" s="230">
        <f>S192*H192</f>
        <v>0</v>
      </c>
      <c r="U192" s="39"/>
      <c r="V192" s="39"/>
      <c r="W192" s="39"/>
      <c r="X192" s="39"/>
      <c r="Y192" s="39"/>
      <c r="Z192" s="39"/>
      <c r="AA192" s="39"/>
      <c r="AB192" s="39"/>
      <c r="AC192" s="39"/>
      <c r="AD192" s="39"/>
      <c r="AE192" s="39"/>
      <c r="AR192" s="231" t="s">
        <v>1043</v>
      </c>
      <c r="AT192" s="231" t="s">
        <v>216</v>
      </c>
      <c r="AU192" s="231" t="s">
        <v>90</v>
      </c>
      <c r="AY192" s="18" t="s">
        <v>215</v>
      </c>
      <c r="BE192" s="232">
        <f>IF(N192="základní",J192,0)</f>
        <v>0</v>
      </c>
      <c r="BF192" s="232">
        <f>IF(N192="snížená",J192,0)</f>
        <v>0</v>
      </c>
      <c r="BG192" s="232">
        <f>IF(N192="zákl. přenesená",J192,0)</f>
        <v>0</v>
      </c>
      <c r="BH192" s="232">
        <f>IF(N192="sníž. přenesená",J192,0)</f>
        <v>0</v>
      </c>
      <c r="BI192" s="232">
        <f>IF(N192="nulová",J192,0)</f>
        <v>0</v>
      </c>
      <c r="BJ192" s="18" t="s">
        <v>88</v>
      </c>
      <c r="BK192" s="232">
        <f>ROUND(I192*H192,2)</f>
        <v>0</v>
      </c>
      <c r="BL192" s="18" t="s">
        <v>1043</v>
      </c>
      <c r="BM192" s="231" t="s">
        <v>8504</v>
      </c>
    </row>
    <row r="193" s="2" customFormat="1">
      <c r="A193" s="39"/>
      <c r="B193" s="40"/>
      <c r="C193" s="41"/>
      <c r="D193" s="233" t="s">
        <v>221</v>
      </c>
      <c r="E193" s="41"/>
      <c r="F193" s="234" t="s">
        <v>8408</v>
      </c>
      <c r="G193" s="41"/>
      <c r="H193" s="41"/>
      <c r="I193" s="235"/>
      <c r="J193" s="41"/>
      <c r="K193" s="41"/>
      <c r="L193" s="45"/>
      <c r="M193" s="236"/>
      <c r="N193" s="237"/>
      <c r="O193" s="92"/>
      <c r="P193" s="92"/>
      <c r="Q193" s="92"/>
      <c r="R193" s="92"/>
      <c r="S193" s="92"/>
      <c r="T193" s="93"/>
      <c r="U193" s="39"/>
      <c r="V193" s="39"/>
      <c r="W193" s="39"/>
      <c r="X193" s="39"/>
      <c r="Y193" s="39"/>
      <c r="Z193" s="39"/>
      <c r="AA193" s="39"/>
      <c r="AB193" s="39"/>
      <c r="AC193" s="39"/>
      <c r="AD193" s="39"/>
      <c r="AE193" s="39"/>
      <c r="AT193" s="18" t="s">
        <v>221</v>
      </c>
      <c r="AU193" s="18" t="s">
        <v>90</v>
      </c>
    </row>
    <row r="194" s="2" customFormat="1">
      <c r="A194" s="39"/>
      <c r="B194" s="40"/>
      <c r="C194" s="41"/>
      <c r="D194" s="250" t="s">
        <v>362</v>
      </c>
      <c r="E194" s="41"/>
      <c r="F194" s="251" t="s">
        <v>8409</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362</v>
      </c>
      <c r="AU194" s="18" t="s">
        <v>90</v>
      </c>
    </row>
    <row r="195" s="14" customFormat="1">
      <c r="A195" s="14"/>
      <c r="B195" s="262"/>
      <c r="C195" s="263"/>
      <c r="D195" s="233" t="s">
        <v>364</v>
      </c>
      <c r="E195" s="264" t="s">
        <v>1</v>
      </c>
      <c r="F195" s="265" t="s">
        <v>758</v>
      </c>
      <c r="G195" s="263"/>
      <c r="H195" s="266">
        <v>40</v>
      </c>
      <c r="I195" s="267"/>
      <c r="J195" s="263"/>
      <c r="K195" s="263"/>
      <c r="L195" s="268"/>
      <c r="M195" s="308"/>
      <c r="N195" s="309"/>
      <c r="O195" s="309"/>
      <c r="P195" s="309"/>
      <c r="Q195" s="309"/>
      <c r="R195" s="309"/>
      <c r="S195" s="309"/>
      <c r="T195" s="310"/>
      <c r="U195" s="14"/>
      <c r="V195" s="14"/>
      <c r="W195" s="14"/>
      <c r="X195" s="14"/>
      <c r="Y195" s="14"/>
      <c r="Z195" s="14"/>
      <c r="AA195" s="14"/>
      <c r="AB195" s="14"/>
      <c r="AC195" s="14"/>
      <c r="AD195" s="14"/>
      <c r="AE195" s="14"/>
      <c r="AT195" s="272" t="s">
        <v>364</v>
      </c>
      <c r="AU195" s="272" t="s">
        <v>90</v>
      </c>
      <c r="AV195" s="14" t="s">
        <v>90</v>
      </c>
      <c r="AW195" s="14" t="s">
        <v>36</v>
      </c>
      <c r="AX195" s="14" t="s">
        <v>88</v>
      </c>
      <c r="AY195" s="272" t="s">
        <v>215</v>
      </c>
    </row>
    <row r="196" s="2" customFormat="1" ht="6.96" customHeight="1">
      <c r="A196" s="39"/>
      <c r="B196" s="67"/>
      <c r="C196" s="68"/>
      <c r="D196" s="68"/>
      <c r="E196" s="68"/>
      <c r="F196" s="68"/>
      <c r="G196" s="68"/>
      <c r="H196" s="68"/>
      <c r="I196" s="68"/>
      <c r="J196" s="68"/>
      <c r="K196" s="68"/>
      <c r="L196" s="45"/>
      <c r="M196" s="39"/>
      <c r="O196" s="39"/>
      <c r="P196" s="39"/>
      <c r="Q196" s="39"/>
      <c r="R196" s="39"/>
      <c r="S196" s="39"/>
      <c r="T196" s="39"/>
      <c r="U196" s="39"/>
      <c r="V196" s="39"/>
      <c r="W196" s="39"/>
      <c r="X196" s="39"/>
      <c r="Y196" s="39"/>
      <c r="Z196" s="39"/>
      <c r="AA196" s="39"/>
      <c r="AB196" s="39"/>
      <c r="AC196" s="39"/>
      <c r="AD196" s="39"/>
      <c r="AE196" s="39"/>
    </row>
  </sheetData>
  <sheetProtection sheet="1" autoFilter="0" formatColumns="0" formatRows="0" objects="1" scenarios="1" spinCount="100000" saltValue="JbwOborbg/8PNltGqZPRDqvjl3oQqg/2CJnkP+9PClpcpqTWUj18+9kYQKbpuvJzsWRs9yIXYbiRiXhwuij/mg==" hashValue="Z5kHnjdGN1e8o0CBCLzjBWLWyA90mnmKWmKW0vEdPGaAimgNsi4srMHykevAOmH/8U34uVQQbYeLqVysiMEIHQ==" algorithmName="SHA-512" password="CC35"/>
  <autoFilter ref="C122:K195"/>
  <mergeCells count="12">
    <mergeCell ref="E7:H7"/>
    <mergeCell ref="E9:H9"/>
    <mergeCell ref="E11:H11"/>
    <mergeCell ref="E20:H20"/>
    <mergeCell ref="E29:H29"/>
    <mergeCell ref="E85:H85"/>
    <mergeCell ref="E87:H87"/>
    <mergeCell ref="E89:H89"/>
    <mergeCell ref="E111:H111"/>
    <mergeCell ref="E113:H113"/>
    <mergeCell ref="E115:H115"/>
    <mergeCell ref="L2:V2"/>
  </mergeCells>
  <hyperlinks>
    <hyperlink ref="F128" r:id="rId1" display="https://podminky.urs.cz/item/CS_URS_2025_01/741810001"/>
    <hyperlink ref="F131" r:id="rId2" display="https://podminky.urs.cz/item/CS_URS_2025_01/741921012"/>
    <hyperlink ref="F140" r:id="rId3" display="https://podminky.urs.cz/item/CS_URS_2025_01/460791112"/>
    <hyperlink ref="F148" r:id="rId4" display="https://podminky.urs.cz/item/CS_URS_2025_01/742124016"/>
    <hyperlink ref="F152" r:id="rId5" display="https://podminky.urs.cz/item/CS_URS_2025_01/742124014"/>
    <hyperlink ref="F157" r:id="rId6" display="https://podminky.urs.cz/item/CS_URS_2025_01/742330003"/>
    <hyperlink ref="F161" r:id="rId7" display="https://podminky.urs.cz/item/CS_URS_2025_01/460905111"/>
    <hyperlink ref="F166" r:id="rId8" display="https://podminky.urs.cz/item/CS_URS_2025_01/460171172"/>
    <hyperlink ref="F170" r:id="rId9" display="https://podminky.urs.cz/item/CS_URS_2025_01/460341113"/>
    <hyperlink ref="F173" r:id="rId10" display="https://podminky.urs.cz/item/CS_URS_2025_01/460341121"/>
    <hyperlink ref="F177" r:id="rId11" display="https://podminky.urs.cz/item/CS_URS_2025_01/460361121"/>
    <hyperlink ref="F182" r:id="rId12" display="https://podminky.urs.cz/item/CS_URS_2025_01/460371121"/>
    <hyperlink ref="F186" r:id="rId13" display="https://podminky.urs.cz/item/CS_URS_2025_01/460451162"/>
    <hyperlink ref="F190" r:id="rId14" display="https://podminky.urs.cz/item/CS_URS_2025_01/460661112"/>
    <hyperlink ref="F194" r:id="rId15" display="https://podminky.urs.cz/item/CS_URS_2025_01/460671112"/>
  </hyperlinks>
  <pageMargins left="0.39375" right="0.39375" top="0.39375" bottom="0.39375" header="0" footer="0"/>
  <pageSetup paperSize="9" orientation="portrait" blackAndWhite="1" fitToHeight="100"/>
  <headerFooter>
    <oddFooter>&amp;CStrana &amp;P z &amp;N</oddFooter>
  </headerFooter>
  <drawing r:id="rId16"/>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178</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8259</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8505</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171</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74.5" customHeight="1">
      <c r="A29" s="155"/>
      <c r="B29" s="156"/>
      <c r="C29" s="155"/>
      <c r="D29" s="155"/>
      <c r="E29" s="157" t="s">
        <v>8506</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ROUND(J125,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ROUND((SUM(BE125:BE426)),  2)</f>
        <v>0</v>
      </c>
      <c r="G35" s="39"/>
      <c r="H35" s="39"/>
      <c r="I35" s="165">
        <v>0.20999999999999999</v>
      </c>
      <c r="J35" s="164">
        <f>ROUND(((SUM(BE125:BE426))*I35),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ROUND((SUM(BF125:BF426)),  2)</f>
        <v>0</v>
      </c>
      <c r="G36" s="39"/>
      <c r="H36" s="39"/>
      <c r="I36" s="165">
        <v>0.12</v>
      </c>
      <c r="J36" s="164">
        <f>ROUND(((SUM(BF125:BF426))*I36),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ROUND((SUM(BG125:BG426)),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ROUND((SUM(BH125:BH426)),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ROUND((SUM(BI125:BI426)),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8259</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IO-03c - Areálové vedení NN a SLP</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J125</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335</v>
      </c>
      <c r="E99" s="192"/>
      <c r="F99" s="192"/>
      <c r="G99" s="192"/>
      <c r="H99" s="192"/>
      <c r="I99" s="192"/>
      <c r="J99" s="193">
        <f>J126</f>
        <v>0</v>
      </c>
      <c r="K99" s="190"/>
      <c r="L99" s="194"/>
      <c r="S99" s="9"/>
      <c r="T99" s="9"/>
      <c r="U99" s="9"/>
      <c r="V99" s="9"/>
      <c r="W99" s="9"/>
      <c r="X99" s="9"/>
      <c r="Y99" s="9"/>
      <c r="Z99" s="9"/>
      <c r="AA99" s="9"/>
      <c r="AB99" s="9"/>
      <c r="AC99" s="9"/>
      <c r="AD99" s="9"/>
      <c r="AE99" s="9"/>
    </row>
    <row r="100" s="12" customFormat="1" ht="19.92" customHeight="1">
      <c r="A100" s="12"/>
      <c r="B100" s="243"/>
      <c r="C100" s="134"/>
      <c r="D100" s="244" t="s">
        <v>8507</v>
      </c>
      <c r="E100" s="245"/>
      <c r="F100" s="245"/>
      <c r="G100" s="245"/>
      <c r="H100" s="245"/>
      <c r="I100" s="245"/>
      <c r="J100" s="246">
        <f>J127</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8508</v>
      </c>
      <c r="E101" s="245"/>
      <c r="F101" s="245"/>
      <c r="G101" s="245"/>
      <c r="H101" s="245"/>
      <c r="I101" s="245"/>
      <c r="J101" s="246">
        <f>J200</f>
        <v>0</v>
      </c>
      <c r="K101" s="134"/>
      <c r="L101" s="247"/>
      <c r="S101" s="12"/>
      <c r="T101" s="12"/>
      <c r="U101" s="12"/>
      <c r="V101" s="12"/>
      <c r="W101" s="12"/>
      <c r="X101" s="12"/>
      <c r="Y101" s="12"/>
      <c r="Z101" s="12"/>
      <c r="AA101" s="12"/>
      <c r="AB101" s="12"/>
      <c r="AC101" s="12"/>
      <c r="AD101" s="12"/>
      <c r="AE101" s="12"/>
    </row>
    <row r="102" s="12" customFormat="1" ht="19.92" customHeight="1">
      <c r="A102" s="12"/>
      <c r="B102" s="243"/>
      <c r="C102" s="134"/>
      <c r="D102" s="244" t="s">
        <v>8509</v>
      </c>
      <c r="E102" s="245"/>
      <c r="F102" s="245"/>
      <c r="G102" s="245"/>
      <c r="H102" s="245"/>
      <c r="I102" s="245"/>
      <c r="J102" s="246">
        <f>J294</f>
        <v>0</v>
      </c>
      <c r="K102" s="134"/>
      <c r="L102" s="247"/>
      <c r="S102" s="12"/>
      <c r="T102" s="12"/>
      <c r="U102" s="12"/>
      <c r="V102" s="12"/>
      <c r="W102" s="12"/>
      <c r="X102" s="12"/>
      <c r="Y102" s="12"/>
      <c r="Z102" s="12"/>
      <c r="AA102" s="12"/>
      <c r="AB102" s="12"/>
      <c r="AC102" s="12"/>
      <c r="AD102" s="12"/>
      <c r="AE102" s="12"/>
    </row>
    <row r="103" s="12" customFormat="1" ht="19.92" customHeight="1">
      <c r="A103" s="12"/>
      <c r="B103" s="243"/>
      <c r="C103" s="134"/>
      <c r="D103" s="244" t="s">
        <v>8262</v>
      </c>
      <c r="E103" s="245"/>
      <c r="F103" s="245"/>
      <c r="G103" s="245"/>
      <c r="H103" s="245"/>
      <c r="I103" s="245"/>
      <c r="J103" s="246">
        <f>J350</f>
        <v>0</v>
      </c>
      <c r="K103" s="134"/>
      <c r="L103" s="247"/>
      <c r="S103" s="12"/>
      <c r="T103" s="12"/>
      <c r="U103" s="12"/>
      <c r="V103" s="12"/>
      <c r="W103" s="12"/>
      <c r="X103" s="12"/>
      <c r="Y103" s="12"/>
      <c r="Z103" s="12"/>
      <c r="AA103" s="12"/>
      <c r="AB103" s="12"/>
      <c r="AC103" s="12"/>
      <c r="AD103" s="12"/>
      <c r="AE103" s="12"/>
    </row>
    <row r="104" s="2" customFormat="1" ht="21.84" customHeight="1">
      <c r="A104" s="39"/>
      <c r="B104" s="40"/>
      <c r="C104" s="41"/>
      <c r="D104" s="41"/>
      <c r="E104" s="41"/>
      <c r="F104" s="41"/>
      <c r="G104" s="41"/>
      <c r="H104" s="41"/>
      <c r="I104" s="41"/>
      <c r="J104" s="41"/>
      <c r="K104" s="41"/>
      <c r="L104" s="64"/>
      <c r="S104" s="39"/>
      <c r="T104" s="39"/>
      <c r="U104" s="39"/>
      <c r="V104" s="39"/>
      <c r="W104" s="39"/>
      <c r="X104" s="39"/>
      <c r="Y104" s="39"/>
      <c r="Z104" s="39"/>
      <c r="AA104" s="39"/>
      <c r="AB104" s="39"/>
      <c r="AC104" s="39"/>
      <c r="AD104" s="39"/>
      <c r="AE104" s="39"/>
    </row>
    <row r="105" s="2" customFormat="1" ht="6.96" customHeight="1">
      <c r="A105" s="39"/>
      <c r="B105" s="67"/>
      <c r="C105" s="68"/>
      <c r="D105" s="68"/>
      <c r="E105" s="68"/>
      <c r="F105" s="68"/>
      <c r="G105" s="68"/>
      <c r="H105" s="68"/>
      <c r="I105" s="68"/>
      <c r="J105" s="68"/>
      <c r="K105" s="68"/>
      <c r="L105" s="64"/>
      <c r="S105" s="39"/>
      <c r="T105" s="39"/>
      <c r="U105" s="39"/>
      <c r="V105" s="39"/>
      <c r="W105" s="39"/>
      <c r="X105" s="39"/>
      <c r="Y105" s="39"/>
      <c r="Z105" s="39"/>
      <c r="AA105" s="39"/>
      <c r="AB105" s="39"/>
      <c r="AC105" s="39"/>
      <c r="AD105" s="39"/>
      <c r="AE105" s="39"/>
    </row>
    <row r="109" s="2" customFormat="1" ht="6.96" customHeight="1">
      <c r="A109" s="39"/>
      <c r="B109" s="69"/>
      <c r="C109" s="70"/>
      <c r="D109" s="70"/>
      <c r="E109" s="70"/>
      <c r="F109" s="70"/>
      <c r="G109" s="70"/>
      <c r="H109" s="70"/>
      <c r="I109" s="70"/>
      <c r="J109" s="70"/>
      <c r="K109" s="70"/>
      <c r="L109" s="64"/>
      <c r="S109" s="39"/>
      <c r="T109" s="39"/>
      <c r="U109" s="39"/>
      <c r="V109" s="39"/>
      <c r="W109" s="39"/>
      <c r="X109" s="39"/>
      <c r="Y109" s="39"/>
      <c r="Z109" s="39"/>
      <c r="AA109" s="39"/>
      <c r="AB109" s="39"/>
      <c r="AC109" s="39"/>
      <c r="AD109" s="39"/>
      <c r="AE109" s="39"/>
    </row>
    <row r="110" s="2" customFormat="1" ht="24.96" customHeight="1">
      <c r="A110" s="39"/>
      <c r="B110" s="40"/>
      <c r="C110" s="24" t="s">
        <v>200</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40"/>
      <c r="C111" s="41"/>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2" customHeight="1">
      <c r="A112" s="39"/>
      <c r="B112" s="40"/>
      <c r="C112" s="33" t="s">
        <v>16</v>
      </c>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6.5" customHeight="1">
      <c r="A113" s="39"/>
      <c r="B113" s="40"/>
      <c r="C113" s="41"/>
      <c r="D113" s="41"/>
      <c r="E113" s="184" t="str">
        <f>E7</f>
        <v>Výstavba výjezdové základny ZZS KV – Velké Meziříčí</v>
      </c>
      <c r="F113" s="33"/>
      <c r="G113" s="33"/>
      <c r="H113" s="33"/>
      <c r="I113" s="41"/>
      <c r="J113" s="41"/>
      <c r="K113" s="41"/>
      <c r="L113" s="64"/>
      <c r="S113" s="39"/>
      <c r="T113" s="39"/>
      <c r="U113" s="39"/>
      <c r="V113" s="39"/>
      <c r="W113" s="39"/>
      <c r="X113" s="39"/>
      <c r="Y113" s="39"/>
      <c r="Z113" s="39"/>
      <c r="AA113" s="39"/>
      <c r="AB113" s="39"/>
      <c r="AC113" s="39"/>
      <c r="AD113" s="39"/>
      <c r="AE113" s="39"/>
    </row>
    <row r="114" s="1" customFormat="1" ht="12" customHeight="1">
      <c r="B114" s="22"/>
      <c r="C114" s="33" t="s">
        <v>189</v>
      </c>
      <c r="D114" s="23"/>
      <c r="E114" s="23"/>
      <c r="F114" s="23"/>
      <c r="G114" s="23"/>
      <c r="H114" s="23"/>
      <c r="I114" s="23"/>
      <c r="J114" s="23"/>
      <c r="K114" s="23"/>
      <c r="L114" s="21"/>
    </row>
    <row r="115" s="2" customFormat="1" ht="16.5" customHeight="1">
      <c r="A115" s="39"/>
      <c r="B115" s="40"/>
      <c r="C115" s="41"/>
      <c r="D115" s="41"/>
      <c r="E115" s="184" t="s">
        <v>8259</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12" customHeight="1">
      <c r="A116" s="39"/>
      <c r="B116" s="40"/>
      <c r="C116" s="33" t="s">
        <v>191</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6.5" customHeight="1">
      <c r="A117" s="39"/>
      <c r="B117" s="40"/>
      <c r="C117" s="41"/>
      <c r="D117" s="41"/>
      <c r="E117" s="77" t="str">
        <f>E11</f>
        <v>IO-03c - Areálové vedení NN a SLP</v>
      </c>
      <c r="F117" s="41"/>
      <c r="G117" s="41"/>
      <c r="H117" s="41"/>
      <c r="I117" s="41"/>
      <c r="J117" s="41"/>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2" customHeight="1">
      <c r="A119" s="39"/>
      <c r="B119" s="40"/>
      <c r="C119" s="33" t="s">
        <v>20</v>
      </c>
      <c r="D119" s="41"/>
      <c r="E119" s="41"/>
      <c r="F119" s="28" t="str">
        <f>F14</f>
        <v>Velké Meziříčí</v>
      </c>
      <c r="G119" s="41"/>
      <c r="H119" s="41"/>
      <c r="I119" s="33" t="s">
        <v>22</v>
      </c>
      <c r="J119" s="80" t="str">
        <f>IF(J14="","",J14)</f>
        <v>27. 3. 2025</v>
      </c>
      <c r="K119" s="41"/>
      <c r="L119" s="64"/>
      <c r="S119" s="39"/>
      <c r="T119" s="39"/>
      <c r="U119" s="39"/>
      <c r="V119" s="39"/>
      <c r="W119" s="39"/>
      <c r="X119" s="39"/>
      <c r="Y119" s="39"/>
      <c r="Z119" s="39"/>
      <c r="AA119" s="39"/>
      <c r="AB119" s="39"/>
      <c r="AC119" s="39"/>
      <c r="AD119" s="39"/>
      <c r="AE119" s="39"/>
    </row>
    <row r="120" s="2" customFormat="1" ht="6.96" customHeight="1">
      <c r="A120" s="39"/>
      <c r="B120" s="40"/>
      <c r="C120" s="41"/>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25.65" customHeight="1">
      <c r="A121" s="39"/>
      <c r="B121" s="40"/>
      <c r="C121" s="33" t="s">
        <v>24</v>
      </c>
      <c r="D121" s="41"/>
      <c r="E121" s="41"/>
      <c r="F121" s="28" t="str">
        <f>E17</f>
        <v>Kraj Vysočina</v>
      </c>
      <c r="G121" s="41"/>
      <c r="H121" s="41"/>
      <c r="I121" s="33" t="s">
        <v>32</v>
      </c>
      <c r="J121" s="37" t="str">
        <f>E23</f>
        <v>PROJEKT CENTRUM NOVA s.r.o.</v>
      </c>
      <c r="K121" s="41"/>
      <c r="L121" s="64"/>
      <c r="S121" s="39"/>
      <c r="T121" s="39"/>
      <c r="U121" s="39"/>
      <c r="V121" s="39"/>
      <c r="W121" s="39"/>
      <c r="X121" s="39"/>
      <c r="Y121" s="39"/>
      <c r="Z121" s="39"/>
      <c r="AA121" s="39"/>
      <c r="AB121" s="39"/>
      <c r="AC121" s="39"/>
      <c r="AD121" s="39"/>
      <c r="AE121" s="39"/>
    </row>
    <row r="122" s="2" customFormat="1" ht="15.15" customHeight="1">
      <c r="A122" s="39"/>
      <c r="B122" s="40"/>
      <c r="C122" s="33" t="s">
        <v>30</v>
      </c>
      <c r="D122" s="41"/>
      <c r="E122" s="41"/>
      <c r="F122" s="28" t="str">
        <f>IF(E20="","",E20)</f>
        <v>Vyplň údaj</v>
      </c>
      <c r="G122" s="41"/>
      <c r="H122" s="41"/>
      <c r="I122" s="33" t="s">
        <v>37</v>
      </c>
      <c r="J122" s="37" t="str">
        <f>E26</f>
        <v xml:space="preserve"> </v>
      </c>
      <c r="K122" s="41"/>
      <c r="L122" s="64"/>
      <c r="S122" s="39"/>
      <c r="T122" s="39"/>
      <c r="U122" s="39"/>
      <c r="V122" s="39"/>
      <c r="W122" s="39"/>
      <c r="X122" s="39"/>
      <c r="Y122" s="39"/>
      <c r="Z122" s="39"/>
      <c r="AA122" s="39"/>
      <c r="AB122" s="39"/>
      <c r="AC122" s="39"/>
      <c r="AD122" s="39"/>
      <c r="AE122" s="39"/>
    </row>
    <row r="123" s="2" customFormat="1" ht="10.32"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10" customFormat="1" ht="29.28" customHeight="1">
      <c r="A124" s="195"/>
      <c r="B124" s="196"/>
      <c r="C124" s="197" t="s">
        <v>201</v>
      </c>
      <c r="D124" s="198" t="s">
        <v>66</v>
      </c>
      <c r="E124" s="198" t="s">
        <v>62</v>
      </c>
      <c r="F124" s="198" t="s">
        <v>63</v>
      </c>
      <c r="G124" s="198" t="s">
        <v>202</v>
      </c>
      <c r="H124" s="198" t="s">
        <v>203</v>
      </c>
      <c r="I124" s="198" t="s">
        <v>204</v>
      </c>
      <c r="J124" s="198" t="s">
        <v>196</v>
      </c>
      <c r="K124" s="199" t="s">
        <v>205</v>
      </c>
      <c r="L124" s="200"/>
      <c r="M124" s="101" t="s">
        <v>1</v>
      </c>
      <c r="N124" s="102" t="s">
        <v>45</v>
      </c>
      <c r="O124" s="102" t="s">
        <v>206</v>
      </c>
      <c r="P124" s="102" t="s">
        <v>207</v>
      </c>
      <c r="Q124" s="102" t="s">
        <v>208</v>
      </c>
      <c r="R124" s="102" t="s">
        <v>209</v>
      </c>
      <c r="S124" s="102" t="s">
        <v>210</v>
      </c>
      <c r="T124" s="103" t="s">
        <v>211</v>
      </c>
      <c r="U124" s="195"/>
      <c r="V124" s="195"/>
      <c r="W124" s="195"/>
      <c r="X124" s="195"/>
      <c r="Y124" s="195"/>
      <c r="Z124" s="195"/>
      <c r="AA124" s="195"/>
      <c r="AB124" s="195"/>
      <c r="AC124" s="195"/>
      <c r="AD124" s="195"/>
      <c r="AE124" s="195"/>
    </row>
    <row r="125" s="2" customFormat="1" ht="22.8" customHeight="1">
      <c r="A125" s="39"/>
      <c r="B125" s="40"/>
      <c r="C125" s="108" t="s">
        <v>212</v>
      </c>
      <c r="D125" s="41"/>
      <c r="E125" s="41"/>
      <c r="F125" s="41"/>
      <c r="G125" s="41"/>
      <c r="H125" s="41"/>
      <c r="I125" s="41"/>
      <c r="J125" s="201">
        <f>BK125</f>
        <v>0</v>
      </c>
      <c r="K125" s="41"/>
      <c r="L125" s="45"/>
      <c r="M125" s="104"/>
      <c r="N125" s="202"/>
      <c r="O125" s="105"/>
      <c r="P125" s="203">
        <f>P126</f>
        <v>0</v>
      </c>
      <c r="Q125" s="105"/>
      <c r="R125" s="203">
        <f>R126</f>
        <v>1.0167000000000002</v>
      </c>
      <c r="S125" s="105"/>
      <c r="T125" s="204">
        <f>T126</f>
        <v>0</v>
      </c>
      <c r="U125" s="39"/>
      <c r="V125" s="39"/>
      <c r="W125" s="39"/>
      <c r="X125" s="39"/>
      <c r="Y125" s="39"/>
      <c r="Z125" s="39"/>
      <c r="AA125" s="39"/>
      <c r="AB125" s="39"/>
      <c r="AC125" s="39"/>
      <c r="AD125" s="39"/>
      <c r="AE125" s="39"/>
      <c r="AT125" s="18" t="s">
        <v>80</v>
      </c>
      <c r="AU125" s="18" t="s">
        <v>198</v>
      </c>
      <c r="BK125" s="205">
        <f>BK126</f>
        <v>0</v>
      </c>
    </row>
    <row r="126" s="11" customFormat="1" ht="25.92" customHeight="1">
      <c r="A126" s="11"/>
      <c r="B126" s="206"/>
      <c r="C126" s="207"/>
      <c r="D126" s="208" t="s">
        <v>80</v>
      </c>
      <c r="E126" s="209" t="s">
        <v>2233</v>
      </c>
      <c r="F126" s="209" t="s">
        <v>2234</v>
      </c>
      <c r="G126" s="207"/>
      <c r="H126" s="207"/>
      <c r="I126" s="210"/>
      <c r="J126" s="211">
        <f>BK126</f>
        <v>0</v>
      </c>
      <c r="K126" s="207"/>
      <c r="L126" s="212"/>
      <c r="M126" s="213"/>
      <c r="N126" s="214"/>
      <c r="O126" s="214"/>
      <c r="P126" s="215">
        <f>P127+P200+P294+P350</f>
        <v>0</v>
      </c>
      <c r="Q126" s="214"/>
      <c r="R126" s="215">
        <f>R127+R200+R294+R350</f>
        <v>1.0167000000000002</v>
      </c>
      <c r="S126" s="214"/>
      <c r="T126" s="216">
        <f>T127+T200+T294+T350</f>
        <v>0</v>
      </c>
      <c r="U126" s="11"/>
      <c r="V126" s="11"/>
      <c r="W126" s="11"/>
      <c r="X126" s="11"/>
      <c r="Y126" s="11"/>
      <c r="Z126" s="11"/>
      <c r="AA126" s="11"/>
      <c r="AB126" s="11"/>
      <c r="AC126" s="11"/>
      <c r="AD126" s="11"/>
      <c r="AE126" s="11"/>
      <c r="AR126" s="217" t="s">
        <v>90</v>
      </c>
      <c r="AT126" s="218" t="s">
        <v>80</v>
      </c>
      <c r="AU126" s="218" t="s">
        <v>81</v>
      </c>
      <c r="AY126" s="217" t="s">
        <v>215</v>
      </c>
      <c r="BK126" s="219">
        <f>BK127+BK200+BK294+BK350</f>
        <v>0</v>
      </c>
    </row>
    <row r="127" s="11" customFormat="1" ht="22.8" customHeight="1">
      <c r="A127" s="11"/>
      <c r="B127" s="206"/>
      <c r="C127" s="207"/>
      <c r="D127" s="208" t="s">
        <v>80</v>
      </c>
      <c r="E127" s="248" t="s">
        <v>8510</v>
      </c>
      <c r="F127" s="248" t="s">
        <v>8511</v>
      </c>
      <c r="G127" s="207"/>
      <c r="H127" s="207"/>
      <c r="I127" s="210"/>
      <c r="J127" s="249">
        <f>BK127</f>
        <v>0</v>
      </c>
      <c r="K127" s="207"/>
      <c r="L127" s="212"/>
      <c r="M127" s="213"/>
      <c r="N127" s="214"/>
      <c r="O127" s="214"/>
      <c r="P127" s="215">
        <f>SUM(P128:P199)</f>
        <v>0</v>
      </c>
      <c r="Q127" s="214"/>
      <c r="R127" s="215">
        <f>SUM(R128:R199)</f>
        <v>0.51300000000000001</v>
      </c>
      <c r="S127" s="214"/>
      <c r="T127" s="216">
        <f>SUM(T128:T199)</f>
        <v>0</v>
      </c>
      <c r="U127" s="11"/>
      <c r="V127" s="11"/>
      <c r="W127" s="11"/>
      <c r="X127" s="11"/>
      <c r="Y127" s="11"/>
      <c r="Z127" s="11"/>
      <c r="AA127" s="11"/>
      <c r="AB127" s="11"/>
      <c r="AC127" s="11"/>
      <c r="AD127" s="11"/>
      <c r="AE127" s="11"/>
      <c r="AR127" s="217" t="s">
        <v>90</v>
      </c>
      <c r="AT127" s="218" t="s">
        <v>80</v>
      </c>
      <c r="AU127" s="218" t="s">
        <v>88</v>
      </c>
      <c r="AY127" s="217" t="s">
        <v>215</v>
      </c>
      <c r="BK127" s="219">
        <f>SUM(BK128:BK199)</f>
        <v>0</v>
      </c>
    </row>
    <row r="128" s="2" customFormat="1" ht="24.15" customHeight="1">
      <c r="A128" s="39"/>
      <c r="B128" s="40"/>
      <c r="C128" s="220" t="s">
        <v>88</v>
      </c>
      <c r="D128" s="220" t="s">
        <v>216</v>
      </c>
      <c r="E128" s="221" t="s">
        <v>8449</v>
      </c>
      <c r="F128" s="222" t="s">
        <v>8450</v>
      </c>
      <c r="G128" s="223" t="s">
        <v>797</v>
      </c>
      <c r="H128" s="224">
        <v>100</v>
      </c>
      <c r="I128" s="225"/>
      <c r="J128" s="226">
        <f>ROUND(I128*H128,2)</f>
        <v>0</v>
      </c>
      <c r="K128" s="222" t="s">
        <v>359</v>
      </c>
      <c r="L128" s="45"/>
      <c r="M128" s="227" t="s">
        <v>1</v>
      </c>
      <c r="N128" s="228" t="s">
        <v>46</v>
      </c>
      <c r="O128" s="92"/>
      <c r="P128" s="229">
        <f>O128*H128</f>
        <v>0</v>
      </c>
      <c r="Q128" s="229">
        <v>0</v>
      </c>
      <c r="R128" s="229">
        <f>Q128*H128</f>
        <v>0</v>
      </c>
      <c r="S128" s="229">
        <v>0</v>
      </c>
      <c r="T128" s="230">
        <f>S128*H128</f>
        <v>0</v>
      </c>
      <c r="U128" s="39"/>
      <c r="V128" s="39"/>
      <c r="W128" s="39"/>
      <c r="X128" s="39"/>
      <c r="Y128" s="39"/>
      <c r="Z128" s="39"/>
      <c r="AA128" s="39"/>
      <c r="AB128" s="39"/>
      <c r="AC128" s="39"/>
      <c r="AD128" s="39"/>
      <c r="AE128" s="39"/>
      <c r="AR128" s="231" t="s">
        <v>1043</v>
      </c>
      <c r="AT128" s="231" t="s">
        <v>216</v>
      </c>
      <c r="AU128" s="231" t="s">
        <v>90</v>
      </c>
      <c r="AY128" s="18" t="s">
        <v>215</v>
      </c>
      <c r="BE128" s="232">
        <f>IF(N128="základní",J128,0)</f>
        <v>0</v>
      </c>
      <c r="BF128" s="232">
        <f>IF(N128="snížená",J128,0)</f>
        <v>0</v>
      </c>
      <c r="BG128" s="232">
        <f>IF(N128="zákl. přenesená",J128,0)</f>
        <v>0</v>
      </c>
      <c r="BH128" s="232">
        <f>IF(N128="sníž. přenesená",J128,0)</f>
        <v>0</v>
      </c>
      <c r="BI128" s="232">
        <f>IF(N128="nulová",J128,0)</f>
        <v>0</v>
      </c>
      <c r="BJ128" s="18" t="s">
        <v>88</v>
      </c>
      <c r="BK128" s="232">
        <f>ROUND(I128*H128,2)</f>
        <v>0</v>
      </c>
      <c r="BL128" s="18" t="s">
        <v>1043</v>
      </c>
      <c r="BM128" s="231" t="s">
        <v>8512</v>
      </c>
    </row>
    <row r="129" s="2" customFormat="1">
      <c r="A129" s="39"/>
      <c r="B129" s="40"/>
      <c r="C129" s="41"/>
      <c r="D129" s="233" t="s">
        <v>221</v>
      </c>
      <c r="E129" s="41"/>
      <c r="F129" s="234" t="s">
        <v>8452</v>
      </c>
      <c r="G129" s="41"/>
      <c r="H129" s="41"/>
      <c r="I129" s="235"/>
      <c r="J129" s="41"/>
      <c r="K129" s="41"/>
      <c r="L129" s="45"/>
      <c r="M129" s="236"/>
      <c r="N129" s="237"/>
      <c r="O129" s="92"/>
      <c r="P129" s="92"/>
      <c r="Q129" s="92"/>
      <c r="R129" s="92"/>
      <c r="S129" s="92"/>
      <c r="T129" s="93"/>
      <c r="U129" s="39"/>
      <c r="V129" s="39"/>
      <c r="W129" s="39"/>
      <c r="X129" s="39"/>
      <c r="Y129" s="39"/>
      <c r="Z129" s="39"/>
      <c r="AA129" s="39"/>
      <c r="AB129" s="39"/>
      <c r="AC129" s="39"/>
      <c r="AD129" s="39"/>
      <c r="AE129" s="39"/>
      <c r="AT129" s="18" t="s">
        <v>221</v>
      </c>
      <c r="AU129" s="18" t="s">
        <v>90</v>
      </c>
    </row>
    <row r="130" s="2" customFormat="1">
      <c r="A130" s="39"/>
      <c r="B130" s="40"/>
      <c r="C130" s="41"/>
      <c r="D130" s="250" t="s">
        <v>362</v>
      </c>
      <c r="E130" s="41"/>
      <c r="F130" s="251" t="s">
        <v>8453</v>
      </c>
      <c r="G130" s="41"/>
      <c r="H130" s="41"/>
      <c r="I130" s="235"/>
      <c r="J130" s="41"/>
      <c r="K130" s="41"/>
      <c r="L130" s="45"/>
      <c r="M130" s="236"/>
      <c r="N130" s="237"/>
      <c r="O130" s="92"/>
      <c r="P130" s="92"/>
      <c r="Q130" s="92"/>
      <c r="R130" s="92"/>
      <c r="S130" s="92"/>
      <c r="T130" s="93"/>
      <c r="U130" s="39"/>
      <c r="V130" s="39"/>
      <c r="W130" s="39"/>
      <c r="X130" s="39"/>
      <c r="Y130" s="39"/>
      <c r="Z130" s="39"/>
      <c r="AA130" s="39"/>
      <c r="AB130" s="39"/>
      <c r="AC130" s="39"/>
      <c r="AD130" s="39"/>
      <c r="AE130" s="39"/>
      <c r="AT130" s="18" t="s">
        <v>362</v>
      </c>
      <c r="AU130" s="18" t="s">
        <v>90</v>
      </c>
    </row>
    <row r="131" s="2" customFormat="1" ht="24.15" customHeight="1">
      <c r="A131" s="39"/>
      <c r="B131" s="40"/>
      <c r="C131" s="295" t="s">
        <v>90</v>
      </c>
      <c r="D131" s="295" t="s">
        <v>539</v>
      </c>
      <c r="E131" s="296" t="s">
        <v>8513</v>
      </c>
      <c r="F131" s="297" t="s">
        <v>8514</v>
      </c>
      <c r="G131" s="298" t="s">
        <v>797</v>
      </c>
      <c r="H131" s="299">
        <v>100</v>
      </c>
      <c r="I131" s="300"/>
      <c r="J131" s="301">
        <f>ROUND(I131*H131,2)</f>
        <v>0</v>
      </c>
      <c r="K131" s="297" t="s">
        <v>359</v>
      </c>
      <c r="L131" s="302"/>
      <c r="M131" s="303" t="s">
        <v>1</v>
      </c>
      <c r="N131" s="304" t="s">
        <v>46</v>
      </c>
      <c r="O131" s="92"/>
      <c r="P131" s="229">
        <f>O131*H131</f>
        <v>0</v>
      </c>
      <c r="Q131" s="229">
        <v>0.00027</v>
      </c>
      <c r="R131" s="229">
        <f>Q131*H131</f>
        <v>0.027</v>
      </c>
      <c r="S131" s="229">
        <v>0</v>
      </c>
      <c r="T131" s="230">
        <f>S131*H131</f>
        <v>0</v>
      </c>
      <c r="U131" s="39"/>
      <c r="V131" s="39"/>
      <c r="W131" s="39"/>
      <c r="X131" s="39"/>
      <c r="Y131" s="39"/>
      <c r="Z131" s="39"/>
      <c r="AA131" s="39"/>
      <c r="AB131" s="39"/>
      <c r="AC131" s="39"/>
      <c r="AD131" s="39"/>
      <c r="AE131" s="39"/>
      <c r="AR131" s="231" t="s">
        <v>1806</v>
      </c>
      <c r="AT131" s="231" t="s">
        <v>539</v>
      </c>
      <c r="AU131" s="231" t="s">
        <v>90</v>
      </c>
      <c r="AY131" s="18" t="s">
        <v>215</v>
      </c>
      <c r="BE131" s="232">
        <f>IF(N131="základní",J131,0)</f>
        <v>0</v>
      </c>
      <c r="BF131" s="232">
        <f>IF(N131="snížená",J131,0)</f>
        <v>0</v>
      </c>
      <c r="BG131" s="232">
        <f>IF(N131="zákl. přenesená",J131,0)</f>
        <v>0</v>
      </c>
      <c r="BH131" s="232">
        <f>IF(N131="sníž. přenesená",J131,0)</f>
        <v>0</v>
      </c>
      <c r="BI131" s="232">
        <f>IF(N131="nulová",J131,0)</f>
        <v>0</v>
      </c>
      <c r="BJ131" s="18" t="s">
        <v>88</v>
      </c>
      <c r="BK131" s="232">
        <f>ROUND(I131*H131,2)</f>
        <v>0</v>
      </c>
      <c r="BL131" s="18" t="s">
        <v>1806</v>
      </c>
      <c r="BM131" s="231" t="s">
        <v>8515</v>
      </c>
    </row>
    <row r="132" s="2" customFormat="1">
      <c r="A132" s="39"/>
      <c r="B132" s="40"/>
      <c r="C132" s="41"/>
      <c r="D132" s="233" t="s">
        <v>221</v>
      </c>
      <c r="E132" s="41"/>
      <c r="F132" s="234" t="s">
        <v>8514</v>
      </c>
      <c r="G132" s="41"/>
      <c r="H132" s="41"/>
      <c r="I132" s="235"/>
      <c r="J132" s="41"/>
      <c r="K132" s="41"/>
      <c r="L132" s="45"/>
      <c r="M132" s="236"/>
      <c r="N132" s="237"/>
      <c r="O132" s="92"/>
      <c r="P132" s="92"/>
      <c r="Q132" s="92"/>
      <c r="R132" s="92"/>
      <c r="S132" s="92"/>
      <c r="T132" s="93"/>
      <c r="U132" s="39"/>
      <c r="V132" s="39"/>
      <c r="W132" s="39"/>
      <c r="X132" s="39"/>
      <c r="Y132" s="39"/>
      <c r="Z132" s="39"/>
      <c r="AA132" s="39"/>
      <c r="AB132" s="39"/>
      <c r="AC132" s="39"/>
      <c r="AD132" s="39"/>
      <c r="AE132" s="39"/>
      <c r="AT132" s="18" t="s">
        <v>221</v>
      </c>
      <c r="AU132" s="18" t="s">
        <v>90</v>
      </c>
    </row>
    <row r="133" s="14" customFormat="1">
      <c r="A133" s="14"/>
      <c r="B133" s="262"/>
      <c r="C133" s="263"/>
      <c r="D133" s="233" t="s">
        <v>364</v>
      </c>
      <c r="E133" s="264" t="s">
        <v>1</v>
      </c>
      <c r="F133" s="265" t="s">
        <v>1594</v>
      </c>
      <c r="G133" s="263"/>
      <c r="H133" s="266">
        <v>100</v>
      </c>
      <c r="I133" s="267"/>
      <c r="J133" s="263"/>
      <c r="K133" s="263"/>
      <c r="L133" s="268"/>
      <c r="M133" s="269"/>
      <c r="N133" s="270"/>
      <c r="O133" s="270"/>
      <c r="P133" s="270"/>
      <c r="Q133" s="270"/>
      <c r="R133" s="270"/>
      <c r="S133" s="270"/>
      <c r="T133" s="271"/>
      <c r="U133" s="14"/>
      <c r="V133" s="14"/>
      <c r="W133" s="14"/>
      <c r="X133" s="14"/>
      <c r="Y133" s="14"/>
      <c r="Z133" s="14"/>
      <c r="AA133" s="14"/>
      <c r="AB133" s="14"/>
      <c r="AC133" s="14"/>
      <c r="AD133" s="14"/>
      <c r="AE133" s="14"/>
      <c r="AT133" s="272" t="s">
        <v>364</v>
      </c>
      <c r="AU133" s="272" t="s">
        <v>90</v>
      </c>
      <c r="AV133" s="14" t="s">
        <v>90</v>
      </c>
      <c r="AW133" s="14" t="s">
        <v>36</v>
      </c>
      <c r="AX133" s="14" t="s">
        <v>88</v>
      </c>
      <c r="AY133" s="272" t="s">
        <v>215</v>
      </c>
    </row>
    <row r="134" s="2" customFormat="1" ht="24.15" customHeight="1">
      <c r="A134" s="39"/>
      <c r="B134" s="40"/>
      <c r="C134" s="220" t="s">
        <v>227</v>
      </c>
      <c r="D134" s="220" t="s">
        <v>216</v>
      </c>
      <c r="E134" s="221" t="s">
        <v>4536</v>
      </c>
      <c r="F134" s="222" t="s">
        <v>4537</v>
      </c>
      <c r="G134" s="223" t="s">
        <v>797</v>
      </c>
      <c r="H134" s="224">
        <v>150</v>
      </c>
      <c r="I134" s="225"/>
      <c r="J134" s="226">
        <f>ROUND(I134*H134,2)</f>
        <v>0</v>
      </c>
      <c r="K134" s="222" t="s">
        <v>359</v>
      </c>
      <c r="L134" s="45"/>
      <c r="M134" s="227" t="s">
        <v>1</v>
      </c>
      <c r="N134" s="228" t="s">
        <v>46</v>
      </c>
      <c r="O134" s="92"/>
      <c r="P134" s="229">
        <f>O134*H134</f>
        <v>0</v>
      </c>
      <c r="Q134" s="229">
        <v>0</v>
      </c>
      <c r="R134" s="229">
        <f>Q134*H134</f>
        <v>0</v>
      </c>
      <c r="S134" s="229">
        <v>0</v>
      </c>
      <c r="T134" s="230">
        <f>S134*H134</f>
        <v>0</v>
      </c>
      <c r="U134" s="39"/>
      <c r="V134" s="39"/>
      <c r="W134" s="39"/>
      <c r="X134" s="39"/>
      <c r="Y134" s="39"/>
      <c r="Z134" s="39"/>
      <c r="AA134" s="39"/>
      <c r="AB134" s="39"/>
      <c r="AC134" s="39"/>
      <c r="AD134" s="39"/>
      <c r="AE134" s="39"/>
      <c r="AR134" s="231" t="s">
        <v>291</v>
      </c>
      <c r="AT134" s="231" t="s">
        <v>216</v>
      </c>
      <c r="AU134" s="231" t="s">
        <v>90</v>
      </c>
      <c r="AY134" s="18" t="s">
        <v>215</v>
      </c>
      <c r="BE134" s="232">
        <f>IF(N134="základní",J134,0)</f>
        <v>0</v>
      </c>
      <c r="BF134" s="232">
        <f>IF(N134="snížená",J134,0)</f>
        <v>0</v>
      </c>
      <c r="BG134" s="232">
        <f>IF(N134="zákl. přenesená",J134,0)</f>
        <v>0</v>
      </c>
      <c r="BH134" s="232">
        <f>IF(N134="sníž. přenesená",J134,0)</f>
        <v>0</v>
      </c>
      <c r="BI134" s="232">
        <f>IF(N134="nulová",J134,0)</f>
        <v>0</v>
      </c>
      <c r="BJ134" s="18" t="s">
        <v>88</v>
      </c>
      <c r="BK134" s="232">
        <f>ROUND(I134*H134,2)</f>
        <v>0</v>
      </c>
      <c r="BL134" s="18" t="s">
        <v>291</v>
      </c>
      <c r="BM134" s="231" t="s">
        <v>8516</v>
      </c>
    </row>
    <row r="135" s="2" customFormat="1">
      <c r="A135" s="39"/>
      <c r="B135" s="40"/>
      <c r="C135" s="41"/>
      <c r="D135" s="233" t="s">
        <v>221</v>
      </c>
      <c r="E135" s="41"/>
      <c r="F135" s="234" t="s">
        <v>4539</v>
      </c>
      <c r="G135" s="41"/>
      <c r="H135" s="41"/>
      <c r="I135" s="235"/>
      <c r="J135" s="41"/>
      <c r="K135" s="41"/>
      <c r="L135" s="45"/>
      <c r="M135" s="236"/>
      <c r="N135" s="237"/>
      <c r="O135" s="92"/>
      <c r="P135" s="92"/>
      <c r="Q135" s="92"/>
      <c r="R135" s="92"/>
      <c r="S135" s="92"/>
      <c r="T135" s="93"/>
      <c r="U135" s="39"/>
      <c r="V135" s="39"/>
      <c r="W135" s="39"/>
      <c r="X135" s="39"/>
      <c r="Y135" s="39"/>
      <c r="Z135" s="39"/>
      <c r="AA135" s="39"/>
      <c r="AB135" s="39"/>
      <c r="AC135" s="39"/>
      <c r="AD135" s="39"/>
      <c r="AE135" s="39"/>
      <c r="AT135" s="18" t="s">
        <v>221</v>
      </c>
      <c r="AU135" s="18" t="s">
        <v>90</v>
      </c>
    </row>
    <row r="136" s="2" customFormat="1">
      <c r="A136" s="39"/>
      <c r="B136" s="40"/>
      <c r="C136" s="41"/>
      <c r="D136" s="250" t="s">
        <v>362</v>
      </c>
      <c r="E136" s="41"/>
      <c r="F136" s="251" t="s">
        <v>4540</v>
      </c>
      <c r="G136" s="41"/>
      <c r="H136" s="41"/>
      <c r="I136" s="235"/>
      <c r="J136" s="41"/>
      <c r="K136" s="41"/>
      <c r="L136" s="45"/>
      <c r="M136" s="236"/>
      <c r="N136" s="237"/>
      <c r="O136" s="92"/>
      <c r="P136" s="92"/>
      <c r="Q136" s="92"/>
      <c r="R136" s="92"/>
      <c r="S136" s="92"/>
      <c r="T136" s="93"/>
      <c r="U136" s="39"/>
      <c r="V136" s="39"/>
      <c r="W136" s="39"/>
      <c r="X136" s="39"/>
      <c r="Y136" s="39"/>
      <c r="Z136" s="39"/>
      <c r="AA136" s="39"/>
      <c r="AB136" s="39"/>
      <c r="AC136" s="39"/>
      <c r="AD136" s="39"/>
      <c r="AE136" s="39"/>
      <c r="AT136" s="18" t="s">
        <v>362</v>
      </c>
      <c r="AU136" s="18" t="s">
        <v>90</v>
      </c>
    </row>
    <row r="137" s="2" customFormat="1" ht="24.15" customHeight="1">
      <c r="A137" s="39"/>
      <c r="B137" s="40"/>
      <c r="C137" s="295" t="s">
        <v>214</v>
      </c>
      <c r="D137" s="295" t="s">
        <v>539</v>
      </c>
      <c r="E137" s="296" t="s">
        <v>4541</v>
      </c>
      <c r="F137" s="297" t="s">
        <v>4542</v>
      </c>
      <c r="G137" s="298" t="s">
        <v>797</v>
      </c>
      <c r="H137" s="299">
        <v>40</v>
      </c>
      <c r="I137" s="300"/>
      <c r="J137" s="301">
        <f>ROUND(I137*H137,2)</f>
        <v>0</v>
      </c>
      <c r="K137" s="297" t="s">
        <v>359</v>
      </c>
      <c r="L137" s="302"/>
      <c r="M137" s="303" t="s">
        <v>1</v>
      </c>
      <c r="N137" s="304" t="s">
        <v>46</v>
      </c>
      <c r="O137" s="92"/>
      <c r="P137" s="229">
        <f>O137*H137</f>
        <v>0</v>
      </c>
      <c r="Q137" s="229">
        <v>0.00012</v>
      </c>
      <c r="R137" s="229">
        <f>Q137*H137</f>
        <v>0.0048000000000000004</v>
      </c>
      <c r="S137" s="229">
        <v>0</v>
      </c>
      <c r="T137" s="230">
        <f>S137*H137</f>
        <v>0</v>
      </c>
      <c r="U137" s="39"/>
      <c r="V137" s="39"/>
      <c r="W137" s="39"/>
      <c r="X137" s="39"/>
      <c r="Y137" s="39"/>
      <c r="Z137" s="39"/>
      <c r="AA137" s="39"/>
      <c r="AB137" s="39"/>
      <c r="AC137" s="39"/>
      <c r="AD137" s="39"/>
      <c r="AE137" s="39"/>
      <c r="AR137" s="231" t="s">
        <v>676</v>
      </c>
      <c r="AT137" s="231" t="s">
        <v>539</v>
      </c>
      <c r="AU137" s="231" t="s">
        <v>90</v>
      </c>
      <c r="AY137" s="18" t="s">
        <v>215</v>
      </c>
      <c r="BE137" s="232">
        <f>IF(N137="základní",J137,0)</f>
        <v>0</v>
      </c>
      <c r="BF137" s="232">
        <f>IF(N137="snížená",J137,0)</f>
        <v>0</v>
      </c>
      <c r="BG137" s="232">
        <f>IF(N137="zákl. přenesená",J137,0)</f>
        <v>0</v>
      </c>
      <c r="BH137" s="232">
        <f>IF(N137="sníž. přenesená",J137,0)</f>
        <v>0</v>
      </c>
      <c r="BI137" s="232">
        <f>IF(N137="nulová",J137,0)</f>
        <v>0</v>
      </c>
      <c r="BJ137" s="18" t="s">
        <v>88</v>
      </c>
      <c r="BK137" s="232">
        <f>ROUND(I137*H137,2)</f>
        <v>0</v>
      </c>
      <c r="BL137" s="18" t="s">
        <v>291</v>
      </c>
      <c r="BM137" s="231" t="s">
        <v>8517</v>
      </c>
    </row>
    <row r="138" s="2" customFormat="1">
      <c r="A138" s="39"/>
      <c r="B138" s="40"/>
      <c r="C138" s="41"/>
      <c r="D138" s="233" t="s">
        <v>221</v>
      </c>
      <c r="E138" s="41"/>
      <c r="F138" s="234" t="s">
        <v>4542</v>
      </c>
      <c r="G138" s="41"/>
      <c r="H138" s="41"/>
      <c r="I138" s="235"/>
      <c r="J138" s="41"/>
      <c r="K138" s="41"/>
      <c r="L138" s="45"/>
      <c r="M138" s="236"/>
      <c r="N138" s="237"/>
      <c r="O138" s="92"/>
      <c r="P138" s="92"/>
      <c r="Q138" s="92"/>
      <c r="R138" s="92"/>
      <c r="S138" s="92"/>
      <c r="T138" s="93"/>
      <c r="U138" s="39"/>
      <c r="V138" s="39"/>
      <c r="W138" s="39"/>
      <c r="X138" s="39"/>
      <c r="Y138" s="39"/>
      <c r="Z138" s="39"/>
      <c r="AA138" s="39"/>
      <c r="AB138" s="39"/>
      <c r="AC138" s="39"/>
      <c r="AD138" s="39"/>
      <c r="AE138" s="39"/>
      <c r="AT138" s="18" t="s">
        <v>221</v>
      </c>
      <c r="AU138" s="18" t="s">
        <v>90</v>
      </c>
    </row>
    <row r="139" s="14" customFormat="1">
      <c r="A139" s="14"/>
      <c r="B139" s="262"/>
      <c r="C139" s="263"/>
      <c r="D139" s="233" t="s">
        <v>364</v>
      </c>
      <c r="E139" s="264" t="s">
        <v>1</v>
      </c>
      <c r="F139" s="265" t="s">
        <v>8518</v>
      </c>
      <c r="G139" s="263"/>
      <c r="H139" s="266">
        <v>40</v>
      </c>
      <c r="I139" s="267"/>
      <c r="J139" s="263"/>
      <c r="K139" s="263"/>
      <c r="L139" s="268"/>
      <c r="M139" s="269"/>
      <c r="N139" s="270"/>
      <c r="O139" s="270"/>
      <c r="P139" s="270"/>
      <c r="Q139" s="270"/>
      <c r="R139" s="270"/>
      <c r="S139" s="270"/>
      <c r="T139" s="271"/>
      <c r="U139" s="14"/>
      <c r="V139" s="14"/>
      <c r="W139" s="14"/>
      <c r="X139" s="14"/>
      <c r="Y139" s="14"/>
      <c r="Z139" s="14"/>
      <c r="AA139" s="14"/>
      <c r="AB139" s="14"/>
      <c r="AC139" s="14"/>
      <c r="AD139" s="14"/>
      <c r="AE139" s="14"/>
      <c r="AT139" s="272" t="s">
        <v>364</v>
      </c>
      <c r="AU139" s="272" t="s">
        <v>90</v>
      </c>
      <c r="AV139" s="14" t="s">
        <v>90</v>
      </c>
      <c r="AW139" s="14" t="s">
        <v>36</v>
      </c>
      <c r="AX139" s="14" t="s">
        <v>88</v>
      </c>
      <c r="AY139" s="272" t="s">
        <v>215</v>
      </c>
    </row>
    <row r="140" s="2" customFormat="1" ht="24.15" customHeight="1">
      <c r="A140" s="39"/>
      <c r="B140" s="40"/>
      <c r="C140" s="295" t="s">
        <v>236</v>
      </c>
      <c r="D140" s="295" t="s">
        <v>539</v>
      </c>
      <c r="E140" s="296" t="s">
        <v>8519</v>
      </c>
      <c r="F140" s="297" t="s">
        <v>8520</v>
      </c>
      <c r="G140" s="298" t="s">
        <v>797</v>
      </c>
      <c r="H140" s="299">
        <v>110</v>
      </c>
      <c r="I140" s="300"/>
      <c r="J140" s="301">
        <f>ROUND(I140*H140,2)</f>
        <v>0</v>
      </c>
      <c r="K140" s="297" t="s">
        <v>359</v>
      </c>
      <c r="L140" s="302"/>
      <c r="M140" s="303" t="s">
        <v>1</v>
      </c>
      <c r="N140" s="304" t="s">
        <v>46</v>
      </c>
      <c r="O140" s="92"/>
      <c r="P140" s="229">
        <f>O140*H140</f>
        <v>0</v>
      </c>
      <c r="Q140" s="229">
        <v>0.00023000000000000001</v>
      </c>
      <c r="R140" s="229">
        <f>Q140*H140</f>
        <v>0.0253</v>
      </c>
      <c r="S140" s="229">
        <v>0</v>
      </c>
      <c r="T140" s="230">
        <f>S140*H140</f>
        <v>0</v>
      </c>
      <c r="U140" s="39"/>
      <c r="V140" s="39"/>
      <c r="W140" s="39"/>
      <c r="X140" s="39"/>
      <c r="Y140" s="39"/>
      <c r="Z140" s="39"/>
      <c r="AA140" s="39"/>
      <c r="AB140" s="39"/>
      <c r="AC140" s="39"/>
      <c r="AD140" s="39"/>
      <c r="AE140" s="39"/>
      <c r="AR140" s="231" t="s">
        <v>676</v>
      </c>
      <c r="AT140" s="231" t="s">
        <v>539</v>
      </c>
      <c r="AU140" s="231" t="s">
        <v>90</v>
      </c>
      <c r="AY140" s="18" t="s">
        <v>215</v>
      </c>
      <c r="BE140" s="232">
        <f>IF(N140="základní",J140,0)</f>
        <v>0</v>
      </c>
      <c r="BF140" s="232">
        <f>IF(N140="snížená",J140,0)</f>
        <v>0</v>
      </c>
      <c r="BG140" s="232">
        <f>IF(N140="zákl. přenesená",J140,0)</f>
        <v>0</v>
      </c>
      <c r="BH140" s="232">
        <f>IF(N140="sníž. přenesená",J140,0)</f>
        <v>0</v>
      </c>
      <c r="BI140" s="232">
        <f>IF(N140="nulová",J140,0)</f>
        <v>0</v>
      </c>
      <c r="BJ140" s="18" t="s">
        <v>88</v>
      </c>
      <c r="BK140" s="232">
        <f>ROUND(I140*H140,2)</f>
        <v>0</v>
      </c>
      <c r="BL140" s="18" t="s">
        <v>291</v>
      </c>
      <c r="BM140" s="231" t="s">
        <v>8521</v>
      </c>
    </row>
    <row r="141" s="2" customFormat="1">
      <c r="A141" s="39"/>
      <c r="B141" s="40"/>
      <c r="C141" s="41"/>
      <c r="D141" s="233" t="s">
        <v>221</v>
      </c>
      <c r="E141" s="41"/>
      <c r="F141" s="234" t="s">
        <v>8520</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221</v>
      </c>
      <c r="AU141" s="18" t="s">
        <v>90</v>
      </c>
    </row>
    <row r="142" s="14" customFormat="1">
      <c r="A142" s="14"/>
      <c r="B142" s="262"/>
      <c r="C142" s="263"/>
      <c r="D142" s="233" t="s">
        <v>364</v>
      </c>
      <c r="E142" s="264" t="s">
        <v>1</v>
      </c>
      <c r="F142" s="265" t="s">
        <v>1683</v>
      </c>
      <c r="G142" s="263"/>
      <c r="H142" s="266">
        <v>110</v>
      </c>
      <c r="I142" s="267"/>
      <c r="J142" s="263"/>
      <c r="K142" s="263"/>
      <c r="L142" s="268"/>
      <c r="M142" s="269"/>
      <c r="N142" s="270"/>
      <c r="O142" s="270"/>
      <c r="P142" s="270"/>
      <c r="Q142" s="270"/>
      <c r="R142" s="270"/>
      <c r="S142" s="270"/>
      <c r="T142" s="271"/>
      <c r="U142" s="14"/>
      <c r="V142" s="14"/>
      <c r="W142" s="14"/>
      <c r="X142" s="14"/>
      <c r="Y142" s="14"/>
      <c r="Z142" s="14"/>
      <c r="AA142" s="14"/>
      <c r="AB142" s="14"/>
      <c r="AC142" s="14"/>
      <c r="AD142" s="14"/>
      <c r="AE142" s="14"/>
      <c r="AT142" s="272" t="s">
        <v>364</v>
      </c>
      <c r="AU142" s="272" t="s">
        <v>90</v>
      </c>
      <c r="AV142" s="14" t="s">
        <v>90</v>
      </c>
      <c r="AW142" s="14" t="s">
        <v>36</v>
      </c>
      <c r="AX142" s="14" t="s">
        <v>88</v>
      </c>
      <c r="AY142" s="272" t="s">
        <v>215</v>
      </c>
    </row>
    <row r="143" s="2" customFormat="1" ht="24.15" customHeight="1">
      <c r="A143" s="39"/>
      <c r="B143" s="40"/>
      <c r="C143" s="220" t="s">
        <v>241</v>
      </c>
      <c r="D143" s="220" t="s">
        <v>216</v>
      </c>
      <c r="E143" s="221" t="s">
        <v>4567</v>
      </c>
      <c r="F143" s="222" t="s">
        <v>4568</v>
      </c>
      <c r="G143" s="223" t="s">
        <v>716</v>
      </c>
      <c r="H143" s="224">
        <v>20</v>
      </c>
      <c r="I143" s="225"/>
      <c r="J143" s="226">
        <f>ROUND(I143*H143,2)</f>
        <v>0</v>
      </c>
      <c r="K143" s="222" t="s">
        <v>359</v>
      </c>
      <c r="L143" s="45"/>
      <c r="M143" s="227" t="s">
        <v>1</v>
      </c>
      <c r="N143" s="228" t="s">
        <v>46</v>
      </c>
      <c r="O143" s="92"/>
      <c r="P143" s="229">
        <f>O143*H143</f>
        <v>0</v>
      </c>
      <c r="Q143" s="229">
        <v>0</v>
      </c>
      <c r="R143" s="229">
        <f>Q143*H143</f>
        <v>0</v>
      </c>
      <c r="S143" s="229">
        <v>0</v>
      </c>
      <c r="T143" s="230">
        <f>S143*H143</f>
        <v>0</v>
      </c>
      <c r="U143" s="39"/>
      <c r="V143" s="39"/>
      <c r="W143" s="39"/>
      <c r="X143" s="39"/>
      <c r="Y143" s="39"/>
      <c r="Z143" s="39"/>
      <c r="AA143" s="39"/>
      <c r="AB143" s="39"/>
      <c r="AC143" s="39"/>
      <c r="AD143" s="39"/>
      <c r="AE143" s="39"/>
      <c r="AR143" s="231" t="s">
        <v>291</v>
      </c>
      <c r="AT143" s="231" t="s">
        <v>216</v>
      </c>
      <c r="AU143" s="231" t="s">
        <v>90</v>
      </c>
      <c r="AY143" s="18" t="s">
        <v>215</v>
      </c>
      <c r="BE143" s="232">
        <f>IF(N143="základní",J143,0)</f>
        <v>0</v>
      </c>
      <c r="BF143" s="232">
        <f>IF(N143="snížená",J143,0)</f>
        <v>0</v>
      </c>
      <c r="BG143" s="232">
        <f>IF(N143="zákl. přenesená",J143,0)</f>
        <v>0</v>
      </c>
      <c r="BH143" s="232">
        <f>IF(N143="sníž. přenesená",J143,0)</f>
        <v>0</v>
      </c>
      <c r="BI143" s="232">
        <f>IF(N143="nulová",J143,0)</f>
        <v>0</v>
      </c>
      <c r="BJ143" s="18" t="s">
        <v>88</v>
      </c>
      <c r="BK143" s="232">
        <f>ROUND(I143*H143,2)</f>
        <v>0</v>
      </c>
      <c r="BL143" s="18" t="s">
        <v>291</v>
      </c>
      <c r="BM143" s="231" t="s">
        <v>8522</v>
      </c>
    </row>
    <row r="144" s="2" customFormat="1">
      <c r="A144" s="39"/>
      <c r="B144" s="40"/>
      <c r="C144" s="41"/>
      <c r="D144" s="233" t="s">
        <v>221</v>
      </c>
      <c r="E144" s="41"/>
      <c r="F144" s="234" t="s">
        <v>4570</v>
      </c>
      <c r="G144" s="41"/>
      <c r="H144" s="41"/>
      <c r="I144" s="235"/>
      <c r="J144" s="41"/>
      <c r="K144" s="41"/>
      <c r="L144" s="45"/>
      <c r="M144" s="236"/>
      <c r="N144" s="237"/>
      <c r="O144" s="92"/>
      <c r="P144" s="92"/>
      <c r="Q144" s="92"/>
      <c r="R144" s="92"/>
      <c r="S144" s="92"/>
      <c r="T144" s="93"/>
      <c r="U144" s="39"/>
      <c r="V144" s="39"/>
      <c r="W144" s="39"/>
      <c r="X144" s="39"/>
      <c r="Y144" s="39"/>
      <c r="Z144" s="39"/>
      <c r="AA144" s="39"/>
      <c r="AB144" s="39"/>
      <c r="AC144" s="39"/>
      <c r="AD144" s="39"/>
      <c r="AE144" s="39"/>
      <c r="AT144" s="18" t="s">
        <v>221</v>
      </c>
      <c r="AU144" s="18" t="s">
        <v>90</v>
      </c>
    </row>
    <row r="145" s="2" customFormat="1">
      <c r="A145" s="39"/>
      <c r="B145" s="40"/>
      <c r="C145" s="41"/>
      <c r="D145" s="250" t="s">
        <v>362</v>
      </c>
      <c r="E145" s="41"/>
      <c r="F145" s="251" t="s">
        <v>4571</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362</v>
      </c>
      <c r="AU145" s="18" t="s">
        <v>90</v>
      </c>
    </row>
    <row r="146" s="14" customFormat="1">
      <c r="A146" s="14"/>
      <c r="B146" s="262"/>
      <c r="C146" s="263"/>
      <c r="D146" s="233" t="s">
        <v>364</v>
      </c>
      <c r="E146" s="264" t="s">
        <v>1</v>
      </c>
      <c r="F146" s="265" t="s">
        <v>8523</v>
      </c>
      <c r="G146" s="263"/>
      <c r="H146" s="266">
        <v>20</v>
      </c>
      <c r="I146" s="267"/>
      <c r="J146" s="263"/>
      <c r="K146" s="263"/>
      <c r="L146" s="268"/>
      <c r="M146" s="269"/>
      <c r="N146" s="270"/>
      <c r="O146" s="270"/>
      <c r="P146" s="270"/>
      <c r="Q146" s="270"/>
      <c r="R146" s="270"/>
      <c r="S146" s="270"/>
      <c r="T146" s="271"/>
      <c r="U146" s="14"/>
      <c r="V146" s="14"/>
      <c r="W146" s="14"/>
      <c r="X146" s="14"/>
      <c r="Y146" s="14"/>
      <c r="Z146" s="14"/>
      <c r="AA146" s="14"/>
      <c r="AB146" s="14"/>
      <c r="AC146" s="14"/>
      <c r="AD146" s="14"/>
      <c r="AE146" s="14"/>
      <c r="AT146" s="272" t="s">
        <v>364</v>
      </c>
      <c r="AU146" s="272" t="s">
        <v>90</v>
      </c>
      <c r="AV146" s="14" t="s">
        <v>90</v>
      </c>
      <c r="AW146" s="14" t="s">
        <v>36</v>
      </c>
      <c r="AX146" s="14" t="s">
        <v>88</v>
      </c>
      <c r="AY146" s="272" t="s">
        <v>215</v>
      </c>
    </row>
    <row r="147" s="2" customFormat="1" ht="24.15" customHeight="1">
      <c r="A147" s="39"/>
      <c r="B147" s="40"/>
      <c r="C147" s="220" t="s">
        <v>246</v>
      </c>
      <c r="D147" s="220" t="s">
        <v>216</v>
      </c>
      <c r="E147" s="221" t="s">
        <v>8524</v>
      </c>
      <c r="F147" s="222" t="s">
        <v>8525</v>
      </c>
      <c r="G147" s="223" t="s">
        <v>797</v>
      </c>
      <c r="H147" s="224">
        <v>100</v>
      </c>
      <c r="I147" s="225"/>
      <c r="J147" s="226">
        <f>ROUND(I147*H147,2)</f>
        <v>0</v>
      </c>
      <c r="K147" s="222" t="s">
        <v>359</v>
      </c>
      <c r="L147" s="45"/>
      <c r="M147" s="227" t="s">
        <v>1</v>
      </c>
      <c r="N147" s="228" t="s">
        <v>46</v>
      </c>
      <c r="O147" s="92"/>
      <c r="P147" s="229">
        <f>O147*H147</f>
        <v>0</v>
      </c>
      <c r="Q147" s="229">
        <v>0</v>
      </c>
      <c r="R147" s="229">
        <f>Q147*H147</f>
        <v>0</v>
      </c>
      <c r="S147" s="229">
        <v>0</v>
      </c>
      <c r="T147" s="230">
        <f>S147*H147</f>
        <v>0</v>
      </c>
      <c r="U147" s="39"/>
      <c r="V147" s="39"/>
      <c r="W147" s="39"/>
      <c r="X147" s="39"/>
      <c r="Y147" s="39"/>
      <c r="Z147" s="39"/>
      <c r="AA147" s="39"/>
      <c r="AB147" s="39"/>
      <c r="AC147" s="39"/>
      <c r="AD147" s="39"/>
      <c r="AE147" s="39"/>
      <c r="AR147" s="231" t="s">
        <v>291</v>
      </c>
      <c r="AT147" s="231" t="s">
        <v>216</v>
      </c>
      <c r="AU147" s="231" t="s">
        <v>90</v>
      </c>
      <c r="AY147" s="18" t="s">
        <v>215</v>
      </c>
      <c r="BE147" s="232">
        <f>IF(N147="základní",J147,0)</f>
        <v>0</v>
      </c>
      <c r="BF147" s="232">
        <f>IF(N147="snížená",J147,0)</f>
        <v>0</v>
      </c>
      <c r="BG147" s="232">
        <f>IF(N147="zákl. přenesená",J147,0)</f>
        <v>0</v>
      </c>
      <c r="BH147" s="232">
        <f>IF(N147="sníž. přenesená",J147,0)</f>
        <v>0</v>
      </c>
      <c r="BI147" s="232">
        <f>IF(N147="nulová",J147,0)</f>
        <v>0</v>
      </c>
      <c r="BJ147" s="18" t="s">
        <v>88</v>
      </c>
      <c r="BK147" s="232">
        <f>ROUND(I147*H147,2)</f>
        <v>0</v>
      </c>
      <c r="BL147" s="18" t="s">
        <v>291</v>
      </c>
      <c r="BM147" s="231" t="s">
        <v>8526</v>
      </c>
    </row>
    <row r="148" s="2" customFormat="1">
      <c r="A148" s="39"/>
      <c r="B148" s="40"/>
      <c r="C148" s="41"/>
      <c r="D148" s="233" t="s">
        <v>221</v>
      </c>
      <c r="E148" s="41"/>
      <c r="F148" s="234" t="s">
        <v>8527</v>
      </c>
      <c r="G148" s="41"/>
      <c r="H148" s="41"/>
      <c r="I148" s="235"/>
      <c r="J148" s="41"/>
      <c r="K148" s="41"/>
      <c r="L148" s="45"/>
      <c r="M148" s="236"/>
      <c r="N148" s="237"/>
      <c r="O148" s="92"/>
      <c r="P148" s="92"/>
      <c r="Q148" s="92"/>
      <c r="R148" s="92"/>
      <c r="S148" s="92"/>
      <c r="T148" s="93"/>
      <c r="U148" s="39"/>
      <c r="V148" s="39"/>
      <c r="W148" s="39"/>
      <c r="X148" s="39"/>
      <c r="Y148" s="39"/>
      <c r="Z148" s="39"/>
      <c r="AA148" s="39"/>
      <c r="AB148" s="39"/>
      <c r="AC148" s="39"/>
      <c r="AD148" s="39"/>
      <c r="AE148" s="39"/>
      <c r="AT148" s="18" t="s">
        <v>221</v>
      </c>
      <c r="AU148" s="18" t="s">
        <v>90</v>
      </c>
    </row>
    <row r="149" s="2" customFormat="1">
      <c r="A149" s="39"/>
      <c r="B149" s="40"/>
      <c r="C149" s="41"/>
      <c r="D149" s="250" t="s">
        <v>362</v>
      </c>
      <c r="E149" s="41"/>
      <c r="F149" s="251" t="s">
        <v>8528</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362</v>
      </c>
      <c r="AU149" s="18" t="s">
        <v>90</v>
      </c>
    </row>
    <row r="150" s="2" customFormat="1" ht="16.5" customHeight="1">
      <c r="A150" s="39"/>
      <c r="B150" s="40"/>
      <c r="C150" s="295" t="s">
        <v>251</v>
      </c>
      <c r="D150" s="295" t="s">
        <v>539</v>
      </c>
      <c r="E150" s="296" t="s">
        <v>8529</v>
      </c>
      <c r="F150" s="297" t="s">
        <v>8530</v>
      </c>
      <c r="G150" s="298" t="s">
        <v>1155</v>
      </c>
      <c r="H150" s="299">
        <v>95</v>
      </c>
      <c r="I150" s="300"/>
      <c r="J150" s="301">
        <f>ROUND(I150*H150,2)</f>
        <v>0</v>
      </c>
      <c r="K150" s="297" t="s">
        <v>359</v>
      </c>
      <c r="L150" s="302"/>
      <c r="M150" s="303" t="s">
        <v>1</v>
      </c>
      <c r="N150" s="304" t="s">
        <v>46</v>
      </c>
      <c r="O150" s="92"/>
      <c r="P150" s="229">
        <f>O150*H150</f>
        <v>0</v>
      </c>
      <c r="Q150" s="229">
        <v>0.001</v>
      </c>
      <c r="R150" s="229">
        <f>Q150*H150</f>
        <v>0.095000000000000001</v>
      </c>
      <c r="S150" s="229">
        <v>0</v>
      </c>
      <c r="T150" s="230">
        <f>S150*H150</f>
        <v>0</v>
      </c>
      <c r="U150" s="39"/>
      <c r="V150" s="39"/>
      <c r="W150" s="39"/>
      <c r="X150" s="39"/>
      <c r="Y150" s="39"/>
      <c r="Z150" s="39"/>
      <c r="AA150" s="39"/>
      <c r="AB150" s="39"/>
      <c r="AC150" s="39"/>
      <c r="AD150" s="39"/>
      <c r="AE150" s="39"/>
      <c r="AR150" s="231" t="s">
        <v>676</v>
      </c>
      <c r="AT150" s="231" t="s">
        <v>539</v>
      </c>
      <c r="AU150" s="231" t="s">
        <v>90</v>
      </c>
      <c r="AY150" s="18" t="s">
        <v>215</v>
      </c>
      <c r="BE150" s="232">
        <f>IF(N150="základní",J150,0)</f>
        <v>0</v>
      </c>
      <c r="BF150" s="232">
        <f>IF(N150="snížená",J150,0)</f>
        <v>0</v>
      </c>
      <c r="BG150" s="232">
        <f>IF(N150="zákl. přenesená",J150,0)</f>
        <v>0</v>
      </c>
      <c r="BH150" s="232">
        <f>IF(N150="sníž. přenesená",J150,0)</f>
        <v>0</v>
      </c>
      <c r="BI150" s="232">
        <f>IF(N150="nulová",J150,0)</f>
        <v>0</v>
      </c>
      <c r="BJ150" s="18" t="s">
        <v>88</v>
      </c>
      <c r="BK150" s="232">
        <f>ROUND(I150*H150,2)</f>
        <v>0</v>
      </c>
      <c r="BL150" s="18" t="s">
        <v>291</v>
      </c>
      <c r="BM150" s="231" t="s">
        <v>8531</v>
      </c>
    </row>
    <row r="151" s="2" customFormat="1">
      <c r="A151" s="39"/>
      <c r="B151" s="40"/>
      <c r="C151" s="41"/>
      <c r="D151" s="233" t="s">
        <v>221</v>
      </c>
      <c r="E151" s="41"/>
      <c r="F151" s="234" t="s">
        <v>8530</v>
      </c>
      <c r="G151" s="41"/>
      <c r="H151" s="41"/>
      <c r="I151" s="235"/>
      <c r="J151" s="41"/>
      <c r="K151" s="41"/>
      <c r="L151" s="45"/>
      <c r="M151" s="236"/>
      <c r="N151" s="237"/>
      <c r="O151" s="92"/>
      <c r="P151" s="92"/>
      <c r="Q151" s="92"/>
      <c r="R151" s="92"/>
      <c r="S151" s="92"/>
      <c r="T151" s="93"/>
      <c r="U151" s="39"/>
      <c r="V151" s="39"/>
      <c r="W151" s="39"/>
      <c r="X151" s="39"/>
      <c r="Y151" s="39"/>
      <c r="Z151" s="39"/>
      <c r="AA151" s="39"/>
      <c r="AB151" s="39"/>
      <c r="AC151" s="39"/>
      <c r="AD151" s="39"/>
      <c r="AE151" s="39"/>
      <c r="AT151" s="18" t="s">
        <v>221</v>
      </c>
      <c r="AU151" s="18" t="s">
        <v>90</v>
      </c>
    </row>
    <row r="152" s="14" customFormat="1">
      <c r="A152" s="14"/>
      <c r="B152" s="262"/>
      <c r="C152" s="263"/>
      <c r="D152" s="233" t="s">
        <v>364</v>
      </c>
      <c r="E152" s="264" t="s">
        <v>1</v>
      </c>
      <c r="F152" s="265" t="s">
        <v>8532</v>
      </c>
      <c r="G152" s="263"/>
      <c r="H152" s="266">
        <v>95</v>
      </c>
      <c r="I152" s="267"/>
      <c r="J152" s="263"/>
      <c r="K152" s="263"/>
      <c r="L152" s="268"/>
      <c r="M152" s="269"/>
      <c r="N152" s="270"/>
      <c r="O152" s="270"/>
      <c r="P152" s="270"/>
      <c r="Q152" s="270"/>
      <c r="R152" s="270"/>
      <c r="S152" s="270"/>
      <c r="T152" s="271"/>
      <c r="U152" s="14"/>
      <c r="V152" s="14"/>
      <c r="W152" s="14"/>
      <c r="X152" s="14"/>
      <c r="Y152" s="14"/>
      <c r="Z152" s="14"/>
      <c r="AA152" s="14"/>
      <c r="AB152" s="14"/>
      <c r="AC152" s="14"/>
      <c r="AD152" s="14"/>
      <c r="AE152" s="14"/>
      <c r="AT152" s="272" t="s">
        <v>364</v>
      </c>
      <c r="AU152" s="272" t="s">
        <v>90</v>
      </c>
      <c r="AV152" s="14" t="s">
        <v>90</v>
      </c>
      <c r="AW152" s="14" t="s">
        <v>36</v>
      </c>
      <c r="AX152" s="14" t="s">
        <v>88</v>
      </c>
      <c r="AY152" s="272" t="s">
        <v>215</v>
      </c>
    </row>
    <row r="153" s="2" customFormat="1" ht="24.15" customHeight="1">
      <c r="A153" s="39"/>
      <c r="B153" s="40"/>
      <c r="C153" s="220" t="s">
        <v>256</v>
      </c>
      <c r="D153" s="220" t="s">
        <v>216</v>
      </c>
      <c r="E153" s="221" t="s">
        <v>8533</v>
      </c>
      <c r="F153" s="222" t="s">
        <v>8534</v>
      </c>
      <c r="G153" s="223" t="s">
        <v>797</v>
      </c>
      <c r="H153" s="224">
        <v>10</v>
      </c>
      <c r="I153" s="225"/>
      <c r="J153" s="226">
        <f>ROUND(I153*H153,2)</f>
        <v>0</v>
      </c>
      <c r="K153" s="222" t="s">
        <v>359</v>
      </c>
      <c r="L153" s="45"/>
      <c r="M153" s="227" t="s">
        <v>1</v>
      </c>
      <c r="N153" s="228" t="s">
        <v>46</v>
      </c>
      <c r="O153" s="92"/>
      <c r="P153" s="229">
        <f>O153*H153</f>
        <v>0</v>
      </c>
      <c r="Q153" s="229">
        <v>0</v>
      </c>
      <c r="R153" s="229">
        <f>Q153*H153</f>
        <v>0</v>
      </c>
      <c r="S153" s="229">
        <v>0</v>
      </c>
      <c r="T153" s="230">
        <f>S153*H153</f>
        <v>0</v>
      </c>
      <c r="U153" s="39"/>
      <c r="V153" s="39"/>
      <c r="W153" s="39"/>
      <c r="X153" s="39"/>
      <c r="Y153" s="39"/>
      <c r="Z153" s="39"/>
      <c r="AA153" s="39"/>
      <c r="AB153" s="39"/>
      <c r="AC153" s="39"/>
      <c r="AD153" s="39"/>
      <c r="AE153" s="39"/>
      <c r="AR153" s="231" t="s">
        <v>291</v>
      </c>
      <c r="AT153" s="231" t="s">
        <v>216</v>
      </c>
      <c r="AU153" s="231" t="s">
        <v>90</v>
      </c>
      <c r="AY153" s="18" t="s">
        <v>215</v>
      </c>
      <c r="BE153" s="232">
        <f>IF(N153="základní",J153,0)</f>
        <v>0</v>
      </c>
      <c r="BF153" s="232">
        <f>IF(N153="snížená",J153,0)</f>
        <v>0</v>
      </c>
      <c r="BG153" s="232">
        <f>IF(N153="zákl. přenesená",J153,0)</f>
        <v>0</v>
      </c>
      <c r="BH153" s="232">
        <f>IF(N153="sníž. přenesená",J153,0)</f>
        <v>0</v>
      </c>
      <c r="BI153" s="232">
        <f>IF(N153="nulová",J153,0)</f>
        <v>0</v>
      </c>
      <c r="BJ153" s="18" t="s">
        <v>88</v>
      </c>
      <c r="BK153" s="232">
        <f>ROUND(I153*H153,2)</f>
        <v>0</v>
      </c>
      <c r="BL153" s="18" t="s">
        <v>291</v>
      </c>
      <c r="BM153" s="231" t="s">
        <v>8535</v>
      </c>
    </row>
    <row r="154" s="2" customFormat="1">
      <c r="A154" s="39"/>
      <c r="B154" s="40"/>
      <c r="C154" s="41"/>
      <c r="D154" s="233" t="s">
        <v>221</v>
      </c>
      <c r="E154" s="41"/>
      <c r="F154" s="234" t="s">
        <v>8536</v>
      </c>
      <c r="G154" s="41"/>
      <c r="H154" s="41"/>
      <c r="I154" s="235"/>
      <c r="J154" s="41"/>
      <c r="K154" s="41"/>
      <c r="L154" s="45"/>
      <c r="M154" s="236"/>
      <c r="N154" s="237"/>
      <c r="O154" s="92"/>
      <c r="P154" s="92"/>
      <c r="Q154" s="92"/>
      <c r="R154" s="92"/>
      <c r="S154" s="92"/>
      <c r="T154" s="93"/>
      <c r="U154" s="39"/>
      <c r="V154" s="39"/>
      <c r="W154" s="39"/>
      <c r="X154" s="39"/>
      <c r="Y154" s="39"/>
      <c r="Z154" s="39"/>
      <c r="AA154" s="39"/>
      <c r="AB154" s="39"/>
      <c r="AC154" s="39"/>
      <c r="AD154" s="39"/>
      <c r="AE154" s="39"/>
      <c r="AT154" s="18" t="s">
        <v>221</v>
      </c>
      <c r="AU154" s="18" t="s">
        <v>90</v>
      </c>
    </row>
    <row r="155" s="2" customFormat="1">
      <c r="A155" s="39"/>
      <c r="B155" s="40"/>
      <c r="C155" s="41"/>
      <c r="D155" s="250" t="s">
        <v>362</v>
      </c>
      <c r="E155" s="41"/>
      <c r="F155" s="251" t="s">
        <v>8537</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362</v>
      </c>
      <c r="AU155" s="18" t="s">
        <v>90</v>
      </c>
    </row>
    <row r="156" s="2" customFormat="1" ht="16.5" customHeight="1">
      <c r="A156" s="39"/>
      <c r="B156" s="40"/>
      <c r="C156" s="295" t="s">
        <v>261</v>
      </c>
      <c r="D156" s="295" t="s">
        <v>539</v>
      </c>
      <c r="E156" s="296" t="s">
        <v>8538</v>
      </c>
      <c r="F156" s="297" t="s">
        <v>8539</v>
      </c>
      <c r="G156" s="298" t="s">
        <v>1155</v>
      </c>
      <c r="H156" s="299">
        <v>6.0999999999999996</v>
      </c>
      <c r="I156" s="300"/>
      <c r="J156" s="301">
        <f>ROUND(I156*H156,2)</f>
        <v>0</v>
      </c>
      <c r="K156" s="297" t="s">
        <v>359</v>
      </c>
      <c r="L156" s="302"/>
      <c r="M156" s="303" t="s">
        <v>1</v>
      </c>
      <c r="N156" s="304" t="s">
        <v>46</v>
      </c>
      <c r="O156" s="92"/>
      <c r="P156" s="229">
        <f>O156*H156</f>
        <v>0</v>
      </c>
      <c r="Q156" s="229">
        <v>0.001</v>
      </c>
      <c r="R156" s="229">
        <f>Q156*H156</f>
        <v>0.0060999999999999995</v>
      </c>
      <c r="S156" s="229">
        <v>0</v>
      </c>
      <c r="T156" s="230">
        <f>S156*H156</f>
        <v>0</v>
      </c>
      <c r="U156" s="39"/>
      <c r="V156" s="39"/>
      <c r="W156" s="39"/>
      <c r="X156" s="39"/>
      <c r="Y156" s="39"/>
      <c r="Z156" s="39"/>
      <c r="AA156" s="39"/>
      <c r="AB156" s="39"/>
      <c r="AC156" s="39"/>
      <c r="AD156" s="39"/>
      <c r="AE156" s="39"/>
      <c r="AR156" s="231" t="s">
        <v>676</v>
      </c>
      <c r="AT156" s="231" t="s">
        <v>539</v>
      </c>
      <c r="AU156" s="231" t="s">
        <v>90</v>
      </c>
      <c r="AY156" s="18" t="s">
        <v>215</v>
      </c>
      <c r="BE156" s="232">
        <f>IF(N156="základní",J156,0)</f>
        <v>0</v>
      </c>
      <c r="BF156" s="232">
        <f>IF(N156="snížená",J156,0)</f>
        <v>0</v>
      </c>
      <c r="BG156" s="232">
        <f>IF(N156="zákl. přenesená",J156,0)</f>
        <v>0</v>
      </c>
      <c r="BH156" s="232">
        <f>IF(N156="sníž. přenesená",J156,0)</f>
        <v>0</v>
      </c>
      <c r="BI156" s="232">
        <f>IF(N156="nulová",J156,0)</f>
        <v>0</v>
      </c>
      <c r="BJ156" s="18" t="s">
        <v>88</v>
      </c>
      <c r="BK156" s="232">
        <f>ROUND(I156*H156,2)</f>
        <v>0</v>
      </c>
      <c r="BL156" s="18" t="s">
        <v>291</v>
      </c>
      <c r="BM156" s="231" t="s">
        <v>8540</v>
      </c>
    </row>
    <row r="157" s="2" customFormat="1">
      <c r="A157" s="39"/>
      <c r="B157" s="40"/>
      <c r="C157" s="41"/>
      <c r="D157" s="233" t="s">
        <v>221</v>
      </c>
      <c r="E157" s="41"/>
      <c r="F157" s="234" t="s">
        <v>8539</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221</v>
      </c>
      <c r="AU157" s="18" t="s">
        <v>90</v>
      </c>
    </row>
    <row r="158" s="14" customFormat="1">
      <c r="A158" s="14"/>
      <c r="B158" s="262"/>
      <c r="C158" s="263"/>
      <c r="D158" s="233" t="s">
        <v>364</v>
      </c>
      <c r="E158" s="264" t="s">
        <v>1</v>
      </c>
      <c r="F158" s="265" t="s">
        <v>8541</v>
      </c>
      <c r="G158" s="263"/>
      <c r="H158" s="266">
        <v>6.0999999999999996</v>
      </c>
      <c r="I158" s="267"/>
      <c r="J158" s="263"/>
      <c r="K158" s="263"/>
      <c r="L158" s="268"/>
      <c r="M158" s="269"/>
      <c r="N158" s="270"/>
      <c r="O158" s="270"/>
      <c r="P158" s="270"/>
      <c r="Q158" s="270"/>
      <c r="R158" s="270"/>
      <c r="S158" s="270"/>
      <c r="T158" s="271"/>
      <c r="U158" s="14"/>
      <c r="V158" s="14"/>
      <c r="W158" s="14"/>
      <c r="X158" s="14"/>
      <c r="Y158" s="14"/>
      <c r="Z158" s="14"/>
      <c r="AA158" s="14"/>
      <c r="AB158" s="14"/>
      <c r="AC158" s="14"/>
      <c r="AD158" s="14"/>
      <c r="AE158" s="14"/>
      <c r="AT158" s="272" t="s">
        <v>364</v>
      </c>
      <c r="AU158" s="272" t="s">
        <v>90</v>
      </c>
      <c r="AV158" s="14" t="s">
        <v>90</v>
      </c>
      <c r="AW158" s="14" t="s">
        <v>36</v>
      </c>
      <c r="AX158" s="14" t="s">
        <v>88</v>
      </c>
      <c r="AY158" s="272" t="s">
        <v>215</v>
      </c>
    </row>
    <row r="159" s="2" customFormat="1" ht="16.5" customHeight="1">
      <c r="A159" s="39"/>
      <c r="B159" s="40"/>
      <c r="C159" s="220" t="s">
        <v>266</v>
      </c>
      <c r="D159" s="220" t="s">
        <v>216</v>
      </c>
      <c r="E159" s="221" t="s">
        <v>8542</v>
      </c>
      <c r="F159" s="222" t="s">
        <v>8543</v>
      </c>
      <c r="G159" s="223" t="s">
        <v>716</v>
      </c>
      <c r="H159" s="224">
        <v>10</v>
      </c>
      <c r="I159" s="225"/>
      <c r="J159" s="226">
        <f>ROUND(I159*H159,2)</f>
        <v>0</v>
      </c>
      <c r="K159" s="222" t="s">
        <v>359</v>
      </c>
      <c r="L159" s="45"/>
      <c r="M159" s="227" t="s">
        <v>1</v>
      </c>
      <c r="N159" s="228" t="s">
        <v>46</v>
      </c>
      <c r="O159" s="92"/>
      <c r="P159" s="229">
        <f>O159*H159</f>
        <v>0</v>
      </c>
      <c r="Q159" s="229">
        <v>0</v>
      </c>
      <c r="R159" s="229">
        <f>Q159*H159</f>
        <v>0</v>
      </c>
      <c r="S159" s="229">
        <v>0</v>
      </c>
      <c r="T159" s="230">
        <f>S159*H159</f>
        <v>0</v>
      </c>
      <c r="U159" s="39"/>
      <c r="V159" s="39"/>
      <c r="W159" s="39"/>
      <c r="X159" s="39"/>
      <c r="Y159" s="39"/>
      <c r="Z159" s="39"/>
      <c r="AA159" s="39"/>
      <c r="AB159" s="39"/>
      <c r="AC159" s="39"/>
      <c r="AD159" s="39"/>
      <c r="AE159" s="39"/>
      <c r="AR159" s="231" t="s">
        <v>291</v>
      </c>
      <c r="AT159" s="231" t="s">
        <v>216</v>
      </c>
      <c r="AU159" s="231" t="s">
        <v>90</v>
      </c>
      <c r="AY159" s="18" t="s">
        <v>215</v>
      </c>
      <c r="BE159" s="232">
        <f>IF(N159="základní",J159,0)</f>
        <v>0</v>
      </c>
      <c r="BF159" s="232">
        <f>IF(N159="snížená",J159,0)</f>
        <v>0</v>
      </c>
      <c r="BG159" s="232">
        <f>IF(N159="zákl. přenesená",J159,0)</f>
        <v>0</v>
      </c>
      <c r="BH159" s="232">
        <f>IF(N159="sníž. přenesená",J159,0)</f>
        <v>0</v>
      </c>
      <c r="BI159" s="232">
        <f>IF(N159="nulová",J159,0)</f>
        <v>0</v>
      </c>
      <c r="BJ159" s="18" t="s">
        <v>88</v>
      </c>
      <c r="BK159" s="232">
        <f>ROUND(I159*H159,2)</f>
        <v>0</v>
      </c>
      <c r="BL159" s="18" t="s">
        <v>291</v>
      </c>
      <c r="BM159" s="231" t="s">
        <v>8544</v>
      </c>
    </row>
    <row r="160" s="2" customFormat="1">
      <c r="A160" s="39"/>
      <c r="B160" s="40"/>
      <c r="C160" s="41"/>
      <c r="D160" s="233" t="s">
        <v>221</v>
      </c>
      <c r="E160" s="41"/>
      <c r="F160" s="234" t="s">
        <v>8545</v>
      </c>
      <c r="G160" s="41"/>
      <c r="H160" s="41"/>
      <c r="I160" s="235"/>
      <c r="J160" s="41"/>
      <c r="K160" s="41"/>
      <c r="L160" s="45"/>
      <c r="M160" s="236"/>
      <c r="N160" s="237"/>
      <c r="O160" s="92"/>
      <c r="P160" s="92"/>
      <c r="Q160" s="92"/>
      <c r="R160" s="92"/>
      <c r="S160" s="92"/>
      <c r="T160" s="93"/>
      <c r="U160" s="39"/>
      <c r="V160" s="39"/>
      <c r="W160" s="39"/>
      <c r="X160" s="39"/>
      <c r="Y160" s="39"/>
      <c r="Z160" s="39"/>
      <c r="AA160" s="39"/>
      <c r="AB160" s="39"/>
      <c r="AC160" s="39"/>
      <c r="AD160" s="39"/>
      <c r="AE160" s="39"/>
      <c r="AT160" s="18" t="s">
        <v>221</v>
      </c>
      <c r="AU160" s="18" t="s">
        <v>90</v>
      </c>
    </row>
    <row r="161" s="2" customFormat="1">
      <c r="A161" s="39"/>
      <c r="B161" s="40"/>
      <c r="C161" s="41"/>
      <c r="D161" s="250" t="s">
        <v>362</v>
      </c>
      <c r="E161" s="41"/>
      <c r="F161" s="251" t="s">
        <v>8546</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362</v>
      </c>
      <c r="AU161" s="18" t="s">
        <v>90</v>
      </c>
    </row>
    <row r="162" s="2" customFormat="1" ht="24.15" customHeight="1">
      <c r="A162" s="39"/>
      <c r="B162" s="40"/>
      <c r="C162" s="295" t="s">
        <v>8</v>
      </c>
      <c r="D162" s="295" t="s">
        <v>539</v>
      </c>
      <c r="E162" s="296" t="s">
        <v>8547</v>
      </c>
      <c r="F162" s="297" t="s">
        <v>8548</v>
      </c>
      <c r="G162" s="298" t="s">
        <v>716</v>
      </c>
      <c r="H162" s="299">
        <v>10</v>
      </c>
      <c r="I162" s="300"/>
      <c r="J162" s="301">
        <f>ROUND(I162*H162,2)</f>
        <v>0</v>
      </c>
      <c r="K162" s="297" t="s">
        <v>359</v>
      </c>
      <c r="L162" s="302"/>
      <c r="M162" s="303" t="s">
        <v>1</v>
      </c>
      <c r="N162" s="304" t="s">
        <v>46</v>
      </c>
      <c r="O162" s="92"/>
      <c r="P162" s="229">
        <f>O162*H162</f>
        <v>0</v>
      </c>
      <c r="Q162" s="229">
        <v>0.00069999999999999999</v>
      </c>
      <c r="R162" s="229">
        <f>Q162*H162</f>
        <v>0.0070000000000000001</v>
      </c>
      <c r="S162" s="229">
        <v>0</v>
      </c>
      <c r="T162" s="230">
        <f>S162*H162</f>
        <v>0</v>
      </c>
      <c r="U162" s="39"/>
      <c r="V162" s="39"/>
      <c r="W162" s="39"/>
      <c r="X162" s="39"/>
      <c r="Y162" s="39"/>
      <c r="Z162" s="39"/>
      <c r="AA162" s="39"/>
      <c r="AB162" s="39"/>
      <c r="AC162" s="39"/>
      <c r="AD162" s="39"/>
      <c r="AE162" s="39"/>
      <c r="AR162" s="231" t="s">
        <v>676</v>
      </c>
      <c r="AT162" s="231" t="s">
        <v>539</v>
      </c>
      <c r="AU162" s="231" t="s">
        <v>90</v>
      </c>
      <c r="AY162" s="18" t="s">
        <v>215</v>
      </c>
      <c r="BE162" s="232">
        <f>IF(N162="základní",J162,0)</f>
        <v>0</v>
      </c>
      <c r="BF162" s="232">
        <f>IF(N162="snížená",J162,0)</f>
        <v>0</v>
      </c>
      <c r="BG162" s="232">
        <f>IF(N162="zákl. přenesená",J162,0)</f>
        <v>0</v>
      </c>
      <c r="BH162" s="232">
        <f>IF(N162="sníž. přenesená",J162,0)</f>
        <v>0</v>
      </c>
      <c r="BI162" s="232">
        <f>IF(N162="nulová",J162,0)</f>
        <v>0</v>
      </c>
      <c r="BJ162" s="18" t="s">
        <v>88</v>
      </c>
      <c r="BK162" s="232">
        <f>ROUND(I162*H162,2)</f>
        <v>0</v>
      </c>
      <c r="BL162" s="18" t="s">
        <v>291</v>
      </c>
      <c r="BM162" s="231" t="s">
        <v>8549</v>
      </c>
    </row>
    <row r="163" s="2" customFormat="1">
      <c r="A163" s="39"/>
      <c r="B163" s="40"/>
      <c r="C163" s="41"/>
      <c r="D163" s="233" t="s">
        <v>221</v>
      </c>
      <c r="E163" s="41"/>
      <c r="F163" s="234" t="s">
        <v>8548</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221</v>
      </c>
      <c r="AU163" s="18" t="s">
        <v>90</v>
      </c>
    </row>
    <row r="164" s="14" customFormat="1">
      <c r="A164" s="14"/>
      <c r="B164" s="262"/>
      <c r="C164" s="263"/>
      <c r="D164" s="233" t="s">
        <v>364</v>
      </c>
      <c r="E164" s="264" t="s">
        <v>1</v>
      </c>
      <c r="F164" s="265" t="s">
        <v>8550</v>
      </c>
      <c r="G164" s="263"/>
      <c r="H164" s="266">
        <v>10</v>
      </c>
      <c r="I164" s="267"/>
      <c r="J164" s="263"/>
      <c r="K164" s="263"/>
      <c r="L164" s="268"/>
      <c r="M164" s="269"/>
      <c r="N164" s="270"/>
      <c r="O164" s="270"/>
      <c r="P164" s="270"/>
      <c r="Q164" s="270"/>
      <c r="R164" s="270"/>
      <c r="S164" s="270"/>
      <c r="T164" s="271"/>
      <c r="U164" s="14"/>
      <c r="V164" s="14"/>
      <c r="W164" s="14"/>
      <c r="X164" s="14"/>
      <c r="Y164" s="14"/>
      <c r="Z164" s="14"/>
      <c r="AA164" s="14"/>
      <c r="AB164" s="14"/>
      <c r="AC164" s="14"/>
      <c r="AD164" s="14"/>
      <c r="AE164" s="14"/>
      <c r="AT164" s="272" t="s">
        <v>364</v>
      </c>
      <c r="AU164" s="272" t="s">
        <v>90</v>
      </c>
      <c r="AV164" s="14" t="s">
        <v>90</v>
      </c>
      <c r="AW164" s="14" t="s">
        <v>36</v>
      </c>
      <c r="AX164" s="14" t="s">
        <v>88</v>
      </c>
      <c r="AY164" s="272" t="s">
        <v>215</v>
      </c>
    </row>
    <row r="165" s="2" customFormat="1" ht="16.5" customHeight="1">
      <c r="A165" s="39"/>
      <c r="B165" s="40"/>
      <c r="C165" s="220" t="s">
        <v>275</v>
      </c>
      <c r="D165" s="220" t="s">
        <v>216</v>
      </c>
      <c r="E165" s="221" t="s">
        <v>8551</v>
      </c>
      <c r="F165" s="222" t="s">
        <v>8552</v>
      </c>
      <c r="G165" s="223" t="s">
        <v>716</v>
      </c>
      <c r="H165" s="224">
        <v>5</v>
      </c>
      <c r="I165" s="225"/>
      <c r="J165" s="226">
        <f>ROUND(I165*H165,2)</f>
        <v>0</v>
      </c>
      <c r="K165" s="222" t="s">
        <v>359</v>
      </c>
      <c r="L165" s="45"/>
      <c r="M165" s="227" t="s">
        <v>1</v>
      </c>
      <c r="N165" s="228" t="s">
        <v>46</v>
      </c>
      <c r="O165" s="92"/>
      <c r="P165" s="229">
        <f>O165*H165</f>
        <v>0</v>
      </c>
      <c r="Q165" s="229">
        <v>0</v>
      </c>
      <c r="R165" s="229">
        <f>Q165*H165</f>
        <v>0</v>
      </c>
      <c r="S165" s="229">
        <v>0</v>
      </c>
      <c r="T165" s="230">
        <f>S165*H165</f>
        <v>0</v>
      </c>
      <c r="U165" s="39"/>
      <c r="V165" s="39"/>
      <c r="W165" s="39"/>
      <c r="X165" s="39"/>
      <c r="Y165" s="39"/>
      <c r="Z165" s="39"/>
      <c r="AA165" s="39"/>
      <c r="AB165" s="39"/>
      <c r="AC165" s="39"/>
      <c r="AD165" s="39"/>
      <c r="AE165" s="39"/>
      <c r="AR165" s="231" t="s">
        <v>291</v>
      </c>
      <c r="AT165" s="231" t="s">
        <v>216</v>
      </c>
      <c r="AU165" s="231" t="s">
        <v>90</v>
      </c>
      <c r="AY165" s="18" t="s">
        <v>215</v>
      </c>
      <c r="BE165" s="232">
        <f>IF(N165="základní",J165,0)</f>
        <v>0</v>
      </c>
      <c r="BF165" s="232">
        <f>IF(N165="snížená",J165,0)</f>
        <v>0</v>
      </c>
      <c r="BG165" s="232">
        <f>IF(N165="zákl. přenesená",J165,0)</f>
        <v>0</v>
      </c>
      <c r="BH165" s="232">
        <f>IF(N165="sníž. přenesená",J165,0)</f>
        <v>0</v>
      </c>
      <c r="BI165" s="232">
        <f>IF(N165="nulová",J165,0)</f>
        <v>0</v>
      </c>
      <c r="BJ165" s="18" t="s">
        <v>88</v>
      </c>
      <c r="BK165" s="232">
        <f>ROUND(I165*H165,2)</f>
        <v>0</v>
      </c>
      <c r="BL165" s="18" t="s">
        <v>291</v>
      </c>
      <c r="BM165" s="231" t="s">
        <v>8553</v>
      </c>
    </row>
    <row r="166" s="2" customFormat="1">
      <c r="A166" s="39"/>
      <c r="B166" s="40"/>
      <c r="C166" s="41"/>
      <c r="D166" s="233" t="s">
        <v>221</v>
      </c>
      <c r="E166" s="41"/>
      <c r="F166" s="234" t="s">
        <v>8554</v>
      </c>
      <c r="G166" s="41"/>
      <c r="H166" s="41"/>
      <c r="I166" s="235"/>
      <c r="J166" s="41"/>
      <c r="K166" s="41"/>
      <c r="L166" s="45"/>
      <c r="M166" s="236"/>
      <c r="N166" s="237"/>
      <c r="O166" s="92"/>
      <c r="P166" s="92"/>
      <c r="Q166" s="92"/>
      <c r="R166" s="92"/>
      <c r="S166" s="92"/>
      <c r="T166" s="93"/>
      <c r="U166" s="39"/>
      <c r="V166" s="39"/>
      <c r="W166" s="39"/>
      <c r="X166" s="39"/>
      <c r="Y166" s="39"/>
      <c r="Z166" s="39"/>
      <c r="AA166" s="39"/>
      <c r="AB166" s="39"/>
      <c r="AC166" s="39"/>
      <c r="AD166" s="39"/>
      <c r="AE166" s="39"/>
      <c r="AT166" s="18" t="s">
        <v>221</v>
      </c>
      <c r="AU166" s="18" t="s">
        <v>90</v>
      </c>
    </row>
    <row r="167" s="2" customFormat="1">
      <c r="A167" s="39"/>
      <c r="B167" s="40"/>
      <c r="C167" s="41"/>
      <c r="D167" s="250" t="s">
        <v>362</v>
      </c>
      <c r="E167" s="41"/>
      <c r="F167" s="251" t="s">
        <v>8555</v>
      </c>
      <c r="G167" s="41"/>
      <c r="H167" s="41"/>
      <c r="I167" s="235"/>
      <c r="J167" s="41"/>
      <c r="K167" s="41"/>
      <c r="L167" s="45"/>
      <c r="M167" s="236"/>
      <c r="N167" s="237"/>
      <c r="O167" s="92"/>
      <c r="P167" s="92"/>
      <c r="Q167" s="92"/>
      <c r="R167" s="92"/>
      <c r="S167" s="92"/>
      <c r="T167" s="93"/>
      <c r="U167" s="39"/>
      <c r="V167" s="39"/>
      <c r="W167" s="39"/>
      <c r="X167" s="39"/>
      <c r="Y167" s="39"/>
      <c r="Z167" s="39"/>
      <c r="AA167" s="39"/>
      <c r="AB167" s="39"/>
      <c r="AC167" s="39"/>
      <c r="AD167" s="39"/>
      <c r="AE167" s="39"/>
      <c r="AT167" s="18" t="s">
        <v>362</v>
      </c>
      <c r="AU167" s="18" t="s">
        <v>90</v>
      </c>
    </row>
    <row r="168" s="2" customFormat="1" ht="16.5" customHeight="1">
      <c r="A168" s="39"/>
      <c r="B168" s="40"/>
      <c r="C168" s="295" t="s">
        <v>280</v>
      </c>
      <c r="D168" s="295" t="s">
        <v>539</v>
      </c>
      <c r="E168" s="296" t="s">
        <v>8556</v>
      </c>
      <c r="F168" s="297" t="s">
        <v>8557</v>
      </c>
      <c r="G168" s="298" t="s">
        <v>716</v>
      </c>
      <c r="H168" s="299">
        <v>5</v>
      </c>
      <c r="I168" s="300"/>
      <c r="J168" s="301">
        <f>ROUND(I168*H168,2)</f>
        <v>0</v>
      </c>
      <c r="K168" s="297" t="s">
        <v>359</v>
      </c>
      <c r="L168" s="302"/>
      <c r="M168" s="303" t="s">
        <v>1</v>
      </c>
      <c r="N168" s="304" t="s">
        <v>46</v>
      </c>
      <c r="O168" s="92"/>
      <c r="P168" s="229">
        <f>O168*H168</f>
        <v>0</v>
      </c>
      <c r="Q168" s="229">
        <v>0.00016000000000000001</v>
      </c>
      <c r="R168" s="229">
        <f>Q168*H168</f>
        <v>0.00080000000000000004</v>
      </c>
      <c r="S168" s="229">
        <v>0</v>
      </c>
      <c r="T168" s="230">
        <f>S168*H168</f>
        <v>0</v>
      </c>
      <c r="U168" s="39"/>
      <c r="V168" s="39"/>
      <c r="W168" s="39"/>
      <c r="X168" s="39"/>
      <c r="Y168" s="39"/>
      <c r="Z168" s="39"/>
      <c r="AA168" s="39"/>
      <c r="AB168" s="39"/>
      <c r="AC168" s="39"/>
      <c r="AD168" s="39"/>
      <c r="AE168" s="39"/>
      <c r="AR168" s="231" t="s">
        <v>676</v>
      </c>
      <c r="AT168" s="231" t="s">
        <v>539</v>
      </c>
      <c r="AU168" s="231" t="s">
        <v>90</v>
      </c>
      <c r="AY168" s="18" t="s">
        <v>215</v>
      </c>
      <c r="BE168" s="232">
        <f>IF(N168="základní",J168,0)</f>
        <v>0</v>
      </c>
      <c r="BF168" s="232">
        <f>IF(N168="snížená",J168,0)</f>
        <v>0</v>
      </c>
      <c r="BG168" s="232">
        <f>IF(N168="zákl. přenesená",J168,0)</f>
        <v>0</v>
      </c>
      <c r="BH168" s="232">
        <f>IF(N168="sníž. přenesená",J168,0)</f>
        <v>0</v>
      </c>
      <c r="BI168" s="232">
        <f>IF(N168="nulová",J168,0)</f>
        <v>0</v>
      </c>
      <c r="BJ168" s="18" t="s">
        <v>88</v>
      </c>
      <c r="BK168" s="232">
        <f>ROUND(I168*H168,2)</f>
        <v>0</v>
      </c>
      <c r="BL168" s="18" t="s">
        <v>291</v>
      </c>
      <c r="BM168" s="231" t="s">
        <v>8558</v>
      </c>
    </row>
    <row r="169" s="2" customFormat="1">
      <c r="A169" s="39"/>
      <c r="B169" s="40"/>
      <c r="C169" s="41"/>
      <c r="D169" s="233" t="s">
        <v>221</v>
      </c>
      <c r="E169" s="41"/>
      <c r="F169" s="234" t="s">
        <v>8557</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221</v>
      </c>
      <c r="AU169" s="18" t="s">
        <v>90</v>
      </c>
    </row>
    <row r="170" s="2" customFormat="1" ht="24.15" customHeight="1">
      <c r="A170" s="39"/>
      <c r="B170" s="40"/>
      <c r="C170" s="220" t="s">
        <v>285</v>
      </c>
      <c r="D170" s="220" t="s">
        <v>216</v>
      </c>
      <c r="E170" s="221" t="s">
        <v>8559</v>
      </c>
      <c r="F170" s="222" t="s">
        <v>8560</v>
      </c>
      <c r="G170" s="223" t="s">
        <v>716</v>
      </c>
      <c r="H170" s="224">
        <v>5</v>
      </c>
      <c r="I170" s="225"/>
      <c r="J170" s="226">
        <f>ROUND(I170*H170,2)</f>
        <v>0</v>
      </c>
      <c r="K170" s="222" t="s">
        <v>359</v>
      </c>
      <c r="L170" s="45"/>
      <c r="M170" s="227" t="s">
        <v>1</v>
      </c>
      <c r="N170" s="228" t="s">
        <v>46</v>
      </c>
      <c r="O170" s="92"/>
      <c r="P170" s="229">
        <f>O170*H170</f>
        <v>0</v>
      </c>
      <c r="Q170" s="229">
        <v>0</v>
      </c>
      <c r="R170" s="229">
        <f>Q170*H170</f>
        <v>0</v>
      </c>
      <c r="S170" s="229">
        <v>0</v>
      </c>
      <c r="T170" s="230">
        <f>S170*H170</f>
        <v>0</v>
      </c>
      <c r="U170" s="39"/>
      <c r="V170" s="39"/>
      <c r="W170" s="39"/>
      <c r="X170" s="39"/>
      <c r="Y170" s="39"/>
      <c r="Z170" s="39"/>
      <c r="AA170" s="39"/>
      <c r="AB170" s="39"/>
      <c r="AC170" s="39"/>
      <c r="AD170" s="39"/>
      <c r="AE170" s="39"/>
      <c r="AR170" s="231" t="s">
        <v>1043</v>
      </c>
      <c r="AT170" s="231" t="s">
        <v>216</v>
      </c>
      <c r="AU170" s="231" t="s">
        <v>90</v>
      </c>
      <c r="AY170" s="18" t="s">
        <v>215</v>
      </c>
      <c r="BE170" s="232">
        <f>IF(N170="základní",J170,0)</f>
        <v>0</v>
      </c>
      <c r="BF170" s="232">
        <f>IF(N170="snížená",J170,0)</f>
        <v>0</v>
      </c>
      <c r="BG170" s="232">
        <f>IF(N170="zákl. přenesená",J170,0)</f>
        <v>0</v>
      </c>
      <c r="BH170" s="232">
        <f>IF(N170="sníž. přenesená",J170,0)</f>
        <v>0</v>
      </c>
      <c r="BI170" s="232">
        <f>IF(N170="nulová",J170,0)</f>
        <v>0</v>
      </c>
      <c r="BJ170" s="18" t="s">
        <v>88</v>
      </c>
      <c r="BK170" s="232">
        <f>ROUND(I170*H170,2)</f>
        <v>0</v>
      </c>
      <c r="BL170" s="18" t="s">
        <v>1043</v>
      </c>
      <c r="BM170" s="231" t="s">
        <v>8561</v>
      </c>
    </row>
    <row r="171" s="2" customFormat="1">
      <c r="A171" s="39"/>
      <c r="B171" s="40"/>
      <c r="C171" s="41"/>
      <c r="D171" s="233" t="s">
        <v>221</v>
      </c>
      <c r="E171" s="41"/>
      <c r="F171" s="234" t="s">
        <v>8562</v>
      </c>
      <c r="G171" s="41"/>
      <c r="H171" s="41"/>
      <c r="I171" s="235"/>
      <c r="J171" s="41"/>
      <c r="K171" s="41"/>
      <c r="L171" s="45"/>
      <c r="M171" s="236"/>
      <c r="N171" s="237"/>
      <c r="O171" s="92"/>
      <c r="P171" s="92"/>
      <c r="Q171" s="92"/>
      <c r="R171" s="92"/>
      <c r="S171" s="92"/>
      <c r="T171" s="93"/>
      <c r="U171" s="39"/>
      <c r="V171" s="39"/>
      <c r="W171" s="39"/>
      <c r="X171" s="39"/>
      <c r="Y171" s="39"/>
      <c r="Z171" s="39"/>
      <c r="AA171" s="39"/>
      <c r="AB171" s="39"/>
      <c r="AC171" s="39"/>
      <c r="AD171" s="39"/>
      <c r="AE171" s="39"/>
      <c r="AT171" s="18" t="s">
        <v>221</v>
      </c>
      <c r="AU171" s="18" t="s">
        <v>90</v>
      </c>
    </row>
    <row r="172" s="2" customFormat="1">
      <c r="A172" s="39"/>
      <c r="B172" s="40"/>
      <c r="C172" s="41"/>
      <c r="D172" s="250" t="s">
        <v>362</v>
      </c>
      <c r="E172" s="41"/>
      <c r="F172" s="251" t="s">
        <v>8563</v>
      </c>
      <c r="G172" s="41"/>
      <c r="H172" s="41"/>
      <c r="I172" s="235"/>
      <c r="J172" s="41"/>
      <c r="K172" s="41"/>
      <c r="L172" s="45"/>
      <c r="M172" s="236"/>
      <c r="N172" s="237"/>
      <c r="O172" s="92"/>
      <c r="P172" s="92"/>
      <c r="Q172" s="92"/>
      <c r="R172" s="92"/>
      <c r="S172" s="92"/>
      <c r="T172" s="93"/>
      <c r="U172" s="39"/>
      <c r="V172" s="39"/>
      <c r="W172" s="39"/>
      <c r="X172" s="39"/>
      <c r="Y172" s="39"/>
      <c r="Z172" s="39"/>
      <c r="AA172" s="39"/>
      <c r="AB172" s="39"/>
      <c r="AC172" s="39"/>
      <c r="AD172" s="39"/>
      <c r="AE172" s="39"/>
      <c r="AT172" s="18" t="s">
        <v>362</v>
      </c>
      <c r="AU172" s="18" t="s">
        <v>90</v>
      </c>
    </row>
    <row r="173" s="2" customFormat="1" ht="21.75" customHeight="1">
      <c r="A173" s="39"/>
      <c r="B173" s="40"/>
      <c r="C173" s="295" t="s">
        <v>291</v>
      </c>
      <c r="D173" s="295" t="s">
        <v>539</v>
      </c>
      <c r="E173" s="296" t="s">
        <v>8564</v>
      </c>
      <c r="F173" s="297" t="s">
        <v>8565</v>
      </c>
      <c r="G173" s="298" t="s">
        <v>716</v>
      </c>
      <c r="H173" s="299">
        <v>5</v>
      </c>
      <c r="I173" s="300"/>
      <c r="J173" s="301">
        <f>ROUND(I173*H173,2)</f>
        <v>0</v>
      </c>
      <c r="K173" s="297" t="s">
        <v>359</v>
      </c>
      <c r="L173" s="302"/>
      <c r="M173" s="303" t="s">
        <v>1</v>
      </c>
      <c r="N173" s="304" t="s">
        <v>46</v>
      </c>
      <c r="O173" s="92"/>
      <c r="P173" s="229">
        <f>O173*H173</f>
        <v>0</v>
      </c>
      <c r="Q173" s="229">
        <v>0.010999999999999999</v>
      </c>
      <c r="R173" s="229">
        <f>Q173*H173</f>
        <v>0.054999999999999993</v>
      </c>
      <c r="S173" s="229">
        <v>0</v>
      </c>
      <c r="T173" s="230">
        <f>S173*H173</f>
        <v>0</v>
      </c>
      <c r="U173" s="39"/>
      <c r="V173" s="39"/>
      <c r="W173" s="39"/>
      <c r="X173" s="39"/>
      <c r="Y173" s="39"/>
      <c r="Z173" s="39"/>
      <c r="AA173" s="39"/>
      <c r="AB173" s="39"/>
      <c r="AC173" s="39"/>
      <c r="AD173" s="39"/>
      <c r="AE173" s="39"/>
      <c r="AR173" s="231" t="s">
        <v>1806</v>
      </c>
      <c r="AT173" s="231" t="s">
        <v>539</v>
      </c>
      <c r="AU173" s="231" t="s">
        <v>90</v>
      </c>
      <c r="AY173" s="18" t="s">
        <v>215</v>
      </c>
      <c r="BE173" s="232">
        <f>IF(N173="základní",J173,0)</f>
        <v>0</v>
      </c>
      <c r="BF173" s="232">
        <f>IF(N173="snížená",J173,0)</f>
        <v>0</v>
      </c>
      <c r="BG173" s="232">
        <f>IF(N173="zákl. přenesená",J173,0)</f>
        <v>0</v>
      </c>
      <c r="BH173" s="232">
        <f>IF(N173="sníž. přenesená",J173,0)</f>
        <v>0</v>
      </c>
      <c r="BI173" s="232">
        <f>IF(N173="nulová",J173,0)</f>
        <v>0</v>
      </c>
      <c r="BJ173" s="18" t="s">
        <v>88</v>
      </c>
      <c r="BK173" s="232">
        <f>ROUND(I173*H173,2)</f>
        <v>0</v>
      </c>
      <c r="BL173" s="18" t="s">
        <v>1806</v>
      </c>
      <c r="BM173" s="231" t="s">
        <v>8566</v>
      </c>
    </row>
    <row r="174" s="2" customFormat="1" ht="24.15" customHeight="1">
      <c r="A174" s="39"/>
      <c r="B174" s="40"/>
      <c r="C174" s="220" t="s">
        <v>296</v>
      </c>
      <c r="D174" s="220" t="s">
        <v>216</v>
      </c>
      <c r="E174" s="221" t="s">
        <v>8567</v>
      </c>
      <c r="F174" s="222" t="s">
        <v>8568</v>
      </c>
      <c r="G174" s="223" t="s">
        <v>716</v>
      </c>
      <c r="H174" s="224">
        <v>5</v>
      </c>
      <c r="I174" s="225"/>
      <c r="J174" s="226">
        <f>ROUND(I174*H174,2)</f>
        <v>0</v>
      </c>
      <c r="K174" s="222" t="s">
        <v>359</v>
      </c>
      <c r="L174" s="45"/>
      <c r="M174" s="227" t="s">
        <v>1</v>
      </c>
      <c r="N174" s="228" t="s">
        <v>46</v>
      </c>
      <c r="O174" s="92"/>
      <c r="P174" s="229">
        <f>O174*H174</f>
        <v>0</v>
      </c>
      <c r="Q174" s="229">
        <v>0</v>
      </c>
      <c r="R174" s="229">
        <f>Q174*H174</f>
        <v>0</v>
      </c>
      <c r="S174" s="229">
        <v>0</v>
      </c>
      <c r="T174" s="230">
        <f>S174*H174</f>
        <v>0</v>
      </c>
      <c r="U174" s="39"/>
      <c r="V174" s="39"/>
      <c r="W174" s="39"/>
      <c r="X174" s="39"/>
      <c r="Y174" s="39"/>
      <c r="Z174" s="39"/>
      <c r="AA174" s="39"/>
      <c r="AB174" s="39"/>
      <c r="AC174" s="39"/>
      <c r="AD174" s="39"/>
      <c r="AE174" s="39"/>
      <c r="AR174" s="231" t="s">
        <v>1043</v>
      </c>
      <c r="AT174" s="231" t="s">
        <v>216</v>
      </c>
      <c r="AU174" s="231" t="s">
        <v>90</v>
      </c>
      <c r="AY174" s="18" t="s">
        <v>215</v>
      </c>
      <c r="BE174" s="232">
        <f>IF(N174="základní",J174,0)</f>
        <v>0</v>
      </c>
      <c r="BF174" s="232">
        <f>IF(N174="snížená",J174,0)</f>
        <v>0</v>
      </c>
      <c r="BG174" s="232">
        <f>IF(N174="zákl. přenesená",J174,0)</f>
        <v>0</v>
      </c>
      <c r="BH174" s="232">
        <f>IF(N174="sníž. přenesená",J174,0)</f>
        <v>0</v>
      </c>
      <c r="BI174" s="232">
        <f>IF(N174="nulová",J174,0)</f>
        <v>0</v>
      </c>
      <c r="BJ174" s="18" t="s">
        <v>88</v>
      </c>
      <c r="BK174" s="232">
        <f>ROUND(I174*H174,2)</f>
        <v>0</v>
      </c>
      <c r="BL174" s="18" t="s">
        <v>1043</v>
      </c>
      <c r="BM174" s="231" t="s">
        <v>8569</v>
      </c>
    </row>
    <row r="175" s="2" customFormat="1">
      <c r="A175" s="39"/>
      <c r="B175" s="40"/>
      <c r="C175" s="41"/>
      <c r="D175" s="233" t="s">
        <v>221</v>
      </c>
      <c r="E175" s="41"/>
      <c r="F175" s="234" t="s">
        <v>8570</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221</v>
      </c>
      <c r="AU175" s="18" t="s">
        <v>90</v>
      </c>
    </row>
    <row r="176" s="2" customFormat="1">
      <c r="A176" s="39"/>
      <c r="B176" s="40"/>
      <c r="C176" s="41"/>
      <c r="D176" s="250" t="s">
        <v>362</v>
      </c>
      <c r="E176" s="41"/>
      <c r="F176" s="251" t="s">
        <v>8571</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362</v>
      </c>
      <c r="AU176" s="18" t="s">
        <v>90</v>
      </c>
    </row>
    <row r="177" s="2" customFormat="1" ht="24.15" customHeight="1">
      <c r="A177" s="39"/>
      <c r="B177" s="40"/>
      <c r="C177" s="295" t="s">
        <v>300</v>
      </c>
      <c r="D177" s="295" t="s">
        <v>539</v>
      </c>
      <c r="E177" s="296" t="s">
        <v>8572</v>
      </c>
      <c r="F177" s="297" t="s">
        <v>8573</v>
      </c>
      <c r="G177" s="298" t="s">
        <v>716</v>
      </c>
      <c r="H177" s="299">
        <v>5</v>
      </c>
      <c r="I177" s="300"/>
      <c r="J177" s="301">
        <f>ROUND(I177*H177,2)</f>
        <v>0</v>
      </c>
      <c r="K177" s="297" t="s">
        <v>1</v>
      </c>
      <c r="L177" s="302"/>
      <c r="M177" s="303" t="s">
        <v>1</v>
      </c>
      <c r="N177" s="304" t="s">
        <v>46</v>
      </c>
      <c r="O177" s="92"/>
      <c r="P177" s="229">
        <f>O177*H177</f>
        <v>0</v>
      </c>
      <c r="Q177" s="229">
        <v>0</v>
      </c>
      <c r="R177" s="229">
        <f>Q177*H177</f>
        <v>0</v>
      </c>
      <c r="S177" s="229">
        <v>0</v>
      </c>
      <c r="T177" s="230">
        <f>S177*H177</f>
        <v>0</v>
      </c>
      <c r="U177" s="39"/>
      <c r="V177" s="39"/>
      <c r="W177" s="39"/>
      <c r="X177" s="39"/>
      <c r="Y177" s="39"/>
      <c r="Z177" s="39"/>
      <c r="AA177" s="39"/>
      <c r="AB177" s="39"/>
      <c r="AC177" s="39"/>
      <c r="AD177" s="39"/>
      <c r="AE177" s="39"/>
      <c r="AR177" s="231" t="s">
        <v>1806</v>
      </c>
      <c r="AT177" s="231" t="s">
        <v>539</v>
      </c>
      <c r="AU177" s="231" t="s">
        <v>90</v>
      </c>
      <c r="AY177" s="18" t="s">
        <v>215</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1806</v>
      </c>
      <c r="BM177" s="231" t="s">
        <v>8574</v>
      </c>
    </row>
    <row r="178" s="14" customFormat="1">
      <c r="A178" s="14"/>
      <c r="B178" s="262"/>
      <c r="C178" s="263"/>
      <c r="D178" s="233" t="s">
        <v>364</v>
      </c>
      <c r="E178" s="264" t="s">
        <v>1</v>
      </c>
      <c r="F178" s="265" t="s">
        <v>236</v>
      </c>
      <c r="G178" s="263"/>
      <c r="H178" s="266">
        <v>5</v>
      </c>
      <c r="I178" s="267"/>
      <c r="J178" s="263"/>
      <c r="K178" s="263"/>
      <c r="L178" s="268"/>
      <c r="M178" s="269"/>
      <c r="N178" s="270"/>
      <c r="O178" s="270"/>
      <c r="P178" s="270"/>
      <c r="Q178" s="270"/>
      <c r="R178" s="270"/>
      <c r="S178" s="270"/>
      <c r="T178" s="271"/>
      <c r="U178" s="14"/>
      <c r="V178" s="14"/>
      <c r="W178" s="14"/>
      <c r="X178" s="14"/>
      <c r="Y178" s="14"/>
      <c r="Z178" s="14"/>
      <c r="AA178" s="14"/>
      <c r="AB178" s="14"/>
      <c r="AC178" s="14"/>
      <c r="AD178" s="14"/>
      <c r="AE178" s="14"/>
      <c r="AT178" s="272" t="s">
        <v>364</v>
      </c>
      <c r="AU178" s="272" t="s">
        <v>90</v>
      </c>
      <c r="AV178" s="14" t="s">
        <v>90</v>
      </c>
      <c r="AW178" s="14" t="s">
        <v>36</v>
      </c>
      <c r="AX178" s="14" t="s">
        <v>88</v>
      </c>
      <c r="AY178" s="272" t="s">
        <v>215</v>
      </c>
    </row>
    <row r="179" s="2" customFormat="1" ht="16.5" customHeight="1">
      <c r="A179" s="39"/>
      <c r="B179" s="40"/>
      <c r="C179" s="295" t="s">
        <v>305</v>
      </c>
      <c r="D179" s="295" t="s">
        <v>539</v>
      </c>
      <c r="E179" s="296" t="s">
        <v>8575</v>
      </c>
      <c r="F179" s="297" t="s">
        <v>8576</v>
      </c>
      <c r="G179" s="298" t="s">
        <v>716</v>
      </c>
      <c r="H179" s="299">
        <v>5</v>
      </c>
      <c r="I179" s="300"/>
      <c r="J179" s="301">
        <f>ROUND(I179*H179,2)</f>
        <v>0</v>
      </c>
      <c r="K179" s="297" t="s">
        <v>1</v>
      </c>
      <c r="L179" s="302"/>
      <c r="M179" s="303" t="s">
        <v>1</v>
      </c>
      <c r="N179" s="304" t="s">
        <v>46</v>
      </c>
      <c r="O179" s="92"/>
      <c r="P179" s="229">
        <f>O179*H179</f>
        <v>0</v>
      </c>
      <c r="Q179" s="229">
        <v>0.0060000000000000001</v>
      </c>
      <c r="R179" s="229">
        <f>Q179*H179</f>
        <v>0.029999999999999999</v>
      </c>
      <c r="S179" s="229">
        <v>0</v>
      </c>
      <c r="T179" s="230">
        <f>S179*H179</f>
        <v>0</v>
      </c>
      <c r="U179" s="39"/>
      <c r="V179" s="39"/>
      <c r="W179" s="39"/>
      <c r="X179" s="39"/>
      <c r="Y179" s="39"/>
      <c r="Z179" s="39"/>
      <c r="AA179" s="39"/>
      <c r="AB179" s="39"/>
      <c r="AC179" s="39"/>
      <c r="AD179" s="39"/>
      <c r="AE179" s="39"/>
      <c r="AR179" s="231" t="s">
        <v>1806</v>
      </c>
      <c r="AT179" s="231" t="s">
        <v>539</v>
      </c>
      <c r="AU179" s="231" t="s">
        <v>90</v>
      </c>
      <c r="AY179" s="18" t="s">
        <v>215</v>
      </c>
      <c r="BE179" s="232">
        <f>IF(N179="základní",J179,0)</f>
        <v>0</v>
      </c>
      <c r="BF179" s="232">
        <f>IF(N179="snížená",J179,0)</f>
        <v>0</v>
      </c>
      <c r="BG179" s="232">
        <f>IF(N179="zákl. přenesená",J179,0)</f>
        <v>0</v>
      </c>
      <c r="BH179" s="232">
        <f>IF(N179="sníž. přenesená",J179,0)</f>
        <v>0</v>
      </c>
      <c r="BI179" s="232">
        <f>IF(N179="nulová",J179,0)</f>
        <v>0</v>
      </c>
      <c r="BJ179" s="18" t="s">
        <v>88</v>
      </c>
      <c r="BK179" s="232">
        <f>ROUND(I179*H179,2)</f>
        <v>0</v>
      </c>
      <c r="BL179" s="18" t="s">
        <v>1806</v>
      </c>
      <c r="BM179" s="231" t="s">
        <v>8577</v>
      </c>
    </row>
    <row r="180" s="2" customFormat="1" ht="16.5" customHeight="1">
      <c r="A180" s="39"/>
      <c r="B180" s="40"/>
      <c r="C180" s="220" t="s">
        <v>309</v>
      </c>
      <c r="D180" s="220" t="s">
        <v>216</v>
      </c>
      <c r="E180" s="221" t="s">
        <v>8578</v>
      </c>
      <c r="F180" s="222" t="s">
        <v>8579</v>
      </c>
      <c r="G180" s="223" t="s">
        <v>716</v>
      </c>
      <c r="H180" s="224">
        <v>5</v>
      </c>
      <c r="I180" s="225"/>
      <c r="J180" s="226">
        <f>ROUND(I180*H180,2)</f>
        <v>0</v>
      </c>
      <c r="K180" s="222" t="s">
        <v>359</v>
      </c>
      <c r="L180" s="45"/>
      <c r="M180" s="227" t="s">
        <v>1</v>
      </c>
      <c r="N180" s="228" t="s">
        <v>46</v>
      </c>
      <c r="O180" s="92"/>
      <c r="P180" s="229">
        <f>O180*H180</f>
        <v>0</v>
      </c>
      <c r="Q180" s="229">
        <v>0</v>
      </c>
      <c r="R180" s="229">
        <f>Q180*H180</f>
        <v>0</v>
      </c>
      <c r="S180" s="229">
        <v>0</v>
      </c>
      <c r="T180" s="230">
        <f>S180*H180</f>
        <v>0</v>
      </c>
      <c r="U180" s="39"/>
      <c r="V180" s="39"/>
      <c r="W180" s="39"/>
      <c r="X180" s="39"/>
      <c r="Y180" s="39"/>
      <c r="Z180" s="39"/>
      <c r="AA180" s="39"/>
      <c r="AB180" s="39"/>
      <c r="AC180" s="39"/>
      <c r="AD180" s="39"/>
      <c r="AE180" s="39"/>
      <c r="AR180" s="231" t="s">
        <v>1043</v>
      </c>
      <c r="AT180" s="231" t="s">
        <v>216</v>
      </c>
      <c r="AU180" s="231" t="s">
        <v>90</v>
      </c>
      <c r="AY180" s="18" t="s">
        <v>215</v>
      </c>
      <c r="BE180" s="232">
        <f>IF(N180="základní",J180,0)</f>
        <v>0</v>
      </c>
      <c r="BF180" s="232">
        <f>IF(N180="snížená",J180,0)</f>
        <v>0</v>
      </c>
      <c r="BG180" s="232">
        <f>IF(N180="zákl. přenesená",J180,0)</f>
        <v>0</v>
      </c>
      <c r="BH180" s="232">
        <f>IF(N180="sníž. přenesená",J180,0)</f>
        <v>0</v>
      </c>
      <c r="BI180" s="232">
        <f>IF(N180="nulová",J180,0)</f>
        <v>0</v>
      </c>
      <c r="BJ180" s="18" t="s">
        <v>88</v>
      </c>
      <c r="BK180" s="232">
        <f>ROUND(I180*H180,2)</f>
        <v>0</v>
      </c>
      <c r="BL180" s="18" t="s">
        <v>1043</v>
      </c>
      <c r="BM180" s="231" t="s">
        <v>8580</v>
      </c>
    </row>
    <row r="181" s="2" customFormat="1">
      <c r="A181" s="39"/>
      <c r="B181" s="40"/>
      <c r="C181" s="41"/>
      <c r="D181" s="233" t="s">
        <v>221</v>
      </c>
      <c r="E181" s="41"/>
      <c r="F181" s="234" t="s">
        <v>8579</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221</v>
      </c>
      <c r="AU181" s="18" t="s">
        <v>90</v>
      </c>
    </row>
    <row r="182" s="2" customFormat="1">
      <c r="A182" s="39"/>
      <c r="B182" s="40"/>
      <c r="C182" s="41"/>
      <c r="D182" s="250" t="s">
        <v>362</v>
      </c>
      <c r="E182" s="41"/>
      <c r="F182" s="251" t="s">
        <v>8581</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362</v>
      </c>
      <c r="AU182" s="18" t="s">
        <v>90</v>
      </c>
    </row>
    <row r="183" s="2" customFormat="1" ht="16.5" customHeight="1">
      <c r="A183" s="39"/>
      <c r="B183" s="40"/>
      <c r="C183" s="295" t="s">
        <v>7</v>
      </c>
      <c r="D183" s="295" t="s">
        <v>539</v>
      </c>
      <c r="E183" s="296" t="s">
        <v>8582</v>
      </c>
      <c r="F183" s="297" t="s">
        <v>8583</v>
      </c>
      <c r="G183" s="298" t="s">
        <v>716</v>
      </c>
      <c r="H183" s="299">
        <v>5</v>
      </c>
      <c r="I183" s="300"/>
      <c r="J183" s="301">
        <f>ROUND(I183*H183,2)</f>
        <v>0</v>
      </c>
      <c r="K183" s="297" t="s">
        <v>1</v>
      </c>
      <c r="L183" s="302"/>
      <c r="M183" s="303" t="s">
        <v>1</v>
      </c>
      <c r="N183" s="304" t="s">
        <v>46</v>
      </c>
      <c r="O183" s="92"/>
      <c r="P183" s="229">
        <f>O183*H183</f>
        <v>0</v>
      </c>
      <c r="Q183" s="229">
        <v>0</v>
      </c>
      <c r="R183" s="229">
        <f>Q183*H183</f>
        <v>0</v>
      </c>
      <c r="S183" s="229">
        <v>0</v>
      </c>
      <c r="T183" s="230">
        <f>S183*H183</f>
        <v>0</v>
      </c>
      <c r="U183" s="39"/>
      <c r="V183" s="39"/>
      <c r="W183" s="39"/>
      <c r="X183" s="39"/>
      <c r="Y183" s="39"/>
      <c r="Z183" s="39"/>
      <c r="AA183" s="39"/>
      <c r="AB183" s="39"/>
      <c r="AC183" s="39"/>
      <c r="AD183" s="39"/>
      <c r="AE183" s="39"/>
      <c r="AR183" s="231" t="s">
        <v>1806</v>
      </c>
      <c r="AT183" s="231" t="s">
        <v>539</v>
      </c>
      <c r="AU183" s="231" t="s">
        <v>90</v>
      </c>
      <c r="AY183" s="18" t="s">
        <v>215</v>
      </c>
      <c r="BE183" s="232">
        <f>IF(N183="základní",J183,0)</f>
        <v>0</v>
      </c>
      <c r="BF183" s="232">
        <f>IF(N183="snížená",J183,0)</f>
        <v>0</v>
      </c>
      <c r="BG183" s="232">
        <f>IF(N183="zákl. přenesená",J183,0)</f>
        <v>0</v>
      </c>
      <c r="BH183" s="232">
        <f>IF(N183="sníž. přenesená",J183,0)</f>
        <v>0</v>
      </c>
      <c r="BI183" s="232">
        <f>IF(N183="nulová",J183,0)</f>
        <v>0</v>
      </c>
      <c r="BJ183" s="18" t="s">
        <v>88</v>
      </c>
      <c r="BK183" s="232">
        <f>ROUND(I183*H183,2)</f>
        <v>0</v>
      </c>
      <c r="BL183" s="18" t="s">
        <v>1806</v>
      </c>
      <c r="BM183" s="231" t="s">
        <v>8584</v>
      </c>
    </row>
    <row r="184" s="2" customFormat="1" ht="16.5" customHeight="1">
      <c r="A184" s="39"/>
      <c r="B184" s="40"/>
      <c r="C184" s="295" t="s">
        <v>538</v>
      </c>
      <c r="D184" s="295" t="s">
        <v>539</v>
      </c>
      <c r="E184" s="296" t="s">
        <v>8585</v>
      </c>
      <c r="F184" s="297" t="s">
        <v>8586</v>
      </c>
      <c r="G184" s="298" t="s">
        <v>716</v>
      </c>
      <c r="H184" s="299">
        <v>5</v>
      </c>
      <c r="I184" s="300"/>
      <c r="J184" s="301">
        <f>ROUND(I184*H184,2)</f>
        <v>0</v>
      </c>
      <c r="K184" s="297" t="s">
        <v>1</v>
      </c>
      <c r="L184" s="302"/>
      <c r="M184" s="303" t="s">
        <v>1</v>
      </c>
      <c r="N184" s="304" t="s">
        <v>46</v>
      </c>
      <c r="O184" s="92"/>
      <c r="P184" s="229">
        <f>O184*H184</f>
        <v>0</v>
      </c>
      <c r="Q184" s="229">
        <v>0.00050000000000000001</v>
      </c>
      <c r="R184" s="229">
        <f>Q184*H184</f>
        <v>0.0025000000000000001</v>
      </c>
      <c r="S184" s="229">
        <v>0</v>
      </c>
      <c r="T184" s="230">
        <f>S184*H184</f>
        <v>0</v>
      </c>
      <c r="U184" s="39"/>
      <c r="V184" s="39"/>
      <c r="W184" s="39"/>
      <c r="X184" s="39"/>
      <c r="Y184" s="39"/>
      <c r="Z184" s="39"/>
      <c r="AA184" s="39"/>
      <c r="AB184" s="39"/>
      <c r="AC184" s="39"/>
      <c r="AD184" s="39"/>
      <c r="AE184" s="39"/>
      <c r="AR184" s="231" t="s">
        <v>1806</v>
      </c>
      <c r="AT184" s="231" t="s">
        <v>539</v>
      </c>
      <c r="AU184" s="231" t="s">
        <v>90</v>
      </c>
      <c r="AY184" s="18" t="s">
        <v>215</v>
      </c>
      <c r="BE184" s="232">
        <f>IF(N184="základní",J184,0)</f>
        <v>0</v>
      </c>
      <c r="BF184" s="232">
        <f>IF(N184="snížená",J184,0)</f>
        <v>0</v>
      </c>
      <c r="BG184" s="232">
        <f>IF(N184="zákl. přenesená",J184,0)</f>
        <v>0</v>
      </c>
      <c r="BH184" s="232">
        <f>IF(N184="sníž. přenesená",J184,0)</f>
        <v>0</v>
      </c>
      <c r="BI184" s="232">
        <f>IF(N184="nulová",J184,0)</f>
        <v>0</v>
      </c>
      <c r="BJ184" s="18" t="s">
        <v>88</v>
      </c>
      <c r="BK184" s="232">
        <f>ROUND(I184*H184,2)</f>
        <v>0</v>
      </c>
      <c r="BL184" s="18" t="s">
        <v>1806</v>
      </c>
      <c r="BM184" s="231" t="s">
        <v>8587</v>
      </c>
    </row>
    <row r="185" s="2" customFormat="1" ht="16.5" customHeight="1">
      <c r="A185" s="39"/>
      <c r="B185" s="40"/>
      <c r="C185" s="220" t="s">
        <v>544</v>
      </c>
      <c r="D185" s="220" t="s">
        <v>216</v>
      </c>
      <c r="E185" s="221" t="s">
        <v>8588</v>
      </c>
      <c r="F185" s="222" t="s">
        <v>8589</v>
      </c>
      <c r="G185" s="223" t="s">
        <v>716</v>
      </c>
      <c r="H185" s="224">
        <v>5</v>
      </c>
      <c r="I185" s="225"/>
      <c r="J185" s="226">
        <f>ROUND(I185*H185,2)</f>
        <v>0</v>
      </c>
      <c r="K185" s="222" t="s">
        <v>1</v>
      </c>
      <c r="L185" s="45"/>
      <c r="M185" s="227" t="s">
        <v>1</v>
      </c>
      <c r="N185" s="228" t="s">
        <v>46</v>
      </c>
      <c r="O185" s="92"/>
      <c r="P185" s="229">
        <f>O185*H185</f>
        <v>0</v>
      </c>
      <c r="Q185" s="229">
        <v>0</v>
      </c>
      <c r="R185" s="229">
        <f>Q185*H185</f>
        <v>0</v>
      </c>
      <c r="S185" s="229">
        <v>0</v>
      </c>
      <c r="T185" s="230">
        <f>S185*H185</f>
        <v>0</v>
      </c>
      <c r="U185" s="39"/>
      <c r="V185" s="39"/>
      <c r="W185" s="39"/>
      <c r="X185" s="39"/>
      <c r="Y185" s="39"/>
      <c r="Z185" s="39"/>
      <c r="AA185" s="39"/>
      <c r="AB185" s="39"/>
      <c r="AC185" s="39"/>
      <c r="AD185" s="39"/>
      <c r="AE185" s="39"/>
      <c r="AR185" s="231" t="s">
        <v>1043</v>
      </c>
      <c r="AT185" s="231" t="s">
        <v>216</v>
      </c>
      <c r="AU185" s="231" t="s">
        <v>90</v>
      </c>
      <c r="AY185" s="18" t="s">
        <v>215</v>
      </c>
      <c r="BE185" s="232">
        <f>IF(N185="základní",J185,0)</f>
        <v>0</v>
      </c>
      <c r="BF185" s="232">
        <f>IF(N185="snížená",J185,0)</f>
        <v>0</v>
      </c>
      <c r="BG185" s="232">
        <f>IF(N185="zákl. přenesená",J185,0)</f>
        <v>0</v>
      </c>
      <c r="BH185" s="232">
        <f>IF(N185="sníž. přenesená",J185,0)</f>
        <v>0</v>
      </c>
      <c r="BI185" s="232">
        <f>IF(N185="nulová",J185,0)</f>
        <v>0</v>
      </c>
      <c r="BJ185" s="18" t="s">
        <v>88</v>
      </c>
      <c r="BK185" s="232">
        <f>ROUND(I185*H185,2)</f>
        <v>0</v>
      </c>
      <c r="BL185" s="18" t="s">
        <v>1043</v>
      </c>
      <c r="BM185" s="231" t="s">
        <v>8590</v>
      </c>
    </row>
    <row r="186" s="2" customFormat="1" ht="44.25" customHeight="1">
      <c r="A186" s="39"/>
      <c r="B186" s="40"/>
      <c r="C186" s="295" t="s">
        <v>553</v>
      </c>
      <c r="D186" s="295" t="s">
        <v>539</v>
      </c>
      <c r="E186" s="296" t="s">
        <v>8591</v>
      </c>
      <c r="F186" s="297" t="s">
        <v>8592</v>
      </c>
      <c r="G186" s="298" t="s">
        <v>716</v>
      </c>
      <c r="H186" s="299">
        <v>5</v>
      </c>
      <c r="I186" s="300"/>
      <c r="J186" s="301">
        <f>ROUND(I186*H186,2)</f>
        <v>0</v>
      </c>
      <c r="K186" s="297" t="s">
        <v>359</v>
      </c>
      <c r="L186" s="302"/>
      <c r="M186" s="303" t="s">
        <v>1</v>
      </c>
      <c r="N186" s="304" t="s">
        <v>46</v>
      </c>
      <c r="O186" s="92"/>
      <c r="P186" s="229">
        <f>O186*H186</f>
        <v>0</v>
      </c>
      <c r="Q186" s="229">
        <v>0.00059999999999999995</v>
      </c>
      <c r="R186" s="229">
        <f>Q186*H186</f>
        <v>0.0029999999999999996</v>
      </c>
      <c r="S186" s="229">
        <v>0</v>
      </c>
      <c r="T186" s="230">
        <f>S186*H186</f>
        <v>0</v>
      </c>
      <c r="U186" s="39"/>
      <c r="V186" s="39"/>
      <c r="W186" s="39"/>
      <c r="X186" s="39"/>
      <c r="Y186" s="39"/>
      <c r="Z186" s="39"/>
      <c r="AA186" s="39"/>
      <c r="AB186" s="39"/>
      <c r="AC186" s="39"/>
      <c r="AD186" s="39"/>
      <c r="AE186" s="39"/>
      <c r="AR186" s="231" t="s">
        <v>1806</v>
      </c>
      <c r="AT186" s="231" t="s">
        <v>539</v>
      </c>
      <c r="AU186" s="231" t="s">
        <v>90</v>
      </c>
      <c r="AY186" s="18" t="s">
        <v>215</v>
      </c>
      <c r="BE186" s="232">
        <f>IF(N186="základní",J186,0)</f>
        <v>0</v>
      </c>
      <c r="BF186" s="232">
        <f>IF(N186="snížená",J186,0)</f>
        <v>0</v>
      </c>
      <c r="BG186" s="232">
        <f>IF(N186="zákl. přenesená",J186,0)</f>
        <v>0</v>
      </c>
      <c r="BH186" s="232">
        <f>IF(N186="sníž. přenesená",J186,0)</f>
        <v>0</v>
      </c>
      <c r="BI186" s="232">
        <f>IF(N186="nulová",J186,0)</f>
        <v>0</v>
      </c>
      <c r="BJ186" s="18" t="s">
        <v>88</v>
      </c>
      <c r="BK186" s="232">
        <f>ROUND(I186*H186,2)</f>
        <v>0</v>
      </c>
      <c r="BL186" s="18" t="s">
        <v>1806</v>
      </c>
      <c r="BM186" s="231" t="s">
        <v>8593</v>
      </c>
    </row>
    <row r="187" s="2" customFormat="1" ht="16.5" customHeight="1">
      <c r="A187" s="39"/>
      <c r="B187" s="40"/>
      <c r="C187" s="295" t="s">
        <v>564</v>
      </c>
      <c r="D187" s="295" t="s">
        <v>539</v>
      </c>
      <c r="E187" s="296" t="s">
        <v>8350</v>
      </c>
      <c r="F187" s="297" t="s">
        <v>8351</v>
      </c>
      <c r="G187" s="298" t="s">
        <v>219</v>
      </c>
      <c r="H187" s="299">
        <v>1</v>
      </c>
      <c r="I187" s="300"/>
      <c r="J187" s="301">
        <f>ROUND(I187*H187,2)</f>
        <v>0</v>
      </c>
      <c r="K187" s="297" t="s">
        <v>1</v>
      </c>
      <c r="L187" s="302"/>
      <c r="M187" s="303" t="s">
        <v>1</v>
      </c>
      <c r="N187" s="304" t="s">
        <v>46</v>
      </c>
      <c r="O187" s="92"/>
      <c r="P187" s="229">
        <f>O187*H187</f>
        <v>0</v>
      </c>
      <c r="Q187" s="229">
        <v>0</v>
      </c>
      <c r="R187" s="229">
        <f>Q187*H187</f>
        <v>0</v>
      </c>
      <c r="S187" s="229">
        <v>0</v>
      </c>
      <c r="T187" s="230">
        <f>S187*H187</f>
        <v>0</v>
      </c>
      <c r="U187" s="39"/>
      <c r="V187" s="39"/>
      <c r="W187" s="39"/>
      <c r="X187" s="39"/>
      <c r="Y187" s="39"/>
      <c r="Z187" s="39"/>
      <c r="AA187" s="39"/>
      <c r="AB187" s="39"/>
      <c r="AC187" s="39"/>
      <c r="AD187" s="39"/>
      <c r="AE187" s="39"/>
      <c r="AR187" s="231" t="s">
        <v>676</v>
      </c>
      <c r="AT187" s="231" t="s">
        <v>539</v>
      </c>
      <c r="AU187" s="231" t="s">
        <v>90</v>
      </c>
      <c r="AY187" s="18" t="s">
        <v>215</v>
      </c>
      <c r="BE187" s="232">
        <f>IF(N187="základní",J187,0)</f>
        <v>0</v>
      </c>
      <c r="BF187" s="232">
        <f>IF(N187="snížená",J187,0)</f>
        <v>0</v>
      </c>
      <c r="BG187" s="232">
        <f>IF(N187="zákl. přenesená",J187,0)</f>
        <v>0</v>
      </c>
      <c r="BH187" s="232">
        <f>IF(N187="sníž. přenesená",J187,0)</f>
        <v>0</v>
      </c>
      <c r="BI187" s="232">
        <f>IF(N187="nulová",J187,0)</f>
        <v>0</v>
      </c>
      <c r="BJ187" s="18" t="s">
        <v>88</v>
      </c>
      <c r="BK187" s="232">
        <f>ROUND(I187*H187,2)</f>
        <v>0</v>
      </c>
      <c r="BL187" s="18" t="s">
        <v>291</v>
      </c>
      <c r="BM187" s="231" t="s">
        <v>8594</v>
      </c>
    </row>
    <row r="188" s="2" customFormat="1">
      <c r="A188" s="39"/>
      <c r="B188" s="40"/>
      <c r="C188" s="41"/>
      <c r="D188" s="233" t="s">
        <v>221</v>
      </c>
      <c r="E188" s="41"/>
      <c r="F188" s="234" t="s">
        <v>8353</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221</v>
      </c>
      <c r="AU188" s="18" t="s">
        <v>90</v>
      </c>
    </row>
    <row r="189" s="2" customFormat="1" ht="24.15" customHeight="1">
      <c r="A189" s="39"/>
      <c r="B189" s="40"/>
      <c r="C189" s="220" t="s">
        <v>574</v>
      </c>
      <c r="D189" s="220" t="s">
        <v>216</v>
      </c>
      <c r="E189" s="221" t="s">
        <v>8331</v>
      </c>
      <c r="F189" s="222" t="s">
        <v>8332</v>
      </c>
      <c r="G189" s="223" t="s">
        <v>716</v>
      </c>
      <c r="H189" s="224">
        <v>1</v>
      </c>
      <c r="I189" s="225"/>
      <c r="J189" s="226">
        <f>ROUND(I189*H189,2)</f>
        <v>0</v>
      </c>
      <c r="K189" s="222" t="s">
        <v>359</v>
      </c>
      <c r="L189" s="45"/>
      <c r="M189" s="227" t="s">
        <v>1</v>
      </c>
      <c r="N189" s="228" t="s">
        <v>46</v>
      </c>
      <c r="O189" s="92"/>
      <c r="P189" s="229">
        <f>O189*H189</f>
        <v>0</v>
      </c>
      <c r="Q189" s="229">
        <v>0</v>
      </c>
      <c r="R189" s="229">
        <f>Q189*H189</f>
        <v>0</v>
      </c>
      <c r="S189" s="229">
        <v>0</v>
      </c>
      <c r="T189" s="230">
        <f>S189*H189</f>
        <v>0</v>
      </c>
      <c r="U189" s="39"/>
      <c r="V189" s="39"/>
      <c r="W189" s="39"/>
      <c r="X189" s="39"/>
      <c r="Y189" s="39"/>
      <c r="Z189" s="39"/>
      <c r="AA189" s="39"/>
      <c r="AB189" s="39"/>
      <c r="AC189" s="39"/>
      <c r="AD189" s="39"/>
      <c r="AE189" s="39"/>
      <c r="AR189" s="231" t="s">
        <v>291</v>
      </c>
      <c r="AT189" s="231" t="s">
        <v>216</v>
      </c>
      <c r="AU189" s="231" t="s">
        <v>90</v>
      </c>
      <c r="AY189" s="18" t="s">
        <v>215</v>
      </c>
      <c r="BE189" s="232">
        <f>IF(N189="základní",J189,0)</f>
        <v>0</v>
      </c>
      <c r="BF189" s="232">
        <f>IF(N189="snížená",J189,0)</f>
        <v>0</v>
      </c>
      <c r="BG189" s="232">
        <f>IF(N189="zákl. přenesená",J189,0)</f>
        <v>0</v>
      </c>
      <c r="BH189" s="232">
        <f>IF(N189="sníž. přenesená",J189,0)</f>
        <v>0</v>
      </c>
      <c r="BI189" s="232">
        <f>IF(N189="nulová",J189,0)</f>
        <v>0</v>
      </c>
      <c r="BJ189" s="18" t="s">
        <v>88</v>
      </c>
      <c r="BK189" s="232">
        <f>ROUND(I189*H189,2)</f>
        <v>0</v>
      </c>
      <c r="BL189" s="18" t="s">
        <v>291</v>
      </c>
      <c r="BM189" s="231" t="s">
        <v>8595</v>
      </c>
    </row>
    <row r="190" s="2" customFormat="1">
      <c r="A190" s="39"/>
      <c r="B190" s="40"/>
      <c r="C190" s="41"/>
      <c r="D190" s="233" t="s">
        <v>221</v>
      </c>
      <c r="E190" s="41"/>
      <c r="F190" s="234" t="s">
        <v>8334</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221</v>
      </c>
      <c r="AU190" s="18" t="s">
        <v>90</v>
      </c>
    </row>
    <row r="191" s="2" customFormat="1">
      <c r="A191" s="39"/>
      <c r="B191" s="40"/>
      <c r="C191" s="41"/>
      <c r="D191" s="250" t="s">
        <v>362</v>
      </c>
      <c r="E191" s="41"/>
      <c r="F191" s="251" t="s">
        <v>8335</v>
      </c>
      <c r="G191" s="41"/>
      <c r="H191" s="41"/>
      <c r="I191" s="235"/>
      <c r="J191" s="41"/>
      <c r="K191" s="41"/>
      <c r="L191" s="45"/>
      <c r="M191" s="236"/>
      <c r="N191" s="237"/>
      <c r="O191" s="92"/>
      <c r="P191" s="92"/>
      <c r="Q191" s="92"/>
      <c r="R191" s="92"/>
      <c r="S191" s="92"/>
      <c r="T191" s="93"/>
      <c r="U191" s="39"/>
      <c r="V191" s="39"/>
      <c r="W191" s="39"/>
      <c r="X191" s="39"/>
      <c r="Y191" s="39"/>
      <c r="Z191" s="39"/>
      <c r="AA191" s="39"/>
      <c r="AB191" s="39"/>
      <c r="AC191" s="39"/>
      <c r="AD191" s="39"/>
      <c r="AE191" s="39"/>
      <c r="AT191" s="18" t="s">
        <v>362</v>
      </c>
      <c r="AU191" s="18" t="s">
        <v>90</v>
      </c>
    </row>
    <row r="192" s="2" customFormat="1" ht="24.15" customHeight="1">
      <c r="A192" s="39"/>
      <c r="B192" s="40"/>
      <c r="C192" s="295" t="s">
        <v>580</v>
      </c>
      <c r="D192" s="295" t="s">
        <v>539</v>
      </c>
      <c r="E192" s="296" t="s">
        <v>8336</v>
      </c>
      <c r="F192" s="297" t="s">
        <v>8337</v>
      </c>
      <c r="G192" s="298" t="s">
        <v>716</v>
      </c>
      <c r="H192" s="299">
        <v>1</v>
      </c>
      <c r="I192" s="300"/>
      <c r="J192" s="301">
        <f>ROUND(I192*H192,2)</f>
        <v>0</v>
      </c>
      <c r="K192" s="297" t="s">
        <v>1</v>
      </c>
      <c r="L192" s="302"/>
      <c r="M192" s="303" t="s">
        <v>1</v>
      </c>
      <c r="N192" s="304" t="s">
        <v>46</v>
      </c>
      <c r="O192" s="92"/>
      <c r="P192" s="229">
        <f>O192*H192</f>
        <v>0</v>
      </c>
      <c r="Q192" s="229">
        <v>0.001</v>
      </c>
      <c r="R192" s="229">
        <f>Q192*H192</f>
        <v>0.001</v>
      </c>
      <c r="S192" s="229">
        <v>0</v>
      </c>
      <c r="T192" s="230">
        <f>S192*H192</f>
        <v>0</v>
      </c>
      <c r="U192" s="39"/>
      <c r="V192" s="39"/>
      <c r="W192" s="39"/>
      <c r="X192" s="39"/>
      <c r="Y192" s="39"/>
      <c r="Z192" s="39"/>
      <c r="AA192" s="39"/>
      <c r="AB192" s="39"/>
      <c r="AC192" s="39"/>
      <c r="AD192" s="39"/>
      <c r="AE192" s="39"/>
      <c r="AR192" s="231" t="s">
        <v>676</v>
      </c>
      <c r="AT192" s="231" t="s">
        <v>539</v>
      </c>
      <c r="AU192" s="231" t="s">
        <v>90</v>
      </c>
      <c r="AY192" s="18" t="s">
        <v>215</v>
      </c>
      <c r="BE192" s="232">
        <f>IF(N192="základní",J192,0)</f>
        <v>0</v>
      </c>
      <c r="BF192" s="232">
        <f>IF(N192="snížená",J192,0)</f>
        <v>0</v>
      </c>
      <c r="BG192" s="232">
        <f>IF(N192="zákl. přenesená",J192,0)</f>
        <v>0</v>
      </c>
      <c r="BH192" s="232">
        <f>IF(N192="sníž. přenesená",J192,0)</f>
        <v>0</v>
      </c>
      <c r="BI192" s="232">
        <f>IF(N192="nulová",J192,0)</f>
        <v>0</v>
      </c>
      <c r="BJ192" s="18" t="s">
        <v>88</v>
      </c>
      <c r="BK192" s="232">
        <f>ROUND(I192*H192,2)</f>
        <v>0</v>
      </c>
      <c r="BL192" s="18" t="s">
        <v>291</v>
      </c>
      <c r="BM192" s="231" t="s">
        <v>8596</v>
      </c>
    </row>
    <row r="193" s="2" customFormat="1" ht="24.15" customHeight="1">
      <c r="A193" s="39"/>
      <c r="B193" s="40"/>
      <c r="C193" s="295" t="s">
        <v>589</v>
      </c>
      <c r="D193" s="295" t="s">
        <v>539</v>
      </c>
      <c r="E193" s="296" t="s">
        <v>8339</v>
      </c>
      <c r="F193" s="297" t="s">
        <v>8340</v>
      </c>
      <c r="G193" s="298" t="s">
        <v>716</v>
      </c>
      <c r="H193" s="299">
        <v>1</v>
      </c>
      <c r="I193" s="300"/>
      <c r="J193" s="301">
        <f>ROUND(I193*H193,2)</f>
        <v>0</v>
      </c>
      <c r="K193" s="297" t="s">
        <v>359</v>
      </c>
      <c r="L193" s="302"/>
      <c r="M193" s="303" t="s">
        <v>1</v>
      </c>
      <c r="N193" s="304" t="s">
        <v>46</v>
      </c>
      <c r="O193" s="92"/>
      <c r="P193" s="229">
        <f>O193*H193</f>
        <v>0</v>
      </c>
      <c r="Q193" s="229">
        <v>0.00029999999999999997</v>
      </c>
      <c r="R193" s="229">
        <f>Q193*H193</f>
        <v>0.00029999999999999997</v>
      </c>
      <c r="S193" s="229">
        <v>0</v>
      </c>
      <c r="T193" s="230">
        <f>S193*H193</f>
        <v>0</v>
      </c>
      <c r="U193" s="39"/>
      <c r="V193" s="39"/>
      <c r="W193" s="39"/>
      <c r="X193" s="39"/>
      <c r="Y193" s="39"/>
      <c r="Z193" s="39"/>
      <c r="AA193" s="39"/>
      <c r="AB193" s="39"/>
      <c r="AC193" s="39"/>
      <c r="AD193" s="39"/>
      <c r="AE193" s="39"/>
      <c r="AR193" s="231" t="s">
        <v>676</v>
      </c>
      <c r="AT193" s="231" t="s">
        <v>539</v>
      </c>
      <c r="AU193" s="231" t="s">
        <v>90</v>
      </c>
      <c r="AY193" s="18" t="s">
        <v>215</v>
      </c>
      <c r="BE193" s="232">
        <f>IF(N193="základní",J193,0)</f>
        <v>0</v>
      </c>
      <c r="BF193" s="232">
        <f>IF(N193="snížená",J193,0)</f>
        <v>0</v>
      </c>
      <c r="BG193" s="232">
        <f>IF(N193="zákl. přenesená",J193,0)</f>
        <v>0</v>
      </c>
      <c r="BH193" s="232">
        <f>IF(N193="sníž. přenesená",J193,0)</f>
        <v>0</v>
      </c>
      <c r="BI193" s="232">
        <f>IF(N193="nulová",J193,0)</f>
        <v>0</v>
      </c>
      <c r="BJ193" s="18" t="s">
        <v>88</v>
      </c>
      <c r="BK193" s="232">
        <f>ROUND(I193*H193,2)</f>
        <v>0</v>
      </c>
      <c r="BL193" s="18" t="s">
        <v>291</v>
      </c>
      <c r="BM193" s="231" t="s">
        <v>8597</v>
      </c>
    </row>
    <row r="194" s="2" customFormat="1" ht="16.5" customHeight="1">
      <c r="A194" s="39"/>
      <c r="B194" s="40"/>
      <c r="C194" s="295" t="s">
        <v>609</v>
      </c>
      <c r="D194" s="295" t="s">
        <v>539</v>
      </c>
      <c r="E194" s="296" t="s">
        <v>8342</v>
      </c>
      <c r="F194" s="297" t="s">
        <v>8343</v>
      </c>
      <c r="G194" s="298" t="s">
        <v>797</v>
      </c>
      <c r="H194" s="299">
        <v>1</v>
      </c>
      <c r="I194" s="300"/>
      <c r="J194" s="301">
        <f>ROUND(I194*H194,2)</f>
        <v>0</v>
      </c>
      <c r="K194" s="297" t="s">
        <v>359</v>
      </c>
      <c r="L194" s="302"/>
      <c r="M194" s="303" t="s">
        <v>1</v>
      </c>
      <c r="N194" s="304" t="s">
        <v>46</v>
      </c>
      <c r="O194" s="92"/>
      <c r="P194" s="229">
        <f>O194*H194</f>
        <v>0</v>
      </c>
      <c r="Q194" s="229">
        <v>0.0032000000000000002</v>
      </c>
      <c r="R194" s="229">
        <f>Q194*H194</f>
        <v>0.0032000000000000002</v>
      </c>
      <c r="S194" s="229">
        <v>0</v>
      </c>
      <c r="T194" s="230">
        <f>S194*H194</f>
        <v>0</v>
      </c>
      <c r="U194" s="39"/>
      <c r="V194" s="39"/>
      <c r="W194" s="39"/>
      <c r="X194" s="39"/>
      <c r="Y194" s="39"/>
      <c r="Z194" s="39"/>
      <c r="AA194" s="39"/>
      <c r="AB194" s="39"/>
      <c r="AC194" s="39"/>
      <c r="AD194" s="39"/>
      <c r="AE194" s="39"/>
      <c r="AR194" s="231" t="s">
        <v>676</v>
      </c>
      <c r="AT194" s="231" t="s">
        <v>539</v>
      </c>
      <c r="AU194" s="231" t="s">
        <v>90</v>
      </c>
      <c r="AY194" s="18" t="s">
        <v>215</v>
      </c>
      <c r="BE194" s="232">
        <f>IF(N194="základní",J194,0)</f>
        <v>0</v>
      </c>
      <c r="BF194" s="232">
        <f>IF(N194="snížená",J194,0)</f>
        <v>0</v>
      </c>
      <c r="BG194" s="232">
        <f>IF(N194="zákl. přenesená",J194,0)</f>
        <v>0</v>
      </c>
      <c r="BH194" s="232">
        <f>IF(N194="sníž. přenesená",J194,0)</f>
        <v>0</v>
      </c>
      <c r="BI194" s="232">
        <f>IF(N194="nulová",J194,0)</f>
        <v>0</v>
      </c>
      <c r="BJ194" s="18" t="s">
        <v>88</v>
      </c>
      <c r="BK194" s="232">
        <f>ROUND(I194*H194,2)</f>
        <v>0</v>
      </c>
      <c r="BL194" s="18" t="s">
        <v>291</v>
      </c>
      <c r="BM194" s="231" t="s">
        <v>8598</v>
      </c>
    </row>
    <row r="195" s="2" customFormat="1">
      <c r="A195" s="39"/>
      <c r="B195" s="40"/>
      <c r="C195" s="41"/>
      <c r="D195" s="233" t="s">
        <v>221</v>
      </c>
      <c r="E195" s="41"/>
      <c r="F195" s="234" t="s">
        <v>8343</v>
      </c>
      <c r="G195" s="41"/>
      <c r="H195" s="41"/>
      <c r="I195" s="235"/>
      <c r="J195" s="41"/>
      <c r="K195" s="41"/>
      <c r="L195" s="45"/>
      <c r="M195" s="236"/>
      <c r="N195" s="237"/>
      <c r="O195" s="92"/>
      <c r="P195" s="92"/>
      <c r="Q195" s="92"/>
      <c r="R195" s="92"/>
      <c r="S195" s="92"/>
      <c r="T195" s="93"/>
      <c r="U195" s="39"/>
      <c r="V195" s="39"/>
      <c r="W195" s="39"/>
      <c r="X195" s="39"/>
      <c r="Y195" s="39"/>
      <c r="Z195" s="39"/>
      <c r="AA195" s="39"/>
      <c r="AB195" s="39"/>
      <c r="AC195" s="39"/>
      <c r="AD195" s="39"/>
      <c r="AE195" s="39"/>
      <c r="AT195" s="18" t="s">
        <v>221</v>
      </c>
      <c r="AU195" s="18" t="s">
        <v>90</v>
      </c>
    </row>
    <row r="196" s="2" customFormat="1" ht="16.5" customHeight="1">
      <c r="A196" s="39"/>
      <c r="B196" s="40"/>
      <c r="C196" s="220" t="s">
        <v>625</v>
      </c>
      <c r="D196" s="220" t="s">
        <v>216</v>
      </c>
      <c r="E196" s="221" t="s">
        <v>8599</v>
      </c>
      <c r="F196" s="222" t="s">
        <v>8600</v>
      </c>
      <c r="G196" s="223" t="s">
        <v>797</v>
      </c>
      <c r="H196" s="224">
        <v>9</v>
      </c>
      <c r="I196" s="225"/>
      <c r="J196" s="226">
        <f>ROUND(I196*H196,2)</f>
        <v>0</v>
      </c>
      <c r="K196" s="222" t="s">
        <v>1</v>
      </c>
      <c r="L196" s="45"/>
      <c r="M196" s="227" t="s">
        <v>1</v>
      </c>
      <c r="N196" s="228" t="s">
        <v>46</v>
      </c>
      <c r="O196" s="92"/>
      <c r="P196" s="229">
        <f>O196*H196</f>
        <v>0</v>
      </c>
      <c r="Q196" s="229">
        <v>0</v>
      </c>
      <c r="R196" s="229">
        <f>Q196*H196</f>
        <v>0</v>
      </c>
      <c r="S196" s="229">
        <v>0</v>
      </c>
      <c r="T196" s="230">
        <f>S196*H196</f>
        <v>0</v>
      </c>
      <c r="U196" s="39"/>
      <c r="V196" s="39"/>
      <c r="W196" s="39"/>
      <c r="X196" s="39"/>
      <c r="Y196" s="39"/>
      <c r="Z196" s="39"/>
      <c r="AA196" s="39"/>
      <c r="AB196" s="39"/>
      <c r="AC196" s="39"/>
      <c r="AD196" s="39"/>
      <c r="AE196" s="39"/>
      <c r="AR196" s="231" t="s">
        <v>1043</v>
      </c>
      <c r="AT196" s="231" t="s">
        <v>216</v>
      </c>
      <c r="AU196" s="231" t="s">
        <v>90</v>
      </c>
      <c r="AY196" s="18" t="s">
        <v>215</v>
      </c>
      <c r="BE196" s="232">
        <f>IF(N196="základní",J196,0)</f>
        <v>0</v>
      </c>
      <c r="BF196" s="232">
        <f>IF(N196="snížená",J196,0)</f>
        <v>0</v>
      </c>
      <c r="BG196" s="232">
        <f>IF(N196="zákl. přenesená",J196,0)</f>
        <v>0</v>
      </c>
      <c r="BH196" s="232">
        <f>IF(N196="sníž. přenesená",J196,0)</f>
        <v>0</v>
      </c>
      <c r="BI196" s="232">
        <f>IF(N196="nulová",J196,0)</f>
        <v>0</v>
      </c>
      <c r="BJ196" s="18" t="s">
        <v>88</v>
      </c>
      <c r="BK196" s="232">
        <f>ROUND(I196*H196,2)</f>
        <v>0</v>
      </c>
      <c r="BL196" s="18" t="s">
        <v>1043</v>
      </c>
      <c r="BM196" s="231" t="s">
        <v>8601</v>
      </c>
    </row>
    <row r="197" s="2" customFormat="1" ht="16.5" customHeight="1">
      <c r="A197" s="39"/>
      <c r="B197" s="40"/>
      <c r="C197" s="295" t="s">
        <v>631</v>
      </c>
      <c r="D197" s="295" t="s">
        <v>539</v>
      </c>
      <c r="E197" s="296" t="s">
        <v>8602</v>
      </c>
      <c r="F197" s="297" t="s">
        <v>8603</v>
      </c>
      <c r="G197" s="298" t="s">
        <v>716</v>
      </c>
      <c r="H197" s="299">
        <v>9</v>
      </c>
      <c r="I197" s="300"/>
      <c r="J197" s="301">
        <f>ROUND(I197*H197,2)</f>
        <v>0</v>
      </c>
      <c r="K197" s="297" t="s">
        <v>1</v>
      </c>
      <c r="L197" s="302"/>
      <c r="M197" s="303" t="s">
        <v>1</v>
      </c>
      <c r="N197" s="304" t="s">
        <v>46</v>
      </c>
      <c r="O197" s="92"/>
      <c r="P197" s="229">
        <f>O197*H197</f>
        <v>0</v>
      </c>
      <c r="Q197" s="229">
        <v>0.02</v>
      </c>
      <c r="R197" s="229">
        <f>Q197*H197</f>
        <v>0.17999999999999999</v>
      </c>
      <c r="S197" s="229">
        <v>0</v>
      </c>
      <c r="T197" s="230">
        <f>S197*H197</f>
        <v>0</v>
      </c>
      <c r="U197" s="39"/>
      <c r="V197" s="39"/>
      <c r="W197" s="39"/>
      <c r="X197" s="39"/>
      <c r="Y197" s="39"/>
      <c r="Z197" s="39"/>
      <c r="AA197" s="39"/>
      <c r="AB197" s="39"/>
      <c r="AC197" s="39"/>
      <c r="AD197" s="39"/>
      <c r="AE197" s="39"/>
      <c r="AR197" s="231" t="s">
        <v>2646</v>
      </c>
      <c r="AT197" s="231" t="s">
        <v>539</v>
      </c>
      <c r="AU197" s="231" t="s">
        <v>90</v>
      </c>
      <c r="AY197" s="18" t="s">
        <v>215</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1043</v>
      </c>
      <c r="BM197" s="231" t="s">
        <v>8604</v>
      </c>
    </row>
    <row r="198" s="2" customFormat="1" ht="16.5" customHeight="1">
      <c r="A198" s="39"/>
      <c r="B198" s="40"/>
      <c r="C198" s="295" t="s">
        <v>676</v>
      </c>
      <c r="D198" s="295" t="s">
        <v>539</v>
      </c>
      <c r="E198" s="296" t="s">
        <v>8605</v>
      </c>
      <c r="F198" s="297" t="s">
        <v>8606</v>
      </c>
      <c r="G198" s="298" t="s">
        <v>716</v>
      </c>
      <c r="H198" s="299">
        <v>18</v>
      </c>
      <c r="I198" s="300"/>
      <c r="J198" s="301">
        <f>ROUND(I198*H198,2)</f>
        <v>0</v>
      </c>
      <c r="K198" s="297" t="s">
        <v>1</v>
      </c>
      <c r="L198" s="302"/>
      <c r="M198" s="303" t="s">
        <v>1</v>
      </c>
      <c r="N198" s="304" t="s">
        <v>46</v>
      </c>
      <c r="O198" s="92"/>
      <c r="P198" s="229">
        <f>O198*H198</f>
        <v>0</v>
      </c>
      <c r="Q198" s="229">
        <v>0.0040000000000000001</v>
      </c>
      <c r="R198" s="229">
        <f>Q198*H198</f>
        <v>0.072000000000000008</v>
      </c>
      <c r="S198" s="229">
        <v>0</v>
      </c>
      <c r="T198" s="230">
        <f>S198*H198</f>
        <v>0</v>
      </c>
      <c r="U198" s="39"/>
      <c r="V198" s="39"/>
      <c r="W198" s="39"/>
      <c r="X198" s="39"/>
      <c r="Y198" s="39"/>
      <c r="Z198" s="39"/>
      <c r="AA198" s="39"/>
      <c r="AB198" s="39"/>
      <c r="AC198" s="39"/>
      <c r="AD198" s="39"/>
      <c r="AE198" s="39"/>
      <c r="AR198" s="231" t="s">
        <v>2646</v>
      </c>
      <c r="AT198" s="231" t="s">
        <v>539</v>
      </c>
      <c r="AU198" s="231" t="s">
        <v>90</v>
      </c>
      <c r="AY198" s="18" t="s">
        <v>215</v>
      </c>
      <c r="BE198" s="232">
        <f>IF(N198="základní",J198,0)</f>
        <v>0</v>
      </c>
      <c r="BF198" s="232">
        <f>IF(N198="snížená",J198,0)</f>
        <v>0</v>
      </c>
      <c r="BG198" s="232">
        <f>IF(N198="zákl. přenesená",J198,0)</f>
        <v>0</v>
      </c>
      <c r="BH198" s="232">
        <f>IF(N198="sníž. přenesená",J198,0)</f>
        <v>0</v>
      </c>
      <c r="BI198" s="232">
        <f>IF(N198="nulová",J198,0)</f>
        <v>0</v>
      </c>
      <c r="BJ198" s="18" t="s">
        <v>88</v>
      </c>
      <c r="BK198" s="232">
        <f>ROUND(I198*H198,2)</f>
        <v>0</v>
      </c>
      <c r="BL198" s="18" t="s">
        <v>1043</v>
      </c>
      <c r="BM198" s="231" t="s">
        <v>8607</v>
      </c>
    </row>
    <row r="199" s="2" customFormat="1" ht="21.75" customHeight="1">
      <c r="A199" s="39"/>
      <c r="B199" s="40"/>
      <c r="C199" s="220" t="s">
        <v>711</v>
      </c>
      <c r="D199" s="220" t="s">
        <v>216</v>
      </c>
      <c r="E199" s="221" t="s">
        <v>8608</v>
      </c>
      <c r="F199" s="222" t="s">
        <v>8609</v>
      </c>
      <c r="G199" s="223" t="s">
        <v>797</v>
      </c>
      <c r="H199" s="224">
        <v>9</v>
      </c>
      <c r="I199" s="225"/>
      <c r="J199" s="226">
        <f>ROUND(I199*H199,2)</f>
        <v>0</v>
      </c>
      <c r="K199" s="222" t="s">
        <v>1</v>
      </c>
      <c r="L199" s="45"/>
      <c r="M199" s="227" t="s">
        <v>1</v>
      </c>
      <c r="N199" s="228" t="s">
        <v>46</v>
      </c>
      <c r="O199" s="92"/>
      <c r="P199" s="229">
        <f>O199*H199</f>
        <v>0</v>
      </c>
      <c r="Q199" s="229">
        <v>0</v>
      </c>
      <c r="R199" s="229">
        <f>Q199*H199</f>
        <v>0</v>
      </c>
      <c r="S199" s="229">
        <v>0</v>
      </c>
      <c r="T199" s="230">
        <f>S199*H199</f>
        <v>0</v>
      </c>
      <c r="U199" s="39"/>
      <c r="V199" s="39"/>
      <c r="W199" s="39"/>
      <c r="X199" s="39"/>
      <c r="Y199" s="39"/>
      <c r="Z199" s="39"/>
      <c r="AA199" s="39"/>
      <c r="AB199" s="39"/>
      <c r="AC199" s="39"/>
      <c r="AD199" s="39"/>
      <c r="AE199" s="39"/>
      <c r="AR199" s="231" t="s">
        <v>1043</v>
      </c>
      <c r="AT199" s="231" t="s">
        <v>216</v>
      </c>
      <c r="AU199" s="231" t="s">
        <v>90</v>
      </c>
      <c r="AY199" s="18" t="s">
        <v>215</v>
      </c>
      <c r="BE199" s="232">
        <f>IF(N199="základní",J199,0)</f>
        <v>0</v>
      </c>
      <c r="BF199" s="232">
        <f>IF(N199="snížená",J199,0)</f>
        <v>0</v>
      </c>
      <c r="BG199" s="232">
        <f>IF(N199="zákl. přenesená",J199,0)</f>
        <v>0</v>
      </c>
      <c r="BH199" s="232">
        <f>IF(N199="sníž. přenesená",J199,0)</f>
        <v>0</v>
      </c>
      <c r="BI199" s="232">
        <f>IF(N199="nulová",J199,0)</f>
        <v>0</v>
      </c>
      <c r="BJ199" s="18" t="s">
        <v>88</v>
      </c>
      <c r="BK199" s="232">
        <f>ROUND(I199*H199,2)</f>
        <v>0</v>
      </c>
      <c r="BL199" s="18" t="s">
        <v>1043</v>
      </c>
      <c r="BM199" s="231" t="s">
        <v>8610</v>
      </c>
    </row>
    <row r="200" s="11" customFormat="1" ht="22.8" customHeight="1">
      <c r="A200" s="11"/>
      <c r="B200" s="206"/>
      <c r="C200" s="207"/>
      <c r="D200" s="208" t="s">
        <v>80</v>
      </c>
      <c r="E200" s="248" t="s">
        <v>8611</v>
      </c>
      <c r="F200" s="248" t="s">
        <v>8612</v>
      </c>
      <c r="G200" s="207"/>
      <c r="H200" s="207"/>
      <c r="I200" s="210"/>
      <c r="J200" s="249">
        <f>BK200</f>
        <v>0</v>
      </c>
      <c r="K200" s="207"/>
      <c r="L200" s="212"/>
      <c r="M200" s="213"/>
      <c r="N200" s="214"/>
      <c r="O200" s="214"/>
      <c r="P200" s="215">
        <f>SUM(P201:P293)</f>
        <v>0</v>
      </c>
      <c r="Q200" s="214"/>
      <c r="R200" s="215">
        <f>SUM(R201:R293)</f>
        <v>0.41304999999999997</v>
      </c>
      <c r="S200" s="214"/>
      <c r="T200" s="216">
        <f>SUM(T201:T293)</f>
        <v>0</v>
      </c>
      <c r="U200" s="11"/>
      <c r="V200" s="11"/>
      <c r="W200" s="11"/>
      <c r="X200" s="11"/>
      <c r="Y200" s="11"/>
      <c r="Z200" s="11"/>
      <c r="AA200" s="11"/>
      <c r="AB200" s="11"/>
      <c r="AC200" s="11"/>
      <c r="AD200" s="11"/>
      <c r="AE200" s="11"/>
      <c r="AR200" s="217" t="s">
        <v>90</v>
      </c>
      <c r="AT200" s="218" t="s">
        <v>80</v>
      </c>
      <c r="AU200" s="218" t="s">
        <v>88</v>
      </c>
      <c r="AY200" s="217" t="s">
        <v>215</v>
      </c>
      <c r="BK200" s="219">
        <f>SUM(BK201:BK293)</f>
        <v>0</v>
      </c>
    </row>
    <row r="201" s="2" customFormat="1" ht="24.15" customHeight="1">
      <c r="A201" s="39"/>
      <c r="B201" s="40"/>
      <c r="C201" s="220" t="s">
        <v>713</v>
      </c>
      <c r="D201" s="220" t="s">
        <v>216</v>
      </c>
      <c r="E201" s="221" t="s">
        <v>8449</v>
      </c>
      <c r="F201" s="222" t="s">
        <v>8450</v>
      </c>
      <c r="G201" s="223" t="s">
        <v>797</v>
      </c>
      <c r="H201" s="224">
        <v>70</v>
      </c>
      <c r="I201" s="225"/>
      <c r="J201" s="226">
        <f>ROUND(I201*H201,2)</f>
        <v>0</v>
      </c>
      <c r="K201" s="222" t="s">
        <v>359</v>
      </c>
      <c r="L201" s="45"/>
      <c r="M201" s="227" t="s">
        <v>1</v>
      </c>
      <c r="N201" s="228" t="s">
        <v>46</v>
      </c>
      <c r="O201" s="92"/>
      <c r="P201" s="229">
        <f>O201*H201</f>
        <v>0</v>
      </c>
      <c r="Q201" s="229">
        <v>0</v>
      </c>
      <c r="R201" s="229">
        <f>Q201*H201</f>
        <v>0</v>
      </c>
      <c r="S201" s="229">
        <v>0</v>
      </c>
      <c r="T201" s="230">
        <f>S201*H201</f>
        <v>0</v>
      </c>
      <c r="U201" s="39"/>
      <c r="V201" s="39"/>
      <c r="W201" s="39"/>
      <c r="X201" s="39"/>
      <c r="Y201" s="39"/>
      <c r="Z201" s="39"/>
      <c r="AA201" s="39"/>
      <c r="AB201" s="39"/>
      <c r="AC201" s="39"/>
      <c r="AD201" s="39"/>
      <c r="AE201" s="39"/>
      <c r="AR201" s="231" t="s">
        <v>1043</v>
      </c>
      <c r="AT201" s="231" t="s">
        <v>216</v>
      </c>
      <c r="AU201" s="231" t="s">
        <v>90</v>
      </c>
      <c r="AY201" s="18" t="s">
        <v>215</v>
      </c>
      <c r="BE201" s="232">
        <f>IF(N201="základní",J201,0)</f>
        <v>0</v>
      </c>
      <c r="BF201" s="232">
        <f>IF(N201="snížená",J201,0)</f>
        <v>0</v>
      </c>
      <c r="BG201" s="232">
        <f>IF(N201="zákl. přenesená",J201,0)</f>
        <v>0</v>
      </c>
      <c r="BH201" s="232">
        <f>IF(N201="sníž. přenesená",J201,0)</f>
        <v>0</v>
      </c>
      <c r="BI201" s="232">
        <f>IF(N201="nulová",J201,0)</f>
        <v>0</v>
      </c>
      <c r="BJ201" s="18" t="s">
        <v>88</v>
      </c>
      <c r="BK201" s="232">
        <f>ROUND(I201*H201,2)</f>
        <v>0</v>
      </c>
      <c r="BL201" s="18" t="s">
        <v>1043</v>
      </c>
      <c r="BM201" s="231" t="s">
        <v>8613</v>
      </c>
    </row>
    <row r="202" s="2" customFormat="1">
      <c r="A202" s="39"/>
      <c r="B202" s="40"/>
      <c r="C202" s="41"/>
      <c r="D202" s="233" t="s">
        <v>221</v>
      </c>
      <c r="E202" s="41"/>
      <c r="F202" s="234" t="s">
        <v>8452</v>
      </c>
      <c r="G202" s="41"/>
      <c r="H202" s="41"/>
      <c r="I202" s="235"/>
      <c r="J202" s="41"/>
      <c r="K202" s="41"/>
      <c r="L202" s="45"/>
      <c r="M202" s="236"/>
      <c r="N202" s="237"/>
      <c r="O202" s="92"/>
      <c r="P202" s="92"/>
      <c r="Q202" s="92"/>
      <c r="R202" s="92"/>
      <c r="S202" s="92"/>
      <c r="T202" s="93"/>
      <c r="U202" s="39"/>
      <c r="V202" s="39"/>
      <c r="W202" s="39"/>
      <c r="X202" s="39"/>
      <c r="Y202" s="39"/>
      <c r="Z202" s="39"/>
      <c r="AA202" s="39"/>
      <c r="AB202" s="39"/>
      <c r="AC202" s="39"/>
      <c r="AD202" s="39"/>
      <c r="AE202" s="39"/>
      <c r="AT202" s="18" t="s">
        <v>221</v>
      </c>
      <c r="AU202" s="18" t="s">
        <v>90</v>
      </c>
    </row>
    <row r="203" s="2" customFormat="1">
      <c r="A203" s="39"/>
      <c r="B203" s="40"/>
      <c r="C203" s="41"/>
      <c r="D203" s="250" t="s">
        <v>362</v>
      </c>
      <c r="E203" s="41"/>
      <c r="F203" s="251" t="s">
        <v>8453</v>
      </c>
      <c r="G203" s="41"/>
      <c r="H203" s="41"/>
      <c r="I203" s="235"/>
      <c r="J203" s="41"/>
      <c r="K203" s="41"/>
      <c r="L203" s="45"/>
      <c r="M203" s="236"/>
      <c r="N203" s="237"/>
      <c r="O203" s="92"/>
      <c r="P203" s="92"/>
      <c r="Q203" s="92"/>
      <c r="R203" s="92"/>
      <c r="S203" s="92"/>
      <c r="T203" s="93"/>
      <c r="U203" s="39"/>
      <c r="V203" s="39"/>
      <c r="W203" s="39"/>
      <c r="X203" s="39"/>
      <c r="Y203" s="39"/>
      <c r="Z203" s="39"/>
      <c r="AA203" s="39"/>
      <c r="AB203" s="39"/>
      <c r="AC203" s="39"/>
      <c r="AD203" s="39"/>
      <c r="AE203" s="39"/>
      <c r="AT203" s="18" t="s">
        <v>362</v>
      </c>
      <c r="AU203" s="18" t="s">
        <v>90</v>
      </c>
    </row>
    <row r="204" s="14" customFormat="1">
      <c r="A204" s="14"/>
      <c r="B204" s="262"/>
      <c r="C204" s="263"/>
      <c r="D204" s="233" t="s">
        <v>364</v>
      </c>
      <c r="E204" s="264" t="s">
        <v>1</v>
      </c>
      <c r="F204" s="265" t="s">
        <v>1094</v>
      </c>
      <c r="G204" s="263"/>
      <c r="H204" s="266">
        <v>70</v>
      </c>
      <c r="I204" s="267"/>
      <c r="J204" s="263"/>
      <c r="K204" s="263"/>
      <c r="L204" s="268"/>
      <c r="M204" s="269"/>
      <c r="N204" s="270"/>
      <c r="O204" s="270"/>
      <c r="P204" s="270"/>
      <c r="Q204" s="270"/>
      <c r="R204" s="270"/>
      <c r="S204" s="270"/>
      <c r="T204" s="271"/>
      <c r="U204" s="14"/>
      <c r="V204" s="14"/>
      <c r="W204" s="14"/>
      <c r="X204" s="14"/>
      <c r="Y204" s="14"/>
      <c r="Z204" s="14"/>
      <c r="AA204" s="14"/>
      <c r="AB204" s="14"/>
      <c r="AC204" s="14"/>
      <c r="AD204" s="14"/>
      <c r="AE204" s="14"/>
      <c r="AT204" s="272" t="s">
        <v>364</v>
      </c>
      <c r="AU204" s="272" t="s">
        <v>90</v>
      </c>
      <c r="AV204" s="14" t="s">
        <v>90</v>
      </c>
      <c r="AW204" s="14" t="s">
        <v>36</v>
      </c>
      <c r="AX204" s="14" t="s">
        <v>88</v>
      </c>
      <c r="AY204" s="272" t="s">
        <v>215</v>
      </c>
    </row>
    <row r="205" s="2" customFormat="1" ht="24.15" customHeight="1">
      <c r="A205" s="39"/>
      <c r="B205" s="40"/>
      <c r="C205" s="295" t="s">
        <v>720</v>
      </c>
      <c r="D205" s="295" t="s">
        <v>539</v>
      </c>
      <c r="E205" s="296" t="s">
        <v>8513</v>
      </c>
      <c r="F205" s="297" t="s">
        <v>8514</v>
      </c>
      <c r="G205" s="298" t="s">
        <v>797</v>
      </c>
      <c r="H205" s="299">
        <v>35</v>
      </c>
      <c r="I205" s="300"/>
      <c r="J205" s="301">
        <f>ROUND(I205*H205,2)</f>
        <v>0</v>
      </c>
      <c r="K205" s="297" t="s">
        <v>359</v>
      </c>
      <c r="L205" s="302"/>
      <c r="M205" s="303" t="s">
        <v>1</v>
      </c>
      <c r="N205" s="304" t="s">
        <v>46</v>
      </c>
      <c r="O205" s="92"/>
      <c r="P205" s="229">
        <f>O205*H205</f>
        <v>0</v>
      </c>
      <c r="Q205" s="229">
        <v>0.00027</v>
      </c>
      <c r="R205" s="229">
        <f>Q205*H205</f>
        <v>0.0094500000000000001</v>
      </c>
      <c r="S205" s="229">
        <v>0</v>
      </c>
      <c r="T205" s="230">
        <f>S205*H205</f>
        <v>0</v>
      </c>
      <c r="U205" s="39"/>
      <c r="V205" s="39"/>
      <c r="W205" s="39"/>
      <c r="X205" s="39"/>
      <c r="Y205" s="39"/>
      <c r="Z205" s="39"/>
      <c r="AA205" s="39"/>
      <c r="AB205" s="39"/>
      <c r="AC205" s="39"/>
      <c r="AD205" s="39"/>
      <c r="AE205" s="39"/>
      <c r="AR205" s="231" t="s">
        <v>1806</v>
      </c>
      <c r="AT205" s="231" t="s">
        <v>539</v>
      </c>
      <c r="AU205" s="231" t="s">
        <v>90</v>
      </c>
      <c r="AY205" s="18" t="s">
        <v>215</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1806</v>
      </c>
      <c r="BM205" s="231" t="s">
        <v>8614</v>
      </c>
    </row>
    <row r="206" s="2" customFormat="1">
      <c r="A206" s="39"/>
      <c r="B206" s="40"/>
      <c r="C206" s="41"/>
      <c r="D206" s="233" t="s">
        <v>221</v>
      </c>
      <c r="E206" s="41"/>
      <c r="F206" s="234" t="s">
        <v>8514</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221</v>
      </c>
      <c r="AU206" s="18" t="s">
        <v>90</v>
      </c>
    </row>
    <row r="207" s="2" customFormat="1" ht="24.15" customHeight="1">
      <c r="A207" s="39"/>
      <c r="B207" s="40"/>
      <c r="C207" s="295" t="s">
        <v>727</v>
      </c>
      <c r="D207" s="295" t="s">
        <v>539</v>
      </c>
      <c r="E207" s="296" t="s">
        <v>8615</v>
      </c>
      <c r="F207" s="297" t="s">
        <v>8616</v>
      </c>
      <c r="G207" s="298" t="s">
        <v>797</v>
      </c>
      <c r="H207" s="299">
        <v>35</v>
      </c>
      <c r="I207" s="300"/>
      <c r="J207" s="301">
        <f>ROUND(I207*H207,2)</f>
        <v>0</v>
      </c>
      <c r="K207" s="297" t="s">
        <v>359</v>
      </c>
      <c r="L207" s="302"/>
      <c r="M207" s="303" t="s">
        <v>1</v>
      </c>
      <c r="N207" s="304" t="s">
        <v>46</v>
      </c>
      <c r="O207" s="92"/>
      <c r="P207" s="229">
        <f>O207*H207</f>
        <v>0</v>
      </c>
      <c r="Q207" s="229">
        <v>0.00029999999999999997</v>
      </c>
      <c r="R207" s="229">
        <f>Q207*H207</f>
        <v>0.010499999999999999</v>
      </c>
      <c r="S207" s="229">
        <v>0</v>
      </c>
      <c r="T207" s="230">
        <f>S207*H207</f>
        <v>0</v>
      </c>
      <c r="U207" s="39"/>
      <c r="V207" s="39"/>
      <c r="W207" s="39"/>
      <c r="X207" s="39"/>
      <c r="Y207" s="39"/>
      <c r="Z207" s="39"/>
      <c r="AA207" s="39"/>
      <c r="AB207" s="39"/>
      <c r="AC207" s="39"/>
      <c r="AD207" s="39"/>
      <c r="AE207" s="39"/>
      <c r="AR207" s="231" t="s">
        <v>1806</v>
      </c>
      <c r="AT207" s="231" t="s">
        <v>539</v>
      </c>
      <c r="AU207" s="231" t="s">
        <v>90</v>
      </c>
      <c r="AY207" s="18" t="s">
        <v>215</v>
      </c>
      <c r="BE207" s="232">
        <f>IF(N207="základní",J207,0)</f>
        <v>0</v>
      </c>
      <c r="BF207" s="232">
        <f>IF(N207="snížená",J207,0)</f>
        <v>0</v>
      </c>
      <c r="BG207" s="232">
        <f>IF(N207="zákl. přenesená",J207,0)</f>
        <v>0</v>
      </c>
      <c r="BH207" s="232">
        <f>IF(N207="sníž. přenesená",J207,0)</f>
        <v>0</v>
      </c>
      <c r="BI207" s="232">
        <f>IF(N207="nulová",J207,0)</f>
        <v>0</v>
      </c>
      <c r="BJ207" s="18" t="s">
        <v>88</v>
      </c>
      <c r="BK207" s="232">
        <f>ROUND(I207*H207,2)</f>
        <v>0</v>
      </c>
      <c r="BL207" s="18" t="s">
        <v>1806</v>
      </c>
      <c r="BM207" s="231" t="s">
        <v>8617</v>
      </c>
    </row>
    <row r="208" s="2" customFormat="1">
      <c r="A208" s="39"/>
      <c r="B208" s="40"/>
      <c r="C208" s="41"/>
      <c r="D208" s="233" t="s">
        <v>221</v>
      </c>
      <c r="E208" s="41"/>
      <c r="F208" s="234" t="s">
        <v>8616</v>
      </c>
      <c r="G208" s="41"/>
      <c r="H208" s="41"/>
      <c r="I208" s="235"/>
      <c r="J208" s="41"/>
      <c r="K208" s="41"/>
      <c r="L208" s="45"/>
      <c r="M208" s="236"/>
      <c r="N208" s="237"/>
      <c r="O208" s="92"/>
      <c r="P208" s="92"/>
      <c r="Q208" s="92"/>
      <c r="R208" s="92"/>
      <c r="S208" s="92"/>
      <c r="T208" s="93"/>
      <c r="U208" s="39"/>
      <c r="V208" s="39"/>
      <c r="W208" s="39"/>
      <c r="X208" s="39"/>
      <c r="Y208" s="39"/>
      <c r="Z208" s="39"/>
      <c r="AA208" s="39"/>
      <c r="AB208" s="39"/>
      <c r="AC208" s="39"/>
      <c r="AD208" s="39"/>
      <c r="AE208" s="39"/>
      <c r="AT208" s="18" t="s">
        <v>221</v>
      </c>
      <c r="AU208" s="18" t="s">
        <v>90</v>
      </c>
    </row>
    <row r="209" s="14" customFormat="1">
      <c r="A209" s="14"/>
      <c r="B209" s="262"/>
      <c r="C209" s="263"/>
      <c r="D209" s="233" t="s">
        <v>364</v>
      </c>
      <c r="E209" s="263"/>
      <c r="F209" s="265" t="s">
        <v>8618</v>
      </c>
      <c r="G209" s="263"/>
      <c r="H209" s="266">
        <v>35</v>
      </c>
      <c r="I209" s="267"/>
      <c r="J209" s="263"/>
      <c r="K209" s="263"/>
      <c r="L209" s="268"/>
      <c r="M209" s="269"/>
      <c r="N209" s="270"/>
      <c r="O209" s="270"/>
      <c r="P209" s="270"/>
      <c r="Q209" s="270"/>
      <c r="R209" s="270"/>
      <c r="S209" s="270"/>
      <c r="T209" s="271"/>
      <c r="U209" s="14"/>
      <c r="V209" s="14"/>
      <c r="W209" s="14"/>
      <c r="X209" s="14"/>
      <c r="Y209" s="14"/>
      <c r="Z209" s="14"/>
      <c r="AA209" s="14"/>
      <c r="AB209" s="14"/>
      <c r="AC209" s="14"/>
      <c r="AD209" s="14"/>
      <c r="AE209" s="14"/>
      <c r="AT209" s="272" t="s">
        <v>364</v>
      </c>
      <c r="AU209" s="272" t="s">
        <v>90</v>
      </c>
      <c r="AV209" s="14" t="s">
        <v>90</v>
      </c>
      <c r="AW209" s="14" t="s">
        <v>4</v>
      </c>
      <c r="AX209" s="14" t="s">
        <v>88</v>
      </c>
      <c r="AY209" s="272" t="s">
        <v>215</v>
      </c>
    </row>
    <row r="210" s="2" customFormat="1" ht="24.15" customHeight="1">
      <c r="A210" s="39"/>
      <c r="B210" s="40"/>
      <c r="C210" s="220" t="s">
        <v>735</v>
      </c>
      <c r="D210" s="220" t="s">
        <v>216</v>
      </c>
      <c r="E210" s="221" t="s">
        <v>8619</v>
      </c>
      <c r="F210" s="222" t="s">
        <v>8620</v>
      </c>
      <c r="G210" s="223" t="s">
        <v>797</v>
      </c>
      <c r="H210" s="224">
        <v>82</v>
      </c>
      <c r="I210" s="225"/>
      <c r="J210" s="226">
        <f>ROUND(I210*H210,2)</f>
        <v>0</v>
      </c>
      <c r="K210" s="222" t="s">
        <v>359</v>
      </c>
      <c r="L210" s="45"/>
      <c r="M210" s="227" t="s">
        <v>1</v>
      </c>
      <c r="N210" s="228" t="s">
        <v>46</v>
      </c>
      <c r="O210" s="92"/>
      <c r="P210" s="229">
        <f>O210*H210</f>
        <v>0</v>
      </c>
      <c r="Q210" s="229">
        <v>0</v>
      </c>
      <c r="R210" s="229">
        <f>Q210*H210</f>
        <v>0</v>
      </c>
      <c r="S210" s="229">
        <v>0</v>
      </c>
      <c r="T210" s="230">
        <f>S210*H210</f>
        <v>0</v>
      </c>
      <c r="U210" s="39"/>
      <c r="V210" s="39"/>
      <c r="W210" s="39"/>
      <c r="X210" s="39"/>
      <c r="Y210" s="39"/>
      <c r="Z210" s="39"/>
      <c r="AA210" s="39"/>
      <c r="AB210" s="39"/>
      <c r="AC210" s="39"/>
      <c r="AD210" s="39"/>
      <c r="AE210" s="39"/>
      <c r="AR210" s="231" t="s">
        <v>291</v>
      </c>
      <c r="AT210" s="231" t="s">
        <v>216</v>
      </c>
      <c r="AU210" s="231" t="s">
        <v>90</v>
      </c>
      <c r="AY210" s="18" t="s">
        <v>215</v>
      </c>
      <c r="BE210" s="232">
        <f>IF(N210="základní",J210,0)</f>
        <v>0</v>
      </c>
      <c r="BF210" s="232">
        <f>IF(N210="snížená",J210,0)</f>
        <v>0</v>
      </c>
      <c r="BG210" s="232">
        <f>IF(N210="zákl. přenesená",J210,0)</f>
        <v>0</v>
      </c>
      <c r="BH210" s="232">
        <f>IF(N210="sníž. přenesená",J210,0)</f>
        <v>0</v>
      </c>
      <c r="BI210" s="232">
        <f>IF(N210="nulová",J210,0)</f>
        <v>0</v>
      </c>
      <c r="BJ210" s="18" t="s">
        <v>88</v>
      </c>
      <c r="BK210" s="232">
        <f>ROUND(I210*H210,2)</f>
        <v>0</v>
      </c>
      <c r="BL210" s="18" t="s">
        <v>291</v>
      </c>
      <c r="BM210" s="231" t="s">
        <v>8621</v>
      </c>
    </row>
    <row r="211" s="2" customFormat="1">
      <c r="A211" s="39"/>
      <c r="B211" s="40"/>
      <c r="C211" s="41"/>
      <c r="D211" s="233" t="s">
        <v>221</v>
      </c>
      <c r="E211" s="41"/>
      <c r="F211" s="234" t="s">
        <v>8622</v>
      </c>
      <c r="G211" s="41"/>
      <c r="H211" s="41"/>
      <c r="I211" s="235"/>
      <c r="J211" s="41"/>
      <c r="K211" s="41"/>
      <c r="L211" s="45"/>
      <c r="M211" s="236"/>
      <c r="N211" s="237"/>
      <c r="O211" s="92"/>
      <c r="P211" s="92"/>
      <c r="Q211" s="92"/>
      <c r="R211" s="92"/>
      <c r="S211" s="92"/>
      <c r="T211" s="93"/>
      <c r="U211" s="39"/>
      <c r="V211" s="39"/>
      <c r="W211" s="39"/>
      <c r="X211" s="39"/>
      <c r="Y211" s="39"/>
      <c r="Z211" s="39"/>
      <c r="AA211" s="39"/>
      <c r="AB211" s="39"/>
      <c r="AC211" s="39"/>
      <c r="AD211" s="39"/>
      <c r="AE211" s="39"/>
      <c r="AT211" s="18" t="s">
        <v>221</v>
      </c>
      <c r="AU211" s="18" t="s">
        <v>90</v>
      </c>
    </row>
    <row r="212" s="2" customFormat="1">
      <c r="A212" s="39"/>
      <c r="B212" s="40"/>
      <c r="C212" s="41"/>
      <c r="D212" s="250" t="s">
        <v>362</v>
      </c>
      <c r="E212" s="41"/>
      <c r="F212" s="251" t="s">
        <v>8623</v>
      </c>
      <c r="G212" s="41"/>
      <c r="H212" s="41"/>
      <c r="I212" s="235"/>
      <c r="J212" s="41"/>
      <c r="K212" s="41"/>
      <c r="L212" s="45"/>
      <c r="M212" s="236"/>
      <c r="N212" s="237"/>
      <c r="O212" s="92"/>
      <c r="P212" s="92"/>
      <c r="Q212" s="92"/>
      <c r="R212" s="92"/>
      <c r="S212" s="92"/>
      <c r="T212" s="93"/>
      <c r="U212" s="39"/>
      <c r="V212" s="39"/>
      <c r="W212" s="39"/>
      <c r="X212" s="39"/>
      <c r="Y212" s="39"/>
      <c r="Z212" s="39"/>
      <c r="AA212" s="39"/>
      <c r="AB212" s="39"/>
      <c r="AC212" s="39"/>
      <c r="AD212" s="39"/>
      <c r="AE212" s="39"/>
      <c r="AT212" s="18" t="s">
        <v>362</v>
      </c>
      <c r="AU212" s="18" t="s">
        <v>90</v>
      </c>
    </row>
    <row r="213" s="2" customFormat="1" ht="24.15" customHeight="1">
      <c r="A213" s="39"/>
      <c r="B213" s="40"/>
      <c r="C213" s="295" t="s">
        <v>745</v>
      </c>
      <c r="D213" s="295" t="s">
        <v>539</v>
      </c>
      <c r="E213" s="296" t="s">
        <v>8624</v>
      </c>
      <c r="F213" s="297" t="s">
        <v>8625</v>
      </c>
      <c r="G213" s="298" t="s">
        <v>797</v>
      </c>
      <c r="H213" s="299">
        <v>82</v>
      </c>
      <c r="I213" s="300"/>
      <c r="J213" s="301">
        <f>ROUND(I213*H213,2)</f>
        <v>0</v>
      </c>
      <c r="K213" s="297" t="s">
        <v>359</v>
      </c>
      <c r="L213" s="302"/>
      <c r="M213" s="303" t="s">
        <v>1</v>
      </c>
      <c r="N213" s="304" t="s">
        <v>46</v>
      </c>
      <c r="O213" s="92"/>
      <c r="P213" s="229">
        <f>O213*H213</f>
        <v>0</v>
      </c>
      <c r="Q213" s="229">
        <v>0.00052999999999999998</v>
      </c>
      <c r="R213" s="229">
        <f>Q213*H213</f>
        <v>0.043459999999999999</v>
      </c>
      <c r="S213" s="229">
        <v>0</v>
      </c>
      <c r="T213" s="230">
        <f>S213*H213</f>
        <v>0</v>
      </c>
      <c r="U213" s="39"/>
      <c r="V213" s="39"/>
      <c r="W213" s="39"/>
      <c r="X213" s="39"/>
      <c r="Y213" s="39"/>
      <c r="Z213" s="39"/>
      <c r="AA213" s="39"/>
      <c r="AB213" s="39"/>
      <c r="AC213" s="39"/>
      <c r="AD213" s="39"/>
      <c r="AE213" s="39"/>
      <c r="AR213" s="231" t="s">
        <v>676</v>
      </c>
      <c r="AT213" s="231" t="s">
        <v>539</v>
      </c>
      <c r="AU213" s="231" t="s">
        <v>90</v>
      </c>
      <c r="AY213" s="18" t="s">
        <v>215</v>
      </c>
      <c r="BE213" s="232">
        <f>IF(N213="základní",J213,0)</f>
        <v>0</v>
      </c>
      <c r="BF213" s="232">
        <f>IF(N213="snížená",J213,0)</f>
        <v>0</v>
      </c>
      <c r="BG213" s="232">
        <f>IF(N213="zákl. přenesená",J213,0)</f>
        <v>0</v>
      </c>
      <c r="BH213" s="232">
        <f>IF(N213="sníž. přenesená",J213,0)</f>
        <v>0</v>
      </c>
      <c r="BI213" s="232">
        <f>IF(N213="nulová",J213,0)</f>
        <v>0</v>
      </c>
      <c r="BJ213" s="18" t="s">
        <v>88</v>
      </c>
      <c r="BK213" s="232">
        <f>ROUND(I213*H213,2)</f>
        <v>0</v>
      </c>
      <c r="BL213" s="18" t="s">
        <v>291</v>
      </c>
      <c r="BM213" s="231" t="s">
        <v>8626</v>
      </c>
    </row>
    <row r="214" s="2" customFormat="1">
      <c r="A214" s="39"/>
      <c r="B214" s="40"/>
      <c r="C214" s="41"/>
      <c r="D214" s="233" t="s">
        <v>221</v>
      </c>
      <c r="E214" s="41"/>
      <c r="F214" s="234" t="s">
        <v>8625</v>
      </c>
      <c r="G214" s="41"/>
      <c r="H214" s="41"/>
      <c r="I214" s="235"/>
      <c r="J214" s="41"/>
      <c r="K214" s="41"/>
      <c r="L214" s="45"/>
      <c r="M214" s="236"/>
      <c r="N214" s="237"/>
      <c r="O214" s="92"/>
      <c r="P214" s="92"/>
      <c r="Q214" s="92"/>
      <c r="R214" s="92"/>
      <c r="S214" s="92"/>
      <c r="T214" s="93"/>
      <c r="U214" s="39"/>
      <c r="V214" s="39"/>
      <c r="W214" s="39"/>
      <c r="X214" s="39"/>
      <c r="Y214" s="39"/>
      <c r="Z214" s="39"/>
      <c r="AA214" s="39"/>
      <c r="AB214" s="39"/>
      <c r="AC214" s="39"/>
      <c r="AD214" s="39"/>
      <c r="AE214" s="39"/>
      <c r="AT214" s="18" t="s">
        <v>221</v>
      </c>
      <c r="AU214" s="18" t="s">
        <v>90</v>
      </c>
    </row>
    <row r="215" s="14" customFormat="1">
      <c r="A215" s="14"/>
      <c r="B215" s="262"/>
      <c r="C215" s="263"/>
      <c r="D215" s="233" t="s">
        <v>364</v>
      </c>
      <c r="E215" s="264" t="s">
        <v>1</v>
      </c>
      <c r="F215" s="265" t="s">
        <v>8627</v>
      </c>
      <c r="G215" s="263"/>
      <c r="H215" s="266">
        <v>82</v>
      </c>
      <c r="I215" s="267"/>
      <c r="J215" s="263"/>
      <c r="K215" s="263"/>
      <c r="L215" s="268"/>
      <c r="M215" s="269"/>
      <c r="N215" s="270"/>
      <c r="O215" s="270"/>
      <c r="P215" s="270"/>
      <c r="Q215" s="270"/>
      <c r="R215" s="270"/>
      <c r="S215" s="270"/>
      <c r="T215" s="271"/>
      <c r="U215" s="14"/>
      <c r="V215" s="14"/>
      <c r="W215" s="14"/>
      <c r="X215" s="14"/>
      <c r="Y215" s="14"/>
      <c r="Z215" s="14"/>
      <c r="AA215" s="14"/>
      <c r="AB215" s="14"/>
      <c r="AC215" s="14"/>
      <c r="AD215" s="14"/>
      <c r="AE215" s="14"/>
      <c r="AT215" s="272" t="s">
        <v>364</v>
      </c>
      <c r="AU215" s="272" t="s">
        <v>90</v>
      </c>
      <c r="AV215" s="14" t="s">
        <v>90</v>
      </c>
      <c r="AW215" s="14" t="s">
        <v>36</v>
      </c>
      <c r="AX215" s="14" t="s">
        <v>88</v>
      </c>
      <c r="AY215" s="272" t="s">
        <v>215</v>
      </c>
    </row>
    <row r="216" s="2" customFormat="1" ht="33" customHeight="1">
      <c r="A216" s="39"/>
      <c r="B216" s="40"/>
      <c r="C216" s="220" t="s">
        <v>751</v>
      </c>
      <c r="D216" s="220" t="s">
        <v>216</v>
      </c>
      <c r="E216" s="221" t="s">
        <v>8628</v>
      </c>
      <c r="F216" s="222" t="s">
        <v>8629</v>
      </c>
      <c r="G216" s="223" t="s">
        <v>797</v>
      </c>
      <c r="H216" s="224">
        <v>41</v>
      </c>
      <c r="I216" s="225"/>
      <c r="J216" s="226">
        <f>ROUND(I216*H216,2)</f>
        <v>0</v>
      </c>
      <c r="K216" s="222" t="s">
        <v>359</v>
      </c>
      <c r="L216" s="45"/>
      <c r="M216" s="227" t="s">
        <v>1</v>
      </c>
      <c r="N216" s="228" t="s">
        <v>46</v>
      </c>
      <c r="O216" s="92"/>
      <c r="P216" s="229">
        <f>O216*H216</f>
        <v>0</v>
      </c>
      <c r="Q216" s="229">
        <v>0</v>
      </c>
      <c r="R216" s="229">
        <f>Q216*H216</f>
        <v>0</v>
      </c>
      <c r="S216" s="229">
        <v>0</v>
      </c>
      <c r="T216" s="230">
        <f>S216*H216</f>
        <v>0</v>
      </c>
      <c r="U216" s="39"/>
      <c r="V216" s="39"/>
      <c r="W216" s="39"/>
      <c r="X216" s="39"/>
      <c r="Y216" s="39"/>
      <c r="Z216" s="39"/>
      <c r="AA216" s="39"/>
      <c r="AB216" s="39"/>
      <c r="AC216" s="39"/>
      <c r="AD216" s="39"/>
      <c r="AE216" s="39"/>
      <c r="AR216" s="231" t="s">
        <v>291</v>
      </c>
      <c r="AT216" s="231" t="s">
        <v>216</v>
      </c>
      <c r="AU216" s="231" t="s">
        <v>90</v>
      </c>
      <c r="AY216" s="18" t="s">
        <v>215</v>
      </c>
      <c r="BE216" s="232">
        <f>IF(N216="základní",J216,0)</f>
        <v>0</v>
      </c>
      <c r="BF216" s="232">
        <f>IF(N216="snížená",J216,0)</f>
        <v>0</v>
      </c>
      <c r="BG216" s="232">
        <f>IF(N216="zákl. přenesená",J216,0)</f>
        <v>0</v>
      </c>
      <c r="BH216" s="232">
        <f>IF(N216="sníž. přenesená",J216,0)</f>
        <v>0</v>
      </c>
      <c r="BI216" s="232">
        <f>IF(N216="nulová",J216,0)</f>
        <v>0</v>
      </c>
      <c r="BJ216" s="18" t="s">
        <v>88</v>
      </c>
      <c r="BK216" s="232">
        <f>ROUND(I216*H216,2)</f>
        <v>0</v>
      </c>
      <c r="BL216" s="18" t="s">
        <v>291</v>
      </c>
      <c r="BM216" s="231" t="s">
        <v>8630</v>
      </c>
    </row>
    <row r="217" s="2" customFormat="1">
      <c r="A217" s="39"/>
      <c r="B217" s="40"/>
      <c r="C217" s="41"/>
      <c r="D217" s="233" t="s">
        <v>221</v>
      </c>
      <c r="E217" s="41"/>
      <c r="F217" s="234" t="s">
        <v>8631</v>
      </c>
      <c r="G217" s="41"/>
      <c r="H217" s="41"/>
      <c r="I217" s="235"/>
      <c r="J217" s="41"/>
      <c r="K217" s="41"/>
      <c r="L217" s="45"/>
      <c r="M217" s="236"/>
      <c r="N217" s="237"/>
      <c r="O217" s="92"/>
      <c r="P217" s="92"/>
      <c r="Q217" s="92"/>
      <c r="R217" s="92"/>
      <c r="S217" s="92"/>
      <c r="T217" s="93"/>
      <c r="U217" s="39"/>
      <c r="V217" s="39"/>
      <c r="W217" s="39"/>
      <c r="X217" s="39"/>
      <c r="Y217" s="39"/>
      <c r="Z217" s="39"/>
      <c r="AA217" s="39"/>
      <c r="AB217" s="39"/>
      <c r="AC217" s="39"/>
      <c r="AD217" s="39"/>
      <c r="AE217" s="39"/>
      <c r="AT217" s="18" t="s">
        <v>221</v>
      </c>
      <c r="AU217" s="18" t="s">
        <v>90</v>
      </c>
    </row>
    <row r="218" s="2" customFormat="1">
      <c r="A218" s="39"/>
      <c r="B218" s="40"/>
      <c r="C218" s="41"/>
      <c r="D218" s="250" t="s">
        <v>362</v>
      </c>
      <c r="E218" s="41"/>
      <c r="F218" s="251" t="s">
        <v>8632</v>
      </c>
      <c r="G218" s="41"/>
      <c r="H218" s="41"/>
      <c r="I218" s="235"/>
      <c r="J218" s="41"/>
      <c r="K218" s="41"/>
      <c r="L218" s="45"/>
      <c r="M218" s="236"/>
      <c r="N218" s="237"/>
      <c r="O218" s="92"/>
      <c r="P218" s="92"/>
      <c r="Q218" s="92"/>
      <c r="R218" s="92"/>
      <c r="S218" s="92"/>
      <c r="T218" s="93"/>
      <c r="U218" s="39"/>
      <c r="V218" s="39"/>
      <c r="W218" s="39"/>
      <c r="X218" s="39"/>
      <c r="Y218" s="39"/>
      <c r="Z218" s="39"/>
      <c r="AA218" s="39"/>
      <c r="AB218" s="39"/>
      <c r="AC218" s="39"/>
      <c r="AD218" s="39"/>
      <c r="AE218" s="39"/>
      <c r="AT218" s="18" t="s">
        <v>362</v>
      </c>
      <c r="AU218" s="18" t="s">
        <v>90</v>
      </c>
    </row>
    <row r="219" s="2" customFormat="1" ht="24.15" customHeight="1">
      <c r="A219" s="39"/>
      <c r="B219" s="40"/>
      <c r="C219" s="295" t="s">
        <v>758</v>
      </c>
      <c r="D219" s="295" t="s">
        <v>539</v>
      </c>
      <c r="E219" s="296" t="s">
        <v>8633</v>
      </c>
      <c r="F219" s="297" t="s">
        <v>8634</v>
      </c>
      <c r="G219" s="298" t="s">
        <v>797</v>
      </c>
      <c r="H219" s="299">
        <v>41</v>
      </c>
      <c r="I219" s="300"/>
      <c r="J219" s="301">
        <f>ROUND(I219*H219,2)</f>
        <v>0</v>
      </c>
      <c r="K219" s="297" t="s">
        <v>359</v>
      </c>
      <c r="L219" s="302"/>
      <c r="M219" s="303" t="s">
        <v>1</v>
      </c>
      <c r="N219" s="304" t="s">
        <v>46</v>
      </c>
      <c r="O219" s="92"/>
      <c r="P219" s="229">
        <f>O219*H219</f>
        <v>0</v>
      </c>
      <c r="Q219" s="229">
        <v>0.00022000000000000001</v>
      </c>
      <c r="R219" s="229">
        <f>Q219*H219</f>
        <v>0.0090200000000000002</v>
      </c>
      <c r="S219" s="229">
        <v>0</v>
      </c>
      <c r="T219" s="230">
        <f>S219*H219</f>
        <v>0</v>
      </c>
      <c r="U219" s="39"/>
      <c r="V219" s="39"/>
      <c r="W219" s="39"/>
      <c r="X219" s="39"/>
      <c r="Y219" s="39"/>
      <c r="Z219" s="39"/>
      <c r="AA219" s="39"/>
      <c r="AB219" s="39"/>
      <c r="AC219" s="39"/>
      <c r="AD219" s="39"/>
      <c r="AE219" s="39"/>
      <c r="AR219" s="231" t="s">
        <v>676</v>
      </c>
      <c r="AT219" s="231" t="s">
        <v>539</v>
      </c>
      <c r="AU219" s="231" t="s">
        <v>90</v>
      </c>
      <c r="AY219" s="18" t="s">
        <v>215</v>
      </c>
      <c r="BE219" s="232">
        <f>IF(N219="základní",J219,0)</f>
        <v>0</v>
      </c>
      <c r="BF219" s="232">
        <f>IF(N219="snížená",J219,0)</f>
        <v>0</v>
      </c>
      <c r="BG219" s="232">
        <f>IF(N219="zákl. přenesená",J219,0)</f>
        <v>0</v>
      </c>
      <c r="BH219" s="232">
        <f>IF(N219="sníž. přenesená",J219,0)</f>
        <v>0</v>
      </c>
      <c r="BI219" s="232">
        <f>IF(N219="nulová",J219,0)</f>
        <v>0</v>
      </c>
      <c r="BJ219" s="18" t="s">
        <v>88</v>
      </c>
      <c r="BK219" s="232">
        <f>ROUND(I219*H219,2)</f>
        <v>0</v>
      </c>
      <c r="BL219" s="18" t="s">
        <v>291</v>
      </c>
      <c r="BM219" s="231" t="s">
        <v>8635</v>
      </c>
    </row>
    <row r="220" s="2" customFormat="1">
      <c r="A220" s="39"/>
      <c r="B220" s="40"/>
      <c r="C220" s="41"/>
      <c r="D220" s="233" t="s">
        <v>221</v>
      </c>
      <c r="E220" s="41"/>
      <c r="F220" s="234" t="s">
        <v>8634</v>
      </c>
      <c r="G220" s="41"/>
      <c r="H220" s="41"/>
      <c r="I220" s="235"/>
      <c r="J220" s="41"/>
      <c r="K220" s="41"/>
      <c r="L220" s="45"/>
      <c r="M220" s="236"/>
      <c r="N220" s="237"/>
      <c r="O220" s="92"/>
      <c r="P220" s="92"/>
      <c r="Q220" s="92"/>
      <c r="R220" s="92"/>
      <c r="S220" s="92"/>
      <c r="T220" s="93"/>
      <c r="U220" s="39"/>
      <c r="V220" s="39"/>
      <c r="W220" s="39"/>
      <c r="X220" s="39"/>
      <c r="Y220" s="39"/>
      <c r="Z220" s="39"/>
      <c r="AA220" s="39"/>
      <c r="AB220" s="39"/>
      <c r="AC220" s="39"/>
      <c r="AD220" s="39"/>
      <c r="AE220" s="39"/>
      <c r="AT220" s="18" t="s">
        <v>221</v>
      </c>
      <c r="AU220" s="18" t="s">
        <v>90</v>
      </c>
    </row>
    <row r="221" s="2" customFormat="1" ht="24.15" customHeight="1">
      <c r="A221" s="39"/>
      <c r="B221" s="40"/>
      <c r="C221" s="220" t="s">
        <v>794</v>
      </c>
      <c r="D221" s="220" t="s">
        <v>216</v>
      </c>
      <c r="E221" s="221" t="s">
        <v>8636</v>
      </c>
      <c r="F221" s="222" t="s">
        <v>8637</v>
      </c>
      <c r="G221" s="223" t="s">
        <v>716</v>
      </c>
      <c r="H221" s="224">
        <v>4</v>
      </c>
      <c r="I221" s="225"/>
      <c r="J221" s="226">
        <f>ROUND(I221*H221,2)</f>
        <v>0</v>
      </c>
      <c r="K221" s="222" t="s">
        <v>359</v>
      </c>
      <c r="L221" s="45"/>
      <c r="M221" s="227" t="s">
        <v>1</v>
      </c>
      <c r="N221" s="228" t="s">
        <v>46</v>
      </c>
      <c r="O221" s="92"/>
      <c r="P221" s="229">
        <f>O221*H221</f>
        <v>0</v>
      </c>
      <c r="Q221" s="229">
        <v>0</v>
      </c>
      <c r="R221" s="229">
        <f>Q221*H221</f>
        <v>0</v>
      </c>
      <c r="S221" s="229">
        <v>0</v>
      </c>
      <c r="T221" s="230">
        <f>S221*H221</f>
        <v>0</v>
      </c>
      <c r="U221" s="39"/>
      <c r="V221" s="39"/>
      <c r="W221" s="39"/>
      <c r="X221" s="39"/>
      <c r="Y221" s="39"/>
      <c r="Z221" s="39"/>
      <c r="AA221" s="39"/>
      <c r="AB221" s="39"/>
      <c r="AC221" s="39"/>
      <c r="AD221" s="39"/>
      <c r="AE221" s="39"/>
      <c r="AR221" s="231" t="s">
        <v>291</v>
      </c>
      <c r="AT221" s="231" t="s">
        <v>216</v>
      </c>
      <c r="AU221" s="231" t="s">
        <v>90</v>
      </c>
      <c r="AY221" s="18" t="s">
        <v>215</v>
      </c>
      <c r="BE221" s="232">
        <f>IF(N221="základní",J221,0)</f>
        <v>0</v>
      </c>
      <c r="BF221" s="232">
        <f>IF(N221="snížená",J221,0)</f>
        <v>0</v>
      </c>
      <c r="BG221" s="232">
        <f>IF(N221="zákl. přenesená",J221,0)</f>
        <v>0</v>
      </c>
      <c r="BH221" s="232">
        <f>IF(N221="sníž. přenesená",J221,0)</f>
        <v>0</v>
      </c>
      <c r="BI221" s="232">
        <f>IF(N221="nulová",J221,0)</f>
        <v>0</v>
      </c>
      <c r="BJ221" s="18" t="s">
        <v>88</v>
      </c>
      <c r="BK221" s="232">
        <f>ROUND(I221*H221,2)</f>
        <v>0</v>
      </c>
      <c r="BL221" s="18" t="s">
        <v>291</v>
      </c>
      <c r="BM221" s="231" t="s">
        <v>8638</v>
      </c>
    </row>
    <row r="222" s="2" customFormat="1">
      <c r="A222" s="39"/>
      <c r="B222" s="40"/>
      <c r="C222" s="41"/>
      <c r="D222" s="233" t="s">
        <v>221</v>
      </c>
      <c r="E222" s="41"/>
      <c r="F222" s="234" t="s">
        <v>8639</v>
      </c>
      <c r="G222" s="41"/>
      <c r="H222" s="41"/>
      <c r="I222" s="235"/>
      <c r="J222" s="41"/>
      <c r="K222" s="41"/>
      <c r="L222" s="45"/>
      <c r="M222" s="236"/>
      <c r="N222" s="237"/>
      <c r="O222" s="92"/>
      <c r="P222" s="92"/>
      <c r="Q222" s="92"/>
      <c r="R222" s="92"/>
      <c r="S222" s="92"/>
      <c r="T222" s="93"/>
      <c r="U222" s="39"/>
      <c r="V222" s="39"/>
      <c r="W222" s="39"/>
      <c r="X222" s="39"/>
      <c r="Y222" s="39"/>
      <c r="Z222" s="39"/>
      <c r="AA222" s="39"/>
      <c r="AB222" s="39"/>
      <c r="AC222" s="39"/>
      <c r="AD222" s="39"/>
      <c r="AE222" s="39"/>
      <c r="AT222" s="18" t="s">
        <v>221</v>
      </c>
      <c r="AU222" s="18" t="s">
        <v>90</v>
      </c>
    </row>
    <row r="223" s="2" customFormat="1">
      <c r="A223" s="39"/>
      <c r="B223" s="40"/>
      <c r="C223" s="41"/>
      <c r="D223" s="250" t="s">
        <v>362</v>
      </c>
      <c r="E223" s="41"/>
      <c r="F223" s="251" t="s">
        <v>8640</v>
      </c>
      <c r="G223" s="41"/>
      <c r="H223" s="41"/>
      <c r="I223" s="235"/>
      <c r="J223" s="41"/>
      <c r="K223" s="41"/>
      <c r="L223" s="45"/>
      <c r="M223" s="236"/>
      <c r="N223" s="237"/>
      <c r="O223" s="92"/>
      <c r="P223" s="92"/>
      <c r="Q223" s="92"/>
      <c r="R223" s="92"/>
      <c r="S223" s="92"/>
      <c r="T223" s="93"/>
      <c r="U223" s="39"/>
      <c r="V223" s="39"/>
      <c r="W223" s="39"/>
      <c r="X223" s="39"/>
      <c r="Y223" s="39"/>
      <c r="Z223" s="39"/>
      <c r="AA223" s="39"/>
      <c r="AB223" s="39"/>
      <c r="AC223" s="39"/>
      <c r="AD223" s="39"/>
      <c r="AE223" s="39"/>
      <c r="AT223" s="18" t="s">
        <v>362</v>
      </c>
      <c r="AU223" s="18" t="s">
        <v>90</v>
      </c>
    </row>
    <row r="224" s="2" customFormat="1" ht="24.15" customHeight="1">
      <c r="A224" s="39"/>
      <c r="B224" s="40"/>
      <c r="C224" s="220" t="s">
        <v>802</v>
      </c>
      <c r="D224" s="220" t="s">
        <v>216</v>
      </c>
      <c r="E224" s="221" t="s">
        <v>8641</v>
      </c>
      <c r="F224" s="222" t="s">
        <v>8642</v>
      </c>
      <c r="G224" s="223" t="s">
        <v>716</v>
      </c>
      <c r="H224" s="224">
        <v>2</v>
      </c>
      <c r="I224" s="225"/>
      <c r="J224" s="226">
        <f>ROUND(I224*H224,2)</f>
        <v>0</v>
      </c>
      <c r="K224" s="222" t="s">
        <v>359</v>
      </c>
      <c r="L224" s="45"/>
      <c r="M224" s="227" t="s">
        <v>1</v>
      </c>
      <c r="N224" s="228" t="s">
        <v>46</v>
      </c>
      <c r="O224" s="92"/>
      <c r="P224" s="229">
        <f>O224*H224</f>
        <v>0</v>
      </c>
      <c r="Q224" s="229">
        <v>0</v>
      </c>
      <c r="R224" s="229">
        <f>Q224*H224</f>
        <v>0</v>
      </c>
      <c r="S224" s="229">
        <v>0</v>
      </c>
      <c r="T224" s="230">
        <f>S224*H224</f>
        <v>0</v>
      </c>
      <c r="U224" s="39"/>
      <c r="V224" s="39"/>
      <c r="W224" s="39"/>
      <c r="X224" s="39"/>
      <c r="Y224" s="39"/>
      <c r="Z224" s="39"/>
      <c r="AA224" s="39"/>
      <c r="AB224" s="39"/>
      <c r="AC224" s="39"/>
      <c r="AD224" s="39"/>
      <c r="AE224" s="39"/>
      <c r="AR224" s="231" t="s">
        <v>1043</v>
      </c>
      <c r="AT224" s="231" t="s">
        <v>216</v>
      </c>
      <c r="AU224" s="231" t="s">
        <v>90</v>
      </c>
      <c r="AY224" s="18" t="s">
        <v>215</v>
      </c>
      <c r="BE224" s="232">
        <f>IF(N224="základní",J224,0)</f>
        <v>0</v>
      </c>
      <c r="BF224" s="232">
        <f>IF(N224="snížená",J224,0)</f>
        <v>0</v>
      </c>
      <c r="BG224" s="232">
        <f>IF(N224="zákl. přenesená",J224,0)</f>
        <v>0</v>
      </c>
      <c r="BH224" s="232">
        <f>IF(N224="sníž. přenesená",J224,0)</f>
        <v>0</v>
      </c>
      <c r="BI224" s="232">
        <f>IF(N224="nulová",J224,0)</f>
        <v>0</v>
      </c>
      <c r="BJ224" s="18" t="s">
        <v>88</v>
      </c>
      <c r="BK224" s="232">
        <f>ROUND(I224*H224,2)</f>
        <v>0</v>
      </c>
      <c r="BL224" s="18" t="s">
        <v>1043</v>
      </c>
      <c r="BM224" s="231" t="s">
        <v>8643</v>
      </c>
    </row>
    <row r="225" s="2" customFormat="1">
      <c r="A225" s="39"/>
      <c r="B225" s="40"/>
      <c r="C225" s="41"/>
      <c r="D225" s="233" t="s">
        <v>221</v>
      </c>
      <c r="E225" s="41"/>
      <c r="F225" s="234" t="s">
        <v>8642</v>
      </c>
      <c r="G225" s="41"/>
      <c r="H225" s="41"/>
      <c r="I225" s="235"/>
      <c r="J225" s="41"/>
      <c r="K225" s="41"/>
      <c r="L225" s="45"/>
      <c r="M225" s="236"/>
      <c r="N225" s="237"/>
      <c r="O225" s="92"/>
      <c r="P225" s="92"/>
      <c r="Q225" s="92"/>
      <c r="R225" s="92"/>
      <c r="S225" s="92"/>
      <c r="T225" s="93"/>
      <c r="U225" s="39"/>
      <c r="V225" s="39"/>
      <c r="W225" s="39"/>
      <c r="X225" s="39"/>
      <c r="Y225" s="39"/>
      <c r="Z225" s="39"/>
      <c r="AA225" s="39"/>
      <c r="AB225" s="39"/>
      <c r="AC225" s="39"/>
      <c r="AD225" s="39"/>
      <c r="AE225" s="39"/>
      <c r="AT225" s="18" t="s">
        <v>221</v>
      </c>
      <c r="AU225" s="18" t="s">
        <v>90</v>
      </c>
    </row>
    <row r="226" s="2" customFormat="1">
      <c r="A226" s="39"/>
      <c r="B226" s="40"/>
      <c r="C226" s="41"/>
      <c r="D226" s="250" t="s">
        <v>362</v>
      </c>
      <c r="E226" s="41"/>
      <c r="F226" s="251" t="s">
        <v>8644</v>
      </c>
      <c r="G226" s="41"/>
      <c r="H226" s="41"/>
      <c r="I226" s="235"/>
      <c r="J226" s="41"/>
      <c r="K226" s="41"/>
      <c r="L226" s="45"/>
      <c r="M226" s="236"/>
      <c r="N226" s="237"/>
      <c r="O226" s="92"/>
      <c r="P226" s="92"/>
      <c r="Q226" s="92"/>
      <c r="R226" s="92"/>
      <c r="S226" s="92"/>
      <c r="T226" s="93"/>
      <c r="U226" s="39"/>
      <c r="V226" s="39"/>
      <c r="W226" s="39"/>
      <c r="X226" s="39"/>
      <c r="Y226" s="39"/>
      <c r="Z226" s="39"/>
      <c r="AA226" s="39"/>
      <c r="AB226" s="39"/>
      <c r="AC226" s="39"/>
      <c r="AD226" s="39"/>
      <c r="AE226" s="39"/>
      <c r="AT226" s="18" t="s">
        <v>362</v>
      </c>
      <c r="AU226" s="18" t="s">
        <v>90</v>
      </c>
    </row>
    <row r="227" s="2" customFormat="1" ht="24.15" customHeight="1">
      <c r="A227" s="39"/>
      <c r="B227" s="40"/>
      <c r="C227" s="295" t="s">
        <v>808</v>
      </c>
      <c r="D227" s="295" t="s">
        <v>539</v>
      </c>
      <c r="E227" s="296" t="s">
        <v>8645</v>
      </c>
      <c r="F227" s="297" t="s">
        <v>8646</v>
      </c>
      <c r="G227" s="298" t="s">
        <v>716</v>
      </c>
      <c r="H227" s="299">
        <v>2</v>
      </c>
      <c r="I227" s="300"/>
      <c r="J227" s="301">
        <f>ROUND(I227*H227,2)</f>
        <v>0</v>
      </c>
      <c r="K227" s="297" t="s">
        <v>359</v>
      </c>
      <c r="L227" s="302"/>
      <c r="M227" s="303" t="s">
        <v>1</v>
      </c>
      <c r="N227" s="304" t="s">
        <v>46</v>
      </c>
      <c r="O227" s="92"/>
      <c r="P227" s="229">
        <f>O227*H227</f>
        <v>0</v>
      </c>
      <c r="Q227" s="229">
        <v>0.0070000000000000001</v>
      </c>
      <c r="R227" s="229">
        <f>Q227*H227</f>
        <v>0.014</v>
      </c>
      <c r="S227" s="229">
        <v>0</v>
      </c>
      <c r="T227" s="230">
        <f>S227*H227</f>
        <v>0</v>
      </c>
      <c r="U227" s="39"/>
      <c r="V227" s="39"/>
      <c r="W227" s="39"/>
      <c r="X227" s="39"/>
      <c r="Y227" s="39"/>
      <c r="Z227" s="39"/>
      <c r="AA227" s="39"/>
      <c r="AB227" s="39"/>
      <c r="AC227" s="39"/>
      <c r="AD227" s="39"/>
      <c r="AE227" s="39"/>
      <c r="AR227" s="231" t="s">
        <v>2646</v>
      </c>
      <c r="AT227" s="231" t="s">
        <v>539</v>
      </c>
      <c r="AU227" s="231" t="s">
        <v>90</v>
      </c>
      <c r="AY227" s="18" t="s">
        <v>215</v>
      </c>
      <c r="BE227" s="232">
        <f>IF(N227="základní",J227,0)</f>
        <v>0</v>
      </c>
      <c r="BF227" s="232">
        <f>IF(N227="snížená",J227,0)</f>
        <v>0</v>
      </c>
      <c r="BG227" s="232">
        <f>IF(N227="zákl. přenesená",J227,0)</f>
        <v>0</v>
      </c>
      <c r="BH227" s="232">
        <f>IF(N227="sníž. přenesená",J227,0)</f>
        <v>0</v>
      </c>
      <c r="BI227" s="232">
        <f>IF(N227="nulová",J227,0)</f>
        <v>0</v>
      </c>
      <c r="BJ227" s="18" t="s">
        <v>88</v>
      </c>
      <c r="BK227" s="232">
        <f>ROUND(I227*H227,2)</f>
        <v>0</v>
      </c>
      <c r="BL227" s="18" t="s">
        <v>1043</v>
      </c>
      <c r="BM227" s="231" t="s">
        <v>8647</v>
      </c>
    </row>
    <row r="228" s="2" customFormat="1" ht="16.5" customHeight="1">
      <c r="A228" s="39"/>
      <c r="B228" s="40"/>
      <c r="C228" s="295" t="s">
        <v>816</v>
      </c>
      <c r="D228" s="295" t="s">
        <v>539</v>
      </c>
      <c r="E228" s="296" t="s">
        <v>8648</v>
      </c>
      <c r="F228" s="297" t="s">
        <v>8649</v>
      </c>
      <c r="G228" s="298" t="s">
        <v>716</v>
      </c>
      <c r="H228" s="299">
        <v>1</v>
      </c>
      <c r="I228" s="300"/>
      <c r="J228" s="301">
        <f>ROUND(I228*H228,2)</f>
        <v>0</v>
      </c>
      <c r="K228" s="297" t="s">
        <v>1</v>
      </c>
      <c r="L228" s="302"/>
      <c r="M228" s="303" t="s">
        <v>1</v>
      </c>
      <c r="N228" s="304" t="s">
        <v>46</v>
      </c>
      <c r="O228" s="92"/>
      <c r="P228" s="229">
        <f>O228*H228</f>
        <v>0</v>
      </c>
      <c r="Q228" s="229">
        <v>0</v>
      </c>
      <c r="R228" s="229">
        <f>Q228*H228</f>
        <v>0</v>
      </c>
      <c r="S228" s="229">
        <v>0</v>
      </c>
      <c r="T228" s="230">
        <f>S228*H228</f>
        <v>0</v>
      </c>
      <c r="U228" s="39"/>
      <c r="V228" s="39"/>
      <c r="W228" s="39"/>
      <c r="X228" s="39"/>
      <c r="Y228" s="39"/>
      <c r="Z228" s="39"/>
      <c r="AA228" s="39"/>
      <c r="AB228" s="39"/>
      <c r="AC228" s="39"/>
      <c r="AD228" s="39"/>
      <c r="AE228" s="39"/>
      <c r="AR228" s="231" t="s">
        <v>2646</v>
      </c>
      <c r="AT228" s="231" t="s">
        <v>539</v>
      </c>
      <c r="AU228" s="231" t="s">
        <v>90</v>
      </c>
      <c r="AY228" s="18" t="s">
        <v>215</v>
      </c>
      <c r="BE228" s="232">
        <f>IF(N228="základní",J228,0)</f>
        <v>0</v>
      </c>
      <c r="BF228" s="232">
        <f>IF(N228="snížená",J228,0)</f>
        <v>0</v>
      </c>
      <c r="BG228" s="232">
        <f>IF(N228="zákl. přenesená",J228,0)</f>
        <v>0</v>
      </c>
      <c r="BH228" s="232">
        <f>IF(N228="sníž. přenesená",J228,0)</f>
        <v>0</v>
      </c>
      <c r="BI228" s="232">
        <f>IF(N228="nulová",J228,0)</f>
        <v>0</v>
      </c>
      <c r="BJ228" s="18" t="s">
        <v>88</v>
      </c>
      <c r="BK228" s="232">
        <f>ROUND(I228*H228,2)</f>
        <v>0</v>
      </c>
      <c r="BL228" s="18" t="s">
        <v>1043</v>
      </c>
      <c r="BM228" s="231" t="s">
        <v>8650</v>
      </c>
    </row>
    <row r="229" s="2" customFormat="1" ht="16.5" customHeight="1">
      <c r="A229" s="39"/>
      <c r="B229" s="40"/>
      <c r="C229" s="220" t="s">
        <v>876</v>
      </c>
      <c r="D229" s="220" t="s">
        <v>216</v>
      </c>
      <c r="E229" s="221" t="s">
        <v>8651</v>
      </c>
      <c r="F229" s="222" t="s">
        <v>8652</v>
      </c>
      <c r="G229" s="223" t="s">
        <v>219</v>
      </c>
      <c r="H229" s="224">
        <v>1</v>
      </c>
      <c r="I229" s="225"/>
      <c r="J229" s="226">
        <f>ROUND(I229*H229,2)</f>
        <v>0</v>
      </c>
      <c r="K229" s="222" t="s">
        <v>1</v>
      </c>
      <c r="L229" s="45"/>
      <c r="M229" s="227" t="s">
        <v>1</v>
      </c>
      <c r="N229" s="228" t="s">
        <v>46</v>
      </c>
      <c r="O229" s="92"/>
      <c r="P229" s="229">
        <f>O229*H229</f>
        <v>0</v>
      </c>
      <c r="Q229" s="229">
        <v>0</v>
      </c>
      <c r="R229" s="229">
        <f>Q229*H229</f>
        <v>0</v>
      </c>
      <c r="S229" s="229">
        <v>0</v>
      </c>
      <c r="T229" s="230">
        <f>S229*H229</f>
        <v>0</v>
      </c>
      <c r="U229" s="39"/>
      <c r="V229" s="39"/>
      <c r="W229" s="39"/>
      <c r="X229" s="39"/>
      <c r="Y229" s="39"/>
      <c r="Z229" s="39"/>
      <c r="AA229" s="39"/>
      <c r="AB229" s="39"/>
      <c r="AC229" s="39"/>
      <c r="AD229" s="39"/>
      <c r="AE229" s="39"/>
      <c r="AR229" s="231" t="s">
        <v>291</v>
      </c>
      <c r="AT229" s="231" t="s">
        <v>216</v>
      </c>
      <c r="AU229" s="231" t="s">
        <v>90</v>
      </c>
      <c r="AY229" s="18" t="s">
        <v>215</v>
      </c>
      <c r="BE229" s="232">
        <f>IF(N229="základní",J229,0)</f>
        <v>0</v>
      </c>
      <c r="BF229" s="232">
        <f>IF(N229="snížená",J229,0)</f>
        <v>0</v>
      </c>
      <c r="BG229" s="232">
        <f>IF(N229="zákl. přenesená",J229,0)</f>
        <v>0</v>
      </c>
      <c r="BH229" s="232">
        <f>IF(N229="sníž. přenesená",J229,0)</f>
        <v>0</v>
      </c>
      <c r="BI229" s="232">
        <f>IF(N229="nulová",J229,0)</f>
        <v>0</v>
      </c>
      <c r="BJ229" s="18" t="s">
        <v>88</v>
      </c>
      <c r="BK229" s="232">
        <f>ROUND(I229*H229,2)</f>
        <v>0</v>
      </c>
      <c r="BL229" s="18" t="s">
        <v>291</v>
      </c>
      <c r="BM229" s="231" t="s">
        <v>8653</v>
      </c>
    </row>
    <row r="230" s="2" customFormat="1" ht="21.75" customHeight="1">
      <c r="A230" s="39"/>
      <c r="B230" s="40"/>
      <c r="C230" s="220" t="s">
        <v>901</v>
      </c>
      <c r="D230" s="220" t="s">
        <v>216</v>
      </c>
      <c r="E230" s="221" t="s">
        <v>8654</v>
      </c>
      <c r="F230" s="222" t="s">
        <v>8655</v>
      </c>
      <c r="G230" s="223" t="s">
        <v>716</v>
      </c>
      <c r="H230" s="224">
        <v>2</v>
      </c>
      <c r="I230" s="225"/>
      <c r="J230" s="226">
        <f>ROUND(I230*H230,2)</f>
        <v>0</v>
      </c>
      <c r="K230" s="222" t="s">
        <v>359</v>
      </c>
      <c r="L230" s="45"/>
      <c r="M230" s="227" t="s">
        <v>1</v>
      </c>
      <c r="N230" s="228" t="s">
        <v>46</v>
      </c>
      <c r="O230" s="92"/>
      <c r="P230" s="229">
        <f>O230*H230</f>
        <v>0</v>
      </c>
      <c r="Q230" s="229">
        <v>0</v>
      </c>
      <c r="R230" s="229">
        <f>Q230*H230</f>
        <v>0</v>
      </c>
      <c r="S230" s="229">
        <v>0</v>
      </c>
      <c r="T230" s="230">
        <f>S230*H230</f>
        <v>0</v>
      </c>
      <c r="U230" s="39"/>
      <c r="V230" s="39"/>
      <c r="W230" s="39"/>
      <c r="X230" s="39"/>
      <c r="Y230" s="39"/>
      <c r="Z230" s="39"/>
      <c r="AA230" s="39"/>
      <c r="AB230" s="39"/>
      <c r="AC230" s="39"/>
      <c r="AD230" s="39"/>
      <c r="AE230" s="39"/>
      <c r="AR230" s="231" t="s">
        <v>1043</v>
      </c>
      <c r="AT230" s="231" t="s">
        <v>216</v>
      </c>
      <c r="AU230" s="231" t="s">
        <v>90</v>
      </c>
      <c r="AY230" s="18" t="s">
        <v>215</v>
      </c>
      <c r="BE230" s="232">
        <f>IF(N230="základní",J230,0)</f>
        <v>0</v>
      </c>
      <c r="BF230" s="232">
        <f>IF(N230="snížená",J230,0)</f>
        <v>0</v>
      </c>
      <c r="BG230" s="232">
        <f>IF(N230="zákl. přenesená",J230,0)</f>
        <v>0</v>
      </c>
      <c r="BH230" s="232">
        <f>IF(N230="sníž. přenesená",J230,0)</f>
        <v>0</v>
      </c>
      <c r="BI230" s="232">
        <f>IF(N230="nulová",J230,0)</f>
        <v>0</v>
      </c>
      <c r="BJ230" s="18" t="s">
        <v>88</v>
      </c>
      <c r="BK230" s="232">
        <f>ROUND(I230*H230,2)</f>
        <v>0</v>
      </c>
      <c r="BL230" s="18" t="s">
        <v>1043</v>
      </c>
      <c r="BM230" s="231" t="s">
        <v>8656</v>
      </c>
    </row>
    <row r="231" s="2" customFormat="1">
      <c r="A231" s="39"/>
      <c r="B231" s="40"/>
      <c r="C231" s="41"/>
      <c r="D231" s="233" t="s">
        <v>221</v>
      </c>
      <c r="E231" s="41"/>
      <c r="F231" s="234" t="s">
        <v>8657</v>
      </c>
      <c r="G231" s="41"/>
      <c r="H231" s="41"/>
      <c r="I231" s="235"/>
      <c r="J231" s="41"/>
      <c r="K231" s="41"/>
      <c r="L231" s="45"/>
      <c r="M231" s="236"/>
      <c r="N231" s="237"/>
      <c r="O231" s="92"/>
      <c r="P231" s="92"/>
      <c r="Q231" s="92"/>
      <c r="R231" s="92"/>
      <c r="S231" s="92"/>
      <c r="T231" s="93"/>
      <c r="U231" s="39"/>
      <c r="V231" s="39"/>
      <c r="W231" s="39"/>
      <c r="X231" s="39"/>
      <c r="Y231" s="39"/>
      <c r="Z231" s="39"/>
      <c r="AA231" s="39"/>
      <c r="AB231" s="39"/>
      <c r="AC231" s="39"/>
      <c r="AD231" s="39"/>
      <c r="AE231" s="39"/>
      <c r="AT231" s="18" t="s">
        <v>221</v>
      </c>
      <c r="AU231" s="18" t="s">
        <v>90</v>
      </c>
    </row>
    <row r="232" s="2" customFormat="1">
      <c r="A232" s="39"/>
      <c r="B232" s="40"/>
      <c r="C232" s="41"/>
      <c r="D232" s="250" t="s">
        <v>362</v>
      </c>
      <c r="E232" s="41"/>
      <c r="F232" s="251" t="s">
        <v>8658</v>
      </c>
      <c r="G232" s="41"/>
      <c r="H232" s="41"/>
      <c r="I232" s="235"/>
      <c r="J232" s="41"/>
      <c r="K232" s="41"/>
      <c r="L232" s="45"/>
      <c r="M232" s="236"/>
      <c r="N232" s="237"/>
      <c r="O232" s="92"/>
      <c r="P232" s="92"/>
      <c r="Q232" s="92"/>
      <c r="R232" s="92"/>
      <c r="S232" s="92"/>
      <c r="T232" s="93"/>
      <c r="U232" s="39"/>
      <c r="V232" s="39"/>
      <c r="W232" s="39"/>
      <c r="X232" s="39"/>
      <c r="Y232" s="39"/>
      <c r="Z232" s="39"/>
      <c r="AA232" s="39"/>
      <c r="AB232" s="39"/>
      <c r="AC232" s="39"/>
      <c r="AD232" s="39"/>
      <c r="AE232" s="39"/>
      <c r="AT232" s="18" t="s">
        <v>362</v>
      </c>
      <c r="AU232" s="18" t="s">
        <v>90</v>
      </c>
    </row>
    <row r="233" s="2" customFormat="1" ht="21.75" customHeight="1">
      <c r="A233" s="39"/>
      <c r="B233" s="40"/>
      <c r="C233" s="220" t="s">
        <v>912</v>
      </c>
      <c r="D233" s="220" t="s">
        <v>216</v>
      </c>
      <c r="E233" s="221" t="s">
        <v>8659</v>
      </c>
      <c r="F233" s="222" t="s">
        <v>8660</v>
      </c>
      <c r="G233" s="223" t="s">
        <v>716</v>
      </c>
      <c r="H233" s="224">
        <v>2</v>
      </c>
      <c r="I233" s="225"/>
      <c r="J233" s="226">
        <f>ROUND(I233*H233,2)</f>
        <v>0</v>
      </c>
      <c r="K233" s="222" t="s">
        <v>359</v>
      </c>
      <c r="L233" s="45"/>
      <c r="M233" s="227" t="s">
        <v>1</v>
      </c>
      <c r="N233" s="228" t="s">
        <v>46</v>
      </c>
      <c r="O233" s="92"/>
      <c r="P233" s="229">
        <f>O233*H233</f>
        <v>0</v>
      </c>
      <c r="Q233" s="229">
        <v>0</v>
      </c>
      <c r="R233" s="229">
        <f>Q233*H233</f>
        <v>0</v>
      </c>
      <c r="S233" s="229">
        <v>0</v>
      </c>
      <c r="T233" s="230">
        <f>S233*H233</f>
        <v>0</v>
      </c>
      <c r="U233" s="39"/>
      <c r="V233" s="39"/>
      <c r="W233" s="39"/>
      <c r="X233" s="39"/>
      <c r="Y233" s="39"/>
      <c r="Z233" s="39"/>
      <c r="AA233" s="39"/>
      <c r="AB233" s="39"/>
      <c r="AC233" s="39"/>
      <c r="AD233" s="39"/>
      <c r="AE233" s="39"/>
      <c r="AR233" s="231" t="s">
        <v>1043</v>
      </c>
      <c r="AT233" s="231" t="s">
        <v>216</v>
      </c>
      <c r="AU233" s="231" t="s">
        <v>90</v>
      </c>
      <c r="AY233" s="18" t="s">
        <v>215</v>
      </c>
      <c r="BE233" s="232">
        <f>IF(N233="základní",J233,0)</f>
        <v>0</v>
      </c>
      <c r="BF233" s="232">
        <f>IF(N233="snížená",J233,0)</f>
        <v>0</v>
      </c>
      <c r="BG233" s="232">
        <f>IF(N233="zákl. přenesená",J233,0)</f>
        <v>0</v>
      </c>
      <c r="BH233" s="232">
        <f>IF(N233="sníž. přenesená",J233,0)</f>
        <v>0</v>
      </c>
      <c r="BI233" s="232">
        <f>IF(N233="nulová",J233,0)</f>
        <v>0</v>
      </c>
      <c r="BJ233" s="18" t="s">
        <v>88</v>
      </c>
      <c r="BK233" s="232">
        <f>ROUND(I233*H233,2)</f>
        <v>0</v>
      </c>
      <c r="BL233" s="18" t="s">
        <v>1043</v>
      </c>
      <c r="BM233" s="231" t="s">
        <v>8661</v>
      </c>
    </row>
    <row r="234" s="2" customFormat="1">
      <c r="A234" s="39"/>
      <c r="B234" s="40"/>
      <c r="C234" s="41"/>
      <c r="D234" s="233" t="s">
        <v>221</v>
      </c>
      <c r="E234" s="41"/>
      <c r="F234" s="234" t="s">
        <v>8662</v>
      </c>
      <c r="G234" s="41"/>
      <c r="H234" s="41"/>
      <c r="I234" s="235"/>
      <c r="J234" s="41"/>
      <c r="K234" s="41"/>
      <c r="L234" s="45"/>
      <c r="M234" s="236"/>
      <c r="N234" s="237"/>
      <c r="O234" s="92"/>
      <c r="P234" s="92"/>
      <c r="Q234" s="92"/>
      <c r="R234" s="92"/>
      <c r="S234" s="92"/>
      <c r="T234" s="93"/>
      <c r="U234" s="39"/>
      <c r="V234" s="39"/>
      <c r="W234" s="39"/>
      <c r="X234" s="39"/>
      <c r="Y234" s="39"/>
      <c r="Z234" s="39"/>
      <c r="AA234" s="39"/>
      <c r="AB234" s="39"/>
      <c r="AC234" s="39"/>
      <c r="AD234" s="39"/>
      <c r="AE234" s="39"/>
      <c r="AT234" s="18" t="s">
        <v>221</v>
      </c>
      <c r="AU234" s="18" t="s">
        <v>90</v>
      </c>
    </row>
    <row r="235" s="2" customFormat="1">
      <c r="A235" s="39"/>
      <c r="B235" s="40"/>
      <c r="C235" s="41"/>
      <c r="D235" s="250" t="s">
        <v>362</v>
      </c>
      <c r="E235" s="41"/>
      <c r="F235" s="251" t="s">
        <v>8663</v>
      </c>
      <c r="G235" s="41"/>
      <c r="H235" s="41"/>
      <c r="I235" s="235"/>
      <c r="J235" s="41"/>
      <c r="K235" s="41"/>
      <c r="L235" s="45"/>
      <c r="M235" s="236"/>
      <c r="N235" s="237"/>
      <c r="O235" s="92"/>
      <c r="P235" s="92"/>
      <c r="Q235" s="92"/>
      <c r="R235" s="92"/>
      <c r="S235" s="92"/>
      <c r="T235" s="93"/>
      <c r="U235" s="39"/>
      <c r="V235" s="39"/>
      <c r="W235" s="39"/>
      <c r="X235" s="39"/>
      <c r="Y235" s="39"/>
      <c r="Z235" s="39"/>
      <c r="AA235" s="39"/>
      <c r="AB235" s="39"/>
      <c r="AC235" s="39"/>
      <c r="AD235" s="39"/>
      <c r="AE235" s="39"/>
      <c r="AT235" s="18" t="s">
        <v>362</v>
      </c>
      <c r="AU235" s="18" t="s">
        <v>90</v>
      </c>
    </row>
    <row r="236" s="2" customFormat="1" ht="24.15" customHeight="1">
      <c r="A236" s="39"/>
      <c r="B236" s="40"/>
      <c r="C236" s="220" t="s">
        <v>920</v>
      </c>
      <c r="D236" s="220" t="s">
        <v>216</v>
      </c>
      <c r="E236" s="221" t="s">
        <v>8664</v>
      </c>
      <c r="F236" s="222" t="s">
        <v>8665</v>
      </c>
      <c r="G236" s="223" t="s">
        <v>716</v>
      </c>
      <c r="H236" s="224">
        <v>1</v>
      </c>
      <c r="I236" s="225"/>
      <c r="J236" s="226">
        <f>ROUND(I236*H236,2)</f>
        <v>0</v>
      </c>
      <c r="K236" s="222" t="s">
        <v>359</v>
      </c>
      <c r="L236" s="45"/>
      <c r="M236" s="227" t="s">
        <v>1</v>
      </c>
      <c r="N236" s="228" t="s">
        <v>46</v>
      </c>
      <c r="O236" s="92"/>
      <c r="P236" s="229">
        <f>O236*H236</f>
        <v>0</v>
      </c>
      <c r="Q236" s="229">
        <v>0</v>
      </c>
      <c r="R236" s="229">
        <f>Q236*H236</f>
        <v>0</v>
      </c>
      <c r="S236" s="229">
        <v>0</v>
      </c>
      <c r="T236" s="230">
        <f>S236*H236</f>
        <v>0</v>
      </c>
      <c r="U236" s="39"/>
      <c r="V236" s="39"/>
      <c r="W236" s="39"/>
      <c r="X236" s="39"/>
      <c r="Y236" s="39"/>
      <c r="Z236" s="39"/>
      <c r="AA236" s="39"/>
      <c r="AB236" s="39"/>
      <c r="AC236" s="39"/>
      <c r="AD236" s="39"/>
      <c r="AE236" s="39"/>
      <c r="AR236" s="231" t="s">
        <v>291</v>
      </c>
      <c r="AT236" s="231" t="s">
        <v>216</v>
      </c>
      <c r="AU236" s="231" t="s">
        <v>90</v>
      </c>
      <c r="AY236" s="18" t="s">
        <v>215</v>
      </c>
      <c r="BE236" s="232">
        <f>IF(N236="základní",J236,0)</f>
        <v>0</v>
      </c>
      <c r="BF236" s="232">
        <f>IF(N236="snížená",J236,0)</f>
        <v>0</v>
      </c>
      <c r="BG236" s="232">
        <f>IF(N236="zákl. přenesená",J236,0)</f>
        <v>0</v>
      </c>
      <c r="BH236" s="232">
        <f>IF(N236="sníž. přenesená",J236,0)</f>
        <v>0</v>
      </c>
      <c r="BI236" s="232">
        <f>IF(N236="nulová",J236,0)</f>
        <v>0</v>
      </c>
      <c r="BJ236" s="18" t="s">
        <v>88</v>
      </c>
      <c r="BK236" s="232">
        <f>ROUND(I236*H236,2)</f>
        <v>0</v>
      </c>
      <c r="BL236" s="18" t="s">
        <v>291</v>
      </c>
      <c r="BM236" s="231" t="s">
        <v>8666</v>
      </c>
    </row>
    <row r="237" s="2" customFormat="1">
      <c r="A237" s="39"/>
      <c r="B237" s="40"/>
      <c r="C237" s="41"/>
      <c r="D237" s="233" t="s">
        <v>221</v>
      </c>
      <c r="E237" s="41"/>
      <c r="F237" s="234" t="s">
        <v>8667</v>
      </c>
      <c r="G237" s="41"/>
      <c r="H237" s="41"/>
      <c r="I237" s="235"/>
      <c r="J237" s="41"/>
      <c r="K237" s="41"/>
      <c r="L237" s="45"/>
      <c r="M237" s="236"/>
      <c r="N237" s="237"/>
      <c r="O237" s="92"/>
      <c r="P237" s="92"/>
      <c r="Q237" s="92"/>
      <c r="R237" s="92"/>
      <c r="S237" s="92"/>
      <c r="T237" s="93"/>
      <c r="U237" s="39"/>
      <c r="V237" s="39"/>
      <c r="W237" s="39"/>
      <c r="X237" s="39"/>
      <c r="Y237" s="39"/>
      <c r="Z237" s="39"/>
      <c r="AA237" s="39"/>
      <c r="AB237" s="39"/>
      <c r="AC237" s="39"/>
      <c r="AD237" s="39"/>
      <c r="AE237" s="39"/>
      <c r="AT237" s="18" t="s">
        <v>221</v>
      </c>
      <c r="AU237" s="18" t="s">
        <v>90</v>
      </c>
    </row>
    <row r="238" s="2" customFormat="1">
      <c r="A238" s="39"/>
      <c r="B238" s="40"/>
      <c r="C238" s="41"/>
      <c r="D238" s="250" t="s">
        <v>362</v>
      </c>
      <c r="E238" s="41"/>
      <c r="F238" s="251" t="s">
        <v>8668</v>
      </c>
      <c r="G238" s="41"/>
      <c r="H238" s="41"/>
      <c r="I238" s="235"/>
      <c r="J238" s="41"/>
      <c r="K238" s="41"/>
      <c r="L238" s="45"/>
      <c r="M238" s="236"/>
      <c r="N238" s="237"/>
      <c r="O238" s="92"/>
      <c r="P238" s="92"/>
      <c r="Q238" s="92"/>
      <c r="R238" s="92"/>
      <c r="S238" s="92"/>
      <c r="T238" s="93"/>
      <c r="U238" s="39"/>
      <c r="V238" s="39"/>
      <c r="W238" s="39"/>
      <c r="X238" s="39"/>
      <c r="Y238" s="39"/>
      <c r="Z238" s="39"/>
      <c r="AA238" s="39"/>
      <c r="AB238" s="39"/>
      <c r="AC238" s="39"/>
      <c r="AD238" s="39"/>
      <c r="AE238" s="39"/>
      <c r="AT238" s="18" t="s">
        <v>362</v>
      </c>
      <c r="AU238" s="18" t="s">
        <v>90</v>
      </c>
    </row>
    <row r="239" s="2" customFormat="1" ht="24.15" customHeight="1">
      <c r="A239" s="39"/>
      <c r="B239" s="40"/>
      <c r="C239" s="295" t="s">
        <v>925</v>
      </c>
      <c r="D239" s="295" t="s">
        <v>539</v>
      </c>
      <c r="E239" s="296" t="s">
        <v>8669</v>
      </c>
      <c r="F239" s="297" t="s">
        <v>8670</v>
      </c>
      <c r="G239" s="298" t="s">
        <v>716</v>
      </c>
      <c r="H239" s="299">
        <v>1</v>
      </c>
      <c r="I239" s="300"/>
      <c r="J239" s="301">
        <f>ROUND(I239*H239,2)</f>
        <v>0</v>
      </c>
      <c r="K239" s="297" t="s">
        <v>359</v>
      </c>
      <c r="L239" s="302"/>
      <c r="M239" s="303" t="s">
        <v>1</v>
      </c>
      <c r="N239" s="304" t="s">
        <v>46</v>
      </c>
      <c r="O239" s="92"/>
      <c r="P239" s="229">
        <f>O239*H239</f>
        <v>0</v>
      </c>
      <c r="Q239" s="229">
        <v>0.0015200000000000001</v>
      </c>
      <c r="R239" s="229">
        <f>Q239*H239</f>
        <v>0.0015200000000000001</v>
      </c>
      <c r="S239" s="229">
        <v>0</v>
      </c>
      <c r="T239" s="230">
        <f>S239*H239</f>
        <v>0</v>
      </c>
      <c r="U239" s="39"/>
      <c r="V239" s="39"/>
      <c r="W239" s="39"/>
      <c r="X239" s="39"/>
      <c r="Y239" s="39"/>
      <c r="Z239" s="39"/>
      <c r="AA239" s="39"/>
      <c r="AB239" s="39"/>
      <c r="AC239" s="39"/>
      <c r="AD239" s="39"/>
      <c r="AE239" s="39"/>
      <c r="AR239" s="231" t="s">
        <v>676</v>
      </c>
      <c r="AT239" s="231" t="s">
        <v>539</v>
      </c>
      <c r="AU239" s="231" t="s">
        <v>90</v>
      </c>
      <c r="AY239" s="18" t="s">
        <v>215</v>
      </c>
      <c r="BE239" s="232">
        <f>IF(N239="základní",J239,0)</f>
        <v>0</v>
      </c>
      <c r="BF239" s="232">
        <f>IF(N239="snížená",J239,0)</f>
        <v>0</v>
      </c>
      <c r="BG239" s="232">
        <f>IF(N239="zákl. přenesená",J239,0)</f>
        <v>0</v>
      </c>
      <c r="BH239" s="232">
        <f>IF(N239="sníž. přenesená",J239,0)</f>
        <v>0</v>
      </c>
      <c r="BI239" s="232">
        <f>IF(N239="nulová",J239,0)</f>
        <v>0</v>
      </c>
      <c r="BJ239" s="18" t="s">
        <v>88</v>
      </c>
      <c r="BK239" s="232">
        <f>ROUND(I239*H239,2)</f>
        <v>0</v>
      </c>
      <c r="BL239" s="18" t="s">
        <v>291</v>
      </c>
      <c r="BM239" s="231" t="s">
        <v>8671</v>
      </c>
    </row>
    <row r="240" s="2" customFormat="1">
      <c r="A240" s="39"/>
      <c r="B240" s="40"/>
      <c r="C240" s="41"/>
      <c r="D240" s="233" t="s">
        <v>221</v>
      </c>
      <c r="E240" s="41"/>
      <c r="F240" s="234" t="s">
        <v>8670</v>
      </c>
      <c r="G240" s="41"/>
      <c r="H240" s="41"/>
      <c r="I240" s="235"/>
      <c r="J240" s="41"/>
      <c r="K240" s="41"/>
      <c r="L240" s="45"/>
      <c r="M240" s="236"/>
      <c r="N240" s="237"/>
      <c r="O240" s="92"/>
      <c r="P240" s="92"/>
      <c r="Q240" s="92"/>
      <c r="R240" s="92"/>
      <c r="S240" s="92"/>
      <c r="T240" s="93"/>
      <c r="U240" s="39"/>
      <c r="V240" s="39"/>
      <c r="W240" s="39"/>
      <c r="X240" s="39"/>
      <c r="Y240" s="39"/>
      <c r="Z240" s="39"/>
      <c r="AA240" s="39"/>
      <c r="AB240" s="39"/>
      <c r="AC240" s="39"/>
      <c r="AD240" s="39"/>
      <c r="AE240" s="39"/>
      <c r="AT240" s="18" t="s">
        <v>221</v>
      </c>
      <c r="AU240" s="18" t="s">
        <v>90</v>
      </c>
    </row>
    <row r="241" s="2" customFormat="1" ht="33" customHeight="1">
      <c r="A241" s="39"/>
      <c r="B241" s="40"/>
      <c r="C241" s="220" t="s">
        <v>934</v>
      </c>
      <c r="D241" s="220" t="s">
        <v>216</v>
      </c>
      <c r="E241" s="221" t="s">
        <v>8672</v>
      </c>
      <c r="F241" s="222" t="s">
        <v>8673</v>
      </c>
      <c r="G241" s="223" t="s">
        <v>716</v>
      </c>
      <c r="H241" s="224">
        <v>2</v>
      </c>
      <c r="I241" s="225"/>
      <c r="J241" s="226">
        <f>ROUND(I241*H241,2)</f>
        <v>0</v>
      </c>
      <c r="K241" s="222" t="s">
        <v>359</v>
      </c>
      <c r="L241" s="45"/>
      <c r="M241" s="227" t="s">
        <v>1</v>
      </c>
      <c r="N241" s="228" t="s">
        <v>46</v>
      </c>
      <c r="O241" s="92"/>
      <c r="P241" s="229">
        <f>O241*H241</f>
        <v>0</v>
      </c>
      <c r="Q241" s="229">
        <v>0</v>
      </c>
      <c r="R241" s="229">
        <f>Q241*H241</f>
        <v>0</v>
      </c>
      <c r="S241" s="229">
        <v>0</v>
      </c>
      <c r="T241" s="230">
        <f>S241*H241</f>
        <v>0</v>
      </c>
      <c r="U241" s="39"/>
      <c r="V241" s="39"/>
      <c r="W241" s="39"/>
      <c r="X241" s="39"/>
      <c r="Y241" s="39"/>
      <c r="Z241" s="39"/>
      <c r="AA241" s="39"/>
      <c r="AB241" s="39"/>
      <c r="AC241" s="39"/>
      <c r="AD241" s="39"/>
      <c r="AE241" s="39"/>
      <c r="AR241" s="231" t="s">
        <v>291</v>
      </c>
      <c r="AT241" s="231" t="s">
        <v>216</v>
      </c>
      <c r="AU241" s="231" t="s">
        <v>90</v>
      </c>
      <c r="AY241" s="18" t="s">
        <v>215</v>
      </c>
      <c r="BE241" s="232">
        <f>IF(N241="základní",J241,0)</f>
        <v>0</v>
      </c>
      <c r="BF241" s="232">
        <f>IF(N241="snížená",J241,0)</f>
        <v>0</v>
      </c>
      <c r="BG241" s="232">
        <f>IF(N241="zákl. přenesená",J241,0)</f>
        <v>0</v>
      </c>
      <c r="BH241" s="232">
        <f>IF(N241="sníž. přenesená",J241,0)</f>
        <v>0</v>
      </c>
      <c r="BI241" s="232">
        <f>IF(N241="nulová",J241,0)</f>
        <v>0</v>
      </c>
      <c r="BJ241" s="18" t="s">
        <v>88</v>
      </c>
      <c r="BK241" s="232">
        <f>ROUND(I241*H241,2)</f>
        <v>0</v>
      </c>
      <c r="BL241" s="18" t="s">
        <v>291</v>
      </c>
      <c r="BM241" s="231" t="s">
        <v>8674</v>
      </c>
    </row>
    <row r="242" s="2" customFormat="1">
      <c r="A242" s="39"/>
      <c r="B242" s="40"/>
      <c r="C242" s="41"/>
      <c r="D242" s="233" t="s">
        <v>221</v>
      </c>
      <c r="E242" s="41"/>
      <c r="F242" s="234" t="s">
        <v>8675</v>
      </c>
      <c r="G242" s="41"/>
      <c r="H242" s="41"/>
      <c r="I242" s="235"/>
      <c r="J242" s="41"/>
      <c r="K242" s="41"/>
      <c r="L242" s="45"/>
      <c r="M242" s="236"/>
      <c r="N242" s="237"/>
      <c r="O242" s="92"/>
      <c r="P242" s="92"/>
      <c r="Q242" s="92"/>
      <c r="R242" s="92"/>
      <c r="S242" s="92"/>
      <c r="T242" s="93"/>
      <c r="U242" s="39"/>
      <c r="V242" s="39"/>
      <c r="W242" s="39"/>
      <c r="X242" s="39"/>
      <c r="Y242" s="39"/>
      <c r="Z242" s="39"/>
      <c r="AA242" s="39"/>
      <c r="AB242" s="39"/>
      <c r="AC242" s="39"/>
      <c r="AD242" s="39"/>
      <c r="AE242" s="39"/>
      <c r="AT242" s="18" t="s">
        <v>221</v>
      </c>
      <c r="AU242" s="18" t="s">
        <v>90</v>
      </c>
    </row>
    <row r="243" s="2" customFormat="1">
      <c r="A243" s="39"/>
      <c r="B243" s="40"/>
      <c r="C243" s="41"/>
      <c r="D243" s="250" t="s">
        <v>362</v>
      </c>
      <c r="E243" s="41"/>
      <c r="F243" s="251" t="s">
        <v>8676</v>
      </c>
      <c r="G243" s="41"/>
      <c r="H243" s="41"/>
      <c r="I243" s="235"/>
      <c r="J243" s="41"/>
      <c r="K243" s="41"/>
      <c r="L243" s="45"/>
      <c r="M243" s="236"/>
      <c r="N243" s="237"/>
      <c r="O243" s="92"/>
      <c r="P243" s="92"/>
      <c r="Q243" s="92"/>
      <c r="R243" s="92"/>
      <c r="S243" s="92"/>
      <c r="T243" s="93"/>
      <c r="U243" s="39"/>
      <c r="V243" s="39"/>
      <c r="W243" s="39"/>
      <c r="X243" s="39"/>
      <c r="Y243" s="39"/>
      <c r="Z243" s="39"/>
      <c r="AA243" s="39"/>
      <c r="AB243" s="39"/>
      <c r="AC243" s="39"/>
      <c r="AD243" s="39"/>
      <c r="AE243" s="39"/>
      <c r="AT243" s="18" t="s">
        <v>362</v>
      </c>
      <c r="AU243" s="18" t="s">
        <v>90</v>
      </c>
    </row>
    <row r="244" s="2" customFormat="1" ht="16.5" customHeight="1">
      <c r="A244" s="39"/>
      <c r="B244" s="40"/>
      <c r="C244" s="295" t="s">
        <v>939</v>
      </c>
      <c r="D244" s="295" t="s">
        <v>539</v>
      </c>
      <c r="E244" s="296" t="s">
        <v>8677</v>
      </c>
      <c r="F244" s="297" t="s">
        <v>8678</v>
      </c>
      <c r="G244" s="298" t="s">
        <v>716</v>
      </c>
      <c r="H244" s="299">
        <v>2</v>
      </c>
      <c r="I244" s="300"/>
      <c r="J244" s="301">
        <f>ROUND(I244*H244,2)</f>
        <v>0</v>
      </c>
      <c r="K244" s="297" t="s">
        <v>1</v>
      </c>
      <c r="L244" s="302"/>
      <c r="M244" s="303" t="s">
        <v>1</v>
      </c>
      <c r="N244" s="304" t="s">
        <v>46</v>
      </c>
      <c r="O244" s="92"/>
      <c r="P244" s="229">
        <f>O244*H244</f>
        <v>0</v>
      </c>
      <c r="Q244" s="229">
        <v>0.00059999999999999995</v>
      </c>
      <c r="R244" s="229">
        <f>Q244*H244</f>
        <v>0.0011999999999999999</v>
      </c>
      <c r="S244" s="229">
        <v>0</v>
      </c>
      <c r="T244" s="230">
        <f>S244*H244</f>
        <v>0</v>
      </c>
      <c r="U244" s="39"/>
      <c r="V244" s="39"/>
      <c r="W244" s="39"/>
      <c r="X244" s="39"/>
      <c r="Y244" s="39"/>
      <c r="Z244" s="39"/>
      <c r="AA244" s="39"/>
      <c r="AB244" s="39"/>
      <c r="AC244" s="39"/>
      <c r="AD244" s="39"/>
      <c r="AE244" s="39"/>
      <c r="AR244" s="231" t="s">
        <v>676</v>
      </c>
      <c r="AT244" s="231" t="s">
        <v>539</v>
      </c>
      <c r="AU244" s="231" t="s">
        <v>90</v>
      </c>
      <c r="AY244" s="18" t="s">
        <v>215</v>
      </c>
      <c r="BE244" s="232">
        <f>IF(N244="základní",J244,0)</f>
        <v>0</v>
      </c>
      <c r="BF244" s="232">
        <f>IF(N244="snížená",J244,0)</f>
        <v>0</v>
      </c>
      <c r="BG244" s="232">
        <f>IF(N244="zákl. přenesená",J244,0)</f>
        <v>0</v>
      </c>
      <c r="BH244" s="232">
        <f>IF(N244="sníž. přenesená",J244,0)</f>
        <v>0</v>
      </c>
      <c r="BI244" s="232">
        <f>IF(N244="nulová",J244,0)</f>
        <v>0</v>
      </c>
      <c r="BJ244" s="18" t="s">
        <v>88</v>
      </c>
      <c r="BK244" s="232">
        <f>ROUND(I244*H244,2)</f>
        <v>0</v>
      </c>
      <c r="BL244" s="18" t="s">
        <v>291</v>
      </c>
      <c r="BM244" s="231" t="s">
        <v>8679</v>
      </c>
    </row>
    <row r="245" s="2" customFormat="1" ht="16.5" customHeight="1">
      <c r="A245" s="39"/>
      <c r="B245" s="40"/>
      <c r="C245" s="295" t="s">
        <v>944</v>
      </c>
      <c r="D245" s="295" t="s">
        <v>539</v>
      </c>
      <c r="E245" s="296" t="s">
        <v>8350</v>
      </c>
      <c r="F245" s="297" t="s">
        <v>8351</v>
      </c>
      <c r="G245" s="298" t="s">
        <v>219</v>
      </c>
      <c r="H245" s="299">
        <v>1</v>
      </c>
      <c r="I245" s="300"/>
      <c r="J245" s="301">
        <f>ROUND(I245*H245,2)</f>
        <v>0</v>
      </c>
      <c r="K245" s="297" t="s">
        <v>1</v>
      </c>
      <c r="L245" s="302"/>
      <c r="M245" s="303" t="s">
        <v>1</v>
      </c>
      <c r="N245" s="304" t="s">
        <v>46</v>
      </c>
      <c r="O245" s="92"/>
      <c r="P245" s="229">
        <f>O245*H245</f>
        <v>0</v>
      </c>
      <c r="Q245" s="229">
        <v>0</v>
      </c>
      <c r="R245" s="229">
        <f>Q245*H245</f>
        <v>0</v>
      </c>
      <c r="S245" s="229">
        <v>0</v>
      </c>
      <c r="T245" s="230">
        <f>S245*H245</f>
        <v>0</v>
      </c>
      <c r="U245" s="39"/>
      <c r="V245" s="39"/>
      <c r="W245" s="39"/>
      <c r="X245" s="39"/>
      <c r="Y245" s="39"/>
      <c r="Z245" s="39"/>
      <c r="AA245" s="39"/>
      <c r="AB245" s="39"/>
      <c r="AC245" s="39"/>
      <c r="AD245" s="39"/>
      <c r="AE245" s="39"/>
      <c r="AR245" s="231" t="s">
        <v>676</v>
      </c>
      <c r="AT245" s="231" t="s">
        <v>539</v>
      </c>
      <c r="AU245" s="231" t="s">
        <v>90</v>
      </c>
      <c r="AY245" s="18" t="s">
        <v>215</v>
      </c>
      <c r="BE245" s="232">
        <f>IF(N245="základní",J245,0)</f>
        <v>0</v>
      </c>
      <c r="BF245" s="232">
        <f>IF(N245="snížená",J245,0)</f>
        <v>0</v>
      </c>
      <c r="BG245" s="232">
        <f>IF(N245="zákl. přenesená",J245,0)</f>
        <v>0</v>
      </c>
      <c r="BH245" s="232">
        <f>IF(N245="sníž. přenesená",J245,0)</f>
        <v>0</v>
      </c>
      <c r="BI245" s="232">
        <f>IF(N245="nulová",J245,0)</f>
        <v>0</v>
      </c>
      <c r="BJ245" s="18" t="s">
        <v>88</v>
      </c>
      <c r="BK245" s="232">
        <f>ROUND(I245*H245,2)</f>
        <v>0</v>
      </c>
      <c r="BL245" s="18" t="s">
        <v>291</v>
      </c>
      <c r="BM245" s="231" t="s">
        <v>8680</v>
      </c>
    </row>
    <row r="246" s="2" customFormat="1">
      <c r="A246" s="39"/>
      <c r="B246" s="40"/>
      <c r="C246" s="41"/>
      <c r="D246" s="233" t="s">
        <v>221</v>
      </c>
      <c r="E246" s="41"/>
      <c r="F246" s="234" t="s">
        <v>8353</v>
      </c>
      <c r="G246" s="41"/>
      <c r="H246" s="41"/>
      <c r="I246" s="235"/>
      <c r="J246" s="41"/>
      <c r="K246" s="41"/>
      <c r="L246" s="45"/>
      <c r="M246" s="236"/>
      <c r="N246" s="237"/>
      <c r="O246" s="92"/>
      <c r="P246" s="92"/>
      <c r="Q246" s="92"/>
      <c r="R246" s="92"/>
      <c r="S246" s="92"/>
      <c r="T246" s="93"/>
      <c r="U246" s="39"/>
      <c r="V246" s="39"/>
      <c r="W246" s="39"/>
      <c r="X246" s="39"/>
      <c r="Y246" s="39"/>
      <c r="Z246" s="39"/>
      <c r="AA246" s="39"/>
      <c r="AB246" s="39"/>
      <c r="AC246" s="39"/>
      <c r="AD246" s="39"/>
      <c r="AE246" s="39"/>
      <c r="AT246" s="18" t="s">
        <v>221</v>
      </c>
      <c r="AU246" s="18" t="s">
        <v>90</v>
      </c>
    </row>
    <row r="247" s="2" customFormat="1" ht="16.5" customHeight="1">
      <c r="A247" s="39"/>
      <c r="B247" s="40"/>
      <c r="C247" s="220" t="s">
        <v>952</v>
      </c>
      <c r="D247" s="220" t="s">
        <v>216</v>
      </c>
      <c r="E247" s="221" t="s">
        <v>8542</v>
      </c>
      <c r="F247" s="222" t="s">
        <v>8543</v>
      </c>
      <c r="G247" s="223" t="s">
        <v>716</v>
      </c>
      <c r="H247" s="224">
        <v>2</v>
      </c>
      <c r="I247" s="225"/>
      <c r="J247" s="226">
        <f>ROUND(I247*H247,2)</f>
        <v>0</v>
      </c>
      <c r="K247" s="222" t="s">
        <v>359</v>
      </c>
      <c r="L247" s="45"/>
      <c r="M247" s="227" t="s">
        <v>1</v>
      </c>
      <c r="N247" s="228" t="s">
        <v>46</v>
      </c>
      <c r="O247" s="92"/>
      <c r="P247" s="229">
        <f>O247*H247</f>
        <v>0</v>
      </c>
      <c r="Q247" s="229">
        <v>0</v>
      </c>
      <c r="R247" s="229">
        <f>Q247*H247</f>
        <v>0</v>
      </c>
      <c r="S247" s="229">
        <v>0</v>
      </c>
      <c r="T247" s="230">
        <f>S247*H247</f>
        <v>0</v>
      </c>
      <c r="U247" s="39"/>
      <c r="V247" s="39"/>
      <c r="W247" s="39"/>
      <c r="X247" s="39"/>
      <c r="Y247" s="39"/>
      <c r="Z247" s="39"/>
      <c r="AA247" s="39"/>
      <c r="AB247" s="39"/>
      <c r="AC247" s="39"/>
      <c r="AD247" s="39"/>
      <c r="AE247" s="39"/>
      <c r="AR247" s="231" t="s">
        <v>291</v>
      </c>
      <c r="AT247" s="231" t="s">
        <v>216</v>
      </c>
      <c r="AU247" s="231" t="s">
        <v>90</v>
      </c>
      <c r="AY247" s="18" t="s">
        <v>215</v>
      </c>
      <c r="BE247" s="232">
        <f>IF(N247="základní",J247,0)</f>
        <v>0</v>
      </c>
      <c r="BF247" s="232">
        <f>IF(N247="snížená",J247,0)</f>
        <v>0</v>
      </c>
      <c r="BG247" s="232">
        <f>IF(N247="zákl. přenesená",J247,0)</f>
        <v>0</v>
      </c>
      <c r="BH247" s="232">
        <f>IF(N247="sníž. přenesená",J247,0)</f>
        <v>0</v>
      </c>
      <c r="BI247" s="232">
        <f>IF(N247="nulová",J247,0)</f>
        <v>0</v>
      </c>
      <c r="BJ247" s="18" t="s">
        <v>88</v>
      </c>
      <c r="BK247" s="232">
        <f>ROUND(I247*H247,2)</f>
        <v>0</v>
      </c>
      <c r="BL247" s="18" t="s">
        <v>291</v>
      </c>
      <c r="BM247" s="231" t="s">
        <v>8681</v>
      </c>
    </row>
    <row r="248" s="2" customFormat="1">
      <c r="A248" s="39"/>
      <c r="B248" s="40"/>
      <c r="C248" s="41"/>
      <c r="D248" s="233" t="s">
        <v>221</v>
      </c>
      <c r="E248" s="41"/>
      <c r="F248" s="234" t="s">
        <v>8545</v>
      </c>
      <c r="G248" s="41"/>
      <c r="H248" s="41"/>
      <c r="I248" s="235"/>
      <c r="J248" s="41"/>
      <c r="K248" s="41"/>
      <c r="L248" s="45"/>
      <c r="M248" s="236"/>
      <c r="N248" s="237"/>
      <c r="O248" s="92"/>
      <c r="P248" s="92"/>
      <c r="Q248" s="92"/>
      <c r="R248" s="92"/>
      <c r="S248" s="92"/>
      <c r="T248" s="93"/>
      <c r="U248" s="39"/>
      <c r="V248" s="39"/>
      <c r="W248" s="39"/>
      <c r="X248" s="39"/>
      <c r="Y248" s="39"/>
      <c r="Z248" s="39"/>
      <c r="AA248" s="39"/>
      <c r="AB248" s="39"/>
      <c r="AC248" s="39"/>
      <c r="AD248" s="39"/>
      <c r="AE248" s="39"/>
      <c r="AT248" s="18" t="s">
        <v>221</v>
      </c>
      <c r="AU248" s="18" t="s">
        <v>90</v>
      </c>
    </row>
    <row r="249" s="2" customFormat="1">
      <c r="A249" s="39"/>
      <c r="B249" s="40"/>
      <c r="C249" s="41"/>
      <c r="D249" s="250" t="s">
        <v>362</v>
      </c>
      <c r="E249" s="41"/>
      <c r="F249" s="251" t="s">
        <v>8546</v>
      </c>
      <c r="G249" s="41"/>
      <c r="H249" s="41"/>
      <c r="I249" s="235"/>
      <c r="J249" s="41"/>
      <c r="K249" s="41"/>
      <c r="L249" s="45"/>
      <c r="M249" s="236"/>
      <c r="N249" s="237"/>
      <c r="O249" s="92"/>
      <c r="P249" s="92"/>
      <c r="Q249" s="92"/>
      <c r="R249" s="92"/>
      <c r="S249" s="92"/>
      <c r="T249" s="93"/>
      <c r="U249" s="39"/>
      <c r="V249" s="39"/>
      <c r="W249" s="39"/>
      <c r="X249" s="39"/>
      <c r="Y249" s="39"/>
      <c r="Z249" s="39"/>
      <c r="AA249" s="39"/>
      <c r="AB249" s="39"/>
      <c r="AC249" s="39"/>
      <c r="AD249" s="39"/>
      <c r="AE249" s="39"/>
      <c r="AT249" s="18" t="s">
        <v>362</v>
      </c>
      <c r="AU249" s="18" t="s">
        <v>90</v>
      </c>
    </row>
    <row r="250" s="2" customFormat="1" ht="24.15" customHeight="1">
      <c r="A250" s="39"/>
      <c r="B250" s="40"/>
      <c r="C250" s="295" t="s">
        <v>959</v>
      </c>
      <c r="D250" s="295" t="s">
        <v>539</v>
      </c>
      <c r="E250" s="296" t="s">
        <v>8547</v>
      </c>
      <c r="F250" s="297" t="s">
        <v>8548</v>
      </c>
      <c r="G250" s="298" t="s">
        <v>716</v>
      </c>
      <c r="H250" s="299">
        <v>2</v>
      </c>
      <c r="I250" s="300"/>
      <c r="J250" s="301">
        <f>ROUND(I250*H250,2)</f>
        <v>0</v>
      </c>
      <c r="K250" s="297" t="s">
        <v>359</v>
      </c>
      <c r="L250" s="302"/>
      <c r="M250" s="303" t="s">
        <v>1</v>
      </c>
      <c r="N250" s="304" t="s">
        <v>46</v>
      </c>
      <c r="O250" s="92"/>
      <c r="P250" s="229">
        <f>O250*H250</f>
        <v>0</v>
      </c>
      <c r="Q250" s="229">
        <v>0.00069999999999999999</v>
      </c>
      <c r="R250" s="229">
        <f>Q250*H250</f>
        <v>0.0014</v>
      </c>
      <c r="S250" s="229">
        <v>0</v>
      </c>
      <c r="T250" s="230">
        <f>S250*H250</f>
        <v>0</v>
      </c>
      <c r="U250" s="39"/>
      <c r="V250" s="39"/>
      <c r="W250" s="39"/>
      <c r="X250" s="39"/>
      <c r="Y250" s="39"/>
      <c r="Z250" s="39"/>
      <c r="AA250" s="39"/>
      <c r="AB250" s="39"/>
      <c r="AC250" s="39"/>
      <c r="AD250" s="39"/>
      <c r="AE250" s="39"/>
      <c r="AR250" s="231" t="s">
        <v>676</v>
      </c>
      <c r="AT250" s="231" t="s">
        <v>539</v>
      </c>
      <c r="AU250" s="231" t="s">
        <v>90</v>
      </c>
      <c r="AY250" s="18" t="s">
        <v>215</v>
      </c>
      <c r="BE250" s="232">
        <f>IF(N250="základní",J250,0)</f>
        <v>0</v>
      </c>
      <c r="BF250" s="232">
        <f>IF(N250="snížená",J250,0)</f>
        <v>0</v>
      </c>
      <c r="BG250" s="232">
        <f>IF(N250="zákl. přenesená",J250,0)</f>
        <v>0</v>
      </c>
      <c r="BH250" s="232">
        <f>IF(N250="sníž. přenesená",J250,0)</f>
        <v>0</v>
      </c>
      <c r="BI250" s="232">
        <f>IF(N250="nulová",J250,0)</f>
        <v>0</v>
      </c>
      <c r="BJ250" s="18" t="s">
        <v>88</v>
      </c>
      <c r="BK250" s="232">
        <f>ROUND(I250*H250,2)</f>
        <v>0</v>
      </c>
      <c r="BL250" s="18" t="s">
        <v>291</v>
      </c>
      <c r="BM250" s="231" t="s">
        <v>8682</v>
      </c>
    </row>
    <row r="251" s="2" customFormat="1">
      <c r="A251" s="39"/>
      <c r="B251" s="40"/>
      <c r="C251" s="41"/>
      <c r="D251" s="233" t="s">
        <v>221</v>
      </c>
      <c r="E251" s="41"/>
      <c r="F251" s="234" t="s">
        <v>8548</v>
      </c>
      <c r="G251" s="41"/>
      <c r="H251" s="41"/>
      <c r="I251" s="235"/>
      <c r="J251" s="41"/>
      <c r="K251" s="41"/>
      <c r="L251" s="45"/>
      <c r="M251" s="236"/>
      <c r="N251" s="237"/>
      <c r="O251" s="92"/>
      <c r="P251" s="92"/>
      <c r="Q251" s="92"/>
      <c r="R251" s="92"/>
      <c r="S251" s="92"/>
      <c r="T251" s="93"/>
      <c r="U251" s="39"/>
      <c r="V251" s="39"/>
      <c r="W251" s="39"/>
      <c r="X251" s="39"/>
      <c r="Y251" s="39"/>
      <c r="Z251" s="39"/>
      <c r="AA251" s="39"/>
      <c r="AB251" s="39"/>
      <c r="AC251" s="39"/>
      <c r="AD251" s="39"/>
      <c r="AE251" s="39"/>
      <c r="AT251" s="18" t="s">
        <v>221</v>
      </c>
      <c r="AU251" s="18" t="s">
        <v>90</v>
      </c>
    </row>
    <row r="252" s="2" customFormat="1" ht="21.75" customHeight="1">
      <c r="A252" s="39"/>
      <c r="B252" s="40"/>
      <c r="C252" s="220" t="s">
        <v>968</v>
      </c>
      <c r="D252" s="220" t="s">
        <v>216</v>
      </c>
      <c r="E252" s="221" t="s">
        <v>8683</v>
      </c>
      <c r="F252" s="222" t="s">
        <v>8684</v>
      </c>
      <c r="G252" s="223" t="s">
        <v>716</v>
      </c>
      <c r="H252" s="224">
        <v>2</v>
      </c>
      <c r="I252" s="225"/>
      <c r="J252" s="226">
        <f>ROUND(I252*H252,2)</f>
        <v>0</v>
      </c>
      <c r="K252" s="222" t="s">
        <v>359</v>
      </c>
      <c r="L252" s="45"/>
      <c r="M252" s="227" t="s">
        <v>1</v>
      </c>
      <c r="N252" s="228" t="s">
        <v>46</v>
      </c>
      <c r="O252" s="92"/>
      <c r="P252" s="229">
        <f>O252*H252</f>
        <v>0</v>
      </c>
      <c r="Q252" s="229">
        <v>0</v>
      </c>
      <c r="R252" s="229">
        <f>Q252*H252</f>
        <v>0</v>
      </c>
      <c r="S252" s="229">
        <v>0</v>
      </c>
      <c r="T252" s="230">
        <f>S252*H252</f>
        <v>0</v>
      </c>
      <c r="U252" s="39"/>
      <c r="V252" s="39"/>
      <c r="W252" s="39"/>
      <c r="X252" s="39"/>
      <c r="Y252" s="39"/>
      <c r="Z252" s="39"/>
      <c r="AA252" s="39"/>
      <c r="AB252" s="39"/>
      <c r="AC252" s="39"/>
      <c r="AD252" s="39"/>
      <c r="AE252" s="39"/>
      <c r="AR252" s="231" t="s">
        <v>291</v>
      </c>
      <c r="AT252" s="231" t="s">
        <v>216</v>
      </c>
      <c r="AU252" s="231" t="s">
        <v>90</v>
      </c>
      <c r="AY252" s="18" t="s">
        <v>215</v>
      </c>
      <c r="BE252" s="232">
        <f>IF(N252="základní",J252,0)</f>
        <v>0</v>
      </c>
      <c r="BF252" s="232">
        <f>IF(N252="snížená",J252,0)</f>
        <v>0</v>
      </c>
      <c r="BG252" s="232">
        <f>IF(N252="zákl. přenesená",J252,0)</f>
        <v>0</v>
      </c>
      <c r="BH252" s="232">
        <f>IF(N252="sníž. přenesená",J252,0)</f>
        <v>0</v>
      </c>
      <c r="BI252" s="232">
        <f>IF(N252="nulová",J252,0)</f>
        <v>0</v>
      </c>
      <c r="BJ252" s="18" t="s">
        <v>88</v>
      </c>
      <c r="BK252" s="232">
        <f>ROUND(I252*H252,2)</f>
        <v>0</v>
      </c>
      <c r="BL252" s="18" t="s">
        <v>291</v>
      </c>
      <c r="BM252" s="231" t="s">
        <v>8685</v>
      </c>
    </row>
    <row r="253" s="2" customFormat="1">
      <c r="A253" s="39"/>
      <c r="B253" s="40"/>
      <c r="C253" s="41"/>
      <c r="D253" s="233" t="s">
        <v>221</v>
      </c>
      <c r="E253" s="41"/>
      <c r="F253" s="234" t="s">
        <v>8684</v>
      </c>
      <c r="G253" s="41"/>
      <c r="H253" s="41"/>
      <c r="I253" s="235"/>
      <c r="J253" s="41"/>
      <c r="K253" s="41"/>
      <c r="L253" s="45"/>
      <c r="M253" s="236"/>
      <c r="N253" s="237"/>
      <c r="O253" s="92"/>
      <c r="P253" s="92"/>
      <c r="Q253" s="92"/>
      <c r="R253" s="92"/>
      <c r="S253" s="92"/>
      <c r="T253" s="93"/>
      <c r="U253" s="39"/>
      <c r="V253" s="39"/>
      <c r="W253" s="39"/>
      <c r="X253" s="39"/>
      <c r="Y253" s="39"/>
      <c r="Z253" s="39"/>
      <c r="AA253" s="39"/>
      <c r="AB253" s="39"/>
      <c r="AC253" s="39"/>
      <c r="AD253" s="39"/>
      <c r="AE253" s="39"/>
      <c r="AT253" s="18" t="s">
        <v>221</v>
      </c>
      <c r="AU253" s="18" t="s">
        <v>90</v>
      </c>
    </row>
    <row r="254" s="2" customFormat="1">
      <c r="A254" s="39"/>
      <c r="B254" s="40"/>
      <c r="C254" s="41"/>
      <c r="D254" s="250" t="s">
        <v>362</v>
      </c>
      <c r="E254" s="41"/>
      <c r="F254" s="251" t="s">
        <v>8686</v>
      </c>
      <c r="G254" s="41"/>
      <c r="H254" s="41"/>
      <c r="I254" s="235"/>
      <c r="J254" s="41"/>
      <c r="K254" s="41"/>
      <c r="L254" s="45"/>
      <c r="M254" s="236"/>
      <c r="N254" s="237"/>
      <c r="O254" s="92"/>
      <c r="P254" s="92"/>
      <c r="Q254" s="92"/>
      <c r="R254" s="92"/>
      <c r="S254" s="92"/>
      <c r="T254" s="93"/>
      <c r="U254" s="39"/>
      <c r="V254" s="39"/>
      <c r="W254" s="39"/>
      <c r="X254" s="39"/>
      <c r="Y254" s="39"/>
      <c r="Z254" s="39"/>
      <c r="AA254" s="39"/>
      <c r="AB254" s="39"/>
      <c r="AC254" s="39"/>
      <c r="AD254" s="39"/>
      <c r="AE254" s="39"/>
      <c r="AT254" s="18" t="s">
        <v>362</v>
      </c>
      <c r="AU254" s="18" t="s">
        <v>90</v>
      </c>
    </row>
    <row r="255" s="2" customFormat="1" ht="16.5" customHeight="1">
      <c r="A255" s="39"/>
      <c r="B255" s="40"/>
      <c r="C255" s="295" t="s">
        <v>977</v>
      </c>
      <c r="D255" s="295" t="s">
        <v>539</v>
      </c>
      <c r="E255" s="296" t="s">
        <v>8489</v>
      </c>
      <c r="F255" s="297" t="s">
        <v>8687</v>
      </c>
      <c r="G255" s="298" t="s">
        <v>716</v>
      </c>
      <c r="H255" s="299">
        <v>2</v>
      </c>
      <c r="I255" s="300"/>
      <c r="J255" s="301">
        <f>ROUND(I255*H255,2)</f>
        <v>0</v>
      </c>
      <c r="K255" s="297" t="s">
        <v>1</v>
      </c>
      <c r="L255" s="302"/>
      <c r="M255" s="303" t="s">
        <v>1</v>
      </c>
      <c r="N255" s="304" t="s">
        <v>46</v>
      </c>
      <c r="O255" s="92"/>
      <c r="P255" s="229">
        <f>O255*H255</f>
        <v>0</v>
      </c>
      <c r="Q255" s="229">
        <v>0</v>
      </c>
      <c r="R255" s="229">
        <f>Q255*H255</f>
        <v>0</v>
      </c>
      <c r="S255" s="229">
        <v>0</v>
      </c>
      <c r="T255" s="230">
        <f>S255*H255</f>
        <v>0</v>
      </c>
      <c r="U255" s="39"/>
      <c r="V255" s="39"/>
      <c r="W255" s="39"/>
      <c r="X255" s="39"/>
      <c r="Y255" s="39"/>
      <c r="Z255" s="39"/>
      <c r="AA255" s="39"/>
      <c r="AB255" s="39"/>
      <c r="AC255" s="39"/>
      <c r="AD255" s="39"/>
      <c r="AE255" s="39"/>
      <c r="AR255" s="231" t="s">
        <v>676</v>
      </c>
      <c r="AT255" s="231" t="s">
        <v>539</v>
      </c>
      <c r="AU255" s="231" t="s">
        <v>90</v>
      </c>
      <c r="AY255" s="18" t="s">
        <v>215</v>
      </c>
      <c r="BE255" s="232">
        <f>IF(N255="základní",J255,0)</f>
        <v>0</v>
      </c>
      <c r="BF255" s="232">
        <f>IF(N255="snížená",J255,0)</f>
        <v>0</v>
      </c>
      <c r="BG255" s="232">
        <f>IF(N255="zákl. přenesená",J255,0)</f>
        <v>0</v>
      </c>
      <c r="BH255" s="232">
        <f>IF(N255="sníž. přenesená",J255,0)</f>
        <v>0</v>
      </c>
      <c r="BI255" s="232">
        <f>IF(N255="nulová",J255,0)</f>
        <v>0</v>
      </c>
      <c r="BJ255" s="18" t="s">
        <v>88</v>
      </c>
      <c r="BK255" s="232">
        <f>ROUND(I255*H255,2)</f>
        <v>0</v>
      </c>
      <c r="BL255" s="18" t="s">
        <v>291</v>
      </c>
      <c r="BM255" s="231" t="s">
        <v>8688</v>
      </c>
    </row>
    <row r="256" s="2" customFormat="1" ht="24.15" customHeight="1">
      <c r="A256" s="39"/>
      <c r="B256" s="40"/>
      <c r="C256" s="220" t="s">
        <v>988</v>
      </c>
      <c r="D256" s="220" t="s">
        <v>216</v>
      </c>
      <c r="E256" s="221" t="s">
        <v>8689</v>
      </c>
      <c r="F256" s="222" t="s">
        <v>8690</v>
      </c>
      <c r="G256" s="223" t="s">
        <v>797</v>
      </c>
      <c r="H256" s="224">
        <v>100</v>
      </c>
      <c r="I256" s="225"/>
      <c r="J256" s="226">
        <f>ROUND(I256*H256,2)</f>
        <v>0</v>
      </c>
      <c r="K256" s="222" t="s">
        <v>359</v>
      </c>
      <c r="L256" s="45"/>
      <c r="M256" s="227" t="s">
        <v>1</v>
      </c>
      <c r="N256" s="228" t="s">
        <v>46</v>
      </c>
      <c r="O256" s="92"/>
      <c r="P256" s="229">
        <f>O256*H256</f>
        <v>0</v>
      </c>
      <c r="Q256" s="229">
        <v>0</v>
      </c>
      <c r="R256" s="229">
        <f>Q256*H256</f>
        <v>0</v>
      </c>
      <c r="S256" s="229">
        <v>0</v>
      </c>
      <c r="T256" s="230">
        <f>S256*H256</f>
        <v>0</v>
      </c>
      <c r="U256" s="39"/>
      <c r="V256" s="39"/>
      <c r="W256" s="39"/>
      <c r="X256" s="39"/>
      <c r="Y256" s="39"/>
      <c r="Z256" s="39"/>
      <c r="AA256" s="39"/>
      <c r="AB256" s="39"/>
      <c r="AC256" s="39"/>
      <c r="AD256" s="39"/>
      <c r="AE256" s="39"/>
      <c r="AR256" s="231" t="s">
        <v>291</v>
      </c>
      <c r="AT256" s="231" t="s">
        <v>216</v>
      </c>
      <c r="AU256" s="231" t="s">
        <v>90</v>
      </c>
      <c r="AY256" s="18" t="s">
        <v>215</v>
      </c>
      <c r="BE256" s="232">
        <f>IF(N256="základní",J256,0)</f>
        <v>0</v>
      </c>
      <c r="BF256" s="232">
        <f>IF(N256="snížená",J256,0)</f>
        <v>0</v>
      </c>
      <c r="BG256" s="232">
        <f>IF(N256="zákl. přenesená",J256,0)</f>
        <v>0</v>
      </c>
      <c r="BH256" s="232">
        <f>IF(N256="sníž. přenesená",J256,0)</f>
        <v>0</v>
      </c>
      <c r="BI256" s="232">
        <f>IF(N256="nulová",J256,0)</f>
        <v>0</v>
      </c>
      <c r="BJ256" s="18" t="s">
        <v>88</v>
      </c>
      <c r="BK256" s="232">
        <f>ROUND(I256*H256,2)</f>
        <v>0</v>
      </c>
      <c r="BL256" s="18" t="s">
        <v>291</v>
      </c>
      <c r="BM256" s="231" t="s">
        <v>8691</v>
      </c>
    </row>
    <row r="257" s="2" customFormat="1">
      <c r="A257" s="39"/>
      <c r="B257" s="40"/>
      <c r="C257" s="41"/>
      <c r="D257" s="233" t="s">
        <v>221</v>
      </c>
      <c r="E257" s="41"/>
      <c r="F257" s="234" t="s">
        <v>8690</v>
      </c>
      <c r="G257" s="41"/>
      <c r="H257" s="41"/>
      <c r="I257" s="235"/>
      <c r="J257" s="41"/>
      <c r="K257" s="41"/>
      <c r="L257" s="45"/>
      <c r="M257" s="236"/>
      <c r="N257" s="237"/>
      <c r="O257" s="92"/>
      <c r="P257" s="92"/>
      <c r="Q257" s="92"/>
      <c r="R257" s="92"/>
      <c r="S257" s="92"/>
      <c r="T257" s="93"/>
      <c r="U257" s="39"/>
      <c r="V257" s="39"/>
      <c r="W257" s="39"/>
      <c r="X257" s="39"/>
      <c r="Y257" s="39"/>
      <c r="Z257" s="39"/>
      <c r="AA257" s="39"/>
      <c r="AB257" s="39"/>
      <c r="AC257" s="39"/>
      <c r="AD257" s="39"/>
      <c r="AE257" s="39"/>
      <c r="AT257" s="18" t="s">
        <v>221</v>
      </c>
      <c r="AU257" s="18" t="s">
        <v>90</v>
      </c>
    </row>
    <row r="258" s="2" customFormat="1">
      <c r="A258" s="39"/>
      <c r="B258" s="40"/>
      <c r="C258" s="41"/>
      <c r="D258" s="250" t="s">
        <v>362</v>
      </c>
      <c r="E258" s="41"/>
      <c r="F258" s="251" t="s">
        <v>8692</v>
      </c>
      <c r="G258" s="41"/>
      <c r="H258" s="41"/>
      <c r="I258" s="235"/>
      <c r="J258" s="41"/>
      <c r="K258" s="41"/>
      <c r="L258" s="45"/>
      <c r="M258" s="236"/>
      <c r="N258" s="237"/>
      <c r="O258" s="92"/>
      <c r="P258" s="92"/>
      <c r="Q258" s="92"/>
      <c r="R258" s="92"/>
      <c r="S258" s="92"/>
      <c r="T258" s="93"/>
      <c r="U258" s="39"/>
      <c r="V258" s="39"/>
      <c r="W258" s="39"/>
      <c r="X258" s="39"/>
      <c r="Y258" s="39"/>
      <c r="Z258" s="39"/>
      <c r="AA258" s="39"/>
      <c r="AB258" s="39"/>
      <c r="AC258" s="39"/>
      <c r="AD258" s="39"/>
      <c r="AE258" s="39"/>
      <c r="AT258" s="18" t="s">
        <v>362</v>
      </c>
      <c r="AU258" s="18" t="s">
        <v>90</v>
      </c>
    </row>
    <row r="259" s="2" customFormat="1" ht="24.15" customHeight="1">
      <c r="A259" s="39"/>
      <c r="B259" s="40"/>
      <c r="C259" s="295" t="s">
        <v>999</v>
      </c>
      <c r="D259" s="295" t="s">
        <v>539</v>
      </c>
      <c r="E259" s="296" t="s">
        <v>8693</v>
      </c>
      <c r="F259" s="297" t="s">
        <v>8694</v>
      </c>
      <c r="G259" s="298" t="s">
        <v>797</v>
      </c>
      <c r="H259" s="299">
        <v>100</v>
      </c>
      <c r="I259" s="300"/>
      <c r="J259" s="301">
        <f>ROUND(I259*H259,2)</f>
        <v>0</v>
      </c>
      <c r="K259" s="297" t="s">
        <v>359</v>
      </c>
      <c r="L259" s="302"/>
      <c r="M259" s="303" t="s">
        <v>1</v>
      </c>
      <c r="N259" s="304" t="s">
        <v>46</v>
      </c>
      <c r="O259" s="92"/>
      <c r="P259" s="229">
        <f>O259*H259</f>
        <v>0</v>
      </c>
      <c r="Q259" s="229">
        <v>5.0000000000000002E-05</v>
      </c>
      <c r="R259" s="229">
        <f>Q259*H259</f>
        <v>0.0050000000000000001</v>
      </c>
      <c r="S259" s="229">
        <v>0</v>
      </c>
      <c r="T259" s="230">
        <f>S259*H259</f>
        <v>0</v>
      </c>
      <c r="U259" s="39"/>
      <c r="V259" s="39"/>
      <c r="W259" s="39"/>
      <c r="X259" s="39"/>
      <c r="Y259" s="39"/>
      <c r="Z259" s="39"/>
      <c r="AA259" s="39"/>
      <c r="AB259" s="39"/>
      <c r="AC259" s="39"/>
      <c r="AD259" s="39"/>
      <c r="AE259" s="39"/>
      <c r="AR259" s="231" t="s">
        <v>676</v>
      </c>
      <c r="AT259" s="231" t="s">
        <v>539</v>
      </c>
      <c r="AU259" s="231" t="s">
        <v>90</v>
      </c>
      <c r="AY259" s="18" t="s">
        <v>215</v>
      </c>
      <c r="BE259" s="232">
        <f>IF(N259="základní",J259,0)</f>
        <v>0</v>
      </c>
      <c r="BF259" s="232">
        <f>IF(N259="snížená",J259,0)</f>
        <v>0</v>
      </c>
      <c r="BG259" s="232">
        <f>IF(N259="zákl. přenesená",J259,0)</f>
        <v>0</v>
      </c>
      <c r="BH259" s="232">
        <f>IF(N259="sníž. přenesená",J259,0)</f>
        <v>0</v>
      </c>
      <c r="BI259" s="232">
        <f>IF(N259="nulová",J259,0)</f>
        <v>0</v>
      </c>
      <c r="BJ259" s="18" t="s">
        <v>88</v>
      </c>
      <c r="BK259" s="232">
        <f>ROUND(I259*H259,2)</f>
        <v>0</v>
      </c>
      <c r="BL259" s="18" t="s">
        <v>291</v>
      </c>
      <c r="BM259" s="231" t="s">
        <v>8695</v>
      </c>
    </row>
    <row r="260" s="2" customFormat="1">
      <c r="A260" s="39"/>
      <c r="B260" s="40"/>
      <c r="C260" s="41"/>
      <c r="D260" s="233" t="s">
        <v>221</v>
      </c>
      <c r="E260" s="41"/>
      <c r="F260" s="234" t="s">
        <v>8694</v>
      </c>
      <c r="G260" s="41"/>
      <c r="H260" s="41"/>
      <c r="I260" s="235"/>
      <c r="J260" s="41"/>
      <c r="K260" s="41"/>
      <c r="L260" s="45"/>
      <c r="M260" s="236"/>
      <c r="N260" s="237"/>
      <c r="O260" s="92"/>
      <c r="P260" s="92"/>
      <c r="Q260" s="92"/>
      <c r="R260" s="92"/>
      <c r="S260" s="92"/>
      <c r="T260" s="93"/>
      <c r="U260" s="39"/>
      <c r="V260" s="39"/>
      <c r="W260" s="39"/>
      <c r="X260" s="39"/>
      <c r="Y260" s="39"/>
      <c r="Z260" s="39"/>
      <c r="AA260" s="39"/>
      <c r="AB260" s="39"/>
      <c r="AC260" s="39"/>
      <c r="AD260" s="39"/>
      <c r="AE260" s="39"/>
      <c r="AT260" s="18" t="s">
        <v>221</v>
      </c>
      <c r="AU260" s="18" t="s">
        <v>90</v>
      </c>
    </row>
    <row r="261" s="14" customFormat="1">
      <c r="A261" s="14"/>
      <c r="B261" s="262"/>
      <c r="C261" s="263"/>
      <c r="D261" s="233" t="s">
        <v>364</v>
      </c>
      <c r="E261" s="264" t="s">
        <v>1</v>
      </c>
      <c r="F261" s="265" t="s">
        <v>8460</v>
      </c>
      <c r="G261" s="263"/>
      <c r="H261" s="266">
        <v>100</v>
      </c>
      <c r="I261" s="267"/>
      <c r="J261" s="263"/>
      <c r="K261" s="263"/>
      <c r="L261" s="268"/>
      <c r="M261" s="269"/>
      <c r="N261" s="270"/>
      <c r="O261" s="270"/>
      <c r="P261" s="270"/>
      <c r="Q261" s="270"/>
      <c r="R261" s="270"/>
      <c r="S261" s="270"/>
      <c r="T261" s="271"/>
      <c r="U261" s="14"/>
      <c r="V261" s="14"/>
      <c r="W261" s="14"/>
      <c r="X261" s="14"/>
      <c r="Y261" s="14"/>
      <c r="Z261" s="14"/>
      <c r="AA261" s="14"/>
      <c r="AB261" s="14"/>
      <c r="AC261" s="14"/>
      <c r="AD261" s="14"/>
      <c r="AE261" s="14"/>
      <c r="AT261" s="272" t="s">
        <v>364</v>
      </c>
      <c r="AU261" s="272" t="s">
        <v>90</v>
      </c>
      <c r="AV261" s="14" t="s">
        <v>90</v>
      </c>
      <c r="AW261" s="14" t="s">
        <v>36</v>
      </c>
      <c r="AX261" s="14" t="s">
        <v>88</v>
      </c>
      <c r="AY261" s="272" t="s">
        <v>215</v>
      </c>
    </row>
    <row r="262" s="2" customFormat="1" ht="24.15" customHeight="1">
      <c r="A262" s="39"/>
      <c r="B262" s="40"/>
      <c r="C262" s="220" t="s">
        <v>1006</v>
      </c>
      <c r="D262" s="220" t="s">
        <v>216</v>
      </c>
      <c r="E262" s="221" t="s">
        <v>8696</v>
      </c>
      <c r="F262" s="222" t="s">
        <v>8697</v>
      </c>
      <c r="G262" s="223" t="s">
        <v>716</v>
      </c>
      <c r="H262" s="224">
        <v>8</v>
      </c>
      <c r="I262" s="225"/>
      <c r="J262" s="226">
        <f>ROUND(I262*H262,2)</f>
        <v>0</v>
      </c>
      <c r="K262" s="222" t="s">
        <v>359</v>
      </c>
      <c r="L262" s="45"/>
      <c r="M262" s="227" t="s">
        <v>1</v>
      </c>
      <c r="N262" s="228" t="s">
        <v>46</v>
      </c>
      <c r="O262" s="92"/>
      <c r="P262" s="229">
        <f>O262*H262</f>
        <v>0</v>
      </c>
      <c r="Q262" s="229">
        <v>0</v>
      </c>
      <c r="R262" s="229">
        <f>Q262*H262</f>
        <v>0</v>
      </c>
      <c r="S262" s="229">
        <v>0</v>
      </c>
      <c r="T262" s="230">
        <f>S262*H262</f>
        <v>0</v>
      </c>
      <c r="U262" s="39"/>
      <c r="V262" s="39"/>
      <c r="W262" s="39"/>
      <c r="X262" s="39"/>
      <c r="Y262" s="39"/>
      <c r="Z262" s="39"/>
      <c r="AA262" s="39"/>
      <c r="AB262" s="39"/>
      <c r="AC262" s="39"/>
      <c r="AD262" s="39"/>
      <c r="AE262" s="39"/>
      <c r="AR262" s="231" t="s">
        <v>291</v>
      </c>
      <c r="AT262" s="231" t="s">
        <v>216</v>
      </c>
      <c r="AU262" s="231" t="s">
        <v>90</v>
      </c>
      <c r="AY262" s="18" t="s">
        <v>215</v>
      </c>
      <c r="BE262" s="232">
        <f>IF(N262="základní",J262,0)</f>
        <v>0</v>
      </c>
      <c r="BF262" s="232">
        <f>IF(N262="snížená",J262,0)</f>
        <v>0</v>
      </c>
      <c r="BG262" s="232">
        <f>IF(N262="zákl. přenesená",J262,0)</f>
        <v>0</v>
      </c>
      <c r="BH262" s="232">
        <f>IF(N262="sníž. přenesená",J262,0)</f>
        <v>0</v>
      </c>
      <c r="BI262" s="232">
        <f>IF(N262="nulová",J262,0)</f>
        <v>0</v>
      </c>
      <c r="BJ262" s="18" t="s">
        <v>88</v>
      </c>
      <c r="BK262" s="232">
        <f>ROUND(I262*H262,2)</f>
        <v>0</v>
      </c>
      <c r="BL262" s="18" t="s">
        <v>291</v>
      </c>
      <c r="BM262" s="231" t="s">
        <v>8698</v>
      </c>
    </row>
    <row r="263" s="2" customFormat="1">
      <c r="A263" s="39"/>
      <c r="B263" s="40"/>
      <c r="C263" s="41"/>
      <c r="D263" s="233" t="s">
        <v>221</v>
      </c>
      <c r="E263" s="41"/>
      <c r="F263" s="234" t="s">
        <v>8697</v>
      </c>
      <c r="G263" s="41"/>
      <c r="H263" s="41"/>
      <c r="I263" s="235"/>
      <c r="J263" s="41"/>
      <c r="K263" s="41"/>
      <c r="L263" s="45"/>
      <c r="M263" s="236"/>
      <c r="N263" s="237"/>
      <c r="O263" s="92"/>
      <c r="P263" s="92"/>
      <c r="Q263" s="92"/>
      <c r="R263" s="92"/>
      <c r="S263" s="92"/>
      <c r="T263" s="93"/>
      <c r="U263" s="39"/>
      <c r="V263" s="39"/>
      <c r="W263" s="39"/>
      <c r="X263" s="39"/>
      <c r="Y263" s="39"/>
      <c r="Z263" s="39"/>
      <c r="AA263" s="39"/>
      <c r="AB263" s="39"/>
      <c r="AC263" s="39"/>
      <c r="AD263" s="39"/>
      <c r="AE263" s="39"/>
      <c r="AT263" s="18" t="s">
        <v>221</v>
      </c>
      <c r="AU263" s="18" t="s">
        <v>90</v>
      </c>
    </row>
    <row r="264" s="2" customFormat="1">
      <c r="A264" s="39"/>
      <c r="B264" s="40"/>
      <c r="C264" s="41"/>
      <c r="D264" s="250" t="s">
        <v>362</v>
      </c>
      <c r="E264" s="41"/>
      <c r="F264" s="251" t="s">
        <v>8699</v>
      </c>
      <c r="G264" s="41"/>
      <c r="H264" s="41"/>
      <c r="I264" s="235"/>
      <c r="J264" s="41"/>
      <c r="K264" s="41"/>
      <c r="L264" s="45"/>
      <c r="M264" s="236"/>
      <c r="N264" s="237"/>
      <c r="O264" s="92"/>
      <c r="P264" s="92"/>
      <c r="Q264" s="92"/>
      <c r="R264" s="92"/>
      <c r="S264" s="92"/>
      <c r="T264" s="93"/>
      <c r="U264" s="39"/>
      <c r="V264" s="39"/>
      <c r="W264" s="39"/>
      <c r="X264" s="39"/>
      <c r="Y264" s="39"/>
      <c r="Z264" s="39"/>
      <c r="AA264" s="39"/>
      <c r="AB264" s="39"/>
      <c r="AC264" s="39"/>
      <c r="AD264" s="39"/>
      <c r="AE264" s="39"/>
      <c r="AT264" s="18" t="s">
        <v>362</v>
      </c>
      <c r="AU264" s="18" t="s">
        <v>90</v>
      </c>
    </row>
    <row r="265" s="2" customFormat="1" ht="24.15" customHeight="1">
      <c r="A265" s="39"/>
      <c r="B265" s="40"/>
      <c r="C265" s="295" t="s">
        <v>1014</v>
      </c>
      <c r="D265" s="295" t="s">
        <v>539</v>
      </c>
      <c r="E265" s="296" t="s">
        <v>8700</v>
      </c>
      <c r="F265" s="297" t="s">
        <v>8701</v>
      </c>
      <c r="G265" s="298" t="s">
        <v>716</v>
      </c>
      <c r="H265" s="299">
        <v>8</v>
      </c>
      <c r="I265" s="300"/>
      <c r="J265" s="301">
        <f>ROUND(I265*H265,2)</f>
        <v>0</v>
      </c>
      <c r="K265" s="297" t="s">
        <v>359</v>
      </c>
      <c r="L265" s="302"/>
      <c r="M265" s="303" t="s">
        <v>1</v>
      </c>
      <c r="N265" s="304" t="s">
        <v>46</v>
      </c>
      <c r="O265" s="92"/>
      <c r="P265" s="229">
        <f>O265*H265</f>
        <v>0</v>
      </c>
      <c r="Q265" s="229">
        <v>5.0000000000000002E-05</v>
      </c>
      <c r="R265" s="229">
        <f>Q265*H265</f>
        <v>0.00040000000000000002</v>
      </c>
      <c r="S265" s="229">
        <v>0</v>
      </c>
      <c r="T265" s="230">
        <f>S265*H265</f>
        <v>0</v>
      </c>
      <c r="U265" s="39"/>
      <c r="V265" s="39"/>
      <c r="W265" s="39"/>
      <c r="X265" s="39"/>
      <c r="Y265" s="39"/>
      <c r="Z265" s="39"/>
      <c r="AA265" s="39"/>
      <c r="AB265" s="39"/>
      <c r="AC265" s="39"/>
      <c r="AD265" s="39"/>
      <c r="AE265" s="39"/>
      <c r="AR265" s="231" t="s">
        <v>676</v>
      </c>
      <c r="AT265" s="231" t="s">
        <v>539</v>
      </c>
      <c r="AU265" s="231" t="s">
        <v>90</v>
      </c>
      <c r="AY265" s="18" t="s">
        <v>215</v>
      </c>
      <c r="BE265" s="232">
        <f>IF(N265="základní",J265,0)</f>
        <v>0</v>
      </c>
      <c r="BF265" s="232">
        <f>IF(N265="snížená",J265,0)</f>
        <v>0</v>
      </c>
      <c r="BG265" s="232">
        <f>IF(N265="zákl. přenesená",J265,0)</f>
        <v>0</v>
      </c>
      <c r="BH265" s="232">
        <f>IF(N265="sníž. přenesená",J265,0)</f>
        <v>0</v>
      </c>
      <c r="BI265" s="232">
        <f>IF(N265="nulová",J265,0)</f>
        <v>0</v>
      </c>
      <c r="BJ265" s="18" t="s">
        <v>88</v>
      </c>
      <c r="BK265" s="232">
        <f>ROUND(I265*H265,2)</f>
        <v>0</v>
      </c>
      <c r="BL265" s="18" t="s">
        <v>291</v>
      </c>
      <c r="BM265" s="231" t="s">
        <v>8702</v>
      </c>
    </row>
    <row r="266" s="2" customFormat="1">
      <c r="A266" s="39"/>
      <c r="B266" s="40"/>
      <c r="C266" s="41"/>
      <c r="D266" s="233" t="s">
        <v>221</v>
      </c>
      <c r="E266" s="41"/>
      <c r="F266" s="234" t="s">
        <v>8701</v>
      </c>
      <c r="G266" s="41"/>
      <c r="H266" s="41"/>
      <c r="I266" s="235"/>
      <c r="J266" s="41"/>
      <c r="K266" s="41"/>
      <c r="L266" s="45"/>
      <c r="M266" s="236"/>
      <c r="N266" s="237"/>
      <c r="O266" s="92"/>
      <c r="P266" s="92"/>
      <c r="Q266" s="92"/>
      <c r="R266" s="92"/>
      <c r="S266" s="92"/>
      <c r="T266" s="93"/>
      <c r="U266" s="39"/>
      <c r="V266" s="39"/>
      <c r="W266" s="39"/>
      <c r="X266" s="39"/>
      <c r="Y266" s="39"/>
      <c r="Z266" s="39"/>
      <c r="AA266" s="39"/>
      <c r="AB266" s="39"/>
      <c r="AC266" s="39"/>
      <c r="AD266" s="39"/>
      <c r="AE266" s="39"/>
      <c r="AT266" s="18" t="s">
        <v>221</v>
      </c>
      <c r="AU266" s="18" t="s">
        <v>90</v>
      </c>
    </row>
    <row r="267" s="14" customFormat="1">
      <c r="A267" s="14"/>
      <c r="B267" s="262"/>
      <c r="C267" s="263"/>
      <c r="D267" s="233" t="s">
        <v>364</v>
      </c>
      <c r="E267" s="264" t="s">
        <v>1</v>
      </c>
      <c r="F267" s="265" t="s">
        <v>2819</v>
      </c>
      <c r="G267" s="263"/>
      <c r="H267" s="266">
        <v>8</v>
      </c>
      <c r="I267" s="267"/>
      <c r="J267" s="263"/>
      <c r="K267" s="263"/>
      <c r="L267" s="268"/>
      <c r="M267" s="269"/>
      <c r="N267" s="270"/>
      <c r="O267" s="270"/>
      <c r="P267" s="270"/>
      <c r="Q267" s="270"/>
      <c r="R267" s="270"/>
      <c r="S267" s="270"/>
      <c r="T267" s="271"/>
      <c r="U267" s="14"/>
      <c r="V267" s="14"/>
      <c r="W267" s="14"/>
      <c r="X267" s="14"/>
      <c r="Y267" s="14"/>
      <c r="Z267" s="14"/>
      <c r="AA267" s="14"/>
      <c r="AB267" s="14"/>
      <c r="AC267" s="14"/>
      <c r="AD267" s="14"/>
      <c r="AE267" s="14"/>
      <c r="AT267" s="272" t="s">
        <v>364</v>
      </c>
      <c r="AU267" s="272" t="s">
        <v>90</v>
      </c>
      <c r="AV267" s="14" t="s">
        <v>90</v>
      </c>
      <c r="AW267" s="14" t="s">
        <v>36</v>
      </c>
      <c r="AX267" s="14" t="s">
        <v>88</v>
      </c>
      <c r="AY267" s="272" t="s">
        <v>215</v>
      </c>
    </row>
    <row r="268" s="2" customFormat="1" ht="16.5" customHeight="1">
      <c r="A268" s="39"/>
      <c r="B268" s="40"/>
      <c r="C268" s="220" t="s">
        <v>1022</v>
      </c>
      <c r="D268" s="220" t="s">
        <v>216</v>
      </c>
      <c r="E268" s="221" t="s">
        <v>8599</v>
      </c>
      <c r="F268" s="222" t="s">
        <v>8600</v>
      </c>
      <c r="G268" s="223" t="s">
        <v>797</v>
      </c>
      <c r="H268" s="224">
        <v>9</v>
      </c>
      <c r="I268" s="225"/>
      <c r="J268" s="226">
        <f>ROUND(I268*H268,2)</f>
        <v>0</v>
      </c>
      <c r="K268" s="222" t="s">
        <v>1</v>
      </c>
      <c r="L268" s="45"/>
      <c r="M268" s="227" t="s">
        <v>1</v>
      </c>
      <c r="N268" s="228" t="s">
        <v>46</v>
      </c>
      <c r="O268" s="92"/>
      <c r="P268" s="229">
        <f>O268*H268</f>
        <v>0</v>
      </c>
      <c r="Q268" s="229">
        <v>0</v>
      </c>
      <c r="R268" s="229">
        <f>Q268*H268</f>
        <v>0</v>
      </c>
      <c r="S268" s="229">
        <v>0</v>
      </c>
      <c r="T268" s="230">
        <f>S268*H268</f>
        <v>0</v>
      </c>
      <c r="U268" s="39"/>
      <c r="V268" s="39"/>
      <c r="W268" s="39"/>
      <c r="X268" s="39"/>
      <c r="Y268" s="39"/>
      <c r="Z268" s="39"/>
      <c r="AA268" s="39"/>
      <c r="AB268" s="39"/>
      <c r="AC268" s="39"/>
      <c r="AD268" s="39"/>
      <c r="AE268" s="39"/>
      <c r="AR268" s="231" t="s">
        <v>1043</v>
      </c>
      <c r="AT268" s="231" t="s">
        <v>216</v>
      </c>
      <c r="AU268" s="231" t="s">
        <v>90</v>
      </c>
      <c r="AY268" s="18" t="s">
        <v>215</v>
      </c>
      <c r="BE268" s="232">
        <f>IF(N268="základní",J268,0)</f>
        <v>0</v>
      </c>
      <c r="BF268" s="232">
        <f>IF(N268="snížená",J268,0)</f>
        <v>0</v>
      </c>
      <c r="BG268" s="232">
        <f>IF(N268="zákl. přenesená",J268,0)</f>
        <v>0</v>
      </c>
      <c r="BH268" s="232">
        <f>IF(N268="sníž. přenesená",J268,0)</f>
        <v>0</v>
      </c>
      <c r="BI268" s="232">
        <f>IF(N268="nulová",J268,0)</f>
        <v>0</v>
      </c>
      <c r="BJ268" s="18" t="s">
        <v>88</v>
      </c>
      <c r="BK268" s="232">
        <f>ROUND(I268*H268,2)</f>
        <v>0</v>
      </c>
      <c r="BL268" s="18" t="s">
        <v>1043</v>
      </c>
      <c r="BM268" s="231" t="s">
        <v>8703</v>
      </c>
    </row>
    <row r="269" s="2" customFormat="1" ht="16.5" customHeight="1">
      <c r="A269" s="39"/>
      <c r="B269" s="40"/>
      <c r="C269" s="295" t="s">
        <v>1030</v>
      </c>
      <c r="D269" s="295" t="s">
        <v>539</v>
      </c>
      <c r="E269" s="296" t="s">
        <v>8602</v>
      </c>
      <c r="F269" s="297" t="s">
        <v>8603</v>
      </c>
      <c r="G269" s="298" t="s">
        <v>716</v>
      </c>
      <c r="H269" s="299">
        <v>9</v>
      </c>
      <c r="I269" s="300"/>
      <c r="J269" s="301">
        <f>ROUND(I269*H269,2)</f>
        <v>0</v>
      </c>
      <c r="K269" s="297" t="s">
        <v>1</v>
      </c>
      <c r="L269" s="302"/>
      <c r="M269" s="303" t="s">
        <v>1</v>
      </c>
      <c r="N269" s="304" t="s">
        <v>46</v>
      </c>
      <c r="O269" s="92"/>
      <c r="P269" s="229">
        <f>O269*H269</f>
        <v>0</v>
      </c>
      <c r="Q269" s="229">
        <v>0.02</v>
      </c>
      <c r="R269" s="229">
        <f>Q269*H269</f>
        <v>0.17999999999999999</v>
      </c>
      <c r="S269" s="229">
        <v>0</v>
      </c>
      <c r="T269" s="230">
        <f>S269*H269</f>
        <v>0</v>
      </c>
      <c r="U269" s="39"/>
      <c r="V269" s="39"/>
      <c r="W269" s="39"/>
      <c r="X269" s="39"/>
      <c r="Y269" s="39"/>
      <c r="Z269" s="39"/>
      <c r="AA269" s="39"/>
      <c r="AB269" s="39"/>
      <c r="AC269" s="39"/>
      <c r="AD269" s="39"/>
      <c r="AE269" s="39"/>
      <c r="AR269" s="231" t="s">
        <v>2646</v>
      </c>
      <c r="AT269" s="231" t="s">
        <v>539</v>
      </c>
      <c r="AU269" s="231" t="s">
        <v>90</v>
      </c>
      <c r="AY269" s="18" t="s">
        <v>215</v>
      </c>
      <c r="BE269" s="232">
        <f>IF(N269="základní",J269,0)</f>
        <v>0</v>
      </c>
      <c r="BF269" s="232">
        <f>IF(N269="snížená",J269,0)</f>
        <v>0</v>
      </c>
      <c r="BG269" s="232">
        <f>IF(N269="zákl. přenesená",J269,0)</f>
        <v>0</v>
      </c>
      <c r="BH269" s="232">
        <f>IF(N269="sníž. přenesená",J269,0)</f>
        <v>0</v>
      </c>
      <c r="BI269" s="232">
        <f>IF(N269="nulová",J269,0)</f>
        <v>0</v>
      </c>
      <c r="BJ269" s="18" t="s">
        <v>88</v>
      </c>
      <c r="BK269" s="232">
        <f>ROUND(I269*H269,2)</f>
        <v>0</v>
      </c>
      <c r="BL269" s="18" t="s">
        <v>1043</v>
      </c>
      <c r="BM269" s="231" t="s">
        <v>8704</v>
      </c>
    </row>
    <row r="270" s="2" customFormat="1" ht="16.5" customHeight="1">
      <c r="A270" s="39"/>
      <c r="B270" s="40"/>
      <c r="C270" s="295" t="s">
        <v>1037</v>
      </c>
      <c r="D270" s="295" t="s">
        <v>539</v>
      </c>
      <c r="E270" s="296" t="s">
        <v>8605</v>
      </c>
      <c r="F270" s="297" t="s">
        <v>8606</v>
      </c>
      <c r="G270" s="298" t="s">
        <v>716</v>
      </c>
      <c r="H270" s="299">
        <v>18</v>
      </c>
      <c r="I270" s="300"/>
      <c r="J270" s="301">
        <f>ROUND(I270*H270,2)</f>
        <v>0</v>
      </c>
      <c r="K270" s="297" t="s">
        <v>1</v>
      </c>
      <c r="L270" s="302"/>
      <c r="M270" s="303" t="s">
        <v>1</v>
      </c>
      <c r="N270" s="304" t="s">
        <v>46</v>
      </c>
      <c r="O270" s="92"/>
      <c r="P270" s="229">
        <f>O270*H270</f>
        <v>0</v>
      </c>
      <c r="Q270" s="229">
        <v>0.0040000000000000001</v>
      </c>
      <c r="R270" s="229">
        <f>Q270*H270</f>
        <v>0.072000000000000008</v>
      </c>
      <c r="S270" s="229">
        <v>0</v>
      </c>
      <c r="T270" s="230">
        <f>S270*H270</f>
        <v>0</v>
      </c>
      <c r="U270" s="39"/>
      <c r="V270" s="39"/>
      <c r="W270" s="39"/>
      <c r="X270" s="39"/>
      <c r="Y270" s="39"/>
      <c r="Z270" s="39"/>
      <c r="AA270" s="39"/>
      <c r="AB270" s="39"/>
      <c r="AC270" s="39"/>
      <c r="AD270" s="39"/>
      <c r="AE270" s="39"/>
      <c r="AR270" s="231" t="s">
        <v>2646</v>
      </c>
      <c r="AT270" s="231" t="s">
        <v>539</v>
      </c>
      <c r="AU270" s="231" t="s">
        <v>90</v>
      </c>
      <c r="AY270" s="18" t="s">
        <v>215</v>
      </c>
      <c r="BE270" s="232">
        <f>IF(N270="základní",J270,0)</f>
        <v>0</v>
      </c>
      <c r="BF270" s="232">
        <f>IF(N270="snížená",J270,0)</f>
        <v>0</v>
      </c>
      <c r="BG270" s="232">
        <f>IF(N270="zákl. přenesená",J270,0)</f>
        <v>0</v>
      </c>
      <c r="BH270" s="232">
        <f>IF(N270="sníž. přenesená",J270,0)</f>
        <v>0</v>
      </c>
      <c r="BI270" s="232">
        <f>IF(N270="nulová",J270,0)</f>
        <v>0</v>
      </c>
      <c r="BJ270" s="18" t="s">
        <v>88</v>
      </c>
      <c r="BK270" s="232">
        <f>ROUND(I270*H270,2)</f>
        <v>0</v>
      </c>
      <c r="BL270" s="18" t="s">
        <v>1043</v>
      </c>
      <c r="BM270" s="231" t="s">
        <v>8705</v>
      </c>
    </row>
    <row r="271" s="14" customFormat="1">
      <c r="A271" s="14"/>
      <c r="B271" s="262"/>
      <c r="C271" s="263"/>
      <c r="D271" s="233" t="s">
        <v>364</v>
      </c>
      <c r="E271" s="264" t="s">
        <v>1</v>
      </c>
      <c r="F271" s="265" t="s">
        <v>4245</v>
      </c>
      <c r="G271" s="263"/>
      <c r="H271" s="266">
        <v>18</v>
      </c>
      <c r="I271" s="267"/>
      <c r="J271" s="263"/>
      <c r="K271" s="263"/>
      <c r="L271" s="268"/>
      <c r="M271" s="269"/>
      <c r="N271" s="270"/>
      <c r="O271" s="270"/>
      <c r="P271" s="270"/>
      <c r="Q271" s="270"/>
      <c r="R271" s="270"/>
      <c r="S271" s="270"/>
      <c r="T271" s="271"/>
      <c r="U271" s="14"/>
      <c r="V271" s="14"/>
      <c r="W271" s="14"/>
      <c r="X271" s="14"/>
      <c r="Y271" s="14"/>
      <c r="Z271" s="14"/>
      <c r="AA271" s="14"/>
      <c r="AB271" s="14"/>
      <c r="AC271" s="14"/>
      <c r="AD271" s="14"/>
      <c r="AE271" s="14"/>
      <c r="AT271" s="272" t="s">
        <v>364</v>
      </c>
      <c r="AU271" s="272" t="s">
        <v>90</v>
      </c>
      <c r="AV271" s="14" t="s">
        <v>90</v>
      </c>
      <c r="AW271" s="14" t="s">
        <v>36</v>
      </c>
      <c r="AX271" s="14" t="s">
        <v>88</v>
      </c>
      <c r="AY271" s="272" t="s">
        <v>215</v>
      </c>
    </row>
    <row r="272" s="2" customFormat="1" ht="21.75" customHeight="1">
      <c r="A272" s="39"/>
      <c r="B272" s="40"/>
      <c r="C272" s="220" t="s">
        <v>1043</v>
      </c>
      <c r="D272" s="220" t="s">
        <v>216</v>
      </c>
      <c r="E272" s="221" t="s">
        <v>8608</v>
      </c>
      <c r="F272" s="222" t="s">
        <v>8609</v>
      </c>
      <c r="G272" s="223" t="s">
        <v>797</v>
      </c>
      <c r="H272" s="224">
        <v>9</v>
      </c>
      <c r="I272" s="225"/>
      <c r="J272" s="226">
        <f>ROUND(I272*H272,2)</f>
        <v>0</v>
      </c>
      <c r="K272" s="222" t="s">
        <v>1</v>
      </c>
      <c r="L272" s="45"/>
      <c r="M272" s="227" t="s">
        <v>1</v>
      </c>
      <c r="N272" s="228" t="s">
        <v>46</v>
      </c>
      <c r="O272" s="92"/>
      <c r="P272" s="229">
        <f>O272*H272</f>
        <v>0</v>
      </c>
      <c r="Q272" s="229">
        <v>0</v>
      </c>
      <c r="R272" s="229">
        <f>Q272*H272</f>
        <v>0</v>
      </c>
      <c r="S272" s="229">
        <v>0</v>
      </c>
      <c r="T272" s="230">
        <f>S272*H272</f>
        <v>0</v>
      </c>
      <c r="U272" s="39"/>
      <c r="V272" s="39"/>
      <c r="W272" s="39"/>
      <c r="X272" s="39"/>
      <c r="Y272" s="39"/>
      <c r="Z272" s="39"/>
      <c r="AA272" s="39"/>
      <c r="AB272" s="39"/>
      <c r="AC272" s="39"/>
      <c r="AD272" s="39"/>
      <c r="AE272" s="39"/>
      <c r="AR272" s="231" t="s">
        <v>1043</v>
      </c>
      <c r="AT272" s="231" t="s">
        <v>216</v>
      </c>
      <c r="AU272" s="231" t="s">
        <v>90</v>
      </c>
      <c r="AY272" s="18" t="s">
        <v>215</v>
      </c>
      <c r="BE272" s="232">
        <f>IF(N272="základní",J272,0)</f>
        <v>0</v>
      </c>
      <c r="BF272" s="232">
        <f>IF(N272="snížená",J272,0)</f>
        <v>0</v>
      </c>
      <c r="BG272" s="232">
        <f>IF(N272="zákl. přenesená",J272,0)</f>
        <v>0</v>
      </c>
      <c r="BH272" s="232">
        <f>IF(N272="sníž. přenesená",J272,0)</f>
        <v>0</v>
      </c>
      <c r="BI272" s="232">
        <f>IF(N272="nulová",J272,0)</f>
        <v>0</v>
      </c>
      <c r="BJ272" s="18" t="s">
        <v>88</v>
      </c>
      <c r="BK272" s="232">
        <f>ROUND(I272*H272,2)</f>
        <v>0</v>
      </c>
      <c r="BL272" s="18" t="s">
        <v>1043</v>
      </c>
      <c r="BM272" s="231" t="s">
        <v>8706</v>
      </c>
    </row>
    <row r="273" s="2" customFormat="1" ht="24.15" customHeight="1">
      <c r="A273" s="39"/>
      <c r="B273" s="40"/>
      <c r="C273" s="220" t="s">
        <v>1052</v>
      </c>
      <c r="D273" s="220" t="s">
        <v>216</v>
      </c>
      <c r="E273" s="221" t="s">
        <v>8707</v>
      </c>
      <c r="F273" s="222" t="s">
        <v>8708</v>
      </c>
      <c r="G273" s="223" t="s">
        <v>797</v>
      </c>
      <c r="H273" s="224">
        <v>70</v>
      </c>
      <c r="I273" s="225"/>
      <c r="J273" s="226">
        <f>ROUND(I273*H273,2)</f>
        <v>0</v>
      </c>
      <c r="K273" s="222" t="s">
        <v>359</v>
      </c>
      <c r="L273" s="45"/>
      <c r="M273" s="227" t="s">
        <v>1</v>
      </c>
      <c r="N273" s="228" t="s">
        <v>46</v>
      </c>
      <c r="O273" s="92"/>
      <c r="P273" s="229">
        <f>O273*H273</f>
        <v>0</v>
      </c>
      <c r="Q273" s="229">
        <v>0</v>
      </c>
      <c r="R273" s="229">
        <f>Q273*H273</f>
        <v>0</v>
      </c>
      <c r="S273" s="229">
        <v>0</v>
      </c>
      <c r="T273" s="230">
        <f>S273*H273</f>
        <v>0</v>
      </c>
      <c r="U273" s="39"/>
      <c r="V273" s="39"/>
      <c r="W273" s="39"/>
      <c r="X273" s="39"/>
      <c r="Y273" s="39"/>
      <c r="Z273" s="39"/>
      <c r="AA273" s="39"/>
      <c r="AB273" s="39"/>
      <c r="AC273" s="39"/>
      <c r="AD273" s="39"/>
      <c r="AE273" s="39"/>
      <c r="AR273" s="231" t="s">
        <v>1043</v>
      </c>
      <c r="AT273" s="231" t="s">
        <v>216</v>
      </c>
      <c r="AU273" s="231" t="s">
        <v>90</v>
      </c>
      <c r="AY273" s="18" t="s">
        <v>215</v>
      </c>
      <c r="BE273" s="232">
        <f>IF(N273="základní",J273,0)</f>
        <v>0</v>
      </c>
      <c r="BF273" s="232">
        <f>IF(N273="snížená",J273,0)</f>
        <v>0</v>
      </c>
      <c r="BG273" s="232">
        <f>IF(N273="zákl. přenesená",J273,0)</f>
        <v>0</v>
      </c>
      <c r="BH273" s="232">
        <f>IF(N273="sníž. přenesená",J273,0)</f>
        <v>0</v>
      </c>
      <c r="BI273" s="232">
        <f>IF(N273="nulová",J273,0)</f>
        <v>0</v>
      </c>
      <c r="BJ273" s="18" t="s">
        <v>88</v>
      </c>
      <c r="BK273" s="232">
        <f>ROUND(I273*H273,2)</f>
        <v>0</v>
      </c>
      <c r="BL273" s="18" t="s">
        <v>1043</v>
      </c>
      <c r="BM273" s="231" t="s">
        <v>8709</v>
      </c>
    </row>
    <row r="274" s="2" customFormat="1">
      <c r="A274" s="39"/>
      <c r="B274" s="40"/>
      <c r="C274" s="41"/>
      <c r="D274" s="233" t="s">
        <v>221</v>
      </c>
      <c r="E274" s="41"/>
      <c r="F274" s="234" t="s">
        <v>8710</v>
      </c>
      <c r="G274" s="41"/>
      <c r="H274" s="41"/>
      <c r="I274" s="235"/>
      <c r="J274" s="41"/>
      <c r="K274" s="41"/>
      <c r="L274" s="45"/>
      <c r="M274" s="236"/>
      <c r="N274" s="237"/>
      <c r="O274" s="92"/>
      <c r="P274" s="92"/>
      <c r="Q274" s="92"/>
      <c r="R274" s="92"/>
      <c r="S274" s="92"/>
      <c r="T274" s="93"/>
      <c r="U274" s="39"/>
      <c r="V274" s="39"/>
      <c r="W274" s="39"/>
      <c r="X274" s="39"/>
      <c r="Y274" s="39"/>
      <c r="Z274" s="39"/>
      <c r="AA274" s="39"/>
      <c r="AB274" s="39"/>
      <c r="AC274" s="39"/>
      <c r="AD274" s="39"/>
      <c r="AE274" s="39"/>
      <c r="AT274" s="18" t="s">
        <v>221</v>
      </c>
      <c r="AU274" s="18" t="s">
        <v>90</v>
      </c>
    </row>
    <row r="275" s="2" customFormat="1">
      <c r="A275" s="39"/>
      <c r="B275" s="40"/>
      <c r="C275" s="41"/>
      <c r="D275" s="250" t="s">
        <v>362</v>
      </c>
      <c r="E275" s="41"/>
      <c r="F275" s="251" t="s">
        <v>8711</v>
      </c>
      <c r="G275" s="41"/>
      <c r="H275" s="41"/>
      <c r="I275" s="235"/>
      <c r="J275" s="41"/>
      <c r="K275" s="41"/>
      <c r="L275" s="45"/>
      <c r="M275" s="236"/>
      <c r="N275" s="237"/>
      <c r="O275" s="92"/>
      <c r="P275" s="92"/>
      <c r="Q275" s="92"/>
      <c r="R275" s="92"/>
      <c r="S275" s="92"/>
      <c r="T275" s="93"/>
      <c r="U275" s="39"/>
      <c r="V275" s="39"/>
      <c r="W275" s="39"/>
      <c r="X275" s="39"/>
      <c r="Y275" s="39"/>
      <c r="Z275" s="39"/>
      <c r="AA275" s="39"/>
      <c r="AB275" s="39"/>
      <c r="AC275" s="39"/>
      <c r="AD275" s="39"/>
      <c r="AE275" s="39"/>
      <c r="AT275" s="18" t="s">
        <v>362</v>
      </c>
      <c r="AU275" s="18" t="s">
        <v>90</v>
      </c>
    </row>
    <row r="276" s="2" customFormat="1" ht="24.15" customHeight="1">
      <c r="A276" s="39"/>
      <c r="B276" s="40"/>
      <c r="C276" s="295" t="s">
        <v>1061</v>
      </c>
      <c r="D276" s="295" t="s">
        <v>539</v>
      </c>
      <c r="E276" s="296" t="s">
        <v>8712</v>
      </c>
      <c r="F276" s="297" t="s">
        <v>8713</v>
      </c>
      <c r="G276" s="298" t="s">
        <v>797</v>
      </c>
      <c r="H276" s="299">
        <v>70</v>
      </c>
      <c r="I276" s="300"/>
      <c r="J276" s="301">
        <f>ROUND(I276*H276,2)</f>
        <v>0</v>
      </c>
      <c r="K276" s="297" t="s">
        <v>359</v>
      </c>
      <c r="L276" s="302"/>
      <c r="M276" s="303" t="s">
        <v>1</v>
      </c>
      <c r="N276" s="304" t="s">
        <v>46</v>
      </c>
      <c r="O276" s="92"/>
      <c r="P276" s="229">
        <f>O276*H276</f>
        <v>0</v>
      </c>
      <c r="Q276" s="229">
        <v>0.00077999999999999999</v>
      </c>
      <c r="R276" s="229">
        <f>Q276*H276</f>
        <v>0.054599999999999996</v>
      </c>
      <c r="S276" s="229">
        <v>0</v>
      </c>
      <c r="T276" s="230">
        <f>S276*H276</f>
        <v>0</v>
      </c>
      <c r="U276" s="39"/>
      <c r="V276" s="39"/>
      <c r="W276" s="39"/>
      <c r="X276" s="39"/>
      <c r="Y276" s="39"/>
      <c r="Z276" s="39"/>
      <c r="AA276" s="39"/>
      <c r="AB276" s="39"/>
      <c r="AC276" s="39"/>
      <c r="AD276" s="39"/>
      <c r="AE276" s="39"/>
      <c r="AR276" s="231" t="s">
        <v>1806</v>
      </c>
      <c r="AT276" s="231" t="s">
        <v>539</v>
      </c>
      <c r="AU276" s="231" t="s">
        <v>90</v>
      </c>
      <c r="AY276" s="18" t="s">
        <v>215</v>
      </c>
      <c r="BE276" s="232">
        <f>IF(N276="základní",J276,0)</f>
        <v>0</v>
      </c>
      <c r="BF276" s="232">
        <f>IF(N276="snížená",J276,0)</f>
        <v>0</v>
      </c>
      <c r="BG276" s="232">
        <f>IF(N276="zákl. přenesená",J276,0)</f>
        <v>0</v>
      </c>
      <c r="BH276" s="232">
        <f>IF(N276="sníž. přenesená",J276,0)</f>
        <v>0</v>
      </c>
      <c r="BI276" s="232">
        <f>IF(N276="nulová",J276,0)</f>
        <v>0</v>
      </c>
      <c r="BJ276" s="18" t="s">
        <v>88</v>
      </c>
      <c r="BK276" s="232">
        <f>ROUND(I276*H276,2)</f>
        <v>0</v>
      </c>
      <c r="BL276" s="18" t="s">
        <v>1806</v>
      </c>
      <c r="BM276" s="231" t="s">
        <v>8714</v>
      </c>
    </row>
    <row r="277" s="2" customFormat="1">
      <c r="A277" s="39"/>
      <c r="B277" s="40"/>
      <c r="C277" s="41"/>
      <c r="D277" s="233" t="s">
        <v>221</v>
      </c>
      <c r="E277" s="41"/>
      <c r="F277" s="234" t="s">
        <v>8713</v>
      </c>
      <c r="G277" s="41"/>
      <c r="H277" s="41"/>
      <c r="I277" s="235"/>
      <c r="J277" s="41"/>
      <c r="K277" s="41"/>
      <c r="L277" s="45"/>
      <c r="M277" s="236"/>
      <c r="N277" s="237"/>
      <c r="O277" s="92"/>
      <c r="P277" s="92"/>
      <c r="Q277" s="92"/>
      <c r="R277" s="92"/>
      <c r="S277" s="92"/>
      <c r="T277" s="93"/>
      <c r="U277" s="39"/>
      <c r="V277" s="39"/>
      <c r="W277" s="39"/>
      <c r="X277" s="39"/>
      <c r="Y277" s="39"/>
      <c r="Z277" s="39"/>
      <c r="AA277" s="39"/>
      <c r="AB277" s="39"/>
      <c r="AC277" s="39"/>
      <c r="AD277" s="39"/>
      <c r="AE277" s="39"/>
      <c r="AT277" s="18" t="s">
        <v>221</v>
      </c>
      <c r="AU277" s="18" t="s">
        <v>90</v>
      </c>
    </row>
    <row r="278" s="14" customFormat="1">
      <c r="A278" s="14"/>
      <c r="B278" s="262"/>
      <c r="C278" s="263"/>
      <c r="D278" s="233" t="s">
        <v>364</v>
      </c>
      <c r="E278" s="264" t="s">
        <v>1</v>
      </c>
      <c r="F278" s="265" t="s">
        <v>1094</v>
      </c>
      <c r="G278" s="263"/>
      <c r="H278" s="266">
        <v>70</v>
      </c>
      <c r="I278" s="267"/>
      <c r="J278" s="263"/>
      <c r="K278" s="263"/>
      <c r="L278" s="268"/>
      <c r="M278" s="269"/>
      <c r="N278" s="270"/>
      <c r="O278" s="270"/>
      <c r="P278" s="270"/>
      <c r="Q278" s="270"/>
      <c r="R278" s="270"/>
      <c r="S278" s="270"/>
      <c r="T278" s="271"/>
      <c r="U278" s="14"/>
      <c r="V278" s="14"/>
      <c r="W278" s="14"/>
      <c r="X278" s="14"/>
      <c r="Y278" s="14"/>
      <c r="Z278" s="14"/>
      <c r="AA278" s="14"/>
      <c r="AB278" s="14"/>
      <c r="AC278" s="14"/>
      <c r="AD278" s="14"/>
      <c r="AE278" s="14"/>
      <c r="AT278" s="272" t="s">
        <v>364</v>
      </c>
      <c r="AU278" s="272" t="s">
        <v>90</v>
      </c>
      <c r="AV278" s="14" t="s">
        <v>90</v>
      </c>
      <c r="AW278" s="14" t="s">
        <v>36</v>
      </c>
      <c r="AX278" s="14" t="s">
        <v>88</v>
      </c>
      <c r="AY278" s="272" t="s">
        <v>215</v>
      </c>
    </row>
    <row r="279" s="2" customFormat="1" ht="16.5" customHeight="1">
      <c r="A279" s="39"/>
      <c r="B279" s="40"/>
      <c r="C279" s="295" t="s">
        <v>1068</v>
      </c>
      <c r="D279" s="295" t="s">
        <v>539</v>
      </c>
      <c r="E279" s="296" t="s">
        <v>8715</v>
      </c>
      <c r="F279" s="297" t="s">
        <v>8716</v>
      </c>
      <c r="G279" s="298" t="s">
        <v>716</v>
      </c>
      <c r="H279" s="299">
        <v>4</v>
      </c>
      <c r="I279" s="300"/>
      <c r="J279" s="301">
        <f>ROUND(I279*H279,2)</f>
        <v>0</v>
      </c>
      <c r="K279" s="297" t="s">
        <v>1</v>
      </c>
      <c r="L279" s="302"/>
      <c r="M279" s="303" t="s">
        <v>1</v>
      </c>
      <c r="N279" s="304" t="s">
        <v>46</v>
      </c>
      <c r="O279" s="92"/>
      <c r="P279" s="229">
        <f>O279*H279</f>
        <v>0</v>
      </c>
      <c r="Q279" s="229">
        <v>0</v>
      </c>
      <c r="R279" s="229">
        <f>Q279*H279</f>
        <v>0</v>
      </c>
      <c r="S279" s="229">
        <v>0</v>
      </c>
      <c r="T279" s="230">
        <f>S279*H279</f>
        <v>0</v>
      </c>
      <c r="U279" s="39"/>
      <c r="V279" s="39"/>
      <c r="W279" s="39"/>
      <c r="X279" s="39"/>
      <c r="Y279" s="39"/>
      <c r="Z279" s="39"/>
      <c r="AA279" s="39"/>
      <c r="AB279" s="39"/>
      <c r="AC279" s="39"/>
      <c r="AD279" s="39"/>
      <c r="AE279" s="39"/>
      <c r="AR279" s="231" t="s">
        <v>1806</v>
      </c>
      <c r="AT279" s="231" t="s">
        <v>539</v>
      </c>
      <c r="AU279" s="231" t="s">
        <v>90</v>
      </c>
      <c r="AY279" s="18" t="s">
        <v>215</v>
      </c>
      <c r="BE279" s="232">
        <f>IF(N279="základní",J279,0)</f>
        <v>0</v>
      </c>
      <c r="BF279" s="232">
        <f>IF(N279="snížená",J279,0)</f>
        <v>0</v>
      </c>
      <c r="BG279" s="232">
        <f>IF(N279="zákl. přenesená",J279,0)</f>
        <v>0</v>
      </c>
      <c r="BH279" s="232">
        <f>IF(N279="sníž. přenesená",J279,0)</f>
        <v>0</v>
      </c>
      <c r="BI279" s="232">
        <f>IF(N279="nulová",J279,0)</f>
        <v>0</v>
      </c>
      <c r="BJ279" s="18" t="s">
        <v>88</v>
      </c>
      <c r="BK279" s="232">
        <f>ROUND(I279*H279,2)</f>
        <v>0</v>
      </c>
      <c r="BL279" s="18" t="s">
        <v>1806</v>
      </c>
      <c r="BM279" s="231" t="s">
        <v>8717</v>
      </c>
    </row>
    <row r="280" s="2" customFormat="1" ht="16.5" customHeight="1">
      <c r="A280" s="39"/>
      <c r="B280" s="40"/>
      <c r="C280" s="295" t="s">
        <v>1074</v>
      </c>
      <c r="D280" s="295" t="s">
        <v>539</v>
      </c>
      <c r="E280" s="296" t="s">
        <v>8718</v>
      </c>
      <c r="F280" s="297" t="s">
        <v>8719</v>
      </c>
      <c r="G280" s="298" t="s">
        <v>716</v>
      </c>
      <c r="H280" s="299">
        <v>3</v>
      </c>
      <c r="I280" s="300"/>
      <c r="J280" s="301">
        <f>ROUND(I280*H280,2)</f>
        <v>0</v>
      </c>
      <c r="K280" s="297" t="s">
        <v>1</v>
      </c>
      <c r="L280" s="302"/>
      <c r="M280" s="303" t="s">
        <v>1</v>
      </c>
      <c r="N280" s="304" t="s">
        <v>46</v>
      </c>
      <c r="O280" s="92"/>
      <c r="P280" s="229">
        <f>O280*H280</f>
        <v>0</v>
      </c>
      <c r="Q280" s="229">
        <v>0</v>
      </c>
      <c r="R280" s="229">
        <f>Q280*H280</f>
        <v>0</v>
      </c>
      <c r="S280" s="229">
        <v>0</v>
      </c>
      <c r="T280" s="230">
        <f>S280*H280</f>
        <v>0</v>
      </c>
      <c r="U280" s="39"/>
      <c r="V280" s="39"/>
      <c r="W280" s="39"/>
      <c r="X280" s="39"/>
      <c r="Y280" s="39"/>
      <c r="Z280" s="39"/>
      <c r="AA280" s="39"/>
      <c r="AB280" s="39"/>
      <c r="AC280" s="39"/>
      <c r="AD280" s="39"/>
      <c r="AE280" s="39"/>
      <c r="AR280" s="231" t="s">
        <v>1806</v>
      </c>
      <c r="AT280" s="231" t="s">
        <v>539</v>
      </c>
      <c r="AU280" s="231" t="s">
        <v>90</v>
      </c>
      <c r="AY280" s="18" t="s">
        <v>215</v>
      </c>
      <c r="BE280" s="232">
        <f>IF(N280="základní",J280,0)</f>
        <v>0</v>
      </c>
      <c r="BF280" s="232">
        <f>IF(N280="snížená",J280,0)</f>
        <v>0</v>
      </c>
      <c r="BG280" s="232">
        <f>IF(N280="zákl. přenesená",J280,0)</f>
        <v>0</v>
      </c>
      <c r="BH280" s="232">
        <f>IF(N280="sníž. přenesená",J280,0)</f>
        <v>0</v>
      </c>
      <c r="BI280" s="232">
        <f>IF(N280="nulová",J280,0)</f>
        <v>0</v>
      </c>
      <c r="BJ280" s="18" t="s">
        <v>88</v>
      </c>
      <c r="BK280" s="232">
        <f>ROUND(I280*H280,2)</f>
        <v>0</v>
      </c>
      <c r="BL280" s="18" t="s">
        <v>1806</v>
      </c>
      <c r="BM280" s="231" t="s">
        <v>8720</v>
      </c>
    </row>
    <row r="281" s="2" customFormat="1" ht="24.15" customHeight="1">
      <c r="A281" s="39"/>
      <c r="B281" s="40"/>
      <c r="C281" s="220" t="s">
        <v>1081</v>
      </c>
      <c r="D281" s="220" t="s">
        <v>216</v>
      </c>
      <c r="E281" s="221" t="s">
        <v>8721</v>
      </c>
      <c r="F281" s="222" t="s">
        <v>8722</v>
      </c>
      <c r="G281" s="223" t="s">
        <v>797</v>
      </c>
      <c r="H281" s="224">
        <v>75</v>
      </c>
      <c r="I281" s="225"/>
      <c r="J281" s="226">
        <f>ROUND(I281*H281,2)</f>
        <v>0</v>
      </c>
      <c r="K281" s="222" t="s">
        <v>359</v>
      </c>
      <c r="L281" s="45"/>
      <c r="M281" s="227" t="s">
        <v>1</v>
      </c>
      <c r="N281" s="228" t="s">
        <v>46</v>
      </c>
      <c r="O281" s="92"/>
      <c r="P281" s="229">
        <f>O281*H281</f>
        <v>0</v>
      </c>
      <c r="Q281" s="229">
        <v>0</v>
      </c>
      <c r="R281" s="229">
        <f>Q281*H281</f>
        <v>0</v>
      </c>
      <c r="S281" s="229">
        <v>0</v>
      </c>
      <c r="T281" s="230">
        <f>S281*H281</f>
        <v>0</v>
      </c>
      <c r="U281" s="39"/>
      <c r="V281" s="39"/>
      <c r="W281" s="39"/>
      <c r="X281" s="39"/>
      <c r="Y281" s="39"/>
      <c r="Z281" s="39"/>
      <c r="AA281" s="39"/>
      <c r="AB281" s="39"/>
      <c r="AC281" s="39"/>
      <c r="AD281" s="39"/>
      <c r="AE281" s="39"/>
      <c r="AR281" s="231" t="s">
        <v>291</v>
      </c>
      <c r="AT281" s="231" t="s">
        <v>216</v>
      </c>
      <c r="AU281" s="231" t="s">
        <v>90</v>
      </c>
      <c r="AY281" s="18" t="s">
        <v>215</v>
      </c>
      <c r="BE281" s="232">
        <f>IF(N281="základní",J281,0)</f>
        <v>0</v>
      </c>
      <c r="BF281" s="232">
        <f>IF(N281="snížená",J281,0)</f>
        <v>0</v>
      </c>
      <c r="BG281" s="232">
        <f>IF(N281="zákl. přenesená",J281,0)</f>
        <v>0</v>
      </c>
      <c r="BH281" s="232">
        <f>IF(N281="sníž. přenesená",J281,0)</f>
        <v>0</v>
      </c>
      <c r="BI281" s="232">
        <f>IF(N281="nulová",J281,0)</f>
        <v>0</v>
      </c>
      <c r="BJ281" s="18" t="s">
        <v>88</v>
      </c>
      <c r="BK281" s="232">
        <f>ROUND(I281*H281,2)</f>
        <v>0</v>
      </c>
      <c r="BL281" s="18" t="s">
        <v>291</v>
      </c>
      <c r="BM281" s="231" t="s">
        <v>8723</v>
      </c>
    </row>
    <row r="282" s="2" customFormat="1">
      <c r="A282" s="39"/>
      <c r="B282" s="40"/>
      <c r="C282" s="41"/>
      <c r="D282" s="233" t="s">
        <v>221</v>
      </c>
      <c r="E282" s="41"/>
      <c r="F282" s="234" t="s">
        <v>8724</v>
      </c>
      <c r="G282" s="41"/>
      <c r="H282" s="41"/>
      <c r="I282" s="235"/>
      <c r="J282" s="41"/>
      <c r="K282" s="41"/>
      <c r="L282" s="45"/>
      <c r="M282" s="236"/>
      <c r="N282" s="237"/>
      <c r="O282" s="92"/>
      <c r="P282" s="92"/>
      <c r="Q282" s="92"/>
      <c r="R282" s="92"/>
      <c r="S282" s="92"/>
      <c r="T282" s="93"/>
      <c r="U282" s="39"/>
      <c r="V282" s="39"/>
      <c r="W282" s="39"/>
      <c r="X282" s="39"/>
      <c r="Y282" s="39"/>
      <c r="Z282" s="39"/>
      <c r="AA282" s="39"/>
      <c r="AB282" s="39"/>
      <c r="AC282" s="39"/>
      <c r="AD282" s="39"/>
      <c r="AE282" s="39"/>
      <c r="AT282" s="18" t="s">
        <v>221</v>
      </c>
      <c r="AU282" s="18" t="s">
        <v>90</v>
      </c>
    </row>
    <row r="283" s="2" customFormat="1">
      <c r="A283" s="39"/>
      <c r="B283" s="40"/>
      <c r="C283" s="41"/>
      <c r="D283" s="250" t="s">
        <v>362</v>
      </c>
      <c r="E283" s="41"/>
      <c r="F283" s="251" t="s">
        <v>8725</v>
      </c>
      <c r="G283" s="41"/>
      <c r="H283" s="41"/>
      <c r="I283" s="235"/>
      <c r="J283" s="41"/>
      <c r="K283" s="41"/>
      <c r="L283" s="45"/>
      <c r="M283" s="236"/>
      <c r="N283" s="237"/>
      <c r="O283" s="92"/>
      <c r="P283" s="92"/>
      <c r="Q283" s="92"/>
      <c r="R283" s="92"/>
      <c r="S283" s="92"/>
      <c r="T283" s="93"/>
      <c r="U283" s="39"/>
      <c r="V283" s="39"/>
      <c r="W283" s="39"/>
      <c r="X283" s="39"/>
      <c r="Y283" s="39"/>
      <c r="Z283" s="39"/>
      <c r="AA283" s="39"/>
      <c r="AB283" s="39"/>
      <c r="AC283" s="39"/>
      <c r="AD283" s="39"/>
      <c r="AE283" s="39"/>
      <c r="AT283" s="18" t="s">
        <v>362</v>
      </c>
      <c r="AU283" s="18" t="s">
        <v>90</v>
      </c>
    </row>
    <row r="284" s="2" customFormat="1" ht="24.15" customHeight="1">
      <c r="A284" s="39"/>
      <c r="B284" s="40"/>
      <c r="C284" s="295" t="s">
        <v>1094</v>
      </c>
      <c r="D284" s="295" t="s">
        <v>539</v>
      </c>
      <c r="E284" s="296" t="s">
        <v>8726</v>
      </c>
      <c r="F284" s="297" t="s">
        <v>8727</v>
      </c>
      <c r="G284" s="298" t="s">
        <v>797</v>
      </c>
      <c r="H284" s="299">
        <v>75</v>
      </c>
      <c r="I284" s="300"/>
      <c r="J284" s="301">
        <f>ROUND(I284*H284,2)</f>
        <v>0</v>
      </c>
      <c r="K284" s="297" t="s">
        <v>359</v>
      </c>
      <c r="L284" s="302"/>
      <c r="M284" s="303" t="s">
        <v>1</v>
      </c>
      <c r="N284" s="304" t="s">
        <v>46</v>
      </c>
      <c r="O284" s="92"/>
      <c r="P284" s="229">
        <f>O284*H284</f>
        <v>0</v>
      </c>
      <c r="Q284" s="229">
        <v>2.0000000000000002E-05</v>
      </c>
      <c r="R284" s="229">
        <f>Q284*H284</f>
        <v>0.0015</v>
      </c>
      <c r="S284" s="229">
        <v>0</v>
      </c>
      <c r="T284" s="230">
        <f>S284*H284</f>
        <v>0</v>
      </c>
      <c r="U284" s="39"/>
      <c r="V284" s="39"/>
      <c r="W284" s="39"/>
      <c r="X284" s="39"/>
      <c r="Y284" s="39"/>
      <c r="Z284" s="39"/>
      <c r="AA284" s="39"/>
      <c r="AB284" s="39"/>
      <c r="AC284" s="39"/>
      <c r="AD284" s="39"/>
      <c r="AE284" s="39"/>
      <c r="AR284" s="231" t="s">
        <v>676</v>
      </c>
      <c r="AT284" s="231" t="s">
        <v>539</v>
      </c>
      <c r="AU284" s="231" t="s">
        <v>90</v>
      </c>
      <c r="AY284" s="18" t="s">
        <v>215</v>
      </c>
      <c r="BE284" s="232">
        <f>IF(N284="základní",J284,0)</f>
        <v>0</v>
      </c>
      <c r="BF284" s="232">
        <f>IF(N284="snížená",J284,0)</f>
        <v>0</v>
      </c>
      <c r="BG284" s="232">
        <f>IF(N284="zákl. přenesená",J284,0)</f>
        <v>0</v>
      </c>
      <c r="BH284" s="232">
        <f>IF(N284="sníž. přenesená",J284,0)</f>
        <v>0</v>
      </c>
      <c r="BI284" s="232">
        <f>IF(N284="nulová",J284,0)</f>
        <v>0</v>
      </c>
      <c r="BJ284" s="18" t="s">
        <v>88</v>
      </c>
      <c r="BK284" s="232">
        <f>ROUND(I284*H284,2)</f>
        <v>0</v>
      </c>
      <c r="BL284" s="18" t="s">
        <v>291</v>
      </c>
      <c r="BM284" s="231" t="s">
        <v>8728</v>
      </c>
    </row>
    <row r="285" s="2" customFormat="1">
      <c r="A285" s="39"/>
      <c r="B285" s="40"/>
      <c r="C285" s="41"/>
      <c r="D285" s="233" t="s">
        <v>221</v>
      </c>
      <c r="E285" s="41"/>
      <c r="F285" s="234" t="s">
        <v>8729</v>
      </c>
      <c r="G285" s="41"/>
      <c r="H285" s="41"/>
      <c r="I285" s="235"/>
      <c r="J285" s="41"/>
      <c r="K285" s="41"/>
      <c r="L285" s="45"/>
      <c r="M285" s="236"/>
      <c r="N285" s="237"/>
      <c r="O285" s="92"/>
      <c r="P285" s="92"/>
      <c r="Q285" s="92"/>
      <c r="R285" s="92"/>
      <c r="S285" s="92"/>
      <c r="T285" s="93"/>
      <c r="U285" s="39"/>
      <c r="V285" s="39"/>
      <c r="W285" s="39"/>
      <c r="X285" s="39"/>
      <c r="Y285" s="39"/>
      <c r="Z285" s="39"/>
      <c r="AA285" s="39"/>
      <c r="AB285" s="39"/>
      <c r="AC285" s="39"/>
      <c r="AD285" s="39"/>
      <c r="AE285" s="39"/>
      <c r="AT285" s="18" t="s">
        <v>221</v>
      </c>
      <c r="AU285" s="18" t="s">
        <v>90</v>
      </c>
    </row>
    <row r="286" s="2" customFormat="1" ht="24.15" customHeight="1">
      <c r="A286" s="39"/>
      <c r="B286" s="40"/>
      <c r="C286" s="220" t="s">
        <v>1108</v>
      </c>
      <c r="D286" s="220" t="s">
        <v>216</v>
      </c>
      <c r="E286" s="221" t="s">
        <v>8331</v>
      </c>
      <c r="F286" s="222" t="s">
        <v>8332</v>
      </c>
      <c r="G286" s="223" t="s">
        <v>716</v>
      </c>
      <c r="H286" s="224">
        <v>2</v>
      </c>
      <c r="I286" s="225"/>
      <c r="J286" s="226">
        <f>ROUND(I286*H286,2)</f>
        <v>0</v>
      </c>
      <c r="K286" s="222" t="s">
        <v>359</v>
      </c>
      <c r="L286" s="45"/>
      <c r="M286" s="227" t="s">
        <v>1</v>
      </c>
      <c r="N286" s="228" t="s">
        <v>46</v>
      </c>
      <c r="O286" s="92"/>
      <c r="P286" s="229">
        <f>O286*H286</f>
        <v>0</v>
      </c>
      <c r="Q286" s="229">
        <v>0</v>
      </c>
      <c r="R286" s="229">
        <f>Q286*H286</f>
        <v>0</v>
      </c>
      <c r="S286" s="229">
        <v>0</v>
      </c>
      <c r="T286" s="230">
        <f>S286*H286</f>
        <v>0</v>
      </c>
      <c r="U286" s="39"/>
      <c r="V286" s="39"/>
      <c r="W286" s="39"/>
      <c r="X286" s="39"/>
      <c r="Y286" s="39"/>
      <c r="Z286" s="39"/>
      <c r="AA286" s="39"/>
      <c r="AB286" s="39"/>
      <c r="AC286" s="39"/>
      <c r="AD286" s="39"/>
      <c r="AE286" s="39"/>
      <c r="AR286" s="231" t="s">
        <v>291</v>
      </c>
      <c r="AT286" s="231" t="s">
        <v>216</v>
      </c>
      <c r="AU286" s="231" t="s">
        <v>90</v>
      </c>
      <c r="AY286" s="18" t="s">
        <v>215</v>
      </c>
      <c r="BE286" s="232">
        <f>IF(N286="základní",J286,0)</f>
        <v>0</v>
      </c>
      <c r="BF286" s="232">
        <f>IF(N286="snížená",J286,0)</f>
        <v>0</v>
      </c>
      <c r="BG286" s="232">
        <f>IF(N286="zákl. přenesená",J286,0)</f>
        <v>0</v>
      </c>
      <c r="BH286" s="232">
        <f>IF(N286="sníž. přenesená",J286,0)</f>
        <v>0</v>
      </c>
      <c r="BI286" s="232">
        <f>IF(N286="nulová",J286,0)</f>
        <v>0</v>
      </c>
      <c r="BJ286" s="18" t="s">
        <v>88</v>
      </c>
      <c r="BK286" s="232">
        <f>ROUND(I286*H286,2)</f>
        <v>0</v>
      </c>
      <c r="BL286" s="18" t="s">
        <v>291</v>
      </c>
      <c r="BM286" s="231" t="s">
        <v>8730</v>
      </c>
    </row>
    <row r="287" s="2" customFormat="1">
      <c r="A287" s="39"/>
      <c r="B287" s="40"/>
      <c r="C287" s="41"/>
      <c r="D287" s="233" t="s">
        <v>221</v>
      </c>
      <c r="E287" s="41"/>
      <c r="F287" s="234" t="s">
        <v>8334</v>
      </c>
      <c r="G287" s="41"/>
      <c r="H287" s="41"/>
      <c r="I287" s="235"/>
      <c r="J287" s="41"/>
      <c r="K287" s="41"/>
      <c r="L287" s="45"/>
      <c r="M287" s="236"/>
      <c r="N287" s="237"/>
      <c r="O287" s="92"/>
      <c r="P287" s="92"/>
      <c r="Q287" s="92"/>
      <c r="R287" s="92"/>
      <c r="S287" s="92"/>
      <c r="T287" s="93"/>
      <c r="U287" s="39"/>
      <c r="V287" s="39"/>
      <c r="W287" s="39"/>
      <c r="X287" s="39"/>
      <c r="Y287" s="39"/>
      <c r="Z287" s="39"/>
      <c r="AA287" s="39"/>
      <c r="AB287" s="39"/>
      <c r="AC287" s="39"/>
      <c r="AD287" s="39"/>
      <c r="AE287" s="39"/>
      <c r="AT287" s="18" t="s">
        <v>221</v>
      </c>
      <c r="AU287" s="18" t="s">
        <v>90</v>
      </c>
    </row>
    <row r="288" s="2" customFormat="1">
      <c r="A288" s="39"/>
      <c r="B288" s="40"/>
      <c r="C288" s="41"/>
      <c r="D288" s="250" t="s">
        <v>362</v>
      </c>
      <c r="E288" s="41"/>
      <c r="F288" s="251" t="s">
        <v>8335</v>
      </c>
      <c r="G288" s="41"/>
      <c r="H288" s="41"/>
      <c r="I288" s="235"/>
      <c r="J288" s="41"/>
      <c r="K288" s="41"/>
      <c r="L288" s="45"/>
      <c r="M288" s="236"/>
      <c r="N288" s="237"/>
      <c r="O288" s="92"/>
      <c r="P288" s="92"/>
      <c r="Q288" s="92"/>
      <c r="R288" s="92"/>
      <c r="S288" s="92"/>
      <c r="T288" s="93"/>
      <c r="U288" s="39"/>
      <c r="V288" s="39"/>
      <c r="W288" s="39"/>
      <c r="X288" s="39"/>
      <c r="Y288" s="39"/>
      <c r="Z288" s="39"/>
      <c r="AA288" s="39"/>
      <c r="AB288" s="39"/>
      <c r="AC288" s="39"/>
      <c r="AD288" s="39"/>
      <c r="AE288" s="39"/>
      <c r="AT288" s="18" t="s">
        <v>362</v>
      </c>
      <c r="AU288" s="18" t="s">
        <v>90</v>
      </c>
    </row>
    <row r="289" s="2" customFormat="1" ht="24.15" customHeight="1">
      <c r="A289" s="39"/>
      <c r="B289" s="40"/>
      <c r="C289" s="295" t="s">
        <v>1120</v>
      </c>
      <c r="D289" s="295" t="s">
        <v>539</v>
      </c>
      <c r="E289" s="296" t="s">
        <v>8336</v>
      </c>
      <c r="F289" s="297" t="s">
        <v>8337</v>
      </c>
      <c r="G289" s="298" t="s">
        <v>716</v>
      </c>
      <c r="H289" s="299">
        <v>1</v>
      </c>
      <c r="I289" s="300"/>
      <c r="J289" s="301">
        <f>ROUND(I289*H289,2)</f>
        <v>0</v>
      </c>
      <c r="K289" s="297" t="s">
        <v>1</v>
      </c>
      <c r="L289" s="302"/>
      <c r="M289" s="303" t="s">
        <v>1</v>
      </c>
      <c r="N289" s="304" t="s">
        <v>46</v>
      </c>
      <c r="O289" s="92"/>
      <c r="P289" s="229">
        <f>O289*H289</f>
        <v>0</v>
      </c>
      <c r="Q289" s="229">
        <v>0.001</v>
      </c>
      <c r="R289" s="229">
        <f>Q289*H289</f>
        <v>0.001</v>
      </c>
      <c r="S289" s="229">
        <v>0</v>
      </c>
      <c r="T289" s="230">
        <f>S289*H289</f>
        <v>0</v>
      </c>
      <c r="U289" s="39"/>
      <c r="V289" s="39"/>
      <c r="W289" s="39"/>
      <c r="X289" s="39"/>
      <c r="Y289" s="39"/>
      <c r="Z289" s="39"/>
      <c r="AA289" s="39"/>
      <c r="AB289" s="39"/>
      <c r="AC289" s="39"/>
      <c r="AD289" s="39"/>
      <c r="AE289" s="39"/>
      <c r="AR289" s="231" t="s">
        <v>676</v>
      </c>
      <c r="AT289" s="231" t="s">
        <v>539</v>
      </c>
      <c r="AU289" s="231" t="s">
        <v>90</v>
      </c>
      <c r="AY289" s="18" t="s">
        <v>215</v>
      </c>
      <c r="BE289" s="232">
        <f>IF(N289="základní",J289,0)</f>
        <v>0</v>
      </c>
      <c r="BF289" s="232">
        <f>IF(N289="snížená",J289,0)</f>
        <v>0</v>
      </c>
      <c r="BG289" s="232">
        <f>IF(N289="zákl. přenesená",J289,0)</f>
        <v>0</v>
      </c>
      <c r="BH289" s="232">
        <f>IF(N289="sníž. přenesená",J289,0)</f>
        <v>0</v>
      </c>
      <c r="BI289" s="232">
        <f>IF(N289="nulová",J289,0)</f>
        <v>0</v>
      </c>
      <c r="BJ289" s="18" t="s">
        <v>88</v>
      </c>
      <c r="BK289" s="232">
        <f>ROUND(I289*H289,2)</f>
        <v>0</v>
      </c>
      <c r="BL289" s="18" t="s">
        <v>291</v>
      </c>
      <c r="BM289" s="231" t="s">
        <v>8731</v>
      </c>
    </row>
    <row r="290" s="2" customFormat="1" ht="24.15" customHeight="1">
      <c r="A290" s="39"/>
      <c r="B290" s="40"/>
      <c r="C290" s="295" t="s">
        <v>1129</v>
      </c>
      <c r="D290" s="295" t="s">
        <v>539</v>
      </c>
      <c r="E290" s="296" t="s">
        <v>8732</v>
      </c>
      <c r="F290" s="297" t="s">
        <v>8733</v>
      </c>
      <c r="G290" s="298" t="s">
        <v>716</v>
      </c>
      <c r="H290" s="299">
        <v>1</v>
      </c>
      <c r="I290" s="300"/>
      <c r="J290" s="301">
        <f>ROUND(I290*H290,2)</f>
        <v>0</v>
      </c>
      <c r="K290" s="297" t="s">
        <v>1</v>
      </c>
      <c r="L290" s="302"/>
      <c r="M290" s="303" t="s">
        <v>1</v>
      </c>
      <c r="N290" s="304" t="s">
        <v>46</v>
      </c>
      <c r="O290" s="92"/>
      <c r="P290" s="229">
        <f>O290*H290</f>
        <v>0</v>
      </c>
      <c r="Q290" s="229">
        <v>0.001</v>
      </c>
      <c r="R290" s="229">
        <f>Q290*H290</f>
        <v>0.001</v>
      </c>
      <c r="S290" s="229">
        <v>0</v>
      </c>
      <c r="T290" s="230">
        <f>S290*H290</f>
        <v>0</v>
      </c>
      <c r="U290" s="39"/>
      <c r="V290" s="39"/>
      <c r="W290" s="39"/>
      <c r="X290" s="39"/>
      <c r="Y290" s="39"/>
      <c r="Z290" s="39"/>
      <c r="AA290" s="39"/>
      <c r="AB290" s="39"/>
      <c r="AC290" s="39"/>
      <c r="AD290" s="39"/>
      <c r="AE290" s="39"/>
      <c r="AR290" s="231" t="s">
        <v>676</v>
      </c>
      <c r="AT290" s="231" t="s">
        <v>539</v>
      </c>
      <c r="AU290" s="231" t="s">
        <v>90</v>
      </c>
      <c r="AY290" s="18" t="s">
        <v>215</v>
      </c>
      <c r="BE290" s="232">
        <f>IF(N290="základní",J290,0)</f>
        <v>0</v>
      </c>
      <c r="BF290" s="232">
        <f>IF(N290="snížená",J290,0)</f>
        <v>0</v>
      </c>
      <c r="BG290" s="232">
        <f>IF(N290="zákl. přenesená",J290,0)</f>
        <v>0</v>
      </c>
      <c r="BH290" s="232">
        <f>IF(N290="sníž. přenesená",J290,0)</f>
        <v>0</v>
      </c>
      <c r="BI290" s="232">
        <f>IF(N290="nulová",J290,0)</f>
        <v>0</v>
      </c>
      <c r="BJ290" s="18" t="s">
        <v>88</v>
      </c>
      <c r="BK290" s="232">
        <f>ROUND(I290*H290,2)</f>
        <v>0</v>
      </c>
      <c r="BL290" s="18" t="s">
        <v>291</v>
      </c>
      <c r="BM290" s="231" t="s">
        <v>8734</v>
      </c>
    </row>
    <row r="291" s="2" customFormat="1" ht="24.15" customHeight="1">
      <c r="A291" s="39"/>
      <c r="B291" s="40"/>
      <c r="C291" s="295" t="s">
        <v>1152</v>
      </c>
      <c r="D291" s="295" t="s">
        <v>539</v>
      </c>
      <c r="E291" s="296" t="s">
        <v>8339</v>
      </c>
      <c r="F291" s="297" t="s">
        <v>8340</v>
      </c>
      <c r="G291" s="298" t="s">
        <v>716</v>
      </c>
      <c r="H291" s="299">
        <v>2</v>
      </c>
      <c r="I291" s="300"/>
      <c r="J291" s="301">
        <f>ROUND(I291*H291,2)</f>
        <v>0</v>
      </c>
      <c r="K291" s="297" t="s">
        <v>359</v>
      </c>
      <c r="L291" s="302"/>
      <c r="M291" s="303" t="s">
        <v>1</v>
      </c>
      <c r="N291" s="304" t="s">
        <v>46</v>
      </c>
      <c r="O291" s="92"/>
      <c r="P291" s="229">
        <f>O291*H291</f>
        <v>0</v>
      </c>
      <c r="Q291" s="229">
        <v>0.00029999999999999997</v>
      </c>
      <c r="R291" s="229">
        <f>Q291*H291</f>
        <v>0.00059999999999999995</v>
      </c>
      <c r="S291" s="229">
        <v>0</v>
      </c>
      <c r="T291" s="230">
        <f>S291*H291</f>
        <v>0</v>
      </c>
      <c r="U291" s="39"/>
      <c r="V291" s="39"/>
      <c r="W291" s="39"/>
      <c r="X291" s="39"/>
      <c r="Y291" s="39"/>
      <c r="Z291" s="39"/>
      <c r="AA291" s="39"/>
      <c r="AB291" s="39"/>
      <c r="AC291" s="39"/>
      <c r="AD291" s="39"/>
      <c r="AE291" s="39"/>
      <c r="AR291" s="231" t="s">
        <v>676</v>
      </c>
      <c r="AT291" s="231" t="s">
        <v>539</v>
      </c>
      <c r="AU291" s="231" t="s">
        <v>90</v>
      </c>
      <c r="AY291" s="18" t="s">
        <v>215</v>
      </c>
      <c r="BE291" s="232">
        <f>IF(N291="základní",J291,0)</f>
        <v>0</v>
      </c>
      <c r="BF291" s="232">
        <f>IF(N291="snížená",J291,0)</f>
        <v>0</v>
      </c>
      <c r="BG291" s="232">
        <f>IF(N291="zákl. přenesená",J291,0)</f>
        <v>0</v>
      </c>
      <c r="BH291" s="232">
        <f>IF(N291="sníž. přenesená",J291,0)</f>
        <v>0</v>
      </c>
      <c r="BI291" s="232">
        <f>IF(N291="nulová",J291,0)</f>
        <v>0</v>
      </c>
      <c r="BJ291" s="18" t="s">
        <v>88</v>
      </c>
      <c r="BK291" s="232">
        <f>ROUND(I291*H291,2)</f>
        <v>0</v>
      </c>
      <c r="BL291" s="18" t="s">
        <v>291</v>
      </c>
      <c r="BM291" s="231" t="s">
        <v>8735</v>
      </c>
    </row>
    <row r="292" s="2" customFormat="1" ht="16.5" customHeight="1">
      <c r="A292" s="39"/>
      <c r="B292" s="40"/>
      <c r="C292" s="295" t="s">
        <v>1164</v>
      </c>
      <c r="D292" s="295" t="s">
        <v>539</v>
      </c>
      <c r="E292" s="296" t="s">
        <v>8342</v>
      </c>
      <c r="F292" s="297" t="s">
        <v>8343</v>
      </c>
      <c r="G292" s="298" t="s">
        <v>797</v>
      </c>
      <c r="H292" s="299">
        <v>2</v>
      </c>
      <c r="I292" s="300"/>
      <c r="J292" s="301">
        <f>ROUND(I292*H292,2)</f>
        <v>0</v>
      </c>
      <c r="K292" s="297" t="s">
        <v>359</v>
      </c>
      <c r="L292" s="302"/>
      <c r="M292" s="303" t="s">
        <v>1</v>
      </c>
      <c r="N292" s="304" t="s">
        <v>46</v>
      </c>
      <c r="O292" s="92"/>
      <c r="P292" s="229">
        <f>O292*H292</f>
        <v>0</v>
      </c>
      <c r="Q292" s="229">
        <v>0.0032000000000000002</v>
      </c>
      <c r="R292" s="229">
        <f>Q292*H292</f>
        <v>0.0064000000000000003</v>
      </c>
      <c r="S292" s="229">
        <v>0</v>
      </c>
      <c r="T292" s="230">
        <f>S292*H292</f>
        <v>0</v>
      </c>
      <c r="U292" s="39"/>
      <c r="V292" s="39"/>
      <c r="W292" s="39"/>
      <c r="X292" s="39"/>
      <c r="Y292" s="39"/>
      <c r="Z292" s="39"/>
      <c r="AA292" s="39"/>
      <c r="AB292" s="39"/>
      <c r="AC292" s="39"/>
      <c r="AD292" s="39"/>
      <c r="AE292" s="39"/>
      <c r="AR292" s="231" t="s">
        <v>676</v>
      </c>
      <c r="AT292" s="231" t="s">
        <v>539</v>
      </c>
      <c r="AU292" s="231" t="s">
        <v>90</v>
      </c>
      <c r="AY292" s="18" t="s">
        <v>215</v>
      </c>
      <c r="BE292" s="232">
        <f>IF(N292="základní",J292,0)</f>
        <v>0</v>
      </c>
      <c r="BF292" s="232">
        <f>IF(N292="snížená",J292,0)</f>
        <v>0</v>
      </c>
      <c r="BG292" s="232">
        <f>IF(N292="zákl. přenesená",J292,0)</f>
        <v>0</v>
      </c>
      <c r="BH292" s="232">
        <f>IF(N292="sníž. přenesená",J292,0)</f>
        <v>0</v>
      </c>
      <c r="BI292" s="232">
        <f>IF(N292="nulová",J292,0)</f>
        <v>0</v>
      </c>
      <c r="BJ292" s="18" t="s">
        <v>88</v>
      </c>
      <c r="BK292" s="232">
        <f>ROUND(I292*H292,2)</f>
        <v>0</v>
      </c>
      <c r="BL292" s="18" t="s">
        <v>291</v>
      </c>
      <c r="BM292" s="231" t="s">
        <v>8736</v>
      </c>
    </row>
    <row r="293" s="2" customFormat="1">
      <c r="A293" s="39"/>
      <c r="B293" s="40"/>
      <c r="C293" s="41"/>
      <c r="D293" s="233" t="s">
        <v>221</v>
      </c>
      <c r="E293" s="41"/>
      <c r="F293" s="234" t="s">
        <v>8343</v>
      </c>
      <c r="G293" s="41"/>
      <c r="H293" s="41"/>
      <c r="I293" s="235"/>
      <c r="J293" s="41"/>
      <c r="K293" s="41"/>
      <c r="L293" s="45"/>
      <c r="M293" s="236"/>
      <c r="N293" s="237"/>
      <c r="O293" s="92"/>
      <c r="P293" s="92"/>
      <c r="Q293" s="92"/>
      <c r="R293" s="92"/>
      <c r="S293" s="92"/>
      <c r="T293" s="93"/>
      <c r="U293" s="39"/>
      <c r="V293" s="39"/>
      <c r="W293" s="39"/>
      <c r="X293" s="39"/>
      <c r="Y293" s="39"/>
      <c r="Z293" s="39"/>
      <c r="AA293" s="39"/>
      <c r="AB293" s="39"/>
      <c r="AC293" s="39"/>
      <c r="AD293" s="39"/>
      <c r="AE293" s="39"/>
      <c r="AT293" s="18" t="s">
        <v>221</v>
      </c>
      <c r="AU293" s="18" t="s">
        <v>90</v>
      </c>
    </row>
    <row r="294" s="11" customFormat="1" ht="22.8" customHeight="1">
      <c r="A294" s="11"/>
      <c r="B294" s="206"/>
      <c r="C294" s="207"/>
      <c r="D294" s="208" t="s">
        <v>80</v>
      </c>
      <c r="E294" s="248" t="s">
        <v>8737</v>
      </c>
      <c r="F294" s="248" t="s">
        <v>8738</v>
      </c>
      <c r="G294" s="207"/>
      <c r="H294" s="207"/>
      <c r="I294" s="210"/>
      <c r="J294" s="249">
        <f>BK294</f>
        <v>0</v>
      </c>
      <c r="K294" s="207"/>
      <c r="L294" s="212"/>
      <c r="M294" s="213"/>
      <c r="N294" s="214"/>
      <c r="O294" s="214"/>
      <c r="P294" s="215">
        <f>SUM(P295:P349)</f>
        <v>0</v>
      </c>
      <c r="Q294" s="214"/>
      <c r="R294" s="215">
        <f>SUM(R295:R349)</f>
        <v>0.082949999999999996</v>
      </c>
      <c r="S294" s="214"/>
      <c r="T294" s="216">
        <f>SUM(T295:T349)</f>
        <v>0</v>
      </c>
      <c r="U294" s="11"/>
      <c r="V294" s="11"/>
      <c r="W294" s="11"/>
      <c r="X294" s="11"/>
      <c r="Y294" s="11"/>
      <c r="Z294" s="11"/>
      <c r="AA294" s="11"/>
      <c r="AB294" s="11"/>
      <c r="AC294" s="11"/>
      <c r="AD294" s="11"/>
      <c r="AE294" s="11"/>
      <c r="AR294" s="217" t="s">
        <v>90</v>
      </c>
      <c r="AT294" s="218" t="s">
        <v>80</v>
      </c>
      <c r="AU294" s="218" t="s">
        <v>88</v>
      </c>
      <c r="AY294" s="217" t="s">
        <v>215</v>
      </c>
      <c r="BK294" s="219">
        <f>SUM(BK295:BK349)</f>
        <v>0</v>
      </c>
    </row>
    <row r="295" s="2" customFormat="1" ht="24.15" customHeight="1">
      <c r="A295" s="39"/>
      <c r="B295" s="40"/>
      <c r="C295" s="220" t="s">
        <v>1170</v>
      </c>
      <c r="D295" s="220" t="s">
        <v>216</v>
      </c>
      <c r="E295" s="221" t="s">
        <v>4536</v>
      </c>
      <c r="F295" s="222" t="s">
        <v>4537</v>
      </c>
      <c r="G295" s="223" t="s">
        <v>797</v>
      </c>
      <c r="H295" s="224">
        <v>45</v>
      </c>
      <c r="I295" s="225"/>
      <c r="J295" s="226">
        <f>ROUND(I295*H295,2)</f>
        <v>0</v>
      </c>
      <c r="K295" s="222" t="s">
        <v>359</v>
      </c>
      <c r="L295" s="45"/>
      <c r="M295" s="227" t="s">
        <v>1</v>
      </c>
      <c r="N295" s="228" t="s">
        <v>46</v>
      </c>
      <c r="O295" s="92"/>
      <c r="P295" s="229">
        <f>O295*H295</f>
        <v>0</v>
      </c>
      <c r="Q295" s="229">
        <v>0</v>
      </c>
      <c r="R295" s="229">
        <f>Q295*H295</f>
        <v>0</v>
      </c>
      <c r="S295" s="229">
        <v>0</v>
      </c>
      <c r="T295" s="230">
        <f>S295*H295</f>
        <v>0</v>
      </c>
      <c r="U295" s="39"/>
      <c r="V295" s="39"/>
      <c r="W295" s="39"/>
      <c r="X295" s="39"/>
      <c r="Y295" s="39"/>
      <c r="Z295" s="39"/>
      <c r="AA295" s="39"/>
      <c r="AB295" s="39"/>
      <c r="AC295" s="39"/>
      <c r="AD295" s="39"/>
      <c r="AE295" s="39"/>
      <c r="AR295" s="231" t="s">
        <v>291</v>
      </c>
      <c r="AT295" s="231" t="s">
        <v>216</v>
      </c>
      <c r="AU295" s="231" t="s">
        <v>90</v>
      </c>
      <c r="AY295" s="18" t="s">
        <v>215</v>
      </c>
      <c r="BE295" s="232">
        <f>IF(N295="základní",J295,0)</f>
        <v>0</v>
      </c>
      <c r="BF295" s="232">
        <f>IF(N295="snížená",J295,0)</f>
        <v>0</v>
      </c>
      <c r="BG295" s="232">
        <f>IF(N295="zákl. přenesená",J295,0)</f>
        <v>0</v>
      </c>
      <c r="BH295" s="232">
        <f>IF(N295="sníž. přenesená",J295,0)</f>
        <v>0</v>
      </c>
      <c r="BI295" s="232">
        <f>IF(N295="nulová",J295,0)</f>
        <v>0</v>
      </c>
      <c r="BJ295" s="18" t="s">
        <v>88</v>
      </c>
      <c r="BK295" s="232">
        <f>ROUND(I295*H295,2)</f>
        <v>0</v>
      </c>
      <c r="BL295" s="18" t="s">
        <v>291</v>
      </c>
      <c r="BM295" s="231" t="s">
        <v>8739</v>
      </c>
    </row>
    <row r="296" s="2" customFormat="1">
      <c r="A296" s="39"/>
      <c r="B296" s="40"/>
      <c r="C296" s="41"/>
      <c r="D296" s="233" t="s">
        <v>221</v>
      </c>
      <c r="E296" s="41"/>
      <c r="F296" s="234" t="s">
        <v>4539</v>
      </c>
      <c r="G296" s="41"/>
      <c r="H296" s="41"/>
      <c r="I296" s="235"/>
      <c r="J296" s="41"/>
      <c r="K296" s="41"/>
      <c r="L296" s="45"/>
      <c r="M296" s="236"/>
      <c r="N296" s="237"/>
      <c r="O296" s="92"/>
      <c r="P296" s="92"/>
      <c r="Q296" s="92"/>
      <c r="R296" s="92"/>
      <c r="S296" s="92"/>
      <c r="T296" s="93"/>
      <c r="U296" s="39"/>
      <c r="V296" s="39"/>
      <c r="W296" s="39"/>
      <c r="X296" s="39"/>
      <c r="Y296" s="39"/>
      <c r="Z296" s="39"/>
      <c r="AA296" s="39"/>
      <c r="AB296" s="39"/>
      <c r="AC296" s="39"/>
      <c r="AD296" s="39"/>
      <c r="AE296" s="39"/>
      <c r="AT296" s="18" t="s">
        <v>221</v>
      </c>
      <c r="AU296" s="18" t="s">
        <v>90</v>
      </c>
    </row>
    <row r="297" s="2" customFormat="1">
      <c r="A297" s="39"/>
      <c r="B297" s="40"/>
      <c r="C297" s="41"/>
      <c r="D297" s="250" t="s">
        <v>362</v>
      </c>
      <c r="E297" s="41"/>
      <c r="F297" s="251" t="s">
        <v>4540</v>
      </c>
      <c r="G297" s="41"/>
      <c r="H297" s="41"/>
      <c r="I297" s="235"/>
      <c r="J297" s="41"/>
      <c r="K297" s="41"/>
      <c r="L297" s="45"/>
      <c r="M297" s="236"/>
      <c r="N297" s="237"/>
      <c r="O297" s="92"/>
      <c r="P297" s="92"/>
      <c r="Q297" s="92"/>
      <c r="R297" s="92"/>
      <c r="S297" s="92"/>
      <c r="T297" s="93"/>
      <c r="U297" s="39"/>
      <c r="V297" s="39"/>
      <c r="W297" s="39"/>
      <c r="X297" s="39"/>
      <c r="Y297" s="39"/>
      <c r="Z297" s="39"/>
      <c r="AA297" s="39"/>
      <c r="AB297" s="39"/>
      <c r="AC297" s="39"/>
      <c r="AD297" s="39"/>
      <c r="AE297" s="39"/>
      <c r="AT297" s="18" t="s">
        <v>362</v>
      </c>
      <c r="AU297" s="18" t="s">
        <v>90</v>
      </c>
    </row>
    <row r="298" s="2" customFormat="1" ht="24.15" customHeight="1">
      <c r="A298" s="39"/>
      <c r="B298" s="40"/>
      <c r="C298" s="295" t="s">
        <v>1176</v>
      </c>
      <c r="D298" s="295" t="s">
        <v>539</v>
      </c>
      <c r="E298" s="296" t="s">
        <v>8519</v>
      </c>
      <c r="F298" s="297" t="s">
        <v>8520</v>
      </c>
      <c r="G298" s="298" t="s">
        <v>797</v>
      </c>
      <c r="H298" s="299">
        <v>45</v>
      </c>
      <c r="I298" s="300"/>
      <c r="J298" s="301">
        <f>ROUND(I298*H298,2)</f>
        <v>0</v>
      </c>
      <c r="K298" s="297" t="s">
        <v>359</v>
      </c>
      <c r="L298" s="302"/>
      <c r="M298" s="303" t="s">
        <v>1</v>
      </c>
      <c r="N298" s="304" t="s">
        <v>46</v>
      </c>
      <c r="O298" s="92"/>
      <c r="P298" s="229">
        <f>O298*H298</f>
        <v>0</v>
      </c>
      <c r="Q298" s="229">
        <v>0.00023000000000000001</v>
      </c>
      <c r="R298" s="229">
        <f>Q298*H298</f>
        <v>0.01035</v>
      </c>
      <c r="S298" s="229">
        <v>0</v>
      </c>
      <c r="T298" s="230">
        <f>S298*H298</f>
        <v>0</v>
      </c>
      <c r="U298" s="39"/>
      <c r="V298" s="39"/>
      <c r="W298" s="39"/>
      <c r="X298" s="39"/>
      <c r="Y298" s="39"/>
      <c r="Z298" s="39"/>
      <c r="AA298" s="39"/>
      <c r="AB298" s="39"/>
      <c r="AC298" s="39"/>
      <c r="AD298" s="39"/>
      <c r="AE298" s="39"/>
      <c r="AR298" s="231" t="s">
        <v>676</v>
      </c>
      <c r="AT298" s="231" t="s">
        <v>539</v>
      </c>
      <c r="AU298" s="231" t="s">
        <v>90</v>
      </c>
      <c r="AY298" s="18" t="s">
        <v>215</v>
      </c>
      <c r="BE298" s="232">
        <f>IF(N298="základní",J298,0)</f>
        <v>0</v>
      </c>
      <c r="BF298" s="232">
        <f>IF(N298="snížená",J298,0)</f>
        <v>0</v>
      </c>
      <c r="BG298" s="232">
        <f>IF(N298="zákl. přenesená",J298,0)</f>
        <v>0</v>
      </c>
      <c r="BH298" s="232">
        <f>IF(N298="sníž. přenesená",J298,0)</f>
        <v>0</v>
      </c>
      <c r="BI298" s="232">
        <f>IF(N298="nulová",J298,0)</f>
        <v>0</v>
      </c>
      <c r="BJ298" s="18" t="s">
        <v>88</v>
      </c>
      <c r="BK298" s="232">
        <f>ROUND(I298*H298,2)</f>
        <v>0</v>
      </c>
      <c r="BL298" s="18" t="s">
        <v>291</v>
      </c>
      <c r="BM298" s="231" t="s">
        <v>8740</v>
      </c>
    </row>
    <row r="299" s="2" customFormat="1">
      <c r="A299" s="39"/>
      <c r="B299" s="40"/>
      <c r="C299" s="41"/>
      <c r="D299" s="233" t="s">
        <v>221</v>
      </c>
      <c r="E299" s="41"/>
      <c r="F299" s="234" t="s">
        <v>8520</v>
      </c>
      <c r="G299" s="41"/>
      <c r="H299" s="41"/>
      <c r="I299" s="235"/>
      <c r="J299" s="41"/>
      <c r="K299" s="41"/>
      <c r="L299" s="45"/>
      <c r="M299" s="236"/>
      <c r="N299" s="237"/>
      <c r="O299" s="92"/>
      <c r="P299" s="92"/>
      <c r="Q299" s="92"/>
      <c r="R299" s="92"/>
      <c r="S299" s="92"/>
      <c r="T299" s="93"/>
      <c r="U299" s="39"/>
      <c r="V299" s="39"/>
      <c r="W299" s="39"/>
      <c r="X299" s="39"/>
      <c r="Y299" s="39"/>
      <c r="Z299" s="39"/>
      <c r="AA299" s="39"/>
      <c r="AB299" s="39"/>
      <c r="AC299" s="39"/>
      <c r="AD299" s="39"/>
      <c r="AE299" s="39"/>
      <c r="AT299" s="18" t="s">
        <v>221</v>
      </c>
      <c r="AU299" s="18" t="s">
        <v>90</v>
      </c>
    </row>
    <row r="300" s="14" customFormat="1">
      <c r="A300" s="14"/>
      <c r="B300" s="262"/>
      <c r="C300" s="263"/>
      <c r="D300" s="233" t="s">
        <v>364</v>
      </c>
      <c r="E300" s="264" t="s">
        <v>1</v>
      </c>
      <c r="F300" s="265" t="s">
        <v>876</v>
      </c>
      <c r="G300" s="263"/>
      <c r="H300" s="266">
        <v>45</v>
      </c>
      <c r="I300" s="267"/>
      <c r="J300" s="263"/>
      <c r="K300" s="263"/>
      <c r="L300" s="268"/>
      <c r="M300" s="269"/>
      <c r="N300" s="270"/>
      <c r="O300" s="270"/>
      <c r="P300" s="270"/>
      <c r="Q300" s="270"/>
      <c r="R300" s="270"/>
      <c r="S300" s="270"/>
      <c r="T300" s="271"/>
      <c r="U300" s="14"/>
      <c r="V300" s="14"/>
      <c r="W300" s="14"/>
      <c r="X300" s="14"/>
      <c r="Y300" s="14"/>
      <c r="Z300" s="14"/>
      <c r="AA300" s="14"/>
      <c r="AB300" s="14"/>
      <c r="AC300" s="14"/>
      <c r="AD300" s="14"/>
      <c r="AE300" s="14"/>
      <c r="AT300" s="272" t="s">
        <v>364</v>
      </c>
      <c r="AU300" s="272" t="s">
        <v>90</v>
      </c>
      <c r="AV300" s="14" t="s">
        <v>90</v>
      </c>
      <c r="AW300" s="14" t="s">
        <v>36</v>
      </c>
      <c r="AX300" s="14" t="s">
        <v>88</v>
      </c>
      <c r="AY300" s="272" t="s">
        <v>215</v>
      </c>
    </row>
    <row r="301" s="2" customFormat="1" ht="37.8" customHeight="1">
      <c r="A301" s="39"/>
      <c r="B301" s="40"/>
      <c r="C301" s="220" t="s">
        <v>1184</v>
      </c>
      <c r="D301" s="220" t="s">
        <v>216</v>
      </c>
      <c r="E301" s="221" t="s">
        <v>8741</v>
      </c>
      <c r="F301" s="222" t="s">
        <v>8742</v>
      </c>
      <c r="G301" s="223" t="s">
        <v>716</v>
      </c>
      <c r="H301" s="224">
        <v>1</v>
      </c>
      <c r="I301" s="225"/>
      <c r="J301" s="226">
        <f>ROUND(I301*H301,2)</f>
        <v>0</v>
      </c>
      <c r="K301" s="222" t="s">
        <v>359</v>
      </c>
      <c r="L301" s="45"/>
      <c r="M301" s="227" t="s">
        <v>1</v>
      </c>
      <c r="N301" s="228" t="s">
        <v>46</v>
      </c>
      <c r="O301" s="92"/>
      <c r="P301" s="229">
        <f>O301*H301</f>
        <v>0</v>
      </c>
      <c r="Q301" s="229">
        <v>0</v>
      </c>
      <c r="R301" s="229">
        <f>Q301*H301</f>
        <v>0</v>
      </c>
      <c r="S301" s="229">
        <v>0</v>
      </c>
      <c r="T301" s="230">
        <f>S301*H301</f>
        <v>0</v>
      </c>
      <c r="U301" s="39"/>
      <c r="V301" s="39"/>
      <c r="W301" s="39"/>
      <c r="X301" s="39"/>
      <c r="Y301" s="39"/>
      <c r="Z301" s="39"/>
      <c r="AA301" s="39"/>
      <c r="AB301" s="39"/>
      <c r="AC301" s="39"/>
      <c r="AD301" s="39"/>
      <c r="AE301" s="39"/>
      <c r="AR301" s="231" t="s">
        <v>291</v>
      </c>
      <c r="AT301" s="231" t="s">
        <v>216</v>
      </c>
      <c r="AU301" s="231" t="s">
        <v>90</v>
      </c>
      <c r="AY301" s="18" t="s">
        <v>215</v>
      </c>
      <c r="BE301" s="232">
        <f>IF(N301="základní",J301,0)</f>
        <v>0</v>
      </c>
      <c r="BF301" s="232">
        <f>IF(N301="snížená",J301,0)</f>
        <v>0</v>
      </c>
      <c r="BG301" s="232">
        <f>IF(N301="zákl. přenesená",J301,0)</f>
        <v>0</v>
      </c>
      <c r="BH301" s="232">
        <f>IF(N301="sníž. přenesená",J301,0)</f>
        <v>0</v>
      </c>
      <c r="BI301" s="232">
        <f>IF(N301="nulová",J301,0)</f>
        <v>0</v>
      </c>
      <c r="BJ301" s="18" t="s">
        <v>88</v>
      </c>
      <c r="BK301" s="232">
        <f>ROUND(I301*H301,2)</f>
        <v>0</v>
      </c>
      <c r="BL301" s="18" t="s">
        <v>291</v>
      </c>
      <c r="BM301" s="231" t="s">
        <v>8743</v>
      </c>
    </row>
    <row r="302" s="2" customFormat="1">
      <c r="A302" s="39"/>
      <c r="B302" s="40"/>
      <c r="C302" s="41"/>
      <c r="D302" s="233" t="s">
        <v>221</v>
      </c>
      <c r="E302" s="41"/>
      <c r="F302" s="234" t="s">
        <v>8744</v>
      </c>
      <c r="G302" s="41"/>
      <c r="H302" s="41"/>
      <c r="I302" s="235"/>
      <c r="J302" s="41"/>
      <c r="K302" s="41"/>
      <c r="L302" s="45"/>
      <c r="M302" s="236"/>
      <c r="N302" s="237"/>
      <c r="O302" s="92"/>
      <c r="P302" s="92"/>
      <c r="Q302" s="92"/>
      <c r="R302" s="92"/>
      <c r="S302" s="92"/>
      <c r="T302" s="93"/>
      <c r="U302" s="39"/>
      <c r="V302" s="39"/>
      <c r="W302" s="39"/>
      <c r="X302" s="39"/>
      <c r="Y302" s="39"/>
      <c r="Z302" s="39"/>
      <c r="AA302" s="39"/>
      <c r="AB302" s="39"/>
      <c r="AC302" s="39"/>
      <c r="AD302" s="39"/>
      <c r="AE302" s="39"/>
      <c r="AT302" s="18" t="s">
        <v>221</v>
      </c>
      <c r="AU302" s="18" t="s">
        <v>90</v>
      </c>
    </row>
    <row r="303" s="2" customFormat="1">
      <c r="A303" s="39"/>
      <c r="B303" s="40"/>
      <c r="C303" s="41"/>
      <c r="D303" s="250" t="s">
        <v>362</v>
      </c>
      <c r="E303" s="41"/>
      <c r="F303" s="251" t="s">
        <v>8745</v>
      </c>
      <c r="G303" s="41"/>
      <c r="H303" s="41"/>
      <c r="I303" s="235"/>
      <c r="J303" s="41"/>
      <c r="K303" s="41"/>
      <c r="L303" s="45"/>
      <c r="M303" s="236"/>
      <c r="N303" s="237"/>
      <c r="O303" s="92"/>
      <c r="P303" s="92"/>
      <c r="Q303" s="92"/>
      <c r="R303" s="92"/>
      <c r="S303" s="92"/>
      <c r="T303" s="93"/>
      <c r="U303" s="39"/>
      <c r="V303" s="39"/>
      <c r="W303" s="39"/>
      <c r="X303" s="39"/>
      <c r="Y303" s="39"/>
      <c r="Z303" s="39"/>
      <c r="AA303" s="39"/>
      <c r="AB303" s="39"/>
      <c r="AC303" s="39"/>
      <c r="AD303" s="39"/>
      <c r="AE303" s="39"/>
      <c r="AT303" s="18" t="s">
        <v>362</v>
      </c>
      <c r="AU303" s="18" t="s">
        <v>90</v>
      </c>
    </row>
    <row r="304" s="2" customFormat="1" ht="16.5" customHeight="1">
      <c r="A304" s="39"/>
      <c r="B304" s="40"/>
      <c r="C304" s="295" t="s">
        <v>1188</v>
      </c>
      <c r="D304" s="295" t="s">
        <v>539</v>
      </c>
      <c r="E304" s="296" t="s">
        <v>8481</v>
      </c>
      <c r="F304" s="297" t="s">
        <v>8746</v>
      </c>
      <c r="G304" s="298" t="s">
        <v>716</v>
      </c>
      <c r="H304" s="299">
        <v>1</v>
      </c>
      <c r="I304" s="300"/>
      <c r="J304" s="301">
        <f>ROUND(I304*H304,2)</f>
        <v>0</v>
      </c>
      <c r="K304" s="297" t="s">
        <v>1</v>
      </c>
      <c r="L304" s="302"/>
      <c r="M304" s="303" t="s">
        <v>1</v>
      </c>
      <c r="N304" s="304" t="s">
        <v>46</v>
      </c>
      <c r="O304" s="92"/>
      <c r="P304" s="229">
        <f>O304*H304</f>
        <v>0</v>
      </c>
      <c r="Q304" s="229">
        <v>0</v>
      </c>
      <c r="R304" s="229">
        <f>Q304*H304</f>
        <v>0</v>
      </c>
      <c r="S304" s="229">
        <v>0</v>
      </c>
      <c r="T304" s="230">
        <f>S304*H304</f>
        <v>0</v>
      </c>
      <c r="U304" s="39"/>
      <c r="V304" s="39"/>
      <c r="W304" s="39"/>
      <c r="X304" s="39"/>
      <c r="Y304" s="39"/>
      <c r="Z304" s="39"/>
      <c r="AA304" s="39"/>
      <c r="AB304" s="39"/>
      <c r="AC304" s="39"/>
      <c r="AD304" s="39"/>
      <c r="AE304" s="39"/>
      <c r="AR304" s="231" t="s">
        <v>676</v>
      </c>
      <c r="AT304" s="231" t="s">
        <v>539</v>
      </c>
      <c r="AU304" s="231" t="s">
        <v>90</v>
      </c>
      <c r="AY304" s="18" t="s">
        <v>215</v>
      </c>
      <c r="BE304" s="232">
        <f>IF(N304="základní",J304,0)</f>
        <v>0</v>
      </c>
      <c r="BF304" s="232">
        <f>IF(N304="snížená",J304,0)</f>
        <v>0</v>
      </c>
      <c r="BG304" s="232">
        <f>IF(N304="zákl. přenesená",J304,0)</f>
        <v>0</v>
      </c>
      <c r="BH304" s="232">
        <f>IF(N304="sníž. přenesená",J304,0)</f>
        <v>0</v>
      </c>
      <c r="BI304" s="232">
        <f>IF(N304="nulová",J304,0)</f>
        <v>0</v>
      </c>
      <c r="BJ304" s="18" t="s">
        <v>88</v>
      </c>
      <c r="BK304" s="232">
        <f>ROUND(I304*H304,2)</f>
        <v>0</v>
      </c>
      <c r="BL304" s="18" t="s">
        <v>291</v>
      </c>
      <c r="BM304" s="231" t="s">
        <v>8747</v>
      </c>
    </row>
    <row r="305" s="2" customFormat="1" ht="24.15" customHeight="1">
      <c r="A305" s="39"/>
      <c r="B305" s="40"/>
      <c r="C305" s="220" t="s">
        <v>1192</v>
      </c>
      <c r="D305" s="220" t="s">
        <v>216</v>
      </c>
      <c r="E305" s="221" t="s">
        <v>8449</v>
      </c>
      <c r="F305" s="222" t="s">
        <v>8450</v>
      </c>
      <c r="G305" s="223" t="s">
        <v>797</v>
      </c>
      <c r="H305" s="224">
        <v>135</v>
      </c>
      <c r="I305" s="225"/>
      <c r="J305" s="226">
        <f>ROUND(I305*H305,2)</f>
        <v>0</v>
      </c>
      <c r="K305" s="222" t="s">
        <v>359</v>
      </c>
      <c r="L305" s="45"/>
      <c r="M305" s="227" t="s">
        <v>1</v>
      </c>
      <c r="N305" s="228" t="s">
        <v>46</v>
      </c>
      <c r="O305" s="92"/>
      <c r="P305" s="229">
        <f>O305*H305</f>
        <v>0</v>
      </c>
      <c r="Q305" s="229">
        <v>0</v>
      </c>
      <c r="R305" s="229">
        <f>Q305*H305</f>
        <v>0</v>
      </c>
      <c r="S305" s="229">
        <v>0</v>
      </c>
      <c r="T305" s="230">
        <f>S305*H305</f>
        <v>0</v>
      </c>
      <c r="U305" s="39"/>
      <c r="V305" s="39"/>
      <c r="W305" s="39"/>
      <c r="X305" s="39"/>
      <c r="Y305" s="39"/>
      <c r="Z305" s="39"/>
      <c r="AA305" s="39"/>
      <c r="AB305" s="39"/>
      <c r="AC305" s="39"/>
      <c r="AD305" s="39"/>
      <c r="AE305" s="39"/>
      <c r="AR305" s="231" t="s">
        <v>1043</v>
      </c>
      <c r="AT305" s="231" t="s">
        <v>216</v>
      </c>
      <c r="AU305" s="231" t="s">
        <v>90</v>
      </c>
      <c r="AY305" s="18" t="s">
        <v>215</v>
      </c>
      <c r="BE305" s="232">
        <f>IF(N305="základní",J305,0)</f>
        <v>0</v>
      </c>
      <c r="BF305" s="232">
        <f>IF(N305="snížená",J305,0)</f>
        <v>0</v>
      </c>
      <c r="BG305" s="232">
        <f>IF(N305="zákl. přenesená",J305,0)</f>
        <v>0</v>
      </c>
      <c r="BH305" s="232">
        <f>IF(N305="sníž. přenesená",J305,0)</f>
        <v>0</v>
      </c>
      <c r="BI305" s="232">
        <f>IF(N305="nulová",J305,0)</f>
        <v>0</v>
      </c>
      <c r="BJ305" s="18" t="s">
        <v>88</v>
      </c>
      <c r="BK305" s="232">
        <f>ROUND(I305*H305,2)</f>
        <v>0</v>
      </c>
      <c r="BL305" s="18" t="s">
        <v>1043</v>
      </c>
      <c r="BM305" s="231" t="s">
        <v>8748</v>
      </c>
    </row>
    <row r="306" s="2" customFormat="1">
      <c r="A306" s="39"/>
      <c r="B306" s="40"/>
      <c r="C306" s="41"/>
      <c r="D306" s="233" t="s">
        <v>221</v>
      </c>
      <c r="E306" s="41"/>
      <c r="F306" s="234" t="s">
        <v>8452</v>
      </c>
      <c r="G306" s="41"/>
      <c r="H306" s="41"/>
      <c r="I306" s="235"/>
      <c r="J306" s="41"/>
      <c r="K306" s="41"/>
      <c r="L306" s="45"/>
      <c r="M306" s="236"/>
      <c r="N306" s="237"/>
      <c r="O306" s="92"/>
      <c r="P306" s="92"/>
      <c r="Q306" s="92"/>
      <c r="R306" s="92"/>
      <c r="S306" s="92"/>
      <c r="T306" s="93"/>
      <c r="U306" s="39"/>
      <c r="V306" s="39"/>
      <c r="W306" s="39"/>
      <c r="X306" s="39"/>
      <c r="Y306" s="39"/>
      <c r="Z306" s="39"/>
      <c r="AA306" s="39"/>
      <c r="AB306" s="39"/>
      <c r="AC306" s="39"/>
      <c r="AD306" s="39"/>
      <c r="AE306" s="39"/>
      <c r="AT306" s="18" t="s">
        <v>221</v>
      </c>
      <c r="AU306" s="18" t="s">
        <v>90</v>
      </c>
    </row>
    <row r="307" s="2" customFormat="1">
      <c r="A307" s="39"/>
      <c r="B307" s="40"/>
      <c r="C307" s="41"/>
      <c r="D307" s="250" t="s">
        <v>362</v>
      </c>
      <c r="E307" s="41"/>
      <c r="F307" s="251" t="s">
        <v>8453</v>
      </c>
      <c r="G307" s="41"/>
      <c r="H307" s="41"/>
      <c r="I307" s="235"/>
      <c r="J307" s="41"/>
      <c r="K307" s="41"/>
      <c r="L307" s="45"/>
      <c r="M307" s="236"/>
      <c r="N307" s="237"/>
      <c r="O307" s="92"/>
      <c r="P307" s="92"/>
      <c r="Q307" s="92"/>
      <c r="R307" s="92"/>
      <c r="S307" s="92"/>
      <c r="T307" s="93"/>
      <c r="U307" s="39"/>
      <c r="V307" s="39"/>
      <c r="W307" s="39"/>
      <c r="X307" s="39"/>
      <c r="Y307" s="39"/>
      <c r="Z307" s="39"/>
      <c r="AA307" s="39"/>
      <c r="AB307" s="39"/>
      <c r="AC307" s="39"/>
      <c r="AD307" s="39"/>
      <c r="AE307" s="39"/>
      <c r="AT307" s="18" t="s">
        <v>362</v>
      </c>
      <c r="AU307" s="18" t="s">
        <v>90</v>
      </c>
    </row>
    <row r="308" s="2" customFormat="1" ht="24.15" customHeight="1">
      <c r="A308" s="39"/>
      <c r="B308" s="40"/>
      <c r="C308" s="295" t="s">
        <v>1197</v>
      </c>
      <c r="D308" s="295" t="s">
        <v>539</v>
      </c>
      <c r="E308" s="296" t="s">
        <v>8749</v>
      </c>
      <c r="F308" s="297" t="s">
        <v>8750</v>
      </c>
      <c r="G308" s="298" t="s">
        <v>797</v>
      </c>
      <c r="H308" s="299">
        <v>40</v>
      </c>
      <c r="I308" s="300"/>
      <c r="J308" s="301">
        <f>ROUND(I308*H308,2)</f>
        <v>0</v>
      </c>
      <c r="K308" s="297" t="s">
        <v>359</v>
      </c>
      <c r="L308" s="302"/>
      <c r="M308" s="303" t="s">
        <v>1</v>
      </c>
      <c r="N308" s="304" t="s">
        <v>46</v>
      </c>
      <c r="O308" s="92"/>
      <c r="P308" s="229">
        <f>O308*H308</f>
        <v>0</v>
      </c>
      <c r="Q308" s="229">
        <v>0.00040000000000000002</v>
      </c>
      <c r="R308" s="229">
        <f>Q308*H308</f>
        <v>0.016</v>
      </c>
      <c r="S308" s="229">
        <v>0</v>
      </c>
      <c r="T308" s="230">
        <f>S308*H308</f>
        <v>0</v>
      </c>
      <c r="U308" s="39"/>
      <c r="V308" s="39"/>
      <c r="W308" s="39"/>
      <c r="X308" s="39"/>
      <c r="Y308" s="39"/>
      <c r="Z308" s="39"/>
      <c r="AA308" s="39"/>
      <c r="AB308" s="39"/>
      <c r="AC308" s="39"/>
      <c r="AD308" s="39"/>
      <c r="AE308" s="39"/>
      <c r="AR308" s="231" t="s">
        <v>1806</v>
      </c>
      <c r="AT308" s="231" t="s">
        <v>539</v>
      </c>
      <c r="AU308" s="231" t="s">
        <v>90</v>
      </c>
      <c r="AY308" s="18" t="s">
        <v>215</v>
      </c>
      <c r="BE308" s="232">
        <f>IF(N308="základní",J308,0)</f>
        <v>0</v>
      </c>
      <c r="BF308" s="232">
        <f>IF(N308="snížená",J308,0)</f>
        <v>0</v>
      </c>
      <c r="BG308" s="232">
        <f>IF(N308="zákl. přenesená",J308,0)</f>
        <v>0</v>
      </c>
      <c r="BH308" s="232">
        <f>IF(N308="sníž. přenesená",J308,0)</f>
        <v>0</v>
      </c>
      <c r="BI308" s="232">
        <f>IF(N308="nulová",J308,0)</f>
        <v>0</v>
      </c>
      <c r="BJ308" s="18" t="s">
        <v>88</v>
      </c>
      <c r="BK308" s="232">
        <f>ROUND(I308*H308,2)</f>
        <v>0</v>
      </c>
      <c r="BL308" s="18" t="s">
        <v>1806</v>
      </c>
      <c r="BM308" s="231" t="s">
        <v>8751</v>
      </c>
    </row>
    <row r="309" s="2" customFormat="1">
      <c r="A309" s="39"/>
      <c r="B309" s="40"/>
      <c r="C309" s="41"/>
      <c r="D309" s="233" t="s">
        <v>221</v>
      </c>
      <c r="E309" s="41"/>
      <c r="F309" s="234" t="s">
        <v>8750</v>
      </c>
      <c r="G309" s="41"/>
      <c r="H309" s="41"/>
      <c r="I309" s="235"/>
      <c r="J309" s="41"/>
      <c r="K309" s="41"/>
      <c r="L309" s="45"/>
      <c r="M309" s="236"/>
      <c r="N309" s="237"/>
      <c r="O309" s="92"/>
      <c r="P309" s="92"/>
      <c r="Q309" s="92"/>
      <c r="R309" s="92"/>
      <c r="S309" s="92"/>
      <c r="T309" s="93"/>
      <c r="U309" s="39"/>
      <c r="V309" s="39"/>
      <c r="W309" s="39"/>
      <c r="X309" s="39"/>
      <c r="Y309" s="39"/>
      <c r="Z309" s="39"/>
      <c r="AA309" s="39"/>
      <c r="AB309" s="39"/>
      <c r="AC309" s="39"/>
      <c r="AD309" s="39"/>
      <c r="AE309" s="39"/>
      <c r="AT309" s="18" t="s">
        <v>221</v>
      </c>
      <c r="AU309" s="18" t="s">
        <v>90</v>
      </c>
    </row>
    <row r="310" s="14" customFormat="1">
      <c r="A310" s="14"/>
      <c r="B310" s="262"/>
      <c r="C310" s="263"/>
      <c r="D310" s="233" t="s">
        <v>364</v>
      </c>
      <c r="E310" s="264" t="s">
        <v>1</v>
      </c>
      <c r="F310" s="265" t="s">
        <v>758</v>
      </c>
      <c r="G310" s="263"/>
      <c r="H310" s="266">
        <v>40</v>
      </c>
      <c r="I310" s="267"/>
      <c r="J310" s="263"/>
      <c r="K310" s="263"/>
      <c r="L310" s="268"/>
      <c r="M310" s="269"/>
      <c r="N310" s="270"/>
      <c r="O310" s="270"/>
      <c r="P310" s="270"/>
      <c r="Q310" s="270"/>
      <c r="R310" s="270"/>
      <c r="S310" s="270"/>
      <c r="T310" s="271"/>
      <c r="U310" s="14"/>
      <c r="V310" s="14"/>
      <c r="W310" s="14"/>
      <c r="X310" s="14"/>
      <c r="Y310" s="14"/>
      <c r="Z310" s="14"/>
      <c r="AA310" s="14"/>
      <c r="AB310" s="14"/>
      <c r="AC310" s="14"/>
      <c r="AD310" s="14"/>
      <c r="AE310" s="14"/>
      <c r="AT310" s="272" t="s">
        <v>364</v>
      </c>
      <c r="AU310" s="272" t="s">
        <v>90</v>
      </c>
      <c r="AV310" s="14" t="s">
        <v>90</v>
      </c>
      <c r="AW310" s="14" t="s">
        <v>36</v>
      </c>
      <c r="AX310" s="14" t="s">
        <v>88</v>
      </c>
      <c r="AY310" s="272" t="s">
        <v>215</v>
      </c>
    </row>
    <row r="311" s="2" customFormat="1" ht="24.15" customHeight="1">
      <c r="A311" s="39"/>
      <c r="B311" s="40"/>
      <c r="C311" s="295" t="s">
        <v>1284</v>
      </c>
      <c r="D311" s="295" t="s">
        <v>539</v>
      </c>
      <c r="E311" s="296" t="s">
        <v>8615</v>
      </c>
      <c r="F311" s="297" t="s">
        <v>8616</v>
      </c>
      <c r="G311" s="298" t="s">
        <v>797</v>
      </c>
      <c r="H311" s="299">
        <v>95</v>
      </c>
      <c r="I311" s="300"/>
      <c r="J311" s="301">
        <f>ROUND(I311*H311,2)</f>
        <v>0</v>
      </c>
      <c r="K311" s="297" t="s">
        <v>359</v>
      </c>
      <c r="L311" s="302"/>
      <c r="M311" s="303" t="s">
        <v>1</v>
      </c>
      <c r="N311" s="304" t="s">
        <v>46</v>
      </c>
      <c r="O311" s="92"/>
      <c r="P311" s="229">
        <f>O311*H311</f>
        <v>0</v>
      </c>
      <c r="Q311" s="229">
        <v>0.00029999999999999997</v>
      </c>
      <c r="R311" s="229">
        <f>Q311*H311</f>
        <v>0.028499999999999998</v>
      </c>
      <c r="S311" s="229">
        <v>0</v>
      </c>
      <c r="T311" s="230">
        <f>S311*H311</f>
        <v>0</v>
      </c>
      <c r="U311" s="39"/>
      <c r="V311" s="39"/>
      <c r="W311" s="39"/>
      <c r="X311" s="39"/>
      <c r="Y311" s="39"/>
      <c r="Z311" s="39"/>
      <c r="AA311" s="39"/>
      <c r="AB311" s="39"/>
      <c r="AC311" s="39"/>
      <c r="AD311" s="39"/>
      <c r="AE311" s="39"/>
      <c r="AR311" s="231" t="s">
        <v>1806</v>
      </c>
      <c r="AT311" s="231" t="s">
        <v>539</v>
      </c>
      <c r="AU311" s="231" t="s">
        <v>90</v>
      </c>
      <c r="AY311" s="18" t="s">
        <v>215</v>
      </c>
      <c r="BE311" s="232">
        <f>IF(N311="základní",J311,0)</f>
        <v>0</v>
      </c>
      <c r="BF311" s="232">
        <f>IF(N311="snížená",J311,0)</f>
        <v>0</v>
      </c>
      <c r="BG311" s="232">
        <f>IF(N311="zákl. přenesená",J311,0)</f>
        <v>0</v>
      </c>
      <c r="BH311" s="232">
        <f>IF(N311="sníž. přenesená",J311,0)</f>
        <v>0</v>
      </c>
      <c r="BI311" s="232">
        <f>IF(N311="nulová",J311,0)</f>
        <v>0</v>
      </c>
      <c r="BJ311" s="18" t="s">
        <v>88</v>
      </c>
      <c r="BK311" s="232">
        <f>ROUND(I311*H311,2)</f>
        <v>0</v>
      </c>
      <c r="BL311" s="18" t="s">
        <v>1806</v>
      </c>
      <c r="BM311" s="231" t="s">
        <v>8752</v>
      </c>
    </row>
    <row r="312" s="2" customFormat="1">
      <c r="A312" s="39"/>
      <c r="B312" s="40"/>
      <c r="C312" s="41"/>
      <c r="D312" s="233" t="s">
        <v>221</v>
      </c>
      <c r="E312" s="41"/>
      <c r="F312" s="234" t="s">
        <v>8616</v>
      </c>
      <c r="G312" s="41"/>
      <c r="H312" s="41"/>
      <c r="I312" s="235"/>
      <c r="J312" s="41"/>
      <c r="K312" s="41"/>
      <c r="L312" s="45"/>
      <c r="M312" s="236"/>
      <c r="N312" s="237"/>
      <c r="O312" s="92"/>
      <c r="P312" s="92"/>
      <c r="Q312" s="92"/>
      <c r="R312" s="92"/>
      <c r="S312" s="92"/>
      <c r="T312" s="93"/>
      <c r="U312" s="39"/>
      <c r="V312" s="39"/>
      <c r="W312" s="39"/>
      <c r="X312" s="39"/>
      <c r="Y312" s="39"/>
      <c r="Z312" s="39"/>
      <c r="AA312" s="39"/>
      <c r="AB312" s="39"/>
      <c r="AC312" s="39"/>
      <c r="AD312" s="39"/>
      <c r="AE312" s="39"/>
      <c r="AT312" s="18" t="s">
        <v>221</v>
      </c>
      <c r="AU312" s="18" t="s">
        <v>90</v>
      </c>
    </row>
    <row r="313" s="14" customFormat="1">
      <c r="A313" s="14"/>
      <c r="B313" s="262"/>
      <c r="C313" s="263"/>
      <c r="D313" s="233" t="s">
        <v>364</v>
      </c>
      <c r="E313" s="264" t="s">
        <v>1</v>
      </c>
      <c r="F313" s="265" t="s">
        <v>8753</v>
      </c>
      <c r="G313" s="263"/>
      <c r="H313" s="266">
        <v>95</v>
      </c>
      <c r="I313" s="267"/>
      <c r="J313" s="263"/>
      <c r="K313" s="263"/>
      <c r="L313" s="268"/>
      <c r="M313" s="269"/>
      <c r="N313" s="270"/>
      <c r="O313" s="270"/>
      <c r="P313" s="270"/>
      <c r="Q313" s="270"/>
      <c r="R313" s="270"/>
      <c r="S313" s="270"/>
      <c r="T313" s="271"/>
      <c r="U313" s="14"/>
      <c r="V313" s="14"/>
      <c r="W313" s="14"/>
      <c r="X313" s="14"/>
      <c r="Y313" s="14"/>
      <c r="Z313" s="14"/>
      <c r="AA313" s="14"/>
      <c r="AB313" s="14"/>
      <c r="AC313" s="14"/>
      <c r="AD313" s="14"/>
      <c r="AE313" s="14"/>
      <c r="AT313" s="272" t="s">
        <v>364</v>
      </c>
      <c r="AU313" s="272" t="s">
        <v>90</v>
      </c>
      <c r="AV313" s="14" t="s">
        <v>90</v>
      </c>
      <c r="AW313" s="14" t="s">
        <v>36</v>
      </c>
      <c r="AX313" s="14" t="s">
        <v>88</v>
      </c>
      <c r="AY313" s="272" t="s">
        <v>215</v>
      </c>
    </row>
    <row r="314" s="2" customFormat="1" ht="21.75" customHeight="1">
      <c r="A314" s="39"/>
      <c r="B314" s="40"/>
      <c r="C314" s="220" t="s">
        <v>1345</v>
      </c>
      <c r="D314" s="220" t="s">
        <v>216</v>
      </c>
      <c r="E314" s="221" t="s">
        <v>8683</v>
      </c>
      <c r="F314" s="222" t="s">
        <v>8684</v>
      </c>
      <c r="G314" s="223" t="s">
        <v>716</v>
      </c>
      <c r="H314" s="224">
        <v>2</v>
      </c>
      <c r="I314" s="225"/>
      <c r="J314" s="226">
        <f>ROUND(I314*H314,2)</f>
        <v>0</v>
      </c>
      <c r="K314" s="222" t="s">
        <v>359</v>
      </c>
      <c r="L314" s="45"/>
      <c r="M314" s="227" t="s">
        <v>1</v>
      </c>
      <c r="N314" s="228" t="s">
        <v>46</v>
      </c>
      <c r="O314" s="92"/>
      <c r="P314" s="229">
        <f>O314*H314</f>
        <v>0</v>
      </c>
      <c r="Q314" s="229">
        <v>0</v>
      </c>
      <c r="R314" s="229">
        <f>Q314*H314</f>
        <v>0</v>
      </c>
      <c r="S314" s="229">
        <v>0</v>
      </c>
      <c r="T314" s="230">
        <f>S314*H314</f>
        <v>0</v>
      </c>
      <c r="U314" s="39"/>
      <c r="V314" s="39"/>
      <c r="W314" s="39"/>
      <c r="X314" s="39"/>
      <c r="Y314" s="39"/>
      <c r="Z314" s="39"/>
      <c r="AA314" s="39"/>
      <c r="AB314" s="39"/>
      <c r="AC314" s="39"/>
      <c r="AD314" s="39"/>
      <c r="AE314" s="39"/>
      <c r="AR314" s="231" t="s">
        <v>291</v>
      </c>
      <c r="AT314" s="231" t="s">
        <v>216</v>
      </c>
      <c r="AU314" s="231" t="s">
        <v>90</v>
      </c>
      <c r="AY314" s="18" t="s">
        <v>215</v>
      </c>
      <c r="BE314" s="232">
        <f>IF(N314="základní",J314,0)</f>
        <v>0</v>
      </c>
      <c r="BF314" s="232">
        <f>IF(N314="snížená",J314,0)</f>
        <v>0</v>
      </c>
      <c r="BG314" s="232">
        <f>IF(N314="zákl. přenesená",J314,0)</f>
        <v>0</v>
      </c>
      <c r="BH314" s="232">
        <f>IF(N314="sníž. přenesená",J314,0)</f>
        <v>0</v>
      </c>
      <c r="BI314" s="232">
        <f>IF(N314="nulová",J314,0)</f>
        <v>0</v>
      </c>
      <c r="BJ314" s="18" t="s">
        <v>88</v>
      </c>
      <c r="BK314" s="232">
        <f>ROUND(I314*H314,2)</f>
        <v>0</v>
      </c>
      <c r="BL314" s="18" t="s">
        <v>291</v>
      </c>
      <c r="BM314" s="231" t="s">
        <v>8754</v>
      </c>
    </row>
    <row r="315" s="2" customFormat="1">
      <c r="A315" s="39"/>
      <c r="B315" s="40"/>
      <c r="C315" s="41"/>
      <c r="D315" s="233" t="s">
        <v>221</v>
      </c>
      <c r="E315" s="41"/>
      <c r="F315" s="234" t="s">
        <v>8684</v>
      </c>
      <c r="G315" s="41"/>
      <c r="H315" s="41"/>
      <c r="I315" s="235"/>
      <c r="J315" s="41"/>
      <c r="K315" s="41"/>
      <c r="L315" s="45"/>
      <c r="M315" s="236"/>
      <c r="N315" s="237"/>
      <c r="O315" s="92"/>
      <c r="P315" s="92"/>
      <c r="Q315" s="92"/>
      <c r="R315" s="92"/>
      <c r="S315" s="92"/>
      <c r="T315" s="93"/>
      <c r="U315" s="39"/>
      <c r="V315" s="39"/>
      <c r="W315" s="39"/>
      <c r="X315" s="39"/>
      <c r="Y315" s="39"/>
      <c r="Z315" s="39"/>
      <c r="AA315" s="39"/>
      <c r="AB315" s="39"/>
      <c r="AC315" s="39"/>
      <c r="AD315" s="39"/>
      <c r="AE315" s="39"/>
      <c r="AT315" s="18" t="s">
        <v>221</v>
      </c>
      <c r="AU315" s="18" t="s">
        <v>90</v>
      </c>
    </row>
    <row r="316" s="2" customFormat="1">
      <c r="A316" s="39"/>
      <c r="B316" s="40"/>
      <c r="C316" s="41"/>
      <c r="D316" s="250" t="s">
        <v>362</v>
      </c>
      <c r="E316" s="41"/>
      <c r="F316" s="251" t="s">
        <v>8686</v>
      </c>
      <c r="G316" s="41"/>
      <c r="H316" s="41"/>
      <c r="I316" s="235"/>
      <c r="J316" s="41"/>
      <c r="K316" s="41"/>
      <c r="L316" s="45"/>
      <c r="M316" s="236"/>
      <c r="N316" s="237"/>
      <c r="O316" s="92"/>
      <c r="P316" s="92"/>
      <c r="Q316" s="92"/>
      <c r="R316" s="92"/>
      <c r="S316" s="92"/>
      <c r="T316" s="93"/>
      <c r="U316" s="39"/>
      <c r="V316" s="39"/>
      <c r="W316" s="39"/>
      <c r="X316" s="39"/>
      <c r="Y316" s="39"/>
      <c r="Z316" s="39"/>
      <c r="AA316" s="39"/>
      <c r="AB316" s="39"/>
      <c r="AC316" s="39"/>
      <c r="AD316" s="39"/>
      <c r="AE316" s="39"/>
      <c r="AT316" s="18" t="s">
        <v>362</v>
      </c>
      <c r="AU316" s="18" t="s">
        <v>90</v>
      </c>
    </row>
    <row r="317" s="2" customFormat="1" ht="16.5" customHeight="1">
      <c r="A317" s="39"/>
      <c r="B317" s="40"/>
      <c r="C317" s="295" t="s">
        <v>1351</v>
      </c>
      <c r="D317" s="295" t="s">
        <v>539</v>
      </c>
      <c r="E317" s="296" t="s">
        <v>8489</v>
      </c>
      <c r="F317" s="297" t="s">
        <v>8687</v>
      </c>
      <c r="G317" s="298" t="s">
        <v>716</v>
      </c>
      <c r="H317" s="299">
        <v>2</v>
      </c>
      <c r="I317" s="300"/>
      <c r="J317" s="301">
        <f>ROUND(I317*H317,2)</f>
        <v>0</v>
      </c>
      <c r="K317" s="297" t="s">
        <v>1</v>
      </c>
      <c r="L317" s="302"/>
      <c r="M317" s="303" t="s">
        <v>1</v>
      </c>
      <c r="N317" s="304" t="s">
        <v>46</v>
      </c>
      <c r="O317" s="92"/>
      <c r="P317" s="229">
        <f>O317*H317</f>
        <v>0</v>
      </c>
      <c r="Q317" s="229">
        <v>0</v>
      </c>
      <c r="R317" s="229">
        <f>Q317*H317</f>
        <v>0</v>
      </c>
      <c r="S317" s="229">
        <v>0</v>
      </c>
      <c r="T317" s="230">
        <f>S317*H317</f>
        <v>0</v>
      </c>
      <c r="U317" s="39"/>
      <c r="V317" s="39"/>
      <c r="W317" s="39"/>
      <c r="X317" s="39"/>
      <c r="Y317" s="39"/>
      <c r="Z317" s="39"/>
      <c r="AA317" s="39"/>
      <c r="AB317" s="39"/>
      <c r="AC317" s="39"/>
      <c r="AD317" s="39"/>
      <c r="AE317" s="39"/>
      <c r="AR317" s="231" t="s">
        <v>676</v>
      </c>
      <c r="AT317" s="231" t="s">
        <v>539</v>
      </c>
      <c r="AU317" s="231" t="s">
        <v>90</v>
      </c>
      <c r="AY317" s="18" t="s">
        <v>215</v>
      </c>
      <c r="BE317" s="232">
        <f>IF(N317="základní",J317,0)</f>
        <v>0</v>
      </c>
      <c r="BF317" s="232">
        <f>IF(N317="snížená",J317,0)</f>
        <v>0</v>
      </c>
      <c r="BG317" s="232">
        <f>IF(N317="zákl. přenesená",J317,0)</f>
        <v>0</v>
      </c>
      <c r="BH317" s="232">
        <f>IF(N317="sníž. přenesená",J317,0)</f>
        <v>0</v>
      </c>
      <c r="BI317" s="232">
        <f>IF(N317="nulová",J317,0)</f>
        <v>0</v>
      </c>
      <c r="BJ317" s="18" t="s">
        <v>88</v>
      </c>
      <c r="BK317" s="232">
        <f>ROUND(I317*H317,2)</f>
        <v>0</v>
      </c>
      <c r="BL317" s="18" t="s">
        <v>291</v>
      </c>
      <c r="BM317" s="231" t="s">
        <v>8755</v>
      </c>
    </row>
    <row r="318" s="2" customFormat="1" ht="24.15" customHeight="1">
      <c r="A318" s="39"/>
      <c r="B318" s="40"/>
      <c r="C318" s="220" t="s">
        <v>1359</v>
      </c>
      <c r="D318" s="220" t="s">
        <v>216</v>
      </c>
      <c r="E318" s="221" t="s">
        <v>8689</v>
      </c>
      <c r="F318" s="222" t="s">
        <v>8690</v>
      </c>
      <c r="G318" s="223" t="s">
        <v>797</v>
      </c>
      <c r="H318" s="224">
        <v>140</v>
      </c>
      <c r="I318" s="225"/>
      <c r="J318" s="226">
        <f>ROUND(I318*H318,2)</f>
        <v>0</v>
      </c>
      <c r="K318" s="222" t="s">
        <v>359</v>
      </c>
      <c r="L318" s="45"/>
      <c r="M318" s="227" t="s">
        <v>1</v>
      </c>
      <c r="N318" s="228" t="s">
        <v>46</v>
      </c>
      <c r="O318" s="92"/>
      <c r="P318" s="229">
        <f>O318*H318</f>
        <v>0</v>
      </c>
      <c r="Q318" s="229">
        <v>0</v>
      </c>
      <c r="R318" s="229">
        <f>Q318*H318</f>
        <v>0</v>
      </c>
      <c r="S318" s="229">
        <v>0</v>
      </c>
      <c r="T318" s="230">
        <f>S318*H318</f>
        <v>0</v>
      </c>
      <c r="U318" s="39"/>
      <c r="V318" s="39"/>
      <c r="W318" s="39"/>
      <c r="X318" s="39"/>
      <c r="Y318" s="39"/>
      <c r="Z318" s="39"/>
      <c r="AA318" s="39"/>
      <c r="AB318" s="39"/>
      <c r="AC318" s="39"/>
      <c r="AD318" s="39"/>
      <c r="AE318" s="39"/>
      <c r="AR318" s="231" t="s">
        <v>291</v>
      </c>
      <c r="AT318" s="231" t="s">
        <v>216</v>
      </c>
      <c r="AU318" s="231" t="s">
        <v>90</v>
      </c>
      <c r="AY318" s="18" t="s">
        <v>215</v>
      </c>
      <c r="BE318" s="232">
        <f>IF(N318="základní",J318,0)</f>
        <v>0</v>
      </c>
      <c r="BF318" s="232">
        <f>IF(N318="snížená",J318,0)</f>
        <v>0</v>
      </c>
      <c r="BG318" s="232">
        <f>IF(N318="zákl. přenesená",J318,0)</f>
        <v>0</v>
      </c>
      <c r="BH318" s="232">
        <f>IF(N318="sníž. přenesená",J318,0)</f>
        <v>0</v>
      </c>
      <c r="BI318" s="232">
        <f>IF(N318="nulová",J318,0)</f>
        <v>0</v>
      </c>
      <c r="BJ318" s="18" t="s">
        <v>88</v>
      </c>
      <c r="BK318" s="232">
        <f>ROUND(I318*H318,2)</f>
        <v>0</v>
      </c>
      <c r="BL318" s="18" t="s">
        <v>291</v>
      </c>
      <c r="BM318" s="231" t="s">
        <v>8756</v>
      </c>
    </row>
    <row r="319" s="2" customFormat="1">
      <c r="A319" s="39"/>
      <c r="B319" s="40"/>
      <c r="C319" s="41"/>
      <c r="D319" s="233" t="s">
        <v>221</v>
      </c>
      <c r="E319" s="41"/>
      <c r="F319" s="234" t="s">
        <v>8690</v>
      </c>
      <c r="G319" s="41"/>
      <c r="H319" s="41"/>
      <c r="I319" s="235"/>
      <c r="J319" s="41"/>
      <c r="K319" s="41"/>
      <c r="L319" s="45"/>
      <c r="M319" s="236"/>
      <c r="N319" s="237"/>
      <c r="O319" s="92"/>
      <c r="P319" s="92"/>
      <c r="Q319" s="92"/>
      <c r="R319" s="92"/>
      <c r="S319" s="92"/>
      <c r="T319" s="93"/>
      <c r="U319" s="39"/>
      <c r="V319" s="39"/>
      <c r="W319" s="39"/>
      <c r="X319" s="39"/>
      <c r="Y319" s="39"/>
      <c r="Z319" s="39"/>
      <c r="AA319" s="39"/>
      <c r="AB319" s="39"/>
      <c r="AC319" s="39"/>
      <c r="AD319" s="39"/>
      <c r="AE319" s="39"/>
      <c r="AT319" s="18" t="s">
        <v>221</v>
      </c>
      <c r="AU319" s="18" t="s">
        <v>90</v>
      </c>
    </row>
    <row r="320" s="2" customFormat="1">
      <c r="A320" s="39"/>
      <c r="B320" s="40"/>
      <c r="C320" s="41"/>
      <c r="D320" s="250" t="s">
        <v>362</v>
      </c>
      <c r="E320" s="41"/>
      <c r="F320" s="251" t="s">
        <v>8692</v>
      </c>
      <c r="G320" s="41"/>
      <c r="H320" s="41"/>
      <c r="I320" s="235"/>
      <c r="J320" s="41"/>
      <c r="K320" s="41"/>
      <c r="L320" s="45"/>
      <c r="M320" s="236"/>
      <c r="N320" s="237"/>
      <c r="O320" s="92"/>
      <c r="P320" s="92"/>
      <c r="Q320" s="92"/>
      <c r="R320" s="92"/>
      <c r="S320" s="92"/>
      <c r="T320" s="93"/>
      <c r="U320" s="39"/>
      <c r="V320" s="39"/>
      <c r="W320" s="39"/>
      <c r="X320" s="39"/>
      <c r="Y320" s="39"/>
      <c r="Z320" s="39"/>
      <c r="AA320" s="39"/>
      <c r="AB320" s="39"/>
      <c r="AC320" s="39"/>
      <c r="AD320" s="39"/>
      <c r="AE320" s="39"/>
      <c r="AT320" s="18" t="s">
        <v>362</v>
      </c>
      <c r="AU320" s="18" t="s">
        <v>90</v>
      </c>
    </row>
    <row r="321" s="2" customFormat="1" ht="44.25" customHeight="1">
      <c r="A321" s="39"/>
      <c r="B321" s="40"/>
      <c r="C321" s="295" t="s">
        <v>1381</v>
      </c>
      <c r="D321" s="295" t="s">
        <v>539</v>
      </c>
      <c r="E321" s="296" t="s">
        <v>8757</v>
      </c>
      <c r="F321" s="297" t="s">
        <v>8758</v>
      </c>
      <c r="G321" s="298" t="s">
        <v>797</v>
      </c>
      <c r="H321" s="299">
        <v>140</v>
      </c>
      <c r="I321" s="300"/>
      <c r="J321" s="301">
        <f>ROUND(I321*H321,2)</f>
        <v>0</v>
      </c>
      <c r="K321" s="297" t="s">
        <v>359</v>
      </c>
      <c r="L321" s="302"/>
      <c r="M321" s="303" t="s">
        <v>1</v>
      </c>
      <c r="N321" s="304" t="s">
        <v>46</v>
      </c>
      <c r="O321" s="92"/>
      <c r="P321" s="229">
        <f>O321*H321</f>
        <v>0</v>
      </c>
      <c r="Q321" s="229">
        <v>0.00016000000000000001</v>
      </c>
      <c r="R321" s="229">
        <f>Q321*H321</f>
        <v>0.022400000000000003</v>
      </c>
      <c r="S321" s="229">
        <v>0</v>
      </c>
      <c r="T321" s="230">
        <f>S321*H321</f>
        <v>0</v>
      </c>
      <c r="U321" s="39"/>
      <c r="V321" s="39"/>
      <c r="W321" s="39"/>
      <c r="X321" s="39"/>
      <c r="Y321" s="39"/>
      <c r="Z321" s="39"/>
      <c r="AA321" s="39"/>
      <c r="AB321" s="39"/>
      <c r="AC321" s="39"/>
      <c r="AD321" s="39"/>
      <c r="AE321" s="39"/>
      <c r="AR321" s="231" t="s">
        <v>676</v>
      </c>
      <c r="AT321" s="231" t="s">
        <v>539</v>
      </c>
      <c r="AU321" s="231" t="s">
        <v>90</v>
      </c>
      <c r="AY321" s="18" t="s">
        <v>215</v>
      </c>
      <c r="BE321" s="232">
        <f>IF(N321="základní",J321,0)</f>
        <v>0</v>
      </c>
      <c r="BF321" s="232">
        <f>IF(N321="snížená",J321,0)</f>
        <v>0</v>
      </c>
      <c r="BG321" s="232">
        <f>IF(N321="zákl. přenesená",J321,0)</f>
        <v>0</v>
      </c>
      <c r="BH321" s="232">
        <f>IF(N321="sníž. přenesená",J321,0)</f>
        <v>0</v>
      </c>
      <c r="BI321" s="232">
        <f>IF(N321="nulová",J321,0)</f>
        <v>0</v>
      </c>
      <c r="BJ321" s="18" t="s">
        <v>88</v>
      </c>
      <c r="BK321" s="232">
        <f>ROUND(I321*H321,2)</f>
        <v>0</v>
      </c>
      <c r="BL321" s="18" t="s">
        <v>291</v>
      </c>
      <c r="BM321" s="231" t="s">
        <v>8759</v>
      </c>
    </row>
    <row r="322" s="2" customFormat="1">
      <c r="A322" s="39"/>
      <c r="B322" s="40"/>
      <c r="C322" s="41"/>
      <c r="D322" s="233" t="s">
        <v>221</v>
      </c>
      <c r="E322" s="41"/>
      <c r="F322" s="234" t="s">
        <v>8758</v>
      </c>
      <c r="G322" s="41"/>
      <c r="H322" s="41"/>
      <c r="I322" s="235"/>
      <c r="J322" s="41"/>
      <c r="K322" s="41"/>
      <c r="L322" s="45"/>
      <c r="M322" s="236"/>
      <c r="N322" s="237"/>
      <c r="O322" s="92"/>
      <c r="P322" s="92"/>
      <c r="Q322" s="92"/>
      <c r="R322" s="92"/>
      <c r="S322" s="92"/>
      <c r="T322" s="93"/>
      <c r="U322" s="39"/>
      <c r="V322" s="39"/>
      <c r="W322" s="39"/>
      <c r="X322" s="39"/>
      <c r="Y322" s="39"/>
      <c r="Z322" s="39"/>
      <c r="AA322" s="39"/>
      <c r="AB322" s="39"/>
      <c r="AC322" s="39"/>
      <c r="AD322" s="39"/>
      <c r="AE322" s="39"/>
      <c r="AT322" s="18" t="s">
        <v>221</v>
      </c>
      <c r="AU322" s="18" t="s">
        <v>90</v>
      </c>
    </row>
    <row r="323" s="14" customFormat="1">
      <c r="A323" s="14"/>
      <c r="B323" s="262"/>
      <c r="C323" s="263"/>
      <c r="D323" s="233" t="s">
        <v>364</v>
      </c>
      <c r="E323" s="264" t="s">
        <v>1</v>
      </c>
      <c r="F323" s="265" t="s">
        <v>8760</v>
      </c>
      <c r="G323" s="263"/>
      <c r="H323" s="266">
        <v>140</v>
      </c>
      <c r="I323" s="267"/>
      <c r="J323" s="263"/>
      <c r="K323" s="263"/>
      <c r="L323" s="268"/>
      <c r="M323" s="269"/>
      <c r="N323" s="270"/>
      <c r="O323" s="270"/>
      <c r="P323" s="270"/>
      <c r="Q323" s="270"/>
      <c r="R323" s="270"/>
      <c r="S323" s="270"/>
      <c r="T323" s="271"/>
      <c r="U323" s="14"/>
      <c r="V323" s="14"/>
      <c r="W323" s="14"/>
      <c r="X323" s="14"/>
      <c r="Y323" s="14"/>
      <c r="Z323" s="14"/>
      <c r="AA323" s="14"/>
      <c r="AB323" s="14"/>
      <c r="AC323" s="14"/>
      <c r="AD323" s="14"/>
      <c r="AE323" s="14"/>
      <c r="AT323" s="272" t="s">
        <v>364</v>
      </c>
      <c r="AU323" s="272" t="s">
        <v>90</v>
      </c>
      <c r="AV323" s="14" t="s">
        <v>90</v>
      </c>
      <c r="AW323" s="14" t="s">
        <v>36</v>
      </c>
      <c r="AX323" s="14" t="s">
        <v>88</v>
      </c>
      <c r="AY323" s="272" t="s">
        <v>215</v>
      </c>
    </row>
    <row r="324" s="2" customFormat="1" ht="24.15" customHeight="1">
      <c r="A324" s="39"/>
      <c r="B324" s="40"/>
      <c r="C324" s="220" t="s">
        <v>1414</v>
      </c>
      <c r="D324" s="220" t="s">
        <v>216</v>
      </c>
      <c r="E324" s="221" t="s">
        <v>8696</v>
      </c>
      <c r="F324" s="222" t="s">
        <v>8697</v>
      </c>
      <c r="G324" s="223" t="s">
        <v>716</v>
      </c>
      <c r="H324" s="224">
        <v>8</v>
      </c>
      <c r="I324" s="225"/>
      <c r="J324" s="226">
        <f>ROUND(I324*H324,2)</f>
        <v>0</v>
      </c>
      <c r="K324" s="222" t="s">
        <v>359</v>
      </c>
      <c r="L324" s="45"/>
      <c r="M324" s="227" t="s">
        <v>1</v>
      </c>
      <c r="N324" s="228" t="s">
        <v>46</v>
      </c>
      <c r="O324" s="92"/>
      <c r="P324" s="229">
        <f>O324*H324</f>
        <v>0</v>
      </c>
      <c r="Q324" s="229">
        <v>0</v>
      </c>
      <c r="R324" s="229">
        <f>Q324*H324</f>
        <v>0</v>
      </c>
      <c r="S324" s="229">
        <v>0</v>
      </c>
      <c r="T324" s="230">
        <f>S324*H324</f>
        <v>0</v>
      </c>
      <c r="U324" s="39"/>
      <c r="V324" s="39"/>
      <c r="W324" s="39"/>
      <c r="X324" s="39"/>
      <c r="Y324" s="39"/>
      <c r="Z324" s="39"/>
      <c r="AA324" s="39"/>
      <c r="AB324" s="39"/>
      <c r="AC324" s="39"/>
      <c r="AD324" s="39"/>
      <c r="AE324" s="39"/>
      <c r="AR324" s="231" t="s">
        <v>291</v>
      </c>
      <c r="AT324" s="231" t="s">
        <v>216</v>
      </c>
      <c r="AU324" s="231" t="s">
        <v>90</v>
      </c>
      <c r="AY324" s="18" t="s">
        <v>215</v>
      </c>
      <c r="BE324" s="232">
        <f>IF(N324="základní",J324,0)</f>
        <v>0</v>
      </c>
      <c r="BF324" s="232">
        <f>IF(N324="snížená",J324,0)</f>
        <v>0</v>
      </c>
      <c r="BG324" s="232">
        <f>IF(N324="zákl. přenesená",J324,0)</f>
        <v>0</v>
      </c>
      <c r="BH324" s="232">
        <f>IF(N324="sníž. přenesená",J324,0)</f>
        <v>0</v>
      </c>
      <c r="BI324" s="232">
        <f>IF(N324="nulová",J324,0)</f>
        <v>0</v>
      </c>
      <c r="BJ324" s="18" t="s">
        <v>88</v>
      </c>
      <c r="BK324" s="232">
        <f>ROUND(I324*H324,2)</f>
        <v>0</v>
      </c>
      <c r="BL324" s="18" t="s">
        <v>291</v>
      </c>
      <c r="BM324" s="231" t="s">
        <v>8761</v>
      </c>
    </row>
    <row r="325" s="2" customFormat="1">
      <c r="A325" s="39"/>
      <c r="B325" s="40"/>
      <c r="C325" s="41"/>
      <c r="D325" s="233" t="s">
        <v>221</v>
      </c>
      <c r="E325" s="41"/>
      <c r="F325" s="234" t="s">
        <v>8697</v>
      </c>
      <c r="G325" s="41"/>
      <c r="H325" s="41"/>
      <c r="I325" s="235"/>
      <c r="J325" s="41"/>
      <c r="K325" s="41"/>
      <c r="L325" s="45"/>
      <c r="M325" s="236"/>
      <c r="N325" s="237"/>
      <c r="O325" s="92"/>
      <c r="P325" s="92"/>
      <c r="Q325" s="92"/>
      <c r="R325" s="92"/>
      <c r="S325" s="92"/>
      <c r="T325" s="93"/>
      <c r="U325" s="39"/>
      <c r="V325" s="39"/>
      <c r="W325" s="39"/>
      <c r="X325" s="39"/>
      <c r="Y325" s="39"/>
      <c r="Z325" s="39"/>
      <c r="AA325" s="39"/>
      <c r="AB325" s="39"/>
      <c r="AC325" s="39"/>
      <c r="AD325" s="39"/>
      <c r="AE325" s="39"/>
      <c r="AT325" s="18" t="s">
        <v>221</v>
      </c>
      <c r="AU325" s="18" t="s">
        <v>90</v>
      </c>
    </row>
    <row r="326" s="2" customFormat="1">
      <c r="A326" s="39"/>
      <c r="B326" s="40"/>
      <c r="C326" s="41"/>
      <c r="D326" s="250" t="s">
        <v>362</v>
      </c>
      <c r="E326" s="41"/>
      <c r="F326" s="251" t="s">
        <v>8699</v>
      </c>
      <c r="G326" s="41"/>
      <c r="H326" s="41"/>
      <c r="I326" s="235"/>
      <c r="J326" s="41"/>
      <c r="K326" s="41"/>
      <c r="L326" s="45"/>
      <c r="M326" s="236"/>
      <c r="N326" s="237"/>
      <c r="O326" s="92"/>
      <c r="P326" s="92"/>
      <c r="Q326" s="92"/>
      <c r="R326" s="92"/>
      <c r="S326" s="92"/>
      <c r="T326" s="93"/>
      <c r="U326" s="39"/>
      <c r="V326" s="39"/>
      <c r="W326" s="39"/>
      <c r="X326" s="39"/>
      <c r="Y326" s="39"/>
      <c r="Z326" s="39"/>
      <c r="AA326" s="39"/>
      <c r="AB326" s="39"/>
      <c r="AC326" s="39"/>
      <c r="AD326" s="39"/>
      <c r="AE326" s="39"/>
      <c r="AT326" s="18" t="s">
        <v>362</v>
      </c>
      <c r="AU326" s="18" t="s">
        <v>90</v>
      </c>
    </row>
    <row r="327" s="2" customFormat="1" ht="24.15" customHeight="1">
      <c r="A327" s="39"/>
      <c r="B327" s="40"/>
      <c r="C327" s="295" t="s">
        <v>1421</v>
      </c>
      <c r="D327" s="295" t="s">
        <v>539</v>
      </c>
      <c r="E327" s="296" t="s">
        <v>8700</v>
      </c>
      <c r="F327" s="297" t="s">
        <v>8701</v>
      </c>
      <c r="G327" s="298" t="s">
        <v>716</v>
      </c>
      <c r="H327" s="299">
        <v>8</v>
      </c>
      <c r="I327" s="300"/>
      <c r="J327" s="301">
        <f>ROUND(I327*H327,2)</f>
        <v>0</v>
      </c>
      <c r="K327" s="297" t="s">
        <v>359</v>
      </c>
      <c r="L327" s="302"/>
      <c r="M327" s="303" t="s">
        <v>1</v>
      </c>
      <c r="N327" s="304" t="s">
        <v>46</v>
      </c>
      <c r="O327" s="92"/>
      <c r="P327" s="229">
        <f>O327*H327</f>
        <v>0</v>
      </c>
      <c r="Q327" s="229">
        <v>5.0000000000000002E-05</v>
      </c>
      <c r="R327" s="229">
        <f>Q327*H327</f>
        <v>0.00040000000000000002</v>
      </c>
      <c r="S327" s="229">
        <v>0</v>
      </c>
      <c r="T327" s="230">
        <f>S327*H327</f>
        <v>0</v>
      </c>
      <c r="U327" s="39"/>
      <c r="V327" s="39"/>
      <c r="W327" s="39"/>
      <c r="X327" s="39"/>
      <c r="Y327" s="39"/>
      <c r="Z327" s="39"/>
      <c r="AA327" s="39"/>
      <c r="AB327" s="39"/>
      <c r="AC327" s="39"/>
      <c r="AD327" s="39"/>
      <c r="AE327" s="39"/>
      <c r="AR327" s="231" t="s">
        <v>676</v>
      </c>
      <c r="AT327" s="231" t="s">
        <v>539</v>
      </c>
      <c r="AU327" s="231" t="s">
        <v>90</v>
      </c>
      <c r="AY327" s="18" t="s">
        <v>215</v>
      </c>
      <c r="BE327" s="232">
        <f>IF(N327="základní",J327,0)</f>
        <v>0</v>
      </c>
      <c r="BF327" s="232">
        <f>IF(N327="snížená",J327,0)</f>
        <v>0</v>
      </c>
      <c r="BG327" s="232">
        <f>IF(N327="zákl. přenesená",J327,0)</f>
        <v>0</v>
      </c>
      <c r="BH327" s="232">
        <f>IF(N327="sníž. přenesená",J327,0)</f>
        <v>0</v>
      </c>
      <c r="BI327" s="232">
        <f>IF(N327="nulová",J327,0)</f>
        <v>0</v>
      </c>
      <c r="BJ327" s="18" t="s">
        <v>88</v>
      </c>
      <c r="BK327" s="232">
        <f>ROUND(I327*H327,2)</f>
        <v>0</v>
      </c>
      <c r="BL327" s="18" t="s">
        <v>291</v>
      </c>
      <c r="BM327" s="231" t="s">
        <v>8762</v>
      </c>
    </row>
    <row r="328" s="2" customFormat="1">
      <c r="A328" s="39"/>
      <c r="B328" s="40"/>
      <c r="C328" s="41"/>
      <c r="D328" s="233" t="s">
        <v>221</v>
      </c>
      <c r="E328" s="41"/>
      <c r="F328" s="234" t="s">
        <v>8701</v>
      </c>
      <c r="G328" s="41"/>
      <c r="H328" s="41"/>
      <c r="I328" s="235"/>
      <c r="J328" s="41"/>
      <c r="K328" s="41"/>
      <c r="L328" s="45"/>
      <c r="M328" s="236"/>
      <c r="N328" s="237"/>
      <c r="O328" s="92"/>
      <c r="P328" s="92"/>
      <c r="Q328" s="92"/>
      <c r="R328" s="92"/>
      <c r="S328" s="92"/>
      <c r="T328" s="93"/>
      <c r="U328" s="39"/>
      <c r="V328" s="39"/>
      <c r="W328" s="39"/>
      <c r="X328" s="39"/>
      <c r="Y328" s="39"/>
      <c r="Z328" s="39"/>
      <c r="AA328" s="39"/>
      <c r="AB328" s="39"/>
      <c r="AC328" s="39"/>
      <c r="AD328" s="39"/>
      <c r="AE328" s="39"/>
      <c r="AT328" s="18" t="s">
        <v>221</v>
      </c>
      <c r="AU328" s="18" t="s">
        <v>90</v>
      </c>
    </row>
    <row r="329" s="14" customFormat="1">
      <c r="A329" s="14"/>
      <c r="B329" s="262"/>
      <c r="C329" s="263"/>
      <c r="D329" s="233" t="s">
        <v>364</v>
      </c>
      <c r="E329" s="264" t="s">
        <v>1</v>
      </c>
      <c r="F329" s="265" t="s">
        <v>8763</v>
      </c>
      <c r="G329" s="263"/>
      <c r="H329" s="266">
        <v>8</v>
      </c>
      <c r="I329" s="267"/>
      <c r="J329" s="263"/>
      <c r="K329" s="263"/>
      <c r="L329" s="268"/>
      <c r="M329" s="269"/>
      <c r="N329" s="270"/>
      <c r="O329" s="270"/>
      <c r="P329" s="270"/>
      <c r="Q329" s="270"/>
      <c r="R329" s="270"/>
      <c r="S329" s="270"/>
      <c r="T329" s="271"/>
      <c r="U329" s="14"/>
      <c r="V329" s="14"/>
      <c r="W329" s="14"/>
      <c r="X329" s="14"/>
      <c r="Y329" s="14"/>
      <c r="Z329" s="14"/>
      <c r="AA329" s="14"/>
      <c r="AB329" s="14"/>
      <c r="AC329" s="14"/>
      <c r="AD329" s="14"/>
      <c r="AE329" s="14"/>
      <c r="AT329" s="272" t="s">
        <v>364</v>
      </c>
      <c r="AU329" s="272" t="s">
        <v>90</v>
      </c>
      <c r="AV329" s="14" t="s">
        <v>90</v>
      </c>
      <c r="AW329" s="14" t="s">
        <v>36</v>
      </c>
      <c r="AX329" s="14" t="s">
        <v>88</v>
      </c>
      <c r="AY329" s="272" t="s">
        <v>215</v>
      </c>
    </row>
    <row r="330" s="2" customFormat="1" ht="24.15" customHeight="1">
      <c r="A330" s="39"/>
      <c r="B330" s="40"/>
      <c r="C330" s="220" t="s">
        <v>1427</v>
      </c>
      <c r="D330" s="220" t="s">
        <v>216</v>
      </c>
      <c r="E330" s="221" t="s">
        <v>8331</v>
      </c>
      <c r="F330" s="222" t="s">
        <v>8332</v>
      </c>
      <c r="G330" s="223" t="s">
        <v>716</v>
      </c>
      <c r="H330" s="224">
        <v>1</v>
      </c>
      <c r="I330" s="225"/>
      <c r="J330" s="226">
        <f>ROUND(I330*H330,2)</f>
        <v>0</v>
      </c>
      <c r="K330" s="222" t="s">
        <v>359</v>
      </c>
      <c r="L330" s="45"/>
      <c r="M330" s="227" t="s">
        <v>1</v>
      </c>
      <c r="N330" s="228" t="s">
        <v>46</v>
      </c>
      <c r="O330" s="92"/>
      <c r="P330" s="229">
        <f>O330*H330</f>
        <v>0</v>
      </c>
      <c r="Q330" s="229">
        <v>0</v>
      </c>
      <c r="R330" s="229">
        <f>Q330*H330</f>
        <v>0</v>
      </c>
      <c r="S330" s="229">
        <v>0</v>
      </c>
      <c r="T330" s="230">
        <f>S330*H330</f>
        <v>0</v>
      </c>
      <c r="U330" s="39"/>
      <c r="V330" s="39"/>
      <c r="W330" s="39"/>
      <c r="X330" s="39"/>
      <c r="Y330" s="39"/>
      <c r="Z330" s="39"/>
      <c r="AA330" s="39"/>
      <c r="AB330" s="39"/>
      <c r="AC330" s="39"/>
      <c r="AD330" s="39"/>
      <c r="AE330" s="39"/>
      <c r="AR330" s="231" t="s">
        <v>291</v>
      </c>
      <c r="AT330" s="231" t="s">
        <v>216</v>
      </c>
      <c r="AU330" s="231" t="s">
        <v>90</v>
      </c>
      <c r="AY330" s="18" t="s">
        <v>215</v>
      </c>
      <c r="BE330" s="232">
        <f>IF(N330="základní",J330,0)</f>
        <v>0</v>
      </c>
      <c r="BF330" s="232">
        <f>IF(N330="snížená",J330,0)</f>
        <v>0</v>
      </c>
      <c r="BG330" s="232">
        <f>IF(N330="zákl. přenesená",J330,0)</f>
        <v>0</v>
      </c>
      <c r="BH330" s="232">
        <f>IF(N330="sníž. přenesená",J330,0)</f>
        <v>0</v>
      </c>
      <c r="BI330" s="232">
        <f>IF(N330="nulová",J330,0)</f>
        <v>0</v>
      </c>
      <c r="BJ330" s="18" t="s">
        <v>88</v>
      </c>
      <c r="BK330" s="232">
        <f>ROUND(I330*H330,2)</f>
        <v>0</v>
      </c>
      <c r="BL330" s="18" t="s">
        <v>291</v>
      </c>
      <c r="BM330" s="231" t="s">
        <v>8764</v>
      </c>
    </row>
    <row r="331" s="2" customFormat="1">
      <c r="A331" s="39"/>
      <c r="B331" s="40"/>
      <c r="C331" s="41"/>
      <c r="D331" s="233" t="s">
        <v>221</v>
      </c>
      <c r="E331" s="41"/>
      <c r="F331" s="234" t="s">
        <v>8334</v>
      </c>
      <c r="G331" s="41"/>
      <c r="H331" s="41"/>
      <c r="I331" s="235"/>
      <c r="J331" s="41"/>
      <c r="K331" s="41"/>
      <c r="L331" s="45"/>
      <c r="M331" s="236"/>
      <c r="N331" s="237"/>
      <c r="O331" s="92"/>
      <c r="P331" s="92"/>
      <c r="Q331" s="92"/>
      <c r="R331" s="92"/>
      <c r="S331" s="92"/>
      <c r="T331" s="93"/>
      <c r="U331" s="39"/>
      <c r="V331" s="39"/>
      <c r="W331" s="39"/>
      <c r="X331" s="39"/>
      <c r="Y331" s="39"/>
      <c r="Z331" s="39"/>
      <c r="AA331" s="39"/>
      <c r="AB331" s="39"/>
      <c r="AC331" s="39"/>
      <c r="AD331" s="39"/>
      <c r="AE331" s="39"/>
      <c r="AT331" s="18" t="s">
        <v>221</v>
      </c>
      <c r="AU331" s="18" t="s">
        <v>90</v>
      </c>
    </row>
    <row r="332" s="2" customFormat="1">
      <c r="A332" s="39"/>
      <c r="B332" s="40"/>
      <c r="C332" s="41"/>
      <c r="D332" s="250" t="s">
        <v>362</v>
      </c>
      <c r="E332" s="41"/>
      <c r="F332" s="251" t="s">
        <v>8335</v>
      </c>
      <c r="G332" s="41"/>
      <c r="H332" s="41"/>
      <c r="I332" s="235"/>
      <c r="J332" s="41"/>
      <c r="K332" s="41"/>
      <c r="L332" s="45"/>
      <c r="M332" s="236"/>
      <c r="N332" s="237"/>
      <c r="O332" s="92"/>
      <c r="P332" s="92"/>
      <c r="Q332" s="92"/>
      <c r="R332" s="92"/>
      <c r="S332" s="92"/>
      <c r="T332" s="93"/>
      <c r="U332" s="39"/>
      <c r="V332" s="39"/>
      <c r="W332" s="39"/>
      <c r="X332" s="39"/>
      <c r="Y332" s="39"/>
      <c r="Z332" s="39"/>
      <c r="AA332" s="39"/>
      <c r="AB332" s="39"/>
      <c r="AC332" s="39"/>
      <c r="AD332" s="39"/>
      <c r="AE332" s="39"/>
      <c r="AT332" s="18" t="s">
        <v>362</v>
      </c>
      <c r="AU332" s="18" t="s">
        <v>90</v>
      </c>
    </row>
    <row r="333" s="2" customFormat="1" ht="24.15" customHeight="1">
      <c r="A333" s="39"/>
      <c r="B333" s="40"/>
      <c r="C333" s="295" t="s">
        <v>1431</v>
      </c>
      <c r="D333" s="295" t="s">
        <v>539</v>
      </c>
      <c r="E333" s="296" t="s">
        <v>8336</v>
      </c>
      <c r="F333" s="297" t="s">
        <v>8337</v>
      </c>
      <c r="G333" s="298" t="s">
        <v>716</v>
      </c>
      <c r="H333" s="299">
        <v>1</v>
      </c>
      <c r="I333" s="300"/>
      <c r="J333" s="301">
        <f>ROUND(I333*H333,2)</f>
        <v>0</v>
      </c>
      <c r="K333" s="297" t="s">
        <v>1</v>
      </c>
      <c r="L333" s="302"/>
      <c r="M333" s="303" t="s">
        <v>1</v>
      </c>
      <c r="N333" s="304" t="s">
        <v>46</v>
      </c>
      <c r="O333" s="92"/>
      <c r="P333" s="229">
        <f>O333*H333</f>
        <v>0</v>
      </c>
      <c r="Q333" s="229">
        <v>0.001</v>
      </c>
      <c r="R333" s="229">
        <f>Q333*H333</f>
        <v>0.001</v>
      </c>
      <c r="S333" s="229">
        <v>0</v>
      </c>
      <c r="T333" s="230">
        <f>S333*H333</f>
        <v>0</v>
      </c>
      <c r="U333" s="39"/>
      <c r="V333" s="39"/>
      <c r="W333" s="39"/>
      <c r="X333" s="39"/>
      <c r="Y333" s="39"/>
      <c r="Z333" s="39"/>
      <c r="AA333" s="39"/>
      <c r="AB333" s="39"/>
      <c r="AC333" s="39"/>
      <c r="AD333" s="39"/>
      <c r="AE333" s="39"/>
      <c r="AR333" s="231" t="s">
        <v>676</v>
      </c>
      <c r="AT333" s="231" t="s">
        <v>539</v>
      </c>
      <c r="AU333" s="231" t="s">
        <v>90</v>
      </c>
      <c r="AY333" s="18" t="s">
        <v>215</v>
      </c>
      <c r="BE333" s="232">
        <f>IF(N333="základní",J333,0)</f>
        <v>0</v>
      </c>
      <c r="BF333" s="232">
        <f>IF(N333="snížená",J333,0)</f>
        <v>0</v>
      </c>
      <c r="BG333" s="232">
        <f>IF(N333="zákl. přenesená",J333,0)</f>
        <v>0</v>
      </c>
      <c r="BH333" s="232">
        <f>IF(N333="sníž. přenesená",J333,0)</f>
        <v>0</v>
      </c>
      <c r="BI333" s="232">
        <f>IF(N333="nulová",J333,0)</f>
        <v>0</v>
      </c>
      <c r="BJ333" s="18" t="s">
        <v>88</v>
      </c>
      <c r="BK333" s="232">
        <f>ROUND(I333*H333,2)</f>
        <v>0</v>
      </c>
      <c r="BL333" s="18" t="s">
        <v>291</v>
      </c>
      <c r="BM333" s="231" t="s">
        <v>8765</v>
      </c>
    </row>
    <row r="334" s="2" customFormat="1" ht="24.15" customHeight="1">
      <c r="A334" s="39"/>
      <c r="B334" s="40"/>
      <c r="C334" s="295" t="s">
        <v>1437</v>
      </c>
      <c r="D334" s="295" t="s">
        <v>539</v>
      </c>
      <c r="E334" s="296" t="s">
        <v>8339</v>
      </c>
      <c r="F334" s="297" t="s">
        <v>8340</v>
      </c>
      <c r="G334" s="298" t="s">
        <v>716</v>
      </c>
      <c r="H334" s="299">
        <v>1</v>
      </c>
      <c r="I334" s="300"/>
      <c r="J334" s="301">
        <f>ROUND(I334*H334,2)</f>
        <v>0</v>
      </c>
      <c r="K334" s="297" t="s">
        <v>359</v>
      </c>
      <c r="L334" s="302"/>
      <c r="M334" s="303" t="s">
        <v>1</v>
      </c>
      <c r="N334" s="304" t="s">
        <v>46</v>
      </c>
      <c r="O334" s="92"/>
      <c r="P334" s="229">
        <f>O334*H334</f>
        <v>0</v>
      </c>
      <c r="Q334" s="229">
        <v>0.00029999999999999997</v>
      </c>
      <c r="R334" s="229">
        <f>Q334*H334</f>
        <v>0.00029999999999999997</v>
      </c>
      <c r="S334" s="229">
        <v>0</v>
      </c>
      <c r="T334" s="230">
        <f>S334*H334</f>
        <v>0</v>
      </c>
      <c r="U334" s="39"/>
      <c r="V334" s="39"/>
      <c r="W334" s="39"/>
      <c r="X334" s="39"/>
      <c r="Y334" s="39"/>
      <c r="Z334" s="39"/>
      <c r="AA334" s="39"/>
      <c r="AB334" s="39"/>
      <c r="AC334" s="39"/>
      <c r="AD334" s="39"/>
      <c r="AE334" s="39"/>
      <c r="AR334" s="231" t="s">
        <v>676</v>
      </c>
      <c r="AT334" s="231" t="s">
        <v>539</v>
      </c>
      <c r="AU334" s="231" t="s">
        <v>90</v>
      </c>
      <c r="AY334" s="18" t="s">
        <v>215</v>
      </c>
      <c r="BE334" s="232">
        <f>IF(N334="základní",J334,0)</f>
        <v>0</v>
      </c>
      <c r="BF334" s="232">
        <f>IF(N334="snížená",J334,0)</f>
        <v>0</v>
      </c>
      <c r="BG334" s="232">
        <f>IF(N334="zákl. přenesená",J334,0)</f>
        <v>0</v>
      </c>
      <c r="BH334" s="232">
        <f>IF(N334="sníž. přenesená",J334,0)</f>
        <v>0</v>
      </c>
      <c r="BI334" s="232">
        <f>IF(N334="nulová",J334,0)</f>
        <v>0</v>
      </c>
      <c r="BJ334" s="18" t="s">
        <v>88</v>
      </c>
      <c r="BK334" s="232">
        <f>ROUND(I334*H334,2)</f>
        <v>0</v>
      </c>
      <c r="BL334" s="18" t="s">
        <v>291</v>
      </c>
      <c r="BM334" s="231" t="s">
        <v>8766</v>
      </c>
    </row>
    <row r="335" s="2" customFormat="1" ht="16.5" customHeight="1">
      <c r="A335" s="39"/>
      <c r="B335" s="40"/>
      <c r="C335" s="295" t="s">
        <v>1447</v>
      </c>
      <c r="D335" s="295" t="s">
        <v>539</v>
      </c>
      <c r="E335" s="296" t="s">
        <v>8342</v>
      </c>
      <c r="F335" s="297" t="s">
        <v>8343</v>
      </c>
      <c r="G335" s="298" t="s">
        <v>797</v>
      </c>
      <c r="H335" s="299">
        <v>1</v>
      </c>
      <c r="I335" s="300"/>
      <c r="J335" s="301">
        <f>ROUND(I335*H335,2)</f>
        <v>0</v>
      </c>
      <c r="K335" s="297" t="s">
        <v>359</v>
      </c>
      <c r="L335" s="302"/>
      <c r="M335" s="303" t="s">
        <v>1</v>
      </c>
      <c r="N335" s="304" t="s">
        <v>46</v>
      </c>
      <c r="O335" s="92"/>
      <c r="P335" s="229">
        <f>O335*H335</f>
        <v>0</v>
      </c>
      <c r="Q335" s="229">
        <v>0.0032000000000000002</v>
      </c>
      <c r="R335" s="229">
        <f>Q335*H335</f>
        <v>0.0032000000000000002</v>
      </c>
      <c r="S335" s="229">
        <v>0</v>
      </c>
      <c r="T335" s="230">
        <f>S335*H335</f>
        <v>0</v>
      </c>
      <c r="U335" s="39"/>
      <c r="V335" s="39"/>
      <c r="W335" s="39"/>
      <c r="X335" s="39"/>
      <c r="Y335" s="39"/>
      <c r="Z335" s="39"/>
      <c r="AA335" s="39"/>
      <c r="AB335" s="39"/>
      <c r="AC335" s="39"/>
      <c r="AD335" s="39"/>
      <c r="AE335" s="39"/>
      <c r="AR335" s="231" t="s">
        <v>676</v>
      </c>
      <c r="AT335" s="231" t="s">
        <v>539</v>
      </c>
      <c r="AU335" s="231" t="s">
        <v>90</v>
      </c>
      <c r="AY335" s="18" t="s">
        <v>215</v>
      </c>
      <c r="BE335" s="232">
        <f>IF(N335="základní",J335,0)</f>
        <v>0</v>
      </c>
      <c r="BF335" s="232">
        <f>IF(N335="snížená",J335,0)</f>
        <v>0</v>
      </c>
      <c r="BG335" s="232">
        <f>IF(N335="zákl. přenesená",J335,0)</f>
        <v>0</v>
      </c>
      <c r="BH335" s="232">
        <f>IF(N335="sníž. přenesená",J335,0)</f>
        <v>0</v>
      </c>
      <c r="BI335" s="232">
        <f>IF(N335="nulová",J335,0)</f>
        <v>0</v>
      </c>
      <c r="BJ335" s="18" t="s">
        <v>88</v>
      </c>
      <c r="BK335" s="232">
        <f>ROUND(I335*H335,2)</f>
        <v>0</v>
      </c>
      <c r="BL335" s="18" t="s">
        <v>291</v>
      </c>
      <c r="BM335" s="231" t="s">
        <v>8767</v>
      </c>
    </row>
    <row r="336" s="2" customFormat="1">
      <c r="A336" s="39"/>
      <c r="B336" s="40"/>
      <c r="C336" s="41"/>
      <c r="D336" s="233" t="s">
        <v>221</v>
      </c>
      <c r="E336" s="41"/>
      <c r="F336" s="234" t="s">
        <v>8343</v>
      </c>
      <c r="G336" s="41"/>
      <c r="H336" s="41"/>
      <c r="I336" s="235"/>
      <c r="J336" s="41"/>
      <c r="K336" s="41"/>
      <c r="L336" s="45"/>
      <c r="M336" s="236"/>
      <c r="N336" s="237"/>
      <c r="O336" s="92"/>
      <c r="P336" s="92"/>
      <c r="Q336" s="92"/>
      <c r="R336" s="92"/>
      <c r="S336" s="92"/>
      <c r="T336" s="93"/>
      <c r="U336" s="39"/>
      <c r="V336" s="39"/>
      <c r="W336" s="39"/>
      <c r="X336" s="39"/>
      <c r="Y336" s="39"/>
      <c r="Z336" s="39"/>
      <c r="AA336" s="39"/>
      <c r="AB336" s="39"/>
      <c r="AC336" s="39"/>
      <c r="AD336" s="39"/>
      <c r="AE336" s="39"/>
      <c r="AT336" s="18" t="s">
        <v>221</v>
      </c>
      <c r="AU336" s="18" t="s">
        <v>90</v>
      </c>
    </row>
    <row r="337" s="2" customFormat="1" ht="16.5" customHeight="1">
      <c r="A337" s="39"/>
      <c r="B337" s="40"/>
      <c r="C337" s="220" t="s">
        <v>1453</v>
      </c>
      <c r="D337" s="220" t="s">
        <v>216</v>
      </c>
      <c r="E337" s="221" t="s">
        <v>8768</v>
      </c>
      <c r="F337" s="222" t="s">
        <v>8769</v>
      </c>
      <c r="G337" s="223" t="s">
        <v>716</v>
      </c>
      <c r="H337" s="224">
        <v>1</v>
      </c>
      <c r="I337" s="225"/>
      <c r="J337" s="226">
        <f>ROUND(I337*H337,2)</f>
        <v>0</v>
      </c>
      <c r="K337" s="222" t="s">
        <v>359</v>
      </c>
      <c r="L337" s="45"/>
      <c r="M337" s="227" t="s">
        <v>1</v>
      </c>
      <c r="N337" s="228" t="s">
        <v>46</v>
      </c>
      <c r="O337" s="92"/>
      <c r="P337" s="229">
        <f>O337*H337</f>
        <v>0</v>
      </c>
      <c r="Q337" s="229">
        <v>0</v>
      </c>
      <c r="R337" s="229">
        <f>Q337*H337</f>
        <v>0</v>
      </c>
      <c r="S337" s="229">
        <v>0</v>
      </c>
      <c r="T337" s="230">
        <f>S337*H337</f>
        <v>0</v>
      </c>
      <c r="U337" s="39"/>
      <c r="V337" s="39"/>
      <c r="W337" s="39"/>
      <c r="X337" s="39"/>
      <c r="Y337" s="39"/>
      <c r="Z337" s="39"/>
      <c r="AA337" s="39"/>
      <c r="AB337" s="39"/>
      <c r="AC337" s="39"/>
      <c r="AD337" s="39"/>
      <c r="AE337" s="39"/>
      <c r="AR337" s="231" t="s">
        <v>291</v>
      </c>
      <c r="AT337" s="231" t="s">
        <v>216</v>
      </c>
      <c r="AU337" s="231" t="s">
        <v>90</v>
      </c>
      <c r="AY337" s="18" t="s">
        <v>215</v>
      </c>
      <c r="BE337" s="232">
        <f>IF(N337="základní",J337,0)</f>
        <v>0</v>
      </c>
      <c r="BF337" s="232">
        <f>IF(N337="snížená",J337,0)</f>
        <v>0</v>
      </c>
      <c r="BG337" s="232">
        <f>IF(N337="zákl. přenesená",J337,0)</f>
        <v>0</v>
      </c>
      <c r="BH337" s="232">
        <f>IF(N337="sníž. přenesená",J337,0)</f>
        <v>0</v>
      </c>
      <c r="BI337" s="232">
        <f>IF(N337="nulová",J337,0)</f>
        <v>0</v>
      </c>
      <c r="BJ337" s="18" t="s">
        <v>88</v>
      </c>
      <c r="BK337" s="232">
        <f>ROUND(I337*H337,2)</f>
        <v>0</v>
      </c>
      <c r="BL337" s="18" t="s">
        <v>291</v>
      </c>
      <c r="BM337" s="231" t="s">
        <v>8770</v>
      </c>
    </row>
    <row r="338" s="2" customFormat="1">
      <c r="A338" s="39"/>
      <c r="B338" s="40"/>
      <c r="C338" s="41"/>
      <c r="D338" s="233" t="s">
        <v>221</v>
      </c>
      <c r="E338" s="41"/>
      <c r="F338" s="234" t="s">
        <v>8771</v>
      </c>
      <c r="G338" s="41"/>
      <c r="H338" s="41"/>
      <c r="I338" s="235"/>
      <c r="J338" s="41"/>
      <c r="K338" s="41"/>
      <c r="L338" s="45"/>
      <c r="M338" s="236"/>
      <c r="N338" s="237"/>
      <c r="O338" s="92"/>
      <c r="P338" s="92"/>
      <c r="Q338" s="92"/>
      <c r="R338" s="92"/>
      <c r="S338" s="92"/>
      <c r="T338" s="93"/>
      <c r="U338" s="39"/>
      <c r="V338" s="39"/>
      <c r="W338" s="39"/>
      <c r="X338" s="39"/>
      <c r="Y338" s="39"/>
      <c r="Z338" s="39"/>
      <c r="AA338" s="39"/>
      <c r="AB338" s="39"/>
      <c r="AC338" s="39"/>
      <c r="AD338" s="39"/>
      <c r="AE338" s="39"/>
      <c r="AT338" s="18" t="s">
        <v>221</v>
      </c>
      <c r="AU338" s="18" t="s">
        <v>90</v>
      </c>
    </row>
    <row r="339" s="2" customFormat="1">
      <c r="A339" s="39"/>
      <c r="B339" s="40"/>
      <c r="C339" s="41"/>
      <c r="D339" s="250" t="s">
        <v>362</v>
      </c>
      <c r="E339" s="41"/>
      <c r="F339" s="251" t="s">
        <v>8772</v>
      </c>
      <c r="G339" s="41"/>
      <c r="H339" s="41"/>
      <c r="I339" s="235"/>
      <c r="J339" s="41"/>
      <c r="K339" s="41"/>
      <c r="L339" s="45"/>
      <c r="M339" s="236"/>
      <c r="N339" s="237"/>
      <c r="O339" s="92"/>
      <c r="P339" s="92"/>
      <c r="Q339" s="92"/>
      <c r="R339" s="92"/>
      <c r="S339" s="92"/>
      <c r="T339" s="93"/>
      <c r="U339" s="39"/>
      <c r="V339" s="39"/>
      <c r="W339" s="39"/>
      <c r="X339" s="39"/>
      <c r="Y339" s="39"/>
      <c r="Z339" s="39"/>
      <c r="AA339" s="39"/>
      <c r="AB339" s="39"/>
      <c r="AC339" s="39"/>
      <c r="AD339" s="39"/>
      <c r="AE339" s="39"/>
      <c r="AT339" s="18" t="s">
        <v>362</v>
      </c>
      <c r="AU339" s="18" t="s">
        <v>90</v>
      </c>
    </row>
    <row r="340" s="2" customFormat="1" ht="33" customHeight="1">
      <c r="A340" s="39"/>
      <c r="B340" s="40"/>
      <c r="C340" s="295" t="s">
        <v>1459</v>
      </c>
      <c r="D340" s="295" t="s">
        <v>539</v>
      </c>
      <c r="E340" s="296" t="s">
        <v>8773</v>
      </c>
      <c r="F340" s="297" t="s">
        <v>8774</v>
      </c>
      <c r="G340" s="298" t="s">
        <v>716</v>
      </c>
      <c r="H340" s="299">
        <v>1</v>
      </c>
      <c r="I340" s="300"/>
      <c r="J340" s="301">
        <f>ROUND(I340*H340,2)</f>
        <v>0</v>
      </c>
      <c r="K340" s="297" t="s">
        <v>359</v>
      </c>
      <c r="L340" s="302"/>
      <c r="M340" s="303" t="s">
        <v>1</v>
      </c>
      <c r="N340" s="304" t="s">
        <v>46</v>
      </c>
      <c r="O340" s="92"/>
      <c r="P340" s="229">
        <f>O340*H340</f>
        <v>0</v>
      </c>
      <c r="Q340" s="229">
        <v>0.00080000000000000004</v>
      </c>
      <c r="R340" s="229">
        <f>Q340*H340</f>
        <v>0.00080000000000000004</v>
      </c>
      <c r="S340" s="229">
        <v>0</v>
      </c>
      <c r="T340" s="230">
        <f>S340*H340</f>
        <v>0</v>
      </c>
      <c r="U340" s="39"/>
      <c r="V340" s="39"/>
      <c r="W340" s="39"/>
      <c r="X340" s="39"/>
      <c r="Y340" s="39"/>
      <c r="Z340" s="39"/>
      <c r="AA340" s="39"/>
      <c r="AB340" s="39"/>
      <c r="AC340" s="39"/>
      <c r="AD340" s="39"/>
      <c r="AE340" s="39"/>
      <c r="AR340" s="231" t="s">
        <v>676</v>
      </c>
      <c r="AT340" s="231" t="s">
        <v>539</v>
      </c>
      <c r="AU340" s="231" t="s">
        <v>90</v>
      </c>
      <c r="AY340" s="18" t="s">
        <v>215</v>
      </c>
      <c r="BE340" s="232">
        <f>IF(N340="základní",J340,0)</f>
        <v>0</v>
      </c>
      <c r="BF340" s="232">
        <f>IF(N340="snížená",J340,0)</f>
        <v>0</v>
      </c>
      <c r="BG340" s="232">
        <f>IF(N340="zákl. přenesená",J340,0)</f>
        <v>0</v>
      </c>
      <c r="BH340" s="232">
        <f>IF(N340="sníž. přenesená",J340,0)</f>
        <v>0</v>
      </c>
      <c r="BI340" s="232">
        <f>IF(N340="nulová",J340,0)</f>
        <v>0</v>
      </c>
      <c r="BJ340" s="18" t="s">
        <v>88</v>
      </c>
      <c r="BK340" s="232">
        <f>ROUND(I340*H340,2)</f>
        <v>0</v>
      </c>
      <c r="BL340" s="18" t="s">
        <v>291</v>
      </c>
      <c r="BM340" s="231" t="s">
        <v>8775</v>
      </c>
    </row>
    <row r="341" s="2" customFormat="1" ht="16.5" customHeight="1">
      <c r="A341" s="39"/>
      <c r="B341" s="40"/>
      <c r="C341" s="220" t="s">
        <v>1549</v>
      </c>
      <c r="D341" s="220" t="s">
        <v>216</v>
      </c>
      <c r="E341" s="221" t="s">
        <v>8651</v>
      </c>
      <c r="F341" s="222" t="s">
        <v>8652</v>
      </c>
      <c r="G341" s="223" t="s">
        <v>219</v>
      </c>
      <c r="H341" s="224">
        <v>1</v>
      </c>
      <c r="I341" s="225"/>
      <c r="J341" s="226">
        <f>ROUND(I341*H341,2)</f>
        <v>0</v>
      </c>
      <c r="K341" s="222" t="s">
        <v>1</v>
      </c>
      <c r="L341" s="45"/>
      <c r="M341" s="227" t="s">
        <v>1</v>
      </c>
      <c r="N341" s="228" t="s">
        <v>46</v>
      </c>
      <c r="O341" s="92"/>
      <c r="P341" s="229">
        <f>O341*H341</f>
        <v>0</v>
      </c>
      <c r="Q341" s="229">
        <v>0</v>
      </c>
      <c r="R341" s="229">
        <f>Q341*H341</f>
        <v>0</v>
      </c>
      <c r="S341" s="229">
        <v>0</v>
      </c>
      <c r="T341" s="230">
        <f>S341*H341</f>
        <v>0</v>
      </c>
      <c r="U341" s="39"/>
      <c r="V341" s="39"/>
      <c r="W341" s="39"/>
      <c r="X341" s="39"/>
      <c r="Y341" s="39"/>
      <c r="Z341" s="39"/>
      <c r="AA341" s="39"/>
      <c r="AB341" s="39"/>
      <c r="AC341" s="39"/>
      <c r="AD341" s="39"/>
      <c r="AE341" s="39"/>
      <c r="AR341" s="231" t="s">
        <v>291</v>
      </c>
      <c r="AT341" s="231" t="s">
        <v>216</v>
      </c>
      <c r="AU341" s="231" t="s">
        <v>90</v>
      </c>
      <c r="AY341" s="18" t="s">
        <v>215</v>
      </c>
      <c r="BE341" s="232">
        <f>IF(N341="základní",J341,0)</f>
        <v>0</v>
      </c>
      <c r="BF341" s="232">
        <f>IF(N341="snížená",J341,0)</f>
        <v>0</v>
      </c>
      <c r="BG341" s="232">
        <f>IF(N341="zákl. přenesená",J341,0)</f>
        <v>0</v>
      </c>
      <c r="BH341" s="232">
        <f>IF(N341="sníž. přenesená",J341,0)</f>
        <v>0</v>
      </c>
      <c r="BI341" s="232">
        <f>IF(N341="nulová",J341,0)</f>
        <v>0</v>
      </c>
      <c r="BJ341" s="18" t="s">
        <v>88</v>
      </c>
      <c r="BK341" s="232">
        <f>ROUND(I341*H341,2)</f>
        <v>0</v>
      </c>
      <c r="BL341" s="18" t="s">
        <v>291</v>
      </c>
      <c r="BM341" s="231" t="s">
        <v>8776</v>
      </c>
    </row>
    <row r="342" s="2" customFormat="1" ht="16.5" customHeight="1">
      <c r="A342" s="39"/>
      <c r="B342" s="40"/>
      <c r="C342" s="220" t="s">
        <v>1555</v>
      </c>
      <c r="D342" s="220" t="s">
        <v>216</v>
      </c>
      <c r="E342" s="221" t="s">
        <v>8777</v>
      </c>
      <c r="F342" s="222" t="s">
        <v>8778</v>
      </c>
      <c r="G342" s="223" t="s">
        <v>716</v>
      </c>
      <c r="H342" s="224">
        <v>1</v>
      </c>
      <c r="I342" s="225"/>
      <c r="J342" s="226">
        <f>ROUND(I342*H342,2)</f>
        <v>0</v>
      </c>
      <c r="K342" s="222" t="s">
        <v>1</v>
      </c>
      <c r="L342" s="45"/>
      <c r="M342" s="227" t="s">
        <v>1</v>
      </c>
      <c r="N342" s="228" t="s">
        <v>46</v>
      </c>
      <c r="O342" s="92"/>
      <c r="P342" s="229">
        <f>O342*H342</f>
        <v>0</v>
      </c>
      <c r="Q342" s="229">
        <v>0</v>
      </c>
      <c r="R342" s="229">
        <f>Q342*H342</f>
        <v>0</v>
      </c>
      <c r="S342" s="229">
        <v>0</v>
      </c>
      <c r="T342" s="230">
        <f>S342*H342</f>
        <v>0</v>
      </c>
      <c r="U342" s="39"/>
      <c r="V342" s="39"/>
      <c r="W342" s="39"/>
      <c r="X342" s="39"/>
      <c r="Y342" s="39"/>
      <c r="Z342" s="39"/>
      <c r="AA342" s="39"/>
      <c r="AB342" s="39"/>
      <c r="AC342" s="39"/>
      <c r="AD342" s="39"/>
      <c r="AE342" s="39"/>
      <c r="AR342" s="231" t="s">
        <v>291</v>
      </c>
      <c r="AT342" s="231" t="s">
        <v>216</v>
      </c>
      <c r="AU342" s="231" t="s">
        <v>90</v>
      </c>
      <c r="AY342" s="18" t="s">
        <v>215</v>
      </c>
      <c r="BE342" s="232">
        <f>IF(N342="základní",J342,0)</f>
        <v>0</v>
      </c>
      <c r="BF342" s="232">
        <f>IF(N342="snížená",J342,0)</f>
        <v>0</v>
      </c>
      <c r="BG342" s="232">
        <f>IF(N342="zákl. přenesená",J342,0)</f>
        <v>0</v>
      </c>
      <c r="BH342" s="232">
        <f>IF(N342="sníž. přenesená",J342,0)</f>
        <v>0</v>
      </c>
      <c r="BI342" s="232">
        <f>IF(N342="nulová",J342,0)</f>
        <v>0</v>
      </c>
      <c r="BJ342" s="18" t="s">
        <v>88</v>
      </c>
      <c r="BK342" s="232">
        <f>ROUND(I342*H342,2)</f>
        <v>0</v>
      </c>
      <c r="BL342" s="18" t="s">
        <v>291</v>
      </c>
      <c r="BM342" s="231" t="s">
        <v>8779</v>
      </c>
    </row>
    <row r="343" s="2" customFormat="1">
      <c r="A343" s="39"/>
      <c r="B343" s="40"/>
      <c r="C343" s="41"/>
      <c r="D343" s="233" t="s">
        <v>221</v>
      </c>
      <c r="E343" s="41"/>
      <c r="F343" s="234" t="s">
        <v>8780</v>
      </c>
      <c r="G343" s="41"/>
      <c r="H343" s="41"/>
      <c r="I343" s="235"/>
      <c r="J343" s="41"/>
      <c r="K343" s="41"/>
      <c r="L343" s="45"/>
      <c r="M343" s="236"/>
      <c r="N343" s="237"/>
      <c r="O343" s="92"/>
      <c r="P343" s="92"/>
      <c r="Q343" s="92"/>
      <c r="R343" s="92"/>
      <c r="S343" s="92"/>
      <c r="T343" s="93"/>
      <c r="U343" s="39"/>
      <c r="V343" s="39"/>
      <c r="W343" s="39"/>
      <c r="X343" s="39"/>
      <c r="Y343" s="39"/>
      <c r="Z343" s="39"/>
      <c r="AA343" s="39"/>
      <c r="AB343" s="39"/>
      <c r="AC343" s="39"/>
      <c r="AD343" s="39"/>
      <c r="AE343" s="39"/>
      <c r="AT343" s="18" t="s">
        <v>221</v>
      </c>
      <c r="AU343" s="18" t="s">
        <v>90</v>
      </c>
    </row>
    <row r="344" s="2" customFormat="1" ht="24.15" customHeight="1">
      <c r="A344" s="39"/>
      <c r="B344" s="40"/>
      <c r="C344" s="295" t="s">
        <v>1562</v>
      </c>
      <c r="D344" s="295" t="s">
        <v>539</v>
      </c>
      <c r="E344" s="296" t="s">
        <v>8781</v>
      </c>
      <c r="F344" s="297" t="s">
        <v>8782</v>
      </c>
      <c r="G344" s="298" t="s">
        <v>716</v>
      </c>
      <c r="H344" s="299">
        <v>1</v>
      </c>
      <c r="I344" s="300"/>
      <c r="J344" s="301">
        <f>ROUND(I344*H344,2)</f>
        <v>0</v>
      </c>
      <c r="K344" s="297" t="s">
        <v>1</v>
      </c>
      <c r="L344" s="302"/>
      <c r="M344" s="303" t="s">
        <v>1</v>
      </c>
      <c r="N344" s="304" t="s">
        <v>46</v>
      </c>
      <c r="O344" s="92"/>
      <c r="P344" s="229">
        <f>O344*H344</f>
        <v>0</v>
      </c>
      <c r="Q344" s="229">
        <v>0</v>
      </c>
      <c r="R344" s="229">
        <f>Q344*H344</f>
        <v>0</v>
      </c>
      <c r="S344" s="229">
        <v>0</v>
      </c>
      <c r="T344" s="230">
        <f>S344*H344</f>
        <v>0</v>
      </c>
      <c r="U344" s="39"/>
      <c r="V344" s="39"/>
      <c r="W344" s="39"/>
      <c r="X344" s="39"/>
      <c r="Y344" s="39"/>
      <c r="Z344" s="39"/>
      <c r="AA344" s="39"/>
      <c r="AB344" s="39"/>
      <c r="AC344" s="39"/>
      <c r="AD344" s="39"/>
      <c r="AE344" s="39"/>
      <c r="AR344" s="231" t="s">
        <v>676</v>
      </c>
      <c r="AT344" s="231" t="s">
        <v>539</v>
      </c>
      <c r="AU344" s="231" t="s">
        <v>90</v>
      </c>
      <c r="AY344" s="18" t="s">
        <v>215</v>
      </c>
      <c r="BE344" s="232">
        <f>IF(N344="základní",J344,0)</f>
        <v>0</v>
      </c>
      <c r="BF344" s="232">
        <f>IF(N344="snížená",J344,0)</f>
        <v>0</v>
      </c>
      <c r="BG344" s="232">
        <f>IF(N344="zákl. přenesená",J344,0)</f>
        <v>0</v>
      </c>
      <c r="BH344" s="232">
        <f>IF(N344="sníž. přenesená",J344,0)</f>
        <v>0</v>
      </c>
      <c r="BI344" s="232">
        <f>IF(N344="nulová",J344,0)</f>
        <v>0</v>
      </c>
      <c r="BJ344" s="18" t="s">
        <v>88</v>
      </c>
      <c r="BK344" s="232">
        <f>ROUND(I344*H344,2)</f>
        <v>0</v>
      </c>
      <c r="BL344" s="18" t="s">
        <v>291</v>
      </c>
      <c r="BM344" s="231" t="s">
        <v>8783</v>
      </c>
    </row>
    <row r="345" s="2" customFormat="1">
      <c r="A345" s="39"/>
      <c r="B345" s="40"/>
      <c r="C345" s="41"/>
      <c r="D345" s="233" t="s">
        <v>221</v>
      </c>
      <c r="E345" s="41"/>
      <c r="F345" s="234" t="s">
        <v>8784</v>
      </c>
      <c r="G345" s="41"/>
      <c r="H345" s="41"/>
      <c r="I345" s="235"/>
      <c r="J345" s="41"/>
      <c r="K345" s="41"/>
      <c r="L345" s="45"/>
      <c r="M345" s="236"/>
      <c r="N345" s="237"/>
      <c r="O345" s="92"/>
      <c r="P345" s="92"/>
      <c r="Q345" s="92"/>
      <c r="R345" s="92"/>
      <c r="S345" s="92"/>
      <c r="T345" s="93"/>
      <c r="U345" s="39"/>
      <c r="V345" s="39"/>
      <c r="W345" s="39"/>
      <c r="X345" s="39"/>
      <c r="Y345" s="39"/>
      <c r="Z345" s="39"/>
      <c r="AA345" s="39"/>
      <c r="AB345" s="39"/>
      <c r="AC345" s="39"/>
      <c r="AD345" s="39"/>
      <c r="AE345" s="39"/>
      <c r="AT345" s="18" t="s">
        <v>221</v>
      </c>
      <c r="AU345" s="18" t="s">
        <v>90</v>
      </c>
    </row>
    <row r="346" s="2" customFormat="1" ht="16.5" customHeight="1">
      <c r="A346" s="39"/>
      <c r="B346" s="40"/>
      <c r="C346" s="220" t="s">
        <v>1570</v>
      </c>
      <c r="D346" s="220" t="s">
        <v>216</v>
      </c>
      <c r="E346" s="221" t="s">
        <v>8785</v>
      </c>
      <c r="F346" s="222" t="s">
        <v>8786</v>
      </c>
      <c r="G346" s="223" t="s">
        <v>219</v>
      </c>
      <c r="H346" s="224">
        <v>1</v>
      </c>
      <c r="I346" s="225"/>
      <c r="J346" s="226">
        <f>ROUND(I346*H346,2)</f>
        <v>0</v>
      </c>
      <c r="K346" s="222" t="s">
        <v>1</v>
      </c>
      <c r="L346" s="45"/>
      <c r="M346" s="227" t="s">
        <v>1</v>
      </c>
      <c r="N346" s="228" t="s">
        <v>46</v>
      </c>
      <c r="O346" s="92"/>
      <c r="P346" s="229">
        <f>O346*H346</f>
        <v>0</v>
      </c>
      <c r="Q346" s="229">
        <v>0</v>
      </c>
      <c r="R346" s="229">
        <f>Q346*H346</f>
        <v>0</v>
      </c>
      <c r="S346" s="229">
        <v>0</v>
      </c>
      <c r="T346" s="230">
        <f>S346*H346</f>
        <v>0</v>
      </c>
      <c r="U346" s="39"/>
      <c r="V346" s="39"/>
      <c r="W346" s="39"/>
      <c r="X346" s="39"/>
      <c r="Y346" s="39"/>
      <c r="Z346" s="39"/>
      <c r="AA346" s="39"/>
      <c r="AB346" s="39"/>
      <c r="AC346" s="39"/>
      <c r="AD346" s="39"/>
      <c r="AE346" s="39"/>
      <c r="AR346" s="231" t="s">
        <v>291</v>
      </c>
      <c r="AT346" s="231" t="s">
        <v>216</v>
      </c>
      <c r="AU346" s="231" t="s">
        <v>90</v>
      </c>
      <c r="AY346" s="18" t="s">
        <v>215</v>
      </c>
      <c r="BE346" s="232">
        <f>IF(N346="základní",J346,0)</f>
        <v>0</v>
      </c>
      <c r="BF346" s="232">
        <f>IF(N346="snížená",J346,0)</f>
        <v>0</v>
      </c>
      <c r="BG346" s="232">
        <f>IF(N346="zákl. přenesená",J346,0)</f>
        <v>0</v>
      </c>
      <c r="BH346" s="232">
        <f>IF(N346="sníž. přenesená",J346,0)</f>
        <v>0</v>
      </c>
      <c r="BI346" s="232">
        <f>IF(N346="nulová",J346,0)</f>
        <v>0</v>
      </c>
      <c r="BJ346" s="18" t="s">
        <v>88</v>
      </c>
      <c r="BK346" s="232">
        <f>ROUND(I346*H346,2)</f>
        <v>0</v>
      </c>
      <c r="BL346" s="18" t="s">
        <v>291</v>
      </c>
      <c r="BM346" s="231" t="s">
        <v>8787</v>
      </c>
    </row>
    <row r="347" s="2" customFormat="1" ht="24.15" customHeight="1">
      <c r="A347" s="39"/>
      <c r="B347" s="40"/>
      <c r="C347" s="220" t="s">
        <v>1575</v>
      </c>
      <c r="D347" s="220" t="s">
        <v>216</v>
      </c>
      <c r="E347" s="221" t="s">
        <v>8433</v>
      </c>
      <c r="F347" s="222" t="s">
        <v>8434</v>
      </c>
      <c r="G347" s="223" t="s">
        <v>716</v>
      </c>
      <c r="H347" s="224">
        <v>1</v>
      </c>
      <c r="I347" s="225"/>
      <c r="J347" s="226">
        <f>ROUND(I347*H347,2)</f>
        <v>0</v>
      </c>
      <c r="K347" s="222" t="s">
        <v>359</v>
      </c>
      <c r="L347" s="45"/>
      <c r="M347" s="227" t="s">
        <v>1</v>
      </c>
      <c r="N347" s="228" t="s">
        <v>46</v>
      </c>
      <c r="O347" s="92"/>
      <c r="P347" s="229">
        <f>O347*H347</f>
        <v>0</v>
      </c>
      <c r="Q347" s="229">
        <v>0</v>
      </c>
      <c r="R347" s="229">
        <f>Q347*H347</f>
        <v>0</v>
      </c>
      <c r="S347" s="229">
        <v>0</v>
      </c>
      <c r="T347" s="230">
        <f>S347*H347</f>
        <v>0</v>
      </c>
      <c r="U347" s="39"/>
      <c r="V347" s="39"/>
      <c r="W347" s="39"/>
      <c r="X347" s="39"/>
      <c r="Y347" s="39"/>
      <c r="Z347" s="39"/>
      <c r="AA347" s="39"/>
      <c r="AB347" s="39"/>
      <c r="AC347" s="39"/>
      <c r="AD347" s="39"/>
      <c r="AE347" s="39"/>
      <c r="AR347" s="231" t="s">
        <v>291</v>
      </c>
      <c r="AT347" s="231" t="s">
        <v>216</v>
      </c>
      <c r="AU347" s="231" t="s">
        <v>90</v>
      </c>
      <c r="AY347" s="18" t="s">
        <v>215</v>
      </c>
      <c r="BE347" s="232">
        <f>IF(N347="základní",J347,0)</f>
        <v>0</v>
      </c>
      <c r="BF347" s="232">
        <f>IF(N347="snížená",J347,0)</f>
        <v>0</v>
      </c>
      <c r="BG347" s="232">
        <f>IF(N347="zákl. přenesená",J347,0)</f>
        <v>0</v>
      </c>
      <c r="BH347" s="232">
        <f>IF(N347="sníž. přenesená",J347,0)</f>
        <v>0</v>
      </c>
      <c r="BI347" s="232">
        <f>IF(N347="nulová",J347,0)</f>
        <v>0</v>
      </c>
      <c r="BJ347" s="18" t="s">
        <v>88</v>
      </c>
      <c r="BK347" s="232">
        <f>ROUND(I347*H347,2)</f>
        <v>0</v>
      </c>
      <c r="BL347" s="18" t="s">
        <v>291</v>
      </c>
      <c r="BM347" s="231" t="s">
        <v>8788</v>
      </c>
    </row>
    <row r="348" s="2" customFormat="1">
      <c r="A348" s="39"/>
      <c r="B348" s="40"/>
      <c r="C348" s="41"/>
      <c r="D348" s="233" t="s">
        <v>221</v>
      </c>
      <c r="E348" s="41"/>
      <c r="F348" s="234" t="s">
        <v>8436</v>
      </c>
      <c r="G348" s="41"/>
      <c r="H348" s="41"/>
      <c r="I348" s="235"/>
      <c r="J348" s="41"/>
      <c r="K348" s="41"/>
      <c r="L348" s="45"/>
      <c r="M348" s="236"/>
      <c r="N348" s="237"/>
      <c r="O348" s="92"/>
      <c r="P348" s="92"/>
      <c r="Q348" s="92"/>
      <c r="R348" s="92"/>
      <c r="S348" s="92"/>
      <c r="T348" s="93"/>
      <c r="U348" s="39"/>
      <c r="V348" s="39"/>
      <c r="W348" s="39"/>
      <c r="X348" s="39"/>
      <c r="Y348" s="39"/>
      <c r="Z348" s="39"/>
      <c r="AA348" s="39"/>
      <c r="AB348" s="39"/>
      <c r="AC348" s="39"/>
      <c r="AD348" s="39"/>
      <c r="AE348" s="39"/>
      <c r="AT348" s="18" t="s">
        <v>221</v>
      </c>
      <c r="AU348" s="18" t="s">
        <v>90</v>
      </c>
    </row>
    <row r="349" s="2" customFormat="1">
      <c r="A349" s="39"/>
      <c r="B349" s="40"/>
      <c r="C349" s="41"/>
      <c r="D349" s="250" t="s">
        <v>362</v>
      </c>
      <c r="E349" s="41"/>
      <c r="F349" s="251" t="s">
        <v>8437</v>
      </c>
      <c r="G349" s="41"/>
      <c r="H349" s="41"/>
      <c r="I349" s="235"/>
      <c r="J349" s="41"/>
      <c r="K349" s="41"/>
      <c r="L349" s="45"/>
      <c r="M349" s="236"/>
      <c r="N349" s="237"/>
      <c r="O349" s="92"/>
      <c r="P349" s="92"/>
      <c r="Q349" s="92"/>
      <c r="R349" s="92"/>
      <c r="S349" s="92"/>
      <c r="T349" s="93"/>
      <c r="U349" s="39"/>
      <c r="V349" s="39"/>
      <c r="W349" s="39"/>
      <c r="X349" s="39"/>
      <c r="Y349" s="39"/>
      <c r="Z349" s="39"/>
      <c r="AA349" s="39"/>
      <c r="AB349" s="39"/>
      <c r="AC349" s="39"/>
      <c r="AD349" s="39"/>
      <c r="AE349" s="39"/>
      <c r="AT349" s="18" t="s">
        <v>362</v>
      </c>
      <c r="AU349" s="18" t="s">
        <v>90</v>
      </c>
    </row>
    <row r="350" s="11" customFormat="1" ht="22.8" customHeight="1">
      <c r="A350" s="11"/>
      <c r="B350" s="206"/>
      <c r="C350" s="207"/>
      <c r="D350" s="208" t="s">
        <v>80</v>
      </c>
      <c r="E350" s="248" t="s">
        <v>8354</v>
      </c>
      <c r="F350" s="248" t="s">
        <v>8355</v>
      </c>
      <c r="G350" s="207"/>
      <c r="H350" s="207"/>
      <c r="I350" s="210"/>
      <c r="J350" s="249">
        <f>BK350</f>
        <v>0</v>
      </c>
      <c r="K350" s="207"/>
      <c r="L350" s="212"/>
      <c r="M350" s="213"/>
      <c r="N350" s="214"/>
      <c r="O350" s="214"/>
      <c r="P350" s="215">
        <f>SUM(P351:P426)</f>
        <v>0</v>
      </c>
      <c r="Q350" s="214"/>
      <c r="R350" s="215">
        <f>SUM(R351:R426)</f>
        <v>0.0076999999999999994</v>
      </c>
      <c r="S350" s="214"/>
      <c r="T350" s="216">
        <f>SUM(T351:T426)</f>
        <v>0</v>
      </c>
      <c r="U350" s="11"/>
      <c r="V350" s="11"/>
      <c r="W350" s="11"/>
      <c r="X350" s="11"/>
      <c r="Y350" s="11"/>
      <c r="Z350" s="11"/>
      <c r="AA350" s="11"/>
      <c r="AB350" s="11"/>
      <c r="AC350" s="11"/>
      <c r="AD350" s="11"/>
      <c r="AE350" s="11"/>
      <c r="AR350" s="217" t="s">
        <v>227</v>
      </c>
      <c r="AT350" s="218" t="s">
        <v>80</v>
      </c>
      <c r="AU350" s="218" t="s">
        <v>88</v>
      </c>
      <c r="AY350" s="217" t="s">
        <v>215</v>
      </c>
      <c r="BK350" s="219">
        <f>SUM(BK351:BK426)</f>
        <v>0</v>
      </c>
    </row>
    <row r="351" s="2" customFormat="1" ht="24.15" customHeight="1">
      <c r="A351" s="39"/>
      <c r="B351" s="40"/>
      <c r="C351" s="220" t="s">
        <v>1594</v>
      </c>
      <c r="D351" s="220" t="s">
        <v>216</v>
      </c>
      <c r="E351" s="221" t="s">
        <v>8789</v>
      </c>
      <c r="F351" s="222" t="s">
        <v>8790</v>
      </c>
      <c r="G351" s="223" t="s">
        <v>358</v>
      </c>
      <c r="H351" s="224">
        <v>1.8400000000000001</v>
      </c>
      <c r="I351" s="225"/>
      <c r="J351" s="226">
        <f>ROUND(I351*H351,2)</f>
        <v>0</v>
      </c>
      <c r="K351" s="222" t="s">
        <v>359</v>
      </c>
      <c r="L351" s="45"/>
      <c r="M351" s="227" t="s">
        <v>1</v>
      </c>
      <c r="N351" s="228" t="s">
        <v>46</v>
      </c>
      <c r="O351" s="92"/>
      <c r="P351" s="229">
        <f>O351*H351</f>
        <v>0</v>
      </c>
      <c r="Q351" s="229">
        <v>0</v>
      </c>
      <c r="R351" s="229">
        <f>Q351*H351</f>
        <v>0</v>
      </c>
      <c r="S351" s="229">
        <v>0</v>
      </c>
      <c r="T351" s="230">
        <f>S351*H351</f>
        <v>0</v>
      </c>
      <c r="U351" s="39"/>
      <c r="V351" s="39"/>
      <c r="W351" s="39"/>
      <c r="X351" s="39"/>
      <c r="Y351" s="39"/>
      <c r="Z351" s="39"/>
      <c r="AA351" s="39"/>
      <c r="AB351" s="39"/>
      <c r="AC351" s="39"/>
      <c r="AD351" s="39"/>
      <c r="AE351" s="39"/>
      <c r="AR351" s="231" t="s">
        <v>1043</v>
      </c>
      <c r="AT351" s="231" t="s">
        <v>216</v>
      </c>
      <c r="AU351" s="231" t="s">
        <v>90</v>
      </c>
      <c r="AY351" s="18" t="s">
        <v>215</v>
      </c>
      <c r="BE351" s="232">
        <f>IF(N351="základní",J351,0)</f>
        <v>0</v>
      </c>
      <c r="BF351" s="232">
        <f>IF(N351="snížená",J351,0)</f>
        <v>0</v>
      </c>
      <c r="BG351" s="232">
        <f>IF(N351="zákl. přenesená",J351,0)</f>
        <v>0</v>
      </c>
      <c r="BH351" s="232">
        <f>IF(N351="sníž. přenesená",J351,0)</f>
        <v>0</v>
      </c>
      <c r="BI351" s="232">
        <f>IF(N351="nulová",J351,0)</f>
        <v>0</v>
      </c>
      <c r="BJ351" s="18" t="s">
        <v>88</v>
      </c>
      <c r="BK351" s="232">
        <f>ROUND(I351*H351,2)</f>
        <v>0</v>
      </c>
      <c r="BL351" s="18" t="s">
        <v>1043</v>
      </c>
      <c r="BM351" s="231" t="s">
        <v>8791</v>
      </c>
    </row>
    <row r="352" s="2" customFormat="1">
      <c r="A352" s="39"/>
      <c r="B352" s="40"/>
      <c r="C352" s="41"/>
      <c r="D352" s="233" t="s">
        <v>221</v>
      </c>
      <c r="E352" s="41"/>
      <c r="F352" s="234" t="s">
        <v>8792</v>
      </c>
      <c r="G352" s="41"/>
      <c r="H352" s="41"/>
      <c r="I352" s="235"/>
      <c r="J352" s="41"/>
      <c r="K352" s="41"/>
      <c r="L352" s="45"/>
      <c r="M352" s="236"/>
      <c r="N352" s="237"/>
      <c r="O352" s="92"/>
      <c r="P352" s="92"/>
      <c r="Q352" s="92"/>
      <c r="R352" s="92"/>
      <c r="S352" s="92"/>
      <c r="T352" s="93"/>
      <c r="U352" s="39"/>
      <c r="V352" s="39"/>
      <c r="W352" s="39"/>
      <c r="X352" s="39"/>
      <c r="Y352" s="39"/>
      <c r="Z352" s="39"/>
      <c r="AA352" s="39"/>
      <c r="AB352" s="39"/>
      <c r="AC352" s="39"/>
      <c r="AD352" s="39"/>
      <c r="AE352" s="39"/>
      <c r="AT352" s="18" t="s">
        <v>221</v>
      </c>
      <c r="AU352" s="18" t="s">
        <v>90</v>
      </c>
    </row>
    <row r="353" s="2" customFormat="1">
      <c r="A353" s="39"/>
      <c r="B353" s="40"/>
      <c r="C353" s="41"/>
      <c r="D353" s="250" t="s">
        <v>362</v>
      </c>
      <c r="E353" s="41"/>
      <c r="F353" s="251" t="s">
        <v>8793</v>
      </c>
      <c r="G353" s="41"/>
      <c r="H353" s="41"/>
      <c r="I353" s="235"/>
      <c r="J353" s="41"/>
      <c r="K353" s="41"/>
      <c r="L353" s="45"/>
      <c r="M353" s="236"/>
      <c r="N353" s="237"/>
      <c r="O353" s="92"/>
      <c r="P353" s="92"/>
      <c r="Q353" s="92"/>
      <c r="R353" s="92"/>
      <c r="S353" s="92"/>
      <c r="T353" s="93"/>
      <c r="U353" s="39"/>
      <c r="V353" s="39"/>
      <c r="W353" s="39"/>
      <c r="X353" s="39"/>
      <c r="Y353" s="39"/>
      <c r="Z353" s="39"/>
      <c r="AA353" s="39"/>
      <c r="AB353" s="39"/>
      <c r="AC353" s="39"/>
      <c r="AD353" s="39"/>
      <c r="AE353" s="39"/>
      <c r="AT353" s="18" t="s">
        <v>362</v>
      </c>
      <c r="AU353" s="18" t="s">
        <v>90</v>
      </c>
    </row>
    <row r="354" s="14" customFormat="1">
      <c r="A354" s="14"/>
      <c r="B354" s="262"/>
      <c r="C354" s="263"/>
      <c r="D354" s="233" t="s">
        <v>364</v>
      </c>
      <c r="E354" s="264" t="s">
        <v>1</v>
      </c>
      <c r="F354" s="265" t="s">
        <v>8794</v>
      </c>
      <c r="G354" s="263"/>
      <c r="H354" s="266">
        <v>1.44</v>
      </c>
      <c r="I354" s="267"/>
      <c r="J354" s="263"/>
      <c r="K354" s="263"/>
      <c r="L354" s="268"/>
      <c r="M354" s="269"/>
      <c r="N354" s="270"/>
      <c r="O354" s="270"/>
      <c r="P354" s="270"/>
      <c r="Q354" s="270"/>
      <c r="R354" s="270"/>
      <c r="S354" s="270"/>
      <c r="T354" s="271"/>
      <c r="U354" s="14"/>
      <c r="V354" s="14"/>
      <c r="W354" s="14"/>
      <c r="X354" s="14"/>
      <c r="Y354" s="14"/>
      <c r="Z354" s="14"/>
      <c r="AA354" s="14"/>
      <c r="AB354" s="14"/>
      <c r="AC354" s="14"/>
      <c r="AD354" s="14"/>
      <c r="AE354" s="14"/>
      <c r="AT354" s="272" t="s">
        <v>364</v>
      </c>
      <c r="AU354" s="272" t="s">
        <v>90</v>
      </c>
      <c r="AV354" s="14" t="s">
        <v>90</v>
      </c>
      <c r="AW354" s="14" t="s">
        <v>36</v>
      </c>
      <c r="AX354" s="14" t="s">
        <v>81</v>
      </c>
      <c r="AY354" s="272" t="s">
        <v>215</v>
      </c>
    </row>
    <row r="355" s="14" customFormat="1">
      <c r="A355" s="14"/>
      <c r="B355" s="262"/>
      <c r="C355" s="263"/>
      <c r="D355" s="233" t="s">
        <v>364</v>
      </c>
      <c r="E355" s="264" t="s">
        <v>1</v>
      </c>
      <c r="F355" s="265" t="s">
        <v>8795</v>
      </c>
      <c r="G355" s="263"/>
      <c r="H355" s="266">
        <v>0.40000000000000002</v>
      </c>
      <c r="I355" s="267"/>
      <c r="J355" s="263"/>
      <c r="K355" s="263"/>
      <c r="L355" s="268"/>
      <c r="M355" s="269"/>
      <c r="N355" s="270"/>
      <c r="O355" s="270"/>
      <c r="P355" s="270"/>
      <c r="Q355" s="270"/>
      <c r="R355" s="270"/>
      <c r="S355" s="270"/>
      <c r="T355" s="271"/>
      <c r="U355" s="14"/>
      <c r="V355" s="14"/>
      <c r="W355" s="14"/>
      <c r="X355" s="14"/>
      <c r="Y355" s="14"/>
      <c r="Z355" s="14"/>
      <c r="AA355" s="14"/>
      <c r="AB355" s="14"/>
      <c r="AC355" s="14"/>
      <c r="AD355" s="14"/>
      <c r="AE355" s="14"/>
      <c r="AT355" s="272" t="s">
        <v>364</v>
      </c>
      <c r="AU355" s="272" t="s">
        <v>90</v>
      </c>
      <c r="AV355" s="14" t="s">
        <v>90</v>
      </c>
      <c r="AW355" s="14" t="s">
        <v>36</v>
      </c>
      <c r="AX355" s="14" t="s">
        <v>81</v>
      </c>
      <c r="AY355" s="272" t="s">
        <v>215</v>
      </c>
    </row>
    <row r="356" s="15" customFormat="1">
      <c r="A356" s="15"/>
      <c r="B356" s="273"/>
      <c r="C356" s="274"/>
      <c r="D356" s="233" t="s">
        <v>364</v>
      </c>
      <c r="E356" s="275" t="s">
        <v>1</v>
      </c>
      <c r="F356" s="276" t="s">
        <v>368</v>
      </c>
      <c r="G356" s="274"/>
      <c r="H356" s="277">
        <v>1.8399999999999999</v>
      </c>
      <c r="I356" s="278"/>
      <c r="J356" s="274"/>
      <c r="K356" s="274"/>
      <c r="L356" s="279"/>
      <c r="M356" s="280"/>
      <c r="N356" s="281"/>
      <c r="O356" s="281"/>
      <c r="P356" s="281"/>
      <c r="Q356" s="281"/>
      <c r="R356" s="281"/>
      <c r="S356" s="281"/>
      <c r="T356" s="282"/>
      <c r="U356" s="15"/>
      <c r="V356" s="15"/>
      <c r="W356" s="15"/>
      <c r="X356" s="15"/>
      <c r="Y356" s="15"/>
      <c r="Z356" s="15"/>
      <c r="AA356" s="15"/>
      <c r="AB356" s="15"/>
      <c r="AC356" s="15"/>
      <c r="AD356" s="15"/>
      <c r="AE356" s="15"/>
      <c r="AT356" s="283" t="s">
        <v>364</v>
      </c>
      <c r="AU356" s="283" t="s">
        <v>90</v>
      </c>
      <c r="AV356" s="15" t="s">
        <v>214</v>
      </c>
      <c r="AW356" s="15" t="s">
        <v>36</v>
      </c>
      <c r="AX356" s="15" t="s">
        <v>88</v>
      </c>
      <c r="AY356" s="283" t="s">
        <v>215</v>
      </c>
    </row>
    <row r="357" s="2" customFormat="1" ht="24.15" customHeight="1">
      <c r="A357" s="39"/>
      <c r="B357" s="40"/>
      <c r="C357" s="220" t="s">
        <v>1599</v>
      </c>
      <c r="D357" s="220" t="s">
        <v>216</v>
      </c>
      <c r="E357" s="221" t="s">
        <v>8356</v>
      </c>
      <c r="F357" s="222" t="s">
        <v>8357</v>
      </c>
      <c r="G357" s="223" t="s">
        <v>797</v>
      </c>
      <c r="H357" s="224">
        <v>50</v>
      </c>
      <c r="I357" s="225"/>
      <c r="J357" s="226">
        <f>ROUND(I357*H357,2)</f>
        <v>0</v>
      </c>
      <c r="K357" s="222" t="s">
        <v>359</v>
      </c>
      <c r="L357" s="45"/>
      <c r="M357" s="227" t="s">
        <v>1</v>
      </c>
      <c r="N357" s="228" t="s">
        <v>46</v>
      </c>
      <c r="O357" s="92"/>
      <c r="P357" s="229">
        <f>O357*H357</f>
        <v>0</v>
      </c>
      <c r="Q357" s="229">
        <v>0</v>
      </c>
      <c r="R357" s="229">
        <f>Q357*H357</f>
        <v>0</v>
      </c>
      <c r="S357" s="229">
        <v>0</v>
      </c>
      <c r="T357" s="230">
        <f>S357*H357</f>
        <v>0</v>
      </c>
      <c r="U357" s="39"/>
      <c r="V357" s="39"/>
      <c r="W357" s="39"/>
      <c r="X357" s="39"/>
      <c r="Y357" s="39"/>
      <c r="Z357" s="39"/>
      <c r="AA357" s="39"/>
      <c r="AB357" s="39"/>
      <c r="AC357" s="39"/>
      <c r="AD357" s="39"/>
      <c r="AE357" s="39"/>
      <c r="AR357" s="231" t="s">
        <v>1043</v>
      </c>
      <c r="AT357" s="231" t="s">
        <v>216</v>
      </c>
      <c r="AU357" s="231" t="s">
        <v>90</v>
      </c>
      <c r="AY357" s="18" t="s">
        <v>215</v>
      </c>
      <c r="BE357" s="232">
        <f>IF(N357="základní",J357,0)</f>
        <v>0</v>
      </c>
      <c r="BF357" s="232">
        <f>IF(N357="snížená",J357,0)</f>
        <v>0</v>
      </c>
      <c r="BG357" s="232">
        <f>IF(N357="zákl. přenesená",J357,0)</f>
        <v>0</v>
      </c>
      <c r="BH357" s="232">
        <f>IF(N357="sníž. přenesená",J357,0)</f>
        <v>0</v>
      </c>
      <c r="BI357" s="232">
        <f>IF(N357="nulová",J357,0)</f>
        <v>0</v>
      </c>
      <c r="BJ357" s="18" t="s">
        <v>88</v>
      </c>
      <c r="BK357" s="232">
        <f>ROUND(I357*H357,2)</f>
        <v>0</v>
      </c>
      <c r="BL357" s="18" t="s">
        <v>1043</v>
      </c>
      <c r="BM357" s="231" t="s">
        <v>8796</v>
      </c>
    </row>
    <row r="358" s="2" customFormat="1">
      <c r="A358" s="39"/>
      <c r="B358" s="40"/>
      <c r="C358" s="41"/>
      <c r="D358" s="233" t="s">
        <v>221</v>
      </c>
      <c r="E358" s="41"/>
      <c r="F358" s="234" t="s">
        <v>8359</v>
      </c>
      <c r="G358" s="41"/>
      <c r="H358" s="41"/>
      <c r="I358" s="235"/>
      <c r="J358" s="41"/>
      <c r="K358" s="41"/>
      <c r="L358" s="45"/>
      <c r="M358" s="236"/>
      <c r="N358" s="237"/>
      <c r="O358" s="92"/>
      <c r="P358" s="92"/>
      <c r="Q358" s="92"/>
      <c r="R358" s="92"/>
      <c r="S358" s="92"/>
      <c r="T358" s="93"/>
      <c r="U358" s="39"/>
      <c r="V358" s="39"/>
      <c r="W358" s="39"/>
      <c r="X358" s="39"/>
      <c r="Y358" s="39"/>
      <c r="Z358" s="39"/>
      <c r="AA358" s="39"/>
      <c r="AB358" s="39"/>
      <c r="AC358" s="39"/>
      <c r="AD358" s="39"/>
      <c r="AE358" s="39"/>
      <c r="AT358" s="18" t="s">
        <v>221</v>
      </c>
      <c r="AU358" s="18" t="s">
        <v>90</v>
      </c>
    </row>
    <row r="359" s="2" customFormat="1">
      <c r="A359" s="39"/>
      <c r="B359" s="40"/>
      <c r="C359" s="41"/>
      <c r="D359" s="250" t="s">
        <v>362</v>
      </c>
      <c r="E359" s="41"/>
      <c r="F359" s="251" t="s">
        <v>8360</v>
      </c>
      <c r="G359" s="41"/>
      <c r="H359" s="41"/>
      <c r="I359" s="235"/>
      <c r="J359" s="41"/>
      <c r="K359" s="41"/>
      <c r="L359" s="45"/>
      <c r="M359" s="236"/>
      <c r="N359" s="237"/>
      <c r="O359" s="92"/>
      <c r="P359" s="92"/>
      <c r="Q359" s="92"/>
      <c r="R359" s="92"/>
      <c r="S359" s="92"/>
      <c r="T359" s="93"/>
      <c r="U359" s="39"/>
      <c r="V359" s="39"/>
      <c r="W359" s="39"/>
      <c r="X359" s="39"/>
      <c r="Y359" s="39"/>
      <c r="Z359" s="39"/>
      <c r="AA359" s="39"/>
      <c r="AB359" s="39"/>
      <c r="AC359" s="39"/>
      <c r="AD359" s="39"/>
      <c r="AE359" s="39"/>
      <c r="AT359" s="18" t="s">
        <v>362</v>
      </c>
      <c r="AU359" s="18" t="s">
        <v>90</v>
      </c>
    </row>
    <row r="360" s="13" customFormat="1">
      <c r="A360" s="13"/>
      <c r="B360" s="252"/>
      <c r="C360" s="253"/>
      <c r="D360" s="233" t="s">
        <v>364</v>
      </c>
      <c r="E360" s="254" t="s">
        <v>1</v>
      </c>
      <c r="F360" s="255" t="s">
        <v>8797</v>
      </c>
      <c r="G360" s="253"/>
      <c r="H360" s="254" t="s">
        <v>1</v>
      </c>
      <c r="I360" s="256"/>
      <c r="J360" s="253"/>
      <c r="K360" s="253"/>
      <c r="L360" s="257"/>
      <c r="M360" s="258"/>
      <c r="N360" s="259"/>
      <c r="O360" s="259"/>
      <c r="P360" s="259"/>
      <c r="Q360" s="259"/>
      <c r="R360" s="259"/>
      <c r="S360" s="259"/>
      <c r="T360" s="260"/>
      <c r="U360" s="13"/>
      <c r="V360" s="13"/>
      <c r="W360" s="13"/>
      <c r="X360" s="13"/>
      <c r="Y360" s="13"/>
      <c r="Z360" s="13"/>
      <c r="AA360" s="13"/>
      <c r="AB360" s="13"/>
      <c r="AC360" s="13"/>
      <c r="AD360" s="13"/>
      <c r="AE360" s="13"/>
      <c r="AT360" s="261" t="s">
        <v>364</v>
      </c>
      <c r="AU360" s="261" t="s">
        <v>90</v>
      </c>
      <c r="AV360" s="13" t="s">
        <v>88</v>
      </c>
      <c r="AW360" s="13" t="s">
        <v>36</v>
      </c>
      <c r="AX360" s="13" t="s">
        <v>81</v>
      </c>
      <c r="AY360" s="261" t="s">
        <v>215</v>
      </c>
    </row>
    <row r="361" s="14" customFormat="1">
      <c r="A361" s="14"/>
      <c r="B361" s="262"/>
      <c r="C361" s="263"/>
      <c r="D361" s="233" t="s">
        <v>364</v>
      </c>
      <c r="E361" s="264" t="s">
        <v>1</v>
      </c>
      <c r="F361" s="265" t="s">
        <v>8798</v>
      </c>
      <c r="G361" s="263"/>
      <c r="H361" s="266">
        <v>25</v>
      </c>
      <c r="I361" s="267"/>
      <c r="J361" s="263"/>
      <c r="K361" s="263"/>
      <c r="L361" s="268"/>
      <c r="M361" s="269"/>
      <c r="N361" s="270"/>
      <c r="O361" s="270"/>
      <c r="P361" s="270"/>
      <c r="Q361" s="270"/>
      <c r="R361" s="270"/>
      <c r="S361" s="270"/>
      <c r="T361" s="271"/>
      <c r="U361" s="14"/>
      <c r="V361" s="14"/>
      <c r="W361" s="14"/>
      <c r="X361" s="14"/>
      <c r="Y361" s="14"/>
      <c r="Z361" s="14"/>
      <c r="AA361" s="14"/>
      <c r="AB361" s="14"/>
      <c r="AC361" s="14"/>
      <c r="AD361" s="14"/>
      <c r="AE361" s="14"/>
      <c r="AT361" s="272" t="s">
        <v>364</v>
      </c>
      <c r="AU361" s="272" t="s">
        <v>90</v>
      </c>
      <c r="AV361" s="14" t="s">
        <v>90</v>
      </c>
      <c r="AW361" s="14" t="s">
        <v>36</v>
      </c>
      <c r="AX361" s="14" t="s">
        <v>81</v>
      </c>
      <c r="AY361" s="272" t="s">
        <v>215</v>
      </c>
    </row>
    <row r="362" s="13" customFormat="1">
      <c r="A362" s="13"/>
      <c r="B362" s="252"/>
      <c r="C362" s="253"/>
      <c r="D362" s="233" t="s">
        <v>364</v>
      </c>
      <c r="E362" s="254" t="s">
        <v>1</v>
      </c>
      <c r="F362" s="255" t="s">
        <v>8799</v>
      </c>
      <c r="G362" s="253"/>
      <c r="H362" s="254" t="s">
        <v>1</v>
      </c>
      <c r="I362" s="256"/>
      <c r="J362" s="253"/>
      <c r="K362" s="253"/>
      <c r="L362" s="257"/>
      <c r="M362" s="258"/>
      <c r="N362" s="259"/>
      <c r="O362" s="259"/>
      <c r="P362" s="259"/>
      <c r="Q362" s="259"/>
      <c r="R362" s="259"/>
      <c r="S362" s="259"/>
      <c r="T362" s="260"/>
      <c r="U362" s="13"/>
      <c r="V362" s="13"/>
      <c r="W362" s="13"/>
      <c r="X362" s="13"/>
      <c r="Y362" s="13"/>
      <c r="Z362" s="13"/>
      <c r="AA362" s="13"/>
      <c r="AB362" s="13"/>
      <c r="AC362" s="13"/>
      <c r="AD362" s="13"/>
      <c r="AE362" s="13"/>
      <c r="AT362" s="261" t="s">
        <v>364</v>
      </c>
      <c r="AU362" s="261" t="s">
        <v>90</v>
      </c>
      <c r="AV362" s="13" t="s">
        <v>88</v>
      </c>
      <c r="AW362" s="13" t="s">
        <v>36</v>
      </c>
      <c r="AX362" s="13" t="s">
        <v>81</v>
      </c>
      <c r="AY362" s="261" t="s">
        <v>215</v>
      </c>
    </row>
    <row r="363" s="14" customFormat="1">
      <c r="A363" s="14"/>
      <c r="B363" s="262"/>
      <c r="C363" s="263"/>
      <c r="D363" s="233" t="s">
        <v>364</v>
      </c>
      <c r="E363" s="264" t="s">
        <v>1</v>
      </c>
      <c r="F363" s="265" t="s">
        <v>564</v>
      </c>
      <c r="G363" s="263"/>
      <c r="H363" s="266">
        <v>25</v>
      </c>
      <c r="I363" s="267"/>
      <c r="J363" s="263"/>
      <c r="K363" s="263"/>
      <c r="L363" s="268"/>
      <c r="M363" s="269"/>
      <c r="N363" s="270"/>
      <c r="O363" s="270"/>
      <c r="P363" s="270"/>
      <c r="Q363" s="270"/>
      <c r="R363" s="270"/>
      <c r="S363" s="270"/>
      <c r="T363" s="271"/>
      <c r="U363" s="14"/>
      <c r="V363" s="14"/>
      <c r="W363" s="14"/>
      <c r="X363" s="14"/>
      <c r="Y363" s="14"/>
      <c r="Z363" s="14"/>
      <c r="AA363" s="14"/>
      <c r="AB363" s="14"/>
      <c r="AC363" s="14"/>
      <c r="AD363" s="14"/>
      <c r="AE363" s="14"/>
      <c r="AT363" s="272" t="s">
        <v>364</v>
      </c>
      <c r="AU363" s="272" t="s">
        <v>90</v>
      </c>
      <c r="AV363" s="14" t="s">
        <v>90</v>
      </c>
      <c r="AW363" s="14" t="s">
        <v>36</v>
      </c>
      <c r="AX363" s="14" t="s">
        <v>81</v>
      </c>
      <c r="AY363" s="272" t="s">
        <v>215</v>
      </c>
    </row>
    <row r="364" s="15" customFormat="1">
      <c r="A364" s="15"/>
      <c r="B364" s="273"/>
      <c r="C364" s="274"/>
      <c r="D364" s="233" t="s">
        <v>364</v>
      </c>
      <c r="E364" s="275" t="s">
        <v>1</v>
      </c>
      <c r="F364" s="276" t="s">
        <v>368</v>
      </c>
      <c r="G364" s="274"/>
      <c r="H364" s="277">
        <v>50</v>
      </c>
      <c r="I364" s="278"/>
      <c r="J364" s="274"/>
      <c r="K364" s="274"/>
      <c r="L364" s="279"/>
      <c r="M364" s="280"/>
      <c r="N364" s="281"/>
      <c r="O364" s="281"/>
      <c r="P364" s="281"/>
      <c r="Q364" s="281"/>
      <c r="R364" s="281"/>
      <c r="S364" s="281"/>
      <c r="T364" s="282"/>
      <c r="U364" s="15"/>
      <c r="V364" s="15"/>
      <c r="W364" s="15"/>
      <c r="X364" s="15"/>
      <c r="Y364" s="15"/>
      <c r="Z364" s="15"/>
      <c r="AA364" s="15"/>
      <c r="AB364" s="15"/>
      <c r="AC364" s="15"/>
      <c r="AD364" s="15"/>
      <c r="AE364" s="15"/>
      <c r="AT364" s="283" t="s">
        <v>364</v>
      </c>
      <c r="AU364" s="283" t="s">
        <v>90</v>
      </c>
      <c r="AV364" s="15" t="s">
        <v>214</v>
      </c>
      <c r="AW364" s="15" t="s">
        <v>36</v>
      </c>
      <c r="AX364" s="15" t="s">
        <v>88</v>
      </c>
      <c r="AY364" s="283" t="s">
        <v>215</v>
      </c>
    </row>
    <row r="365" s="2" customFormat="1" ht="24.15" customHeight="1">
      <c r="A365" s="39"/>
      <c r="B365" s="40"/>
      <c r="C365" s="220" t="s">
        <v>1619</v>
      </c>
      <c r="D365" s="220" t="s">
        <v>216</v>
      </c>
      <c r="E365" s="221" t="s">
        <v>8800</v>
      </c>
      <c r="F365" s="222" t="s">
        <v>8801</v>
      </c>
      <c r="G365" s="223" t="s">
        <v>797</v>
      </c>
      <c r="H365" s="224">
        <v>24</v>
      </c>
      <c r="I365" s="225"/>
      <c r="J365" s="226">
        <f>ROUND(I365*H365,2)</f>
        <v>0</v>
      </c>
      <c r="K365" s="222" t="s">
        <v>359</v>
      </c>
      <c r="L365" s="45"/>
      <c r="M365" s="227" t="s">
        <v>1</v>
      </c>
      <c r="N365" s="228" t="s">
        <v>46</v>
      </c>
      <c r="O365" s="92"/>
      <c r="P365" s="229">
        <f>O365*H365</f>
        <v>0</v>
      </c>
      <c r="Q365" s="229">
        <v>0</v>
      </c>
      <c r="R365" s="229">
        <f>Q365*H365</f>
        <v>0</v>
      </c>
      <c r="S365" s="229">
        <v>0</v>
      </c>
      <c r="T365" s="230">
        <f>S365*H365</f>
        <v>0</v>
      </c>
      <c r="U365" s="39"/>
      <c r="V365" s="39"/>
      <c r="W365" s="39"/>
      <c r="X365" s="39"/>
      <c r="Y365" s="39"/>
      <c r="Z365" s="39"/>
      <c r="AA365" s="39"/>
      <c r="AB365" s="39"/>
      <c r="AC365" s="39"/>
      <c r="AD365" s="39"/>
      <c r="AE365" s="39"/>
      <c r="AR365" s="231" t="s">
        <v>1043</v>
      </c>
      <c r="AT365" s="231" t="s">
        <v>216</v>
      </c>
      <c r="AU365" s="231" t="s">
        <v>90</v>
      </c>
      <c r="AY365" s="18" t="s">
        <v>215</v>
      </c>
      <c r="BE365" s="232">
        <f>IF(N365="základní",J365,0)</f>
        <v>0</v>
      </c>
      <c r="BF365" s="232">
        <f>IF(N365="snížená",J365,0)</f>
        <v>0</v>
      </c>
      <c r="BG365" s="232">
        <f>IF(N365="zákl. přenesená",J365,0)</f>
        <v>0</v>
      </c>
      <c r="BH365" s="232">
        <f>IF(N365="sníž. přenesená",J365,0)</f>
        <v>0</v>
      </c>
      <c r="BI365" s="232">
        <f>IF(N365="nulová",J365,0)</f>
        <v>0</v>
      </c>
      <c r="BJ365" s="18" t="s">
        <v>88</v>
      </c>
      <c r="BK365" s="232">
        <f>ROUND(I365*H365,2)</f>
        <v>0</v>
      </c>
      <c r="BL365" s="18" t="s">
        <v>1043</v>
      </c>
      <c r="BM365" s="231" t="s">
        <v>8802</v>
      </c>
    </row>
    <row r="366" s="2" customFormat="1">
      <c r="A366" s="39"/>
      <c r="B366" s="40"/>
      <c r="C366" s="41"/>
      <c r="D366" s="233" t="s">
        <v>221</v>
      </c>
      <c r="E366" s="41"/>
      <c r="F366" s="234" t="s">
        <v>8803</v>
      </c>
      <c r="G366" s="41"/>
      <c r="H366" s="41"/>
      <c r="I366" s="235"/>
      <c r="J366" s="41"/>
      <c r="K366" s="41"/>
      <c r="L366" s="45"/>
      <c r="M366" s="236"/>
      <c r="N366" s="237"/>
      <c r="O366" s="92"/>
      <c r="P366" s="92"/>
      <c r="Q366" s="92"/>
      <c r="R366" s="92"/>
      <c r="S366" s="92"/>
      <c r="T366" s="93"/>
      <c r="U366" s="39"/>
      <c r="V366" s="39"/>
      <c r="W366" s="39"/>
      <c r="X366" s="39"/>
      <c r="Y366" s="39"/>
      <c r="Z366" s="39"/>
      <c r="AA366" s="39"/>
      <c r="AB366" s="39"/>
      <c r="AC366" s="39"/>
      <c r="AD366" s="39"/>
      <c r="AE366" s="39"/>
      <c r="AT366" s="18" t="s">
        <v>221</v>
      </c>
      <c r="AU366" s="18" t="s">
        <v>90</v>
      </c>
    </row>
    <row r="367" s="2" customFormat="1">
      <c r="A367" s="39"/>
      <c r="B367" s="40"/>
      <c r="C367" s="41"/>
      <c r="D367" s="250" t="s">
        <v>362</v>
      </c>
      <c r="E367" s="41"/>
      <c r="F367" s="251" t="s">
        <v>8804</v>
      </c>
      <c r="G367" s="41"/>
      <c r="H367" s="41"/>
      <c r="I367" s="235"/>
      <c r="J367" s="41"/>
      <c r="K367" s="41"/>
      <c r="L367" s="45"/>
      <c r="M367" s="236"/>
      <c r="N367" s="237"/>
      <c r="O367" s="92"/>
      <c r="P367" s="92"/>
      <c r="Q367" s="92"/>
      <c r="R367" s="92"/>
      <c r="S367" s="92"/>
      <c r="T367" s="93"/>
      <c r="U367" s="39"/>
      <c r="V367" s="39"/>
      <c r="W367" s="39"/>
      <c r="X367" s="39"/>
      <c r="Y367" s="39"/>
      <c r="Z367" s="39"/>
      <c r="AA367" s="39"/>
      <c r="AB367" s="39"/>
      <c r="AC367" s="39"/>
      <c r="AD367" s="39"/>
      <c r="AE367" s="39"/>
      <c r="AT367" s="18" t="s">
        <v>362</v>
      </c>
      <c r="AU367" s="18" t="s">
        <v>90</v>
      </c>
    </row>
    <row r="368" s="13" customFormat="1">
      <c r="A368" s="13"/>
      <c r="B368" s="252"/>
      <c r="C368" s="253"/>
      <c r="D368" s="233" t="s">
        <v>364</v>
      </c>
      <c r="E368" s="254" t="s">
        <v>1</v>
      </c>
      <c r="F368" s="255" t="s">
        <v>8805</v>
      </c>
      <c r="G368" s="253"/>
      <c r="H368" s="254" t="s">
        <v>1</v>
      </c>
      <c r="I368" s="256"/>
      <c r="J368" s="253"/>
      <c r="K368" s="253"/>
      <c r="L368" s="257"/>
      <c r="M368" s="258"/>
      <c r="N368" s="259"/>
      <c r="O368" s="259"/>
      <c r="P368" s="259"/>
      <c r="Q368" s="259"/>
      <c r="R368" s="259"/>
      <c r="S368" s="259"/>
      <c r="T368" s="260"/>
      <c r="U368" s="13"/>
      <c r="V368" s="13"/>
      <c r="W368" s="13"/>
      <c r="X368" s="13"/>
      <c r="Y368" s="13"/>
      <c r="Z368" s="13"/>
      <c r="AA368" s="13"/>
      <c r="AB368" s="13"/>
      <c r="AC368" s="13"/>
      <c r="AD368" s="13"/>
      <c r="AE368" s="13"/>
      <c r="AT368" s="261" t="s">
        <v>364</v>
      </c>
      <c r="AU368" s="261" t="s">
        <v>90</v>
      </c>
      <c r="AV368" s="13" t="s">
        <v>88</v>
      </c>
      <c r="AW368" s="13" t="s">
        <v>36</v>
      </c>
      <c r="AX368" s="13" t="s">
        <v>81</v>
      </c>
      <c r="AY368" s="261" t="s">
        <v>215</v>
      </c>
    </row>
    <row r="369" s="14" customFormat="1">
      <c r="A369" s="14"/>
      <c r="B369" s="262"/>
      <c r="C369" s="263"/>
      <c r="D369" s="233" t="s">
        <v>364</v>
      </c>
      <c r="E369" s="264" t="s">
        <v>1</v>
      </c>
      <c r="F369" s="265" t="s">
        <v>261</v>
      </c>
      <c r="G369" s="263"/>
      <c r="H369" s="266">
        <v>10</v>
      </c>
      <c r="I369" s="267"/>
      <c r="J369" s="263"/>
      <c r="K369" s="263"/>
      <c r="L369" s="268"/>
      <c r="M369" s="269"/>
      <c r="N369" s="270"/>
      <c r="O369" s="270"/>
      <c r="P369" s="270"/>
      <c r="Q369" s="270"/>
      <c r="R369" s="270"/>
      <c r="S369" s="270"/>
      <c r="T369" s="271"/>
      <c r="U369" s="14"/>
      <c r="V369" s="14"/>
      <c r="W369" s="14"/>
      <c r="X369" s="14"/>
      <c r="Y369" s="14"/>
      <c r="Z369" s="14"/>
      <c r="AA369" s="14"/>
      <c r="AB369" s="14"/>
      <c r="AC369" s="14"/>
      <c r="AD369" s="14"/>
      <c r="AE369" s="14"/>
      <c r="AT369" s="272" t="s">
        <v>364</v>
      </c>
      <c r="AU369" s="272" t="s">
        <v>90</v>
      </c>
      <c r="AV369" s="14" t="s">
        <v>90</v>
      </c>
      <c r="AW369" s="14" t="s">
        <v>36</v>
      </c>
      <c r="AX369" s="14" t="s">
        <v>81</v>
      </c>
      <c r="AY369" s="272" t="s">
        <v>215</v>
      </c>
    </row>
    <row r="370" s="13" customFormat="1">
      <c r="A370" s="13"/>
      <c r="B370" s="252"/>
      <c r="C370" s="253"/>
      <c r="D370" s="233" t="s">
        <v>364</v>
      </c>
      <c r="E370" s="254" t="s">
        <v>1</v>
      </c>
      <c r="F370" s="255" t="s">
        <v>8806</v>
      </c>
      <c r="G370" s="253"/>
      <c r="H370" s="254" t="s">
        <v>1</v>
      </c>
      <c r="I370" s="256"/>
      <c r="J370" s="253"/>
      <c r="K370" s="253"/>
      <c r="L370" s="257"/>
      <c r="M370" s="258"/>
      <c r="N370" s="259"/>
      <c r="O370" s="259"/>
      <c r="P370" s="259"/>
      <c r="Q370" s="259"/>
      <c r="R370" s="259"/>
      <c r="S370" s="259"/>
      <c r="T370" s="260"/>
      <c r="U370" s="13"/>
      <c r="V370" s="13"/>
      <c r="W370" s="13"/>
      <c r="X370" s="13"/>
      <c r="Y370" s="13"/>
      <c r="Z370" s="13"/>
      <c r="AA370" s="13"/>
      <c r="AB370" s="13"/>
      <c r="AC370" s="13"/>
      <c r="AD370" s="13"/>
      <c r="AE370" s="13"/>
      <c r="AT370" s="261" t="s">
        <v>364</v>
      </c>
      <c r="AU370" s="261" t="s">
        <v>90</v>
      </c>
      <c r="AV370" s="13" t="s">
        <v>88</v>
      </c>
      <c r="AW370" s="13" t="s">
        <v>36</v>
      </c>
      <c r="AX370" s="13" t="s">
        <v>81</v>
      </c>
      <c r="AY370" s="261" t="s">
        <v>215</v>
      </c>
    </row>
    <row r="371" s="14" customFormat="1">
      <c r="A371" s="14"/>
      <c r="B371" s="262"/>
      <c r="C371" s="263"/>
      <c r="D371" s="233" t="s">
        <v>364</v>
      </c>
      <c r="E371" s="264" t="s">
        <v>1</v>
      </c>
      <c r="F371" s="265" t="s">
        <v>280</v>
      </c>
      <c r="G371" s="263"/>
      <c r="H371" s="266">
        <v>14</v>
      </c>
      <c r="I371" s="267"/>
      <c r="J371" s="263"/>
      <c r="K371" s="263"/>
      <c r="L371" s="268"/>
      <c r="M371" s="269"/>
      <c r="N371" s="270"/>
      <c r="O371" s="270"/>
      <c r="P371" s="270"/>
      <c r="Q371" s="270"/>
      <c r="R371" s="270"/>
      <c r="S371" s="270"/>
      <c r="T371" s="271"/>
      <c r="U371" s="14"/>
      <c r="V371" s="14"/>
      <c r="W371" s="14"/>
      <c r="X371" s="14"/>
      <c r="Y371" s="14"/>
      <c r="Z371" s="14"/>
      <c r="AA371" s="14"/>
      <c r="AB371" s="14"/>
      <c r="AC371" s="14"/>
      <c r="AD371" s="14"/>
      <c r="AE371" s="14"/>
      <c r="AT371" s="272" t="s">
        <v>364</v>
      </c>
      <c r="AU371" s="272" t="s">
        <v>90</v>
      </c>
      <c r="AV371" s="14" t="s">
        <v>90</v>
      </c>
      <c r="AW371" s="14" t="s">
        <v>36</v>
      </c>
      <c r="AX371" s="14" t="s">
        <v>81</v>
      </c>
      <c r="AY371" s="272" t="s">
        <v>215</v>
      </c>
    </row>
    <row r="372" s="15" customFormat="1">
      <c r="A372" s="15"/>
      <c r="B372" s="273"/>
      <c r="C372" s="274"/>
      <c r="D372" s="233" t="s">
        <v>364</v>
      </c>
      <c r="E372" s="275" t="s">
        <v>1</v>
      </c>
      <c r="F372" s="276" t="s">
        <v>368</v>
      </c>
      <c r="G372" s="274"/>
      <c r="H372" s="277">
        <v>24</v>
      </c>
      <c r="I372" s="278"/>
      <c r="J372" s="274"/>
      <c r="K372" s="274"/>
      <c r="L372" s="279"/>
      <c r="M372" s="280"/>
      <c r="N372" s="281"/>
      <c r="O372" s="281"/>
      <c r="P372" s="281"/>
      <c r="Q372" s="281"/>
      <c r="R372" s="281"/>
      <c r="S372" s="281"/>
      <c r="T372" s="282"/>
      <c r="U372" s="15"/>
      <c r="V372" s="15"/>
      <c r="W372" s="15"/>
      <c r="X372" s="15"/>
      <c r="Y372" s="15"/>
      <c r="Z372" s="15"/>
      <c r="AA372" s="15"/>
      <c r="AB372" s="15"/>
      <c r="AC372" s="15"/>
      <c r="AD372" s="15"/>
      <c r="AE372" s="15"/>
      <c r="AT372" s="283" t="s">
        <v>364</v>
      </c>
      <c r="AU372" s="283" t="s">
        <v>90</v>
      </c>
      <c r="AV372" s="15" t="s">
        <v>214</v>
      </c>
      <c r="AW372" s="15" t="s">
        <v>36</v>
      </c>
      <c r="AX372" s="15" t="s">
        <v>88</v>
      </c>
      <c r="AY372" s="283" t="s">
        <v>215</v>
      </c>
    </row>
    <row r="373" s="2" customFormat="1" ht="24.15" customHeight="1">
      <c r="A373" s="39"/>
      <c r="B373" s="40"/>
      <c r="C373" s="220" t="s">
        <v>1639</v>
      </c>
      <c r="D373" s="220" t="s">
        <v>216</v>
      </c>
      <c r="E373" s="221" t="s">
        <v>8361</v>
      </c>
      <c r="F373" s="222" t="s">
        <v>8362</v>
      </c>
      <c r="G373" s="223" t="s">
        <v>797</v>
      </c>
      <c r="H373" s="224">
        <v>22</v>
      </c>
      <c r="I373" s="225"/>
      <c r="J373" s="226">
        <f>ROUND(I373*H373,2)</f>
        <v>0</v>
      </c>
      <c r="K373" s="222" t="s">
        <v>359</v>
      </c>
      <c r="L373" s="45"/>
      <c r="M373" s="227" t="s">
        <v>1</v>
      </c>
      <c r="N373" s="228" t="s">
        <v>46</v>
      </c>
      <c r="O373" s="92"/>
      <c r="P373" s="229">
        <f>O373*H373</f>
        <v>0</v>
      </c>
      <c r="Q373" s="229">
        <v>0</v>
      </c>
      <c r="R373" s="229">
        <f>Q373*H373</f>
        <v>0</v>
      </c>
      <c r="S373" s="229">
        <v>0</v>
      </c>
      <c r="T373" s="230">
        <f>S373*H373</f>
        <v>0</v>
      </c>
      <c r="U373" s="39"/>
      <c r="V373" s="39"/>
      <c r="W373" s="39"/>
      <c r="X373" s="39"/>
      <c r="Y373" s="39"/>
      <c r="Z373" s="39"/>
      <c r="AA373" s="39"/>
      <c r="AB373" s="39"/>
      <c r="AC373" s="39"/>
      <c r="AD373" s="39"/>
      <c r="AE373" s="39"/>
      <c r="AR373" s="231" t="s">
        <v>1043</v>
      </c>
      <c r="AT373" s="231" t="s">
        <v>216</v>
      </c>
      <c r="AU373" s="231" t="s">
        <v>90</v>
      </c>
      <c r="AY373" s="18" t="s">
        <v>215</v>
      </c>
      <c r="BE373" s="232">
        <f>IF(N373="základní",J373,0)</f>
        <v>0</v>
      </c>
      <c r="BF373" s="232">
        <f>IF(N373="snížená",J373,0)</f>
        <v>0</v>
      </c>
      <c r="BG373" s="232">
        <f>IF(N373="zákl. přenesená",J373,0)</f>
        <v>0</v>
      </c>
      <c r="BH373" s="232">
        <f>IF(N373="sníž. přenesená",J373,0)</f>
        <v>0</v>
      </c>
      <c r="BI373" s="232">
        <f>IF(N373="nulová",J373,0)</f>
        <v>0</v>
      </c>
      <c r="BJ373" s="18" t="s">
        <v>88</v>
      </c>
      <c r="BK373" s="232">
        <f>ROUND(I373*H373,2)</f>
        <v>0</v>
      </c>
      <c r="BL373" s="18" t="s">
        <v>1043</v>
      </c>
      <c r="BM373" s="231" t="s">
        <v>8807</v>
      </c>
    </row>
    <row r="374" s="2" customFormat="1">
      <c r="A374" s="39"/>
      <c r="B374" s="40"/>
      <c r="C374" s="41"/>
      <c r="D374" s="233" t="s">
        <v>221</v>
      </c>
      <c r="E374" s="41"/>
      <c r="F374" s="234" t="s">
        <v>8364</v>
      </c>
      <c r="G374" s="41"/>
      <c r="H374" s="41"/>
      <c r="I374" s="235"/>
      <c r="J374" s="41"/>
      <c r="K374" s="41"/>
      <c r="L374" s="45"/>
      <c r="M374" s="236"/>
      <c r="N374" s="237"/>
      <c r="O374" s="92"/>
      <c r="P374" s="92"/>
      <c r="Q374" s="92"/>
      <c r="R374" s="92"/>
      <c r="S374" s="92"/>
      <c r="T374" s="93"/>
      <c r="U374" s="39"/>
      <c r="V374" s="39"/>
      <c r="W374" s="39"/>
      <c r="X374" s="39"/>
      <c r="Y374" s="39"/>
      <c r="Z374" s="39"/>
      <c r="AA374" s="39"/>
      <c r="AB374" s="39"/>
      <c r="AC374" s="39"/>
      <c r="AD374" s="39"/>
      <c r="AE374" s="39"/>
      <c r="AT374" s="18" t="s">
        <v>221</v>
      </c>
      <c r="AU374" s="18" t="s">
        <v>90</v>
      </c>
    </row>
    <row r="375" s="2" customFormat="1">
      <c r="A375" s="39"/>
      <c r="B375" s="40"/>
      <c r="C375" s="41"/>
      <c r="D375" s="250" t="s">
        <v>362</v>
      </c>
      <c r="E375" s="41"/>
      <c r="F375" s="251" t="s">
        <v>8365</v>
      </c>
      <c r="G375" s="41"/>
      <c r="H375" s="41"/>
      <c r="I375" s="235"/>
      <c r="J375" s="41"/>
      <c r="K375" s="41"/>
      <c r="L375" s="45"/>
      <c r="M375" s="236"/>
      <c r="N375" s="237"/>
      <c r="O375" s="92"/>
      <c r="P375" s="92"/>
      <c r="Q375" s="92"/>
      <c r="R375" s="92"/>
      <c r="S375" s="92"/>
      <c r="T375" s="93"/>
      <c r="U375" s="39"/>
      <c r="V375" s="39"/>
      <c r="W375" s="39"/>
      <c r="X375" s="39"/>
      <c r="Y375" s="39"/>
      <c r="Z375" s="39"/>
      <c r="AA375" s="39"/>
      <c r="AB375" s="39"/>
      <c r="AC375" s="39"/>
      <c r="AD375" s="39"/>
      <c r="AE375" s="39"/>
      <c r="AT375" s="18" t="s">
        <v>362</v>
      </c>
      <c r="AU375" s="18" t="s">
        <v>90</v>
      </c>
    </row>
    <row r="376" s="13" customFormat="1">
      <c r="A376" s="13"/>
      <c r="B376" s="252"/>
      <c r="C376" s="253"/>
      <c r="D376" s="233" t="s">
        <v>364</v>
      </c>
      <c r="E376" s="254" t="s">
        <v>1</v>
      </c>
      <c r="F376" s="255" t="s">
        <v>8808</v>
      </c>
      <c r="G376" s="253"/>
      <c r="H376" s="254" t="s">
        <v>1</v>
      </c>
      <c r="I376" s="256"/>
      <c r="J376" s="253"/>
      <c r="K376" s="253"/>
      <c r="L376" s="257"/>
      <c r="M376" s="258"/>
      <c r="N376" s="259"/>
      <c r="O376" s="259"/>
      <c r="P376" s="259"/>
      <c r="Q376" s="259"/>
      <c r="R376" s="259"/>
      <c r="S376" s="259"/>
      <c r="T376" s="260"/>
      <c r="U376" s="13"/>
      <c r="V376" s="13"/>
      <c r="W376" s="13"/>
      <c r="X376" s="13"/>
      <c r="Y376" s="13"/>
      <c r="Z376" s="13"/>
      <c r="AA376" s="13"/>
      <c r="AB376" s="13"/>
      <c r="AC376" s="13"/>
      <c r="AD376" s="13"/>
      <c r="AE376" s="13"/>
      <c r="AT376" s="261" t="s">
        <v>364</v>
      </c>
      <c r="AU376" s="261" t="s">
        <v>90</v>
      </c>
      <c r="AV376" s="13" t="s">
        <v>88</v>
      </c>
      <c r="AW376" s="13" t="s">
        <v>36</v>
      </c>
      <c r="AX376" s="13" t="s">
        <v>81</v>
      </c>
      <c r="AY376" s="261" t="s">
        <v>215</v>
      </c>
    </row>
    <row r="377" s="14" customFormat="1">
      <c r="A377" s="14"/>
      <c r="B377" s="262"/>
      <c r="C377" s="263"/>
      <c r="D377" s="233" t="s">
        <v>364</v>
      </c>
      <c r="E377" s="264" t="s">
        <v>1</v>
      </c>
      <c r="F377" s="265" t="s">
        <v>256</v>
      </c>
      <c r="G377" s="263"/>
      <c r="H377" s="266">
        <v>9</v>
      </c>
      <c r="I377" s="267"/>
      <c r="J377" s="263"/>
      <c r="K377" s="263"/>
      <c r="L377" s="268"/>
      <c r="M377" s="269"/>
      <c r="N377" s="270"/>
      <c r="O377" s="270"/>
      <c r="P377" s="270"/>
      <c r="Q377" s="270"/>
      <c r="R377" s="270"/>
      <c r="S377" s="270"/>
      <c r="T377" s="271"/>
      <c r="U377" s="14"/>
      <c r="V377" s="14"/>
      <c r="W377" s="14"/>
      <c r="X377" s="14"/>
      <c r="Y377" s="14"/>
      <c r="Z377" s="14"/>
      <c r="AA377" s="14"/>
      <c r="AB377" s="14"/>
      <c r="AC377" s="14"/>
      <c r="AD377" s="14"/>
      <c r="AE377" s="14"/>
      <c r="AT377" s="272" t="s">
        <v>364</v>
      </c>
      <c r="AU377" s="272" t="s">
        <v>90</v>
      </c>
      <c r="AV377" s="14" t="s">
        <v>90</v>
      </c>
      <c r="AW377" s="14" t="s">
        <v>36</v>
      </c>
      <c r="AX377" s="14" t="s">
        <v>81</v>
      </c>
      <c r="AY377" s="272" t="s">
        <v>215</v>
      </c>
    </row>
    <row r="378" s="13" customFormat="1">
      <c r="A378" s="13"/>
      <c r="B378" s="252"/>
      <c r="C378" s="253"/>
      <c r="D378" s="233" t="s">
        <v>364</v>
      </c>
      <c r="E378" s="254" t="s">
        <v>1</v>
      </c>
      <c r="F378" s="255" t="s">
        <v>8806</v>
      </c>
      <c r="G378" s="253"/>
      <c r="H378" s="254" t="s">
        <v>1</v>
      </c>
      <c r="I378" s="256"/>
      <c r="J378" s="253"/>
      <c r="K378" s="253"/>
      <c r="L378" s="257"/>
      <c r="M378" s="258"/>
      <c r="N378" s="259"/>
      <c r="O378" s="259"/>
      <c r="P378" s="259"/>
      <c r="Q378" s="259"/>
      <c r="R378" s="259"/>
      <c r="S378" s="259"/>
      <c r="T378" s="260"/>
      <c r="U378" s="13"/>
      <c r="V378" s="13"/>
      <c r="W378" s="13"/>
      <c r="X378" s="13"/>
      <c r="Y378" s="13"/>
      <c r="Z378" s="13"/>
      <c r="AA378" s="13"/>
      <c r="AB378" s="13"/>
      <c r="AC378" s="13"/>
      <c r="AD378" s="13"/>
      <c r="AE378" s="13"/>
      <c r="AT378" s="261" t="s">
        <v>364</v>
      </c>
      <c r="AU378" s="261" t="s">
        <v>90</v>
      </c>
      <c r="AV378" s="13" t="s">
        <v>88</v>
      </c>
      <c r="AW378" s="13" t="s">
        <v>36</v>
      </c>
      <c r="AX378" s="13" t="s">
        <v>81</v>
      </c>
      <c r="AY378" s="261" t="s">
        <v>215</v>
      </c>
    </row>
    <row r="379" s="14" customFormat="1">
      <c r="A379" s="14"/>
      <c r="B379" s="262"/>
      <c r="C379" s="263"/>
      <c r="D379" s="233" t="s">
        <v>364</v>
      </c>
      <c r="E379" s="264" t="s">
        <v>1</v>
      </c>
      <c r="F379" s="265" t="s">
        <v>275</v>
      </c>
      <c r="G379" s="263"/>
      <c r="H379" s="266">
        <v>13</v>
      </c>
      <c r="I379" s="267"/>
      <c r="J379" s="263"/>
      <c r="K379" s="263"/>
      <c r="L379" s="268"/>
      <c r="M379" s="269"/>
      <c r="N379" s="270"/>
      <c r="O379" s="270"/>
      <c r="P379" s="270"/>
      <c r="Q379" s="270"/>
      <c r="R379" s="270"/>
      <c r="S379" s="270"/>
      <c r="T379" s="271"/>
      <c r="U379" s="14"/>
      <c r="V379" s="14"/>
      <c r="W379" s="14"/>
      <c r="X379" s="14"/>
      <c r="Y379" s="14"/>
      <c r="Z379" s="14"/>
      <c r="AA379" s="14"/>
      <c r="AB379" s="14"/>
      <c r="AC379" s="14"/>
      <c r="AD379" s="14"/>
      <c r="AE379" s="14"/>
      <c r="AT379" s="272" t="s">
        <v>364</v>
      </c>
      <c r="AU379" s="272" t="s">
        <v>90</v>
      </c>
      <c r="AV379" s="14" t="s">
        <v>90</v>
      </c>
      <c r="AW379" s="14" t="s">
        <v>36</v>
      </c>
      <c r="AX379" s="14" t="s">
        <v>81</v>
      </c>
      <c r="AY379" s="272" t="s">
        <v>215</v>
      </c>
    </row>
    <row r="380" s="15" customFormat="1">
      <c r="A380" s="15"/>
      <c r="B380" s="273"/>
      <c r="C380" s="274"/>
      <c r="D380" s="233" t="s">
        <v>364</v>
      </c>
      <c r="E380" s="275" t="s">
        <v>1</v>
      </c>
      <c r="F380" s="276" t="s">
        <v>368</v>
      </c>
      <c r="G380" s="274"/>
      <c r="H380" s="277">
        <v>22</v>
      </c>
      <c r="I380" s="278"/>
      <c r="J380" s="274"/>
      <c r="K380" s="274"/>
      <c r="L380" s="279"/>
      <c r="M380" s="280"/>
      <c r="N380" s="281"/>
      <c r="O380" s="281"/>
      <c r="P380" s="281"/>
      <c r="Q380" s="281"/>
      <c r="R380" s="281"/>
      <c r="S380" s="281"/>
      <c r="T380" s="282"/>
      <c r="U380" s="15"/>
      <c r="V380" s="15"/>
      <c r="W380" s="15"/>
      <c r="X380" s="15"/>
      <c r="Y380" s="15"/>
      <c r="Z380" s="15"/>
      <c r="AA380" s="15"/>
      <c r="AB380" s="15"/>
      <c r="AC380" s="15"/>
      <c r="AD380" s="15"/>
      <c r="AE380" s="15"/>
      <c r="AT380" s="283" t="s">
        <v>364</v>
      </c>
      <c r="AU380" s="283" t="s">
        <v>90</v>
      </c>
      <c r="AV380" s="15" t="s">
        <v>214</v>
      </c>
      <c r="AW380" s="15" t="s">
        <v>36</v>
      </c>
      <c r="AX380" s="15" t="s">
        <v>88</v>
      </c>
      <c r="AY380" s="283" t="s">
        <v>215</v>
      </c>
    </row>
    <row r="381" s="2" customFormat="1" ht="37.8" customHeight="1">
      <c r="A381" s="39"/>
      <c r="B381" s="40"/>
      <c r="C381" s="220" t="s">
        <v>1645</v>
      </c>
      <c r="D381" s="220" t="s">
        <v>216</v>
      </c>
      <c r="E381" s="221" t="s">
        <v>8366</v>
      </c>
      <c r="F381" s="222" t="s">
        <v>8367</v>
      </c>
      <c r="G381" s="223" t="s">
        <v>358</v>
      </c>
      <c r="H381" s="224">
        <v>9.9399999999999995</v>
      </c>
      <c r="I381" s="225"/>
      <c r="J381" s="226">
        <f>ROUND(I381*H381,2)</f>
        <v>0</v>
      </c>
      <c r="K381" s="222" t="s">
        <v>359</v>
      </c>
      <c r="L381" s="45"/>
      <c r="M381" s="227" t="s">
        <v>1</v>
      </c>
      <c r="N381" s="228" t="s">
        <v>46</v>
      </c>
      <c r="O381" s="92"/>
      <c r="P381" s="229">
        <f>O381*H381</f>
        <v>0</v>
      </c>
      <c r="Q381" s="229">
        <v>0</v>
      </c>
      <c r="R381" s="229">
        <f>Q381*H381</f>
        <v>0</v>
      </c>
      <c r="S381" s="229">
        <v>0</v>
      </c>
      <c r="T381" s="230">
        <f>S381*H381</f>
        <v>0</v>
      </c>
      <c r="U381" s="39"/>
      <c r="V381" s="39"/>
      <c r="W381" s="39"/>
      <c r="X381" s="39"/>
      <c r="Y381" s="39"/>
      <c r="Z381" s="39"/>
      <c r="AA381" s="39"/>
      <c r="AB381" s="39"/>
      <c r="AC381" s="39"/>
      <c r="AD381" s="39"/>
      <c r="AE381" s="39"/>
      <c r="AR381" s="231" t="s">
        <v>1043</v>
      </c>
      <c r="AT381" s="231" t="s">
        <v>216</v>
      </c>
      <c r="AU381" s="231" t="s">
        <v>90</v>
      </c>
      <c r="AY381" s="18" t="s">
        <v>215</v>
      </c>
      <c r="BE381" s="232">
        <f>IF(N381="základní",J381,0)</f>
        <v>0</v>
      </c>
      <c r="BF381" s="232">
        <f>IF(N381="snížená",J381,0)</f>
        <v>0</v>
      </c>
      <c r="BG381" s="232">
        <f>IF(N381="zákl. přenesená",J381,0)</f>
        <v>0</v>
      </c>
      <c r="BH381" s="232">
        <f>IF(N381="sníž. přenesená",J381,0)</f>
        <v>0</v>
      </c>
      <c r="BI381" s="232">
        <f>IF(N381="nulová",J381,0)</f>
        <v>0</v>
      </c>
      <c r="BJ381" s="18" t="s">
        <v>88</v>
      </c>
      <c r="BK381" s="232">
        <f>ROUND(I381*H381,2)</f>
        <v>0</v>
      </c>
      <c r="BL381" s="18" t="s">
        <v>1043</v>
      </c>
      <c r="BM381" s="231" t="s">
        <v>8809</v>
      </c>
    </row>
    <row r="382" s="2" customFormat="1">
      <c r="A382" s="39"/>
      <c r="B382" s="40"/>
      <c r="C382" s="41"/>
      <c r="D382" s="233" t="s">
        <v>221</v>
      </c>
      <c r="E382" s="41"/>
      <c r="F382" s="234" t="s">
        <v>8369</v>
      </c>
      <c r="G382" s="41"/>
      <c r="H382" s="41"/>
      <c r="I382" s="235"/>
      <c r="J382" s="41"/>
      <c r="K382" s="41"/>
      <c r="L382" s="45"/>
      <c r="M382" s="236"/>
      <c r="N382" s="237"/>
      <c r="O382" s="92"/>
      <c r="P382" s="92"/>
      <c r="Q382" s="92"/>
      <c r="R382" s="92"/>
      <c r="S382" s="92"/>
      <c r="T382" s="93"/>
      <c r="U382" s="39"/>
      <c r="V382" s="39"/>
      <c r="W382" s="39"/>
      <c r="X382" s="39"/>
      <c r="Y382" s="39"/>
      <c r="Z382" s="39"/>
      <c r="AA382" s="39"/>
      <c r="AB382" s="39"/>
      <c r="AC382" s="39"/>
      <c r="AD382" s="39"/>
      <c r="AE382" s="39"/>
      <c r="AT382" s="18" t="s">
        <v>221</v>
      </c>
      <c r="AU382" s="18" t="s">
        <v>90</v>
      </c>
    </row>
    <row r="383" s="2" customFormat="1">
      <c r="A383" s="39"/>
      <c r="B383" s="40"/>
      <c r="C383" s="41"/>
      <c r="D383" s="250" t="s">
        <v>362</v>
      </c>
      <c r="E383" s="41"/>
      <c r="F383" s="251" t="s">
        <v>8370</v>
      </c>
      <c r="G383" s="41"/>
      <c r="H383" s="41"/>
      <c r="I383" s="235"/>
      <c r="J383" s="41"/>
      <c r="K383" s="41"/>
      <c r="L383" s="45"/>
      <c r="M383" s="236"/>
      <c r="N383" s="237"/>
      <c r="O383" s="92"/>
      <c r="P383" s="92"/>
      <c r="Q383" s="92"/>
      <c r="R383" s="92"/>
      <c r="S383" s="92"/>
      <c r="T383" s="93"/>
      <c r="U383" s="39"/>
      <c r="V383" s="39"/>
      <c r="W383" s="39"/>
      <c r="X383" s="39"/>
      <c r="Y383" s="39"/>
      <c r="Z383" s="39"/>
      <c r="AA383" s="39"/>
      <c r="AB383" s="39"/>
      <c r="AC383" s="39"/>
      <c r="AD383" s="39"/>
      <c r="AE383" s="39"/>
      <c r="AT383" s="18" t="s">
        <v>362</v>
      </c>
      <c r="AU383" s="18" t="s">
        <v>90</v>
      </c>
    </row>
    <row r="384" s="2" customFormat="1" ht="37.8" customHeight="1">
      <c r="A384" s="39"/>
      <c r="B384" s="40"/>
      <c r="C384" s="220" t="s">
        <v>1654</v>
      </c>
      <c r="D384" s="220" t="s">
        <v>216</v>
      </c>
      <c r="E384" s="221" t="s">
        <v>8371</v>
      </c>
      <c r="F384" s="222" t="s">
        <v>8372</v>
      </c>
      <c r="G384" s="223" t="s">
        <v>358</v>
      </c>
      <c r="H384" s="224">
        <v>69.579999999999998</v>
      </c>
      <c r="I384" s="225"/>
      <c r="J384" s="226">
        <f>ROUND(I384*H384,2)</f>
        <v>0</v>
      </c>
      <c r="K384" s="222" t="s">
        <v>359</v>
      </c>
      <c r="L384" s="45"/>
      <c r="M384" s="227" t="s">
        <v>1</v>
      </c>
      <c r="N384" s="228" t="s">
        <v>46</v>
      </c>
      <c r="O384" s="92"/>
      <c r="P384" s="229">
        <f>O384*H384</f>
        <v>0</v>
      </c>
      <c r="Q384" s="229">
        <v>0</v>
      </c>
      <c r="R384" s="229">
        <f>Q384*H384</f>
        <v>0</v>
      </c>
      <c r="S384" s="229">
        <v>0</v>
      </c>
      <c r="T384" s="230">
        <f>S384*H384</f>
        <v>0</v>
      </c>
      <c r="U384" s="39"/>
      <c r="V384" s="39"/>
      <c r="W384" s="39"/>
      <c r="X384" s="39"/>
      <c r="Y384" s="39"/>
      <c r="Z384" s="39"/>
      <c r="AA384" s="39"/>
      <c r="AB384" s="39"/>
      <c r="AC384" s="39"/>
      <c r="AD384" s="39"/>
      <c r="AE384" s="39"/>
      <c r="AR384" s="231" t="s">
        <v>1043</v>
      </c>
      <c r="AT384" s="231" t="s">
        <v>216</v>
      </c>
      <c r="AU384" s="231" t="s">
        <v>90</v>
      </c>
      <c r="AY384" s="18" t="s">
        <v>215</v>
      </c>
      <c r="BE384" s="232">
        <f>IF(N384="základní",J384,0)</f>
        <v>0</v>
      </c>
      <c r="BF384" s="232">
        <f>IF(N384="snížená",J384,0)</f>
        <v>0</v>
      </c>
      <c r="BG384" s="232">
        <f>IF(N384="zákl. přenesená",J384,0)</f>
        <v>0</v>
      </c>
      <c r="BH384" s="232">
        <f>IF(N384="sníž. přenesená",J384,0)</f>
        <v>0</v>
      </c>
      <c r="BI384" s="232">
        <f>IF(N384="nulová",J384,0)</f>
        <v>0</v>
      </c>
      <c r="BJ384" s="18" t="s">
        <v>88</v>
      </c>
      <c r="BK384" s="232">
        <f>ROUND(I384*H384,2)</f>
        <v>0</v>
      </c>
      <c r="BL384" s="18" t="s">
        <v>1043</v>
      </c>
      <c r="BM384" s="231" t="s">
        <v>8810</v>
      </c>
    </row>
    <row r="385" s="2" customFormat="1">
      <c r="A385" s="39"/>
      <c r="B385" s="40"/>
      <c r="C385" s="41"/>
      <c r="D385" s="233" t="s">
        <v>221</v>
      </c>
      <c r="E385" s="41"/>
      <c r="F385" s="234" t="s">
        <v>8374</v>
      </c>
      <c r="G385" s="41"/>
      <c r="H385" s="41"/>
      <c r="I385" s="235"/>
      <c r="J385" s="41"/>
      <c r="K385" s="41"/>
      <c r="L385" s="45"/>
      <c r="M385" s="236"/>
      <c r="N385" s="237"/>
      <c r="O385" s="92"/>
      <c r="P385" s="92"/>
      <c r="Q385" s="92"/>
      <c r="R385" s="92"/>
      <c r="S385" s="92"/>
      <c r="T385" s="93"/>
      <c r="U385" s="39"/>
      <c r="V385" s="39"/>
      <c r="W385" s="39"/>
      <c r="X385" s="39"/>
      <c r="Y385" s="39"/>
      <c r="Z385" s="39"/>
      <c r="AA385" s="39"/>
      <c r="AB385" s="39"/>
      <c r="AC385" s="39"/>
      <c r="AD385" s="39"/>
      <c r="AE385" s="39"/>
      <c r="AT385" s="18" t="s">
        <v>221</v>
      </c>
      <c r="AU385" s="18" t="s">
        <v>90</v>
      </c>
    </row>
    <row r="386" s="2" customFormat="1">
      <c r="A386" s="39"/>
      <c r="B386" s="40"/>
      <c r="C386" s="41"/>
      <c r="D386" s="250" t="s">
        <v>362</v>
      </c>
      <c r="E386" s="41"/>
      <c r="F386" s="251" t="s">
        <v>8375</v>
      </c>
      <c r="G386" s="41"/>
      <c r="H386" s="41"/>
      <c r="I386" s="235"/>
      <c r="J386" s="41"/>
      <c r="K386" s="41"/>
      <c r="L386" s="45"/>
      <c r="M386" s="236"/>
      <c r="N386" s="237"/>
      <c r="O386" s="92"/>
      <c r="P386" s="92"/>
      <c r="Q386" s="92"/>
      <c r="R386" s="92"/>
      <c r="S386" s="92"/>
      <c r="T386" s="93"/>
      <c r="U386" s="39"/>
      <c r="V386" s="39"/>
      <c r="W386" s="39"/>
      <c r="X386" s="39"/>
      <c r="Y386" s="39"/>
      <c r="Z386" s="39"/>
      <c r="AA386" s="39"/>
      <c r="AB386" s="39"/>
      <c r="AC386" s="39"/>
      <c r="AD386" s="39"/>
      <c r="AE386" s="39"/>
      <c r="AT386" s="18" t="s">
        <v>362</v>
      </c>
      <c r="AU386" s="18" t="s">
        <v>90</v>
      </c>
    </row>
    <row r="387" s="14" customFormat="1">
      <c r="A387" s="14"/>
      <c r="B387" s="262"/>
      <c r="C387" s="263"/>
      <c r="D387" s="233" t="s">
        <v>364</v>
      </c>
      <c r="E387" s="263"/>
      <c r="F387" s="265" t="s">
        <v>8811</v>
      </c>
      <c r="G387" s="263"/>
      <c r="H387" s="266">
        <v>69.579999999999998</v>
      </c>
      <c r="I387" s="267"/>
      <c r="J387" s="263"/>
      <c r="K387" s="263"/>
      <c r="L387" s="268"/>
      <c r="M387" s="269"/>
      <c r="N387" s="270"/>
      <c r="O387" s="270"/>
      <c r="P387" s="270"/>
      <c r="Q387" s="270"/>
      <c r="R387" s="270"/>
      <c r="S387" s="270"/>
      <c r="T387" s="271"/>
      <c r="U387" s="14"/>
      <c r="V387" s="14"/>
      <c r="W387" s="14"/>
      <c r="X387" s="14"/>
      <c r="Y387" s="14"/>
      <c r="Z387" s="14"/>
      <c r="AA387" s="14"/>
      <c r="AB387" s="14"/>
      <c r="AC387" s="14"/>
      <c r="AD387" s="14"/>
      <c r="AE387" s="14"/>
      <c r="AT387" s="272" t="s">
        <v>364</v>
      </c>
      <c r="AU387" s="272" t="s">
        <v>90</v>
      </c>
      <c r="AV387" s="14" t="s">
        <v>90</v>
      </c>
      <c r="AW387" s="14" t="s">
        <v>4</v>
      </c>
      <c r="AX387" s="14" t="s">
        <v>88</v>
      </c>
      <c r="AY387" s="272" t="s">
        <v>215</v>
      </c>
    </row>
    <row r="388" s="2" customFormat="1" ht="24.15" customHeight="1">
      <c r="A388" s="39"/>
      <c r="B388" s="40"/>
      <c r="C388" s="220" t="s">
        <v>1660</v>
      </c>
      <c r="D388" s="220" t="s">
        <v>216</v>
      </c>
      <c r="E388" s="221" t="s">
        <v>8378</v>
      </c>
      <c r="F388" s="222" t="s">
        <v>8379</v>
      </c>
      <c r="G388" s="223" t="s">
        <v>583</v>
      </c>
      <c r="H388" s="224">
        <v>20.873999999999999</v>
      </c>
      <c r="I388" s="225"/>
      <c r="J388" s="226">
        <f>ROUND(I388*H388,2)</f>
        <v>0</v>
      </c>
      <c r="K388" s="222" t="s">
        <v>359</v>
      </c>
      <c r="L388" s="45"/>
      <c r="M388" s="227" t="s">
        <v>1</v>
      </c>
      <c r="N388" s="228" t="s">
        <v>46</v>
      </c>
      <c r="O388" s="92"/>
      <c r="P388" s="229">
        <f>O388*H388</f>
        <v>0</v>
      </c>
      <c r="Q388" s="229">
        <v>0</v>
      </c>
      <c r="R388" s="229">
        <f>Q388*H388</f>
        <v>0</v>
      </c>
      <c r="S388" s="229">
        <v>0</v>
      </c>
      <c r="T388" s="230">
        <f>S388*H388</f>
        <v>0</v>
      </c>
      <c r="U388" s="39"/>
      <c r="V388" s="39"/>
      <c r="W388" s="39"/>
      <c r="X388" s="39"/>
      <c r="Y388" s="39"/>
      <c r="Z388" s="39"/>
      <c r="AA388" s="39"/>
      <c r="AB388" s="39"/>
      <c r="AC388" s="39"/>
      <c r="AD388" s="39"/>
      <c r="AE388" s="39"/>
      <c r="AR388" s="231" t="s">
        <v>1043</v>
      </c>
      <c r="AT388" s="231" t="s">
        <v>216</v>
      </c>
      <c r="AU388" s="231" t="s">
        <v>90</v>
      </c>
      <c r="AY388" s="18" t="s">
        <v>215</v>
      </c>
      <c r="BE388" s="232">
        <f>IF(N388="základní",J388,0)</f>
        <v>0</v>
      </c>
      <c r="BF388" s="232">
        <f>IF(N388="snížená",J388,0)</f>
        <v>0</v>
      </c>
      <c r="BG388" s="232">
        <f>IF(N388="zákl. přenesená",J388,0)</f>
        <v>0</v>
      </c>
      <c r="BH388" s="232">
        <f>IF(N388="sníž. přenesená",J388,0)</f>
        <v>0</v>
      </c>
      <c r="BI388" s="232">
        <f>IF(N388="nulová",J388,0)</f>
        <v>0</v>
      </c>
      <c r="BJ388" s="18" t="s">
        <v>88</v>
      </c>
      <c r="BK388" s="232">
        <f>ROUND(I388*H388,2)</f>
        <v>0</v>
      </c>
      <c r="BL388" s="18" t="s">
        <v>1043</v>
      </c>
      <c r="BM388" s="231" t="s">
        <v>8812</v>
      </c>
    </row>
    <row r="389" s="2" customFormat="1">
      <c r="A389" s="39"/>
      <c r="B389" s="40"/>
      <c r="C389" s="41"/>
      <c r="D389" s="233" t="s">
        <v>221</v>
      </c>
      <c r="E389" s="41"/>
      <c r="F389" s="234" t="s">
        <v>8381</v>
      </c>
      <c r="G389" s="41"/>
      <c r="H389" s="41"/>
      <c r="I389" s="235"/>
      <c r="J389" s="41"/>
      <c r="K389" s="41"/>
      <c r="L389" s="45"/>
      <c r="M389" s="236"/>
      <c r="N389" s="237"/>
      <c r="O389" s="92"/>
      <c r="P389" s="92"/>
      <c r="Q389" s="92"/>
      <c r="R389" s="92"/>
      <c r="S389" s="92"/>
      <c r="T389" s="93"/>
      <c r="U389" s="39"/>
      <c r="V389" s="39"/>
      <c r="W389" s="39"/>
      <c r="X389" s="39"/>
      <c r="Y389" s="39"/>
      <c r="Z389" s="39"/>
      <c r="AA389" s="39"/>
      <c r="AB389" s="39"/>
      <c r="AC389" s="39"/>
      <c r="AD389" s="39"/>
      <c r="AE389" s="39"/>
      <c r="AT389" s="18" t="s">
        <v>221</v>
      </c>
      <c r="AU389" s="18" t="s">
        <v>90</v>
      </c>
    </row>
    <row r="390" s="2" customFormat="1">
      <c r="A390" s="39"/>
      <c r="B390" s="40"/>
      <c r="C390" s="41"/>
      <c r="D390" s="250" t="s">
        <v>362</v>
      </c>
      <c r="E390" s="41"/>
      <c r="F390" s="251" t="s">
        <v>8382</v>
      </c>
      <c r="G390" s="41"/>
      <c r="H390" s="41"/>
      <c r="I390" s="235"/>
      <c r="J390" s="41"/>
      <c r="K390" s="41"/>
      <c r="L390" s="45"/>
      <c r="M390" s="236"/>
      <c r="N390" s="237"/>
      <c r="O390" s="92"/>
      <c r="P390" s="92"/>
      <c r="Q390" s="92"/>
      <c r="R390" s="92"/>
      <c r="S390" s="92"/>
      <c r="T390" s="93"/>
      <c r="U390" s="39"/>
      <c r="V390" s="39"/>
      <c r="W390" s="39"/>
      <c r="X390" s="39"/>
      <c r="Y390" s="39"/>
      <c r="Z390" s="39"/>
      <c r="AA390" s="39"/>
      <c r="AB390" s="39"/>
      <c r="AC390" s="39"/>
      <c r="AD390" s="39"/>
      <c r="AE390" s="39"/>
      <c r="AT390" s="18" t="s">
        <v>362</v>
      </c>
      <c r="AU390" s="18" t="s">
        <v>90</v>
      </c>
    </row>
    <row r="391" s="14" customFormat="1">
      <c r="A391" s="14"/>
      <c r="B391" s="262"/>
      <c r="C391" s="263"/>
      <c r="D391" s="233" t="s">
        <v>364</v>
      </c>
      <c r="E391" s="263"/>
      <c r="F391" s="265" t="s">
        <v>8813</v>
      </c>
      <c r="G391" s="263"/>
      <c r="H391" s="266">
        <v>20.873999999999999</v>
      </c>
      <c r="I391" s="267"/>
      <c r="J391" s="263"/>
      <c r="K391" s="263"/>
      <c r="L391" s="268"/>
      <c r="M391" s="269"/>
      <c r="N391" s="270"/>
      <c r="O391" s="270"/>
      <c r="P391" s="270"/>
      <c r="Q391" s="270"/>
      <c r="R391" s="270"/>
      <c r="S391" s="270"/>
      <c r="T391" s="271"/>
      <c r="U391" s="14"/>
      <c r="V391" s="14"/>
      <c r="W391" s="14"/>
      <c r="X391" s="14"/>
      <c r="Y391" s="14"/>
      <c r="Z391" s="14"/>
      <c r="AA391" s="14"/>
      <c r="AB391" s="14"/>
      <c r="AC391" s="14"/>
      <c r="AD391" s="14"/>
      <c r="AE391" s="14"/>
      <c r="AT391" s="272" t="s">
        <v>364</v>
      </c>
      <c r="AU391" s="272" t="s">
        <v>90</v>
      </c>
      <c r="AV391" s="14" t="s">
        <v>90</v>
      </c>
      <c r="AW391" s="14" t="s">
        <v>4</v>
      </c>
      <c r="AX391" s="14" t="s">
        <v>88</v>
      </c>
      <c r="AY391" s="272" t="s">
        <v>215</v>
      </c>
    </row>
    <row r="392" s="2" customFormat="1" ht="24.15" customHeight="1">
      <c r="A392" s="39"/>
      <c r="B392" s="40"/>
      <c r="C392" s="220" t="s">
        <v>1665</v>
      </c>
      <c r="D392" s="220" t="s">
        <v>216</v>
      </c>
      <c r="E392" s="221" t="s">
        <v>8384</v>
      </c>
      <c r="F392" s="222" t="s">
        <v>8385</v>
      </c>
      <c r="G392" s="223" t="s">
        <v>358</v>
      </c>
      <c r="H392" s="224">
        <v>9.9399999999999995</v>
      </c>
      <c r="I392" s="225"/>
      <c r="J392" s="226">
        <f>ROUND(I392*H392,2)</f>
        <v>0</v>
      </c>
      <c r="K392" s="222" t="s">
        <v>359</v>
      </c>
      <c r="L392" s="45"/>
      <c r="M392" s="227" t="s">
        <v>1</v>
      </c>
      <c r="N392" s="228" t="s">
        <v>46</v>
      </c>
      <c r="O392" s="92"/>
      <c r="P392" s="229">
        <f>O392*H392</f>
        <v>0</v>
      </c>
      <c r="Q392" s="229">
        <v>0</v>
      </c>
      <c r="R392" s="229">
        <f>Q392*H392</f>
        <v>0</v>
      </c>
      <c r="S392" s="229">
        <v>0</v>
      </c>
      <c r="T392" s="230">
        <f>S392*H392</f>
        <v>0</v>
      </c>
      <c r="U392" s="39"/>
      <c r="V392" s="39"/>
      <c r="W392" s="39"/>
      <c r="X392" s="39"/>
      <c r="Y392" s="39"/>
      <c r="Z392" s="39"/>
      <c r="AA392" s="39"/>
      <c r="AB392" s="39"/>
      <c r="AC392" s="39"/>
      <c r="AD392" s="39"/>
      <c r="AE392" s="39"/>
      <c r="AR392" s="231" t="s">
        <v>1043</v>
      </c>
      <c r="AT392" s="231" t="s">
        <v>216</v>
      </c>
      <c r="AU392" s="231" t="s">
        <v>90</v>
      </c>
      <c r="AY392" s="18" t="s">
        <v>215</v>
      </c>
      <c r="BE392" s="232">
        <f>IF(N392="základní",J392,0)</f>
        <v>0</v>
      </c>
      <c r="BF392" s="232">
        <f>IF(N392="snížená",J392,0)</f>
        <v>0</v>
      </c>
      <c r="BG392" s="232">
        <f>IF(N392="zákl. přenesená",J392,0)</f>
        <v>0</v>
      </c>
      <c r="BH392" s="232">
        <f>IF(N392="sníž. přenesená",J392,0)</f>
        <v>0</v>
      </c>
      <c r="BI392" s="232">
        <f>IF(N392="nulová",J392,0)</f>
        <v>0</v>
      </c>
      <c r="BJ392" s="18" t="s">
        <v>88</v>
      </c>
      <c r="BK392" s="232">
        <f>ROUND(I392*H392,2)</f>
        <v>0</v>
      </c>
      <c r="BL392" s="18" t="s">
        <v>1043</v>
      </c>
      <c r="BM392" s="231" t="s">
        <v>8814</v>
      </c>
    </row>
    <row r="393" s="2" customFormat="1">
      <c r="A393" s="39"/>
      <c r="B393" s="40"/>
      <c r="C393" s="41"/>
      <c r="D393" s="233" t="s">
        <v>221</v>
      </c>
      <c r="E393" s="41"/>
      <c r="F393" s="234" t="s">
        <v>8387</v>
      </c>
      <c r="G393" s="41"/>
      <c r="H393" s="41"/>
      <c r="I393" s="235"/>
      <c r="J393" s="41"/>
      <c r="K393" s="41"/>
      <c r="L393" s="45"/>
      <c r="M393" s="236"/>
      <c r="N393" s="237"/>
      <c r="O393" s="92"/>
      <c r="P393" s="92"/>
      <c r="Q393" s="92"/>
      <c r="R393" s="92"/>
      <c r="S393" s="92"/>
      <c r="T393" s="93"/>
      <c r="U393" s="39"/>
      <c r="V393" s="39"/>
      <c r="W393" s="39"/>
      <c r="X393" s="39"/>
      <c r="Y393" s="39"/>
      <c r="Z393" s="39"/>
      <c r="AA393" s="39"/>
      <c r="AB393" s="39"/>
      <c r="AC393" s="39"/>
      <c r="AD393" s="39"/>
      <c r="AE393" s="39"/>
      <c r="AT393" s="18" t="s">
        <v>221</v>
      </c>
      <c r="AU393" s="18" t="s">
        <v>90</v>
      </c>
    </row>
    <row r="394" s="2" customFormat="1">
      <c r="A394" s="39"/>
      <c r="B394" s="40"/>
      <c r="C394" s="41"/>
      <c r="D394" s="250" t="s">
        <v>362</v>
      </c>
      <c r="E394" s="41"/>
      <c r="F394" s="251" t="s">
        <v>8388</v>
      </c>
      <c r="G394" s="41"/>
      <c r="H394" s="41"/>
      <c r="I394" s="235"/>
      <c r="J394" s="41"/>
      <c r="K394" s="41"/>
      <c r="L394" s="45"/>
      <c r="M394" s="236"/>
      <c r="N394" s="237"/>
      <c r="O394" s="92"/>
      <c r="P394" s="92"/>
      <c r="Q394" s="92"/>
      <c r="R394" s="92"/>
      <c r="S394" s="92"/>
      <c r="T394" s="93"/>
      <c r="U394" s="39"/>
      <c r="V394" s="39"/>
      <c r="W394" s="39"/>
      <c r="X394" s="39"/>
      <c r="Y394" s="39"/>
      <c r="Z394" s="39"/>
      <c r="AA394" s="39"/>
      <c r="AB394" s="39"/>
      <c r="AC394" s="39"/>
      <c r="AD394" s="39"/>
      <c r="AE394" s="39"/>
      <c r="AT394" s="18" t="s">
        <v>362</v>
      </c>
      <c r="AU394" s="18" t="s">
        <v>90</v>
      </c>
    </row>
    <row r="395" s="14" customFormat="1">
      <c r="A395" s="14"/>
      <c r="B395" s="262"/>
      <c r="C395" s="263"/>
      <c r="D395" s="233" t="s">
        <v>364</v>
      </c>
      <c r="E395" s="264" t="s">
        <v>1</v>
      </c>
      <c r="F395" s="265" t="s">
        <v>8815</v>
      </c>
      <c r="G395" s="263"/>
      <c r="H395" s="266">
        <v>1.8400000000000001</v>
      </c>
      <c r="I395" s="267"/>
      <c r="J395" s="263"/>
      <c r="K395" s="263"/>
      <c r="L395" s="268"/>
      <c r="M395" s="269"/>
      <c r="N395" s="270"/>
      <c r="O395" s="270"/>
      <c r="P395" s="270"/>
      <c r="Q395" s="270"/>
      <c r="R395" s="270"/>
      <c r="S395" s="270"/>
      <c r="T395" s="271"/>
      <c r="U395" s="14"/>
      <c r="V395" s="14"/>
      <c r="W395" s="14"/>
      <c r="X395" s="14"/>
      <c r="Y395" s="14"/>
      <c r="Z395" s="14"/>
      <c r="AA395" s="14"/>
      <c r="AB395" s="14"/>
      <c r="AC395" s="14"/>
      <c r="AD395" s="14"/>
      <c r="AE395" s="14"/>
      <c r="AT395" s="272" t="s">
        <v>364</v>
      </c>
      <c r="AU395" s="272" t="s">
        <v>90</v>
      </c>
      <c r="AV395" s="14" t="s">
        <v>90</v>
      </c>
      <c r="AW395" s="14" t="s">
        <v>36</v>
      </c>
      <c r="AX395" s="14" t="s">
        <v>81</v>
      </c>
      <c r="AY395" s="272" t="s">
        <v>215</v>
      </c>
    </row>
    <row r="396" s="14" customFormat="1">
      <c r="A396" s="14"/>
      <c r="B396" s="262"/>
      <c r="C396" s="263"/>
      <c r="D396" s="233" t="s">
        <v>364</v>
      </c>
      <c r="E396" s="264" t="s">
        <v>1</v>
      </c>
      <c r="F396" s="265" t="s">
        <v>8816</v>
      </c>
      <c r="G396" s="263"/>
      <c r="H396" s="266">
        <v>3.5</v>
      </c>
      <c r="I396" s="267"/>
      <c r="J396" s="263"/>
      <c r="K396" s="263"/>
      <c r="L396" s="268"/>
      <c r="M396" s="269"/>
      <c r="N396" s="270"/>
      <c r="O396" s="270"/>
      <c r="P396" s="270"/>
      <c r="Q396" s="270"/>
      <c r="R396" s="270"/>
      <c r="S396" s="270"/>
      <c r="T396" s="271"/>
      <c r="U396" s="14"/>
      <c r="V396" s="14"/>
      <c r="W396" s="14"/>
      <c r="X396" s="14"/>
      <c r="Y396" s="14"/>
      <c r="Z396" s="14"/>
      <c r="AA396" s="14"/>
      <c r="AB396" s="14"/>
      <c r="AC396" s="14"/>
      <c r="AD396" s="14"/>
      <c r="AE396" s="14"/>
      <c r="AT396" s="272" t="s">
        <v>364</v>
      </c>
      <c r="AU396" s="272" t="s">
        <v>90</v>
      </c>
      <c r="AV396" s="14" t="s">
        <v>90</v>
      </c>
      <c r="AW396" s="14" t="s">
        <v>36</v>
      </c>
      <c r="AX396" s="14" t="s">
        <v>81</v>
      </c>
      <c r="AY396" s="272" t="s">
        <v>215</v>
      </c>
    </row>
    <row r="397" s="14" customFormat="1">
      <c r="A397" s="14"/>
      <c r="B397" s="262"/>
      <c r="C397" s="263"/>
      <c r="D397" s="233" t="s">
        <v>364</v>
      </c>
      <c r="E397" s="264" t="s">
        <v>1</v>
      </c>
      <c r="F397" s="265" t="s">
        <v>8817</v>
      </c>
      <c r="G397" s="263"/>
      <c r="H397" s="266">
        <v>2.3999999999999999</v>
      </c>
      <c r="I397" s="267"/>
      <c r="J397" s="263"/>
      <c r="K397" s="263"/>
      <c r="L397" s="268"/>
      <c r="M397" s="269"/>
      <c r="N397" s="270"/>
      <c r="O397" s="270"/>
      <c r="P397" s="270"/>
      <c r="Q397" s="270"/>
      <c r="R397" s="270"/>
      <c r="S397" s="270"/>
      <c r="T397" s="271"/>
      <c r="U397" s="14"/>
      <c r="V397" s="14"/>
      <c r="W397" s="14"/>
      <c r="X397" s="14"/>
      <c r="Y397" s="14"/>
      <c r="Z397" s="14"/>
      <c r="AA397" s="14"/>
      <c r="AB397" s="14"/>
      <c r="AC397" s="14"/>
      <c r="AD397" s="14"/>
      <c r="AE397" s="14"/>
      <c r="AT397" s="272" t="s">
        <v>364</v>
      </c>
      <c r="AU397" s="272" t="s">
        <v>90</v>
      </c>
      <c r="AV397" s="14" t="s">
        <v>90</v>
      </c>
      <c r="AW397" s="14" t="s">
        <v>36</v>
      </c>
      <c r="AX397" s="14" t="s">
        <v>81</v>
      </c>
      <c r="AY397" s="272" t="s">
        <v>215</v>
      </c>
    </row>
    <row r="398" s="14" customFormat="1">
      <c r="A398" s="14"/>
      <c r="B398" s="262"/>
      <c r="C398" s="263"/>
      <c r="D398" s="233" t="s">
        <v>364</v>
      </c>
      <c r="E398" s="264" t="s">
        <v>1</v>
      </c>
      <c r="F398" s="265" t="s">
        <v>8818</v>
      </c>
      <c r="G398" s="263"/>
      <c r="H398" s="266">
        <v>2.2000000000000002</v>
      </c>
      <c r="I398" s="267"/>
      <c r="J398" s="263"/>
      <c r="K398" s="263"/>
      <c r="L398" s="268"/>
      <c r="M398" s="269"/>
      <c r="N398" s="270"/>
      <c r="O398" s="270"/>
      <c r="P398" s="270"/>
      <c r="Q398" s="270"/>
      <c r="R398" s="270"/>
      <c r="S398" s="270"/>
      <c r="T398" s="271"/>
      <c r="U398" s="14"/>
      <c r="V398" s="14"/>
      <c r="W398" s="14"/>
      <c r="X398" s="14"/>
      <c r="Y398" s="14"/>
      <c r="Z398" s="14"/>
      <c r="AA398" s="14"/>
      <c r="AB398" s="14"/>
      <c r="AC398" s="14"/>
      <c r="AD398" s="14"/>
      <c r="AE398" s="14"/>
      <c r="AT398" s="272" t="s">
        <v>364</v>
      </c>
      <c r="AU398" s="272" t="s">
        <v>90</v>
      </c>
      <c r="AV398" s="14" t="s">
        <v>90</v>
      </c>
      <c r="AW398" s="14" t="s">
        <v>36</v>
      </c>
      <c r="AX398" s="14" t="s">
        <v>81</v>
      </c>
      <c r="AY398" s="272" t="s">
        <v>215</v>
      </c>
    </row>
    <row r="399" s="15" customFormat="1">
      <c r="A399" s="15"/>
      <c r="B399" s="273"/>
      <c r="C399" s="274"/>
      <c r="D399" s="233" t="s">
        <v>364</v>
      </c>
      <c r="E399" s="275" t="s">
        <v>1</v>
      </c>
      <c r="F399" s="276" t="s">
        <v>368</v>
      </c>
      <c r="G399" s="274"/>
      <c r="H399" s="277">
        <v>9.9400000000000013</v>
      </c>
      <c r="I399" s="278"/>
      <c r="J399" s="274"/>
      <c r="K399" s="274"/>
      <c r="L399" s="279"/>
      <c r="M399" s="280"/>
      <c r="N399" s="281"/>
      <c r="O399" s="281"/>
      <c r="P399" s="281"/>
      <c r="Q399" s="281"/>
      <c r="R399" s="281"/>
      <c r="S399" s="281"/>
      <c r="T399" s="282"/>
      <c r="U399" s="15"/>
      <c r="V399" s="15"/>
      <c r="W399" s="15"/>
      <c r="X399" s="15"/>
      <c r="Y399" s="15"/>
      <c r="Z399" s="15"/>
      <c r="AA399" s="15"/>
      <c r="AB399" s="15"/>
      <c r="AC399" s="15"/>
      <c r="AD399" s="15"/>
      <c r="AE399" s="15"/>
      <c r="AT399" s="283" t="s">
        <v>364</v>
      </c>
      <c r="AU399" s="283" t="s">
        <v>90</v>
      </c>
      <c r="AV399" s="15" t="s">
        <v>214</v>
      </c>
      <c r="AW399" s="15" t="s">
        <v>36</v>
      </c>
      <c r="AX399" s="15" t="s">
        <v>88</v>
      </c>
      <c r="AY399" s="283" t="s">
        <v>215</v>
      </c>
    </row>
    <row r="400" s="2" customFormat="1" ht="24.15" customHeight="1">
      <c r="A400" s="39"/>
      <c r="B400" s="40"/>
      <c r="C400" s="220" t="s">
        <v>1671</v>
      </c>
      <c r="D400" s="220" t="s">
        <v>216</v>
      </c>
      <c r="E400" s="221" t="s">
        <v>8819</v>
      </c>
      <c r="F400" s="222" t="s">
        <v>8820</v>
      </c>
      <c r="G400" s="223" t="s">
        <v>358</v>
      </c>
      <c r="H400" s="224">
        <v>1.8400000000000001</v>
      </c>
      <c r="I400" s="225"/>
      <c r="J400" s="226">
        <f>ROUND(I400*H400,2)</f>
        <v>0</v>
      </c>
      <c r="K400" s="222" t="s">
        <v>359</v>
      </c>
      <c r="L400" s="45"/>
      <c r="M400" s="227" t="s">
        <v>1</v>
      </c>
      <c r="N400" s="228" t="s">
        <v>46</v>
      </c>
      <c r="O400" s="92"/>
      <c r="P400" s="229">
        <f>O400*H400</f>
        <v>0</v>
      </c>
      <c r="Q400" s="229">
        <v>0</v>
      </c>
      <c r="R400" s="229">
        <f>Q400*H400</f>
        <v>0</v>
      </c>
      <c r="S400" s="229">
        <v>0</v>
      </c>
      <c r="T400" s="230">
        <f>S400*H400</f>
        <v>0</v>
      </c>
      <c r="U400" s="39"/>
      <c r="V400" s="39"/>
      <c r="W400" s="39"/>
      <c r="X400" s="39"/>
      <c r="Y400" s="39"/>
      <c r="Z400" s="39"/>
      <c r="AA400" s="39"/>
      <c r="AB400" s="39"/>
      <c r="AC400" s="39"/>
      <c r="AD400" s="39"/>
      <c r="AE400" s="39"/>
      <c r="AR400" s="231" t="s">
        <v>1043</v>
      </c>
      <c r="AT400" s="231" t="s">
        <v>216</v>
      </c>
      <c r="AU400" s="231" t="s">
        <v>90</v>
      </c>
      <c r="AY400" s="18" t="s">
        <v>215</v>
      </c>
      <c r="BE400" s="232">
        <f>IF(N400="základní",J400,0)</f>
        <v>0</v>
      </c>
      <c r="BF400" s="232">
        <f>IF(N400="snížená",J400,0)</f>
        <v>0</v>
      </c>
      <c r="BG400" s="232">
        <f>IF(N400="zákl. přenesená",J400,0)</f>
        <v>0</v>
      </c>
      <c r="BH400" s="232">
        <f>IF(N400="sníž. přenesená",J400,0)</f>
        <v>0</v>
      </c>
      <c r="BI400" s="232">
        <f>IF(N400="nulová",J400,0)</f>
        <v>0</v>
      </c>
      <c r="BJ400" s="18" t="s">
        <v>88</v>
      </c>
      <c r="BK400" s="232">
        <f>ROUND(I400*H400,2)</f>
        <v>0</v>
      </c>
      <c r="BL400" s="18" t="s">
        <v>1043</v>
      </c>
      <c r="BM400" s="231" t="s">
        <v>8821</v>
      </c>
    </row>
    <row r="401" s="2" customFormat="1">
      <c r="A401" s="39"/>
      <c r="B401" s="40"/>
      <c r="C401" s="41"/>
      <c r="D401" s="233" t="s">
        <v>221</v>
      </c>
      <c r="E401" s="41"/>
      <c r="F401" s="234" t="s">
        <v>8822</v>
      </c>
      <c r="G401" s="41"/>
      <c r="H401" s="41"/>
      <c r="I401" s="235"/>
      <c r="J401" s="41"/>
      <c r="K401" s="41"/>
      <c r="L401" s="45"/>
      <c r="M401" s="236"/>
      <c r="N401" s="237"/>
      <c r="O401" s="92"/>
      <c r="P401" s="92"/>
      <c r="Q401" s="92"/>
      <c r="R401" s="92"/>
      <c r="S401" s="92"/>
      <c r="T401" s="93"/>
      <c r="U401" s="39"/>
      <c r="V401" s="39"/>
      <c r="W401" s="39"/>
      <c r="X401" s="39"/>
      <c r="Y401" s="39"/>
      <c r="Z401" s="39"/>
      <c r="AA401" s="39"/>
      <c r="AB401" s="39"/>
      <c r="AC401" s="39"/>
      <c r="AD401" s="39"/>
      <c r="AE401" s="39"/>
      <c r="AT401" s="18" t="s">
        <v>221</v>
      </c>
      <c r="AU401" s="18" t="s">
        <v>90</v>
      </c>
    </row>
    <row r="402" s="2" customFormat="1">
      <c r="A402" s="39"/>
      <c r="B402" s="40"/>
      <c r="C402" s="41"/>
      <c r="D402" s="250" t="s">
        <v>362</v>
      </c>
      <c r="E402" s="41"/>
      <c r="F402" s="251" t="s">
        <v>8823</v>
      </c>
      <c r="G402" s="41"/>
      <c r="H402" s="41"/>
      <c r="I402" s="235"/>
      <c r="J402" s="41"/>
      <c r="K402" s="41"/>
      <c r="L402" s="45"/>
      <c r="M402" s="236"/>
      <c r="N402" s="237"/>
      <c r="O402" s="92"/>
      <c r="P402" s="92"/>
      <c r="Q402" s="92"/>
      <c r="R402" s="92"/>
      <c r="S402" s="92"/>
      <c r="T402" s="93"/>
      <c r="U402" s="39"/>
      <c r="V402" s="39"/>
      <c r="W402" s="39"/>
      <c r="X402" s="39"/>
      <c r="Y402" s="39"/>
      <c r="Z402" s="39"/>
      <c r="AA402" s="39"/>
      <c r="AB402" s="39"/>
      <c r="AC402" s="39"/>
      <c r="AD402" s="39"/>
      <c r="AE402" s="39"/>
      <c r="AT402" s="18" t="s">
        <v>362</v>
      </c>
      <c r="AU402" s="18" t="s">
        <v>90</v>
      </c>
    </row>
    <row r="403" s="13" customFormat="1">
      <c r="A403" s="13"/>
      <c r="B403" s="252"/>
      <c r="C403" s="253"/>
      <c r="D403" s="233" t="s">
        <v>364</v>
      </c>
      <c r="E403" s="254" t="s">
        <v>1</v>
      </c>
      <c r="F403" s="255" t="s">
        <v>8797</v>
      </c>
      <c r="G403" s="253"/>
      <c r="H403" s="254" t="s">
        <v>1</v>
      </c>
      <c r="I403" s="256"/>
      <c r="J403" s="253"/>
      <c r="K403" s="253"/>
      <c r="L403" s="257"/>
      <c r="M403" s="258"/>
      <c r="N403" s="259"/>
      <c r="O403" s="259"/>
      <c r="P403" s="259"/>
      <c r="Q403" s="259"/>
      <c r="R403" s="259"/>
      <c r="S403" s="259"/>
      <c r="T403" s="260"/>
      <c r="U403" s="13"/>
      <c r="V403" s="13"/>
      <c r="W403" s="13"/>
      <c r="X403" s="13"/>
      <c r="Y403" s="13"/>
      <c r="Z403" s="13"/>
      <c r="AA403" s="13"/>
      <c r="AB403" s="13"/>
      <c r="AC403" s="13"/>
      <c r="AD403" s="13"/>
      <c r="AE403" s="13"/>
      <c r="AT403" s="261" t="s">
        <v>364</v>
      </c>
      <c r="AU403" s="261" t="s">
        <v>90</v>
      </c>
      <c r="AV403" s="13" t="s">
        <v>88</v>
      </c>
      <c r="AW403" s="13" t="s">
        <v>36</v>
      </c>
      <c r="AX403" s="13" t="s">
        <v>81</v>
      </c>
      <c r="AY403" s="261" t="s">
        <v>215</v>
      </c>
    </row>
    <row r="404" s="14" customFormat="1">
      <c r="A404" s="14"/>
      <c r="B404" s="262"/>
      <c r="C404" s="263"/>
      <c r="D404" s="233" t="s">
        <v>364</v>
      </c>
      <c r="E404" s="264" t="s">
        <v>1</v>
      </c>
      <c r="F404" s="265" t="s">
        <v>8824</v>
      </c>
      <c r="G404" s="263"/>
      <c r="H404" s="266">
        <v>1.44</v>
      </c>
      <c r="I404" s="267"/>
      <c r="J404" s="263"/>
      <c r="K404" s="263"/>
      <c r="L404" s="268"/>
      <c r="M404" s="269"/>
      <c r="N404" s="270"/>
      <c r="O404" s="270"/>
      <c r="P404" s="270"/>
      <c r="Q404" s="270"/>
      <c r="R404" s="270"/>
      <c r="S404" s="270"/>
      <c r="T404" s="271"/>
      <c r="U404" s="14"/>
      <c r="V404" s="14"/>
      <c r="W404" s="14"/>
      <c r="X404" s="14"/>
      <c r="Y404" s="14"/>
      <c r="Z404" s="14"/>
      <c r="AA404" s="14"/>
      <c r="AB404" s="14"/>
      <c r="AC404" s="14"/>
      <c r="AD404" s="14"/>
      <c r="AE404" s="14"/>
      <c r="AT404" s="272" t="s">
        <v>364</v>
      </c>
      <c r="AU404" s="272" t="s">
        <v>90</v>
      </c>
      <c r="AV404" s="14" t="s">
        <v>90</v>
      </c>
      <c r="AW404" s="14" t="s">
        <v>36</v>
      </c>
      <c r="AX404" s="14" t="s">
        <v>81</v>
      </c>
      <c r="AY404" s="272" t="s">
        <v>215</v>
      </c>
    </row>
    <row r="405" s="13" customFormat="1">
      <c r="A405" s="13"/>
      <c r="B405" s="252"/>
      <c r="C405" s="253"/>
      <c r="D405" s="233" t="s">
        <v>364</v>
      </c>
      <c r="E405" s="254" t="s">
        <v>1</v>
      </c>
      <c r="F405" s="255" t="s">
        <v>8825</v>
      </c>
      <c r="G405" s="253"/>
      <c r="H405" s="254" t="s">
        <v>1</v>
      </c>
      <c r="I405" s="256"/>
      <c r="J405" s="253"/>
      <c r="K405" s="253"/>
      <c r="L405" s="257"/>
      <c r="M405" s="258"/>
      <c r="N405" s="259"/>
      <c r="O405" s="259"/>
      <c r="P405" s="259"/>
      <c r="Q405" s="259"/>
      <c r="R405" s="259"/>
      <c r="S405" s="259"/>
      <c r="T405" s="260"/>
      <c r="U405" s="13"/>
      <c r="V405" s="13"/>
      <c r="W405" s="13"/>
      <c r="X405" s="13"/>
      <c r="Y405" s="13"/>
      <c r="Z405" s="13"/>
      <c r="AA405" s="13"/>
      <c r="AB405" s="13"/>
      <c r="AC405" s="13"/>
      <c r="AD405" s="13"/>
      <c r="AE405" s="13"/>
      <c r="AT405" s="261" t="s">
        <v>364</v>
      </c>
      <c r="AU405" s="261" t="s">
        <v>90</v>
      </c>
      <c r="AV405" s="13" t="s">
        <v>88</v>
      </c>
      <c r="AW405" s="13" t="s">
        <v>36</v>
      </c>
      <c r="AX405" s="13" t="s">
        <v>81</v>
      </c>
      <c r="AY405" s="261" t="s">
        <v>215</v>
      </c>
    </row>
    <row r="406" s="14" customFormat="1">
      <c r="A406" s="14"/>
      <c r="B406" s="262"/>
      <c r="C406" s="263"/>
      <c r="D406" s="233" t="s">
        <v>364</v>
      </c>
      <c r="E406" s="264" t="s">
        <v>1</v>
      </c>
      <c r="F406" s="265" t="s">
        <v>8826</v>
      </c>
      <c r="G406" s="263"/>
      <c r="H406" s="266">
        <v>0.20000000000000001</v>
      </c>
      <c r="I406" s="267"/>
      <c r="J406" s="263"/>
      <c r="K406" s="263"/>
      <c r="L406" s="268"/>
      <c r="M406" s="269"/>
      <c r="N406" s="270"/>
      <c r="O406" s="270"/>
      <c r="P406" s="270"/>
      <c r="Q406" s="270"/>
      <c r="R406" s="270"/>
      <c r="S406" s="270"/>
      <c r="T406" s="271"/>
      <c r="U406" s="14"/>
      <c r="V406" s="14"/>
      <c r="W406" s="14"/>
      <c r="X406" s="14"/>
      <c r="Y406" s="14"/>
      <c r="Z406" s="14"/>
      <c r="AA406" s="14"/>
      <c r="AB406" s="14"/>
      <c r="AC406" s="14"/>
      <c r="AD406" s="14"/>
      <c r="AE406" s="14"/>
      <c r="AT406" s="272" t="s">
        <v>364</v>
      </c>
      <c r="AU406" s="272" t="s">
        <v>90</v>
      </c>
      <c r="AV406" s="14" t="s">
        <v>90</v>
      </c>
      <c r="AW406" s="14" t="s">
        <v>36</v>
      </c>
      <c r="AX406" s="14" t="s">
        <v>81</v>
      </c>
      <c r="AY406" s="272" t="s">
        <v>215</v>
      </c>
    </row>
    <row r="407" s="13" customFormat="1">
      <c r="A407" s="13"/>
      <c r="B407" s="252"/>
      <c r="C407" s="253"/>
      <c r="D407" s="233" t="s">
        <v>364</v>
      </c>
      <c r="E407" s="254" t="s">
        <v>1</v>
      </c>
      <c r="F407" s="255" t="s">
        <v>8799</v>
      </c>
      <c r="G407" s="253"/>
      <c r="H407" s="254" t="s">
        <v>1</v>
      </c>
      <c r="I407" s="256"/>
      <c r="J407" s="253"/>
      <c r="K407" s="253"/>
      <c r="L407" s="257"/>
      <c r="M407" s="258"/>
      <c r="N407" s="259"/>
      <c r="O407" s="259"/>
      <c r="P407" s="259"/>
      <c r="Q407" s="259"/>
      <c r="R407" s="259"/>
      <c r="S407" s="259"/>
      <c r="T407" s="260"/>
      <c r="U407" s="13"/>
      <c r="V407" s="13"/>
      <c r="W407" s="13"/>
      <c r="X407" s="13"/>
      <c r="Y407" s="13"/>
      <c r="Z407" s="13"/>
      <c r="AA407" s="13"/>
      <c r="AB407" s="13"/>
      <c r="AC407" s="13"/>
      <c r="AD407" s="13"/>
      <c r="AE407" s="13"/>
      <c r="AT407" s="261" t="s">
        <v>364</v>
      </c>
      <c r="AU407" s="261" t="s">
        <v>90</v>
      </c>
      <c r="AV407" s="13" t="s">
        <v>88</v>
      </c>
      <c r="AW407" s="13" t="s">
        <v>36</v>
      </c>
      <c r="AX407" s="13" t="s">
        <v>81</v>
      </c>
      <c r="AY407" s="261" t="s">
        <v>215</v>
      </c>
    </row>
    <row r="408" s="14" customFormat="1">
      <c r="A408" s="14"/>
      <c r="B408" s="262"/>
      <c r="C408" s="263"/>
      <c r="D408" s="233" t="s">
        <v>364</v>
      </c>
      <c r="E408" s="264" t="s">
        <v>1</v>
      </c>
      <c r="F408" s="265" t="s">
        <v>8826</v>
      </c>
      <c r="G408" s="263"/>
      <c r="H408" s="266">
        <v>0.20000000000000001</v>
      </c>
      <c r="I408" s="267"/>
      <c r="J408" s="263"/>
      <c r="K408" s="263"/>
      <c r="L408" s="268"/>
      <c r="M408" s="269"/>
      <c r="N408" s="270"/>
      <c r="O408" s="270"/>
      <c r="P408" s="270"/>
      <c r="Q408" s="270"/>
      <c r="R408" s="270"/>
      <c r="S408" s="270"/>
      <c r="T408" s="271"/>
      <c r="U408" s="14"/>
      <c r="V408" s="14"/>
      <c r="W408" s="14"/>
      <c r="X408" s="14"/>
      <c r="Y408" s="14"/>
      <c r="Z408" s="14"/>
      <c r="AA408" s="14"/>
      <c r="AB408" s="14"/>
      <c r="AC408" s="14"/>
      <c r="AD408" s="14"/>
      <c r="AE408" s="14"/>
      <c r="AT408" s="272" t="s">
        <v>364</v>
      </c>
      <c r="AU408" s="272" t="s">
        <v>90</v>
      </c>
      <c r="AV408" s="14" t="s">
        <v>90</v>
      </c>
      <c r="AW408" s="14" t="s">
        <v>36</v>
      </c>
      <c r="AX408" s="14" t="s">
        <v>81</v>
      </c>
      <c r="AY408" s="272" t="s">
        <v>215</v>
      </c>
    </row>
    <row r="409" s="15" customFormat="1">
      <c r="A409" s="15"/>
      <c r="B409" s="273"/>
      <c r="C409" s="274"/>
      <c r="D409" s="233" t="s">
        <v>364</v>
      </c>
      <c r="E409" s="275" t="s">
        <v>1</v>
      </c>
      <c r="F409" s="276" t="s">
        <v>368</v>
      </c>
      <c r="G409" s="274"/>
      <c r="H409" s="277">
        <v>1.8399999999999999</v>
      </c>
      <c r="I409" s="278"/>
      <c r="J409" s="274"/>
      <c r="K409" s="274"/>
      <c r="L409" s="279"/>
      <c r="M409" s="280"/>
      <c r="N409" s="281"/>
      <c r="O409" s="281"/>
      <c r="P409" s="281"/>
      <c r="Q409" s="281"/>
      <c r="R409" s="281"/>
      <c r="S409" s="281"/>
      <c r="T409" s="282"/>
      <c r="U409" s="15"/>
      <c r="V409" s="15"/>
      <c r="W409" s="15"/>
      <c r="X409" s="15"/>
      <c r="Y409" s="15"/>
      <c r="Z409" s="15"/>
      <c r="AA409" s="15"/>
      <c r="AB409" s="15"/>
      <c r="AC409" s="15"/>
      <c r="AD409" s="15"/>
      <c r="AE409" s="15"/>
      <c r="AT409" s="283" t="s">
        <v>364</v>
      </c>
      <c r="AU409" s="283" t="s">
        <v>90</v>
      </c>
      <c r="AV409" s="15" t="s">
        <v>214</v>
      </c>
      <c r="AW409" s="15" t="s">
        <v>36</v>
      </c>
      <c r="AX409" s="15" t="s">
        <v>88</v>
      </c>
      <c r="AY409" s="283" t="s">
        <v>215</v>
      </c>
    </row>
    <row r="410" s="2" customFormat="1" ht="24.15" customHeight="1">
      <c r="A410" s="39"/>
      <c r="B410" s="40"/>
      <c r="C410" s="220" t="s">
        <v>1677</v>
      </c>
      <c r="D410" s="220" t="s">
        <v>216</v>
      </c>
      <c r="E410" s="221" t="s">
        <v>8389</v>
      </c>
      <c r="F410" s="222" t="s">
        <v>8390</v>
      </c>
      <c r="G410" s="223" t="s">
        <v>797</v>
      </c>
      <c r="H410" s="224">
        <v>50</v>
      </c>
      <c r="I410" s="225"/>
      <c r="J410" s="226">
        <f>ROUND(I410*H410,2)</f>
        <v>0</v>
      </c>
      <c r="K410" s="222" t="s">
        <v>359</v>
      </c>
      <c r="L410" s="45"/>
      <c r="M410" s="227" t="s">
        <v>1</v>
      </c>
      <c r="N410" s="228" t="s">
        <v>46</v>
      </c>
      <c r="O410" s="92"/>
      <c r="P410" s="229">
        <f>O410*H410</f>
        <v>0</v>
      </c>
      <c r="Q410" s="229">
        <v>0</v>
      </c>
      <c r="R410" s="229">
        <f>Q410*H410</f>
        <v>0</v>
      </c>
      <c r="S410" s="229">
        <v>0</v>
      </c>
      <c r="T410" s="230">
        <f>S410*H410</f>
        <v>0</v>
      </c>
      <c r="U410" s="39"/>
      <c r="V410" s="39"/>
      <c r="W410" s="39"/>
      <c r="X410" s="39"/>
      <c r="Y410" s="39"/>
      <c r="Z410" s="39"/>
      <c r="AA410" s="39"/>
      <c r="AB410" s="39"/>
      <c r="AC410" s="39"/>
      <c r="AD410" s="39"/>
      <c r="AE410" s="39"/>
      <c r="AR410" s="231" t="s">
        <v>1043</v>
      </c>
      <c r="AT410" s="231" t="s">
        <v>216</v>
      </c>
      <c r="AU410" s="231" t="s">
        <v>90</v>
      </c>
      <c r="AY410" s="18" t="s">
        <v>215</v>
      </c>
      <c r="BE410" s="232">
        <f>IF(N410="základní",J410,0)</f>
        <v>0</v>
      </c>
      <c r="BF410" s="232">
        <f>IF(N410="snížená",J410,0)</f>
        <v>0</v>
      </c>
      <c r="BG410" s="232">
        <f>IF(N410="zákl. přenesená",J410,0)</f>
        <v>0</v>
      </c>
      <c r="BH410" s="232">
        <f>IF(N410="sníž. přenesená",J410,0)</f>
        <v>0</v>
      </c>
      <c r="BI410" s="232">
        <f>IF(N410="nulová",J410,0)</f>
        <v>0</v>
      </c>
      <c r="BJ410" s="18" t="s">
        <v>88</v>
      </c>
      <c r="BK410" s="232">
        <f>ROUND(I410*H410,2)</f>
        <v>0</v>
      </c>
      <c r="BL410" s="18" t="s">
        <v>1043</v>
      </c>
      <c r="BM410" s="231" t="s">
        <v>8827</v>
      </c>
    </row>
    <row r="411" s="2" customFormat="1">
      <c r="A411" s="39"/>
      <c r="B411" s="40"/>
      <c r="C411" s="41"/>
      <c r="D411" s="233" t="s">
        <v>221</v>
      </c>
      <c r="E411" s="41"/>
      <c r="F411" s="234" t="s">
        <v>8392</v>
      </c>
      <c r="G411" s="41"/>
      <c r="H411" s="41"/>
      <c r="I411" s="235"/>
      <c r="J411" s="41"/>
      <c r="K411" s="41"/>
      <c r="L411" s="45"/>
      <c r="M411" s="236"/>
      <c r="N411" s="237"/>
      <c r="O411" s="92"/>
      <c r="P411" s="92"/>
      <c r="Q411" s="92"/>
      <c r="R411" s="92"/>
      <c r="S411" s="92"/>
      <c r="T411" s="93"/>
      <c r="U411" s="39"/>
      <c r="V411" s="39"/>
      <c r="W411" s="39"/>
      <c r="X411" s="39"/>
      <c r="Y411" s="39"/>
      <c r="Z411" s="39"/>
      <c r="AA411" s="39"/>
      <c r="AB411" s="39"/>
      <c r="AC411" s="39"/>
      <c r="AD411" s="39"/>
      <c r="AE411" s="39"/>
      <c r="AT411" s="18" t="s">
        <v>221</v>
      </c>
      <c r="AU411" s="18" t="s">
        <v>90</v>
      </c>
    </row>
    <row r="412" s="2" customFormat="1">
      <c r="A412" s="39"/>
      <c r="B412" s="40"/>
      <c r="C412" s="41"/>
      <c r="D412" s="250" t="s">
        <v>362</v>
      </c>
      <c r="E412" s="41"/>
      <c r="F412" s="251" t="s">
        <v>8393</v>
      </c>
      <c r="G412" s="41"/>
      <c r="H412" s="41"/>
      <c r="I412" s="235"/>
      <c r="J412" s="41"/>
      <c r="K412" s="41"/>
      <c r="L412" s="45"/>
      <c r="M412" s="236"/>
      <c r="N412" s="237"/>
      <c r="O412" s="92"/>
      <c r="P412" s="92"/>
      <c r="Q412" s="92"/>
      <c r="R412" s="92"/>
      <c r="S412" s="92"/>
      <c r="T412" s="93"/>
      <c r="U412" s="39"/>
      <c r="V412" s="39"/>
      <c r="W412" s="39"/>
      <c r="X412" s="39"/>
      <c r="Y412" s="39"/>
      <c r="Z412" s="39"/>
      <c r="AA412" s="39"/>
      <c r="AB412" s="39"/>
      <c r="AC412" s="39"/>
      <c r="AD412" s="39"/>
      <c r="AE412" s="39"/>
      <c r="AT412" s="18" t="s">
        <v>362</v>
      </c>
      <c r="AU412" s="18" t="s">
        <v>90</v>
      </c>
    </row>
    <row r="413" s="2" customFormat="1" ht="24.15" customHeight="1">
      <c r="A413" s="39"/>
      <c r="B413" s="40"/>
      <c r="C413" s="220" t="s">
        <v>1683</v>
      </c>
      <c r="D413" s="220" t="s">
        <v>216</v>
      </c>
      <c r="E413" s="221" t="s">
        <v>8828</v>
      </c>
      <c r="F413" s="222" t="s">
        <v>8829</v>
      </c>
      <c r="G413" s="223" t="s">
        <v>797</v>
      </c>
      <c r="H413" s="224">
        <v>24</v>
      </c>
      <c r="I413" s="225"/>
      <c r="J413" s="226">
        <f>ROUND(I413*H413,2)</f>
        <v>0</v>
      </c>
      <c r="K413" s="222" t="s">
        <v>359</v>
      </c>
      <c r="L413" s="45"/>
      <c r="M413" s="227" t="s">
        <v>1</v>
      </c>
      <c r="N413" s="228" t="s">
        <v>46</v>
      </c>
      <c r="O413" s="92"/>
      <c r="P413" s="229">
        <f>O413*H413</f>
        <v>0</v>
      </c>
      <c r="Q413" s="229">
        <v>0</v>
      </c>
      <c r="R413" s="229">
        <f>Q413*H413</f>
        <v>0</v>
      </c>
      <c r="S413" s="229">
        <v>0</v>
      </c>
      <c r="T413" s="230">
        <f>S413*H413</f>
        <v>0</v>
      </c>
      <c r="U413" s="39"/>
      <c r="V413" s="39"/>
      <c r="W413" s="39"/>
      <c r="X413" s="39"/>
      <c r="Y413" s="39"/>
      <c r="Z413" s="39"/>
      <c r="AA413" s="39"/>
      <c r="AB413" s="39"/>
      <c r="AC413" s="39"/>
      <c r="AD413" s="39"/>
      <c r="AE413" s="39"/>
      <c r="AR413" s="231" t="s">
        <v>1043</v>
      </c>
      <c r="AT413" s="231" t="s">
        <v>216</v>
      </c>
      <c r="AU413" s="231" t="s">
        <v>90</v>
      </c>
      <c r="AY413" s="18" t="s">
        <v>215</v>
      </c>
      <c r="BE413" s="232">
        <f>IF(N413="základní",J413,0)</f>
        <v>0</v>
      </c>
      <c r="BF413" s="232">
        <f>IF(N413="snížená",J413,0)</f>
        <v>0</v>
      </c>
      <c r="BG413" s="232">
        <f>IF(N413="zákl. přenesená",J413,0)</f>
        <v>0</v>
      </c>
      <c r="BH413" s="232">
        <f>IF(N413="sníž. přenesená",J413,0)</f>
        <v>0</v>
      </c>
      <c r="BI413" s="232">
        <f>IF(N413="nulová",J413,0)</f>
        <v>0</v>
      </c>
      <c r="BJ413" s="18" t="s">
        <v>88</v>
      </c>
      <c r="BK413" s="232">
        <f>ROUND(I413*H413,2)</f>
        <v>0</v>
      </c>
      <c r="BL413" s="18" t="s">
        <v>1043</v>
      </c>
      <c r="BM413" s="231" t="s">
        <v>8830</v>
      </c>
    </row>
    <row r="414" s="2" customFormat="1">
      <c r="A414" s="39"/>
      <c r="B414" s="40"/>
      <c r="C414" s="41"/>
      <c r="D414" s="233" t="s">
        <v>221</v>
      </c>
      <c r="E414" s="41"/>
      <c r="F414" s="234" t="s">
        <v>8831</v>
      </c>
      <c r="G414" s="41"/>
      <c r="H414" s="41"/>
      <c r="I414" s="235"/>
      <c r="J414" s="41"/>
      <c r="K414" s="41"/>
      <c r="L414" s="45"/>
      <c r="M414" s="236"/>
      <c r="N414" s="237"/>
      <c r="O414" s="92"/>
      <c r="P414" s="92"/>
      <c r="Q414" s="92"/>
      <c r="R414" s="92"/>
      <c r="S414" s="92"/>
      <c r="T414" s="93"/>
      <c r="U414" s="39"/>
      <c r="V414" s="39"/>
      <c r="W414" s="39"/>
      <c r="X414" s="39"/>
      <c r="Y414" s="39"/>
      <c r="Z414" s="39"/>
      <c r="AA414" s="39"/>
      <c r="AB414" s="39"/>
      <c r="AC414" s="39"/>
      <c r="AD414" s="39"/>
      <c r="AE414" s="39"/>
      <c r="AT414" s="18" t="s">
        <v>221</v>
      </c>
      <c r="AU414" s="18" t="s">
        <v>90</v>
      </c>
    </row>
    <row r="415" s="2" customFormat="1">
      <c r="A415" s="39"/>
      <c r="B415" s="40"/>
      <c r="C415" s="41"/>
      <c r="D415" s="250" t="s">
        <v>362</v>
      </c>
      <c r="E415" s="41"/>
      <c r="F415" s="251" t="s">
        <v>8832</v>
      </c>
      <c r="G415" s="41"/>
      <c r="H415" s="41"/>
      <c r="I415" s="235"/>
      <c r="J415" s="41"/>
      <c r="K415" s="41"/>
      <c r="L415" s="45"/>
      <c r="M415" s="236"/>
      <c r="N415" s="237"/>
      <c r="O415" s="92"/>
      <c r="P415" s="92"/>
      <c r="Q415" s="92"/>
      <c r="R415" s="92"/>
      <c r="S415" s="92"/>
      <c r="T415" s="93"/>
      <c r="U415" s="39"/>
      <c r="V415" s="39"/>
      <c r="W415" s="39"/>
      <c r="X415" s="39"/>
      <c r="Y415" s="39"/>
      <c r="Z415" s="39"/>
      <c r="AA415" s="39"/>
      <c r="AB415" s="39"/>
      <c r="AC415" s="39"/>
      <c r="AD415" s="39"/>
      <c r="AE415" s="39"/>
      <c r="AT415" s="18" t="s">
        <v>362</v>
      </c>
      <c r="AU415" s="18" t="s">
        <v>90</v>
      </c>
    </row>
    <row r="416" s="2" customFormat="1" ht="24.15" customHeight="1">
      <c r="A416" s="39"/>
      <c r="B416" s="40"/>
      <c r="C416" s="220" t="s">
        <v>1689</v>
      </c>
      <c r="D416" s="220" t="s">
        <v>216</v>
      </c>
      <c r="E416" s="221" t="s">
        <v>8394</v>
      </c>
      <c r="F416" s="222" t="s">
        <v>8395</v>
      </c>
      <c r="G416" s="223" t="s">
        <v>797</v>
      </c>
      <c r="H416" s="224">
        <v>22</v>
      </c>
      <c r="I416" s="225"/>
      <c r="J416" s="226">
        <f>ROUND(I416*H416,2)</f>
        <v>0</v>
      </c>
      <c r="K416" s="222" t="s">
        <v>359</v>
      </c>
      <c r="L416" s="45"/>
      <c r="M416" s="227" t="s">
        <v>1</v>
      </c>
      <c r="N416" s="228" t="s">
        <v>46</v>
      </c>
      <c r="O416" s="92"/>
      <c r="P416" s="229">
        <f>O416*H416</f>
        <v>0</v>
      </c>
      <c r="Q416" s="229">
        <v>0</v>
      </c>
      <c r="R416" s="229">
        <f>Q416*H416</f>
        <v>0</v>
      </c>
      <c r="S416" s="229">
        <v>0</v>
      </c>
      <c r="T416" s="230">
        <f>S416*H416</f>
        <v>0</v>
      </c>
      <c r="U416" s="39"/>
      <c r="V416" s="39"/>
      <c r="W416" s="39"/>
      <c r="X416" s="39"/>
      <c r="Y416" s="39"/>
      <c r="Z416" s="39"/>
      <c r="AA416" s="39"/>
      <c r="AB416" s="39"/>
      <c r="AC416" s="39"/>
      <c r="AD416" s="39"/>
      <c r="AE416" s="39"/>
      <c r="AR416" s="231" t="s">
        <v>1043</v>
      </c>
      <c r="AT416" s="231" t="s">
        <v>216</v>
      </c>
      <c r="AU416" s="231" t="s">
        <v>90</v>
      </c>
      <c r="AY416" s="18" t="s">
        <v>215</v>
      </c>
      <c r="BE416" s="232">
        <f>IF(N416="základní",J416,0)</f>
        <v>0</v>
      </c>
      <c r="BF416" s="232">
        <f>IF(N416="snížená",J416,0)</f>
        <v>0</v>
      </c>
      <c r="BG416" s="232">
        <f>IF(N416="zákl. přenesená",J416,0)</f>
        <v>0</v>
      </c>
      <c r="BH416" s="232">
        <f>IF(N416="sníž. přenesená",J416,0)</f>
        <v>0</v>
      </c>
      <c r="BI416" s="232">
        <f>IF(N416="nulová",J416,0)</f>
        <v>0</v>
      </c>
      <c r="BJ416" s="18" t="s">
        <v>88</v>
      </c>
      <c r="BK416" s="232">
        <f>ROUND(I416*H416,2)</f>
        <v>0</v>
      </c>
      <c r="BL416" s="18" t="s">
        <v>1043</v>
      </c>
      <c r="BM416" s="231" t="s">
        <v>8833</v>
      </c>
    </row>
    <row r="417" s="2" customFormat="1">
      <c r="A417" s="39"/>
      <c r="B417" s="40"/>
      <c r="C417" s="41"/>
      <c r="D417" s="233" t="s">
        <v>221</v>
      </c>
      <c r="E417" s="41"/>
      <c r="F417" s="234" t="s">
        <v>8397</v>
      </c>
      <c r="G417" s="41"/>
      <c r="H417" s="41"/>
      <c r="I417" s="235"/>
      <c r="J417" s="41"/>
      <c r="K417" s="41"/>
      <c r="L417" s="45"/>
      <c r="M417" s="236"/>
      <c r="N417" s="237"/>
      <c r="O417" s="92"/>
      <c r="P417" s="92"/>
      <c r="Q417" s="92"/>
      <c r="R417" s="92"/>
      <c r="S417" s="92"/>
      <c r="T417" s="93"/>
      <c r="U417" s="39"/>
      <c r="V417" s="39"/>
      <c r="W417" s="39"/>
      <c r="X417" s="39"/>
      <c r="Y417" s="39"/>
      <c r="Z417" s="39"/>
      <c r="AA417" s="39"/>
      <c r="AB417" s="39"/>
      <c r="AC417" s="39"/>
      <c r="AD417" s="39"/>
      <c r="AE417" s="39"/>
      <c r="AT417" s="18" t="s">
        <v>221</v>
      </c>
      <c r="AU417" s="18" t="s">
        <v>90</v>
      </c>
    </row>
    <row r="418" s="2" customFormat="1">
      <c r="A418" s="39"/>
      <c r="B418" s="40"/>
      <c r="C418" s="41"/>
      <c r="D418" s="250" t="s">
        <v>362</v>
      </c>
      <c r="E418" s="41"/>
      <c r="F418" s="251" t="s">
        <v>8398</v>
      </c>
      <c r="G418" s="41"/>
      <c r="H418" s="41"/>
      <c r="I418" s="235"/>
      <c r="J418" s="41"/>
      <c r="K418" s="41"/>
      <c r="L418" s="45"/>
      <c r="M418" s="236"/>
      <c r="N418" s="237"/>
      <c r="O418" s="92"/>
      <c r="P418" s="92"/>
      <c r="Q418" s="92"/>
      <c r="R418" s="92"/>
      <c r="S418" s="92"/>
      <c r="T418" s="93"/>
      <c r="U418" s="39"/>
      <c r="V418" s="39"/>
      <c r="W418" s="39"/>
      <c r="X418" s="39"/>
      <c r="Y418" s="39"/>
      <c r="Z418" s="39"/>
      <c r="AA418" s="39"/>
      <c r="AB418" s="39"/>
      <c r="AC418" s="39"/>
      <c r="AD418" s="39"/>
      <c r="AE418" s="39"/>
      <c r="AT418" s="18" t="s">
        <v>362</v>
      </c>
      <c r="AU418" s="18" t="s">
        <v>90</v>
      </c>
    </row>
    <row r="419" s="2" customFormat="1" ht="24.15" customHeight="1">
      <c r="A419" s="39"/>
      <c r="B419" s="40"/>
      <c r="C419" s="220" t="s">
        <v>1695</v>
      </c>
      <c r="D419" s="220" t="s">
        <v>216</v>
      </c>
      <c r="E419" s="221" t="s">
        <v>8399</v>
      </c>
      <c r="F419" s="222" t="s">
        <v>8400</v>
      </c>
      <c r="G419" s="223" t="s">
        <v>797</v>
      </c>
      <c r="H419" s="224">
        <v>192</v>
      </c>
      <c r="I419" s="225"/>
      <c r="J419" s="226">
        <f>ROUND(I419*H419,2)</f>
        <v>0</v>
      </c>
      <c r="K419" s="222" t="s">
        <v>359</v>
      </c>
      <c r="L419" s="45"/>
      <c r="M419" s="227" t="s">
        <v>1</v>
      </c>
      <c r="N419" s="228" t="s">
        <v>46</v>
      </c>
      <c r="O419" s="92"/>
      <c r="P419" s="229">
        <f>O419*H419</f>
        <v>0</v>
      </c>
      <c r="Q419" s="229">
        <v>0</v>
      </c>
      <c r="R419" s="229">
        <f>Q419*H419</f>
        <v>0</v>
      </c>
      <c r="S419" s="229">
        <v>0</v>
      </c>
      <c r="T419" s="230">
        <f>S419*H419</f>
        <v>0</v>
      </c>
      <c r="U419" s="39"/>
      <c r="V419" s="39"/>
      <c r="W419" s="39"/>
      <c r="X419" s="39"/>
      <c r="Y419" s="39"/>
      <c r="Z419" s="39"/>
      <c r="AA419" s="39"/>
      <c r="AB419" s="39"/>
      <c r="AC419" s="39"/>
      <c r="AD419" s="39"/>
      <c r="AE419" s="39"/>
      <c r="AR419" s="231" t="s">
        <v>1043</v>
      </c>
      <c r="AT419" s="231" t="s">
        <v>216</v>
      </c>
      <c r="AU419" s="231" t="s">
        <v>90</v>
      </c>
      <c r="AY419" s="18" t="s">
        <v>215</v>
      </c>
      <c r="BE419" s="232">
        <f>IF(N419="základní",J419,0)</f>
        <v>0</v>
      </c>
      <c r="BF419" s="232">
        <f>IF(N419="snížená",J419,0)</f>
        <v>0</v>
      </c>
      <c r="BG419" s="232">
        <f>IF(N419="zákl. přenesená",J419,0)</f>
        <v>0</v>
      </c>
      <c r="BH419" s="232">
        <f>IF(N419="sníž. přenesená",J419,0)</f>
        <v>0</v>
      </c>
      <c r="BI419" s="232">
        <f>IF(N419="nulová",J419,0)</f>
        <v>0</v>
      </c>
      <c r="BJ419" s="18" t="s">
        <v>88</v>
      </c>
      <c r="BK419" s="232">
        <f>ROUND(I419*H419,2)</f>
        <v>0</v>
      </c>
      <c r="BL419" s="18" t="s">
        <v>1043</v>
      </c>
      <c r="BM419" s="231" t="s">
        <v>8834</v>
      </c>
    </row>
    <row r="420" s="2" customFormat="1">
      <c r="A420" s="39"/>
      <c r="B420" s="40"/>
      <c r="C420" s="41"/>
      <c r="D420" s="233" t="s">
        <v>221</v>
      </c>
      <c r="E420" s="41"/>
      <c r="F420" s="234" t="s">
        <v>8402</v>
      </c>
      <c r="G420" s="41"/>
      <c r="H420" s="41"/>
      <c r="I420" s="235"/>
      <c r="J420" s="41"/>
      <c r="K420" s="41"/>
      <c r="L420" s="45"/>
      <c r="M420" s="236"/>
      <c r="N420" s="237"/>
      <c r="O420" s="92"/>
      <c r="P420" s="92"/>
      <c r="Q420" s="92"/>
      <c r="R420" s="92"/>
      <c r="S420" s="92"/>
      <c r="T420" s="93"/>
      <c r="U420" s="39"/>
      <c r="V420" s="39"/>
      <c r="W420" s="39"/>
      <c r="X420" s="39"/>
      <c r="Y420" s="39"/>
      <c r="Z420" s="39"/>
      <c r="AA420" s="39"/>
      <c r="AB420" s="39"/>
      <c r="AC420" s="39"/>
      <c r="AD420" s="39"/>
      <c r="AE420" s="39"/>
      <c r="AT420" s="18" t="s">
        <v>221</v>
      </c>
      <c r="AU420" s="18" t="s">
        <v>90</v>
      </c>
    </row>
    <row r="421" s="2" customFormat="1">
      <c r="A421" s="39"/>
      <c r="B421" s="40"/>
      <c r="C421" s="41"/>
      <c r="D421" s="250" t="s">
        <v>362</v>
      </c>
      <c r="E421" s="41"/>
      <c r="F421" s="251" t="s">
        <v>8403</v>
      </c>
      <c r="G421" s="41"/>
      <c r="H421" s="41"/>
      <c r="I421" s="235"/>
      <c r="J421" s="41"/>
      <c r="K421" s="41"/>
      <c r="L421" s="45"/>
      <c r="M421" s="236"/>
      <c r="N421" s="237"/>
      <c r="O421" s="92"/>
      <c r="P421" s="92"/>
      <c r="Q421" s="92"/>
      <c r="R421" s="92"/>
      <c r="S421" s="92"/>
      <c r="T421" s="93"/>
      <c r="U421" s="39"/>
      <c r="V421" s="39"/>
      <c r="W421" s="39"/>
      <c r="X421" s="39"/>
      <c r="Y421" s="39"/>
      <c r="Z421" s="39"/>
      <c r="AA421" s="39"/>
      <c r="AB421" s="39"/>
      <c r="AC421" s="39"/>
      <c r="AD421" s="39"/>
      <c r="AE421" s="39"/>
      <c r="AT421" s="18" t="s">
        <v>362</v>
      </c>
      <c r="AU421" s="18" t="s">
        <v>90</v>
      </c>
    </row>
    <row r="422" s="14" customFormat="1">
      <c r="A422" s="14"/>
      <c r="B422" s="262"/>
      <c r="C422" s="263"/>
      <c r="D422" s="233" t="s">
        <v>364</v>
      </c>
      <c r="E422" s="264" t="s">
        <v>1</v>
      </c>
      <c r="F422" s="265" t="s">
        <v>8835</v>
      </c>
      <c r="G422" s="263"/>
      <c r="H422" s="266">
        <v>192</v>
      </c>
      <c r="I422" s="267"/>
      <c r="J422" s="263"/>
      <c r="K422" s="263"/>
      <c r="L422" s="268"/>
      <c r="M422" s="269"/>
      <c r="N422" s="270"/>
      <c r="O422" s="270"/>
      <c r="P422" s="270"/>
      <c r="Q422" s="270"/>
      <c r="R422" s="270"/>
      <c r="S422" s="270"/>
      <c r="T422" s="271"/>
      <c r="U422" s="14"/>
      <c r="V422" s="14"/>
      <c r="W422" s="14"/>
      <c r="X422" s="14"/>
      <c r="Y422" s="14"/>
      <c r="Z422" s="14"/>
      <c r="AA422" s="14"/>
      <c r="AB422" s="14"/>
      <c r="AC422" s="14"/>
      <c r="AD422" s="14"/>
      <c r="AE422" s="14"/>
      <c r="AT422" s="272" t="s">
        <v>364</v>
      </c>
      <c r="AU422" s="272" t="s">
        <v>90</v>
      </c>
      <c r="AV422" s="14" t="s">
        <v>90</v>
      </c>
      <c r="AW422" s="14" t="s">
        <v>36</v>
      </c>
      <c r="AX422" s="14" t="s">
        <v>88</v>
      </c>
      <c r="AY422" s="272" t="s">
        <v>215</v>
      </c>
    </row>
    <row r="423" s="2" customFormat="1" ht="21.75" customHeight="1">
      <c r="A423" s="39"/>
      <c r="B423" s="40"/>
      <c r="C423" s="220" t="s">
        <v>1700</v>
      </c>
      <c r="D423" s="220" t="s">
        <v>216</v>
      </c>
      <c r="E423" s="221" t="s">
        <v>8405</v>
      </c>
      <c r="F423" s="222" t="s">
        <v>8406</v>
      </c>
      <c r="G423" s="223" t="s">
        <v>797</v>
      </c>
      <c r="H423" s="224">
        <v>110</v>
      </c>
      <c r="I423" s="225"/>
      <c r="J423" s="226">
        <f>ROUND(I423*H423,2)</f>
        <v>0</v>
      </c>
      <c r="K423" s="222" t="s">
        <v>359</v>
      </c>
      <c r="L423" s="45"/>
      <c r="M423" s="227" t="s">
        <v>1</v>
      </c>
      <c r="N423" s="228" t="s">
        <v>46</v>
      </c>
      <c r="O423" s="92"/>
      <c r="P423" s="229">
        <f>O423*H423</f>
        <v>0</v>
      </c>
      <c r="Q423" s="229">
        <v>6.9999999999999994E-05</v>
      </c>
      <c r="R423" s="229">
        <f>Q423*H423</f>
        <v>0.0076999999999999994</v>
      </c>
      <c r="S423" s="229">
        <v>0</v>
      </c>
      <c r="T423" s="230">
        <f>S423*H423</f>
        <v>0</v>
      </c>
      <c r="U423" s="39"/>
      <c r="V423" s="39"/>
      <c r="W423" s="39"/>
      <c r="X423" s="39"/>
      <c r="Y423" s="39"/>
      <c r="Z423" s="39"/>
      <c r="AA423" s="39"/>
      <c r="AB423" s="39"/>
      <c r="AC423" s="39"/>
      <c r="AD423" s="39"/>
      <c r="AE423" s="39"/>
      <c r="AR423" s="231" t="s">
        <v>1043</v>
      </c>
      <c r="AT423" s="231" t="s">
        <v>216</v>
      </c>
      <c r="AU423" s="231" t="s">
        <v>90</v>
      </c>
      <c r="AY423" s="18" t="s">
        <v>215</v>
      </c>
      <c r="BE423" s="232">
        <f>IF(N423="základní",J423,0)</f>
        <v>0</v>
      </c>
      <c r="BF423" s="232">
        <f>IF(N423="snížená",J423,0)</f>
        <v>0</v>
      </c>
      <c r="BG423" s="232">
        <f>IF(N423="zákl. přenesená",J423,0)</f>
        <v>0</v>
      </c>
      <c r="BH423" s="232">
        <f>IF(N423="sníž. přenesená",J423,0)</f>
        <v>0</v>
      </c>
      <c r="BI423" s="232">
        <f>IF(N423="nulová",J423,0)</f>
        <v>0</v>
      </c>
      <c r="BJ423" s="18" t="s">
        <v>88</v>
      </c>
      <c r="BK423" s="232">
        <f>ROUND(I423*H423,2)</f>
        <v>0</v>
      </c>
      <c r="BL423" s="18" t="s">
        <v>1043</v>
      </c>
      <c r="BM423" s="231" t="s">
        <v>8836</v>
      </c>
    </row>
    <row r="424" s="2" customFormat="1">
      <c r="A424" s="39"/>
      <c r="B424" s="40"/>
      <c r="C424" s="41"/>
      <c r="D424" s="233" t="s">
        <v>221</v>
      </c>
      <c r="E424" s="41"/>
      <c r="F424" s="234" t="s">
        <v>8408</v>
      </c>
      <c r="G424" s="41"/>
      <c r="H424" s="41"/>
      <c r="I424" s="235"/>
      <c r="J424" s="41"/>
      <c r="K424" s="41"/>
      <c r="L424" s="45"/>
      <c r="M424" s="236"/>
      <c r="N424" s="237"/>
      <c r="O424" s="92"/>
      <c r="P424" s="92"/>
      <c r="Q424" s="92"/>
      <c r="R424" s="92"/>
      <c r="S424" s="92"/>
      <c r="T424" s="93"/>
      <c r="U424" s="39"/>
      <c r="V424" s="39"/>
      <c r="W424" s="39"/>
      <c r="X424" s="39"/>
      <c r="Y424" s="39"/>
      <c r="Z424" s="39"/>
      <c r="AA424" s="39"/>
      <c r="AB424" s="39"/>
      <c r="AC424" s="39"/>
      <c r="AD424" s="39"/>
      <c r="AE424" s="39"/>
      <c r="AT424" s="18" t="s">
        <v>221</v>
      </c>
      <c r="AU424" s="18" t="s">
        <v>90</v>
      </c>
    </row>
    <row r="425" s="2" customFormat="1">
      <c r="A425" s="39"/>
      <c r="B425" s="40"/>
      <c r="C425" s="41"/>
      <c r="D425" s="250" t="s">
        <v>362</v>
      </c>
      <c r="E425" s="41"/>
      <c r="F425" s="251" t="s">
        <v>8409</v>
      </c>
      <c r="G425" s="41"/>
      <c r="H425" s="41"/>
      <c r="I425" s="235"/>
      <c r="J425" s="41"/>
      <c r="K425" s="41"/>
      <c r="L425" s="45"/>
      <c r="M425" s="236"/>
      <c r="N425" s="237"/>
      <c r="O425" s="92"/>
      <c r="P425" s="92"/>
      <c r="Q425" s="92"/>
      <c r="R425" s="92"/>
      <c r="S425" s="92"/>
      <c r="T425" s="93"/>
      <c r="U425" s="39"/>
      <c r="V425" s="39"/>
      <c r="W425" s="39"/>
      <c r="X425" s="39"/>
      <c r="Y425" s="39"/>
      <c r="Z425" s="39"/>
      <c r="AA425" s="39"/>
      <c r="AB425" s="39"/>
      <c r="AC425" s="39"/>
      <c r="AD425" s="39"/>
      <c r="AE425" s="39"/>
      <c r="AT425" s="18" t="s">
        <v>362</v>
      </c>
      <c r="AU425" s="18" t="s">
        <v>90</v>
      </c>
    </row>
    <row r="426" s="14" customFormat="1">
      <c r="A426" s="14"/>
      <c r="B426" s="262"/>
      <c r="C426" s="263"/>
      <c r="D426" s="233" t="s">
        <v>364</v>
      </c>
      <c r="E426" s="264" t="s">
        <v>1</v>
      </c>
      <c r="F426" s="265" t="s">
        <v>1683</v>
      </c>
      <c r="G426" s="263"/>
      <c r="H426" s="266">
        <v>110</v>
      </c>
      <c r="I426" s="267"/>
      <c r="J426" s="263"/>
      <c r="K426" s="263"/>
      <c r="L426" s="268"/>
      <c r="M426" s="308"/>
      <c r="N426" s="309"/>
      <c r="O426" s="309"/>
      <c r="P426" s="309"/>
      <c r="Q426" s="309"/>
      <c r="R426" s="309"/>
      <c r="S426" s="309"/>
      <c r="T426" s="310"/>
      <c r="U426" s="14"/>
      <c r="V426" s="14"/>
      <c r="W426" s="14"/>
      <c r="X426" s="14"/>
      <c r="Y426" s="14"/>
      <c r="Z426" s="14"/>
      <c r="AA426" s="14"/>
      <c r="AB426" s="14"/>
      <c r="AC426" s="14"/>
      <c r="AD426" s="14"/>
      <c r="AE426" s="14"/>
      <c r="AT426" s="272" t="s">
        <v>364</v>
      </c>
      <c r="AU426" s="272" t="s">
        <v>90</v>
      </c>
      <c r="AV426" s="14" t="s">
        <v>90</v>
      </c>
      <c r="AW426" s="14" t="s">
        <v>36</v>
      </c>
      <c r="AX426" s="14" t="s">
        <v>88</v>
      </c>
      <c r="AY426" s="272" t="s">
        <v>215</v>
      </c>
    </row>
    <row r="427" s="2" customFormat="1" ht="6.96" customHeight="1">
      <c r="A427" s="39"/>
      <c r="B427" s="67"/>
      <c r="C427" s="68"/>
      <c r="D427" s="68"/>
      <c r="E427" s="68"/>
      <c r="F427" s="68"/>
      <c r="G427" s="68"/>
      <c r="H427" s="68"/>
      <c r="I427" s="68"/>
      <c r="J427" s="68"/>
      <c r="K427" s="68"/>
      <c r="L427" s="45"/>
      <c r="M427" s="39"/>
      <c r="O427" s="39"/>
      <c r="P427" s="39"/>
      <c r="Q427" s="39"/>
      <c r="R427" s="39"/>
      <c r="S427" s="39"/>
      <c r="T427" s="39"/>
      <c r="U427" s="39"/>
      <c r="V427" s="39"/>
      <c r="W427" s="39"/>
      <c r="X427" s="39"/>
      <c r="Y427" s="39"/>
      <c r="Z427" s="39"/>
      <c r="AA427" s="39"/>
      <c r="AB427" s="39"/>
      <c r="AC427" s="39"/>
      <c r="AD427" s="39"/>
      <c r="AE427" s="39"/>
    </row>
  </sheetData>
  <sheetProtection sheet="1" autoFilter="0" formatColumns="0" formatRows="0" objects="1" scenarios="1" spinCount="100000" saltValue="6btVj6KdT2hRmpTGXaaU4WAVf9L0X2Fbv2U00AKILzDdeBbxJQ5K7iXADF639+Oz4i02aizDyRCDNuyPaAbOgQ==" hashValue="RBgWkEnMocamaa9X4gyEnSQOKWsePfeKuz6eGy4icsWt5xb+9Rqo9gy6COBxUrYPDfJeqTS2IiITq+Y8jt6jwA==" algorithmName="SHA-512" password="CC35"/>
  <autoFilter ref="C124:K426"/>
  <mergeCells count="12">
    <mergeCell ref="E7:H7"/>
    <mergeCell ref="E9:H9"/>
    <mergeCell ref="E11:H11"/>
    <mergeCell ref="E20:H20"/>
    <mergeCell ref="E29:H29"/>
    <mergeCell ref="E85:H85"/>
    <mergeCell ref="E87:H87"/>
    <mergeCell ref="E89:H89"/>
    <mergeCell ref="E113:H113"/>
    <mergeCell ref="E115:H115"/>
    <mergeCell ref="E117:H117"/>
    <mergeCell ref="L2:V2"/>
  </mergeCells>
  <hyperlinks>
    <hyperlink ref="F130" r:id="rId1" display="https://podminky.urs.cz/item/CS_URS_2025_01/460791112"/>
    <hyperlink ref="F136" r:id="rId2" display="https://podminky.urs.cz/item/CS_URS_2025_01/741122122"/>
    <hyperlink ref="F145" r:id="rId3" display="https://podminky.urs.cz/item/CS_URS_2025_01/741132103"/>
    <hyperlink ref="F149" r:id="rId4" display="https://podminky.urs.cz/item/CS_URS_2025_01/741410002"/>
    <hyperlink ref="F155" r:id="rId5" display="https://podminky.urs.cz/item/CS_URS_2025_01/741410003"/>
    <hyperlink ref="F161" r:id="rId6" display="https://podminky.urs.cz/item/CS_URS_2025_01/741420022"/>
    <hyperlink ref="F167" r:id="rId7" display="https://podminky.urs.cz/item/CS_URS_2025_01/741420024"/>
    <hyperlink ref="F172" r:id="rId8" display="https://podminky.urs.cz/item/CS_URS_2025_01/210202013"/>
    <hyperlink ref="F176" r:id="rId9" display="https://podminky.urs.cz/item/CS_URS_2025_01/210204011"/>
    <hyperlink ref="F182" r:id="rId10" display="https://podminky.urs.cz/item/CS_URS_2025_01/210204122"/>
    <hyperlink ref="F191" r:id="rId11" display="https://podminky.urs.cz/item/CS_URS_2025_01/741921012"/>
    <hyperlink ref="F203" r:id="rId12" display="https://podminky.urs.cz/item/CS_URS_2025_01/460791112"/>
    <hyperlink ref="F212" r:id="rId13" display="https://podminky.urs.cz/item/CS_URS_2025_01/741122143"/>
    <hyperlink ref="F218" r:id="rId14" display="https://podminky.urs.cz/item/CS_URS_2025_01/741120101"/>
    <hyperlink ref="F223" r:id="rId15" display="https://podminky.urs.cz/item/CS_URS_2025_01/741132146"/>
    <hyperlink ref="F226" r:id="rId16" display="https://podminky.urs.cz/item/CS_URS_2025_01/210250801"/>
    <hyperlink ref="F232" r:id="rId17" display="https://podminky.urs.cz/item/CS_URS_2025_01/210250802"/>
    <hyperlink ref="F235" r:id="rId18" display="https://podminky.urs.cz/item/CS_URS_2025_01/210250803"/>
    <hyperlink ref="F238" r:id="rId19" display="https://podminky.urs.cz/item/CS_URS_2025_01/741210001"/>
    <hyperlink ref="F243" r:id="rId20" display="https://podminky.urs.cz/item/CS_URS_2025_01/741322021"/>
    <hyperlink ref="F249" r:id="rId21" display="https://podminky.urs.cz/item/CS_URS_2025_01/741420022"/>
    <hyperlink ref="F254" r:id="rId22" display="https://podminky.urs.cz/item/CS_URS_2025_01/742123001"/>
    <hyperlink ref="F258" r:id="rId23" display="https://podminky.urs.cz/item/CS_URS_2025_01/742124002"/>
    <hyperlink ref="F264" r:id="rId24" display="https://podminky.urs.cz/item/CS_URS_2025_01/742124005"/>
    <hyperlink ref="F275" r:id="rId25" display="https://podminky.urs.cz/item/CS_URS_2025_01/460791115"/>
    <hyperlink ref="F283" r:id="rId26" display="https://podminky.urs.cz/item/CS_URS_2025_01/741120001"/>
    <hyperlink ref="F288" r:id="rId27" display="https://podminky.urs.cz/item/CS_URS_2025_01/741921012"/>
    <hyperlink ref="F297" r:id="rId28" display="https://podminky.urs.cz/item/CS_URS_2025_01/741122122"/>
    <hyperlink ref="F303" r:id="rId29" display="https://podminky.urs.cz/item/CS_URS_2025_01/741322001"/>
    <hyperlink ref="F307" r:id="rId30" display="https://podminky.urs.cz/item/CS_URS_2025_01/460791112"/>
    <hyperlink ref="F316" r:id="rId31" display="https://podminky.urs.cz/item/CS_URS_2025_01/742123001"/>
    <hyperlink ref="F320" r:id="rId32" display="https://podminky.urs.cz/item/CS_URS_2025_01/742124002"/>
    <hyperlink ref="F326" r:id="rId33" display="https://podminky.urs.cz/item/CS_URS_2025_01/742124005"/>
    <hyperlink ref="F332" r:id="rId34" display="https://podminky.urs.cz/item/CS_URS_2025_01/741921012"/>
    <hyperlink ref="F339" r:id="rId35" display="https://podminky.urs.cz/item/CS_URS_2025_01/742320051"/>
    <hyperlink ref="F349" r:id="rId36" display="https://podminky.urs.cz/item/CS_URS_2025_01/741810001"/>
    <hyperlink ref="F353" r:id="rId37" display="https://podminky.urs.cz/item/CS_URS_2025_01/460141112"/>
    <hyperlink ref="F359" r:id="rId38" display="https://podminky.urs.cz/item/CS_URS_2025_01/460171172"/>
    <hyperlink ref="F367" r:id="rId39" display="https://podminky.urs.cz/item/CS_URS_2025_01/460171272"/>
    <hyperlink ref="F375" r:id="rId40" display="https://podminky.urs.cz/item/CS_URS_2025_01/460171322"/>
    <hyperlink ref="F383" r:id="rId41" display="https://podminky.urs.cz/item/CS_URS_2025_01/460341113"/>
    <hyperlink ref="F386" r:id="rId42" display="https://podminky.urs.cz/item/CS_URS_2025_01/460341121"/>
    <hyperlink ref="F390" r:id="rId43" display="https://podminky.urs.cz/item/CS_URS_2025_01/460361121"/>
    <hyperlink ref="F394" r:id="rId44" display="https://podminky.urs.cz/item/CS_URS_2025_01/460371121"/>
    <hyperlink ref="F402" r:id="rId45" display="https://podminky.urs.cz/item/CS_URS_2025_01/460411122"/>
    <hyperlink ref="F412" r:id="rId46" display="https://podminky.urs.cz/item/CS_URS_2025_01/460451162"/>
    <hyperlink ref="F415" r:id="rId47" display="https://podminky.urs.cz/item/CS_URS_2025_01/460451262"/>
    <hyperlink ref="F418" r:id="rId48" display="https://podminky.urs.cz/item/CS_URS_2025_01/460451312"/>
    <hyperlink ref="F421" r:id="rId49" display="https://podminky.urs.cz/item/CS_URS_2025_01/460661112"/>
    <hyperlink ref="F425" r:id="rId50" display="https://podminky.urs.cz/item/CS_URS_2025_01/460671112"/>
  </hyperlinks>
  <pageMargins left="0.39375" right="0.39375" top="0.39375" bottom="0.39375" header="0" footer="0"/>
  <pageSetup paperSize="9" orientation="portrait" blackAndWhite="1" fitToHeight="100"/>
  <headerFooter>
    <oddFooter>&amp;CStrana &amp;P z &amp;N</oddFooter>
  </headerFooter>
  <drawing r:id="rId5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181</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8259</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8837</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182</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74.5" customHeight="1">
      <c r="A29" s="155"/>
      <c r="B29" s="156"/>
      <c r="C29" s="155"/>
      <c r="D29" s="155"/>
      <c r="E29" s="157" t="s">
        <v>8506</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ROUND(J123,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ROUND((SUM(BE123:BE205)),  2)</f>
        <v>0</v>
      </c>
      <c r="G35" s="39"/>
      <c r="H35" s="39"/>
      <c r="I35" s="165">
        <v>0.20999999999999999</v>
      </c>
      <c r="J35" s="164">
        <f>ROUND(((SUM(BE123:BE205))*I35),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ROUND((SUM(BF123:BF205)),  2)</f>
        <v>0</v>
      </c>
      <c r="G36" s="39"/>
      <c r="H36" s="39"/>
      <c r="I36" s="165">
        <v>0.12</v>
      </c>
      <c r="J36" s="164">
        <f>ROUND(((SUM(BF123:BF205))*I36),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ROUND((SUM(BG123:BG205)),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ROUND((SUM(BH123:BH205)),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ROUND((SUM(BI123:BI205)),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8259</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IO-03d - Úprava sítě veřejného osvětlení</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J123</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335</v>
      </c>
      <c r="E99" s="192"/>
      <c r="F99" s="192"/>
      <c r="G99" s="192"/>
      <c r="H99" s="192"/>
      <c r="I99" s="192"/>
      <c r="J99" s="193">
        <f>J124</f>
        <v>0</v>
      </c>
      <c r="K99" s="190"/>
      <c r="L99" s="194"/>
      <c r="S99" s="9"/>
      <c r="T99" s="9"/>
      <c r="U99" s="9"/>
      <c r="V99" s="9"/>
      <c r="W99" s="9"/>
      <c r="X99" s="9"/>
      <c r="Y99" s="9"/>
      <c r="Z99" s="9"/>
      <c r="AA99" s="9"/>
      <c r="AB99" s="9"/>
      <c r="AC99" s="9"/>
      <c r="AD99" s="9"/>
      <c r="AE99" s="9"/>
    </row>
    <row r="100" s="12" customFormat="1" ht="19.92" customHeight="1">
      <c r="A100" s="12"/>
      <c r="B100" s="243"/>
      <c r="C100" s="134"/>
      <c r="D100" s="244" t="s">
        <v>4005</v>
      </c>
      <c r="E100" s="245"/>
      <c r="F100" s="245"/>
      <c r="G100" s="245"/>
      <c r="H100" s="245"/>
      <c r="I100" s="245"/>
      <c r="J100" s="246">
        <f>J125</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8262</v>
      </c>
      <c r="E101" s="245"/>
      <c r="F101" s="245"/>
      <c r="G101" s="245"/>
      <c r="H101" s="245"/>
      <c r="I101" s="245"/>
      <c r="J101" s="246">
        <f>J157</f>
        <v>0</v>
      </c>
      <c r="K101" s="134"/>
      <c r="L101" s="247"/>
      <c r="S101" s="12"/>
      <c r="T101" s="12"/>
      <c r="U101" s="12"/>
      <c r="V101" s="12"/>
      <c r="W101" s="12"/>
      <c r="X101" s="12"/>
      <c r="Y101" s="12"/>
      <c r="Z101" s="12"/>
      <c r="AA101" s="12"/>
      <c r="AB101" s="12"/>
      <c r="AC101" s="12"/>
      <c r="AD101" s="12"/>
      <c r="AE101" s="12"/>
    </row>
    <row r="102" s="2" customFormat="1" ht="21.84" customHeight="1">
      <c r="A102" s="39"/>
      <c r="B102" s="40"/>
      <c r="C102" s="41"/>
      <c r="D102" s="41"/>
      <c r="E102" s="41"/>
      <c r="F102" s="41"/>
      <c r="G102" s="41"/>
      <c r="H102" s="41"/>
      <c r="I102" s="41"/>
      <c r="J102" s="41"/>
      <c r="K102" s="41"/>
      <c r="L102" s="64"/>
      <c r="S102" s="39"/>
      <c r="T102" s="39"/>
      <c r="U102" s="39"/>
      <c r="V102" s="39"/>
      <c r="W102" s="39"/>
      <c r="X102" s="39"/>
      <c r="Y102" s="39"/>
      <c r="Z102" s="39"/>
      <c r="AA102" s="39"/>
      <c r="AB102" s="39"/>
      <c r="AC102" s="39"/>
      <c r="AD102" s="39"/>
      <c r="AE102" s="39"/>
    </row>
    <row r="103" s="2" customFormat="1" ht="6.96" customHeight="1">
      <c r="A103" s="39"/>
      <c r="B103" s="67"/>
      <c r="C103" s="68"/>
      <c r="D103" s="68"/>
      <c r="E103" s="68"/>
      <c r="F103" s="68"/>
      <c r="G103" s="68"/>
      <c r="H103" s="68"/>
      <c r="I103" s="68"/>
      <c r="J103" s="68"/>
      <c r="K103" s="68"/>
      <c r="L103" s="64"/>
      <c r="S103" s="39"/>
      <c r="T103" s="39"/>
      <c r="U103" s="39"/>
      <c r="V103" s="39"/>
      <c r="W103" s="39"/>
      <c r="X103" s="39"/>
      <c r="Y103" s="39"/>
      <c r="Z103" s="39"/>
      <c r="AA103" s="39"/>
      <c r="AB103" s="39"/>
      <c r="AC103" s="39"/>
      <c r="AD103" s="39"/>
      <c r="AE103" s="39"/>
    </row>
    <row r="107" s="2" customFormat="1" ht="6.96" customHeight="1">
      <c r="A107" s="39"/>
      <c r="B107" s="69"/>
      <c r="C107" s="70"/>
      <c r="D107" s="70"/>
      <c r="E107" s="70"/>
      <c r="F107" s="70"/>
      <c r="G107" s="70"/>
      <c r="H107" s="70"/>
      <c r="I107" s="70"/>
      <c r="J107" s="70"/>
      <c r="K107" s="70"/>
      <c r="L107" s="64"/>
      <c r="S107" s="39"/>
      <c r="T107" s="39"/>
      <c r="U107" s="39"/>
      <c r="V107" s="39"/>
      <c r="W107" s="39"/>
      <c r="X107" s="39"/>
      <c r="Y107" s="39"/>
      <c r="Z107" s="39"/>
      <c r="AA107" s="39"/>
      <c r="AB107" s="39"/>
      <c r="AC107" s="39"/>
      <c r="AD107" s="39"/>
      <c r="AE107" s="39"/>
    </row>
    <row r="108" s="2" customFormat="1" ht="24.96" customHeight="1">
      <c r="A108" s="39"/>
      <c r="B108" s="40"/>
      <c r="C108" s="24" t="s">
        <v>200</v>
      </c>
      <c r="D108" s="41"/>
      <c r="E108" s="41"/>
      <c r="F108" s="41"/>
      <c r="G108" s="41"/>
      <c r="H108" s="41"/>
      <c r="I108" s="41"/>
      <c r="J108" s="41"/>
      <c r="K108" s="41"/>
      <c r="L108" s="64"/>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12" customHeight="1">
      <c r="A110" s="39"/>
      <c r="B110" s="40"/>
      <c r="C110" s="33" t="s">
        <v>16</v>
      </c>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6.5" customHeight="1">
      <c r="A111" s="39"/>
      <c r="B111" s="40"/>
      <c r="C111" s="41"/>
      <c r="D111" s="41"/>
      <c r="E111" s="184" t="str">
        <f>E7</f>
        <v>Výstavba výjezdové základny ZZS KV – Velké Meziříčí</v>
      </c>
      <c r="F111" s="33"/>
      <c r="G111" s="33"/>
      <c r="H111" s="33"/>
      <c r="I111" s="41"/>
      <c r="J111" s="41"/>
      <c r="K111" s="41"/>
      <c r="L111" s="64"/>
      <c r="S111" s="39"/>
      <c r="T111" s="39"/>
      <c r="U111" s="39"/>
      <c r="V111" s="39"/>
      <c r="W111" s="39"/>
      <c r="X111" s="39"/>
      <c r="Y111" s="39"/>
      <c r="Z111" s="39"/>
      <c r="AA111" s="39"/>
      <c r="AB111" s="39"/>
      <c r="AC111" s="39"/>
      <c r="AD111" s="39"/>
      <c r="AE111" s="39"/>
    </row>
    <row r="112" s="1" customFormat="1" ht="12" customHeight="1">
      <c r="B112" s="22"/>
      <c r="C112" s="33" t="s">
        <v>189</v>
      </c>
      <c r="D112" s="23"/>
      <c r="E112" s="23"/>
      <c r="F112" s="23"/>
      <c r="G112" s="23"/>
      <c r="H112" s="23"/>
      <c r="I112" s="23"/>
      <c r="J112" s="23"/>
      <c r="K112" s="23"/>
      <c r="L112" s="21"/>
    </row>
    <row r="113" s="2" customFormat="1" ht="16.5" customHeight="1">
      <c r="A113" s="39"/>
      <c r="B113" s="40"/>
      <c r="C113" s="41"/>
      <c r="D113" s="41"/>
      <c r="E113" s="184" t="s">
        <v>8259</v>
      </c>
      <c r="F113" s="41"/>
      <c r="G113" s="41"/>
      <c r="H113" s="41"/>
      <c r="I113" s="41"/>
      <c r="J113" s="41"/>
      <c r="K113" s="41"/>
      <c r="L113" s="64"/>
      <c r="S113" s="39"/>
      <c r="T113" s="39"/>
      <c r="U113" s="39"/>
      <c r="V113" s="39"/>
      <c r="W113" s="39"/>
      <c r="X113" s="39"/>
      <c r="Y113" s="39"/>
      <c r="Z113" s="39"/>
      <c r="AA113" s="39"/>
      <c r="AB113" s="39"/>
      <c r="AC113" s="39"/>
      <c r="AD113" s="39"/>
      <c r="AE113" s="39"/>
    </row>
    <row r="114" s="2" customFormat="1" ht="12" customHeight="1">
      <c r="A114" s="39"/>
      <c r="B114" s="40"/>
      <c r="C114" s="33" t="s">
        <v>191</v>
      </c>
      <c r="D114" s="41"/>
      <c r="E114" s="41"/>
      <c r="F114" s="41"/>
      <c r="G114" s="41"/>
      <c r="H114" s="41"/>
      <c r="I114" s="41"/>
      <c r="J114" s="41"/>
      <c r="K114" s="41"/>
      <c r="L114" s="64"/>
      <c r="S114" s="39"/>
      <c r="T114" s="39"/>
      <c r="U114" s="39"/>
      <c r="V114" s="39"/>
      <c r="W114" s="39"/>
      <c r="X114" s="39"/>
      <c r="Y114" s="39"/>
      <c r="Z114" s="39"/>
      <c r="AA114" s="39"/>
      <c r="AB114" s="39"/>
      <c r="AC114" s="39"/>
      <c r="AD114" s="39"/>
      <c r="AE114" s="39"/>
    </row>
    <row r="115" s="2" customFormat="1" ht="16.5" customHeight="1">
      <c r="A115" s="39"/>
      <c r="B115" s="40"/>
      <c r="C115" s="41"/>
      <c r="D115" s="41"/>
      <c r="E115" s="77" t="str">
        <f>E11</f>
        <v>IO-03d - Úprava sítě veřejného osvětlení</v>
      </c>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20</v>
      </c>
      <c r="D117" s="41"/>
      <c r="E117" s="41"/>
      <c r="F117" s="28" t="str">
        <f>F14</f>
        <v>Velké Meziříčí</v>
      </c>
      <c r="G117" s="41"/>
      <c r="H117" s="41"/>
      <c r="I117" s="33" t="s">
        <v>22</v>
      </c>
      <c r="J117" s="80" t="str">
        <f>IF(J14="","",J14)</f>
        <v>27. 3. 2025</v>
      </c>
      <c r="K117" s="41"/>
      <c r="L117" s="64"/>
      <c r="S117" s="39"/>
      <c r="T117" s="39"/>
      <c r="U117" s="39"/>
      <c r="V117" s="39"/>
      <c r="W117" s="39"/>
      <c r="X117" s="39"/>
      <c r="Y117" s="39"/>
      <c r="Z117" s="39"/>
      <c r="AA117" s="39"/>
      <c r="AB117" s="39"/>
      <c r="AC117" s="39"/>
      <c r="AD117" s="39"/>
      <c r="AE117" s="39"/>
    </row>
    <row r="118" s="2" customFormat="1" ht="6.96" customHeight="1">
      <c r="A118" s="39"/>
      <c r="B118" s="40"/>
      <c r="C118" s="41"/>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25.65" customHeight="1">
      <c r="A119" s="39"/>
      <c r="B119" s="40"/>
      <c r="C119" s="33" t="s">
        <v>24</v>
      </c>
      <c r="D119" s="41"/>
      <c r="E119" s="41"/>
      <c r="F119" s="28" t="str">
        <f>E17</f>
        <v>Kraj Vysočina</v>
      </c>
      <c r="G119" s="41"/>
      <c r="H119" s="41"/>
      <c r="I119" s="33" t="s">
        <v>32</v>
      </c>
      <c r="J119" s="37" t="str">
        <f>E23</f>
        <v>PROJEKT CENTRUM NOVA s.r.o.</v>
      </c>
      <c r="K119" s="41"/>
      <c r="L119" s="64"/>
      <c r="S119" s="39"/>
      <c r="T119" s="39"/>
      <c r="U119" s="39"/>
      <c r="V119" s="39"/>
      <c r="W119" s="39"/>
      <c r="X119" s="39"/>
      <c r="Y119" s="39"/>
      <c r="Z119" s="39"/>
      <c r="AA119" s="39"/>
      <c r="AB119" s="39"/>
      <c r="AC119" s="39"/>
      <c r="AD119" s="39"/>
      <c r="AE119" s="39"/>
    </row>
    <row r="120" s="2" customFormat="1" ht="15.15" customHeight="1">
      <c r="A120" s="39"/>
      <c r="B120" s="40"/>
      <c r="C120" s="33" t="s">
        <v>30</v>
      </c>
      <c r="D120" s="41"/>
      <c r="E120" s="41"/>
      <c r="F120" s="28" t="str">
        <f>IF(E20="","",E20)</f>
        <v>Vyplň údaj</v>
      </c>
      <c r="G120" s="41"/>
      <c r="H120" s="41"/>
      <c r="I120" s="33" t="s">
        <v>37</v>
      </c>
      <c r="J120" s="37" t="str">
        <f>E26</f>
        <v xml:space="preserve"> </v>
      </c>
      <c r="K120" s="41"/>
      <c r="L120" s="64"/>
      <c r="S120" s="39"/>
      <c r="T120" s="39"/>
      <c r="U120" s="39"/>
      <c r="V120" s="39"/>
      <c r="W120" s="39"/>
      <c r="X120" s="39"/>
      <c r="Y120" s="39"/>
      <c r="Z120" s="39"/>
      <c r="AA120" s="39"/>
      <c r="AB120" s="39"/>
      <c r="AC120" s="39"/>
      <c r="AD120" s="39"/>
      <c r="AE120" s="39"/>
    </row>
    <row r="121" s="2" customFormat="1" ht="10.32"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10" customFormat="1" ht="29.28" customHeight="1">
      <c r="A122" s="195"/>
      <c r="B122" s="196"/>
      <c r="C122" s="197" t="s">
        <v>201</v>
      </c>
      <c r="D122" s="198" t="s">
        <v>66</v>
      </c>
      <c r="E122" s="198" t="s">
        <v>62</v>
      </c>
      <c r="F122" s="198" t="s">
        <v>63</v>
      </c>
      <c r="G122" s="198" t="s">
        <v>202</v>
      </c>
      <c r="H122" s="198" t="s">
        <v>203</v>
      </c>
      <c r="I122" s="198" t="s">
        <v>204</v>
      </c>
      <c r="J122" s="198" t="s">
        <v>196</v>
      </c>
      <c r="K122" s="199" t="s">
        <v>205</v>
      </c>
      <c r="L122" s="200"/>
      <c r="M122" s="101" t="s">
        <v>1</v>
      </c>
      <c r="N122" s="102" t="s">
        <v>45</v>
      </c>
      <c r="O122" s="102" t="s">
        <v>206</v>
      </c>
      <c r="P122" s="102" t="s">
        <v>207</v>
      </c>
      <c r="Q122" s="102" t="s">
        <v>208</v>
      </c>
      <c r="R122" s="102" t="s">
        <v>209</v>
      </c>
      <c r="S122" s="102" t="s">
        <v>210</v>
      </c>
      <c r="T122" s="103" t="s">
        <v>211</v>
      </c>
      <c r="U122" s="195"/>
      <c r="V122" s="195"/>
      <c r="W122" s="195"/>
      <c r="X122" s="195"/>
      <c r="Y122" s="195"/>
      <c r="Z122" s="195"/>
      <c r="AA122" s="195"/>
      <c r="AB122" s="195"/>
      <c r="AC122" s="195"/>
      <c r="AD122" s="195"/>
      <c r="AE122" s="195"/>
    </row>
    <row r="123" s="2" customFormat="1" ht="22.8" customHeight="1">
      <c r="A123" s="39"/>
      <c r="B123" s="40"/>
      <c r="C123" s="108" t="s">
        <v>212</v>
      </c>
      <c r="D123" s="41"/>
      <c r="E123" s="41"/>
      <c r="F123" s="41"/>
      <c r="G123" s="41"/>
      <c r="H123" s="41"/>
      <c r="I123" s="41"/>
      <c r="J123" s="201">
        <f>BK123</f>
        <v>0</v>
      </c>
      <c r="K123" s="41"/>
      <c r="L123" s="45"/>
      <c r="M123" s="104"/>
      <c r="N123" s="202"/>
      <c r="O123" s="105"/>
      <c r="P123" s="203">
        <f>P124</f>
        <v>0</v>
      </c>
      <c r="Q123" s="105"/>
      <c r="R123" s="203">
        <f>R124</f>
        <v>0.44597999999999999</v>
      </c>
      <c r="S123" s="105"/>
      <c r="T123" s="204">
        <f>T124</f>
        <v>0.0043200000000000001</v>
      </c>
      <c r="U123" s="39"/>
      <c r="V123" s="39"/>
      <c r="W123" s="39"/>
      <c r="X123" s="39"/>
      <c r="Y123" s="39"/>
      <c r="Z123" s="39"/>
      <c r="AA123" s="39"/>
      <c r="AB123" s="39"/>
      <c r="AC123" s="39"/>
      <c r="AD123" s="39"/>
      <c r="AE123" s="39"/>
      <c r="AT123" s="18" t="s">
        <v>80</v>
      </c>
      <c r="AU123" s="18" t="s">
        <v>198</v>
      </c>
      <c r="BK123" s="205">
        <f>BK124</f>
        <v>0</v>
      </c>
    </row>
    <row r="124" s="11" customFormat="1" ht="25.92" customHeight="1">
      <c r="A124" s="11"/>
      <c r="B124" s="206"/>
      <c r="C124" s="207"/>
      <c r="D124" s="208" t="s">
        <v>80</v>
      </c>
      <c r="E124" s="209" t="s">
        <v>2233</v>
      </c>
      <c r="F124" s="209" t="s">
        <v>2234</v>
      </c>
      <c r="G124" s="207"/>
      <c r="H124" s="207"/>
      <c r="I124" s="210"/>
      <c r="J124" s="211">
        <f>BK124</f>
        <v>0</v>
      </c>
      <c r="K124" s="207"/>
      <c r="L124" s="212"/>
      <c r="M124" s="213"/>
      <c r="N124" s="214"/>
      <c r="O124" s="214"/>
      <c r="P124" s="215">
        <f>P125+P157</f>
        <v>0</v>
      </c>
      <c r="Q124" s="214"/>
      <c r="R124" s="215">
        <f>R125+R157</f>
        <v>0.44597999999999999</v>
      </c>
      <c r="S124" s="214"/>
      <c r="T124" s="216">
        <f>T125+T157</f>
        <v>0.0043200000000000001</v>
      </c>
      <c r="U124" s="11"/>
      <c r="V124" s="11"/>
      <c r="W124" s="11"/>
      <c r="X124" s="11"/>
      <c r="Y124" s="11"/>
      <c r="Z124" s="11"/>
      <c r="AA124" s="11"/>
      <c r="AB124" s="11"/>
      <c r="AC124" s="11"/>
      <c r="AD124" s="11"/>
      <c r="AE124" s="11"/>
      <c r="AR124" s="217" t="s">
        <v>227</v>
      </c>
      <c r="AT124" s="218" t="s">
        <v>80</v>
      </c>
      <c r="AU124" s="218" t="s">
        <v>81</v>
      </c>
      <c r="AY124" s="217" t="s">
        <v>215</v>
      </c>
      <c r="BK124" s="219">
        <f>BK125+BK157</f>
        <v>0</v>
      </c>
    </row>
    <row r="125" s="11" customFormat="1" ht="22.8" customHeight="1">
      <c r="A125" s="11"/>
      <c r="B125" s="206"/>
      <c r="C125" s="207"/>
      <c r="D125" s="208" t="s">
        <v>80</v>
      </c>
      <c r="E125" s="248" t="s">
        <v>4526</v>
      </c>
      <c r="F125" s="248" t="s">
        <v>4527</v>
      </c>
      <c r="G125" s="207"/>
      <c r="H125" s="207"/>
      <c r="I125" s="210"/>
      <c r="J125" s="249">
        <f>BK125</f>
        <v>0</v>
      </c>
      <c r="K125" s="207"/>
      <c r="L125" s="212"/>
      <c r="M125" s="213"/>
      <c r="N125" s="214"/>
      <c r="O125" s="214"/>
      <c r="P125" s="215">
        <f>SUM(P126:P156)</f>
        <v>0</v>
      </c>
      <c r="Q125" s="214"/>
      <c r="R125" s="215">
        <f>SUM(R126:R156)</f>
        <v>0.047899999999999998</v>
      </c>
      <c r="S125" s="214"/>
      <c r="T125" s="216">
        <f>SUM(T126:T156)</f>
        <v>0.0043200000000000001</v>
      </c>
      <c r="U125" s="11"/>
      <c r="V125" s="11"/>
      <c r="W125" s="11"/>
      <c r="X125" s="11"/>
      <c r="Y125" s="11"/>
      <c r="Z125" s="11"/>
      <c r="AA125" s="11"/>
      <c r="AB125" s="11"/>
      <c r="AC125" s="11"/>
      <c r="AD125" s="11"/>
      <c r="AE125" s="11"/>
      <c r="AR125" s="217" t="s">
        <v>90</v>
      </c>
      <c r="AT125" s="218" t="s">
        <v>80</v>
      </c>
      <c r="AU125" s="218" t="s">
        <v>88</v>
      </c>
      <c r="AY125" s="217" t="s">
        <v>215</v>
      </c>
      <c r="BK125" s="219">
        <f>SUM(BK126:BK156)</f>
        <v>0</v>
      </c>
    </row>
    <row r="126" s="2" customFormat="1" ht="33" customHeight="1">
      <c r="A126" s="39"/>
      <c r="B126" s="40"/>
      <c r="C126" s="220" t="s">
        <v>88</v>
      </c>
      <c r="D126" s="220" t="s">
        <v>216</v>
      </c>
      <c r="E126" s="221" t="s">
        <v>8838</v>
      </c>
      <c r="F126" s="222" t="s">
        <v>8839</v>
      </c>
      <c r="G126" s="223" t="s">
        <v>716</v>
      </c>
      <c r="H126" s="224">
        <v>3</v>
      </c>
      <c r="I126" s="225"/>
      <c r="J126" s="226">
        <f>ROUND(I126*H126,2)</f>
        <v>0</v>
      </c>
      <c r="K126" s="222" t="s">
        <v>359</v>
      </c>
      <c r="L126" s="45"/>
      <c r="M126" s="227" t="s">
        <v>1</v>
      </c>
      <c r="N126" s="228" t="s">
        <v>46</v>
      </c>
      <c r="O126" s="92"/>
      <c r="P126" s="229">
        <f>O126*H126</f>
        <v>0</v>
      </c>
      <c r="Q126" s="229">
        <v>0</v>
      </c>
      <c r="R126" s="229">
        <f>Q126*H126</f>
        <v>0</v>
      </c>
      <c r="S126" s="229">
        <v>0</v>
      </c>
      <c r="T126" s="230">
        <f>S126*H126</f>
        <v>0</v>
      </c>
      <c r="U126" s="39"/>
      <c r="V126" s="39"/>
      <c r="W126" s="39"/>
      <c r="X126" s="39"/>
      <c r="Y126" s="39"/>
      <c r="Z126" s="39"/>
      <c r="AA126" s="39"/>
      <c r="AB126" s="39"/>
      <c r="AC126" s="39"/>
      <c r="AD126" s="39"/>
      <c r="AE126" s="39"/>
      <c r="AR126" s="231" t="s">
        <v>1043</v>
      </c>
      <c r="AT126" s="231" t="s">
        <v>216</v>
      </c>
      <c r="AU126" s="231" t="s">
        <v>90</v>
      </c>
      <c r="AY126" s="18" t="s">
        <v>215</v>
      </c>
      <c r="BE126" s="232">
        <f>IF(N126="základní",J126,0)</f>
        <v>0</v>
      </c>
      <c r="BF126" s="232">
        <f>IF(N126="snížená",J126,0)</f>
        <v>0</v>
      </c>
      <c r="BG126" s="232">
        <f>IF(N126="zákl. přenesená",J126,0)</f>
        <v>0</v>
      </c>
      <c r="BH126" s="232">
        <f>IF(N126="sníž. přenesená",J126,0)</f>
        <v>0</v>
      </c>
      <c r="BI126" s="232">
        <f>IF(N126="nulová",J126,0)</f>
        <v>0</v>
      </c>
      <c r="BJ126" s="18" t="s">
        <v>88</v>
      </c>
      <c r="BK126" s="232">
        <f>ROUND(I126*H126,2)</f>
        <v>0</v>
      </c>
      <c r="BL126" s="18" t="s">
        <v>1043</v>
      </c>
      <c r="BM126" s="231" t="s">
        <v>8840</v>
      </c>
    </row>
    <row r="127" s="2" customFormat="1">
      <c r="A127" s="39"/>
      <c r="B127" s="40"/>
      <c r="C127" s="41"/>
      <c r="D127" s="233" t="s">
        <v>221</v>
      </c>
      <c r="E127" s="41"/>
      <c r="F127" s="234" t="s">
        <v>8841</v>
      </c>
      <c r="G127" s="41"/>
      <c r="H127" s="41"/>
      <c r="I127" s="235"/>
      <c r="J127" s="41"/>
      <c r="K127" s="41"/>
      <c r="L127" s="45"/>
      <c r="M127" s="236"/>
      <c r="N127" s="237"/>
      <c r="O127" s="92"/>
      <c r="P127" s="92"/>
      <c r="Q127" s="92"/>
      <c r="R127" s="92"/>
      <c r="S127" s="92"/>
      <c r="T127" s="93"/>
      <c r="U127" s="39"/>
      <c r="V127" s="39"/>
      <c r="W127" s="39"/>
      <c r="X127" s="39"/>
      <c r="Y127" s="39"/>
      <c r="Z127" s="39"/>
      <c r="AA127" s="39"/>
      <c r="AB127" s="39"/>
      <c r="AC127" s="39"/>
      <c r="AD127" s="39"/>
      <c r="AE127" s="39"/>
      <c r="AT127" s="18" t="s">
        <v>221</v>
      </c>
      <c r="AU127" s="18" t="s">
        <v>90</v>
      </c>
    </row>
    <row r="128" s="2" customFormat="1">
      <c r="A128" s="39"/>
      <c r="B128" s="40"/>
      <c r="C128" s="41"/>
      <c r="D128" s="250" t="s">
        <v>362</v>
      </c>
      <c r="E128" s="41"/>
      <c r="F128" s="251" t="s">
        <v>8842</v>
      </c>
      <c r="G128" s="41"/>
      <c r="H128" s="41"/>
      <c r="I128" s="235"/>
      <c r="J128" s="41"/>
      <c r="K128" s="41"/>
      <c r="L128" s="45"/>
      <c r="M128" s="236"/>
      <c r="N128" s="237"/>
      <c r="O128" s="92"/>
      <c r="P128" s="92"/>
      <c r="Q128" s="92"/>
      <c r="R128" s="92"/>
      <c r="S128" s="92"/>
      <c r="T128" s="93"/>
      <c r="U128" s="39"/>
      <c r="V128" s="39"/>
      <c r="W128" s="39"/>
      <c r="X128" s="39"/>
      <c r="Y128" s="39"/>
      <c r="Z128" s="39"/>
      <c r="AA128" s="39"/>
      <c r="AB128" s="39"/>
      <c r="AC128" s="39"/>
      <c r="AD128" s="39"/>
      <c r="AE128" s="39"/>
      <c r="AT128" s="18" t="s">
        <v>362</v>
      </c>
      <c r="AU128" s="18" t="s">
        <v>90</v>
      </c>
    </row>
    <row r="129" s="2" customFormat="1" ht="24.15" customHeight="1">
      <c r="A129" s="39"/>
      <c r="B129" s="40"/>
      <c r="C129" s="295" t="s">
        <v>90</v>
      </c>
      <c r="D129" s="295" t="s">
        <v>539</v>
      </c>
      <c r="E129" s="296" t="s">
        <v>8843</v>
      </c>
      <c r="F129" s="297" t="s">
        <v>8844</v>
      </c>
      <c r="G129" s="298" t="s">
        <v>716</v>
      </c>
      <c r="H129" s="299">
        <v>3</v>
      </c>
      <c r="I129" s="300"/>
      <c r="J129" s="301">
        <f>ROUND(I129*H129,2)</f>
        <v>0</v>
      </c>
      <c r="K129" s="297" t="s">
        <v>359</v>
      </c>
      <c r="L129" s="302"/>
      <c r="M129" s="303" t="s">
        <v>1</v>
      </c>
      <c r="N129" s="304" t="s">
        <v>46</v>
      </c>
      <c r="O129" s="92"/>
      <c r="P129" s="229">
        <f>O129*H129</f>
        <v>0</v>
      </c>
      <c r="Q129" s="229">
        <v>0.0037000000000000002</v>
      </c>
      <c r="R129" s="229">
        <f>Q129*H129</f>
        <v>0.011100000000000001</v>
      </c>
      <c r="S129" s="229">
        <v>0</v>
      </c>
      <c r="T129" s="230">
        <f>S129*H129</f>
        <v>0</v>
      </c>
      <c r="U129" s="39"/>
      <c r="V129" s="39"/>
      <c r="W129" s="39"/>
      <c r="X129" s="39"/>
      <c r="Y129" s="39"/>
      <c r="Z129" s="39"/>
      <c r="AA129" s="39"/>
      <c r="AB129" s="39"/>
      <c r="AC129" s="39"/>
      <c r="AD129" s="39"/>
      <c r="AE129" s="39"/>
      <c r="AR129" s="231" t="s">
        <v>1806</v>
      </c>
      <c r="AT129" s="231" t="s">
        <v>539</v>
      </c>
      <c r="AU129" s="231" t="s">
        <v>90</v>
      </c>
      <c r="AY129" s="18" t="s">
        <v>215</v>
      </c>
      <c r="BE129" s="232">
        <f>IF(N129="základní",J129,0)</f>
        <v>0</v>
      </c>
      <c r="BF129" s="232">
        <f>IF(N129="snížená",J129,0)</f>
        <v>0</v>
      </c>
      <c r="BG129" s="232">
        <f>IF(N129="zákl. přenesená",J129,0)</f>
        <v>0</v>
      </c>
      <c r="BH129" s="232">
        <f>IF(N129="sníž. přenesená",J129,0)</f>
        <v>0</v>
      </c>
      <c r="BI129" s="232">
        <f>IF(N129="nulová",J129,0)</f>
        <v>0</v>
      </c>
      <c r="BJ129" s="18" t="s">
        <v>88</v>
      </c>
      <c r="BK129" s="232">
        <f>ROUND(I129*H129,2)</f>
        <v>0</v>
      </c>
      <c r="BL129" s="18" t="s">
        <v>1806</v>
      </c>
      <c r="BM129" s="231" t="s">
        <v>8845</v>
      </c>
    </row>
    <row r="130" s="2" customFormat="1">
      <c r="A130" s="39"/>
      <c r="B130" s="40"/>
      <c r="C130" s="41"/>
      <c r="D130" s="233" t="s">
        <v>221</v>
      </c>
      <c r="E130" s="41"/>
      <c r="F130" s="234" t="s">
        <v>8844</v>
      </c>
      <c r="G130" s="41"/>
      <c r="H130" s="41"/>
      <c r="I130" s="235"/>
      <c r="J130" s="41"/>
      <c r="K130" s="41"/>
      <c r="L130" s="45"/>
      <c r="M130" s="236"/>
      <c r="N130" s="237"/>
      <c r="O130" s="92"/>
      <c r="P130" s="92"/>
      <c r="Q130" s="92"/>
      <c r="R130" s="92"/>
      <c r="S130" s="92"/>
      <c r="T130" s="93"/>
      <c r="U130" s="39"/>
      <c r="V130" s="39"/>
      <c r="W130" s="39"/>
      <c r="X130" s="39"/>
      <c r="Y130" s="39"/>
      <c r="Z130" s="39"/>
      <c r="AA130" s="39"/>
      <c r="AB130" s="39"/>
      <c r="AC130" s="39"/>
      <c r="AD130" s="39"/>
      <c r="AE130" s="39"/>
      <c r="AT130" s="18" t="s">
        <v>221</v>
      </c>
      <c r="AU130" s="18" t="s">
        <v>90</v>
      </c>
    </row>
    <row r="131" s="2" customFormat="1" ht="37.8" customHeight="1">
      <c r="A131" s="39"/>
      <c r="B131" s="40"/>
      <c r="C131" s="220" t="s">
        <v>227</v>
      </c>
      <c r="D131" s="220" t="s">
        <v>216</v>
      </c>
      <c r="E131" s="221" t="s">
        <v>8846</v>
      </c>
      <c r="F131" s="222" t="s">
        <v>8847</v>
      </c>
      <c r="G131" s="223" t="s">
        <v>716</v>
      </c>
      <c r="H131" s="224">
        <v>1</v>
      </c>
      <c r="I131" s="225"/>
      <c r="J131" s="226">
        <f>ROUND(I131*H131,2)</f>
        <v>0</v>
      </c>
      <c r="K131" s="222" t="s">
        <v>359</v>
      </c>
      <c r="L131" s="45"/>
      <c r="M131" s="227" t="s">
        <v>1</v>
      </c>
      <c r="N131" s="228" t="s">
        <v>46</v>
      </c>
      <c r="O131" s="92"/>
      <c r="P131" s="229">
        <f>O131*H131</f>
        <v>0</v>
      </c>
      <c r="Q131" s="229">
        <v>0</v>
      </c>
      <c r="R131" s="229">
        <f>Q131*H131</f>
        <v>0</v>
      </c>
      <c r="S131" s="229">
        <v>0</v>
      </c>
      <c r="T131" s="230">
        <f>S131*H131</f>
        <v>0</v>
      </c>
      <c r="U131" s="39"/>
      <c r="V131" s="39"/>
      <c r="W131" s="39"/>
      <c r="X131" s="39"/>
      <c r="Y131" s="39"/>
      <c r="Z131" s="39"/>
      <c r="AA131" s="39"/>
      <c r="AB131" s="39"/>
      <c r="AC131" s="39"/>
      <c r="AD131" s="39"/>
      <c r="AE131" s="39"/>
      <c r="AR131" s="231" t="s">
        <v>1043</v>
      </c>
      <c r="AT131" s="231" t="s">
        <v>216</v>
      </c>
      <c r="AU131" s="231" t="s">
        <v>90</v>
      </c>
      <c r="AY131" s="18" t="s">
        <v>215</v>
      </c>
      <c r="BE131" s="232">
        <f>IF(N131="základní",J131,0)</f>
        <v>0</v>
      </c>
      <c r="BF131" s="232">
        <f>IF(N131="snížená",J131,0)</f>
        <v>0</v>
      </c>
      <c r="BG131" s="232">
        <f>IF(N131="zákl. přenesená",J131,0)</f>
        <v>0</v>
      </c>
      <c r="BH131" s="232">
        <f>IF(N131="sníž. přenesená",J131,0)</f>
        <v>0</v>
      </c>
      <c r="BI131" s="232">
        <f>IF(N131="nulová",J131,0)</f>
        <v>0</v>
      </c>
      <c r="BJ131" s="18" t="s">
        <v>88</v>
      </c>
      <c r="BK131" s="232">
        <f>ROUND(I131*H131,2)</f>
        <v>0</v>
      </c>
      <c r="BL131" s="18" t="s">
        <v>1043</v>
      </c>
      <c r="BM131" s="231" t="s">
        <v>8848</v>
      </c>
    </row>
    <row r="132" s="2" customFormat="1">
      <c r="A132" s="39"/>
      <c r="B132" s="40"/>
      <c r="C132" s="41"/>
      <c r="D132" s="233" t="s">
        <v>221</v>
      </c>
      <c r="E132" s="41"/>
      <c r="F132" s="234" t="s">
        <v>8849</v>
      </c>
      <c r="G132" s="41"/>
      <c r="H132" s="41"/>
      <c r="I132" s="235"/>
      <c r="J132" s="41"/>
      <c r="K132" s="41"/>
      <c r="L132" s="45"/>
      <c r="M132" s="236"/>
      <c r="N132" s="237"/>
      <c r="O132" s="92"/>
      <c r="P132" s="92"/>
      <c r="Q132" s="92"/>
      <c r="R132" s="92"/>
      <c r="S132" s="92"/>
      <c r="T132" s="93"/>
      <c r="U132" s="39"/>
      <c r="V132" s="39"/>
      <c r="W132" s="39"/>
      <c r="X132" s="39"/>
      <c r="Y132" s="39"/>
      <c r="Z132" s="39"/>
      <c r="AA132" s="39"/>
      <c r="AB132" s="39"/>
      <c r="AC132" s="39"/>
      <c r="AD132" s="39"/>
      <c r="AE132" s="39"/>
      <c r="AT132" s="18" t="s">
        <v>221</v>
      </c>
      <c r="AU132" s="18" t="s">
        <v>90</v>
      </c>
    </row>
    <row r="133" s="2" customFormat="1">
      <c r="A133" s="39"/>
      <c r="B133" s="40"/>
      <c r="C133" s="41"/>
      <c r="D133" s="250" t="s">
        <v>362</v>
      </c>
      <c r="E133" s="41"/>
      <c r="F133" s="251" t="s">
        <v>8850</v>
      </c>
      <c r="G133" s="41"/>
      <c r="H133" s="41"/>
      <c r="I133" s="235"/>
      <c r="J133" s="41"/>
      <c r="K133" s="41"/>
      <c r="L133" s="45"/>
      <c r="M133" s="236"/>
      <c r="N133" s="237"/>
      <c r="O133" s="92"/>
      <c r="P133" s="92"/>
      <c r="Q133" s="92"/>
      <c r="R133" s="92"/>
      <c r="S133" s="92"/>
      <c r="T133" s="93"/>
      <c r="U133" s="39"/>
      <c r="V133" s="39"/>
      <c r="W133" s="39"/>
      <c r="X133" s="39"/>
      <c r="Y133" s="39"/>
      <c r="Z133" s="39"/>
      <c r="AA133" s="39"/>
      <c r="AB133" s="39"/>
      <c r="AC133" s="39"/>
      <c r="AD133" s="39"/>
      <c r="AE133" s="39"/>
      <c r="AT133" s="18" t="s">
        <v>362</v>
      </c>
      <c r="AU133" s="18" t="s">
        <v>90</v>
      </c>
    </row>
    <row r="134" s="2" customFormat="1" ht="16.5" customHeight="1">
      <c r="A134" s="39"/>
      <c r="B134" s="40"/>
      <c r="C134" s="295" t="s">
        <v>214</v>
      </c>
      <c r="D134" s="295" t="s">
        <v>539</v>
      </c>
      <c r="E134" s="296" t="s">
        <v>8851</v>
      </c>
      <c r="F134" s="297" t="s">
        <v>8852</v>
      </c>
      <c r="G134" s="298" t="s">
        <v>716</v>
      </c>
      <c r="H134" s="299">
        <v>1</v>
      </c>
      <c r="I134" s="300"/>
      <c r="J134" s="301">
        <f>ROUND(I134*H134,2)</f>
        <v>0</v>
      </c>
      <c r="K134" s="297" t="s">
        <v>1</v>
      </c>
      <c r="L134" s="302"/>
      <c r="M134" s="303" t="s">
        <v>1</v>
      </c>
      <c r="N134" s="304" t="s">
        <v>46</v>
      </c>
      <c r="O134" s="92"/>
      <c r="P134" s="229">
        <f>O134*H134</f>
        <v>0</v>
      </c>
      <c r="Q134" s="229">
        <v>0</v>
      </c>
      <c r="R134" s="229">
        <f>Q134*H134</f>
        <v>0</v>
      </c>
      <c r="S134" s="229">
        <v>0</v>
      </c>
      <c r="T134" s="230">
        <f>S134*H134</f>
        <v>0</v>
      </c>
      <c r="U134" s="39"/>
      <c r="V134" s="39"/>
      <c r="W134" s="39"/>
      <c r="X134" s="39"/>
      <c r="Y134" s="39"/>
      <c r="Z134" s="39"/>
      <c r="AA134" s="39"/>
      <c r="AB134" s="39"/>
      <c r="AC134" s="39"/>
      <c r="AD134" s="39"/>
      <c r="AE134" s="39"/>
      <c r="AR134" s="231" t="s">
        <v>1806</v>
      </c>
      <c r="AT134" s="231" t="s">
        <v>539</v>
      </c>
      <c r="AU134" s="231" t="s">
        <v>90</v>
      </c>
      <c r="AY134" s="18" t="s">
        <v>215</v>
      </c>
      <c r="BE134" s="232">
        <f>IF(N134="základní",J134,0)</f>
        <v>0</v>
      </c>
      <c r="BF134" s="232">
        <f>IF(N134="snížená",J134,0)</f>
        <v>0</v>
      </c>
      <c r="BG134" s="232">
        <f>IF(N134="zákl. přenesená",J134,0)</f>
        <v>0</v>
      </c>
      <c r="BH134" s="232">
        <f>IF(N134="sníž. přenesená",J134,0)</f>
        <v>0</v>
      </c>
      <c r="BI134" s="232">
        <f>IF(N134="nulová",J134,0)</f>
        <v>0</v>
      </c>
      <c r="BJ134" s="18" t="s">
        <v>88</v>
      </c>
      <c r="BK134" s="232">
        <f>ROUND(I134*H134,2)</f>
        <v>0</v>
      </c>
      <c r="BL134" s="18" t="s">
        <v>1806</v>
      </c>
      <c r="BM134" s="231" t="s">
        <v>8853</v>
      </c>
    </row>
    <row r="135" s="2" customFormat="1" ht="24.15" customHeight="1">
      <c r="A135" s="39"/>
      <c r="B135" s="40"/>
      <c r="C135" s="220" t="s">
        <v>236</v>
      </c>
      <c r="D135" s="220" t="s">
        <v>216</v>
      </c>
      <c r="E135" s="221" t="s">
        <v>8854</v>
      </c>
      <c r="F135" s="222" t="s">
        <v>8855</v>
      </c>
      <c r="G135" s="223" t="s">
        <v>797</v>
      </c>
      <c r="H135" s="224">
        <v>20</v>
      </c>
      <c r="I135" s="225"/>
      <c r="J135" s="226">
        <f>ROUND(I135*H135,2)</f>
        <v>0</v>
      </c>
      <c r="K135" s="222" t="s">
        <v>359</v>
      </c>
      <c r="L135" s="45"/>
      <c r="M135" s="227" t="s">
        <v>1</v>
      </c>
      <c r="N135" s="228" t="s">
        <v>46</v>
      </c>
      <c r="O135" s="92"/>
      <c r="P135" s="229">
        <f>O135*H135</f>
        <v>0</v>
      </c>
      <c r="Q135" s="229">
        <v>0</v>
      </c>
      <c r="R135" s="229">
        <f>Q135*H135</f>
        <v>0</v>
      </c>
      <c r="S135" s="229">
        <v>0</v>
      </c>
      <c r="T135" s="230">
        <f>S135*H135</f>
        <v>0</v>
      </c>
      <c r="U135" s="39"/>
      <c r="V135" s="39"/>
      <c r="W135" s="39"/>
      <c r="X135" s="39"/>
      <c r="Y135" s="39"/>
      <c r="Z135" s="39"/>
      <c r="AA135" s="39"/>
      <c r="AB135" s="39"/>
      <c r="AC135" s="39"/>
      <c r="AD135" s="39"/>
      <c r="AE135" s="39"/>
      <c r="AR135" s="231" t="s">
        <v>291</v>
      </c>
      <c r="AT135" s="231" t="s">
        <v>216</v>
      </c>
      <c r="AU135" s="231" t="s">
        <v>90</v>
      </c>
      <c r="AY135" s="18" t="s">
        <v>215</v>
      </c>
      <c r="BE135" s="232">
        <f>IF(N135="základní",J135,0)</f>
        <v>0</v>
      </c>
      <c r="BF135" s="232">
        <f>IF(N135="snížená",J135,0)</f>
        <v>0</v>
      </c>
      <c r="BG135" s="232">
        <f>IF(N135="zákl. přenesená",J135,0)</f>
        <v>0</v>
      </c>
      <c r="BH135" s="232">
        <f>IF(N135="sníž. přenesená",J135,0)</f>
        <v>0</v>
      </c>
      <c r="BI135" s="232">
        <f>IF(N135="nulová",J135,0)</f>
        <v>0</v>
      </c>
      <c r="BJ135" s="18" t="s">
        <v>88</v>
      </c>
      <c r="BK135" s="232">
        <f>ROUND(I135*H135,2)</f>
        <v>0</v>
      </c>
      <c r="BL135" s="18" t="s">
        <v>291</v>
      </c>
      <c r="BM135" s="231" t="s">
        <v>8856</v>
      </c>
    </row>
    <row r="136" s="2" customFormat="1">
      <c r="A136" s="39"/>
      <c r="B136" s="40"/>
      <c r="C136" s="41"/>
      <c r="D136" s="233" t="s">
        <v>221</v>
      </c>
      <c r="E136" s="41"/>
      <c r="F136" s="234" t="s">
        <v>8857</v>
      </c>
      <c r="G136" s="41"/>
      <c r="H136" s="41"/>
      <c r="I136" s="235"/>
      <c r="J136" s="41"/>
      <c r="K136" s="41"/>
      <c r="L136" s="45"/>
      <c r="M136" s="236"/>
      <c r="N136" s="237"/>
      <c r="O136" s="92"/>
      <c r="P136" s="92"/>
      <c r="Q136" s="92"/>
      <c r="R136" s="92"/>
      <c r="S136" s="92"/>
      <c r="T136" s="93"/>
      <c r="U136" s="39"/>
      <c r="V136" s="39"/>
      <c r="W136" s="39"/>
      <c r="X136" s="39"/>
      <c r="Y136" s="39"/>
      <c r="Z136" s="39"/>
      <c r="AA136" s="39"/>
      <c r="AB136" s="39"/>
      <c r="AC136" s="39"/>
      <c r="AD136" s="39"/>
      <c r="AE136" s="39"/>
      <c r="AT136" s="18" t="s">
        <v>221</v>
      </c>
      <c r="AU136" s="18" t="s">
        <v>90</v>
      </c>
    </row>
    <row r="137" s="2" customFormat="1">
      <c r="A137" s="39"/>
      <c r="B137" s="40"/>
      <c r="C137" s="41"/>
      <c r="D137" s="250" t="s">
        <v>362</v>
      </c>
      <c r="E137" s="41"/>
      <c r="F137" s="251" t="s">
        <v>8858</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362</v>
      </c>
      <c r="AU137" s="18" t="s">
        <v>90</v>
      </c>
    </row>
    <row r="138" s="2" customFormat="1" ht="24.15" customHeight="1">
      <c r="A138" s="39"/>
      <c r="B138" s="40"/>
      <c r="C138" s="295" t="s">
        <v>241</v>
      </c>
      <c r="D138" s="295" t="s">
        <v>539</v>
      </c>
      <c r="E138" s="296" t="s">
        <v>8859</v>
      </c>
      <c r="F138" s="297" t="s">
        <v>8860</v>
      </c>
      <c r="G138" s="298" t="s">
        <v>797</v>
      </c>
      <c r="H138" s="299">
        <v>20</v>
      </c>
      <c r="I138" s="300"/>
      <c r="J138" s="301">
        <f>ROUND(I138*H138,2)</f>
        <v>0</v>
      </c>
      <c r="K138" s="297" t="s">
        <v>359</v>
      </c>
      <c r="L138" s="302"/>
      <c r="M138" s="303" t="s">
        <v>1</v>
      </c>
      <c r="N138" s="304" t="s">
        <v>46</v>
      </c>
      <c r="O138" s="92"/>
      <c r="P138" s="229">
        <f>O138*H138</f>
        <v>0</v>
      </c>
      <c r="Q138" s="229">
        <v>0.00075000000000000002</v>
      </c>
      <c r="R138" s="229">
        <f>Q138*H138</f>
        <v>0.014999999999999999</v>
      </c>
      <c r="S138" s="229">
        <v>0</v>
      </c>
      <c r="T138" s="230">
        <f>S138*H138</f>
        <v>0</v>
      </c>
      <c r="U138" s="39"/>
      <c r="V138" s="39"/>
      <c r="W138" s="39"/>
      <c r="X138" s="39"/>
      <c r="Y138" s="39"/>
      <c r="Z138" s="39"/>
      <c r="AA138" s="39"/>
      <c r="AB138" s="39"/>
      <c r="AC138" s="39"/>
      <c r="AD138" s="39"/>
      <c r="AE138" s="39"/>
      <c r="AR138" s="231" t="s">
        <v>676</v>
      </c>
      <c r="AT138" s="231" t="s">
        <v>539</v>
      </c>
      <c r="AU138" s="231" t="s">
        <v>90</v>
      </c>
      <c r="AY138" s="18" t="s">
        <v>215</v>
      </c>
      <c r="BE138" s="232">
        <f>IF(N138="základní",J138,0)</f>
        <v>0</v>
      </c>
      <c r="BF138" s="232">
        <f>IF(N138="snížená",J138,0)</f>
        <v>0</v>
      </c>
      <c r="BG138" s="232">
        <f>IF(N138="zákl. přenesená",J138,0)</f>
        <v>0</v>
      </c>
      <c r="BH138" s="232">
        <f>IF(N138="sníž. přenesená",J138,0)</f>
        <v>0</v>
      </c>
      <c r="BI138" s="232">
        <f>IF(N138="nulová",J138,0)</f>
        <v>0</v>
      </c>
      <c r="BJ138" s="18" t="s">
        <v>88</v>
      </c>
      <c r="BK138" s="232">
        <f>ROUND(I138*H138,2)</f>
        <v>0</v>
      </c>
      <c r="BL138" s="18" t="s">
        <v>291</v>
      </c>
      <c r="BM138" s="231" t="s">
        <v>8861</v>
      </c>
    </row>
    <row r="139" s="2" customFormat="1">
      <c r="A139" s="39"/>
      <c r="B139" s="40"/>
      <c r="C139" s="41"/>
      <c r="D139" s="233" t="s">
        <v>221</v>
      </c>
      <c r="E139" s="41"/>
      <c r="F139" s="234" t="s">
        <v>8860</v>
      </c>
      <c r="G139" s="41"/>
      <c r="H139" s="41"/>
      <c r="I139" s="235"/>
      <c r="J139" s="41"/>
      <c r="K139" s="41"/>
      <c r="L139" s="45"/>
      <c r="M139" s="236"/>
      <c r="N139" s="237"/>
      <c r="O139" s="92"/>
      <c r="P139" s="92"/>
      <c r="Q139" s="92"/>
      <c r="R139" s="92"/>
      <c r="S139" s="92"/>
      <c r="T139" s="93"/>
      <c r="U139" s="39"/>
      <c r="V139" s="39"/>
      <c r="W139" s="39"/>
      <c r="X139" s="39"/>
      <c r="Y139" s="39"/>
      <c r="Z139" s="39"/>
      <c r="AA139" s="39"/>
      <c r="AB139" s="39"/>
      <c r="AC139" s="39"/>
      <c r="AD139" s="39"/>
      <c r="AE139" s="39"/>
      <c r="AT139" s="18" t="s">
        <v>221</v>
      </c>
      <c r="AU139" s="18" t="s">
        <v>90</v>
      </c>
    </row>
    <row r="140" s="2" customFormat="1" ht="24.15" customHeight="1">
      <c r="A140" s="39"/>
      <c r="B140" s="40"/>
      <c r="C140" s="220" t="s">
        <v>246</v>
      </c>
      <c r="D140" s="220" t="s">
        <v>216</v>
      </c>
      <c r="E140" s="221" t="s">
        <v>8862</v>
      </c>
      <c r="F140" s="222" t="s">
        <v>8863</v>
      </c>
      <c r="G140" s="223" t="s">
        <v>797</v>
      </c>
      <c r="H140" s="224">
        <v>20</v>
      </c>
      <c r="I140" s="225"/>
      <c r="J140" s="226">
        <f>ROUND(I140*H140,2)</f>
        <v>0</v>
      </c>
      <c r="K140" s="222" t="s">
        <v>359</v>
      </c>
      <c r="L140" s="45"/>
      <c r="M140" s="227" t="s">
        <v>1</v>
      </c>
      <c r="N140" s="228" t="s">
        <v>46</v>
      </c>
      <c r="O140" s="92"/>
      <c r="P140" s="229">
        <f>O140*H140</f>
        <v>0</v>
      </c>
      <c r="Q140" s="229">
        <v>0</v>
      </c>
      <c r="R140" s="229">
        <f>Q140*H140</f>
        <v>0</v>
      </c>
      <c r="S140" s="229">
        <v>0</v>
      </c>
      <c r="T140" s="230">
        <f>S140*H140</f>
        <v>0</v>
      </c>
      <c r="U140" s="39"/>
      <c r="V140" s="39"/>
      <c r="W140" s="39"/>
      <c r="X140" s="39"/>
      <c r="Y140" s="39"/>
      <c r="Z140" s="39"/>
      <c r="AA140" s="39"/>
      <c r="AB140" s="39"/>
      <c r="AC140" s="39"/>
      <c r="AD140" s="39"/>
      <c r="AE140" s="39"/>
      <c r="AR140" s="231" t="s">
        <v>291</v>
      </c>
      <c r="AT140" s="231" t="s">
        <v>216</v>
      </c>
      <c r="AU140" s="231" t="s">
        <v>90</v>
      </c>
      <c r="AY140" s="18" t="s">
        <v>215</v>
      </c>
      <c r="BE140" s="232">
        <f>IF(N140="základní",J140,0)</f>
        <v>0</v>
      </c>
      <c r="BF140" s="232">
        <f>IF(N140="snížená",J140,0)</f>
        <v>0</v>
      </c>
      <c r="BG140" s="232">
        <f>IF(N140="zákl. přenesená",J140,0)</f>
        <v>0</v>
      </c>
      <c r="BH140" s="232">
        <f>IF(N140="sníž. přenesená",J140,0)</f>
        <v>0</v>
      </c>
      <c r="BI140" s="232">
        <f>IF(N140="nulová",J140,0)</f>
        <v>0</v>
      </c>
      <c r="BJ140" s="18" t="s">
        <v>88</v>
      </c>
      <c r="BK140" s="232">
        <f>ROUND(I140*H140,2)</f>
        <v>0</v>
      </c>
      <c r="BL140" s="18" t="s">
        <v>291</v>
      </c>
      <c r="BM140" s="231" t="s">
        <v>8864</v>
      </c>
    </row>
    <row r="141" s="2" customFormat="1">
      <c r="A141" s="39"/>
      <c r="B141" s="40"/>
      <c r="C141" s="41"/>
      <c r="D141" s="233" t="s">
        <v>221</v>
      </c>
      <c r="E141" s="41"/>
      <c r="F141" s="234" t="s">
        <v>8865</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221</v>
      </c>
      <c r="AU141" s="18" t="s">
        <v>90</v>
      </c>
    </row>
    <row r="142" s="2" customFormat="1">
      <c r="A142" s="39"/>
      <c r="B142" s="40"/>
      <c r="C142" s="41"/>
      <c r="D142" s="250" t="s">
        <v>362</v>
      </c>
      <c r="E142" s="41"/>
      <c r="F142" s="251" t="s">
        <v>8866</v>
      </c>
      <c r="G142" s="41"/>
      <c r="H142" s="41"/>
      <c r="I142" s="235"/>
      <c r="J142" s="41"/>
      <c r="K142" s="41"/>
      <c r="L142" s="45"/>
      <c r="M142" s="236"/>
      <c r="N142" s="237"/>
      <c r="O142" s="92"/>
      <c r="P142" s="92"/>
      <c r="Q142" s="92"/>
      <c r="R142" s="92"/>
      <c r="S142" s="92"/>
      <c r="T142" s="93"/>
      <c r="U142" s="39"/>
      <c r="V142" s="39"/>
      <c r="W142" s="39"/>
      <c r="X142" s="39"/>
      <c r="Y142" s="39"/>
      <c r="Z142" s="39"/>
      <c r="AA142" s="39"/>
      <c r="AB142" s="39"/>
      <c r="AC142" s="39"/>
      <c r="AD142" s="39"/>
      <c r="AE142" s="39"/>
      <c r="AT142" s="18" t="s">
        <v>362</v>
      </c>
      <c r="AU142" s="18" t="s">
        <v>90</v>
      </c>
    </row>
    <row r="143" s="14" customFormat="1">
      <c r="A143" s="14"/>
      <c r="B143" s="262"/>
      <c r="C143" s="263"/>
      <c r="D143" s="233" t="s">
        <v>364</v>
      </c>
      <c r="E143" s="264" t="s">
        <v>1</v>
      </c>
      <c r="F143" s="265" t="s">
        <v>309</v>
      </c>
      <c r="G143" s="263"/>
      <c r="H143" s="266">
        <v>20</v>
      </c>
      <c r="I143" s="267"/>
      <c r="J143" s="263"/>
      <c r="K143" s="263"/>
      <c r="L143" s="268"/>
      <c r="M143" s="269"/>
      <c r="N143" s="270"/>
      <c r="O143" s="270"/>
      <c r="P143" s="270"/>
      <c r="Q143" s="270"/>
      <c r="R143" s="270"/>
      <c r="S143" s="270"/>
      <c r="T143" s="271"/>
      <c r="U143" s="14"/>
      <c r="V143" s="14"/>
      <c r="W143" s="14"/>
      <c r="X143" s="14"/>
      <c r="Y143" s="14"/>
      <c r="Z143" s="14"/>
      <c r="AA143" s="14"/>
      <c r="AB143" s="14"/>
      <c r="AC143" s="14"/>
      <c r="AD143" s="14"/>
      <c r="AE143" s="14"/>
      <c r="AT143" s="272" t="s">
        <v>364</v>
      </c>
      <c r="AU143" s="272" t="s">
        <v>90</v>
      </c>
      <c r="AV143" s="14" t="s">
        <v>90</v>
      </c>
      <c r="AW143" s="14" t="s">
        <v>36</v>
      </c>
      <c r="AX143" s="14" t="s">
        <v>88</v>
      </c>
      <c r="AY143" s="272" t="s">
        <v>215</v>
      </c>
    </row>
    <row r="144" s="2" customFormat="1" ht="16.5" customHeight="1">
      <c r="A144" s="39"/>
      <c r="B144" s="40"/>
      <c r="C144" s="295" t="s">
        <v>251</v>
      </c>
      <c r="D144" s="295" t="s">
        <v>539</v>
      </c>
      <c r="E144" s="296" t="s">
        <v>8529</v>
      </c>
      <c r="F144" s="297" t="s">
        <v>8530</v>
      </c>
      <c r="G144" s="298" t="s">
        <v>1155</v>
      </c>
      <c r="H144" s="299">
        <v>19</v>
      </c>
      <c r="I144" s="300"/>
      <c r="J144" s="301">
        <f>ROUND(I144*H144,2)</f>
        <v>0</v>
      </c>
      <c r="K144" s="297" t="s">
        <v>359</v>
      </c>
      <c r="L144" s="302"/>
      <c r="M144" s="303" t="s">
        <v>1</v>
      </c>
      <c r="N144" s="304" t="s">
        <v>46</v>
      </c>
      <c r="O144" s="92"/>
      <c r="P144" s="229">
        <f>O144*H144</f>
        <v>0</v>
      </c>
      <c r="Q144" s="229">
        <v>0.001</v>
      </c>
      <c r="R144" s="229">
        <f>Q144*H144</f>
        <v>0.019</v>
      </c>
      <c r="S144" s="229">
        <v>0</v>
      </c>
      <c r="T144" s="230">
        <f>S144*H144</f>
        <v>0</v>
      </c>
      <c r="U144" s="39"/>
      <c r="V144" s="39"/>
      <c r="W144" s="39"/>
      <c r="X144" s="39"/>
      <c r="Y144" s="39"/>
      <c r="Z144" s="39"/>
      <c r="AA144" s="39"/>
      <c r="AB144" s="39"/>
      <c r="AC144" s="39"/>
      <c r="AD144" s="39"/>
      <c r="AE144" s="39"/>
      <c r="AR144" s="231" t="s">
        <v>676</v>
      </c>
      <c r="AT144" s="231" t="s">
        <v>539</v>
      </c>
      <c r="AU144" s="231" t="s">
        <v>90</v>
      </c>
      <c r="AY144" s="18" t="s">
        <v>215</v>
      </c>
      <c r="BE144" s="232">
        <f>IF(N144="základní",J144,0)</f>
        <v>0</v>
      </c>
      <c r="BF144" s="232">
        <f>IF(N144="snížená",J144,0)</f>
        <v>0</v>
      </c>
      <c r="BG144" s="232">
        <f>IF(N144="zákl. přenesená",J144,0)</f>
        <v>0</v>
      </c>
      <c r="BH144" s="232">
        <f>IF(N144="sníž. přenesená",J144,0)</f>
        <v>0</v>
      </c>
      <c r="BI144" s="232">
        <f>IF(N144="nulová",J144,0)</f>
        <v>0</v>
      </c>
      <c r="BJ144" s="18" t="s">
        <v>88</v>
      </c>
      <c r="BK144" s="232">
        <f>ROUND(I144*H144,2)</f>
        <v>0</v>
      </c>
      <c r="BL144" s="18" t="s">
        <v>291</v>
      </c>
      <c r="BM144" s="231" t="s">
        <v>8867</v>
      </c>
    </row>
    <row r="145" s="2" customFormat="1">
      <c r="A145" s="39"/>
      <c r="B145" s="40"/>
      <c r="C145" s="41"/>
      <c r="D145" s="233" t="s">
        <v>221</v>
      </c>
      <c r="E145" s="41"/>
      <c r="F145" s="234" t="s">
        <v>8530</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221</v>
      </c>
      <c r="AU145" s="18" t="s">
        <v>90</v>
      </c>
    </row>
    <row r="146" s="14" customFormat="1">
      <c r="A146" s="14"/>
      <c r="B146" s="262"/>
      <c r="C146" s="263"/>
      <c r="D146" s="233" t="s">
        <v>364</v>
      </c>
      <c r="E146" s="264" t="s">
        <v>1</v>
      </c>
      <c r="F146" s="265" t="s">
        <v>8868</v>
      </c>
      <c r="G146" s="263"/>
      <c r="H146" s="266">
        <v>19</v>
      </c>
      <c r="I146" s="267"/>
      <c r="J146" s="263"/>
      <c r="K146" s="263"/>
      <c r="L146" s="268"/>
      <c r="M146" s="269"/>
      <c r="N146" s="270"/>
      <c r="O146" s="270"/>
      <c r="P146" s="270"/>
      <c r="Q146" s="270"/>
      <c r="R146" s="270"/>
      <c r="S146" s="270"/>
      <c r="T146" s="271"/>
      <c r="U146" s="14"/>
      <c r="V146" s="14"/>
      <c r="W146" s="14"/>
      <c r="X146" s="14"/>
      <c r="Y146" s="14"/>
      <c r="Z146" s="14"/>
      <c r="AA146" s="14"/>
      <c r="AB146" s="14"/>
      <c r="AC146" s="14"/>
      <c r="AD146" s="14"/>
      <c r="AE146" s="14"/>
      <c r="AT146" s="272" t="s">
        <v>364</v>
      </c>
      <c r="AU146" s="272" t="s">
        <v>90</v>
      </c>
      <c r="AV146" s="14" t="s">
        <v>90</v>
      </c>
      <c r="AW146" s="14" t="s">
        <v>36</v>
      </c>
      <c r="AX146" s="14" t="s">
        <v>88</v>
      </c>
      <c r="AY146" s="272" t="s">
        <v>215</v>
      </c>
    </row>
    <row r="147" s="2" customFormat="1" ht="16.5" customHeight="1">
      <c r="A147" s="39"/>
      <c r="B147" s="40"/>
      <c r="C147" s="220" t="s">
        <v>256</v>
      </c>
      <c r="D147" s="220" t="s">
        <v>216</v>
      </c>
      <c r="E147" s="221" t="s">
        <v>8542</v>
      </c>
      <c r="F147" s="222" t="s">
        <v>8543</v>
      </c>
      <c r="G147" s="223" t="s">
        <v>716</v>
      </c>
      <c r="H147" s="224">
        <v>4</v>
      </c>
      <c r="I147" s="225"/>
      <c r="J147" s="226">
        <f>ROUND(I147*H147,2)</f>
        <v>0</v>
      </c>
      <c r="K147" s="222" t="s">
        <v>359</v>
      </c>
      <c r="L147" s="45"/>
      <c r="M147" s="227" t="s">
        <v>1</v>
      </c>
      <c r="N147" s="228" t="s">
        <v>46</v>
      </c>
      <c r="O147" s="92"/>
      <c r="P147" s="229">
        <f>O147*H147</f>
        <v>0</v>
      </c>
      <c r="Q147" s="229">
        <v>0</v>
      </c>
      <c r="R147" s="229">
        <f>Q147*H147</f>
        <v>0</v>
      </c>
      <c r="S147" s="229">
        <v>0</v>
      </c>
      <c r="T147" s="230">
        <f>S147*H147</f>
        <v>0</v>
      </c>
      <c r="U147" s="39"/>
      <c r="V147" s="39"/>
      <c r="W147" s="39"/>
      <c r="X147" s="39"/>
      <c r="Y147" s="39"/>
      <c r="Z147" s="39"/>
      <c r="AA147" s="39"/>
      <c r="AB147" s="39"/>
      <c r="AC147" s="39"/>
      <c r="AD147" s="39"/>
      <c r="AE147" s="39"/>
      <c r="AR147" s="231" t="s">
        <v>291</v>
      </c>
      <c r="AT147" s="231" t="s">
        <v>216</v>
      </c>
      <c r="AU147" s="231" t="s">
        <v>90</v>
      </c>
      <c r="AY147" s="18" t="s">
        <v>215</v>
      </c>
      <c r="BE147" s="232">
        <f>IF(N147="základní",J147,0)</f>
        <v>0</v>
      </c>
      <c r="BF147" s="232">
        <f>IF(N147="snížená",J147,0)</f>
        <v>0</v>
      </c>
      <c r="BG147" s="232">
        <f>IF(N147="zákl. přenesená",J147,0)</f>
        <v>0</v>
      </c>
      <c r="BH147" s="232">
        <f>IF(N147="sníž. přenesená",J147,0)</f>
        <v>0</v>
      </c>
      <c r="BI147" s="232">
        <f>IF(N147="nulová",J147,0)</f>
        <v>0</v>
      </c>
      <c r="BJ147" s="18" t="s">
        <v>88</v>
      </c>
      <c r="BK147" s="232">
        <f>ROUND(I147*H147,2)</f>
        <v>0</v>
      </c>
      <c r="BL147" s="18" t="s">
        <v>291</v>
      </c>
      <c r="BM147" s="231" t="s">
        <v>8869</v>
      </c>
    </row>
    <row r="148" s="2" customFormat="1">
      <c r="A148" s="39"/>
      <c r="B148" s="40"/>
      <c r="C148" s="41"/>
      <c r="D148" s="233" t="s">
        <v>221</v>
      </c>
      <c r="E148" s="41"/>
      <c r="F148" s="234" t="s">
        <v>8545</v>
      </c>
      <c r="G148" s="41"/>
      <c r="H148" s="41"/>
      <c r="I148" s="235"/>
      <c r="J148" s="41"/>
      <c r="K148" s="41"/>
      <c r="L148" s="45"/>
      <c r="M148" s="236"/>
      <c r="N148" s="237"/>
      <c r="O148" s="92"/>
      <c r="P148" s="92"/>
      <c r="Q148" s="92"/>
      <c r="R148" s="92"/>
      <c r="S148" s="92"/>
      <c r="T148" s="93"/>
      <c r="U148" s="39"/>
      <c r="V148" s="39"/>
      <c r="W148" s="39"/>
      <c r="X148" s="39"/>
      <c r="Y148" s="39"/>
      <c r="Z148" s="39"/>
      <c r="AA148" s="39"/>
      <c r="AB148" s="39"/>
      <c r="AC148" s="39"/>
      <c r="AD148" s="39"/>
      <c r="AE148" s="39"/>
      <c r="AT148" s="18" t="s">
        <v>221</v>
      </c>
      <c r="AU148" s="18" t="s">
        <v>90</v>
      </c>
    </row>
    <row r="149" s="2" customFormat="1">
      <c r="A149" s="39"/>
      <c r="B149" s="40"/>
      <c r="C149" s="41"/>
      <c r="D149" s="250" t="s">
        <v>362</v>
      </c>
      <c r="E149" s="41"/>
      <c r="F149" s="251" t="s">
        <v>8546</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362</v>
      </c>
      <c r="AU149" s="18" t="s">
        <v>90</v>
      </c>
    </row>
    <row r="150" s="2" customFormat="1" ht="24.15" customHeight="1">
      <c r="A150" s="39"/>
      <c r="B150" s="40"/>
      <c r="C150" s="295" t="s">
        <v>261</v>
      </c>
      <c r="D150" s="295" t="s">
        <v>539</v>
      </c>
      <c r="E150" s="296" t="s">
        <v>8547</v>
      </c>
      <c r="F150" s="297" t="s">
        <v>8548</v>
      </c>
      <c r="G150" s="298" t="s">
        <v>716</v>
      </c>
      <c r="H150" s="299">
        <v>4</v>
      </c>
      <c r="I150" s="300"/>
      <c r="J150" s="301">
        <f>ROUND(I150*H150,2)</f>
        <v>0</v>
      </c>
      <c r="K150" s="297" t="s">
        <v>359</v>
      </c>
      <c r="L150" s="302"/>
      <c r="M150" s="303" t="s">
        <v>1</v>
      </c>
      <c r="N150" s="304" t="s">
        <v>46</v>
      </c>
      <c r="O150" s="92"/>
      <c r="P150" s="229">
        <f>O150*H150</f>
        <v>0</v>
      </c>
      <c r="Q150" s="229">
        <v>0.00069999999999999999</v>
      </c>
      <c r="R150" s="229">
        <f>Q150*H150</f>
        <v>0.0028</v>
      </c>
      <c r="S150" s="229">
        <v>0</v>
      </c>
      <c r="T150" s="230">
        <f>S150*H150</f>
        <v>0</v>
      </c>
      <c r="U150" s="39"/>
      <c r="V150" s="39"/>
      <c r="W150" s="39"/>
      <c r="X150" s="39"/>
      <c r="Y150" s="39"/>
      <c r="Z150" s="39"/>
      <c r="AA150" s="39"/>
      <c r="AB150" s="39"/>
      <c r="AC150" s="39"/>
      <c r="AD150" s="39"/>
      <c r="AE150" s="39"/>
      <c r="AR150" s="231" t="s">
        <v>676</v>
      </c>
      <c r="AT150" s="231" t="s">
        <v>539</v>
      </c>
      <c r="AU150" s="231" t="s">
        <v>90</v>
      </c>
      <c r="AY150" s="18" t="s">
        <v>215</v>
      </c>
      <c r="BE150" s="232">
        <f>IF(N150="základní",J150,0)</f>
        <v>0</v>
      </c>
      <c r="BF150" s="232">
        <f>IF(N150="snížená",J150,0)</f>
        <v>0</v>
      </c>
      <c r="BG150" s="232">
        <f>IF(N150="zákl. přenesená",J150,0)</f>
        <v>0</v>
      </c>
      <c r="BH150" s="232">
        <f>IF(N150="sníž. přenesená",J150,0)</f>
        <v>0</v>
      </c>
      <c r="BI150" s="232">
        <f>IF(N150="nulová",J150,0)</f>
        <v>0</v>
      </c>
      <c r="BJ150" s="18" t="s">
        <v>88</v>
      </c>
      <c r="BK150" s="232">
        <f>ROUND(I150*H150,2)</f>
        <v>0</v>
      </c>
      <c r="BL150" s="18" t="s">
        <v>291</v>
      </c>
      <c r="BM150" s="231" t="s">
        <v>8870</v>
      </c>
    </row>
    <row r="151" s="2" customFormat="1">
      <c r="A151" s="39"/>
      <c r="B151" s="40"/>
      <c r="C151" s="41"/>
      <c r="D151" s="233" t="s">
        <v>221</v>
      </c>
      <c r="E151" s="41"/>
      <c r="F151" s="234" t="s">
        <v>8548</v>
      </c>
      <c r="G151" s="41"/>
      <c r="H151" s="41"/>
      <c r="I151" s="235"/>
      <c r="J151" s="41"/>
      <c r="K151" s="41"/>
      <c r="L151" s="45"/>
      <c r="M151" s="236"/>
      <c r="N151" s="237"/>
      <c r="O151" s="92"/>
      <c r="P151" s="92"/>
      <c r="Q151" s="92"/>
      <c r="R151" s="92"/>
      <c r="S151" s="92"/>
      <c r="T151" s="93"/>
      <c r="U151" s="39"/>
      <c r="V151" s="39"/>
      <c r="W151" s="39"/>
      <c r="X151" s="39"/>
      <c r="Y151" s="39"/>
      <c r="Z151" s="39"/>
      <c r="AA151" s="39"/>
      <c r="AB151" s="39"/>
      <c r="AC151" s="39"/>
      <c r="AD151" s="39"/>
      <c r="AE151" s="39"/>
      <c r="AT151" s="18" t="s">
        <v>221</v>
      </c>
      <c r="AU151" s="18" t="s">
        <v>90</v>
      </c>
    </row>
    <row r="152" s="2" customFormat="1" ht="16.5" customHeight="1">
      <c r="A152" s="39"/>
      <c r="B152" s="40"/>
      <c r="C152" s="220" t="s">
        <v>266</v>
      </c>
      <c r="D152" s="220" t="s">
        <v>216</v>
      </c>
      <c r="E152" s="221" t="s">
        <v>8871</v>
      </c>
      <c r="F152" s="222" t="s">
        <v>8872</v>
      </c>
      <c r="G152" s="223" t="s">
        <v>219</v>
      </c>
      <c r="H152" s="224">
        <v>1</v>
      </c>
      <c r="I152" s="225"/>
      <c r="J152" s="226">
        <f>ROUND(I152*H152,2)</f>
        <v>0</v>
      </c>
      <c r="K152" s="222" t="s">
        <v>1</v>
      </c>
      <c r="L152" s="45"/>
      <c r="M152" s="227" t="s">
        <v>1</v>
      </c>
      <c r="N152" s="228" t="s">
        <v>46</v>
      </c>
      <c r="O152" s="92"/>
      <c r="P152" s="229">
        <f>O152*H152</f>
        <v>0</v>
      </c>
      <c r="Q152" s="229">
        <v>0</v>
      </c>
      <c r="R152" s="229">
        <f>Q152*H152</f>
        <v>0</v>
      </c>
      <c r="S152" s="229">
        <v>0</v>
      </c>
      <c r="T152" s="230">
        <f>S152*H152</f>
        <v>0</v>
      </c>
      <c r="U152" s="39"/>
      <c r="V152" s="39"/>
      <c r="W152" s="39"/>
      <c r="X152" s="39"/>
      <c r="Y152" s="39"/>
      <c r="Z152" s="39"/>
      <c r="AA152" s="39"/>
      <c r="AB152" s="39"/>
      <c r="AC152" s="39"/>
      <c r="AD152" s="39"/>
      <c r="AE152" s="39"/>
      <c r="AR152" s="231" t="s">
        <v>291</v>
      </c>
      <c r="AT152" s="231" t="s">
        <v>216</v>
      </c>
      <c r="AU152" s="231" t="s">
        <v>90</v>
      </c>
      <c r="AY152" s="18" t="s">
        <v>215</v>
      </c>
      <c r="BE152" s="232">
        <f>IF(N152="základní",J152,0)</f>
        <v>0</v>
      </c>
      <c r="BF152" s="232">
        <f>IF(N152="snížená",J152,0)</f>
        <v>0</v>
      </c>
      <c r="BG152" s="232">
        <f>IF(N152="zákl. přenesená",J152,0)</f>
        <v>0</v>
      </c>
      <c r="BH152" s="232">
        <f>IF(N152="sníž. přenesená",J152,0)</f>
        <v>0</v>
      </c>
      <c r="BI152" s="232">
        <f>IF(N152="nulová",J152,0)</f>
        <v>0</v>
      </c>
      <c r="BJ152" s="18" t="s">
        <v>88</v>
      </c>
      <c r="BK152" s="232">
        <f>ROUND(I152*H152,2)</f>
        <v>0</v>
      </c>
      <c r="BL152" s="18" t="s">
        <v>291</v>
      </c>
      <c r="BM152" s="231" t="s">
        <v>8873</v>
      </c>
    </row>
    <row r="153" s="2" customFormat="1">
      <c r="A153" s="39"/>
      <c r="B153" s="40"/>
      <c r="C153" s="41"/>
      <c r="D153" s="233" t="s">
        <v>221</v>
      </c>
      <c r="E153" s="41"/>
      <c r="F153" s="234" t="s">
        <v>8872</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221</v>
      </c>
      <c r="AU153" s="18" t="s">
        <v>90</v>
      </c>
    </row>
    <row r="154" s="2" customFormat="1" ht="24.15" customHeight="1">
      <c r="A154" s="39"/>
      <c r="B154" s="40"/>
      <c r="C154" s="220" t="s">
        <v>8</v>
      </c>
      <c r="D154" s="220" t="s">
        <v>216</v>
      </c>
      <c r="E154" s="221" t="s">
        <v>8874</v>
      </c>
      <c r="F154" s="222" t="s">
        <v>8875</v>
      </c>
      <c r="G154" s="223" t="s">
        <v>797</v>
      </c>
      <c r="H154" s="224">
        <v>18</v>
      </c>
      <c r="I154" s="225"/>
      <c r="J154" s="226">
        <f>ROUND(I154*H154,2)</f>
        <v>0</v>
      </c>
      <c r="K154" s="222" t="s">
        <v>359</v>
      </c>
      <c r="L154" s="45"/>
      <c r="M154" s="227" t="s">
        <v>1</v>
      </c>
      <c r="N154" s="228" t="s">
        <v>46</v>
      </c>
      <c r="O154" s="92"/>
      <c r="P154" s="229">
        <f>O154*H154</f>
        <v>0</v>
      </c>
      <c r="Q154" s="229">
        <v>0</v>
      </c>
      <c r="R154" s="229">
        <f>Q154*H154</f>
        <v>0</v>
      </c>
      <c r="S154" s="229">
        <v>0.00024000000000000001</v>
      </c>
      <c r="T154" s="230">
        <f>S154*H154</f>
        <v>0.0043200000000000001</v>
      </c>
      <c r="U154" s="39"/>
      <c r="V154" s="39"/>
      <c r="W154" s="39"/>
      <c r="X154" s="39"/>
      <c r="Y154" s="39"/>
      <c r="Z154" s="39"/>
      <c r="AA154" s="39"/>
      <c r="AB154" s="39"/>
      <c r="AC154" s="39"/>
      <c r="AD154" s="39"/>
      <c r="AE154" s="39"/>
      <c r="AR154" s="231" t="s">
        <v>291</v>
      </c>
      <c r="AT154" s="231" t="s">
        <v>216</v>
      </c>
      <c r="AU154" s="231" t="s">
        <v>90</v>
      </c>
      <c r="AY154" s="18" t="s">
        <v>215</v>
      </c>
      <c r="BE154" s="232">
        <f>IF(N154="základní",J154,0)</f>
        <v>0</v>
      </c>
      <c r="BF154" s="232">
        <f>IF(N154="snížená",J154,0)</f>
        <v>0</v>
      </c>
      <c r="BG154" s="232">
        <f>IF(N154="zákl. přenesená",J154,0)</f>
        <v>0</v>
      </c>
      <c r="BH154" s="232">
        <f>IF(N154="sníž. přenesená",J154,0)</f>
        <v>0</v>
      </c>
      <c r="BI154" s="232">
        <f>IF(N154="nulová",J154,0)</f>
        <v>0</v>
      </c>
      <c r="BJ154" s="18" t="s">
        <v>88</v>
      </c>
      <c r="BK154" s="232">
        <f>ROUND(I154*H154,2)</f>
        <v>0</v>
      </c>
      <c r="BL154" s="18" t="s">
        <v>291</v>
      </c>
      <c r="BM154" s="231" t="s">
        <v>8876</v>
      </c>
    </row>
    <row r="155" s="2" customFormat="1">
      <c r="A155" s="39"/>
      <c r="B155" s="40"/>
      <c r="C155" s="41"/>
      <c r="D155" s="233" t="s">
        <v>221</v>
      </c>
      <c r="E155" s="41"/>
      <c r="F155" s="234" t="s">
        <v>8877</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221</v>
      </c>
      <c r="AU155" s="18" t="s">
        <v>90</v>
      </c>
    </row>
    <row r="156" s="2" customFormat="1">
      <c r="A156" s="39"/>
      <c r="B156" s="40"/>
      <c r="C156" s="41"/>
      <c r="D156" s="250" t="s">
        <v>362</v>
      </c>
      <c r="E156" s="41"/>
      <c r="F156" s="251" t="s">
        <v>8878</v>
      </c>
      <c r="G156" s="41"/>
      <c r="H156" s="41"/>
      <c r="I156" s="235"/>
      <c r="J156" s="41"/>
      <c r="K156" s="41"/>
      <c r="L156" s="45"/>
      <c r="M156" s="236"/>
      <c r="N156" s="237"/>
      <c r="O156" s="92"/>
      <c r="P156" s="92"/>
      <c r="Q156" s="92"/>
      <c r="R156" s="92"/>
      <c r="S156" s="92"/>
      <c r="T156" s="93"/>
      <c r="U156" s="39"/>
      <c r="V156" s="39"/>
      <c r="W156" s="39"/>
      <c r="X156" s="39"/>
      <c r="Y156" s="39"/>
      <c r="Z156" s="39"/>
      <c r="AA156" s="39"/>
      <c r="AB156" s="39"/>
      <c r="AC156" s="39"/>
      <c r="AD156" s="39"/>
      <c r="AE156" s="39"/>
      <c r="AT156" s="18" t="s">
        <v>362</v>
      </c>
      <c r="AU156" s="18" t="s">
        <v>90</v>
      </c>
    </row>
    <row r="157" s="11" customFormat="1" ht="22.8" customHeight="1">
      <c r="A157" s="11"/>
      <c r="B157" s="206"/>
      <c r="C157" s="207"/>
      <c r="D157" s="208" t="s">
        <v>80</v>
      </c>
      <c r="E157" s="248" t="s">
        <v>8354</v>
      </c>
      <c r="F157" s="248" t="s">
        <v>8355</v>
      </c>
      <c r="G157" s="207"/>
      <c r="H157" s="207"/>
      <c r="I157" s="210"/>
      <c r="J157" s="249">
        <f>BK157</f>
        <v>0</v>
      </c>
      <c r="K157" s="207"/>
      <c r="L157" s="212"/>
      <c r="M157" s="213"/>
      <c r="N157" s="214"/>
      <c r="O157" s="214"/>
      <c r="P157" s="215">
        <f>SUM(P158:P205)</f>
        <v>0</v>
      </c>
      <c r="Q157" s="214"/>
      <c r="R157" s="215">
        <f>SUM(R158:R205)</f>
        <v>0.39807999999999999</v>
      </c>
      <c r="S157" s="214"/>
      <c r="T157" s="216">
        <f>SUM(T158:T205)</f>
        <v>0</v>
      </c>
      <c r="U157" s="11"/>
      <c r="V157" s="11"/>
      <c r="W157" s="11"/>
      <c r="X157" s="11"/>
      <c r="Y157" s="11"/>
      <c r="Z157" s="11"/>
      <c r="AA157" s="11"/>
      <c r="AB157" s="11"/>
      <c r="AC157" s="11"/>
      <c r="AD157" s="11"/>
      <c r="AE157" s="11"/>
      <c r="AR157" s="217" t="s">
        <v>227</v>
      </c>
      <c r="AT157" s="218" t="s">
        <v>80</v>
      </c>
      <c r="AU157" s="218" t="s">
        <v>88</v>
      </c>
      <c r="AY157" s="217" t="s">
        <v>215</v>
      </c>
      <c r="BK157" s="219">
        <f>SUM(BK158:BK205)</f>
        <v>0</v>
      </c>
    </row>
    <row r="158" s="2" customFormat="1" ht="24.15" customHeight="1">
      <c r="A158" s="39"/>
      <c r="B158" s="40"/>
      <c r="C158" s="220" t="s">
        <v>275</v>
      </c>
      <c r="D158" s="220" t="s">
        <v>216</v>
      </c>
      <c r="E158" s="221" t="s">
        <v>8879</v>
      </c>
      <c r="F158" s="222" t="s">
        <v>8880</v>
      </c>
      <c r="G158" s="223" t="s">
        <v>797</v>
      </c>
      <c r="H158" s="224">
        <v>9</v>
      </c>
      <c r="I158" s="225"/>
      <c r="J158" s="226">
        <f>ROUND(I158*H158,2)</f>
        <v>0</v>
      </c>
      <c r="K158" s="222" t="s">
        <v>359</v>
      </c>
      <c r="L158" s="45"/>
      <c r="M158" s="227" t="s">
        <v>1</v>
      </c>
      <c r="N158" s="228" t="s">
        <v>46</v>
      </c>
      <c r="O158" s="92"/>
      <c r="P158" s="229">
        <f>O158*H158</f>
        <v>0</v>
      </c>
      <c r="Q158" s="229">
        <v>0</v>
      </c>
      <c r="R158" s="229">
        <f>Q158*H158</f>
        <v>0</v>
      </c>
      <c r="S158" s="229">
        <v>0</v>
      </c>
      <c r="T158" s="230">
        <f>S158*H158</f>
        <v>0</v>
      </c>
      <c r="U158" s="39"/>
      <c r="V158" s="39"/>
      <c r="W158" s="39"/>
      <c r="X158" s="39"/>
      <c r="Y158" s="39"/>
      <c r="Z158" s="39"/>
      <c r="AA158" s="39"/>
      <c r="AB158" s="39"/>
      <c r="AC158" s="39"/>
      <c r="AD158" s="39"/>
      <c r="AE158" s="39"/>
      <c r="AR158" s="231" t="s">
        <v>1043</v>
      </c>
      <c r="AT158" s="231" t="s">
        <v>216</v>
      </c>
      <c r="AU158" s="231" t="s">
        <v>90</v>
      </c>
      <c r="AY158" s="18" t="s">
        <v>215</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1043</v>
      </c>
      <c r="BM158" s="231" t="s">
        <v>8881</v>
      </c>
    </row>
    <row r="159" s="2" customFormat="1">
      <c r="A159" s="39"/>
      <c r="B159" s="40"/>
      <c r="C159" s="41"/>
      <c r="D159" s="233" t="s">
        <v>221</v>
      </c>
      <c r="E159" s="41"/>
      <c r="F159" s="234" t="s">
        <v>8882</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221</v>
      </c>
      <c r="AU159" s="18" t="s">
        <v>90</v>
      </c>
    </row>
    <row r="160" s="2" customFormat="1">
      <c r="A160" s="39"/>
      <c r="B160" s="40"/>
      <c r="C160" s="41"/>
      <c r="D160" s="250" t="s">
        <v>362</v>
      </c>
      <c r="E160" s="41"/>
      <c r="F160" s="251" t="s">
        <v>8883</v>
      </c>
      <c r="G160" s="41"/>
      <c r="H160" s="41"/>
      <c r="I160" s="235"/>
      <c r="J160" s="41"/>
      <c r="K160" s="41"/>
      <c r="L160" s="45"/>
      <c r="M160" s="236"/>
      <c r="N160" s="237"/>
      <c r="O160" s="92"/>
      <c r="P160" s="92"/>
      <c r="Q160" s="92"/>
      <c r="R160" s="92"/>
      <c r="S160" s="92"/>
      <c r="T160" s="93"/>
      <c r="U160" s="39"/>
      <c r="V160" s="39"/>
      <c r="W160" s="39"/>
      <c r="X160" s="39"/>
      <c r="Y160" s="39"/>
      <c r="Z160" s="39"/>
      <c r="AA160" s="39"/>
      <c r="AB160" s="39"/>
      <c r="AC160" s="39"/>
      <c r="AD160" s="39"/>
      <c r="AE160" s="39"/>
      <c r="AT160" s="18" t="s">
        <v>362</v>
      </c>
      <c r="AU160" s="18" t="s">
        <v>90</v>
      </c>
    </row>
    <row r="161" s="14" customFormat="1">
      <c r="A161" s="14"/>
      <c r="B161" s="262"/>
      <c r="C161" s="263"/>
      <c r="D161" s="233" t="s">
        <v>364</v>
      </c>
      <c r="E161" s="264" t="s">
        <v>1</v>
      </c>
      <c r="F161" s="265" t="s">
        <v>8884</v>
      </c>
      <c r="G161" s="263"/>
      <c r="H161" s="266">
        <v>9</v>
      </c>
      <c r="I161" s="267"/>
      <c r="J161" s="263"/>
      <c r="K161" s="263"/>
      <c r="L161" s="268"/>
      <c r="M161" s="269"/>
      <c r="N161" s="270"/>
      <c r="O161" s="270"/>
      <c r="P161" s="270"/>
      <c r="Q161" s="270"/>
      <c r="R161" s="270"/>
      <c r="S161" s="270"/>
      <c r="T161" s="271"/>
      <c r="U161" s="14"/>
      <c r="V161" s="14"/>
      <c r="W161" s="14"/>
      <c r="X161" s="14"/>
      <c r="Y161" s="14"/>
      <c r="Z161" s="14"/>
      <c r="AA161" s="14"/>
      <c r="AB161" s="14"/>
      <c r="AC161" s="14"/>
      <c r="AD161" s="14"/>
      <c r="AE161" s="14"/>
      <c r="AT161" s="272" t="s">
        <v>364</v>
      </c>
      <c r="AU161" s="272" t="s">
        <v>90</v>
      </c>
      <c r="AV161" s="14" t="s">
        <v>90</v>
      </c>
      <c r="AW161" s="14" t="s">
        <v>36</v>
      </c>
      <c r="AX161" s="14" t="s">
        <v>88</v>
      </c>
      <c r="AY161" s="272" t="s">
        <v>215</v>
      </c>
    </row>
    <row r="162" s="2" customFormat="1" ht="24.15" customHeight="1">
      <c r="A162" s="39"/>
      <c r="B162" s="40"/>
      <c r="C162" s="220" t="s">
        <v>280</v>
      </c>
      <c r="D162" s="220" t="s">
        <v>216</v>
      </c>
      <c r="E162" s="221" t="s">
        <v>8800</v>
      </c>
      <c r="F162" s="222" t="s">
        <v>8801</v>
      </c>
      <c r="G162" s="223" t="s">
        <v>797</v>
      </c>
      <c r="H162" s="224">
        <v>9</v>
      </c>
      <c r="I162" s="225"/>
      <c r="J162" s="226">
        <f>ROUND(I162*H162,2)</f>
        <v>0</v>
      </c>
      <c r="K162" s="222" t="s">
        <v>359</v>
      </c>
      <c r="L162" s="45"/>
      <c r="M162" s="227" t="s">
        <v>1</v>
      </c>
      <c r="N162" s="228" t="s">
        <v>46</v>
      </c>
      <c r="O162" s="92"/>
      <c r="P162" s="229">
        <f>O162*H162</f>
        <v>0</v>
      </c>
      <c r="Q162" s="229">
        <v>0</v>
      </c>
      <c r="R162" s="229">
        <f>Q162*H162</f>
        <v>0</v>
      </c>
      <c r="S162" s="229">
        <v>0</v>
      </c>
      <c r="T162" s="230">
        <f>S162*H162</f>
        <v>0</v>
      </c>
      <c r="U162" s="39"/>
      <c r="V162" s="39"/>
      <c r="W162" s="39"/>
      <c r="X162" s="39"/>
      <c r="Y162" s="39"/>
      <c r="Z162" s="39"/>
      <c r="AA162" s="39"/>
      <c r="AB162" s="39"/>
      <c r="AC162" s="39"/>
      <c r="AD162" s="39"/>
      <c r="AE162" s="39"/>
      <c r="AR162" s="231" t="s">
        <v>1043</v>
      </c>
      <c r="AT162" s="231" t="s">
        <v>216</v>
      </c>
      <c r="AU162" s="231" t="s">
        <v>90</v>
      </c>
      <c r="AY162" s="18" t="s">
        <v>215</v>
      </c>
      <c r="BE162" s="232">
        <f>IF(N162="základní",J162,0)</f>
        <v>0</v>
      </c>
      <c r="BF162" s="232">
        <f>IF(N162="snížená",J162,0)</f>
        <v>0</v>
      </c>
      <c r="BG162" s="232">
        <f>IF(N162="zákl. přenesená",J162,0)</f>
        <v>0</v>
      </c>
      <c r="BH162" s="232">
        <f>IF(N162="sníž. přenesená",J162,0)</f>
        <v>0</v>
      </c>
      <c r="BI162" s="232">
        <f>IF(N162="nulová",J162,0)</f>
        <v>0</v>
      </c>
      <c r="BJ162" s="18" t="s">
        <v>88</v>
      </c>
      <c r="BK162" s="232">
        <f>ROUND(I162*H162,2)</f>
        <v>0</v>
      </c>
      <c r="BL162" s="18" t="s">
        <v>1043</v>
      </c>
      <c r="BM162" s="231" t="s">
        <v>8885</v>
      </c>
    </row>
    <row r="163" s="2" customFormat="1">
      <c r="A163" s="39"/>
      <c r="B163" s="40"/>
      <c r="C163" s="41"/>
      <c r="D163" s="233" t="s">
        <v>221</v>
      </c>
      <c r="E163" s="41"/>
      <c r="F163" s="234" t="s">
        <v>8803</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221</v>
      </c>
      <c r="AU163" s="18" t="s">
        <v>90</v>
      </c>
    </row>
    <row r="164" s="2" customFormat="1">
      <c r="A164" s="39"/>
      <c r="B164" s="40"/>
      <c r="C164" s="41"/>
      <c r="D164" s="250" t="s">
        <v>362</v>
      </c>
      <c r="E164" s="41"/>
      <c r="F164" s="251" t="s">
        <v>8804</v>
      </c>
      <c r="G164" s="41"/>
      <c r="H164" s="41"/>
      <c r="I164" s="235"/>
      <c r="J164" s="41"/>
      <c r="K164" s="41"/>
      <c r="L164" s="45"/>
      <c r="M164" s="236"/>
      <c r="N164" s="237"/>
      <c r="O164" s="92"/>
      <c r="P164" s="92"/>
      <c r="Q164" s="92"/>
      <c r="R164" s="92"/>
      <c r="S164" s="92"/>
      <c r="T164" s="93"/>
      <c r="U164" s="39"/>
      <c r="V164" s="39"/>
      <c r="W164" s="39"/>
      <c r="X164" s="39"/>
      <c r="Y164" s="39"/>
      <c r="Z164" s="39"/>
      <c r="AA164" s="39"/>
      <c r="AB164" s="39"/>
      <c r="AC164" s="39"/>
      <c r="AD164" s="39"/>
      <c r="AE164" s="39"/>
      <c r="AT164" s="18" t="s">
        <v>362</v>
      </c>
      <c r="AU164" s="18" t="s">
        <v>90</v>
      </c>
    </row>
    <row r="165" s="14" customFormat="1">
      <c r="A165" s="14"/>
      <c r="B165" s="262"/>
      <c r="C165" s="263"/>
      <c r="D165" s="233" t="s">
        <v>364</v>
      </c>
      <c r="E165" s="264" t="s">
        <v>1</v>
      </c>
      <c r="F165" s="265" t="s">
        <v>8884</v>
      </c>
      <c r="G165" s="263"/>
      <c r="H165" s="266">
        <v>9</v>
      </c>
      <c r="I165" s="267"/>
      <c r="J165" s="263"/>
      <c r="K165" s="263"/>
      <c r="L165" s="268"/>
      <c r="M165" s="269"/>
      <c r="N165" s="270"/>
      <c r="O165" s="270"/>
      <c r="P165" s="270"/>
      <c r="Q165" s="270"/>
      <c r="R165" s="270"/>
      <c r="S165" s="270"/>
      <c r="T165" s="271"/>
      <c r="U165" s="14"/>
      <c r="V165" s="14"/>
      <c r="W165" s="14"/>
      <c r="X165" s="14"/>
      <c r="Y165" s="14"/>
      <c r="Z165" s="14"/>
      <c r="AA165" s="14"/>
      <c r="AB165" s="14"/>
      <c r="AC165" s="14"/>
      <c r="AD165" s="14"/>
      <c r="AE165" s="14"/>
      <c r="AT165" s="272" t="s">
        <v>364</v>
      </c>
      <c r="AU165" s="272" t="s">
        <v>90</v>
      </c>
      <c r="AV165" s="14" t="s">
        <v>90</v>
      </c>
      <c r="AW165" s="14" t="s">
        <v>36</v>
      </c>
      <c r="AX165" s="14" t="s">
        <v>88</v>
      </c>
      <c r="AY165" s="272" t="s">
        <v>215</v>
      </c>
    </row>
    <row r="166" s="2" customFormat="1" ht="24.15" customHeight="1">
      <c r="A166" s="39"/>
      <c r="B166" s="40"/>
      <c r="C166" s="220" t="s">
        <v>285</v>
      </c>
      <c r="D166" s="220" t="s">
        <v>216</v>
      </c>
      <c r="E166" s="221" t="s">
        <v>8886</v>
      </c>
      <c r="F166" s="222" t="s">
        <v>8887</v>
      </c>
      <c r="G166" s="223" t="s">
        <v>797</v>
      </c>
      <c r="H166" s="224">
        <v>18</v>
      </c>
      <c r="I166" s="225"/>
      <c r="J166" s="226">
        <f>ROUND(I166*H166,2)</f>
        <v>0</v>
      </c>
      <c r="K166" s="222" t="s">
        <v>359</v>
      </c>
      <c r="L166" s="45"/>
      <c r="M166" s="227" t="s">
        <v>1</v>
      </c>
      <c r="N166" s="228" t="s">
        <v>46</v>
      </c>
      <c r="O166" s="92"/>
      <c r="P166" s="229">
        <f>O166*H166</f>
        <v>0</v>
      </c>
      <c r="Q166" s="229">
        <v>0</v>
      </c>
      <c r="R166" s="229">
        <f>Q166*H166</f>
        <v>0</v>
      </c>
      <c r="S166" s="229">
        <v>0</v>
      </c>
      <c r="T166" s="230">
        <f>S166*H166</f>
        <v>0</v>
      </c>
      <c r="U166" s="39"/>
      <c r="V166" s="39"/>
      <c r="W166" s="39"/>
      <c r="X166" s="39"/>
      <c r="Y166" s="39"/>
      <c r="Z166" s="39"/>
      <c r="AA166" s="39"/>
      <c r="AB166" s="39"/>
      <c r="AC166" s="39"/>
      <c r="AD166" s="39"/>
      <c r="AE166" s="39"/>
      <c r="AR166" s="231" t="s">
        <v>1043</v>
      </c>
      <c r="AT166" s="231" t="s">
        <v>216</v>
      </c>
      <c r="AU166" s="231" t="s">
        <v>90</v>
      </c>
      <c r="AY166" s="18" t="s">
        <v>215</v>
      </c>
      <c r="BE166" s="232">
        <f>IF(N166="základní",J166,0)</f>
        <v>0</v>
      </c>
      <c r="BF166" s="232">
        <f>IF(N166="snížená",J166,0)</f>
        <v>0</v>
      </c>
      <c r="BG166" s="232">
        <f>IF(N166="zákl. přenesená",J166,0)</f>
        <v>0</v>
      </c>
      <c r="BH166" s="232">
        <f>IF(N166="sníž. přenesená",J166,0)</f>
        <v>0</v>
      </c>
      <c r="BI166" s="232">
        <f>IF(N166="nulová",J166,0)</f>
        <v>0</v>
      </c>
      <c r="BJ166" s="18" t="s">
        <v>88</v>
      </c>
      <c r="BK166" s="232">
        <f>ROUND(I166*H166,2)</f>
        <v>0</v>
      </c>
      <c r="BL166" s="18" t="s">
        <v>1043</v>
      </c>
      <c r="BM166" s="231" t="s">
        <v>8888</v>
      </c>
    </row>
    <row r="167" s="2" customFormat="1">
      <c r="A167" s="39"/>
      <c r="B167" s="40"/>
      <c r="C167" s="41"/>
      <c r="D167" s="233" t="s">
        <v>221</v>
      </c>
      <c r="E167" s="41"/>
      <c r="F167" s="234" t="s">
        <v>8889</v>
      </c>
      <c r="G167" s="41"/>
      <c r="H167" s="41"/>
      <c r="I167" s="235"/>
      <c r="J167" s="41"/>
      <c r="K167" s="41"/>
      <c r="L167" s="45"/>
      <c r="M167" s="236"/>
      <c r="N167" s="237"/>
      <c r="O167" s="92"/>
      <c r="P167" s="92"/>
      <c r="Q167" s="92"/>
      <c r="R167" s="92"/>
      <c r="S167" s="92"/>
      <c r="T167" s="93"/>
      <c r="U167" s="39"/>
      <c r="V167" s="39"/>
      <c r="W167" s="39"/>
      <c r="X167" s="39"/>
      <c r="Y167" s="39"/>
      <c r="Z167" s="39"/>
      <c r="AA167" s="39"/>
      <c r="AB167" s="39"/>
      <c r="AC167" s="39"/>
      <c r="AD167" s="39"/>
      <c r="AE167" s="39"/>
      <c r="AT167" s="18" t="s">
        <v>221</v>
      </c>
      <c r="AU167" s="18" t="s">
        <v>90</v>
      </c>
    </row>
    <row r="168" s="2" customFormat="1">
      <c r="A168" s="39"/>
      <c r="B168" s="40"/>
      <c r="C168" s="41"/>
      <c r="D168" s="250" t="s">
        <v>362</v>
      </c>
      <c r="E168" s="41"/>
      <c r="F168" s="251" t="s">
        <v>8890</v>
      </c>
      <c r="G168" s="41"/>
      <c r="H168" s="41"/>
      <c r="I168" s="235"/>
      <c r="J168" s="41"/>
      <c r="K168" s="41"/>
      <c r="L168" s="45"/>
      <c r="M168" s="236"/>
      <c r="N168" s="237"/>
      <c r="O168" s="92"/>
      <c r="P168" s="92"/>
      <c r="Q168" s="92"/>
      <c r="R168" s="92"/>
      <c r="S168" s="92"/>
      <c r="T168" s="93"/>
      <c r="U168" s="39"/>
      <c r="V168" s="39"/>
      <c r="W168" s="39"/>
      <c r="X168" s="39"/>
      <c r="Y168" s="39"/>
      <c r="Z168" s="39"/>
      <c r="AA168" s="39"/>
      <c r="AB168" s="39"/>
      <c r="AC168" s="39"/>
      <c r="AD168" s="39"/>
      <c r="AE168" s="39"/>
      <c r="AT168" s="18" t="s">
        <v>362</v>
      </c>
      <c r="AU168" s="18" t="s">
        <v>90</v>
      </c>
    </row>
    <row r="169" s="2" customFormat="1" ht="37.8" customHeight="1">
      <c r="A169" s="39"/>
      <c r="B169" s="40"/>
      <c r="C169" s="220" t="s">
        <v>291</v>
      </c>
      <c r="D169" s="220" t="s">
        <v>216</v>
      </c>
      <c r="E169" s="221" t="s">
        <v>8366</v>
      </c>
      <c r="F169" s="222" t="s">
        <v>8367</v>
      </c>
      <c r="G169" s="223" t="s">
        <v>358</v>
      </c>
      <c r="H169" s="224">
        <v>1.8</v>
      </c>
      <c r="I169" s="225"/>
      <c r="J169" s="226">
        <f>ROUND(I169*H169,2)</f>
        <v>0</v>
      </c>
      <c r="K169" s="222" t="s">
        <v>359</v>
      </c>
      <c r="L169" s="45"/>
      <c r="M169" s="227" t="s">
        <v>1</v>
      </c>
      <c r="N169" s="228" t="s">
        <v>46</v>
      </c>
      <c r="O169" s="92"/>
      <c r="P169" s="229">
        <f>O169*H169</f>
        <v>0</v>
      </c>
      <c r="Q169" s="229">
        <v>0</v>
      </c>
      <c r="R169" s="229">
        <f>Q169*H169</f>
        <v>0</v>
      </c>
      <c r="S169" s="229">
        <v>0</v>
      </c>
      <c r="T169" s="230">
        <f>S169*H169</f>
        <v>0</v>
      </c>
      <c r="U169" s="39"/>
      <c r="V169" s="39"/>
      <c r="W169" s="39"/>
      <c r="X169" s="39"/>
      <c r="Y169" s="39"/>
      <c r="Z169" s="39"/>
      <c r="AA169" s="39"/>
      <c r="AB169" s="39"/>
      <c r="AC169" s="39"/>
      <c r="AD169" s="39"/>
      <c r="AE169" s="39"/>
      <c r="AR169" s="231" t="s">
        <v>1043</v>
      </c>
      <c r="AT169" s="231" t="s">
        <v>216</v>
      </c>
      <c r="AU169" s="231" t="s">
        <v>90</v>
      </c>
      <c r="AY169" s="18" t="s">
        <v>215</v>
      </c>
      <c r="BE169" s="232">
        <f>IF(N169="základní",J169,0)</f>
        <v>0</v>
      </c>
      <c r="BF169" s="232">
        <f>IF(N169="snížená",J169,0)</f>
        <v>0</v>
      </c>
      <c r="BG169" s="232">
        <f>IF(N169="zákl. přenesená",J169,0)</f>
        <v>0</v>
      </c>
      <c r="BH169" s="232">
        <f>IF(N169="sníž. přenesená",J169,0)</f>
        <v>0</v>
      </c>
      <c r="BI169" s="232">
        <f>IF(N169="nulová",J169,0)</f>
        <v>0</v>
      </c>
      <c r="BJ169" s="18" t="s">
        <v>88</v>
      </c>
      <c r="BK169" s="232">
        <f>ROUND(I169*H169,2)</f>
        <v>0</v>
      </c>
      <c r="BL169" s="18" t="s">
        <v>1043</v>
      </c>
      <c r="BM169" s="231" t="s">
        <v>8891</v>
      </c>
    </row>
    <row r="170" s="2" customFormat="1">
      <c r="A170" s="39"/>
      <c r="B170" s="40"/>
      <c r="C170" s="41"/>
      <c r="D170" s="233" t="s">
        <v>221</v>
      </c>
      <c r="E170" s="41"/>
      <c r="F170" s="234" t="s">
        <v>8369</v>
      </c>
      <c r="G170" s="41"/>
      <c r="H170" s="41"/>
      <c r="I170" s="235"/>
      <c r="J170" s="41"/>
      <c r="K170" s="41"/>
      <c r="L170" s="45"/>
      <c r="M170" s="236"/>
      <c r="N170" s="237"/>
      <c r="O170" s="92"/>
      <c r="P170" s="92"/>
      <c r="Q170" s="92"/>
      <c r="R170" s="92"/>
      <c r="S170" s="92"/>
      <c r="T170" s="93"/>
      <c r="U170" s="39"/>
      <c r="V170" s="39"/>
      <c r="W170" s="39"/>
      <c r="X170" s="39"/>
      <c r="Y170" s="39"/>
      <c r="Z170" s="39"/>
      <c r="AA170" s="39"/>
      <c r="AB170" s="39"/>
      <c r="AC170" s="39"/>
      <c r="AD170" s="39"/>
      <c r="AE170" s="39"/>
      <c r="AT170" s="18" t="s">
        <v>221</v>
      </c>
      <c r="AU170" s="18" t="s">
        <v>90</v>
      </c>
    </row>
    <row r="171" s="2" customFormat="1">
      <c r="A171" s="39"/>
      <c r="B171" s="40"/>
      <c r="C171" s="41"/>
      <c r="D171" s="250" t="s">
        <v>362</v>
      </c>
      <c r="E171" s="41"/>
      <c r="F171" s="251" t="s">
        <v>8370</v>
      </c>
      <c r="G171" s="41"/>
      <c r="H171" s="41"/>
      <c r="I171" s="235"/>
      <c r="J171" s="41"/>
      <c r="K171" s="41"/>
      <c r="L171" s="45"/>
      <c r="M171" s="236"/>
      <c r="N171" s="237"/>
      <c r="O171" s="92"/>
      <c r="P171" s="92"/>
      <c r="Q171" s="92"/>
      <c r="R171" s="92"/>
      <c r="S171" s="92"/>
      <c r="T171" s="93"/>
      <c r="U171" s="39"/>
      <c r="V171" s="39"/>
      <c r="W171" s="39"/>
      <c r="X171" s="39"/>
      <c r="Y171" s="39"/>
      <c r="Z171" s="39"/>
      <c r="AA171" s="39"/>
      <c r="AB171" s="39"/>
      <c r="AC171" s="39"/>
      <c r="AD171" s="39"/>
      <c r="AE171" s="39"/>
      <c r="AT171" s="18" t="s">
        <v>362</v>
      </c>
      <c r="AU171" s="18" t="s">
        <v>90</v>
      </c>
    </row>
    <row r="172" s="14" customFormat="1">
      <c r="A172" s="14"/>
      <c r="B172" s="262"/>
      <c r="C172" s="263"/>
      <c r="D172" s="233" t="s">
        <v>364</v>
      </c>
      <c r="E172" s="264" t="s">
        <v>1</v>
      </c>
      <c r="F172" s="265" t="s">
        <v>8892</v>
      </c>
      <c r="G172" s="263"/>
      <c r="H172" s="266">
        <v>1.8</v>
      </c>
      <c r="I172" s="267"/>
      <c r="J172" s="263"/>
      <c r="K172" s="263"/>
      <c r="L172" s="268"/>
      <c r="M172" s="269"/>
      <c r="N172" s="270"/>
      <c r="O172" s="270"/>
      <c r="P172" s="270"/>
      <c r="Q172" s="270"/>
      <c r="R172" s="270"/>
      <c r="S172" s="270"/>
      <c r="T172" s="271"/>
      <c r="U172" s="14"/>
      <c r="V172" s="14"/>
      <c r="W172" s="14"/>
      <c r="X172" s="14"/>
      <c r="Y172" s="14"/>
      <c r="Z172" s="14"/>
      <c r="AA172" s="14"/>
      <c r="AB172" s="14"/>
      <c r="AC172" s="14"/>
      <c r="AD172" s="14"/>
      <c r="AE172" s="14"/>
      <c r="AT172" s="272" t="s">
        <v>364</v>
      </c>
      <c r="AU172" s="272" t="s">
        <v>90</v>
      </c>
      <c r="AV172" s="14" t="s">
        <v>90</v>
      </c>
      <c r="AW172" s="14" t="s">
        <v>36</v>
      </c>
      <c r="AX172" s="14" t="s">
        <v>88</v>
      </c>
      <c r="AY172" s="272" t="s">
        <v>215</v>
      </c>
    </row>
    <row r="173" s="2" customFormat="1" ht="37.8" customHeight="1">
      <c r="A173" s="39"/>
      <c r="B173" s="40"/>
      <c r="C173" s="220" t="s">
        <v>296</v>
      </c>
      <c r="D173" s="220" t="s">
        <v>216</v>
      </c>
      <c r="E173" s="221" t="s">
        <v>8371</v>
      </c>
      <c r="F173" s="222" t="s">
        <v>8372</v>
      </c>
      <c r="G173" s="223" t="s">
        <v>358</v>
      </c>
      <c r="H173" s="224">
        <v>3.7799999999999998</v>
      </c>
      <c r="I173" s="225"/>
      <c r="J173" s="226">
        <f>ROUND(I173*H173,2)</f>
        <v>0</v>
      </c>
      <c r="K173" s="222" t="s">
        <v>359</v>
      </c>
      <c r="L173" s="45"/>
      <c r="M173" s="227" t="s">
        <v>1</v>
      </c>
      <c r="N173" s="228" t="s">
        <v>46</v>
      </c>
      <c r="O173" s="92"/>
      <c r="P173" s="229">
        <f>O173*H173</f>
        <v>0</v>
      </c>
      <c r="Q173" s="229">
        <v>0</v>
      </c>
      <c r="R173" s="229">
        <f>Q173*H173</f>
        <v>0</v>
      </c>
      <c r="S173" s="229">
        <v>0</v>
      </c>
      <c r="T173" s="230">
        <f>S173*H173</f>
        <v>0</v>
      </c>
      <c r="U173" s="39"/>
      <c r="V173" s="39"/>
      <c r="W173" s="39"/>
      <c r="X173" s="39"/>
      <c r="Y173" s="39"/>
      <c r="Z173" s="39"/>
      <c r="AA173" s="39"/>
      <c r="AB173" s="39"/>
      <c r="AC173" s="39"/>
      <c r="AD173" s="39"/>
      <c r="AE173" s="39"/>
      <c r="AR173" s="231" t="s">
        <v>1043</v>
      </c>
      <c r="AT173" s="231" t="s">
        <v>216</v>
      </c>
      <c r="AU173" s="231" t="s">
        <v>90</v>
      </c>
      <c r="AY173" s="18" t="s">
        <v>215</v>
      </c>
      <c r="BE173" s="232">
        <f>IF(N173="základní",J173,0)</f>
        <v>0</v>
      </c>
      <c r="BF173" s="232">
        <f>IF(N173="snížená",J173,0)</f>
        <v>0</v>
      </c>
      <c r="BG173" s="232">
        <f>IF(N173="zákl. přenesená",J173,0)</f>
        <v>0</v>
      </c>
      <c r="BH173" s="232">
        <f>IF(N173="sníž. přenesená",J173,0)</f>
        <v>0</v>
      </c>
      <c r="BI173" s="232">
        <f>IF(N173="nulová",J173,0)</f>
        <v>0</v>
      </c>
      <c r="BJ173" s="18" t="s">
        <v>88</v>
      </c>
      <c r="BK173" s="232">
        <f>ROUND(I173*H173,2)</f>
        <v>0</v>
      </c>
      <c r="BL173" s="18" t="s">
        <v>1043</v>
      </c>
      <c r="BM173" s="231" t="s">
        <v>8893</v>
      </c>
    </row>
    <row r="174" s="2" customFormat="1">
      <c r="A174" s="39"/>
      <c r="B174" s="40"/>
      <c r="C174" s="41"/>
      <c r="D174" s="233" t="s">
        <v>221</v>
      </c>
      <c r="E174" s="41"/>
      <c r="F174" s="234" t="s">
        <v>8374</v>
      </c>
      <c r="G174" s="41"/>
      <c r="H174" s="41"/>
      <c r="I174" s="235"/>
      <c r="J174" s="41"/>
      <c r="K174" s="41"/>
      <c r="L174" s="45"/>
      <c r="M174" s="236"/>
      <c r="N174" s="237"/>
      <c r="O174" s="92"/>
      <c r="P174" s="92"/>
      <c r="Q174" s="92"/>
      <c r="R174" s="92"/>
      <c r="S174" s="92"/>
      <c r="T174" s="93"/>
      <c r="U174" s="39"/>
      <c r="V174" s="39"/>
      <c r="W174" s="39"/>
      <c r="X174" s="39"/>
      <c r="Y174" s="39"/>
      <c r="Z174" s="39"/>
      <c r="AA174" s="39"/>
      <c r="AB174" s="39"/>
      <c r="AC174" s="39"/>
      <c r="AD174" s="39"/>
      <c r="AE174" s="39"/>
      <c r="AT174" s="18" t="s">
        <v>221</v>
      </c>
      <c r="AU174" s="18" t="s">
        <v>90</v>
      </c>
    </row>
    <row r="175" s="2" customFormat="1">
      <c r="A175" s="39"/>
      <c r="B175" s="40"/>
      <c r="C175" s="41"/>
      <c r="D175" s="250" t="s">
        <v>362</v>
      </c>
      <c r="E175" s="41"/>
      <c r="F175" s="251" t="s">
        <v>8375</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362</v>
      </c>
      <c r="AU175" s="18" t="s">
        <v>90</v>
      </c>
    </row>
    <row r="176" s="14" customFormat="1">
      <c r="A176" s="14"/>
      <c r="B176" s="262"/>
      <c r="C176" s="263"/>
      <c r="D176" s="233" t="s">
        <v>364</v>
      </c>
      <c r="E176" s="263"/>
      <c r="F176" s="265" t="s">
        <v>8894</v>
      </c>
      <c r="G176" s="263"/>
      <c r="H176" s="266">
        <v>3.7799999999999998</v>
      </c>
      <c r="I176" s="267"/>
      <c r="J176" s="263"/>
      <c r="K176" s="263"/>
      <c r="L176" s="268"/>
      <c r="M176" s="269"/>
      <c r="N176" s="270"/>
      <c r="O176" s="270"/>
      <c r="P176" s="270"/>
      <c r="Q176" s="270"/>
      <c r="R176" s="270"/>
      <c r="S176" s="270"/>
      <c r="T176" s="271"/>
      <c r="U176" s="14"/>
      <c r="V176" s="14"/>
      <c r="W176" s="14"/>
      <c r="X176" s="14"/>
      <c r="Y176" s="14"/>
      <c r="Z176" s="14"/>
      <c r="AA176" s="14"/>
      <c r="AB176" s="14"/>
      <c r="AC176" s="14"/>
      <c r="AD176" s="14"/>
      <c r="AE176" s="14"/>
      <c r="AT176" s="272" t="s">
        <v>364</v>
      </c>
      <c r="AU176" s="272" t="s">
        <v>90</v>
      </c>
      <c r="AV176" s="14" t="s">
        <v>90</v>
      </c>
      <c r="AW176" s="14" t="s">
        <v>4</v>
      </c>
      <c r="AX176" s="14" t="s">
        <v>88</v>
      </c>
      <c r="AY176" s="272" t="s">
        <v>215</v>
      </c>
    </row>
    <row r="177" s="2" customFormat="1" ht="24.15" customHeight="1">
      <c r="A177" s="39"/>
      <c r="B177" s="40"/>
      <c r="C177" s="220" t="s">
        <v>300</v>
      </c>
      <c r="D177" s="220" t="s">
        <v>216</v>
      </c>
      <c r="E177" s="221" t="s">
        <v>8378</v>
      </c>
      <c r="F177" s="222" t="s">
        <v>8379</v>
      </c>
      <c r="G177" s="223" t="s">
        <v>583</v>
      </c>
      <c r="H177" s="224">
        <v>12.6</v>
      </c>
      <c r="I177" s="225"/>
      <c r="J177" s="226">
        <f>ROUND(I177*H177,2)</f>
        <v>0</v>
      </c>
      <c r="K177" s="222" t="s">
        <v>359</v>
      </c>
      <c r="L177" s="45"/>
      <c r="M177" s="227" t="s">
        <v>1</v>
      </c>
      <c r="N177" s="228" t="s">
        <v>46</v>
      </c>
      <c r="O177" s="92"/>
      <c r="P177" s="229">
        <f>O177*H177</f>
        <v>0</v>
      </c>
      <c r="Q177" s="229">
        <v>0</v>
      </c>
      <c r="R177" s="229">
        <f>Q177*H177</f>
        <v>0</v>
      </c>
      <c r="S177" s="229">
        <v>0</v>
      </c>
      <c r="T177" s="230">
        <f>S177*H177</f>
        <v>0</v>
      </c>
      <c r="U177" s="39"/>
      <c r="V177" s="39"/>
      <c r="W177" s="39"/>
      <c r="X177" s="39"/>
      <c r="Y177" s="39"/>
      <c r="Z177" s="39"/>
      <c r="AA177" s="39"/>
      <c r="AB177" s="39"/>
      <c r="AC177" s="39"/>
      <c r="AD177" s="39"/>
      <c r="AE177" s="39"/>
      <c r="AR177" s="231" t="s">
        <v>1043</v>
      </c>
      <c r="AT177" s="231" t="s">
        <v>216</v>
      </c>
      <c r="AU177" s="231" t="s">
        <v>90</v>
      </c>
      <c r="AY177" s="18" t="s">
        <v>215</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1043</v>
      </c>
      <c r="BM177" s="231" t="s">
        <v>8895</v>
      </c>
    </row>
    <row r="178" s="2" customFormat="1">
      <c r="A178" s="39"/>
      <c r="B178" s="40"/>
      <c r="C178" s="41"/>
      <c r="D178" s="233" t="s">
        <v>221</v>
      </c>
      <c r="E178" s="41"/>
      <c r="F178" s="234" t="s">
        <v>8381</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221</v>
      </c>
      <c r="AU178" s="18" t="s">
        <v>90</v>
      </c>
    </row>
    <row r="179" s="2" customFormat="1">
      <c r="A179" s="39"/>
      <c r="B179" s="40"/>
      <c r="C179" s="41"/>
      <c r="D179" s="250" t="s">
        <v>362</v>
      </c>
      <c r="E179" s="41"/>
      <c r="F179" s="251" t="s">
        <v>8382</v>
      </c>
      <c r="G179" s="41"/>
      <c r="H179" s="41"/>
      <c r="I179" s="235"/>
      <c r="J179" s="41"/>
      <c r="K179" s="41"/>
      <c r="L179" s="45"/>
      <c r="M179" s="236"/>
      <c r="N179" s="237"/>
      <c r="O179" s="92"/>
      <c r="P179" s="92"/>
      <c r="Q179" s="92"/>
      <c r="R179" s="92"/>
      <c r="S179" s="92"/>
      <c r="T179" s="93"/>
      <c r="U179" s="39"/>
      <c r="V179" s="39"/>
      <c r="W179" s="39"/>
      <c r="X179" s="39"/>
      <c r="Y179" s="39"/>
      <c r="Z179" s="39"/>
      <c r="AA179" s="39"/>
      <c r="AB179" s="39"/>
      <c r="AC179" s="39"/>
      <c r="AD179" s="39"/>
      <c r="AE179" s="39"/>
      <c r="AT179" s="18" t="s">
        <v>362</v>
      </c>
      <c r="AU179" s="18" t="s">
        <v>90</v>
      </c>
    </row>
    <row r="180" s="14" customFormat="1">
      <c r="A180" s="14"/>
      <c r="B180" s="262"/>
      <c r="C180" s="263"/>
      <c r="D180" s="233" t="s">
        <v>364</v>
      </c>
      <c r="E180" s="264" t="s">
        <v>1</v>
      </c>
      <c r="F180" s="265" t="s">
        <v>8896</v>
      </c>
      <c r="G180" s="263"/>
      <c r="H180" s="266">
        <v>1.8</v>
      </c>
      <c r="I180" s="267"/>
      <c r="J180" s="263"/>
      <c r="K180" s="263"/>
      <c r="L180" s="268"/>
      <c r="M180" s="269"/>
      <c r="N180" s="270"/>
      <c r="O180" s="270"/>
      <c r="P180" s="270"/>
      <c r="Q180" s="270"/>
      <c r="R180" s="270"/>
      <c r="S180" s="270"/>
      <c r="T180" s="271"/>
      <c r="U180" s="14"/>
      <c r="V180" s="14"/>
      <c r="W180" s="14"/>
      <c r="X180" s="14"/>
      <c r="Y180" s="14"/>
      <c r="Z180" s="14"/>
      <c r="AA180" s="14"/>
      <c r="AB180" s="14"/>
      <c r="AC180" s="14"/>
      <c r="AD180" s="14"/>
      <c r="AE180" s="14"/>
      <c r="AT180" s="272" t="s">
        <v>364</v>
      </c>
      <c r="AU180" s="272" t="s">
        <v>90</v>
      </c>
      <c r="AV180" s="14" t="s">
        <v>90</v>
      </c>
      <c r="AW180" s="14" t="s">
        <v>36</v>
      </c>
      <c r="AX180" s="14" t="s">
        <v>88</v>
      </c>
      <c r="AY180" s="272" t="s">
        <v>215</v>
      </c>
    </row>
    <row r="181" s="14" customFormat="1">
      <c r="A181" s="14"/>
      <c r="B181" s="262"/>
      <c r="C181" s="263"/>
      <c r="D181" s="233" t="s">
        <v>364</v>
      </c>
      <c r="E181" s="263"/>
      <c r="F181" s="265" t="s">
        <v>8897</v>
      </c>
      <c r="G181" s="263"/>
      <c r="H181" s="266">
        <v>12.6</v>
      </c>
      <c r="I181" s="267"/>
      <c r="J181" s="263"/>
      <c r="K181" s="263"/>
      <c r="L181" s="268"/>
      <c r="M181" s="269"/>
      <c r="N181" s="270"/>
      <c r="O181" s="270"/>
      <c r="P181" s="270"/>
      <c r="Q181" s="270"/>
      <c r="R181" s="270"/>
      <c r="S181" s="270"/>
      <c r="T181" s="271"/>
      <c r="U181" s="14"/>
      <c r="V181" s="14"/>
      <c r="W181" s="14"/>
      <c r="X181" s="14"/>
      <c r="Y181" s="14"/>
      <c r="Z181" s="14"/>
      <c r="AA181" s="14"/>
      <c r="AB181" s="14"/>
      <c r="AC181" s="14"/>
      <c r="AD181" s="14"/>
      <c r="AE181" s="14"/>
      <c r="AT181" s="272" t="s">
        <v>364</v>
      </c>
      <c r="AU181" s="272" t="s">
        <v>90</v>
      </c>
      <c r="AV181" s="14" t="s">
        <v>90</v>
      </c>
      <c r="AW181" s="14" t="s">
        <v>4</v>
      </c>
      <c r="AX181" s="14" t="s">
        <v>88</v>
      </c>
      <c r="AY181" s="272" t="s">
        <v>215</v>
      </c>
    </row>
    <row r="182" s="2" customFormat="1" ht="24.15" customHeight="1">
      <c r="A182" s="39"/>
      <c r="B182" s="40"/>
      <c r="C182" s="220" t="s">
        <v>305</v>
      </c>
      <c r="D182" s="220" t="s">
        <v>216</v>
      </c>
      <c r="E182" s="221" t="s">
        <v>8384</v>
      </c>
      <c r="F182" s="222" t="s">
        <v>8385</v>
      </c>
      <c r="G182" s="223" t="s">
        <v>358</v>
      </c>
      <c r="H182" s="224">
        <v>1.8</v>
      </c>
      <c r="I182" s="225"/>
      <c r="J182" s="226">
        <f>ROUND(I182*H182,2)</f>
        <v>0</v>
      </c>
      <c r="K182" s="222" t="s">
        <v>359</v>
      </c>
      <c r="L182" s="45"/>
      <c r="M182" s="227" t="s">
        <v>1</v>
      </c>
      <c r="N182" s="228" t="s">
        <v>46</v>
      </c>
      <c r="O182" s="92"/>
      <c r="P182" s="229">
        <f>O182*H182</f>
        <v>0</v>
      </c>
      <c r="Q182" s="229">
        <v>0</v>
      </c>
      <c r="R182" s="229">
        <f>Q182*H182</f>
        <v>0</v>
      </c>
      <c r="S182" s="229">
        <v>0</v>
      </c>
      <c r="T182" s="230">
        <f>S182*H182</f>
        <v>0</v>
      </c>
      <c r="U182" s="39"/>
      <c r="V182" s="39"/>
      <c r="W182" s="39"/>
      <c r="X182" s="39"/>
      <c r="Y182" s="39"/>
      <c r="Z182" s="39"/>
      <c r="AA182" s="39"/>
      <c r="AB182" s="39"/>
      <c r="AC182" s="39"/>
      <c r="AD182" s="39"/>
      <c r="AE182" s="39"/>
      <c r="AR182" s="231" t="s">
        <v>1043</v>
      </c>
      <c r="AT182" s="231" t="s">
        <v>216</v>
      </c>
      <c r="AU182" s="231" t="s">
        <v>90</v>
      </c>
      <c r="AY182" s="18" t="s">
        <v>215</v>
      </c>
      <c r="BE182" s="232">
        <f>IF(N182="základní",J182,0)</f>
        <v>0</v>
      </c>
      <c r="BF182" s="232">
        <f>IF(N182="snížená",J182,0)</f>
        <v>0</v>
      </c>
      <c r="BG182" s="232">
        <f>IF(N182="zákl. přenesená",J182,0)</f>
        <v>0</v>
      </c>
      <c r="BH182" s="232">
        <f>IF(N182="sníž. přenesená",J182,0)</f>
        <v>0</v>
      </c>
      <c r="BI182" s="232">
        <f>IF(N182="nulová",J182,0)</f>
        <v>0</v>
      </c>
      <c r="BJ182" s="18" t="s">
        <v>88</v>
      </c>
      <c r="BK182" s="232">
        <f>ROUND(I182*H182,2)</f>
        <v>0</v>
      </c>
      <c r="BL182" s="18" t="s">
        <v>1043</v>
      </c>
      <c r="BM182" s="231" t="s">
        <v>8898</v>
      </c>
    </row>
    <row r="183" s="2" customFormat="1">
      <c r="A183" s="39"/>
      <c r="B183" s="40"/>
      <c r="C183" s="41"/>
      <c r="D183" s="233" t="s">
        <v>221</v>
      </c>
      <c r="E183" s="41"/>
      <c r="F183" s="234" t="s">
        <v>8387</v>
      </c>
      <c r="G183" s="41"/>
      <c r="H183" s="41"/>
      <c r="I183" s="235"/>
      <c r="J183" s="41"/>
      <c r="K183" s="41"/>
      <c r="L183" s="45"/>
      <c r="M183" s="236"/>
      <c r="N183" s="237"/>
      <c r="O183" s="92"/>
      <c r="P183" s="92"/>
      <c r="Q183" s="92"/>
      <c r="R183" s="92"/>
      <c r="S183" s="92"/>
      <c r="T183" s="93"/>
      <c r="U183" s="39"/>
      <c r="V183" s="39"/>
      <c r="W183" s="39"/>
      <c r="X183" s="39"/>
      <c r="Y183" s="39"/>
      <c r="Z183" s="39"/>
      <c r="AA183" s="39"/>
      <c r="AB183" s="39"/>
      <c r="AC183" s="39"/>
      <c r="AD183" s="39"/>
      <c r="AE183" s="39"/>
      <c r="AT183" s="18" t="s">
        <v>221</v>
      </c>
      <c r="AU183" s="18" t="s">
        <v>90</v>
      </c>
    </row>
    <row r="184" s="2" customFormat="1">
      <c r="A184" s="39"/>
      <c r="B184" s="40"/>
      <c r="C184" s="41"/>
      <c r="D184" s="250" t="s">
        <v>362</v>
      </c>
      <c r="E184" s="41"/>
      <c r="F184" s="251" t="s">
        <v>8388</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362</v>
      </c>
      <c r="AU184" s="18" t="s">
        <v>90</v>
      </c>
    </row>
    <row r="185" s="2" customFormat="1" ht="24.15" customHeight="1">
      <c r="A185" s="39"/>
      <c r="B185" s="40"/>
      <c r="C185" s="220" t="s">
        <v>309</v>
      </c>
      <c r="D185" s="220" t="s">
        <v>216</v>
      </c>
      <c r="E185" s="221" t="s">
        <v>8394</v>
      </c>
      <c r="F185" s="222" t="s">
        <v>8395</v>
      </c>
      <c r="G185" s="223" t="s">
        <v>797</v>
      </c>
      <c r="H185" s="224">
        <v>18</v>
      </c>
      <c r="I185" s="225"/>
      <c r="J185" s="226">
        <f>ROUND(I185*H185,2)</f>
        <v>0</v>
      </c>
      <c r="K185" s="222" t="s">
        <v>359</v>
      </c>
      <c r="L185" s="45"/>
      <c r="M185" s="227" t="s">
        <v>1</v>
      </c>
      <c r="N185" s="228" t="s">
        <v>46</v>
      </c>
      <c r="O185" s="92"/>
      <c r="P185" s="229">
        <f>O185*H185</f>
        <v>0</v>
      </c>
      <c r="Q185" s="229">
        <v>0</v>
      </c>
      <c r="R185" s="229">
        <f>Q185*H185</f>
        <v>0</v>
      </c>
      <c r="S185" s="229">
        <v>0</v>
      </c>
      <c r="T185" s="230">
        <f>S185*H185</f>
        <v>0</v>
      </c>
      <c r="U185" s="39"/>
      <c r="V185" s="39"/>
      <c r="W185" s="39"/>
      <c r="X185" s="39"/>
      <c r="Y185" s="39"/>
      <c r="Z185" s="39"/>
      <c r="AA185" s="39"/>
      <c r="AB185" s="39"/>
      <c r="AC185" s="39"/>
      <c r="AD185" s="39"/>
      <c r="AE185" s="39"/>
      <c r="AR185" s="231" t="s">
        <v>1043</v>
      </c>
      <c r="AT185" s="231" t="s">
        <v>216</v>
      </c>
      <c r="AU185" s="231" t="s">
        <v>90</v>
      </c>
      <c r="AY185" s="18" t="s">
        <v>215</v>
      </c>
      <c r="BE185" s="232">
        <f>IF(N185="základní",J185,0)</f>
        <v>0</v>
      </c>
      <c r="BF185" s="232">
        <f>IF(N185="snížená",J185,0)</f>
        <v>0</v>
      </c>
      <c r="BG185" s="232">
        <f>IF(N185="zákl. přenesená",J185,0)</f>
        <v>0</v>
      </c>
      <c r="BH185" s="232">
        <f>IF(N185="sníž. přenesená",J185,0)</f>
        <v>0</v>
      </c>
      <c r="BI185" s="232">
        <f>IF(N185="nulová",J185,0)</f>
        <v>0</v>
      </c>
      <c r="BJ185" s="18" t="s">
        <v>88</v>
      </c>
      <c r="BK185" s="232">
        <f>ROUND(I185*H185,2)</f>
        <v>0</v>
      </c>
      <c r="BL185" s="18" t="s">
        <v>1043</v>
      </c>
      <c r="BM185" s="231" t="s">
        <v>8899</v>
      </c>
    </row>
    <row r="186" s="2" customFormat="1">
      <c r="A186" s="39"/>
      <c r="B186" s="40"/>
      <c r="C186" s="41"/>
      <c r="D186" s="233" t="s">
        <v>221</v>
      </c>
      <c r="E186" s="41"/>
      <c r="F186" s="234" t="s">
        <v>8397</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221</v>
      </c>
      <c r="AU186" s="18" t="s">
        <v>90</v>
      </c>
    </row>
    <row r="187" s="2" customFormat="1">
      <c r="A187" s="39"/>
      <c r="B187" s="40"/>
      <c r="C187" s="41"/>
      <c r="D187" s="250" t="s">
        <v>362</v>
      </c>
      <c r="E187" s="41"/>
      <c r="F187" s="251" t="s">
        <v>8398</v>
      </c>
      <c r="G187" s="41"/>
      <c r="H187" s="41"/>
      <c r="I187" s="235"/>
      <c r="J187" s="41"/>
      <c r="K187" s="41"/>
      <c r="L187" s="45"/>
      <c r="M187" s="236"/>
      <c r="N187" s="237"/>
      <c r="O187" s="92"/>
      <c r="P187" s="92"/>
      <c r="Q187" s="92"/>
      <c r="R187" s="92"/>
      <c r="S187" s="92"/>
      <c r="T187" s="93"/>
      <c r="U187" s="39"/>
      <c r="V187" s="39"/>
      <c r="W187" s="39"/>
      <c r="X187" s="39"/>
      <c r="Y187" s="39"/>
      <c r="Z187" s="39"/>
      <c r="AA187" s="39"/>
      <c r="AB187" s="39"/>
      <c r="AC187" s="39"/>
      <c r="AD187" s="39"/>
      <c r="AE187" s="39"/>
      <c r="AT187" s="18" t="s">
        <v>362</v>
      </c>
      <c r="AU187" s="18" t="s">
        <v>90</v>
      </c>
    </row>
    <row r="188" s="2" customFormat="1" ht="24.15" customHeight="1">
      <c r="A188" s="39"/>
      <c r="B188" s="40"/>
      <c r="C188" s="220" t="s">
        <v>7</v>
      </c>
      <c r="D188" s="220" t="s">
        <v>216</v>
      </c>
      <c r="E188" s="221" t="s">
        <v>8399</v>
      </c>
      <c r="F188" s="222" t="s">
        <v>8400</v>
      </c>
      <c r="G188" s="223" t="s">
        <v>797</v>
      </c>
      <c r="H188" s="224">
        <v>36</v>
      </c>
      <c r="I188" s="225"/>
      <c r="J188" s="226">
        <f>ROUND(I188*H188,2)</f>
        <v>0</v>
      </c>
      <c r="K188" s="222" t="s">
        <v>359</v>
      </c>
      <c r="L188" s="45"/>
      <c r="M188" s="227" t="s">
        <v>1</v>
      </c>
      <c r="N188" s="228" t="s">
        <v>46</v>
      </c>
      <c r="O188" s="92"/>
      <c r="P188" s="229">
        <f>O188*H188</f>
        <v>0</v>
      </c>
      <c r="Q188" s="229">
        <v>0</v>
      </c>
      <c r="R188" s="229">
        <f>Q188*H188</f>
        <v>0</v>
      </c>
      <c r="S188" s="229">
        <v>0</v>
      </c>
      <c r="T188" s="230">
        <f>S188*H188</f>
        <v>0</v>
      </c>
      <c r="U188" s="39"/>
      <c r="V188" s="39"/>
      <c r="W188" s="39"/>
      <c r="X188" s="39"/>
      <c r="Y188" s="39"/>
      <c r="Z188" s="39"/>
      <c r="AA188" s="39"/>
      <c r="AB188" s="39"/>
      <c r="AC188" s="39"/>
      <c r="AD188" s="39"/>
      <c r="AE188" s="39"/>
      <c r="AR188" s="231" t="s">
        <v>1043</v>
      </c>
      <c r="AT188" s="231" t="s">
        <v>216</v>
      </c>
      <c r="AU188" s="231" t="s">
        <v>90</v>
      </c>
      <c r="AY188" s="18" t="s">
        <v>215</v>
      </c>
      <c r="BE188" s="232">
        <f>IF(N188="základní",J188,0)</f>
        <v>0</v>
      </c>
      <c r="BF188" s="232">
        <f>IF(N188="snížená",J188,0)</f>
        <v>0</v>
      </c>
      <c r="BG188" s="232">
        <f>IF(N188="zákl. přenesená",J188,0)</f>
        <v>0</v>
      </c>
      <c r="BH188" s="232">
        <f>IF(N188="sníž. přenesená",J188,0)</f>
        <v>0</v>
      </c>
      <c r="BI188" s="232">
        <f>IF(N188="nulová",J188,0)</f>
        <v>0</v>
      </c>
      <c r="BJ188" s="18" t="s">
        <v>88</v>
      </c>
      <c r="BK188" s="232">
        <f>ROUND(I188*H188,2)</f>
        <v>0</v>
      </c>
      <c r="BL188" s="18" t="s">
        <v>1043</v>
      </c>
      <c r="BM188" s="231" t="s">
        <v>8900</v>
      </c>
    </row>
    <row r="189" s="2" customFormat="1">
      <c r="A189" s="39"/>
      <c r="B189" s="40"/>
      <c r="C189" s="41"/>
      <c r="D189" s="233" t="s">
        <v>221</v>
      </c>
      <c r="E189" s="41"/>
      <c r="F189" s="234" t="s">
        <v>8402</v>
      </c>
      <c r="G189" s="41"/>
      <c r="H189" s="41"/>
      <c r="I189" s="235"/>
      <c r="J189" s="41"/>
      <c r="K189" s="41"/>
      <c r="L189" s="45"/>
      <c r="M189" s="236"/>
      <c r="N189" s="237"/>
      <c r="O189" s="92"/>
      <c r="P189" s="92"/>
      <c r="Q189" s="92"/>
      <c r="R189" s="92"/>
      <c r="S189" s="92"/>
      <c r="T189" s="93"/>
      <c r="U189" s="39"/>
      <c r="V189" s="39"/>
      <c r="W189" s="39"/>
      <c r="X189" s="39"/>
      <c r="Y189" s="39"/>
      <c r="Z189" s="39"/>
      <c r="AA189" s="39"/>
      <c r="AB189" s="39"/>
      <c r="AC189" s="39"/>
      <c r="AD189" s="39"/>
      <c r="AE189" s="39"/>
      <c r="AT189" s="18" t="s">
        <v>221</v>
      </c>
      <c r="AU189" s="18" t="s">
        <v>90</v>
      </c>
    </row>
    <row r="190" s="2" customFormat="1">
      <c r="A190" s="39"/>
      <c r="B190" s="40"/>
      <c r="C190" s="41"/>
      <c r="D190" s="250" t="s">
        <v>362</v>
      </c>
      <c r="E190" s="41"/>
      <c r="F190" s="251" t="s">
        <v>8403</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362</v>
      </c>
      <c r="AU190" s="18" t="s">
        <v>90</v>
      </c>
    </row>
    <row r="191" s="14" customFormat="1">
      <c r="A191" s="14"/>
      <c r="B191" s="262"/>
      <c r="C191" s="263"/>
      <c r="D191" s="233" t="s">
        <v>364</v>
      </c>
      <c r="E191" s="264" t="s">
        <v>1</v>
      </c>
      <c r="F191" s="265" t="s">
        <v>8901</v>
      </c>
      <c r="G191" s="263"/>
      <c r="H191" s="266">
        <v>36</v>
      </c>
      <c r="I191" s="267"/>
      <c r="J191" s="263"/>
      <c r="K191" s="263"/>
      <c r="L191" s="268"/>
      <c r="M191" s="269"/>
      <c r="N191" s="270"/>
      <c r="O191" s="270"/>
      <c r="P191" s="270"/>
      <c r="Q191" s="270"/>
      <c r="R191" s="270"/>
      <c r="S191" s="270"/>
      <c r="T191" s="271"/>
      <c r="U191" s="14"/>
      <c r="V191" s="14"/>
      <c r="W191" s="14"/>
      <c r="X191" s="14"/>
      <c r="Y191" s="14"/>
      <c r="Z191" s="14"/>
      <c r="AA191" s="14"/>
      <c r="AB191" s="14"/>
      <c r="AC191" s="14"/>
      <c r="AD191" s="14"/>
      <c r="AE191" s="14"/>
      <c r="AT191" s="272" t="s">
        <v>364</v>
      </c>
      <c r="AU191" s="272" t="s">
        <v>90</v>
      </c>
      <c r="AV191" s="14" t="s">
        <v>90</v>
      </c>
      <c r="AW191" s="14" t="s">
        <v>36</v>
      </c>
      <c r="AX191" s="14" t="s">
        <v>88</v>
      </c>
      <c r="AY191" s="272" t="s">
        <v>215</v>
      </c>
    </row>
    <row r="192" s="2" customFormat="1" ht="21.75" customHeight="1">
      <c r="A192" s="39"/>
      <c r="B192" s="40"/>
      <c r="C192" s="220" t="s">
        <v>538</v>
      </c>
      <c r="D192" s="220" t="s">
        <v>216</v>
      </c>
      <c r="E192" s="221" t="s">
        <v>8405</v>
      </c>
      <c r="F192" s="222" t="s">
        <v>8406</v>
      </c>
      <c r="G192" s="223" t="s">
        <v>797</v>
      </c>
      <c r="H192" s="224">
        <v>20</v>
      </c>
      <c r="I192" s="225"/>
      <c r="J192" s="226">
        <f>ROUND(I192*H192,2)</f>
        <v>0</v>
      </c>
      <c r="K192" s="222" t="s">
        <v>359</v>
      </c>
      <c r="L192" s="45"/>
      <c r="M192" s="227" t="s">
        <v>1</v>
      </c>
      <c r="N192" s="228" t="s">
        <v>46</v>
      </c>
      <c r="O192" s="92"/>
      <c r="P192" s="229">
        <f>O192*H192</f>
        <v>0</v>
      </c>
      <c r="Q192" s="229">
        <v>6.9999999999999994E-05</v>
      </c>
      <c r="R192" s="229">
        <f>Q192*H192</f>
        <v>0.0013999999999999998</v>
      </c>
      <c r="S192" s="229">
        <v>0</v>
      </c>
      <c r="T192" s="230">
        <f>S192*H192</f>
        <v>0</v>
      </c>
      <c r="U192" s="39"/>
      <c r="V192" s="39"/>
      <c r="W192" s="39"/>
      <c r="X192" s="39"/>
      <c r="Y192" s="39"/>
      <c r="Z192" s="39"/>
      <c r="AA192" s="39"/>
      <c r="AB192" s="39"/>
      <c r="AC192" s="39"/>
      <c r="AD192" s="39"/>
      <c r="AE192" s="39"/>
      <c r="AR192" s="231" t="s">
        <v>1043</v>
      </c>
      <c r="AT192" s="231" t="s">
        <v>216</v>
      </c>
      <c r="AU192" s="231" t="s">
        <v>90</v>
      </c>
      <c r="AY192" s="18" t="s">
        <v>215</v>
      </c>
      <c r="BE192" s="232">
        <f>IF(N192="základní",J192,0)</f>
        <v>0</v>
      </c>
      <c r="BF192" s="232">
        <f>IF(N192="snížená",J192,0)</f>
        <v>0</v>
      </c>
      <c r="BG192" s="232">
        <f>IF(N192="zákl. přenesená",J192,0)</f>
        <v>0</v>
      </c>
      <c r="BH192" s="232">
        <f>IF(N192="sníž. přenesená",J192,0)</f>
        <v>0</v>
      </c>
      <c r="BI192" s="232">
        <f>IF(N192="nulová",J192,0)</f>
        <v>0</v>
      </c>
      <c r="BJ192" s="18" t="s">
        <v>88</v>
      </c>
      <c r="BK192" s="232">
        <f>ROUND(I192*H192,2)</f>
        <v>0</v>
      </c>
      <c r="BL192" s="18" t="s">
        <v>1043</v>
      </c>
      <c r="BM192" s="231" t="s">
        <v>8902</v>
      </c>
    </row>
    <row r="193" s="2" customFormat="1">
      <c r="A193" s="39"/>
      <c r="B193" s="40"/>
      <c r="C193" s="41"/>
      <c r="D193" s="233" t="s">
        <v>221</v>
      </c>
      <c r="E193" s="41"/>
      <c r="F193" s="234" t="s">
        <v>8408</v>
      </c>
      <c r="G193" s="41"/>
      <c r="H193" s="41"/>
      <c r="I193" s="235"/>
      <c r="J193" s="41"/>
      <c r="K193" s="41"/>
      <c r="L193" s="45"/>
      <c r="M193" s="236"/>
      <c r="N193" s="237"/>
      <c r="O193" s="92"/>
      <c r="P193" s="92"/>
      <c r="Q193" s="92"/>
      <c r="R193" s="92"/>
      <c r="S193" s="92"/>
      <c r="T193" s="93"/>
      <c r="U193" s="39"/>
      <c r="V193" s="39"/>
      <c r="W193" s="39"/>
      <c r="X193" s="39"/>
      <c r="Y193" s="39"/>
      <c r="Z193" s="39"/>
      <c r="AA193" s="39"/>
      <c r="AB193" s="39"/>
      <c r="AC193" s="39"/>
      <c r="AD193" s="39"/>
      <c r="AE193" s="39"/>
      <c r="AT193" s="18" t="s">
        <v>221</v>
      </c>
      <c r="AU193" s="18" t="s">
        <v>90</v>
      </c>
    </row>
    <row r="194" s="2" customFormat="1">
      <c r="A194" s="39"/>
      <c r="B194" s="40"/>
      <c r="C194" s="41"/>
      <c r="D194" s="250" t="s">
        <v>362</v>
      </c>
      <c r="E194" s="41"/>
      <c r="F194" s="251" t="s">
        <v>8409</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362</v>
      </c>
      <c r="AU194" s="18" t="s">
        <v>90</v>
      </c>
    </row>
    <row r="195" s="2" customFormat="1" ht="24.15" customHeight="1">
      <c r="A195" s="39"/>
      <c r="B195" s="40"/>
      <c r="C195" s="220" t="s">
        <v>544</v>
      </c>
      <c r="D195" s="220" t="s">
        <v>216</v>
      </c>
      <c r="E195" s="221" t="s">
        <v>8410</v>
      </c>
      <c r="F195" s="222" t="s">
        <v>8411</v>
      </c>
      <c r="G195" s="223" t="s">
        <v>797</v>
      </c>
      <c r="H195" s="224">
        <v>18</v>
      </c>
      <c r="I195" s="225"/>
      <c r="J195" s="226">
        <f>ROUND(I195*H195,2)</f>
        <v>0</v>
      </c>
      <c r="K195" s="222" t="s">
        <v>359</v>
      </c>
      <c r="L195" s="45"/>
      <c r="M195" s="227" t="s">
        <v>1</v>
      </c>
      <c r="N195" s="228" t="s">
        <v>46</v>
      </c>
      <c r="O195" s="92"/>
      <c r="P195" s="229">
        <f>O195*H195</f>
        <v>0</v>
      </c>
      <c r="Q195" s="229">
        <v>0</v>
      </c>
      <c r="R195" s="229">
        <f>Q195*H195</f>
        <v>0</v>
      </c>
      <c r="S195" s="229">
        <v>0</v>
      </c>
      <c r="T195" s="230">
        <f>S195*H195</f>
        <v>0</v>
      </c>
      <c r="U195" s="39"/>
      <c r="V195" s="39"/>
      <c r="W195" s="39"/>
      <c r="X195" s="39"/>
      <c r="Y195" s="39"/>
      <c r="Z195" s="39"/>
      <c r="AA195" s="39"/>
      <c r="AB195" s="39"/>
      <c r="AC195" s="39"/>
      <c r="AD195" s="39"/>
      <c r="AE195" s="39"/>
      <c r="AR195" s="231" t="s">
        <v>1043</v>
      </c>
      <c r="AT195" s="231" t="s">
        <v>216</v>
      </c>
      <c r="AU195" s="231" t="s">
        <v>90</v>
      </c>
      <c r="AY195" s="18" t="s">
        <v>215</v>
      </c>
      <c r="BE195" s="232">
        <f>IF(N195="základní",J195,0)</f>
        <v>0</v>
      </c>
      <c r="BF195" s="232">
        <f>IF(N195="snížená",J195,0)</f>
        <v>0</v>
      </c>
      <c r="BG195" s="232">
        <f>IF(N195="zákl. přenesená",J195,0)</f>
        <v>0</v>
      </c>
      <c r="BH195" s="232">
        <f>IF(N195="sníž. přenesená",J195,0)</f>
        <v>0</v>
      </c>
      <c r="BI195" s="232">
        <f>IF(N195="nulová",J195,0)</f>
        <v>0</v>
      </c>
      <c r="BJ195" s="18" t="s">
        <v>88</v>
      </c>
      <c r="BK195" s="232">
        <f>ROUND(I195*H195,2)</f>
        <v>0</v>
      </c>
      <c r="BL195" s="18" t="s">
        <v>1043</v>
      </c>
      <c r="BM195" s="231" t="s">
        <v>8903</v>
      </c>
    </row>
    <row r="196" s="2" customFormat="1">
      <c r="A196" s="39"/>
      <c r="B196" s="40"/>
      <c r="C196" s="41"/>
      <c r="D196" s="233" t="s">
        <v>221</v>
      </c>
      <c r="E196" s="41"/>
      <c r="F196" s="234" t="s">
        <v>8413</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221</v>
      </c>
      <c r="AU196" s="18" t="s">
        <v>90</v>
      </c>
    </row>
    <row r="197" s="2" customFormat="1">
      <c r="A197" s="39"/>
      <c r="B197" s="40"/>
      <c r="C197" s="41"/>
      <c r="D197" s="250" t="s">
        <v>362</v>
      </c>
      <c r="E197" s="41"/>
      <c r="F197" s="251" t="s">
        <v>8414</v>
      </c>
      <c r="G197" s="41"/>
      <c r="H197" s="41"/>
      <c r="I197" s="235"/>
      <c r="J197" s="41"/>
      <c r="K197" s="41"/>
      <c r="L197" s="45"/>
      <c r="M197" s="236"/>
      <c r="N197" s="237"/>
      <c r="O197" s="92"/>
      <c r="P197" s="92"/>
      <c r="Q197" s="92"/>
      <c r="R197" s="92"/>
      <c r="S197" s="92"/>
      <c r="T197" s="93"/>
      <c r="U197" s="39"/>
      <c r="V197" s="39"/>
      <c r="W197" s="39"/>
      <c r="X197" s="39"/>
      <c r="Y197" s="39"/>
      <c r="Z197" s="39"/>
      <c r="AA197" s="39"/>
      <c r="AB197" s="39"/>
      <c r="AC197" s="39"/>
      <c r="AD197" s="39"/>
      <c r="AE197" s="39"/>
      <c r="AT197" s="18" t="s">
        <v>362</v>
      </c>
      <c r="AU197" s="18" t="s">
        <v>90</v>
      </c>
    </row>
    <row r="198" s="2" customFormat="1" ht="24.15" customHeight="1">
      <c r="A198" s="39"/>
      <c r="B198" s="40"/>
      <c r="C198" s="295" t="s">
        <v>553</v>
      </c>
      <c r="D198" s="295" t="s">
        <v>539</v>
      </c>
      <c r="E198" s="296" t="s">
        <v>8904</v>
      </c>
      <c r="F198" s="297" t="s">
        <v>8905</v>
      </c>
      <c r="G198" s="298" t="s">
        <v>797</v>
      </c>
      <c r="H198" s="299">
        <v>18</v>
      </c>
      <c r="I198" s="300"/>
      <c r="J198" s="301">
        <f>ROUND(I198*H198,2)</f>
        <v>0</v>
      </c>
      <c r="K198" s="297" t="s">
        <v>359</v>
      </c>
      <c r="L198" s="302"/>
      <c r="M198" s="303" t="s">
        <v>1</v>
      </c>
      <c r="N198" s="304" t="s">
        <v>46</v>
      </c>
      <c r="O198" s="92"/>
      <c r="P198" s="229">
        <f>O198*H198</f>
        <v>0</v>
      </c>
      <c r="Q198" s="229">
        <v>0.00025999999999999998</v>
      </c>
      <c r="R198" s="229">
        <f>Q198*H198</f>
        <v>0.0046799999999999993</v>
      </c>
      <c r="S198" s="229">
        <v>0</v>
      </c>
      <c r="T198" s="230">
        <f>S198*H198</f>
        <v>0</v>
      </c>
      <c r="U198" s="39"/>
      <c r="V198" s="39"/>
      <c r="W198" s="39"/>
      <c r="X198" s="39"/>
      <c r="Y198" s="39"/>
      <c r="Z198" s="39"/>
      <c r="AA198" s="39"/>
      <c r="AB198" s="39"/>
      <c r="AC198" s="39"/>
      <c r="AD198" s="39"/>
      <c r="AE198" s="39"/>
      <c r="AR198" s="231" t="s">
        <v>1806</v>
      </c>
      <c r="AT198" s="231" t="s">
        <v>539</v>
      </c>
      <c r="AU198" s="231" t="s">
        <v>90</v>
      </c>
      <c r="AY198" s="18" t="s">
        <v>215</v>
      </c>
      <c r="BE198" s="232">
        <f>IF(N198="základní",J198,0)</f>
        <v>0</v>
      </c>
      <c r="BF198" s="232">
        <f>IF(N198="snížená",J198,0)</f>
        <v>0</v>
      </c>
      <c r="BG198" s="232">
        <f>IF(N198="zákl. přenesená",J198,0)</f>
        <v>0</v>
      </c>
      <c r="BH198" s="232">
        <f>IF(N198="sníž. přenesená",J198,0)</f>
        <v>0</v>
      </c>
      <c r="BI198" s="232">
        <f>IF(N198="nulová",J198,0)</f>
        <v>0</v>
      </c>
      <c r="BJ198" s="18" t="s">
        <v>88</v>
      </c>
      <c r="BK198" s="232">
        <f>ROUND(I198*H198,2)</f>
        <v>0</v>
      </c>
      <c r="BL198" s="18" t="s">
        <v>1806</v>
      </c>
      <c r="BM198" s="231" t="s">
        <v>8906</v>
      </c>
    </row>
    <row r="199" s="2" customFormat="1">
      <c r="A199" s="39"/>
      <c r="B199" s="40"/>
      <c r="C199" s="41"/>
      <c r="D199" s="233" t="s">
        <v>221</v>
      </c>
      <c r="E199" s="41"/>
      <c r="F199" s="234" t="s">
        <v>8905</v>
      </c>
      <c r="G199" s="41"/>
      <c r="H199" s="41"/>
      <c r="I199" s="235"/>
      <c r="J199" s="41"/>
      <c r="K199" s="41"/>
      <c r="L199" s="45"/>
      <c r="M199" s="236"/>
      <c r="N199" s="237"/>
      <c r="O199" s="92"/>
      <c r="P199" s="92"/>
      <c r="Q199" s="92"/>
      <c r="R199" s="92"/>
      <c r="S199" s="92"/>
      <c r="T199" s="93"/>
      <c r="U199" s="39"/>
      <c r="V199" s="39"/>
      <c r="W199" s="39"/>
      <c r="X199" s="39"/>
      <c r="Y199" s="39"/>
      <c r="Z199" s="39"/>
      <c r="AA199" s="39"/>
      <c r="AB199" s="39"/>
      <c r="AC199" s="39"/>
      <c r="AD199" s="39"/>
      <c r="AE199" s="39"/>
      <c r="AT199" s="18" t="s">
        <v>221</v>
      </c>
      <c r="AU199" s="18" t="s">
        <v>90</v>
      </c>
    </row>
    <row r="200" s="2" customFormat="1" ht="16.5" customHeight="1">
      <c r="A200" s="39"/>
      <c r="B200" s="40"/>
      <c r="C200" s="295" t="s">
        <v>564</v>
      </c>
      <c r="D200" s="295" t="s">
        <v>539</v>
      </c>
      <c r="E200" s="296" t="s">
        <v>8907</v>
      </c>
      <c r="F200" s="297" t="s">
        <v>8908</v>
      </c>
      <c r="G200" s="298" t="s">
        <v>716</v>
      </c>
      <c r="H200" s="299">
        <v>2</v>
      </c>
      <c r="I200" s="300"/>
      <c r="J200" s="301">
        <f>ROUND(I200*H200,2)</f>
        <v>0</v>
      </c>
      <c r="K200" s="297" t="s">
        <v>1</v>
      </c>
      <c r="L200" s="302"/>
      <c r="M200" s="303" t="s">
        <v>1</v>
      </c>
      <c r="N200" s="304" t="s">
        <v>46</v>
      </c>
      <c r="O200" s="92"/>
      <c r="P200" s="229">
        <f>O200*H200</f>
        <v>0</v>
      </c>
      <c r="Q200" s="229">
        <v>0</v>
      </c>
      <c r="R200" s="229">
        <f>Q200*H200</f>
        <v>0</v>
      </c>
      <c r="S200" s="229">
        <v>0</v>
      </c>
      <c r="T200" s="230">
        <f>S200*H200</f>
        <v>0</v>
      </c>
      <c r="U200" s="39"/>
      <c r="V200" s="39"/>
      <c r="W200" s="39"/>
      <c r="X200" s="39"/>
      <c r="Y200" s="39"/>
      <c r="Z200" s="39"/>
      <c r="AA200" s="39"/>
      <c r="AB200" s="39"/>
      <c r="AC200" s="39"/>
      <c r="AD200" s="39"/>
      <c r="AE200" s="39"/>
      <c r="AR200" s="231" t="s">
        <v>1806</v>
      </c>
      <c r="AT200" s="231" t="s">
        <v>539</v>
      </c>
      <c r="AU200" s="231" t="s">
        <v>90</v>
      </c>
      <c r="AY200" s="18" t="s">
        <v>215</v>
      </c>
      <c r="BE200" s="232">
        <f>IF(N200="základní",J200,0)</f>
        <v>0</v>
      </c>
      <c r="BF200" s="232">
        <f>IF(N200="snížená",J200,0)</f>
        <v>0</v>
      </c>
      <c r="BG200" s="232">
        <f>IF(N200="zákl. přenesená",J200,0)</f>
        <v>0</v>
      </c>
      <c r="BH200" s="232">
        <f>IF(N200="sníž. přenesená",J200,0)</f>
        <v>0</v>
      </c>
      <c r="BI200" s="232">
        <f>IF(N200="nulová",J200,0)</f>
        <v>0</v>
      </c>
      <c r="BJ200" s="18" t="s">
        <v>88</v>
      </c>
      <c r="BK200" s="232">
        <f>ROUND(I200*H200,2)</f>
        <v>0</v>
      </c>
      <c r="BL200" s="18" t="s">
        <v>1806</v>
      </c>
      <c r="BM200" s="231" t="s">
        <v>8909</v>
      </c>
    </row>
    <row r="201" s="2" customFormat="1" ht="16.5" customHeight="1">
      <c r="A201" s="39"/>
      <c r="B201" s="40"/>
      <c r="C201" s="220" t="s">
        <v>574</v>
      </c>
      <c r="D201" s="220" t="s">
        <v>216</v>
      </c>
      <c r="E201" s="221" t="s">
        <v>8599</v>
      </c>
      <c r="F201" s="222" t="s">
        <v>8600</v>
      </c>
      <c r="G201" s="223" t="s">
        <v>797</v>
      </c>
      <c r="H201" s="224">
        <v>14</v>
      </c>
      <c r="I201" s="225"/>
      <c r="J201" s="226">
        <f>ROUND(I201*H201,2)</f>
        <v>0</v>
      </c>
      <c r="K201" s="222" t="s">
        <v>1</v>
      </c>
      <c r="L201" s="45"/>
      <c r="M201" s="227" t="s">
        <v>1</v>
      </c>
      <c r="N201" s="228" t="s">
        <v>46</v>
      </c>
      <c r="O201" s="92"/>
      <c r="P201" s="229">
        <f>O201*H201</f>
        <v>0</v>
      </c>
      <c r="Q201" s="229">
        <v>0</v>
      </c>
      <c r="R201" s="229">
        <f>Q201*H201</f>
        <v>0</v>
      </c>
      <c r="S201" s="229">
        <v>0</v>
      </c>
      <c r="T201" s="230">
        <f>S201*H201</f>
        <v>0</v>
      </c>
      <c r="U201" s="39"/>
      <c r="V201" s="39"/>
      <c r="W201" s="39"/>
      <c r="X201" s="39"/>
      <c r="Y201" s="39"/>
      <c r="Z201" s="39"/>
      <c r="AA201" s="39"/>
      <c r="AB201" s="39"/>
      <c r="AC201" s="39"/>
      <c r="AD201" s="39"/>
      <c r="AE201" s="39"/>
      <c r="AR201" s="231" t="s">
        <v>1043</v>
      </c>
      <c r="AT201" s="231" t="s">
        <v>216</v>
      </c>
      <c r="AU201" s="231" t="s">
        <v>90</v>
      </c>
      <c r="AY201" s="18" t="s">
        <v>215</v>
      </c>
      <c r="BE201" s="232">
        <f>IF(N201="základní",J201,0)</f>
        <v>0</v>
      </c>
      <c r="BF201" s="232">
        <f>IF(N201="snížená",J201,0)</f>
        <v>0</v>
      </c>
      <c r="BG201" s="232">
        <f>IF(N201="zákl. přenesená",J201,0)</f>
        <v>0</v>
      </c>
      <c r="BH201" s="232">
        <f>IF(N201="sníž. přenesená",J201,0)</f>
        <v>0</v>
      </c>
      <c r="BI201" s="232">
        <f>IF(N201="nulová",J201,0)</f>
        <v>0</v>
      </c>
      <c r="BJ201" s="18" t="s">
        <v>88</v>
      </c>
      <c r="BK201" s="232">
        <f>ROUND(I201*H201,2)</f>
        <v>0</v>
      </c>
      <c r="BL201" s="18" t="s">
        <v>1043</v>
      </c>
      <c r="BM201" s="231" t="s">
        <v>8910</v>
      </c>
    </row>
    <row r="202" s="2" customFormat="1" ht="16.5" customHeight="1">
      <c r="A202" s="39"/>
      <c r="B202" s="40"/>
      <c r="C202" s="295" t="s">
        <v>580</v>
      </c>
      <c r="D202" s="295" t="s">
        <v>539</v>
      </c>
      <c r="E202" s="296" t="s">
        <v>8602</v>
      </c>
      <c r="F202" s="297" t="s">
        <v>8603</v>
      </c>
      <c r="G202" s="298" t="s">
        <v>716</v>
      </c>
      <c r="H202" s="299">
        <v>14</v>
      </c>
      <c r="I202" s="300"/>
      <c r="J202" s="301">
        <f>ROUND(I202*H202,2)</f>
        <v>0</v>
      </c>
      <c r="K202" s="297" t="s">
        <v>1</v>
      </c>
      <c r="L202" s="302"/>
      <c r="M202" s="303" t="s">
        <v>1</v>
      </c>
      <c r="N202" s="304" t="s">
        <v>46</v>
      </c>
      <c r="O202" s="92"/>
      <c r="P202" s="229">
        <f>O202*H202</f>
        <v>0</v>
      </c>
      <c r="Q202" s="229">
        <v>0.02</v>
      </c>
      <c r="R202" s="229">
        <f>Q202*H202</f>
        <v>0.28000000000000003</v>
      </c>
      <c r="S202" s="229">
        <v>0</v>
      </c>
      <c r="T202" s="230">
        <f>S202*H202</f>
        <v>0</v>
      </c>
      <c r="U202" s="39"/>
      <c r="V202" s="39"/>
      <c r="W202" s="39"/>
      <c r="X202" s="39"/>
      <c r="Y202" s="39"/>
      <c r="Z202" s="39"/>
      <c r="AA202" s="39"/>
      <c r="AB202" s="39"/>
      <c r="AC202" s="39"/>
      <c r="AD202" s="39"/>
      <c r="AE202" s="39"/>
      <c r="AR202" s="231" t="s">
        <v>2646</v>
      </c>
      <c r="AT202" s="231" t="s">
        <v>539</v>
      </c>
      <c r="AU202" s="231" t="s">
        <v>90</v>
      </c>
      <c r="AY202" s="18" t="s">
        <v>215</v>
      </c>
      <c r="BE202" s="232">
        <f>IF(N202="základní",J202,0)</f>
        <v>0</v>
      </c>
      <c r="BF202" s="232">
        <f>IF(N202="snížená",J202,0)</f>
        <v>0</v>
      </c>
      <c r="BG202" s="232">
        <f>IF(N202="zákl. přenesená",J202,0)</f>
        <v>0</v>
      </c>
      <c r="BH202" s="232">
        <f>IF(N202="sníž. přenesená",J202,0)</f>
        <v>0</v>
      </c>
      <c r="BI202" s="232">
        <f>IF(N202="nulová",J202,0)</f>
        <v>0</v>
      </c>
      <c r="BJ202" s="18" t="s">
        <v>88</v>
      </c>
      <c r="BK202" s="232">
        <f>ROUND(I202*H202,2)</f>
        <v>0</v>
      </c>
      <c r="BL202" s="18" t="s">
        <v>1043</v>
      </c>
      <c r="BM202" s="231" t="s">
        <v>8911</v>
      </c>
    </row>
    <row r="203" s="2" customFormat="1" ht="16.5" customHeight="1">
      <c r="A203" s="39"/>
      <c r="B203" s="40"/>
      <c r="C203" s="295" t="s">
        <v>589</v>
      </c>
      <c r="D203" s="295" t="s">
        <v>539</v>
      </c>
      <c r="E203" s="296" t="s">
        <v>8605</v>
      </c>
      <c r="F203" s="297" t="s">
        <v>8606</v>
      </c>
      <c r="G203" s="298" t="s">
        <v>716</v>
      </c>
      <c r="H203" s="299">
        <v>28</v>
      </c>
      <c r="I203" s="300"/>
      <c r="J203" s="301">
        <f>ROUND(I203*H203,2)</f>
        <v>0</v>
      </c>
      <c r="K203" s="297" t="s">
        <v>1</v>
      </c>
      <c r="L203" s="302"/>
      <c r="M203" s="303" t="s">
        <v>1</v>
      </c>
      <c r="N203" s="304" t="s">
        <v>46</v>
      </c>
      <c r="O203" s="92"/>
      <c r="P203" s="229">
        <f>O203*H203</f>
        <v>0</v>
      </c>
      <c r="Q203" s="229">
        <v>0.0040000000000000001</v>
      </c>
      <c r="R203" s="229">
        <f>Q203*H203</f>
        <v>0.112</v>
      </c>
      <c r="S203" s="229">
        <v>0</v>
      </c>
      <c r="T203" s="230">
        <f>S203*H203</f>
        <v>0</v>
      </c>
      <c r="U203" s="39"/>
      <c r="V203" s="39"/>
      <c r="W203" s="39"/>
      <c r="X203" s="39"/>
      <c r="Y203" s="39"/>
      <c r="Z203" s="39"/>
      <c r="AA203" s="39"/>
      <c r="AB203" s="39"/>
      <c r="AC203" s="39"/>
      <c r="AD203" s="39"/>
      <c r="AE203" s="39"/>
      <c r="AR203" s="231" t="s">
        <v>2646</v>
      </c>
      <c r="AT203" s="231" t="s">
        <v>539</v>
      </c>
      <c r="AU203" s="231" t="s">
        <v>90</v>
      </c>
      <c r="AY203" s="18" t="s">
        <v>215</v>
      </c>
      <c r="BE203" s="232">
        <f>IF(N203="základní",J203,0)</f>
        <v>0</v>
      </c>
      <c r="BF203" s="232">
        <f>IF(N203="snížená",J203,0)</f>
        <v>0</v>
      </c>
      <c r="BG203" s="232">
        <f>IF(N203="zákl. přenesená",J203,0)</f>
        <v>0</v>
      </c>
      <c r="BH203" s="232">
        <f>IF(N203="sníž. přenesená",J203,0)</f>
        <v>0</v>
      </c>
      <c r="BI203" s="232">
        <f>IF(N203="nulová",J203,0)</f>
        <v>0</v>
      </c>
      <c r="BJ203" s="18" t="s">
        <v>88</v>
      </c>
      <c r="BK203" s="232">
        <f>ROUND(I203*H203,2)</f>
        <v>0</v>
      </c>
      <c r="BL203" s="18" t="s">
        <v>1043</v>
      </c>
      <c r="BM203" s="231" t="s">
        <v>8912</v>
      </c>
    </row>
    <row r="204" s="14" customFormat="1">
      <c r="A204" s="14"/>
      <c r="B204" s="262"/>
      <c r="C204" s="263"/>
      <c r="D204" s="233" t="s">
        <v>364</v>
      </c>
      <c r="E204" s="264" t="s">
        <v>1</v>
      </c>
      <c r="F204" s="265" t="s">
        <v>8913</v>
      </c>
      <c r="G204" s="263"/>
      <c r="H204" s="266">
        <v>28</v>
      </c>
      <c r="I204" s="267"/>
      <c r="J204" s="263"/>
      <c r="K204" s="263"/>
      <c r="L204" s="268"/>
      <c r="M204" s="269"/>
      <c r="N204" s="270"/>
      <c r="O204" s="270"/>
      <c r="P204" s="270"/>
      <c r="Q204" s="270"/>
      <c r="R204" s="270"/>
      <c r="S204" s="270"/>
      <c r="T204" s="271"/>
      <c r="U204" s="14"/>
      <c r="V204" s="14"/>
      <c r="W204" s="14"/>
      <c r="X204" s="14"/>
      <c r="Y204" s="14"/>
      <c r="Z204" s="14"/>
      <c r="AA204" s="14"/>
      <c r="AB204" s="14"/>
      <c r="AC204" s="14"/>
      <c r="AD204" s="14"/>
      <c r="AE204" s="14"/>
      <c r="AT204" s="272" t="s">
        <v>364</v>
      </c>
      <c r="AU204" s="272" t="s">
        <v>90</v>
      </c>
      <c r="AV204" s="14" t="s">
        <v>90</v>
      </c>
      <c r="AW204" s="14" t="s">
        <v>36</v>
      </c>
      <c r="AX204" s="14" t="s">
        <v>88</v>
      </c>
      <c r="AY204" s="272" t="s">
        <v>215</v>
      </c>
    </row>
    <row r="205" s="2" customFormat="1" ht="21.75" customHeight="1">
      <c r="A205" s="39"/>
      <c r="B205" s="40"/>
      <c r="C205" s="220" t="s">
        <v>609</v>
      </c>
      <c r="D205" s="220" t="s">
        <v>216</v>
      </c>
      <c r="E205" s="221" t="s">
        <v>8608</v>
      </c>
      <c r="F205" s="222" t="s">
        <v>8609</v>
      </c>
      <c r="G205" s="223" t="s">
        <v>797</v>
      </c>
      <c r="H205" s="224">
        <v>14</v>
      </c>
      <c r="I205" s="225"/>
      <c r="J205" s="226">
        <f>ROUND(I205*H205,2)</f>
        <v>0</v>
      </c>
      <c r="K205" s="222" t="s">
        <v>1</v>
      </c>
      <c r="L205" s="45"/>
      <c r="M205" s="238" t="s">
        <v>1</v>
      </c>
      <c r="N205" s="239" t="s">
        <v>46</v>
      </c>
      <c r="O205" s="240"/>
      <c r="P205" s="241">
        <f>O205*H205</f>
        <v>0</v>
      </c>
      <c r="Q205" s="241">
        <v>0</v>
      </c>
      <c r="R205" s="241">
        <f>Q205*H205</f>
        <v>0</v>
      </c>
      <c r="S205" s="241">
        <v>0</v>
      </c>
      <c r="T205" s="242">
        <f>S205*H205</f>
        <v>0</v>
      </c>
      <c r="U205" s="39"/>
      <c r="V205" s="39"/>
      <c r="W205" s="39"/>
      <c r="X205" s="39"/>
      <c r="Y205" s="39"/>
      <c r="Z205" s="39"/>
      <c r="AA205" s="39"/>
      <c r="AB205" s="39"/>
      <c r="AC205" s="39"/>
      <c r="AD205" s="39"/>
      <c r="AE205" s="39"/>
      <c r="AR205" s="231" t="s">
        <v>1043</v>
      </c>
      <c r="AT205" s="231" t="s">
        <v>216</v>
      </c>
      <c r="AU205" s="231" t="s">
        <v>90</v>
      </c>
      <c r="AY205" s="18" t="s">
        <v>215</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1043</v>
      </c>
      <c r="BM205" s="231" t="s">
        <v>8914</v>
      </c>
    </row>
    <row r="206" s="2" customFormat="1" ht="6.96" customHeight="1">
      <c r="A206" s="39"/>
      <c r="B206" s="67"/>
      <c r="C206" s="68"/>
      <c r="D206" s="68"/>
      <c r="E206" s="68"/>
      <c r="F206" s="68"/>
      <c r="G206" s="68"/>
      <c r="H206" s="68"/>
      <c r="I206" s="68"/>
      <c r="J206" s="68"/>
      <c r="K206" s="68"/>
      <c r="L206" s="45"/>
      <c r="M206" s="39"/>
      <c r="O206" s="39"/>
      <c r="P206" s="39"/>
      <c r="Q206" s="39"/>
      <c r="R206" s="39"/>
      <c r="S206" s="39"/>
      <c r="T206" s="39"/>
      <c r="U206" s="39"/>
      <c r="V206" s="39"/>
      <c r="W206" s="39"/>
      <c r="X206" s="39"/>
      <c r="Y206" s="39"/>
      <c r="Z206" s="39"/>
      <c r="AA206" s="39"/>
      <c r="AB206" s="39"/>
      <c r="AC206" s="39"/>
      <c r="AD206" s="39"/>
      <c r="AE206" s="39"/>
    </row>
  </sheetData>
  <sheetProtection sheet="1" autoFilter="0" formatColumns="0" formatRows="0" objects="1" scenarios="1" spinCount="100000" saltValue="z42UrCknzKwM7KbEioniMfeV2JKP81xjb0EQhUhUmn9TNrBIv/WYs8VDhZMOAhdNo6xVl9m1PeLD6k0/y1ZidA==" hashValue="22R5stmnifspSjQQcgSV2gwY4Uf6w8JllCGuqC+l0rQpMTe5eI17L+PcNLdB89UyYemYgxdfPc/CrazkDTdSbg==" algorithmName="SHA-512" password="CC35"/>
  <autoFilter ref="C122:K205"/>
  <mergeCells count="12">
    <mergeCell ref="E7:H7"/>
    <mergeCell ref="E9:H9"/>
    <mergeCell ref="E11:H11"/>
    <mergeCell ref="E20:H20"/>
    <mergeCell ref="E29:H29"/>
    <mergeCell ref="E85:H85"/>
    <mergeCell ref="E87:H87"/>
    <mergeCell ref="E89:H89"/>
    <mergeCell ref="E111:H111"/>
    <mergeCell ref="E113:H113"/>
    <mergeCell ref="E115:H115"/>
    <mergeCell ref="L2:V2"/>
  </mergeCells>
  <hyperlinks>
    <hyperlink ref="F128" r:id="rId1" display="https://podminky.urs.cz/item/CS_URS_2025_01/210100252"/>
    <hyperlink ref="F133" r:id="rId2" display="https://podminky.urs.cz/item/CS_URS_2025_01/210101234"/>
    <hyperlink ref="F137" r:id="rId3" display="https://podminky.urs.cz/item/CS_URS_2025_01/741123225"/>
    <hyperlink ref="F142" r:id="rId4" display="https://podminky.urs.cz/item/CS_URS_2025_01/741410022"/>
    <hyperlink ref="F149" r:id="rId5" display="https://podminky.urs.cz/item/CS_URS_2025_01/741420022"/>
    <hyperlink ref="F156" r:id="rId6" display="https://podminky.urs.cz/item/CS_URS_2025_01/741125831"/>
    <hyperlink ref="F160" r:id="rId7" display="https://podminky.urs.cz/item/CS_URS_2025_01/460161272"/>
    <hyperlink ref="F164" r:id="rId8" display="https://podminky.urs.cz/item/CS_URS_2025_01/460171272"/>
    <hyperlink ref="F168" r:id="rId9" display="https://podminky.urs.cz/item/CS_URS_2025_01/460171232"/>
    <hyperlink ref="F171" r:id="rId10" display="https://podminky.urs.cz/item/CS_URS_2025_01/460341113"/>
    <hyperlink ref="F175" r:id="rId11" display="https://podminky.urs.cz/item/CS_URS_2025_01/460341121"/>
    <hyperlink ref="F179" r:id="rId12" display="https://podminky.urs.cz/item/CS_URS_2025_01/460361121"/>
    <hyperlink ref="F184" r:id="rId13" display="https://podminky.urs.cz/item/CS_URS_2025_01/460371121"/>
    <hyperlink ref="F187" r:id="rId14" display="https://podminky.urs.cz/item/CS_URS_2025_01/460451312"/>
    <hyperlink ref="F190" r:id="rId15" display="https://podminky.urs.cz/item/CS_URS_2025_01/460661112"/>
    <hyperlink ref="F194" r:id="rId16" display="https://podminky.urs.cz/item/CS_URS_2025_01/460671112"/>
    <hyperlink ref="F197" r:id="rId17" display="https://podminky.urs.cz/item/CS_URS_2025_01/460791213"/>
  </hyperlinks>
  <pageMargins left="0.39375" right="0.39375" top="0.39375" bottom="0.39375" header="0" footer="0"/>
  <pageSetup paperSize="9" orientation="portrait" blackAndWhite="1" fitToHeight="100"/>
  <headerFooter>
    <oddFooter>&amp;CStrana &amp;P z &amp;N</oddFooter>
  </headerFooter>
  <drawing r:id="rId18"/>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187</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8915</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8916</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175</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155.25" customHeight="1">
      <c r="A29" s="155"/>
      <c r="B29" s="156"/>
      <c r="C29" s="155"/>
      <c r="D29" s="155"/>
      <c r="E29" s="157" t="s">
        <v>8917</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ROUND(J124,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ROUND((SUM(BE124:BE226)),  2)</f>
        <v>0</v>
      </c>
      <c r="G35" s="39"/>
      <c r="H35" s="39"/>
      <c r="I35" s="165">
        <v>0.20999999999999999</v>
      </c>
      <c r="J35" s="164">
        <f>ROUND(((SUM(BE124:BE226))*I35),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ROUND((SUM(BF124:BF226)),  2)</f>
        <v>0</v>
      </c>
      <c r="G36" s="39"/>
      <c r="H36" s="39"/>
      <c r="I36" s="165">
        <v>0.12</v>
      </c>
      <c r="J36" s="164">
        <f>ROUND(((SUM(BF124:BF226))*I36),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ROUND((SUM(BG124:BG226)),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ROUND((SUM(BH124:BH226)),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ROUND((SUM(BI124:BI226)),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8915</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IO 18 - Prodloužení SEK</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J124</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320</v>
      </c>
      <c r="E99" s="192"/>
      <c r="F99" s="192"/>
      <c r="G99" s="192"/>
      <c r="H99" s="192"/>
      <c r="I99" s="192"/>
      <c r="J99" s="193">
        <f>J125</f>
        <v>0</v>
      </c>
      <c r="K99" s="190"/>
      <c r="L99" s="194"/>
      <c r="S99" s="9"/>
      <c r="T99" s="9"/>
      <c r="U99" s="9"/>
      <c r="V99" s="9"/>
      <c r="W99" s="9"/>
      <c r="X99" s="9"/>
      <c r="Y99" s="9"/>
      <c r="Z99" s="9"/>
      <c r="AA99" s="9"/>
      <c r="AB99" s="9"/>
      <c r="AC99" s="9"/>
      <c r="AD99" s="9"/>
      <c r="AE99" s="9"/>
    </row>
    <row r="100" s="12" customFormat="1" ht="19.92" customHeight="1">
      <c r="A100" s="12"/>
      <c r="B100" s="243"/>
      <c r="C100" s="134"/>
      <c r="D100" s="244" t="s">
        <v>321</v>
      </c>
      <c r="E100" s="245"/>
      <c r="F100" s="245"/>
      <c r="G100" s="245"/>
      <c r="H100" s="245"/>
      <c r="I100" s="245"/>
      <c r="J100" s="246">
        <f>J126</f>
        <v>0</v>
      </c>
      <c r="K100" s="134"/>
      <c r="L100" s="247"/>
      <c r="S100" s="12"/>
      <c r="T100" s="12"/>
      <c r="U100" s="12"/>
      <c r="V100" s="12"/>
      <c r="W100" s="12"/>
      <c r="X100" s="12"/>
      <c r="Y100" s="12"/>
      <c r="Z100" s="12"/>
      <c r="AA100" s="12"/>
      <c r="AB100" s="12"/>
      <c r="AC100" s="12"/>
      <c r="AD100" s="12"/>
      <c r="AE100" s="12"/>
    </row>
    <row r="101" s="9" customFormat="1" ht="24.96" customHeight="1">
      <c r="A101" s="9"/>
      <c r="B101" s="189"/>
      <c r="C101" s="190"/>
      <c r="D101" s="191" t="s">
        <v>4006</v>
      </c>
      <c r="E101" s="192"/>
      <c r="F101" s="192"/>
      <c r="G101" s="192"/>
      <c r="H101" s="192"/>
      <c r="I101" s="192"/>
      <c r="J101" s="193">
        <f>J134</f>
        <v>0</v>
      </c>
      <c r="K101" s="190"/>
      <c r="L101" s="194"/>
      <c r="S101" s="9"/>
      <c r="T101" s="9"/>
      <c r="U101" s="9"/>
      <c r="V101" s="9"/>
      <c r="W101" s="9"/>
      <c r="X101" s="9"/>
      <c r="Y101" s="9"/>
      <c r="Z101" s="9"/>
      <c r="AA101" s="9"/>
      <c r="AB101" s="9"/>
      <c r="AC101" s="9"/>
      <c r="AD101" s="9"/>
      <c r="AE101" s="9"/>
    </row>
    <row r="102" s="12" customFormat="1" ht="19.92" customHeight="1">
      <c r="A102" s="12"/>
      <c r="B102" s="243"/>
      <c r="C102" s="134"/>
      <c r="D102" s="244" t="s">
        <v>8262</v>
      </c>
      <c r="E102" s="245"/>
      <c r="F102" s="245"/>
      <c r="G102" s="245"/>
      <c r="H102" s="245"/>
      <c r="I102" s="245"/>
      <c r="J102" s="246">
        <f>J135</f>
        <v>0</v>
      </c>
      <c r="K102" s="134"/>
      <c r="L102" s="247"/>
      <c r="S102" s="12"/>
      <c r="T102" s="12"/>
      <c r="U102" s="12"/>
      <c r="V102" s="12"/>
      <c r="W102" s="12"/>
      <c r="X102" s="12"/>
      <c r="Y102" s="12"/>
      <c r="Z102" s="12"/>
      <c r="AA102" s="12"/>
      <c r="AB102" s="12"/>
      <c r="AC102" s="12"/>
      <c r="AD102" s="12"/>
      <c r="AE102" s="12"/>
    </row>
    <row r="103" s="2" customFormat="1" ht="21.84" customHeight="1">
      <c r="A103" s="39"/>
      <c r="B103" s="40"/>
      <c r="C103" s="41"/>
      <c r="D103" s="41"/>
      <c r="E103" s="41"/>
      <c r="F103" s="41"/>
      <c r="G103" s="41"/>
      <c r="H103" s="41"/>
      <c r="I103" s="41"/>
      <c r="J103" s="41"/>
      <c r="K103" s="41"/>
      <c r="L103" s="64"/>
      <c r="S103" s="39"/>
      <c r="T103" s="39"/>
      <c r="U103" s="39"/>
      <c r="V103" s="39"/>
      <c r="W103" s="39"/>
      <c r="X103" s="39"/>
      <c r="Y103" s="39"/>
      <c r="Z103" s="39"/>
      <c r="AA103" s="39"/>
      <c r="AB103" s="39"/>
      <c r="AC103" s="39"/>
      <c r="AD103" s="39"/>
      <c r="AE103" s="39"/>
    </row>
    <row r="104" s="2" customFormat="1" ht="6.96" customHeight="1">
      <c r="A104" s="39"/>
      <c r="B104" s="67"/>
      <c r="C104" s="68"/>
      <c r="D104" s="68"/>
      <c r="E104" s="68"/>
      <c r="F104" s="68"/>
      <c r="G104" s="68"/>
      <c r="H104" s="68"/>
      <c r="I104" s="68"/>
      <c r="J104" s="68"/>
      <c r="K104" s="68"/>
      <c r="L104" s="64"/>
      <c r="S104" s="39"/>
      <c r="T104" s="39"/>
      <c r="U104" s="39"/>
      <c r="V104" s="39"/>
      <c r="W104" s="39"/>
      <c r="X104" s="39"/>
      <c r="Y104" s="39"/>
      <c r="Z104" s="39"/>
      <c r="AA104" s="39"/>
      <c r="AB104" s="39"/>
      <c r="AC104" s="39"/>
      <c r="AD104" s="39"/>
      <c r="AE104" s="39"/>
    </row>
    <row r="108" s="2" customFormat="1" ht="6.96" customHeight="1">
      <c r="A108" s="39"/>
      <c r="B108" s="69"/>
      <c r="C108" s="70"/>
      <c r="D108" s="70"/>
      <c r="E108" s="70"/>
      <c r="F108" s="70"/>
      <c r="G108" s="70"/>
      <c r="H108" s="70"/>
      <c r="I108" s="70"/>
      <c r="J108" s="70"/>
      <c r="K108" s="70"/>
      <c r="L108" s="64"/>
      <c r="S108" s="39"/>
      <c r="T108" s="39"/>
      <c r="U108" s="39"/>
      <c r="V108" s="39"/>
      <c r="W108" s="39"/>
      <c r="X108" s="39"/>
      <c r="Y108" s="39"/>
      <c r="Z108" s="39"/>
      <c r="AA108" s="39"/>
      <c r="AB108" s="39"/>
      <c r="AC108" s="39"/>
      <c r="AD108" s="39"/>
      <c r="AE108" s="39"/>
    </row>
    <row r="109" s="2" customFormat="1" ht="24.96" customHeight="1">
      <c r="A109" s="39"/>
      <c r="B109" s="40"/>
      <c r="C109" s="24" t="s">
        <v>200</v>
      </c>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12" customHeight="1">
      <c r="A111" s="39"/>
      <c r="B111" s="40"/>
      <c r="C111" s="33" t="s">
        <v>16</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16.5" customHeight="1">
      <c r="A112" s="39"/>
      <c r="B112" s="40"/>
      <c r="C112" s="41"/>
      <c r="D112" s="41"/>
      <c r="E112" s="184" t="str">
        <f>E7</f>
        <v>Výstavba výjezdové základny ZZS KV – Velké Meziříčí</v>
      </c>
      <c r="F112" s="33"/>
      <c r="G112" s="33"/>
      <c r="H112" s="33"/>
      <c r="I112" s="41"/>
      <c r="J112" s="41"/>
      <c r="K112" s="41"/>
      <c r="L112" s="64"/>
      <c r="S112" s="39"/>
      <c r="T112" s="39"/>
      <c r="U112" s="39"/>
      <c r="V112" s="39"/>
      <c r="W112" s="39"/>
      <c r="X112" s="39"/>
      <c r="Y112" s="39"/>
      <c r="Z112" s="39"/>
      <c r="AA112" s="39"/>
      <c r="AB112" s="39"/>
      <c r="AC112" s="39"/>
      <c r="AD112" s="39"/>
      <c r="AE112" s="39"/>
    </row>
    <row r="113" s="1" customFormat="1" ht="12" customHeight="1">
      <c r="B113" s="22"/>
      <c r="C113" s="33" t="s">
        <v>189</v>
      </c>
      <c r="D113" s="23"/>
      <c r="E113" s="23"/>
      <c r="F113" s="23"/>
      <c r="G113" s="23"/>
      <c r="H113" s="23"/>
      <c r="I113" s="23"/>
      <c r="J113" s="23"/>
      <c r="K113" s="23"/>
      <c r="L113" s="21"/>
    </row>
    <row r="114" s="2" customFormat="1" ht="16.5" customHeight="1">
      <c r="A114" s="39"/>
      <c r="B114" s="40"/>
      <c r="C114" s="41"/>
      <c r="D114" s="41"/>
      <c r="E114" s="184" t="s">
        <v>8915</v>
      </c>
      <c r="F114" s="41"/>
      <c r="G114" s="41"/>
      <c r="H114" s="41"/>
      <c r="I114" s="41"/>
      <c r="J114" s="41"/>
      <c r="K114" s="41"/>
      <c r="L114" s="64"/>
      <c r="S114" s="39"/>
      <c r="T114" s="39"/>
      <c r="U114" s="39"/>
      <c r="V114" s="39"/>
      <c r="W114" s="39"/>
      <c r="X114" s="39"/>
      <c r="Y114" s="39"/>
      <c r="Z114" s="39"/>
      <c r="AA114" s="39"/>
      <c r="AB114" s="39"/>
      <c r="AC114" s="39"/>
      <c r="AD114" s="39"/>
      <c r="AE114" s="39"/>
    </row>
    <row r="115" s="2" customFormat="1" ht="12" customHeight="1">
      <c r="A115" s="39"/>
      <c r="B115" s="40"/>
      <c r="C115" s="33" t="s">
        <v>191</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16.5" customHeight="1">
      <c r="A116" s="39"/>
      <c r="B116" s="40"/>
      <c r="C116" s="41"/>
      <c r="D116" s="41"/>
      <c r="E116" s="77" t="str">
        <f>E11</f>
        <v>IO 18 - Prodloužení SEK</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20</v>
      </c>
      <c r="D118" s="41"/>
      <c r="E118" s="41"/>
      <c r="F118" s="28" t="str">
        <f>F14</f>
        <v>Velké Meziříčí</v>
      </c>
      <c r="G118" s="41"/>
      <c r="H118" s="41"/>
      <c r="I118" s="33" t="s">
        <v>22</v>
      </c>
      <c r="J118" s="80" t="str">
        <f>IF(J14="","",J14)</f>
        <v>27. 3. 2025</v>
      </c>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25.65" customHeight="1">
      <c r="A120" s="39"/>
      <c r="B120" s="40"/>
      <c r="C120" s="33" t="s">
        <v>24</v>
      </c>
      <c r="D120" s="41"/>
      <c r="E120" s="41"/>
      <c r="F120" s="28" t="str">
        <f>E17</f>
        <v>Kraj Vysočina</v>
      </c>
      <c r="G120" s="41"/>
      <c r="H120" s="41"/>
      <c r="I120" s="33" t="s">
        <v>32</v>
      </c>
      <c r="J120" s="37" t="str">
        <f>E23</f>
        <v>PROJEKT CENTRUM NOVA s.r.o.</v>
      </c>
      <c r="K120" s="41"/>
      <c r="L120" s="64"/>
      <c r="S120" s="39"/>
      <c r="T120" s="39"/>
      <c r="U120" s="39"/>
      <c r="V120" s="39"/>
      <c r="W120" s="39"/>
      <c r="X120" s="39"/>
      <c r="Y120" s="39"/>
      <c r="Z120" s="39"/>
      <c r="AA120" s="39"/>
      <c r="AB120" s="39"/>
      <c r="AC120" s="39"/>
      <c r="AD120" s="39"/>
      <c r="AE120" s="39"/>
    </row>
    <row r="121" s="2" customFormat="1" ht="15.15" customHeight="1">
      <c r="A121" s="39"/>
      <c r="B121" s="40"/>
      <c r="C121" s="33" t="s">
        <v>30</v>
      </c>
      <c r="D121" s="41"/>
      <c r="E121" s="41"/>
      <c r="F121" s="28" t="str">
        <f>IF(E20="","",E20)</f>
        <v>Vyplň údaj</v>
      </c>
      <c r="G121" s="41"/>
      <c r="H121" s="41"/>
      <c r="I121" s="33" t="s">
        <v>37</v>
      </c>
      <c r="J121" s="37" t="str">
        <f>E26</f>
        <v xml:space="preserve"> </v>
      </c>
      <c r="K121" s="41"/>
      <c r="L121" s="64"/>
      <c r="S121" s="39"/>
      <c r="T121" s="39"/>
      <c r="U121" s="39"/>
      <c r="V121" s="39"/>
      <c r="W121" s="39"/>
      <c r="X121" s="39"/>
      <c r="Y121" s="39"/>
      <c r="Z121" s="39"/>
      <c r="AA121" s="39"/>
      <c r="AB121" s="39"/>
      <c r="AC121" s="39"/>
      <c r="AD121" s="39"/>
      <c r="AE121" s="39"/>
    </row>
    <row r="122" s="2" customFormat="1" ht="10.32" customHeight="1">
      <c r="A122" s="39"/>
      <c r="B122" s="40"/>
      <c r="C122" s="41"/>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10" customFormat="1" ht="29.28" customHeight="1">
      <c r="A123" s="195"/>
      <c r="B123" s="196"/>
      <c r="C123" s="197" t="s">
        <v>201</v>
      </c>
      <c r="D123" s="198" t="s">
        <v>66</v>
      </c>
      <c r="E123" s="198" t="s">
        <v>62</v>
      </c>
      <c r="F123" s="198" t="s">
        <v>63</v>
      </c>
      <c r="G123" s="198" t="s">
        <v>202</v>
      </c>
      <c r="H123" s="198" t="s">
        <v>203</v>
      </c>
      <c r="I123" s="198" t="s">
        <v>204</v>
      </c>
      <c r="J123" s="198" t="s">
        <v>196</v>
      </c>
      <c r="K123" s="199" t="s">
        <v>205</v>
      </c>
      <c r="L123" s="200"/>
      <c r="M123" s="101" t="s">
        <v>1</v>
      </c>
      <c r="N123" s="102" t="s">
        <v>45</v>
      </c>
      <c r="O123" s="102" t="s">
        <v>206</v>
      </c>
      <c r="P123" s="102" t="s">
        <v>207</v>
      </c>
      <c r="Q123" s="102" t="s">
        <v>208</v>
      </c>
      <c r="R123" s="102" t="s">
        <v>209</v>
      </c>
      <c r="S123" s="102" t="s">
        <v>210</v>
      </c>
      <c r="T123" s="103" t="s">
        <v>211</v>
      </c>
      <c r="U123" s="195"/>
      <c r="V123" s="195"/>
      <c r="W123" s="195"/>
      <c r="X123" s="195"/>
      <c r="Y123" s="195"/>
      <c r="Z123" s="195"/>
      <c r="AA123" s="195"/>
      <c r="AB123" s="195"/>
      <c r="AC123" s="195"/>
      <c r="AD123" s="195"/>
      <c r="AE123" s="195"/>
    </row>
    <row r="124" s="2" customFormat="1" ht="22.8" customHeight="1">
      <c r="A124" s="39"/>
      <c r="B124" s="40"/>
      <c r="C124" s="108" t="s">
        <v>212</v>
      </c>
      <c r="D124" s="41"/>
      <c r="E124" s="41"/>
      <c r="F124" s="41"/>
      <c r="G124" s="41"/>
      <c r="H124" s="41"/>
      <c r="I124" s="41"/>
      <c r="J124" s="201">
        <f>BK124</f>
        <v>0</v>
      </c>
      <c r="K124" s="41"/>
      <c r="L124" s="45"/>
      <c r="M124" s="104"/>
      <c r="N124" s="202"/>
      <c r="O124" s="105"/>
      <c r="P124" s="203">
        <f>P125+P134</f>
        <v>0</v>
      </c>
      <c r="Q124" s="105"/>
      <c r="R124" s="203">
        <f>R125+R134</f>
        <v>85.496847000000017</v>
      </c>
      <c r="S124" s="105"/>
      <c r="T124" s="204">
        <f>T125+T134</f>
        <v>25.625</v>
      </c>
      <c r="U124" s="39"/>
      <c r="V124" s="39"/>
      <c r="W124" s="39"/>
      <c r="X124" s="39"/>
      <c r="Y124" s="39"/>
      <c r="Z124" s="39"/>
      <c r="AA124" s="39"/>
      <c r="AB124" s="39"/>
      <c r="AC124" s="39"/>
      <c r="AD124" s="39"/>
      <c r="AE124" s="39"/>
      <c r="AT124" s="18" t="s">
        <v>80</v>
      </c>
      <c r="AU124" s="18" t="s">
        <v>198</v>
      </c>
      <c r="BK124" s="205">
        <f>BK125+BK134</f>
        <v>0</v>
      </c>
    </row>
    <row r="125" s="11" customFormat="1" ht="25.92" customHeight="1">
      <c r="A125" s="11"/>
      <c r="B125" s="206"/>
      <c r="C125" s="207"/>
      <c r="D125" s="208" t="s">
        <v>80</v>
      </c>
      <c r="E125" s="209" t="s">
        <v>353</v>
      </c>
      <c r="F125" s="209" t="s">
        <v>354</v>
      </c>
      <c r="G125" s="207"/>
      <c r="H125" s="207"/>
      <c r="I125" s="210"/>
      <c r="J125" s="211">
        <f>BK125</f>
        <v>0</v>
      </c>
      <c r="K125" s="207"/>
      <c r="L125" s="212"/>
      <c r="M125" s="213"/>
      <c r="N125" s="214"/>
      <c r="O125" s="214"/>
      <c r="P125" s="215">
        <f>P126</f>
        <v>0</v>
      </c>
      <c r="Q125" s="214"/>
      <c r="R125" s="215">
        <f>R126</f>
        <v>0.0013000000000000002</v>
      </c>
      <c r="S125" s="214"/>
      <c r="T125" s="216">
        <f>T126</f>
        <v>0</v>
      </c>
      <c r="U125" s="11"/>
      <c r="V125" s="11"/>
      <c r="W125" s="11"/>
      <c r="X125" s="11"/>
      <c r="Y125" s="11"/>
      <c r="Z125" s="11"/>
      <c r="AA125" s="11"/>
      <c r="AB125" s="11"/>
      <c r="AC125" s="11"/>
      <c r="AD125" s="11"/>
      <c r="AE125" s="11"/>
      <c r="AR125" s="217" t="s">
        <v>88</v>
      </c>
      <c r="AT125" s="218" t="s">
        <v>80</v>
      </c>
      <c r="AU125" s="218" t="s">
        <v>81</v>
      </c>
      <c r="AY125" s="217" t="s">
        <v>215</v>
      </c>
      <c r="BK125" s="219">
        <f>BK126</f>
        <v>0</v>
      </c>
    </row>
    <row r="126" s="11" customFormat="1" ht="22.8" customHeight="1">
      <c r="A126" s="11"/>
      <c r="B126" s="206"/>
      <c r="C126" s="207"/>
      <c r="D126" s="208" t="s">
        <v>80</v>
      </c>
      <c r="E126" s="248" t="s">
        <v>88</v>
      </c>
      <c r="F126" s="248" t="s">
        <v>355</v>
      </c>
      <c r="G126" s="207"/>
      <c r="H126" s="207"/>
      <c r="I126" s="210"/>
      <c r="J126" s="249">
        <f>BK126</f>
        <v>0</v>
      </c>
      <c r="K126" s="207"/>
      <c r="L126" s="212"/>
      <c r="M126" s="213"/>
      <c r="N126" s="214"/>
      <c r="O126" s="214"/>
      <c r="P126" s="215">
        <f>SUM(P127:P133)</f>
        <v>0</v>
      </c>
      <c r="Q126" s="214"/>
      <c r="R126" s="215">
        <f>SUM(R127:R133)</f>
        <v>0.0013000000000000002</v>
      </c>
      <c r="S126" s="214"/>
      <c r="T126" s="216">
        <f>SUM(T127:T133)</f>
        <v>0</v>
      </c>
      <c r="U126" s="11"/>
      <c r="V126" s="11"/>
      <c r="W126" s="11"/>
      <c r="X126" s="11"/>
      <c r="Y126" s="11"/>
      <c r="Z126" s="11"/>
      <c r="AA126" s="11"/>
      <c r="AB126" s="11"/>
      <c r="AC126" s="11"/>
      <c r="AD126" s="11"/>
      <c r="AE126" s="11"/>
      <c r="AR126" s="217" t="s">
        <v>88</v>
      </c>
      <c r="AT126" s="218" t="s">
        <v>80</v>
      </c>
      <c r="AU126" s="218" t="s">
        <v>88</v>
      </c>
      <c r="AY126" s="217" t="s">
        <v>215</v>
      </c>
      <c r="BK126" s="219">
        <f>SUM(BK127:BK133)</f>
        <v>0</v>
      </c>
    </row>
    <row r="127" s="2" customFormat="1" ht="24.15" customHeight="1">
      <c r="A127" s="39"/>
      <c r="B127" s="40"/>
      <c r="C127" s="220" t="s">
        <v>88</v>
      </c>
      <c r="D127" s="220" t="s">
        <v>216</v>
      </c>
      <c r="E127" s="221" t="s">
        <v>8918</v>
      </c>
      <c r="F127" s="222" t="s">
        <v>8919</v>
      </c>
      <c r="G127" s="223" t="s">
        <v>523</v>
      </c>
      <c r="H127" s="224">
        <v>65</v>
      </c>
      <c r="I127" s="225"/>
      <c r="J127" s="226">
        <f>ROUND(I127*H127,2)</f>
        <v>0</v>
      </c>
      <c r="K127" s="222" t="s">
        <v>359</v>
      </c>
      <c r="L127" s="45"/>
      <c r="M127" s="227" t="s">
        <v>1</v>
      </c>
      <c r="N127" s="228" t="s">
        <v>46</v>
      </c>
      <c r="O127" s="92"/>
      <c r="P127" s="229">
        <f>O127*H127</f>
        <v>0</v>
      </c>
      <c r="Q127" s="229">
        <v>0</v>
      </c>
      <c r="R127" s="229">
        <f>Q127*H127</f>
        <v>0</v>
      </c>
      <c r="S127" s="229">
        <v>0</v>
      </c>
      <c r="T127" s="230">
        <f>S127*H127</f>
        <v>0</v>
      </c>
      <c r="U127" s="39"/>
      <c r="V127" s="39"/>
      <c r="W127" s="39"/>
      <c r="X127" s="39"/>
      <c r="Y127" s="39"/>
      <c r="Z127" s="39"/>
      <c r="AA127" s="39"/>
      <c r="AB127" s="39"/>
      <c r="AC127" s="39"/>
      <c r="AD127" s="39"/>
      <c r="AE127" s="39"/>
      <c r="AR127" s="231" t="s">
        <v>214</v>
      </c>
      <c r="AT127" s="231" t="s">
        <v>216</v>
      </c>
      <c r="AU127" s="231" t="s">
        <v>90</v>
      </c>
      <c r="AY127" s="18" t="s">
        <v>215</v>
      </c>
      <c r="BE127" s="232">
        <f>IF(N127="základní",J127,0)</f>
        <v>0</v>
      </c>
      <c r="BF127" s="232">
        <f>IF(N127="snížená",J127,0)</f>
        <v>0</v>
      </c>
      <c r="BG127" s="232">
        <f>IF(N127="zákl. přenesená",J127,0)</f>
        <v>0</v>
      </c>
      <c r="BH127" s="232">
        <f>IF(N127="sníž. přenesená",J127,0)</f>
        <v>0</v>
      </c>
      <c r="BI127" s="232">
        <f>IF(N127="nulová",J127,0)</f>
        <v>0</v>
      </c>
      <c r="BJ127" s="18" t="s">
        <v>88</v>
      </c>
      <c r="BK127" s="232">
        <f>ROUND(I127*H127,2)</f>
        <v>0</v>
      </c>
      <c r="BL127" s="18" t="s">
        <v>214</v>
      </c>
      <c r="BM127" s="231" t="s">
        <v>90</v>
      </c>
    </row>
    <row r="128" s="2" customFormat="1">
      <c r="A128" s="39"/>
      <c r="B128" s="40"/>
      <c r="C128" s="41"/>
      <c r="D128" s="233" t="s">
        <v>221</v>
      </c>
      <c r="E128" s="41"/>
      <c r="F128" s="234" t="s">
        <v>8920</v>
      </c>
      <c r="G128" s="41"/>
      <c r="H128" s="41"/>
      <c r="I128" s="235"/>
      <c r="J128" s="41"/>
      <c r="K128" s="41"/>
      <c r="L128" s="45"/>
      <c r="M128" s="236"/>
      <c r="N128" s="237"/>
      <c r="O128" s="92"/>
      <c r="P128" s="92"/>
      <c r="Q128" s="92"/>
      <c r="R128" s="92"/>
      <c r="S128" s="92"/>
      <c r="T128" s="93"/>
      <c r="U128" s="39"/>
      <c r="V128" s="39"/>
      <c r="W128" s="39"/>
      <c r="X128" s="39"/>
      <c r="Y128" s="39"/>
      <c r="Z128" s="39"/>
      <c r="AA128" s="39"/>
      <c r="AB128" s="39"/>
      <c r="AC128" s="39"/>
      <c r="AD128" s="39"/>
      <c r="AE128" s="39"/>
      <c r="AT128" s="18" t="s">
        <v>221</v>
      </c>
      <c r="AU128" s="18" t="s">
        <v>90</v>
      </c>
    </row>
    <row r="129" s="2" customFormat="1">
      <c r="A129" s="39"/>
      <c r="B129" s="40"/>
      <c r="C129" s="41"/>
      <c r="D129" s="250" t="s">
        <v>362</v>
      </c>
      <c r="E129" s="41"/>
      <c r="F129" s="251" t="s">
        <v>8921</v>
      </c>
      <c r="G129" s="41"/>
      <c r="H129" s="41"/>
      <c r="I129" s="235"/>
      <c r="J129" s="41"/>
      <c r="K129" s="41"/>
      <c r="L129" s="45"/>
      <c r="M129" s="236"/>
      <c r="N129" s="237"/>
      <c r="O129" s="92"/>
      <c r="P129" s="92"/>
      <c r="Q129" s="92"/>
      <c r="R129" s="92"/>
      <c r="S129" s="92"/>
      <c r="T129" s="93"/>
      <c r="U129" s="39"/>
      <c r="V129" s="39"/>
      <c r="W129" s="39"/>
      <c r="X129" s="39"/>
      <c r="Y129" s="39"/>
      <c r="Z129" s="39"/>
      <c r="AA129" s="39"/>
      <c r="AB129" s="39"/>
      <c r="AC129" s="39"/>
      <c r="AD129" s="39"/>
      <c r="AE129" s="39"/>
      <c r="AT129" s="18" t="s">
        <v>362</v>
      </c>
      <c r="AU129" s="18" t="s">
        <v>90</v>
      </c>
    </row>
    <row r="130" s="2" customFormat="1" ht="16.5" customHeight="1">
      <c r="A130" s="39"/>
      <c r="B130" s="40"/>
      <c r="C130" s="295" t="s">
        <v>90</v>
      </c>
      <c r="D130" s="295" t="s">
        <v>539</v>
      </c>
      <c r="E130" s="296" t="s">
        <v>8922</v>
      </c>
      <c r="F130" s="297" t="s">
        <v>8923</v>
      </c>
      <c r="G130" s="298" t="s">
        <v>1155</v>
      </c>
      <c r="H130" s="299">
        <v>1.3</v>
      </c>
      <c r="I130" s="300"/>
      <c r="J130" s="301">
        <f>ROUND(I130*H130,2)</f>
        <v>0</v>
      </c>
      <c r="K130" s="297" t="s">
        <v>359</v>
      </c>
      <c r="L130" s="302"/>
      <c r="M130" s="303" t="s">
        <v>1</v>
      </c>
      <c r="N130" s="304" t="s">
        <v>46</v>
      </c>
      <c r="O130" s="92"/>
      <c r="P130" s="229">
        <f>O130*H130</f>
        <v>0</v>
      </c>
      <c r="Q130" s="229">
        <v>0.001</v>
      </c>
      <c r="R130" s="229">
        <f>Q130*H130</f>
        <v>0.0013000000000000002</v>
      </c>
      <c r="S130" s="229">
        <v>0</v>
      </c>
      <c r="T130" s="230">
        <f>S130*H130</f>
        <v>0</v>
      </c>
      <c r="U130" s="39"/>
      <c r="V130" s="39"/>
      <c r="W130" s="39"/>
      <c r="X130" s="39"/>
      <c r="Y130" s="39"/>
      <c r="Z130" s="39"/>
      <c r="AA130" s="39"/>
      <c r="AB130" s="39"/>
      <c r="AC130" s="39"/>
      <c r="AD130" s="39"/>
      <c r="AE130" s="39"/>
      <c r="AR130" s="231" t="s">
        <v>251</v>
      </c>
      <c r="AT130" s="231" t="s">
        <v>539</v>
      </c>
      <c r="AU130" s="231" t="s">
        <v>90</v>
      </c>
      <c r="AY130" s="18" t="s">
        <v>215</v>
      </c>
      <c r="BE130" s="232">
        <f>IF(N130="základní",J130,0)</f>
        <v>0</v>
      </c>
      <c r="BF130" s="232">
        <f>IF(N130="snížená",J130,0)</f>
        <v>0</v>
      </c>
      <c r="BG130" s="232">
        <f>IF(N130="zákl. přenesená",J130,0)</f>
        <v>0</v>
      </c>
      <c r="BH130" s="232">
        <f>IF(N130="sníž. přenesená",J130,0)</f>
        <v>0</v>
      </c>
      <c r="BI130" s="232">
        <f>IF(N130="nulová",J130,0)</f>
        <v>0</v>
      </c>
      <c r="BJ130" s="18" t="s">
        <v>88</v>
      </c>
      <c r="BK130" s="232">
        <f>ROUND(I130*H130,2)</f>
        <v>0</v>
      </c>
      <c r="BL130" s="18" t="s">
        <v>214</v>
      </c>
      <c r="BM130" s="231" t="s">
        <v>214</v>
      </c>
    </row>
    <row r="131" s="2" customFormat="1">
      <c r="A131" s="39"/>
      <c r="B131" s="40"/>
      <c r="C131" s="41"/>
      <c r="D131" s="233" t="s">
        <v>221</v>
      </c>
      <c r="E131" s="41"/>
      <c r="F131" s="234" t="s">
        <v>8923</v>
      </c>
      <c r="G131" s="41"/>
      <c r="H131" s="41"/>
      <c r="I131" s="235"/>
      <c r="J131" s="41"/>
      <c r="K131" s="41"/>
      <c r="L131" s="45"/>
      <c r="M131" s="236"/>
      <c r="N131" s="237"/>
      <c r="O131" s="92"/>
      <c r="P131" s="92"/>
      <c r="Q131" s="92"/>
      <c r="R131" s="92"/>
      <c r="S131" s="92"/>
      <c r="T131" s="93"/>
      <c r="U131" s="39"/>
      <c r="V131" s="39"/>
      <c r="W131" s="39"/>
      <c r="X131" s="39"/>
      <c r="Y131" s="39"/>
      <c r="Z131" s="39"/>
      <c r="AA131" s="39"/>
      <c r="AB131" s="39"/>
      <c r="AC131" s="39"/>
      <c r="AD131" s="39"/>
      <c r="AE131" s="39"/>
      <c r="AT131" s="18" t="s">
        <v>221</v>
      </c>
      <c r="AU131" s="18" t="s">
        <v>90</v>
      </c>
    </row>
    <row r="132" s="14" customFormat="1">
      <c r="A132" s="14"/>
      <c r="B132" s="262"/>
      <c r="C132" s="263"/>
      <c r="D132" s="233" t="s">
        <v>364</v>
      </c>
      <c r="E132" s="264" t="s">
        <v>1</v>
      </c>
      <c r="F132" s="265" t="s">
        <v>8924</v>
      </c>
      <c r="G132" s="263"/>
      <c r="H132" s="266">
        <v>1.3</v>
      </c>
      <c r="I132" s="267"/>
      <c r="J132" s="263"/>
      <c r="K132" s="263"/>
      <c r="L132" s="268"/>
      <c r="M132" s="269"/>
      <c r="N132" s="270"/>
      <c r="O132" s="270"/>
      <c r="P132" s="270"/>
      <c r="Q132" s="270"/>
      <c r="R132" s="270"/>
      <c r="S132" s="270"/>
      <c r="T132" s="271"/>
      <c r="U132" s="14"/>
      <c r="V132" s="14"/>
      <c r="W132" s="14"/>
      <c r="X132" s="14"/>
      <c r="Y132" s="14"/>
      <c r="Z132" s="14"/>
      <c r="AA132" s="14"/>
      <c r="AB132" s="14"/>
      <c r="AC132" s="14"/>
      <c r="AD132" s="14"/>
      <c r="AE132" s="14"/>
      <c r="AT132" s="272" t="s">
        <v>364</v>
      </c>
      <c r="AU132" s="272" t="s">
        <v>90</v>
      </c>
      <c r="AV132" s="14" t="s">
        <v>90</v>
      </c>
      <c r="AW132" s="14" t="s">
        <v>36</v>
      </c>
      <c r="AX132" s="14" t="s">
        <v>81</v>
      </c>
      <c r="AY132" s="272" t="s">
        <v>215</v>
      </c>
    </row>
    <row r="133" s="15" customFormat="1">
      <c r="A133" s="15"/>
      <c r="B133" s="273"/>
      <c r="C133" s="274"/>
      <c r="D133" s="233" t="s">
        <v>364</v>
      </c>
      <c r="E133" s="275" t="s">
        <v>1</v>
      </c>
      <c r="F133" s="276" t="s">
        <v>368</v>
      </c>
      <c r="G133" s="274"/>
      <c r="H133" s="277">
        <v>1.3</v>
      </c>
      <c r="I133" s="278"/>
      <c r="J133" s="274"/>
      <c r="K133" s="274"/>
      <c r="L133" s="279"/>
      <c r="M133" s="280"/>
      <c r="N133" s="281"/>
      <c r="O133" s="281"/>
      <c r="P133" s="281"/>
      <c r="Q133" s="281"/>
      <c r="R133" s="281"/>
      <c r="S133" s="281"/>
      <c r="T133" s="282"/>
      <c r="U133" s="15"/>
      <c r="V133" s="15"/>
      <c r="W133" s="15"/>
      <c r="X133" s="15"/>
      <c r="Y133" s="15"/>
      <c r="Z133" s="15"/>
      <c r="AA133" s="15"/>
      <c r="AB133" s="15"/>
      <c r="AC133" s="15"/>
      <c r="AD133" s="15"/>
      <c r="AE133" s="15"/>
      <c r="AT133" s="283" t="s">
        <v>364</v>
      </c>
      <c r="AU133" s="283" t="s">
        <v>90</v>
      </c>
      <c r="AV133" s="15" t="s">
        <v>214</v>
      </c>
      <c r="AW133" s="15" t="s">
        <v>36</v>
      </c>
      <c r="AX133" s="15" t="s">
        <v>88</v>
      </c>
      <c r="AY133" s="283" t="s">
        <v>215</v>
      </c>
    </row>
    <row r="134" s="11" customFormat="1" ht="25.92" customHeight="1">
      <c r="A134" s="11"/>
      <c r="B134" s="206"/>
      <c r="C134" s="207"/>
      <c r="D134" s="208" t="s">
        <v>80</v>
      </c>
      <c r="E134" s="209" t="s">
        <v>539</v>
      </c>
      <c r="F134" s="209" t="s">
        <v>4588</v>
      </c>
      <c r="G134" s="207"/>
      <c r="H134" s="207"/>
      <c r="I134" s="210"/>
      <c r="J134" s="211">
        <f>BK134</f>
        <v>0</v>
      </c>
      <c r="K134" s="207"/>
      <c r="L134" s="212"/>
      <c r="M134" s="213"/>
      <c r="N134" s="214"/>
      <c r="O134" s="214"/>
      <c r="P134" s="215">
        <f>P135</f>
        <v>0</v>
      </c>
      <c r="Q134" s="214"/>
      <c r="R134" s="215">
        <f>R135</f>
        <v>85.495547000000016</v>
      </c>
      <c r="S134" s="214"/>
      <c r="T134" s="216">
        <f>T135</f>
        <v>25.625</v>
      </c>
      <c r="U134" s="11"/>
      <c r="V134" s="11"/>
      <c r="W134" s="11"/>
      <c r="X134" s="11"/>
      <c r="Y134" s="11"/>
      <c r="Z134" s="11"/>
      <c r="AA134" s="11"/>
      <c r="AB134" s="11"/>
      <c r="AC134" s="11"/>
      <c r="AD134" s="11"/>
      <c r="AE134" s="11"/>
      <c r="AR134" s="217" t="s">
        <v>227</v>
      </c>
      <c r="AT134" s="218" t="s">
        <v>80</v>
      </c>
      <c r="AU134" s="218" t="s">
        <v>81</v>
      </c>
      <c r="AY134" s="217" t="s">
        <v>215</v>
      </c>
      <c r="BK134" s="219">
        <f>BK135</f>
        <v>0</v>
      </c>
    </row>
    <row r="135" s="11" customFormat="1" ht="22.8" customHeight="1">
      <c r="A135" s="11"/>
      <c r="B135" s="206"/>
      <c r="C135" s="207"/>
      <c r="D135" s="208" t="s">
        <v>80</v>
      </c>
      <c r="E135" s="248" t="s">
        <v>8354</v>
      </c>
      <c r="F135" s="248" t="s">
        <v>8355</v>
      </c>
      <c r="G135" s="207"/>
      <c r="H135" s="207"/>
      <c r="I135" s="210"/>
      <c r="J135" s="249">
        <f>BK135</f>
        <v>0</v>
      </c>
      <c r="K135" s="207"/>
      <c r="L135" s="212"/>
      <c r="M135" s="213"/>
      <c r="N135" s="214"/>
      <c r="O135" s="214"/>
      <c r="P135" s="215">
        <f>SUM(P136:P226)</f>
        <v>0</v>
      </c>
      <c r="Q135" s="214"/>
      <c r="R135" s="215">
        <f>SUM(R136:R226)</f>
        <v>85.495547000000016</v>
      </c>
      <c r="S135" s="214"/>
      <c r="T135" s="216">
        <f>SUM(T136:T226)</f>
        <v>25.625</v>
      </c>
      <c r="U135" s="11"/>
      <c r="V135" s="11"/>
      <c r="W135" s="11"/>
      <c r="X135" s="11"/>
      <c r="Y135" s="11"/>
      <c r="Z135" s="11"/>
      <c r="AA135" s="11"/>
      <c r="AB135" s="11"/>
      <c r="AC135" s="11"/>
      <c r="AD135" s="11"/>
      <c r="AE135" s="11"/>
      <c r="AR135" s="217" t="s">
        <v>227</v>
      </c>
      <c r="AT135" s="218" t="s">
        <v>80</v>
      </c>
      <c r="AU135" s="218" t="s">
        <v>88</v>
      </c>
      <c r="AY135" s="217" t="s">
        <v>215</v>
      </c>
      <c r="BK135" s="219">
        <f>SUM(BK136:BK226)</f>
        <v>0</v>
      </c>
    </row>
    <row r="136" s="2" customFormat="1" ht="21.75" customHeight="1">
      <c r="A136" s="39"/>
      <c r="B136" s="40"/>
      <c r="C136" s="220" t="s">
        <v>227</v>
      </c>
      <c r="D136" s="220" t="s">
        <v>216</v>
      </c>
      <c r="E136" s="221" t="s">
        <v>8925</v>
      </c>
      <c r="F136" s="222" t="s">
        <v>8926</v>
      </c>
      <c r="G136" s="223" t="s">
        <v>8927</v>
      </c>
      <c r="H136" s="224">
        <v>0.255</v>
      </c>
      <c r="I136" s="225"/>
      <c r="J136" s="226">
        <f>ROUND(I136*H136,2)</f>
        <v>0</v>
      </c>
      <c r="K136" s="222" t="s">
        <v>359</v>
      </c>
      <c r="L136" s="45"/>
      <c r="M136" s="227" t="s">
        <v>1</v>
      </c>
      <c r="N136" s="228" t="s">
        <v>46</v>
      </c>
      <c r="O136" s="92"/>
      <c r="P136" s="229">
        <f>O136*H136</f>
        <v>0</v>
      </c>
      <c r="Q136" s="229">
        <v>0.0099000000000000008</v>
      </c>
      <c r="R136" s="229">
        <f>Q136*H136</f>
        <v>0.0025245000000000003</v>
      </c>
      <c r="S136" s="229">
        <v>0</v>
      </c>
      <c r="T136" s="230">
        <f>S136*H136</f>
        <v>0</v>
      </c>
      <c r="U136" s="39"/>
      <c r="V136" s="39"/>
      <c r="W136" s="39"/>
      <c r="X136" s="39"/>
      <c r="Y136" s="39"/>
      <c r="Z136" s="39"/>
      <c r="AA136" s="39"/>
      <c r="AB136" s="39"/>
      <c r="AC136" s="39"/>
      <c r="AD136" s="39"/>
      <c r="AE136" s="39"/>
      <c r="AR136" s="231" t="s">
        <v>1043</v>
      </c>
      <c r="AT136" s="231" t="s">
        <v>216</v>
      </c>
      <c r="AU136" s="231" t="s">
        <v>90</v>
      </c>
      <c r="AY136" s="18" t="s">
        <v>215</v>
      </c>
      <c r="BE136" s="232">
        <f>IF(N136="základní",J136,0)</f>
        <v>0</v>
      </c>
      <c r="BF136" s="232">
        <f>IF(N136="snížená",J136,0)</f>
        <v>0</v>
      </c>
      <c r="BG136" s="232">
        <f>IF(N136="zákl. přenesená",J136,0)</f>
        <v>0</v>
      </c>
      <c r="BH136" s="232">
        <f>IF(N136="sníž. přenesená",J136,0)</f>
        <v>0</v>
      </c>
      <c r="BI136" s="232">
        <f>IF(N136="nulová",J136,0)</f>
        <v>0</v>
      </c>
      <c r="BJ136" s="18" t="s">
        <v>88</v>
      </c>
      <c r="BK136" s="232">
        <f>ROUND(I136*H136,2)</f>
        <v>0</v>
      </c>
      <c r="BL136" s="18" t="s">
        <v>1043</v>
      </c>
      <c r="BM136" s="231" t="s">
        <v>241</v>
      </c>
    </row>
    <row r="137" s="2" customFormat="1">
      <c r="A137" s="39"/>
      <c r="B137" s="40"/>
      <c r="C137" s="41"/>
      <c r="D137" s="233" t="s">
        <v>221</v>
      </c>
      <c r="E137" s="41"/>
      <c r="F137" s="234" t="s">
        <v>8928</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221</v>
      </c>
      <c r="AU137" s="18" t="s">
        <v>90</v>
      </c>
    </row>
    <row r="138" s="2" customFormat="1">
      <c r="A138" s="39"/>
      <c r="B138" s="40"/>
      <c r="C138" s="41"/>
      <c r="D138" s="250" t="s">
        <v>362</v>
      </c>
      <c r="E138" s="41"/>
      <c r="F138" s="251" t="s">
        <v>8929</v>
      </c>
      <c r="G138" s="41"/>
      <c r="H138" s="41"/>
      <c r="I138" s="235"/>
      <c r="J138" s="41"/>
      <c r="K138" s="41"/>
      <c r="L138" s="45"/>
      <c r="M138" s="236"/>
      <c r="N138" s="237"/>
      <c r="O138" s="92"/>
      <c r="P138" s="92"/>
      <c r="Q138" s="92"/>
      <c r="R138" s="92"/>
      <c r="S138" s="92"/>
      <c r="T138" s="93"/>
      <c r="U138" s="39"/>
      <c r="V138" s="39"/>
      <c r="W138" s="39"/>
      <c r="X138" s="39"/>
      <c r="Y138" s="39"/>
      <c r="Z138" s="39"/>
      <c r="AA138" s="39"/>
      <c r="AB138" s="39"/>
      <c r="AC138" s="39"/>
      <c r="AD138" s="39"/>
      <c r="AE138" s="39"/>
      <c r="AT138" s="18" t="s">
        <v>362</v>
      </c>
      <c r="AU138" s="18" t="s">
        <v>90</v>
      </c>
    </row>
    <row r="139" s="2" customFormat="1" ht="24.15" customHeight="1">
      <c r="A139" s="39"/>
      <c r="B139" s="40"/>
      <c r="C139" s="220" t="s">
        <v>214</v>
      </c>
      <c r="D139" s="220" t="s">
        <v>216</v>
      </c>
      <c r="E139" s="221" t="s">
        <v>8930</v>
      </c>
      <c r="F139" s="222" t="s">
        <v>8931</v>
      </c>
      <c r="G139" s="223" t="s">
        <v>797</v>
      </c>
      <c r="H139" s="224">
        <v>130</v>
      </c>
      <c r="I139" s="225"/>
      <c r="J139" s="226">
        <f>ROUND(I139*H139,2)</f>
        <v>0</v>
      </c>
      <c r="K139" s="222" t="s">
        <v>359</v>
      </c>
      <c r="L139" s="45"/>
      <c r="M139" s="227" t="s">
        <v>1</v>
      </c>
      <c r="N139" s="228" t="s">
        <v>46</v>
      </c>
      <c r="O139" s="92"/>
      <c r="P139" s="229">
        <f>O139*H139</f>
        <v>0</v>
      </c>
      <c r="Q139" s="229">
        <v>0</v>
      </c>
      <c r="R139" s="229">
        <f>Q139*H139</f>
        <v>0</v>
      </c>
      <c r="S139" s="229">
        <v>0</v>
      </c>
      <c r="T139" s="230">
        <f>S139*H139</f>
        <v>0</v>
      </c>
      <c r="U139" s="39"/>
      <c r="V139" s="39"/>
      <c r="W139" s="39"/>
      <c r="X139" s="39"/>
      <c r="Y139" s="39"/>
      <c r="Z139" s="39"/>
      <c r="AA139" s="39"/>
      <c r="AB139" s="39"/>
      <c r="AC139" s="39"/>
      <c r="AD139" s="39"/>
      <c r="AE139" s="39"/>
      <c r="AR139" s="231" t="s">
        <v>1043</v>
      </c>
      <c r="AT139" s="231" t="s">
        <v>216</v>
      </c>
      <c r="AU139" s="231" t="s">
        <v>90</v>
      </c>
      <c r="AY139" s="18" t="s">
        <v>215</v>
      </c>
      <c r="BE139" s="232">
        <f>IF(N139="základní",J139,0)</f>
        <v>0</v>
      </c>
      <c r="BF139" s="232">
        <f>IF(N139="snížená",J139,0)</f>
        <v>0</v>
      </c>
      <c r="BG139" s="232">
        <f>IF(N139="zákl. přenesená",J139,0)</f>
        <v>0</v>
      </c>
      <c r="BH139" s="232">
        <f>IF(N139="sníž. přenesená",J139,0)</f>
        <v>0</v>
      </c>
      <c r="BI139" s="232">
        <f>IF(N139="nulová",J139,0)</f>
        <v>0</v>
      </c>
      <c r="BJ139" s="18" t="s">
        <v>88</v>
      </c>
      <c r="BK139" s="232">
        <f>ROUND(I139*H139,2)</f>
        <v>0</v>
      </c>
      <c r="BL139" s="18" t="s">
        <v>1043</v>
      </c>
      <c r="BM139" s="231" t="s">
        <v>251</v>
      </c>
    </row>
    <row r="140" s="2" customFormat="1">
      <c r="A140" s="39"/>
      <c r="B140" s="40"/>
      <c r="C140" s="41"/>
      <c r="D140" s="233" t="s">
        <v>221</v>
      </c>
      <c r="E140" s="41"/>
      <c r="F140" s="234" t="s">
        <v>8932</v>
      </c>
      <c r="G140" s="41"/>
      <c r="H140" s="41"/>
      <c r="I140" s="235"/>
      <c r="J140" s="41"/>
      <c r="K140" s="41"/>
      <c r="L140" s="45"/>
      <c r="M140" s="236"/>
      <c r="N140" s="237"/>
      <c r="O140" s="92"/>
      <c r="P140" s="92"/>
      <c r="Q140" s="92"/>
      <c r="R140" s="92"/>
      <c r="S140" s="92"/>
      <c r="T140" s="93"/>
      <c r="U140" s="39"/>
      <c r="V140" s="39"/>
      <c r="W140" s="39"/>
      <c r="X140" s="39"/>
      <c r="Y140" s="39"/>
      <c r="Z140" s="39"/>
      <c r="AA140" s="39"/>
      <c r="AB140" s="39"/>
      <c r="AC140" s="39"/>
      <c r="AD140" s="39"/>
      <c r="AE140" s="39"/>
      <c r="AT140" s="18" t="s">
        <v>221</v>
      </c>
      <c r="AU140" s="18" t="s">
        <v>90</v>
      </c>
    </row>
    <row r="141" s="2" customFormat="1">
      <c r="A141" s="39"/>
      <c r="B141" s="40"/>
      <c r="C141" s="41"/>
      <c r="D141" s="250" t="s">
        <v>362</v>
      </c>
      <c r="E141" s="41"/>
      <c r="F141" s="251" t="s">
        <v>8933</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362</v>
      </c>
      <c r="AU141" s="18" t="s">
        <v>90</v>
      </c>
    </row>
    <row r="142" s="2" customFormat="1" ht="24.15" customHeight="1">
      <c r="A142" s="39"/>
      <c r="B142" s="40"/>
      <c r="C142" s="220" t="s">
        <v>236</v>
      </c>
      <c r="D142" s="220" t="s">
        <v>216</v>
      </c>
      <c r="E142" s="221" t="s">
        <v>8361</v>
      </c>
      <c r="F142" s="222" t="s">
        <v>8362</v>
      </c>
      <c r="G142" s="223" t="s">
        <v>797</v>
      </c>
      <c r="H142" s="224">
        <v>125</v>
      </c>
      <c r="I142" s="225"/>
      <c r="J142" s="226">
        <f>ROUND(I142*H142,2)</f>
        <v>0</v>
      </c>
      <c r="K142" s="222" t="s">
        <v>359</v>
      </c>
      <c r="L142" s="45"/>
      <c r="M142" s="227" t="s">
        <v>1</v>
      </c>
      <c r="N142" s="228" t="s">
        <v>46</v>
      </c>
      <c r="O142" s="92"/>
      <c r="P142" s="229">
        <f>O142*H142</f>
        <v>0</v>
      </c>
      <c r="Q142" s="229">
        <v>0</v>
      </c>
      <c r="R142" s="229">
        <f>Q142*H142</f>
        <v>0</v>
      </c>
      <c r="S142" s="229">
        <v>0</v>
      </c>
      <c r="T142" s="230">
        <f>S142*H142</f>
        <v>0</v>
      </c>
      <c r="U142" s="39"/>
      <c r="V142" s="39"/>
      <c r="W142" s="39"/>
      <c r="X142" s="39"/>
      <c r="Y142" s="39"/>
      <c r="Z142" s="39"/>
      <c r="AA142" s="39"/>
      <c r="AB142" s="39"/>
      <c r="AC142" s="39"/>
      <c r="AD142" s="39"/>
      <c r="AE142" s="39"/>
      <c r="AR142" s="231" t="s">
        <v>1043</v>
      </c>
      <c r="AT142" s="231" t="s">
        <v>216</v>
      </c>
      <c r="AU142" s="231" t="s">
        <v>90</v>
      </c>
      <c r="AY142" s="18" t="s">
        <v>215</v>
      </c>
      <c r="BE142" s="232">
        <f>IF(N142="základní",J142,0)</f>
        <v>0</v>
      </c>
      <c r="BF142" s="232">
        <f>IF(N142="snížená",J142,0)</f>
        <v>0</v>
      </c>
      <c r="BG142" s="232">
        <f>IF(N142="zákl. přenesená",J142,0)</f>
        <v>0</v>
      </c>
      <c r="BH142" s="232">
        <f>IF(N142="sníž. přenesená",J142,0)</f>
        <v>0</v>
      </c>
      <c r="BI142" s="232">
        <f>IF(N142="nulová",J142,0)</f>
        <v>0</v>
      </c>
      <c r="BJ142" s="18" t="s">
        <v>88</v>
      </c>
      <c r="BK142" s="232">
        <f>ROUND(I142*H142,2)</f>
        <v>0</v>
      </c>
      <c r="BL142" s="18" t="s">
        <v>1043</v>
      </c>
      <c r="BM142" s="231" t="s">
        <v>261</v>
      </c>
    </row>
    <row r="143" s="2" customFormat="1">
      <c r="A143" s="39"/>
      <c r="B143" s="40"/>
      <c r="C143" s="41"/>
      <c r="D143" s="233" t="s">
        <v>221</v>
      </c>
      <c r="E143" s="41"/>
      <c r="F143" s="234" t="s">
        <v>8934</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221</v>
      </c>
      <c r="AU143" s="18" t="s">
        <v>90</v>
      </c>
    </row>
    <row r="144" s="2" customFormat="1">
      <c r="A144" s="39"/>
      <c r="B144" s="40"/>
      <c r="C144" s="41"/>
      <c r="D144" s="250" t="s">
        <v>362</v>
      </c>
      <c r="E144" s="41"/>
      <c r="F144" s="251" t="s">
        <v>8365</v>
      </c>
      <c r="G144" s="41"/>
      <c r="H144" s="41"/>
      <c r="I144" s="235"/>
      <c r="J144" s="41"/>
      <c r="K144" s="41"/>
      <c r="L144" s="45"/>
      <c r="M144" s="236"/>
      <c r="N144" s="237"/>
      <c r="O144" s="92"/>
      <c r="P144" s="92"/>
      <c r="Q144" s="92"/>
      <c r="R144" s="92"/>
      <c r="S144" s="92"/>
      <c r="T144" s="93"/>
      <c r="U144" s="39"/>
      <c r="V144" s="39"/>
      <c r="W144" s="39"/>
      <c r="X144" s="39"/>
      <c r="Y144" s="39"/>
      <c r="Z144" s="39"/>
      <c r="AA144" s="39"/>
      <c r="AB144" s="39"/>
      <c r="AC144" s="39"/>
      <c r="AD144" s="39"/>
      <c r="AE144" s="39"/>
      <c r="AT144" s="18" t="s">
        <v>362</v>
      </c>
      <c r="AU144" s="18" t="s">
        <v>90</v>
      </c>
    </row>
    <row r="145" s="2" customFormat="1" ht="37.8" customHeight="1">
      <c r="A145" s="39"/>
      <c r="B145" s="40"/>
      <c r="C145" s="220" t="s">
        <v>241</v>
      </c>
      <c r="D145" s="220" t="s">
        <v>216</v>
      </c>
      <c r="E145" s="221" t="s">
        <v>8366</v>
      </c>
      <c r="F145" s="222" t="s">
        <v>8367</v>
      </c>
      <c r="G145" s="223" t="s">
        <v>358</v>
      </c>
      <c r="H145" s="224">
        <v>55.137</v>
      </c>
      <c r="I145" s="225"/>
      <c r="J145" s="226">
        <f>ROUND(I145*H145,2)</f>
        <v>0</v>
      </c>
      <c r="K145" s="222" t="s">
        <v>359</v>
      </c>
      <c r="L145" s="45"/>
      <c r="M145" s="227" t="s">
        <v>1</v>
      </c>
      <c r="N145" s="228" t="s">
        <v>46</v>
      </c>
      <c r="O145" s="92"/>
      <c r="P145" s="229">
        <f>O145*H145</f>
        <v>0</v>
      </c>
      <c r="Q145" s="229">
        <v>0</v>
      </c>
      <c r="R145" s="229">
        <f>Q145*H145</f>
        <v>0</v>
      </c>
      <c r="S145" s="229">
        <v>0</v>
      </c>
      <c r="T145" s="230">
        <f>S145*H145</f>
        <v>0</v>
      </c>
      <c r="U145" s="39"/>
      <c r="V145" s="39"/>
      <c r="W145" s="39"/>
      <c r="X145" s="39"/>
      <c r="Y145" s="39"/>
      <c r="Z145" s="39"/>
      <c r="AA145" s="39"/>
      <c r="AB145" s="39"/>
      <c r="AC145" s="39"/>
      <c r="AD145" s="39"/>
      <c r="AE145" s="39"/>
      <c r="AR145" s="231" t="s">
        <v>1043</v>
      </c>
      <c r="AT145" s="231" t="s">
        <v>216</v>
      </c>
      <c r="AU145" s="231" t="s">
        <v>90</v>
      </c>
      <c r="AY145" s="18" t="s">
        <v>215</v>
      </c>
      <c r="BE145" s="232">
        <f>IF(N145="základní",J145,0)</f>
        <v>0</v>
      </c>
      <c r="BF145" s="232">
        <f>IF(N145="snížená",J145,0)</f>
        <v>0</v>
      </c>
      <c r="BG145" s="232">
        <f>IF(N145="zákl. přenesená",J145,0)</f>
        <v>0</v>
      </c>
      <c r="BH145" s="232">
        <f>IF(N145="sníž. přenesená",J145,0)</f>
        <v>0</v>
      </c>
      <c r="BI145" s="232">
        <f>IF(N145="nulová",J145,0)</f>
        <v>0</v>
      </c>
      <c r="BJ145" s="18" t="s">
        <v>88</v>
      </c>
      <c r="BK145" s="232">
        <f>ROUND(I145*H145,2)</f>
        <v>0</v>
      </c>
      <c r="BL145" s="18" t="s">
        <v>1043</v>
      </c>
      <c r="BM145" s="231" t="s">
        <v>8</v>
      </c>
    </row>
    <row r="146" s="2" customFormat="1">
      <c r="A146" s="39"/>
      <c r="B146" s="40"/>
      <c r="C146" s="41"/>
      <c r="D146" s="233" t="s">
        <v>221</v>
      </c>
      <c r="E146" s="41"/>
      <c r="F146" s="234" t="s">
        <v>8369</v>
      </c>
      <c r="G146" s="41"/>
      <c r="H146" s="41"/>
      <c r="I146" s="235"/>
      <c r="J146" s="41"/>
      <c r="K146" s="41"/>
      <c r="L146" s="45"/>
      <c r="M146" s="236"/>
      <c r="N146" s="237"/>
      <c r="O146" s="92"/>
      <c r="P146" s="92"/>
      <c r="Q146" s="92"/>
      <c r="R146" s="92"/>
      <c r="S146" s="92"/>
      <c r="T146" s="93"/>
      <c r="U146" s="39"/>
      <c r="V146" s="39"/>
      <c r="W146" s="39"/>
      <c r="X146" s="39"/>
      <c r="Y146" s="39"/>
      <c r="Z146" s="39"/>
      <c r="AA146" s="39"/>
      <c r="AB146" s="39"/>
      <c r="AC146" s="39"/>
      <c r="AD146" s="39"/>
      <c r="AE146" s="39"/>
      <c r="AT146" s="18" t="s">
        <v>221</v>
      </c>
      <c r="AU146" s="18" t="s">
        <v>90</v>
      </c>
    </row>
    <row r="147" s="2" customFormat="1">
      <c r="A147" s="39"/>
      <c r="B147" s="40"/>
      <c r="C147" s="41"/>
      <c r="D147" s="250" t="s">
        <v>362</v>
      </c>
      <c r="E147" s="41"/>
      <c r="F147" s="251" t="s">
        <v>8370</v>
      </c>
      <c r="G147" s="41"/>
      <c r="H147" s="41"/>
      <c r="I147" s="235"/>
      <c r="J147" s="41"/>
      <c r="K147" s="41"/>
      <c r="L147" s="45"/>
      <c r="M147" s="236"/>
      <c r="N147" s="237"/>
      <c r="O147" s="92"/>
      <c r="P147" s="92"/>
      <c r="Q147" s="92"/>
      <c r="R147" s="92"/>
      <c r="S147" s="92"/>
      <c r="T147" s="93"/>
      <c r="U147" s="39"/>
      <c r="V147" s="39"/>
      <c r="W147" s="39"/>
      <c r="X147" s="39"/>
      <c r="Y147" s="39"/>
      <c r="Z147" s="39"/>
      <c r="AA147" s="39"/>
      <c r="AB147" s="39"/>
      <c r="AC147" s="39"/>
      <c r="AD147" s="39"/>
      <c r="AE147" s="39"/>
      <c r="AT147" s="18" t="s">
        <v>362</v>
      </c>
      <c r="AU147" s="18" t="s">
        <v>90</v>
      </c>
    </row>
    <row r="148" s="14" customFormat="1">
      <c r="A148" s="14"/>
      <c r="B148" s="262"/>
      <c r="C148" s="263"/>
      <c r="D148" s="233" t="s">
        <v>364</v>
      </c>
      <c r="E148" s="264" t="s">
        <v>1</v>
      </c>
      <c r="F148" s="265" t="s">
        <v>8935</v>
      </c>
      <c r="G148" s="263"/>
      <c r="H148" s="266">
        <v>38.25</v>
      </c>
      <c r="I148" s="267"/>
      <c r="J148" s="263"/>
      <c r="K148" s="263"/>
      <c r="L148" s="268"/>
      <c r="M148" s="269"/>
      <c r="N148" s="270"/>
      <c r="O148" s="270"/>
      <c r="P148" s="270"/>
      <c r="Q148" s="270"/>
      <c r="R148" s="270"/>
      <c r="S148" s="270"/>
      <c r="T148" s="271"/>
      <c r="U148" s="14"/>
      <c r="V148" s="14"/>
      <c r="W148" s="14"/>
      <c r="X148" s="14"/>
      <c r="Y148" s="14"/>
      <c r="Z148" s="14"/>
      <c r="AA148" s="14"/>
      <c r="AB148" s="14"/>
      <c r="AC148" s="14"/>
      <c r="AD148" s="14"/>
      <c r="AE148" s="14"/>
      <c r="AT148" s="272" t="s">
        <v>364</v>
      </c>
      <c r="AU148" s="272" t="s">
        <v>90</v>
      </c>
      <c r="AV148" s="14" t="s">
        <v>90</v>
      </c>
      <c r="AW148" s="14" t="s">
        <v>36</v>
      </c>
      <c r="AX148" s="14" t="s">
        <v>81</v>
      </c>
      <c r="AY148" s="272" t="s">
        <v>215</v>
      </c>
    </row>
    <row r="149" s="14" customFormat="1">
      <c r="A149" s="14"/>
      <c r="B149" s="262"/>
      <c r="C149" s="263"/>
      <c r="D149" s="233" t="s">
        <v>364</v>
      </c>
      <c r="E149" s="264" t="s">
        <v>1</v>
      </c>
      <c r="F149" s="265" t="s">
        <v>8936</v>
      </c>
      <c r="G149" s="263"/>
      <c r="H149" s="266">
        <v>10.069000000000001</v>
      </c>
      <c r="I149" s="267"/>
      <c r="J149" s="263"/>
      <c r="K149" s="263"/>
      <c r="L149" s="268"/>
      <c r="M149" s="269"/>
      <c r="N149" s="270"/>
      <c r="O149" s="270"/>
      <c r="P149" s="270"/>
      <c r="Q149" s="270"/>
      <c r="R149" s="270"/>
      <c r="S149" s="270"/>
      <c r="T149" s="271"/>
      <c r="U149" s="14"/>
      <c r="V149" s="14"/>
      <c r="W149" s="14"/>
      <c r="X149" s="14"/>
      <c r="Y149" s="14"/>
      <c r="Z149" s="14"/>
      <c r="AA149" s="14"/>
      <c r="AB149" s="14"/>
      <c r="AC149" s="14"/>
      <c r="AD149" s="14"/>
      <c r="AE149" s="14"/>
      <c r="AT149" s="272" t="s">
        <v>364</v>
      </c>
      <c r="AU149" s="272" t="s">
        <v>90</v>
      </c>
      <c r="AV149" s="14" t="s">
        <v>90</v>
      </c>
      <c r="AW149" s="14" t="s">
        <v>36</v>
      </c>
      <c r="AX149" s="14" t="s">
        <v>81</v>
      </c>
      <c r="AY149" s="272" t="s">
        <v>215</v>
      </c>
    </row>
    <row r="150" s="14" customFormat="1">
      <c r="A150" s="14"/>
      <c r="B150" s="262"/>
      <c r="C150" s="263"/>
      <c r="D150" s="233" t="s">
        <v>364</v>
      </c>
      <c r="E150" s="264" t="s">
        <v>1</v>
      </c>
      <c r="F150" s="265" t="s">
        <v>8937</v>
      </c>
      <c r="G150" s="263"/>
      <c r="H150" s="266">
        <v>6.8179999999999996</v>
      </c>
      <c r="I150" s="267"/>
      <c r="J150" s="263"/>
      <c r="K150" s="263"/>
      <c r="L150" s="268"/>
      <c r="M150" s="269"/>
      <c r="N150" s="270"/>
      <c r="O150" s="270"/>
      <c r="P150" s="270"/>
      <c r="Q150" s="270"/>
      <c r="R150" s="270"/>
      <c r="S150" s="270"/>
      <c r="T150" s="271"/>
      <c r="U150" s="14"/>
      <c r="V150" s="14"/>
      <c r="W150" s="14"/>
      <c r="X150" s="14"/>
      <c r="Y150" s="14"/>
      <c r="Z150" s="14"/>
      <c r="AA150" s="14"/>
      <c r="AB150" s="14"/>
      <c r="AC150" s="14"/>
      <c r="AD150" s="14"/>
      <c r="AE150" s="14"/>
      <c r="AT150" s="272" t="s">
        <v>364</v>
      </c>
      <c r="AU150" s="272" t="s">
        <v>90</v>
      </c>
      <c r="AV150" s="14" t="s">
        <v>90</v>
      </c>
      <c r="AW150" s="14" t="s">
        <v>36</v>
      </c>
      <c r="AX150" s="14" t="s">
        <v>81</v>
      </c>
      <c r="AY150" s="272" t="s">
        <v>215</v>
      </c>
    </row>
    <row r="151" s="15" customFormat="1">
      <c r="A151" s="15"/>
      <c r="B151" s="273"/>
      <c r="C151" s="274"/>
      <c r="D151" s="233" t="s">
        <v>364</v>
      </c>
      <c r="E151" s="275" t="s">
        <v>1</v>
      </c>
      <c r="F151" s="276" t="s">
        <v>368</v>
      </c>
      <c r="G151" s="274"/>
      <c r="H151" s="277">
        <v>55.137</v>
      </c>
      <c r="I151" s="278"/>
      <c r="J151" s="274"/>
      <c r="K151" s="274"/>
      <c r="L151" s="279"/>
      <c r="M151" s="280"/>
      <c r="N151" s="281"/>
      <c r="O151" s="281"/>
      <c r="P151" s="281"/>
      <c r="Q151" s="281"/>
      <c r="R151" s="281"/>
      <c r="S151" s="281"/>
      <c r="T151" s="282"/>
      <c r="U151" s="15"/>
      <c r="V151" s="15"/>
      <c r="W151" s="15"/>
      <c r="X151" s="15"/>
      <c r="Y151" s="15"/>
      <c r="Z151" s="15"/>
      <c r="AA151" s="15"/>
      <c r="AB151" s="15"/>
      <c r="AC151" s="15"/>
      <c r="AD151" s="15"/>
      <c r="AE151" s="15"/>
      <c r="AT151" s="283" t="s">
        <v>364</v>
      </c>
      <c r="AU151" s="283" t="s">
        <v>90</v>
      </c>
      <c r="AV151" s="15" t="s">
        <v>214</v>
      </c>
      <c r="AW151" s="15" t="s">
        <v>36</v>
      </c>
      <c r="AX151" s="15" t="s">
        <v>88</v>
      </c>
      <c r="AY151" s="283" t="s">
        <v>215</v>
      </c>
    </row>
    <row r="152" s="2" customFormat="1" ht="37.8" customHeight="1">
      <c r="A152" s="39"/>
      <c r="B152" s="40"/>
      <c r="C152" s="220" t="s">
        <v>246</v>
      </c>
      <c r="D152" s="220" t="s">
        <v>216</v>
      </c>
      <c r="E152" s="221" t="s">
        <v>8371</v>
      </c>
      <c r="F152" s="222" t="s">
        <v>8372</v>
      </c>
      <c r="G152" s="223" t="s">
        <v>358</v>
      </c>
      <c r="H152" s="224">
        <v>55.137</v>
      </c>
      <c r="I152" s="225"/>
      <c r="J152" s="226">
        <f>ROUND(I152*H152,2)</f>
        <v>0</v>
      </c>
      <c r="K152" s="222" t="s">
        <v>359</v>
      </c>
      <c r="L152" s="45"/>
      <c r="M152" s="227" t="s">
        <v>1</v>
      </c>
      <c r="N152" s="228" t="s">
        <v>46</v>
      </c>
      <c r="O152" s="92"/>
      <c r="P152" s="229">
        <f>O152*H152</f>
        <v>0</v>
      </c>
      <c r="Q152" s="229">
        <v>0</v>
      </c>
      <c r="R152" s="229">
        <f>Q152*H152</f>
        <v>0</v>
      </c>
      <c r="S152" s="229">
        <v>0</v>
      </c>
      <c r="T152" s="230">
        <f>S152*H152</f>
        <v>0</v>
      </c>
      <c r="U152" s="39"/>
      <c r="V152" s="39"/>
      <c r="W152" s="39"/>
      <c r="X152" s="39"/>
      <c r="Y152" s="39"/>
      <c r="Z152" s="39"/>
      <c r="AA152" s="39"/>
      <c r="AB152" s="39"/>
      <c r="AC152" s="39"/>
      <c r="AD152" s="39"/>
      <c r="AE152" s="39"/>
      <c r="AR152" s="231" t="s">
        <v>1043</v>
      </c>
      <c r="AT152" s="231" t="s">
        <v>216</v>
      </c>
      <c r="AU152" s="231" t="s">
        <v>90</v>
      </c>
      <c r="AY152" s="18" t="s">
        <v>215</v>
      </c>
      <c r="BE152" s="232">
        <f>IF(N152="základní",J152,0)</f>
        <v>0</v>
      </c>
      <c r="BF152" s="232">
        <f>IF(N152="snížená",J152,0)</f>
        <v>0</v>
      </c>
      <c r="BG152" s="232">
        <f>IF(N152="zákl. přenesená",J152,0)</f>
        <v>0</v>
      </c>
      <c r="BH152" s="232">
        <f>IF(N152="sníž. přenesená",J152,0)</f>
        <v>0</v>
      </c>
      <c r="BI152" s="232">
        <f>IF(N152="nulová",J152,0)</f>
        <v>0</v>
      </c>
      <c r="BJ152" s="18" t="s">
        <v>88</v>
      </c>
      <c r="BK152" s="232">
        <f>ROUND(I152*H152,2)</f>
        <v>0</v>
      </c>
      <c r="BL152" s="18" t="s">
        <v>1043</v>
      </c>
      <c r="BM152" s="231" t="s">
        <v>280</v>
      </c>
    </row>
    <row r="153" s="2" customFormat="1">
      <c r="A153" s="39"/>
      <c r="B153" s="40"/>
      <c r="C153" s="41"/>
      <c r="D153" s="233" t="s">
        <v>221</v>
      </c>
      <c r="E153" s="41"/>
      <c r="F153" s="234" t="s">
        <v>8938</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221</v>
      </c>
      <c r="AU153" s="18" t="s">
        <v>90</v>
      </c>
    </row>
    <row r="154" s="2" customFormat="1">
      <c r="A154" s="39"/>
      <c r="B154" s="40"/>
      <c r="C154" s="41"/>
      <c r="D154" s="250" t="s">
        <v>362</v>
      </c>
      <c r="E154" s="41"/>
      <c r="F154" s="251" t="s">
        <v>8375</v>
      </c>
      <c r="G154" s="41"/>
      <c r="H154" s="41"/>
      <c r="I154" s="235"/>
      <c r="J154" s="41"/>
      <c r="K154" s="41"/>
      <c r="L154" s="45"/>
      <c r="M154" s="236"/>
      <c r="N154" s="237"/>
      <c r="O154" s="92"/>
      <c r="P154" s="92"/>
      <c r="Q154" s="92"/>
      <c r="R154" s="92"/>
      <c r="S154" s="92"/>
      <c r="T154" s="93"/>
      <c r="U154" s="39"/>
      <c r="V154" s="39"/>
      <c r="W154" s="39"/>
      <c r="X154" s="39"/>
      <c r="Y154" s="39"/>
      <c r="Z154" s="39"/>
      <c r="AA154" s="39"/>
      <c r="AB154" s="39"/>
      <c r="AC154" s="39"/>
      <c r="AD154" s="39"/>
      <c r="AE154" s="39"/>
      <c r="AT154" s="18" t="s">
        <v>362</v>
      </c>
      <c r="AU154" s="18" t="s">
        <v>90</v>
      </c>
    </row>
    <row r="155" s="2" customFormat="1" ht="24.15" customHeight="1">
      <c r="A155" s="39"/>
      <c r="B155" s="40"/>
      <c r="C155" s="220" t="s">
        <v>251</v>
      </c>
      <c r="D155" s="220" t="s">
        <v>216</v>
      </c>
      <c r="E155" s="221" t="s">
        <v>8378</v>
      </c>
      <c r="F155" s="222" t="s">
        <v>8379</v>
      </c>
      <c r="G155" s="223" t="s">
        <v>583</v>
      </c>
      <c r="H155" s="224">
        <v>112.75</v>
      </c>
      <c r="I155" s="225"/>
      <c r="J155" s="226">
        <f>ROUND(I155*H155,2)</f>
        <v>0</v>
      </c>
      <c r="K155" s="222" t="s">
        <v>359</v>
      </c>
      <c r="L155" s="45"/>
      <c r="M155" s="227" t="s">
        <v>1</v>
      </c>
      <c r="N155" s="228" t="s">
        <v>46</v>
      </c>
      <c r="O155" s="92"/>
      <c r="P155" s="229">
        <f>O155*H155</f>
        <v>0</v>
      </c>
      <c r="Q155" s="229">
        <v>0</v>
      </c>
      <c r="R155" s="229">
        <f>Q155*H155</f>
        <v>0</v>
      </c>
      <c r="S155" s="229">
        <v>0</v>
      </c>
      <c r="T155" s="230">
        <f>S155*H155</f>
        <v>0</v>
      </c>
      <c r="U155" s="39"/>
      <c r="V155" s="39"/>
      <c r="W155" s="39"/>
      <c r="X155" s="39"/>
      <c r="Y155" s="39"/>
      <c r="Z155" s="39"/>
      <c r="AA155" s="39"/>
      <c r="AB155" s="39"/>
      <c r="AC155" s="39"/>
      <c r="AD155" s="39"/>
      <c r="AE155" s="39"/>
      <c r="AR155" s="231" t="s">
        <v>1043</v>
      </c>
      <c r="AT155" s="231" t="s">
        <v>216</v>
      </c>
      <c r="AU155" s="231" t="s">
        <v>90</v>
      </c>
      <c r="AY155" s="18" t="s">
        <v>215</v>
      </c>
      <c r="BE155" s="232">
        <f>IF(N155="základní",J155,0)</f>
        <v>0</v>
      </c>
      <c r="BF155" s="232">
        <f>IF(N155="snížená",J155,0)</f>
        <v>0</v>
      </c>
      <c r="BG155" s="232">
        <f>IF(N155="zákl. přenesená",J155,0)</f>
        <v>0</v>
      </c>
      <c r="BH155" s="232">
        <f>IF(N155="sníž. přenesená",J155,0)</f>
        <v>0</v>
      </c>
      <c r="BI155" s="232">
        <f>IF(N155="nulová",J155,0)</f>
        <v>0</v>
      </c>
      <c r="BJ155" s="18" t="s">
        <v>88</v>
      </c>
      <c r="BK155" s="232">
        <f>ROUND(I155*H155,2)</f>
        <v>0</v>
      </c>
      <c r="BL155" s="18" t="s">
        <v>1043</v>
      </c>
      <c r="BM155" s="231" t="s">
        <v>291</v>
      </c>
    </row>
    <row r="156" s="2" customFormat="1">
      <c r="A156" s="39"/>
      <c r="B156" s="40"/>
      <c r="C156" s="41"/>
      <c r="D156" s="233" t="s">
        <v>221</v>
      </c>
      <c r="E156" s="41"/>
      <c r="F156" s="234" t="s">
        <v>8381</v>
      </c>
      <c r="G156" s="41"/>
      <c r="H156" s="41"/>
      <c r="I156" s="235"/>
      <c r="J156" s="41"/>
      <c r="K156" s="41"/>
      <c r="L156" s="45"/>
      <c r="M156" s="236"/>
      <c r="N156" s="237"/>
      <c r="O156" s="92"/>
      <c r="P156" s="92"/>
      <c r="Q156" s="92"/>
      <c r="R156" s="92"/>
      <c r="S156" s="92"/>
      <c r="T156" s="93"/>
      <c r="U156" s="39"/>
      <c r="V156" s="39"/>
      <c r="W156" s="39"/>
      <c r="X156" s="39"/>
      <c r="Y156" s="39"/>
      <c r="Z156" s="39"/>
      <c r="AA156" s="39"/>
      <c r="AB156" s="39"/>
      <c r="AC156" s="39"/>
      <c r="AD156" s="39"/>
      <c r="AE156" s="39"/>
      <c r="AT156" s="18" t="s">
        <v>221</v>
      </c>
      <c r="AU156" s="18" t="s">
        <v>90</v>
      </c>
    </row>
    <row r="157" s="2" customFormat="1">
      <c r="A157" s="39"/>
      <c r="B157" s="40"/>
      <c r="C157" s="41"/>
      <c r="D157" s="250" t="s">
        <v>362</v>
      </c>
      <c r="E157" s="41"/>
      <c r="F157" s="251" t="s">
        <v>8382</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362</v>
      </c>
      <c r="AU157" s="18" t="s">
        <v>90</v>
      </c>
    </row>
    <row r="158" s="14" customFormat="1">
      <c r="A158" s="14"/>
      <c r="B158" s="262"/>
      <c r="C158" s="263"/>
      <c r="D158" s="233" t="s">
        <v>364</v>
      </c>
      <c r="E158" s="264" t="s">
        <v>1</v>
      </c>
      <c r="F158" s="265" t="s">
        <v>8935</v>
      </c>
      <c r="G158" s="263"/>
      <c r="H158" s="266">
        <v>38.25</v>
      </c>
      <c r="I158" s="267"/>
      <c r="J158" s="263"/>
      <c r="K158" s="263"/>
      <c r="L158" s="268"/>
      <c r="M158" s="269"/>
      <c r="N158" s="270"/>
      <c r="O158" s="270"/>
      <c r="P158" s="270"/>
      <c r="Q158" s="270"/>
      <c r="R158" s="270"/>
      <c r="S158" s="270"/>
      <c r="T158" s="271"/>
      <c r="U158" s="14"/>
      <c r="V158" s="14"/>
      <c r="W158" s="14"/>
      <c r="X158" s="14"/>
      <c r="Y158" s="14"/>
      <c r="Z158" s="14"/>
      <c r="AA158" s="14"/>
      <c r="AB158" s="14"/>
      <c r="AC158" s="14"/>
      <c r="AD158" s="14"/>
      <c r="AE158" s="14"/>
      <c r="AT158" s="272" t="s">
        <v>364</v>
      </c>
      <c r="AU158" s="272" t="s">
        <v>90</v>
      </c>
      <c r="AV158" s="14" t="s">
        <v>90</v>
      </c>
      <c r="AW158" s="14" t="s">
        <v>36</v>
      </c>
      <c r="AX158" s="14" t="s">
        <v>81</v>
      </c>
      <c r="AY158" s="272" t="s">
        <v>215</v>
      </c>
    </row>
    <row r="159" s="14" customFormat="1">
      <c r="A159" s="14"/>
      <c r="B159" s="262"/>
      <c r="C159" s="263"/>
      <c r="D159" s="233" t="s">
        <v>364</v>
      </c>
      <c r="E159" s="264" t="s">
        <v>1</v>
      </c>
      <c r="F159" s="265" t="s">
        <v>8939</v>
      </c>
      <c r="G159" s="263"/>
      <c r="H159" s="266">
        <v>18.125</v>
      </c>
      <c r="I159" s="267"/>
      <c r="J159" s="263"/>
      <c r="K159" s="263"/>
      <c r="L159" s="268"/>
      <c r="M159" s="269"/>
      <c r="N159" s="270"/>
      <c r="O159" s="270"/>
      <c r="P159" s="270"/>
      <c r="Q159" s="270"/>
      <c r="R159" s="270"/>
      <c r="S159" s="270"/>
      <c r="T159" s="271"/>
      <c r="U159" s="14"/>
      <c r="V159" s="14"/>
      <c r="W159" s="14"/>
      <c r="X159" s="14"/>
      <c r="Y159" s="14"/>
      <c r="Z159" s="14"/>
      <c r="AA159" s="14"/>
      <c r="AB159" s="14"/>
      <c r="AC159" s="14"/>
      <c r="AD159" s="14"/>
      <c r="AE159" s="14"/>
      <c r="AT159" s="272" t="s">
        <v>364</v>
      </c>
      <c r="AU159" s="272" t="s">
        <v>90</v>
      </c>
      <c r="AV159" s="14" t="s">
        <v>90</v>
      </c>
      <c r="AW159" s="14" t="s">
        <v>36</v>
      </c>
      <c r="AX159" s="14" t="s">
        <v>81</v>
      </c>
      <c r="AY159" s="272" t="s">
        <v>215</v>
      </c>
    </row>
    <row r="160" s="15" customFormat="1">
      <c r="A160" s="15"/>
      <c r="B160" s="273"/>
      <c r="C160" s="274"/>
      <c r="D160" s="233" t="s">
        <v>364</v>
      </c>
      <c r="E160" s="275" t="s">
        <v>1</v>
      </c>
      <c r="F160" s="276" t="s">
        <v>368</v>
      </c>
      <c r="G160" s="274"/>
      <c r="H160" s="277">
        <v>56.375</v>
      </c>
      <c r="I160" s="278"/>
      <c r="J160" s="274"/>
      <c r="K160" s="274"/>
      <c r="L160" s="279"/>
      <c r="M160" s="280"/>
      <c r="N160" s="281"/>
      <c r="O160" s="281"/>
      <c r="P160" s="281"/>
      <c r="Q160" s="281"/>
      <c r="R160" s="281"/>
      <c r="S160" s="281"/>
      <c r="T160" s="282"/>
      <c r="U160" s="15"/>
      <c r="V160" s="15"/>
      <c r="W160" s="15"/>
      <c r="X160" s="15"/>
      <c r="Y160" s="15"/>
      <c r="Z160" s="15"/>
      <c r="AA160" s="15"/>
      <c r="AB160" s="15"/>
      <c r="AC160" s="15"/>
      <c r="AD160" s="15"/>
      <c r="AE160" s="15"/>
      <c r="AT160" s="283" t="s">
        <v>364</v>
      </c>
      <c r="AU160" s="283" t="s">
        <v>90</v>
      </c>
      <c r="AV160" s="15" t="s">
        <v>214</v>
      </c>
      <c r="AW160" s="15" t="s">
        <v>36</v>
      </c>
      <c r="AX160" s="15" t="s">
        <v>81</v>
      </c>
      <c r="AY160" s="283" t="s">
        <v>215</v>
      </c>
    </row>
    <row r="161" s="14" customFormat="1">
      <c r="A161" s="14"/>
      <c r="B161" s="262"/>
      <c r="C161" s="263"/>
      <c r="D161" s="233" t="s">
        <v>364</v>
      </c>
      <c r="E161" s="264" t="s">
        <v>1</v>
      </c>
      <c r="F161" s="265" t="s">
        <v>8940</v>
      </c>
      <c r="G161" s="263"/>
      <c r="H161" s="266">
        <v>112.75</v>
      </c>
      <c r="I161" s="267"/>
      <c r="J161" s="263"/>
      <c r="K161" s="263"/>
      <c r="L161" s="268"/>
      <c r="M161" s="269"/>
      <c r="N161" s="270"/>
      <c r="O161" s="270"/>
      <c r="P161" s="270"/>
      <c r="Q161" s="270"/>
      <c r="R161" s="270"/>
      <c r="S161" s="270"/>
      <c r="T161" s="271"/>
      <c r="U161" s="14"/>
      <c r="V161" s="14"/>
      <c r="W161" s="14"/>
      <c r="X161" s="14"/>
      <c r="Y161" s="14"/>
      <c r="Z161" s="14"/>
      <c r="AA161" s="14"/>
      <c r="AB161" s="14"/>
      <c r="AC161" s="14"/>
      <c r="AD161" s="14"/>
      <c r="AE161" s="14"/>
      <c r="AT161" s="272" t="s">
        <v>364</v>
      </c>
      <c r="AU161" s="272" t="s">
        <v>90</v>
      </c>
      <c r="AV161" s="14" t="s">
        <v>90</v>
      </c>
      <c r="AW161" s="14" t="s">
        <v>36</v>
      </c>
      <c r="AX161" s="14" t="s">
        <v>81</v>
      </c>
      <c r="AY161" s="272" t="s">
        <v>215</v>
      </c>
    </row>
    <row r="162" s="15" customFormat="1">
      <c r="A162" s="15"/>
      <c r="B162" s="273"/>
      <c r="C162" s="274"/>
      <c r="D162" s="233" t="s">
        <v>364</v>
      </c>
      <c r="E162" s="275" t="s">
        <v>1</v>
      </c>
      <c r="F162" s="276" t="s">
        <v>368</v>
      </c>
      <c r="G162" s="274"/>
      <c r="H162" s="277">
        <v>112.75</v>
      </c>
      <c r="I162" s="278"/>
      <c r="J162" s="274"/>
      <c r="K162" s="274"/>
      <c r="L162" s="279"/>
      <c r="M162" s="280"/>
      <c r="N162" s="281"/>
      <c r="O162" s="281"/>
      <c r="P162" s="281"/>
      <c r="Q162" s="281"/>
      <c r="R162" s="281"/>
      <c r="S162" s="281"/>
      <c r="T162" s="282"/>
      <c r="U162" s="15"/>
      <c r="V162" s="15"/>
      <c r="W162" s="15"/>
      <c r="X162" s="15"/>
      <c r="Y162" s="15"/>
      <c r="Z162" s="15"/>
      <c r="AA162" s="15"/>
      <c r="AB162" s="15"/>
      <c r="AC162" s="15"/>
      <c r="AD162" s="15"/>
      <c r="AE162" s="15"/>
      <c r="AT162" s="283" t="s">
        <v>364</v>
      </c>
      <c r="AU162" s="283" t="s">
        <v>90</v>
      </c>
      <c r="AV162" s="15" t="s">
        <v>214</v>
      </c>
      <c r="AW162" s="15" t="s">
        <v>36</v>
      </c>
      <c r="AX162" s="15" t="s">
        <v>88</v>
      </c>
      <c r="AY162" s="283" t="s">
        <v>215</v>
      </c>
    </row>
    <row r="163" s="2" customFormat="1" ht="44.25" customHeight="1">
      <c r="A163" s="39"/>
      <c r="B163" s="40"/>
      <c r="C163" s="220" t="s">
        <v>256</v>
      </c>
      <c r="D163" s="220" t="s">
        <v>216</v>
      </c>
      <c r="E163" s="221" t="s">
        <v>8941</v>
      </c>
      <c r="F163" s="222" t="s">
        <v>8942</v>
      </c>
      <c r="G163" s="223" t="s">
        <v>583</v>
      </c>
      <c r="H163" s="224">
        <v>7.5</v>
      </c>
      <c r="I163" s="225"/>
      <c r="J163" s="226">
        <f>ROUND(I163*H163,2)</f>
        <v>0</v>
      </c>
      <c r="K163" s="222" t="s">
        <v>359</v>
      </c>
      <c r="L163" s="45"/>
      <c r="M163" s="227" t="s">
        <v>1</v>
      </c>
      <c r="N163" s="228" t="s">
        <v>46</v>
      </c>
      <c r="O163" s="92"/>
      <c r="P163" s="229">
        <f>O163*H163</f>
        <v>0</v>
      </c>
      <c r="Q163" s="229">
        <v>0</v>
      </c>
      <c r="R163" s="229">
        <f>Q163*H163</f>
        <v>0</v>
      </c>
      <c r="S163" s="229">
        <v>0</v>
      </c>
      <c r="T163" s="230">
        <f>S163*H163</f>
        <v>0</v>
      </c>
      <c r="U163" s="39"/>
      <c r="V163" s="39"/>
      <c r="W163" s="39"/>
      <c r="X163" s="39"/>
      <c r="Y163" s="39"/>
      <c r="Z163" s="39"/>
      <c r="AA163" s="39"/>
      <c r="AB163" s="39"/>
      <c r="AC163" s="39"/>
      <c r="AD163" s="39"/>
      <c r="AE163" s="39"/>
      <c r="AR163" s="231" t="s">
        <v>1043</v>
      </c>
      <c r="AT163" s="231" t="s">
        <v>216</v>
      </c>
      <c r="AU163" s="231" t="s">
        <v>90</v>
      </c>
      <c r="AY163" s="18" t="s">
        <v>215</v>
      </c>
      <c r="BE163" s="232">
        <f>IF(N163="základní",J163,0)</f>
        <v>0</v>
      </c>
      <c r="BF163" s="232">
        <f>IF(N163="snížená",J163,0)</f>
        <v>0</v>
      </c>
      <c r="BG163" s="232">
        <f>IF(N163="zákl. přenesená",J163,0)</f>
        <v>0</v>
      </c>
      <c r="BH163" s="232">
        <f>IF(N163="sníž. přenesená",J163,0)</f>
        <v>0</v>
      </c>
      <c r="BI163" s="232">
        <f>IF(N163="nulová",J163,0)</f>
        <v>0</v>
      </c>
      <c r="BJ163" s="18" t="s">
        <v>88</v>
      </c>
      <c r="BK163" s="232">
        <f>ROUND(I163*H163,2)</f>
        <v>0</v>
      </c>
      <c r="BL163" s="18" t="s">
        <v>1043</v>
      </c>
      <c r="BM163" s="231" t="s">
        <v>300</v>
      </c>
    </row>
    <row r="164" s="2" customFormat="1">
      <c r="A164" s="39"/>
      <c r="B164" s="40"/>
      <c r="C164" s="41"/>
      <c r="D164" s="233" t="s">
        <v>221</v>
      </c>
      <c r="E164" s="41"/>
      <c r="F164" s="234" t="s">
        <v>8943</v>
      </c>
      <c r="G164" s="41"/>
      <c r="H164" s="41"/>
      <c r="I164" s="235"/>
      <c r="J164" s="41"/>
      <c r="K164" s="41"/>
      <c r="L164" s="45"/>
      <c r="M164" s="236"/>
      <c r="N164" s="237"/>
      <c r="O164" s="92"/>
      <c r="P164" s="92"/>
      <c r="Q164" s="92"/>
      <c r="R164" s="92"/>
      <c r="S164" s="92"/>
      <c r="T164" s="93"/>
      <c r="U164" s="39"/>
      <c r="V164" s="39"/>
      <c r="W164" s="39"/>
      <c r="X164" s="39"/>
      <c r="Y164" s="39"/>
      <c r="Z164" s="39"/>
      <c r="AA164" s="39"/>
      <c r="AB164" s="39"/>
      <c r="AC164" s="39"/>
      <c r="AD164" s="39"/>
      <c r="AE164" s="39"/>
      <c r="AT164" s="18" t="s">
        <v>221</v>
      </c>
      <c r="AU164" s="18" t="s">
        <v>90</v>
      </c>
    </row>
    <row r="165" s="2" customFormat="1">
      <c r="A165" s="39"/>
      <c r="B165" s="40"/>
      <c r="C165" s="41"/>
      <c r="D165" s="250" t="s">
        <v>362</v>
      </c>
      <c r="E165" s="41"/>
      <c r="F165" s="251" t="s">
        <v>8944</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362</v>
      </c>
      <c r="AU165" s="18" t="s">
        <v>90</v>
      </c>
    </row>
    <row r="166" s="14" customFormat="1">
      <c r="A166" s="14"/>
      <c r="B166" s="262"/>
      <c r="C166" s="263"/>
      <c r="D166" s="233" t="s">
        <v>364</v>
      </c>
      <c r="E166" s="264" t="s">
        <v>1</v>
      </c>
      <c r="F166" s="265" t="s">
        <v>8945</v>
      </c>
      <c r="G166" s="263"/>
      <c r="H166" s="266">
        <v>7.5</v>
      </c>
      <c r="I166" s="267"/>
      <c r="J166" s="263"/>
      <c r="K166" s="263"/>
      <c r="L166" s="268"/>
      <c r="M166" s="269"/>
      <c r="N166" s="270"/>
      <c r="O166" s="270"/>
      <c r="P166" s="270"/>
      <c r="Q166" s="270"/>
      <c r="R166" s="270"/>
      <c r="S166" s="270"/>
      <c r="T166" s="271"/>
      <c r="U166" s="14"/>
      <c r="V166" s="14"/>
      <c r="W166" s="14"/>
      <c r="X166" s="14"/>
      <c r="Y166" s="14"/>
      <c r="Z166" s="14"/>
      <c r="AA166" s="14"/>
      <c r="AB166" s="14"/>
      <c r="AC166" s="14"/>
      <c r="AD166" s="14"/>
      <c r="AE166" s="14"/>
      <c r="AT166" s="272" t="s">
        <v>364</v>
      </c>
      <c r="AU166" s="272" t="s">
        <v>90</v>
      </c>
      <c r="AV166" s="14" t="s">
        <v>90</v>
      </c>
      <c r="AW166" s="14" t="s">
        <v>36</v>
      </c>
      <c r="AX166" s="14" t="s">
        <v>81</v>
      </c>
      <c r="AY166" s="272" t="s">
        <v>215</v>
      </c>
    </row>
    <row r="167" s="15" customFormat="1">
      <c r="A167" s="15"/>
      <c r="B167" s="273"/>
      <c r="C167" s="274"/>
      <c r="D167" s="233" t="s">
        <v>364</v>
      </c>
      <c r="E167" s="275" t="s">
        <v>1</v>
      </c>
      <c r="F167" s="276" t="s">
        <v>368</v>
      </c>
      <c r="G167" s="274"/>
      <c r="H167" s="277">
        <v>7.5</v>
      </c>
      <c r="I167" s="278"/>
      <c r="J167" s="274"/>
      <c r="K167" s="274"/>
      <c r="L167" s="279"/>
      <c r="M167" s="280"/>
      <c r="N167" s="281"/>
      <c r="O167" s="281"/>
      <c r="P167" s="281"/>
      <c r="Q167" s="281"/>
      <c r="R167" s="281"/>
      <c r="S167" s="281"/>
      <c r="T167" s="282"/>
      <c r="U167" s="15"/>
      <c r="V167" s="15"/>
      <c r="W167" s="15"/>
      <c r="X167" s="15"/>
      <c r="Y167" s="15"/>
      <c r="Z167" s="15"/>
      <c r="AA167" s="15"/>
      <c r="AB167" s="15"/>
      <c r="AC167" s="15"/>
      <c r="AD167" s="15"/>
      <c r="AE167" s="15"/>
      <c r="AT167" s="283" t="s">
        <v>364</v>
      </c>
      <c r="AU167" s="283" t="s">
        <v>90</v>
      </c>
      <c r="AV167" s="15" t="s">
        <v>214</v>
      </c>
      <c r="AW167" s="15" t="s">
        <v>36</v>
      </c>
      <c r="AX167" s="15" t="s">
        <v>88</v>
      </c>
      <c r="AY167" s="283" t="s">
        <v>215</v>
      </c>
    </row>
    <row r="168" s="2" customFormat="1" ht="24.15" customHeight="1">
      <c r="A168" s="39"/>
      <c r="B168" s="40"/>
      <c r="C168" s="220" t="s">
        <v>261</v>
      </c>
      <c r="D168" s="220" t="s">
        <v>216</v>
      </c>
      <c r="E168" s="221" t="s">
        <v>8384</v>
      </c>
      <c r="F168" s="222" t="s">
        <v>8385</v>
      </c>
      <c r="G168" s="223" t="s">
        <v>358</v>
      </c>
      <c r="H168" s="224">
        <v>38.25</v>
      </c>
      <c r="I168" s="225"/>
      <c r="J168" s="226">
        <f>ROUND(I168*H168,2)</f>
        <v>0</v>
      </c>
      <c r="K168" s="222" t="s">
        <v>359</v>
      </c>
      <c r="L168" s="45"/>
      <c r="M168" s="227" t="s">
        <v>1</v>
      </c>
      <c r="N168" s="228" t="s">
        <v>46</v>
      </c>
      <c r="O168" s="92"/>
      <c r="P168" s="229">
        <f>O168*H168</f>
        <v>0</v>
      </c>
      <c r="Q168" s="229">
        <v>0</v>
      </c>
      <c r="R168" s="229">
        <f>Q168*H168</f>
        <v>0</v>
      </c>
      <c r="S168" s="229">
        <v>0</v>
      </c>
      <c r="T168" s="230">
        <f>S168*H168</f>
        <v>0</v>
      </c>
      <c r="U168" s="39"/>
      <c r="V168" s="39"/>
      <c r="W168" s="39"/>
      <c r="X168" s="39"/>
      <c r="Y168" s="39"/>
      <c r="Z168" s="39"/>
      <c r="AA168" s="39"/>
      <c r="AB168" s="39"/>
      <c r="AC168" s="39"/>
      <c r="AD168" s="39"/>
      <c r="AE168" s="39"/>
      <c r="AR168" s="231" t="s">
        <v>1043</v>
      </c>
      <c r="AT168" s="231" t="s">
        <v>216</v>
      </c>
      <c r="AU168" s="231" t="s">
        <v>90</v>
      </c>
      <c r="AY168" s="18" t="s">
        <v>215</v>
      </c>
      <c r="BE168" s="232">
        <f>IF(N168="základní",J168,0)</f>
        <v>0</v>
      </c>
      <c r="BF168" s="232">
        <f>IF(N168="snížená",J168,0)</f>
        <v>0</v>
      </c>
      <c r="BG168" s="232">
        <f>IF(N168="zákl. přenesená",J168,0)</f>
        <v>0</v>
      </c>
      <c r="BH168" s="232">
        <f>IF(N168="sníž. přenesená",J168,0)</f>
        <v>0</v>
      </c>
      <c r="BI168" s="232">
        <f>IF(N168="nulová",J168,0)</f>
        <v>0</v>
      </c>
      <c r="BJ168" s="18" t="s">
        <v>88</v>
      </c>
      <c r="BK168" s="232">
        <f>ROUND(I168*H168,2)</f>
        <v>0</v>
      </c>
      <c r="BL168" s="18" t="s">
        <v>1043</v>
      </c>
      <c r="BM168" s="231" t="s">
        <v>309</v>
      </c>
    </row>
    <row r="169" s="2" customFormat="1">
      <c r="A169" s="39"/>
      <c r="B169" s="40"/>
      <c r="C169" s="41"/>
      <c r="D169" s="233" t="s">
        <v>221</v>
      </c>
      <c r="E169" s="41"/>
      <c r="F169" s="234" t="s">
        <v>8946</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221</v>
      </c>
      <c r="AU169" s="18" t="s">
        <v>90</v>
      </c>
    </row>
    <row r="170" s="2" customFormat="1">
      <c r="A170" s="39"/>
      <c r="B170" s="40"/>
      <c r="C170" s="41"/>
      <c r="D170" s="250" t="s">
        <v>362</v>
      </c>
      <c r="E170" s="41"/>
      <c r="F170" s="251" t="s">
        <v>8388</v>
      </c>
      <c r="G170" s="41"/>
      <c r="H170" s="41"/>
      <c r="I170" s="235"/>
      <c r="J170" s="41"/>
      <c r="K170" s="41"/>
      <c r="L170" s="45"/>
      <c r="M170" s="236"/>
      <c r="N170" s="237"/>
      <c r="O170" s="92"/>
      <c r="P170" s="92"/>
      <c r="Q170" s="92"/>
      <c r="R170" s="92"/>
      <c r="S170" s="92"/>
      <c r="T170" s="93"/>
      <c r="U170" s="39"/>
      <c r="V170" s="39"/>
      <c r="W170" s="39"/>
      <c r="X170" s="39"/>
      <c r="Y170" s="39"/>
      <c r="Z170" s="39"/>
      <c r="AA170" s="39"/>
      <c r="AB170" s="39"/>
      <c r="AC170" s="39"/>
      <c r="AD170" s="39"/>
      <c r="AE170" s="39"/>
      <c r="AT170" s="18" t="s">
        <v>362</v>
      </c>
      <c r="AU170" s="18" t="s">
        <v>90</v>
      </c>
    </row>
    <row r="171" s="2" customFormat="1" ht="24.15" customHeight="1">
      <c r="A171" s="39"/>
      <c r="B171" s="40"/>
      <c r="C171" s="220" t="s">
        <v>266</v>
      </c>
      <c r="D171" s="220" t="s">
        <v>216</v>
      </c>
      <c r="E171" s="221" t="s">
        <v>8947</v>
      </c>
      <c r="F171" s="222" t="s">
        <v>8948</v>
      </c>
      <c r="G171" s="223" t="s">
        <v>797</v>
      </c>
      <c r="H171" s="224">
        <v>130</v>
      </c>
      <c r="I171" s="225"/>
      <c r="J171" s="226">
        <f>ROUND(I171*H171,2)</f>
        <v>0</v>
      </c>
      <c r="K171" s="222" t="s">
        <v>359</v>
      </c>
      <c r="L171" s="45"/>
      <c r="M171" s="227" t="s">
        <v>1</v>
      </c>
      <c r="N171" s="228" t="s">
        <v>46</v>
      </c>
      <c r="O171" s="92"/>
      <c r="P171" s="229">
        <f>O171*H171</f>
        <v>0</v>
      </c>
      <c r="Q171" s="229">
        <v>0</v>
      </c>
      <c r="R171" s="229">
        <f>Q171*H171</f>
        <v>0</v>
      </c>
      <c r="S171" s="229">
        <v>0</v>
      </c>
      <c r="T171" s="230">
        <f>S171*H171</f>
        <v>0</v>
      </c>
      <c r="U171" s="39"/>
      <c r="V171" s="39"/>
      <c r="W171" s="39"/>
      <c r="X171" s="39"/>
      <c r="Y171" s="39"/>
      <c r="Z171" s="39"/>
      <c r="AA171" s="39"/>
      <c r="AB171" s="39"/>
      <c r="AC171" s="39"/>
      <c r="AD171" s="39"/>
      <c r="AE171" s="39"/>
      <c r="AR171" s="231" t="s">
        <v>1043</v>
      </c>
      <c r="AT171" s="231" t="s">
        <v>216</v>
      </c>
      <c r="AU171" s="231" t="s">
        <v>90</v>
      </c>
      <c r="AY171" s="18" t="s">
        <v>215</v>
      </c>
      <c r="BE171" s="232">
        <f>IF(N171="základní",J171,0)</f>
        <v>0</v>
      </c>
      <c r="BF171" s="232">
        <f>IF(N171="snížená",J171,0)</f>
        <v>0</v>
      </c>
      <c r="BG171" s="232">
        <f>IF(N171="zákl. přenesená",J171,0)</f>
        <v>0</v>
      </c>
      <c r="BH171" s="232">
        <f>IF(N171="sníž. přenesená",J171,0)</f>
        <v>0</v>
      </c>
      <c r="BI171" s="232">
        <f>IF(N171="nulová",J171,0)</f>
        <v>0</v>
      </c>
      <c r="BJ171" s="18" t="s">
        <v>88</v>
      </c>
      <c r="BK171" s="232">
        <f>ROUND(I171*H171,2)</f>
        <v>0</v>
      </c>
      <c r="BL171" s="18" t="s">
        <v>1043</v>
      </c>
      <c r="BM171" s="231" t="s">
        <v>538</v>
      </c>
    </row>
    <row r="172" s="2" customFormat="1">
      <c r="A172" s="39"/>
      <c r="B172" s="40"/>
      <c r="C172" s="41"/>
      <c r="D172" s="233" t="s">
        <v>221</v>
      </c>
      <c r="E172" s="41"/>
      <c r="F172" s="234" t="s">
        <v>8949</v>
      </c>
      <c r="G172" s="41"/>
      <c r="H172" s="41"/>
      <c r="I172" s="235"/>
      <c r="J172" s="41"/>
      <c r="K172" s="41"/>
      <c r="L172" s="45"/>
      <c r="M172" s="236"/>
      <c r="N172" s="237"/>
      <c r="O172" s="92"/>
      <c r="P172" s="92"/>
      <c r="Q172" s="92"/>
      <c r="R172" s="92"/>
      <c r="S172" s="92"/>
      <c r="T172" s="93"/>
      <c r="U172" s="39"/>
      <c r="V172" s="39"/>
      <c r="W172" s="39"/>
      <c r="X172" s="39"/>
      <c r="Y172" s="39"/>
      <c r="Z172" s="39"/>
      <c r="AA172" s="39"/>
      <c r="AB172" s="39"/>
      <c r="AC172" s="39"/>
      <c r="AD172" s="39"/>
      <c r="AE172" s="39"/>
      <c r="AT172" s="18" t="s">
        <v>221</v>
      </c>
      <c r="AU172" s="18" t="s">
        <v>90</v>
      </c>
    </row>
    <row r="173" s="2" customFormat="1">
      <c r="A173" s="39"/>
      <c r="B173" s="40"/>
      <c r="C173" s="41"/>
      <c r="D173" s="250" t="s">
        <v>362</v>
      </c>
      <c r="E173" s="41"/>
      <c r="F173" s="251" t="s">
        <v>8950</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362</v>
      </c>
      <c r="AU173" s="18" t="s">
        <v>90</v>
      </c>
    </row>
    <row r="174" s="2" customFormat="1" ht="24.15" customHeight="1">
      <c r="A174" s="39"/>
      <c r="B174" s="40"/>
      <c r="C174" s="220" t="s">
        <v>8</v>
      </c>
      <c r="D174" s="220" t="s">
        <v>216</v>
      </c>
      <c r="E174" s="221" t="s">
        <v>8951</v>
      </c>
      <c r="F174" s="222" t="s">
        <v>8952</v>
      </c>
      <c r="G174" s="223" t="s">
        <v>797</v>
      </c>
      <c r="H174" s="224">
        <v>125</v>
      </c>
      <c r="I174" s="225"/>
      <c r="J174" s="226">
        <f>ROUND(I174*H174,2)</f>
        <v>0</v>
      </c>
      <c r="K174" s="222" t="s">
        <v>359</v>
      </c>
      <c r="L174" s="45"/>
      <c r="M174" s="227" t="s">
        <v>1</v>
      </c>
      <c r="N174" s="228" t="s">
        <v>46</v>
      </c>
      <c r="O174" s="92"/>
      <c r="P174" s="229">
        <f>O174*H174</f>
        <v>0</v>
      </c>
      <c r="Q174" s="229">
        <v>0</v>
      </c>
      <c r="R174" s="229">
        <f>Q174*H174</f>
        <v>0</v>
      </c>
      <c r="S174" s="229">
        <v>0</v>
      </c>
      <c r="T174" s="230">
        <f>S174*H174</f>
        <v>0</v>
      </c>
      <c r="U174" s="39"/>
      <c r="V174" s="39"/>
      <c r="W174" s="39"/>
      <c r="X174" s="39"/>
      <c r="Y174" s="39"/>
      <c r="Z174" s="39"/>
      <c r="AA174" s="39"/>
      <c r="AB174" s="39"/>
      <c r="AC174" s="39"/>
      <c r="AD174" s="39"/>
      <c r="AE174" s="39"/>
      <c r="AR174" s="231" t="s">
        <v>1043</v>
      </c>
      <c r="AT174" s="231" t="s">
        <v>216</v>
      </c>
      <c r="AU174" s="231" t="s">
        <v>90</v>
      </c>
      <c r="AY174" s="18" t="s">
        <v>215</v>
      </c>
      <c r="BE174" s="232">
        <f>IF(N174="základní",J174,0)</f>
        <v>0</v>
      </c>
      <c r="BF174" s="232">
        <f>IF(N174="snížená",J174,0)</f>
        <v>0</v>
      </c>
      <c r="BG174" s="232">
        <f>IF(N174="zákl. přenesená",J174,0)</f>
        <v>0</v>
      </c>
      <c r="BH174" s="232">
        <f>IF(N174="sníž. přenesená",J174,0)</f>
        <v>0</v>
      </c>
      <c r="BI174" s="232">
        <f>IF(N174="nulová",J174,0)</f>
        <v>0</v>
      </c>
      <c r="BJ174" s="18" t="s">
        <v>88</v>
      </c>
      <c r="BK174" s="232">
        <f>ROUND(I174*H174,2)</f>
        <v>0</v>
      </c>
      <c r="BL174" s="18" t="s">
        <v>1043</v>
      </c>
      <c r="BM174" s="231" t="s">
        <v>553</v>
      </c>
    </row>
    <row r="175" s="2" customFormat="1">
      <c r="A175" s="39"/>
      <c r="B175" s="40"/>
      <c r="C175" s="41"/>
      <c r="D175" s="233" t="s">
        <v>221</v>
      </c>
      <c r="E175" s="41"/>
      <c r="F175" s="234" t="s">
        <v>8953</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221</v>
      </c>
      <c r="AU175" s="18" t="s">
        <v>90</v>
      </c>
    </row>
    <row r="176" s="2" customFormat="1">
      <c r="A176" s="39"/>
      <c r="B176" s="40"/>
      <c r="C176" s="41"/>
      <c r="D176" s="250" t="s">
        <v>362</v>
      </c>
      <c r="E176" s="41"/>
      <c r="F176" s="251" t="s">
        <v>8954</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362</v>
      </c>
      <c r="AU176" s="18" t="s">
        <v>90</v>
      </c>
    </row>
    <row r="177" s="2" customFormat="1" ht="24.15" customHeight="1">
      <c r="A177" s="39"/>
      <c r="B177" s="40"/>
      <c r="C177" s="220" t="s">
        <v>275</v>
      </c>
      <c r="D177" s="220" t="s">
        <v>216</v>
      </c>
      <c r="E177" s="221" t="s">
        <v>8399</v>
      </c>
      <c r="F177" s="222" t="s">
        <v>8400</v>
      </c>
      <c r="G177" s="223" t="s">
        <v>797</v>
      </c>
      <c r="H177" s="224">
        <v>255</v>
      </c>
      <c r="I177" s="225"/>
      <c r="J177" s="226">
        <f>ROUND(I177*H177,2)</f>
        <v>0</v>
      </c>
      <c r="K177" s="222" t="s">
        <v>359</v>
      </c>
      <c r="L177" s="45"/>
      <c r="M177" s="227" t="s">
        <v>1</v>
      </c>
      <c r="N177" s="228" t="s">
        <v>46</v>
      </c>
      <c r="O177" s="92"/>
      <c r="P177" s="229">
        <f>O177*H177</f>
        <v>0</v>
      </c>
      <c r="Q177" s="229">
        <v>0.20000000000000001</v>
      </c>
      <c r="R177" s="229">
        <f>Q177*H177</f>
        <v>51</v>
      </c>
      <c r="S177" s="229">
        <v>0</v>
      </c>
      <c r="T177" s="230">
        <f>S177*H177</f>
        <v>0</v>
      </c>
      <c r="U177" s="39"/>
      <c r="V177" s="39"/>
      <c r="W177" s="39"/>
      <c r="X177" s="39"/>
      <c r="Y177" s="39"/>
      <c r="Z177" s="39"/>
      <c r="AA177" s="39"/>
      <c r="AB177" s="39"/>
      <c r="AC177" s="39"/>
      <c r="AD177" s="39"/>
      <c r="AE177" s="39"/>
      <c r="AR177" s="231" t="s">
        <v>1043</v>
      </c>
      <c r="AT177" s="231" t="s">
        <v>216</v>
      </c>
      <c r="AU177" s="231" t="s">
        <v>90</v>
      </c>
      <c r="AY177" s="18" t="s">
        <v>215</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1043</v>
      </c>
      <c r="BM177" s="231" t="s">
        <v>574</v>
      </c>
    </row>
    <row r="178" s="2" customFormat="1">
      <c r="A178" s="39"/>
      <c r="B178" s="40"/>
      <c r="C178" s="41"/>
      <c r="D178" s="233" t="s">
        <v>221</v>
      </c>
      <c r="E178" s="41"/>
      <c r="F178" s="234" t="s">
        <v>8955</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221</v>
      </c>
      <c r="AU178" s="18" t="s">
        <v>90</v>
      </c>
    </row>
    <row r="179" s="2" customFormat="1">
      <c r="A179" s="39"/>
      <c r="B179" s="40"/>
      <c r="C179" s="41"/>
      <c r="D179" s="250" t="s">
        <v>362</v>
      </c>
      <c r="E179" s="41"/>
      <c r="F179" s="251" t="s">
        <v>8403</v>
      </c>
      <c r="G179" s="41"/>
      <c r="H179" s="41"/>
      <c r="I179" s="235"/>
      <c r="J179" s="41"/>
      <c r="K179" s="41"/>
      <c r="L179" s="45"/>
      <c r="M179" s="236"/>
      <c r="N179" s="237"/>
      <c r="O179" s="92"/>
      <c r="P179" s="92"/>
      <c r="Q179" s="92"/>
      <c r="R179" s="92"/>
      <c r="S179" s="92"/>
      <c r="T179" s="93"/>
      <c r="U179" s="39"/>
      <c r="V179" s="39"/>
      <c r="W179" s="39"/>
      <c r="X179" s="39"/>
      <c r="Y179" s="39"/>
      <c r="Z179" s="39"/>
      <c r="AA179" s="39"/>
      <c r="AB179" s="39"/>
      <c r="AC179" s="39"/>
      <c r="AD179" s="39"/>
      <c r="AE179" s="39"/>
      <c r="AT179" s="18" t="s">
        <v>362</v>
      </c>
      <c r="AU179" s="18" t="s">
        <v>90</v>
      </c>
    </row>
    <row r="180" s="2" customFormat="1" ht="16.5" customHeight="1">
      <c r="A180" s="39"/>
      <c r="B180" s="40"/>
      <c r="C180" s="220" t="s">
        <v>280</v>
      </c>
      <c r="D180" s="220" t="s">
        <v>216</v>
      </c>
      <c r="E180" s="221" t="s">
        <v>8405</v>
      </c>
      <c r="F180" s="222" t="s">
        <v>8956</v>
      </c>
      <c r="G180" s="223" t="s">
        <v>797</v>
      </c>
      <c r="H180" s="224">
        <v>255</v>
      </c>
      <c r="I180" s="225"/>
      <c r="J180" s="226">
        <f>ROUND(I180*H180,2)</f>
        <v>0</v>
      </c>
      <c r="K180" s="222" t="s">
        <v>359</v>
      </c>
      <c r="L180" s="45"/>
      <c r="M180" s="227" t="s">
        <v>1</v>
      </c>
      <c r="N180" s="228" t="s">
        <v>46</v>
      </c>
      <c r="O180" s="92"/>
      <c r="P180" s="229">
        <f>O180*H180</f>
        <v>0</v>
      </c>
      <c r="Q180" s="229">
        <v>6.9999999999999994E-05</v>
      </c>
      <c r="R180" s="229">
        <f>Q180*H180</f>
        <v>0.017849999999999998</v>
      </c>
      <c r="S180" s="229">
        <v>0</v>
      </c>
      <c r="T180" s="230">
        <f>S180*H180</f>
        <v>0</v>
      </c>
      <c r="U180" s="39"/>
      <c r="V180" s="39"/>
      <c r="W180" s="39"/>
      <c r="X180" s="39"/>
      <c r="Y180" s="39"/>
      <c r="Z180" s="39"/>
      <c r="AA180" s="39"/>
      <c r="AB180" s="39"/>
      <c r="AC180" s="39"/>
      <c r="AD180" s="39"/>
      <c r="AE180" s="39"/>
      <c r="AR180" s="231" t="s">
        <v>1043</v>
      </c>
      <c r="AT180" s="231" t="s">
        <v>216</v>
      </c>
      <c r="AU180" s="231" t="s">
        <v>90</v>
      </c>
      <c r="AY180" s="18" t="s">
        <v>215</v>
      </c>
      <c r="BE180" s="232">
        <f>IF(N180="základní",J180,0)</f>
        <v>0</v>
      </c>
      <c r="BF180" s="232">
        <f>IF(N180="snížená",J180,0)</f>
        <v>0</v>
      </c>
      <c r="BG180" s="232">
        <f>IF(N180="zákl. přenesená",J180,0)</f>
        <v>0</v>
      </c>
      <c r="BH180" s="232">
        <f>IF(N180="sníž. přenesená",J180,0)</f>
        <v>0</v>
      </c>
      <c r="BI180" s="232">
        <f>IF(N180="nulová",J180,0)</f>
        <v>0</v>
      </c>
      <c r="BJ180" s="18" t="s">
        <v>88</v>
      </c>
      <c r="BK180" s="232">
        <f>ROUND(I180*H180,2)</f>
        <v>0</v>
      </c>
      <c r="BL180" s="18" t="s">
        <v>1043</v>
      </c>
      <c r="BM180" s="231" t="s">
        <v>589</v>
      </c>
    </row>
    <row r="181" s="2" customFormat="1">
      <c r="A181" s="39"/>
      <c r="B181" s="40"/>
      <c r="C181" s="41"/>
      <c r="D181" s="233" t="s">
        <v>221</v>
      </c>
      <c r="E181" s="41"/>
      <c r="F181" s="234" t="s">
        <v>8957</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221</v>
      </c>
      <c r="AU181" s="18" t="s">
        <v>90</v>
      </c>
    </row>
    <row r="182" s="2" customFormat="1">
      <c r="A182" s="39"/>
      <c r="B182" s="40"/>
      <c r="C182" s="41"/>
      <c r="D182" s="250" t="s">
        <v>362</v>
      </c>
      <c r="E182" s="41"/>
      <c r="F182" s="251" t="s">
        <v>8409</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362</v>
      </c>
      <c r="AU182" s="18" t="s">
        <v>90</v>
      </c>
    </row>
    <row r="183" s="2" customFormat="1" ht="24.15" customHeight="1">
      <c r="A183" s="39"/>
      <c r="B183" s="40"/>
      <c r="C183" s="220" t="s">
        <v>285</v>
      </c>
      <c r="D183" s="220" t="s">
        <v>216</v>
      </c>
      <c r="E183" s="221" t="s">
        <v>8958</v>
      </c>
      <c r="F183" s="222" t="s">
        <v>8959</v>
      </c>
      <c r="G183" s="223" t="s">
        <v>797</v>
      </c>
      <c r="H183" s="224">
        <v>255</v>
      </c>
      <c r="I183" s="225"/>
      <c r="J183" s="226">
        <f>ROUND(I183*H183,2)</f>
        <v>0</v>
      </c>
      <c r="K183" s="222" t="s">
        <v>359</v>
      </c>
      <c r="L183" s="45"/>
      <c r="M183" s="227" t="s">
        <v>1</v>
      </c>
      <c r="N183" s="228" t="s">
        <v>46</v>
      </c>
      <c r="O183" s="92"/>
      <c r="P183" s="229">
        <f>O183*H183</f>
        <v>0</v>
      </c>
      <c r="Q183" s="229">
        <v>0</v>
      </c>
      <c r="R183" s="229">
        <f>Q183*H183</f>
        <v>0</v>
      </c>
      <c r="S183" s="229">
        <v>0</v>
      </c>
      <c r="T183" s="230">
        <f>S183*H183</f>
        <v>0</v>
      </c>
      <c r="U183" s="39"/>
      <c r="V183" s="39"/>
      <c r="W183" s="39"/>
      <c r="X183" s="39"/>
      <c r="Y183" s="39"/>
      <c r="Z183" s="39"/>
      <c r="AA183" s="39"/>
      <c r="AB183" s="39"/>
      <c r="AC183" s="39"/>
      <c r="AD183" s="39"/>
      <c r="AE183" s="39"/>
      <c r="AR183" s="231" t="s">
        <v>1043</v>
      </c>
      <c r="AT183" s="231" t="s">
        <v>216</v>
      </c>
      <c r="AU183" s="231" t="s">
        <v>90</v>
      </c>
      <c r="AY183" s="18" t="s">
        <v>215</v>
      </c>
      <c r="BE183" s="232">
        <f>IF(N183="základní",J183,0)</f>
        <v>0</v>
      </c>
      <c r="BF183" s="232">
        <f>IF(N183="snížená",J183,0)</f>
        <v>0</v>
      </c>
      <c r="BG183" s="232">
        <f>IF(N183="zákl. přenesená",J183,0)</f>
        <v>0</v>
      </c>
      <c r="BH183" s="232">
        <f>IF(N183="sníž. přenesená",J183,0)</f>
        <v>0</v>
      </c>
      <c r="BI183" s="232">
        <f>IF(N183="nulová",J183,0)</f>
        <v>0</v>
      </c>
      <c r="BJ183" s="18" t="s">
        <v>88</v>
      </c>
      <c r="BK183" s="232">
        <f>ROUND(I183*H183,2)</f>
        <v>0</v>
      </c>
      <c r="BL183" s="18" t="s">
        <v>1043</v>
      </c>
      <c r="BM183" s="231" t="s">
        <v>625</v>
      </c>
    </row>
    <row r="184" s="2" customFormat="1">
      <c r="A184" s="39"/>
      <c r="B184" s="40"/>
      <c r="C184" s="41"/>
      <c r="D184" s="233" t="s">
        <v>221</v>
      </c>
      <c r="E184" s="41"/>
      <c r="F184" s="234" t="s">
        <v>8960</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221</v>
      </c>
      <c r="AU184" s="18" t="s">
        <v>90</v>
      </c>
    </row>
    <row r="185" s="2" customFormat="1">
      <c r="A185" s="39"/>
      <c r="B185" s="40"/>
      <c r="C185" s="41"/>
      <c r="D185" s="250" t="s">
        <v>362</v>
      </c>
      <c r="E185" s="41"/>
      <c r="F185" s="251" t="s">
        <v>8961</v>
      </c>
      <c r="G185" s="41"/>
      <c r="H185" s="41"/>
      <c r="I185" s="235"/>
      <c r="J185" s="41"/>
      <c r="K185" s="41"/>
      <c r="L185" s="45"/>
      <c r="M185" s="236"/>
      <c r="N185" s="237"/>
      <c r="O185" s="92"/>
      <c r="P185" s="92"/>
      <c r="Q185" s="92"/>
      <c r="R185" s="92"/>
      <c r="S185" s="92"/>
      <c r="T185" s="93"/>
      <c r="U185" s="39"/>
      <c r="V185" s="39"/>
      <c r="W185" s="39"/>
      <c r="X185" s="39"/>
      <c r="Y185" s="39"/>
      <c r="Z185" s="39"/>
      <c r="AA185" s="39"/>
      <c r="AB185" s="39"/>
      <c r="AC185" s="39"/>
      <c r="AD185" s="39"/>
      <c r="AE185" s="39"/>
      <c r="AT185" s="18" t="s">
        <v>362</v>
      </c>
      <c r="AU185" s="18" t="s">
        <v>90</v>
      </c>
    </row>
    <row r="186" s="2" customFormat="1" ht="24.15" customHeight="1">
      <c r="A186" s="39"/>
      <c r="B186" s="40"/>
      <c r="C186" s="295" t="s">
        <v>291</v>
      </c>
      <c r="D186" s="295" t="s">
        <v>539</v>
      </c>
      <c r="E186" s="296" t="s">
        <v>8962</v>
      </c>
      <c r="F186" s="297" t="s">
        <v>8963</v>
      </c>
      <c r="G186" s="298" t="s">
        <v>797</v>
      </c>
      <c r="H186" s="299">
        <v>267.75</v>
      </c>
      <c r="I186" s="300"/>
      <c r="J186" s="301">
        <f>ROUND(I186*H186,2)</f>
        <v>0</v>
      </c>
      <c r="K186" s="297" t="s">
        <v>359</v>
      </c>
      <c r="L186" s="302"/>
      <c r="M186" s="303" t="s">
        <v>1</v>
      </c>
      <c r="N186" s="304" t="s">
        <v>46</v>
      </c>
      <c r="O186" s="92"/>
      <c r="P186" s="229">
        <f>O186*H186</f>
        <v>0</v>
      </c>
      <c r="Q186" s="229">
        <v>0.00019000000000000001</v>
      </c>
      <c r="R186" s="229">
        <f>Q186*H186</f>
        <v>0.050872500000000001</v>
      </c>
      <c r="S186" s="229">
        <v>0</v>
      </c>
      <c r="T186" s="230">
        <f>S186*H186</f>
        <v>0</v>
      </c>
      <c r="U186" s="39"/>
      <c r="V186" s="39"/>
      <c r="W186" s="39"/>
      <c r="X186" s="39"/>
      <c r="Y186" s="39"/>
      <c r="Z186" s="39"/>
      <c r="AA186" s="39"/>
      <c r="AB186" s="39"/>
      <c r="AC186" s="39"/>
      <c r="AD186" s="39"/>
      <c r="AE186" s="39"/>
      <c r="AR186" s="231" t="s">
        <v>2646</v>
      </c>
      <c r="AT186" s="231" t="s">
        <v>539</v>
      </c>
      <c r="AU186" s="231" t="s">
        <v>90</v>
      </c>
      <c r="AY186" s="18" t="s">
        <v>215</v>
      </c>
      <c r="BE186" s="232">
        <f>IF(N186="základní",J186,0)</f>
        <v>0</v>
      </c>
      <c r="BF186" s="232">
        <f>IF(N186="snížená",J186,0)</f>
        <v>0</v>
      </c>
      <c r="BG186" s="232">
        <f>IF(N186="zákl. přenesená",J186,0)</f>
        <v>0</v>
      </c>
      <c r="BH186" s="232">
        <f>IF(N186="sníž. přenesená",J186,0)</f>
        <v>0</v>
      </c>
      <c r="BI186" s="232">
        <f>IF(N186="nulová",J186,0)</f>
        <v>0</v>
      </c>
      <c r="BJ186" s="18" t="s">
        <v>88</v>
      </c>
      <c r="BK186" s="232">
        <f>ROUND(I186*H186,2)</f>
        <v>0</v>
      </c>
      <c r="BL186" s="18" t="s">
        <v>1043</v>
      </c>
      <c r="BM186" s="231" t="s">
        <v>676</v>
      </c>
    </row>
    <row r="187" s="2" customFormat="1">
      <c r="A187" s="39"/>
      <c r="B187" s="40"/>
      <c r="C187" s="41"/>
      <c r="D187" s="233" t="s">
        <v>221</v>
      </c>
      <c r="E187" s="41"/>
      <c r="F187" s="234" t="s">
        <v>8963</v>
      </c>
      <c r="G187" s="41"/>
      <c r="H187" s="41"/>
      <c r="I187" s="235"/>
      <c r="J187" s="41"/>
      <c r="K187" s="41"/>
      <c r="L187" s="45"/>
      <c r="M187" s="236"/>
      <c r="N187" s="237"/>
      <c r="O187" s="92"/>
      <c r="P187" s="92"/>
      <c r="Q187" s="92"/>
      <c r="R187" s="92"/>
      <c r="S187" s="92"/>
      <c r="T187" s="93"/>
      <c r="U187" s="39"/>
      <c r="V187" s="39"/>
      <c r="W187" s="39"/>
      <c r="X187" s="39"/>
      <c r="Y187" s="39"/>
      <c r="Z187" s="39"/>
      <c r="AA187" s="39"/>
      <c r="AB187" s="39"/>
      <c r="AC187" s="39"/>
      <c r="AD187" s="39"/>
      <c r="AE187" s="39"/>
      <c r="AT187" s="18" t="s">
        <v>221</v>
      </c>
      <c r="AU187" s="18" t="s">
        <v>90</v>
      </c>
    </row>
    <row r="188" s="14" customFormat="1">
      <c r="A188" s="14"/>
      <c r="B188" s="262"/>
      <c r="C188" s="263"/>
      <c r="D188" s="233" t="s">
        <v>364</v>
      </c>
      <c r="E188" s="264" t="s">
        <v>1</v>
      </c>
      <c r="F188" s="265" t="s">
        <v>8964</v>
      </c>
      <c r="G188" s="263"/>
      <c r="H188" s="266">
        <v>267.75</v>
      </c>
      <c r="I188" s="267"/>
      <c r="J188" s="263"/>
      <c r="K188" s="263"/>
      <c r="L188" s="268"/>
      <c r="M188" s="269"/>
      <c r="N188" s="270"/>
      <c r="O188" s="270"/>
      <c r="P188" s="270"/>
      <c r="Q188" s="270"/>
      <c r="R188" s="270"/>
      <c r="S188" s="270"/>
      <c r="T188" s="271"/>
      <c r="U188" s="14"/>
      <c r="V188" s="14"/>
      <c r="W188" s="14"/>
      <c r="X188" s="14"/>
      <c r="Y188" s="14"/>
      <c r="Z188" s="14"/>
      <c r="AA188" s="14"/>
      <c r="AB188" s="14"/>
      <c r="AC188" s="14"/>
      <c r="AD188" s="14"/>
      <c r="AE188" s="14"/>
      <c r="AT188" s="272" t="s">
        <v>364</v>
      </c>
      <c r="AU188" s="272" t="s">
        <v>90</v>
      </c>
      <c r="AV188" s="14" t="s">
        <v>90</v>
      </c>
      <c r="AW188" s="14" t="s">
        <v>36</v>
      </c>
      <c r="AX188" s="14" t="s">
        <v>81</v>
      </c>
      <c r="AY188" s="272" t="s">
        <v>215</v>
      </c>
    </row>
    <row r="189" s="15" customFormat="1">
      <c r="A189" s="15"/>
      <c r="B189" s="273"/>
      <c r="C189" s="274"/>
      <c r="D189" s="233" t="s">
        <v>364</v>
      </c>
      <c r="E189" s="275" t="s">
        <v>1</v>
      </c>
      <c r="F189" s="276" t="s">
        <v>368</v>
      </c>
      <c r="G189" s="274"/>
      <c r="H189" s="277">
        <v>267.75</v>
      </c>
      <c r="I189" s="278"/>
      <c r="J189" s="274"/>
      <c r="K189" s="274"/>
      <c r="L189" s="279"/>
      <c r="M189" s="280"/>
      <c r="N189" s="281"/>
      <c r="O189" s="281"/>
      <c r="P189" s="281"/>
      <c r="Q189" s="281"/>
      <c r="R189" s="281"/>
      <c r="S189" s="281"/>
      <c r="T189" s="282"/>
      <c r="U189" s="15"/>
      <c r="V189" s="15"/>
      <c r="W189" s="15"/>
      <c r="X189" s="15"/>
      <c r="Y189" s="15"/>
      <c r="Z189" s="15"/>
      <c r="AA189" s="15"/>
      <c r="AB189" s="15"/>
      <c r="AC189" s="15"/>
      <c r="AD189" s="15"/>
      <c r="AE189" s="15"/>
      <c r="AT189" s="283" t="s">
        <v>364</v>
      </c>
      <c r="AU189" s="283" t="s">
        <v>90</v>
      </c>
      <c r="AV189" s="15" t="s">
        <v>214</v>
      </c>
      <c r="AW189" s="15" t="s">
        <v>36</v>
      </c>
      <c r="AX189" s="15" t="s">
        <v>88</v>
      </c>
      <c r="AY189" s="283" t="s">
        <v>215</v>
      </c>
    </row>
    <row r="190" s="2" customFormat="1" ht="33" customHeight="1">
      <c r="A190" s="39"/>
      <c r="B190" s="40"/>
      <c r="C190" s="220" t="s">
        <v>296</v>
      </c>
      <c r="D190" s="220" t="s">
        <v>216</v>
      </c>
      <c r="E190" s="221" t="s">
        <v>8965</v>
      </c>
      <c r="F190" s="222" t="s">
        <v>8966</v>
      </c>
      <c r="G190" s="223" t="s">
        <v>716</v>
      </c>
      <c r="H190" s="224">
        <v>1</v>
      </c>
      <c r="I190" s="225"/>
      <c r="J190" s="226">
        <f>ROUND(I190*H190,2)</f>
        <v>0</v>
      </c>
      <c r="K190" s="222" t="s">
        <v>359</v>
      </c>
      <c r="L190" s="45"/>
      <c r="M190" s="227" t="s">
        <v>1</v>
      </c>
      <c r="N190" s="228" t="s">
        <v>46</v>
      </c>
      <c r="O190" s="92"/>
      <c r="P190" s="229">
        <f>O190*H190</f>
        <v>0</v>
      </c>
      <c r="Q190" s="229">
        <v>0.37430000000000002</v>
      </c>
      <c r="R190" s="229">
        <f>Q190*H190</f>
        <v>0.37430000000000002</v>
      </c>
      <c r="S190" s="229">
        <v>0</v>
      </c>
      <c r="T190" s="230">
        <f>S190*H190</f>
        <v>0</v>
      </c>
      <c r="U190" s="39"/>
      <c r="V190" s="39"/>
      <c r="W190" s="39"/>
      <c r="X190" s="39"/>
      <c r="Y190" s="39"/>
      <c r="Z190" s="39"/>
      <c r="AA190" s="39"/>
      <c r="AB190" s="39"/>
      <c r="AC190" s="39"/>
      <c r="AD190" s="39"/>
      <c r="AE190" s="39"/>
      <c r="AR190" s="231" t="s">
        <v>1043</v>
      </c>
      <c r="AT190" s="231" t="s">
        <v>216</v>
      </c>
      <c r="AU190" s="231" t="s">
        <v>90</v>
      </c>
      <c r="AY190" s="18" t="s">
        <v>215</v>
      </c>
      <c r="BE190" s="232">
        <f>IF(N190="základní",J190,0)</f>
        <v>0</v>
      </c>
      <c r="BF190" s="232">
        <f>IF(N190="snížená",J190,0)</f>
        <v>0</v>
      </c>
      <c r="BG190" s="232">
        <f>IF(N190="zákl. přenesená",J190,0)</f>
        <v>0</v>
      </c>
      <c r="BH190" s="232">
        <f>IF(N190="sníž. přenesená",J190,0)</f>
        <v>0</v>
      </c>
      <c r="BI190" s="232">
        <f>IF(N190="nulová",J190,0)</f>
        <v>0</v>
      </c>
      <c r="BJ190" s="18" t="s">
        <v>88</v>
      </c>
      <c r="BK190" s="232">
        <f>ROUND(I190*H190,2)</f>
        <v>0</v>
      </c>
      <c r="BL190" s="18" t="s">
        <v>1043</v>
      </c>
      <c r="BM190" s="231" t="s">
        <v>713</v>
      </c>
    </row>
    <row r="191" s="2" customFormat="1">
      <c r="A191" s="39"/>
      <c r="B191" s="40"/>
      <c r="C191" s="41"/>
      <c r="D191" s="233" t="s">
        <v>221</v>
      </c>
      <c r="E191" s="41"/>
      <c r="F191" s="234" t="s">
        <v>8967</v>
      </c>
      <c r="G191" s="41"/>
      <c r="H191" s="41"/>
      <c r="I191" s="235"/>
      <c r="J191" s="41"/>
      <c r="K191" s="41"/>
      <c r="L191" s="45"/>
      <c r="M191" s="236"/>
      <c r="N191" s="237"/>
      <c r="O191" s="92"/>
      <c r="P191" s="92"/>
      <c r="Q191" s="92"/>
      <c r="R191" s="92"/>
      <c r="S191" s="92"/>
      <c r="T191" s="93"/>
      <c r="U191" s="39"/>
      <c r="V191" s="39"/>
      <c r="W191" s="39"/>
      <c r="X191" s="39"/>
      <c r="Y191" s="39"/>
      <c r="Z191" s="39"/>
      <c r="AA191" s="39"/>
      <c r="AB191" s="39"/>
      <c r="AC191" s="39"/>
      <c r="AD191" s="39"/>
      <c r="AE191" s="39"/>
      <c r="AT191" s="18" t="s">
        <v>221</v>
      </c>
      <c r="AU191" s="18" t="s">
        <v>90</v>
      </c>
    </row>
    <row r="192" s="2" customFormat="1">
      <c r="A192" s="39"/>
      <c r="B192" s="40"/>
      <c r="C192" s="41"/>
      <c r="D192" s="250" t="s">
        <v>362</v>
      </c>
      <c r="E192" s="41"/>
      <c r="F192" s="251" t="s">
        <v>8968</v>
      </c>
      <c r="G192" s="41"/>
      <c r="H192" s="41"/>
      <c r="I192" s="235"/>
      <c r="J192" s="41"/>
      <c r="K192" s="41"/>
      <c r="L192" s="45"/>
      <c r="M192" s="236"/>
      <c r="N192" s="237"/>
      <c r="O192" s="92"/>
      <c r="P192" s="92"/>
      <c r="Q192" s="92"/>
      <c r="R192" s="92"/>
      <c r="S192" s="92"/>
      <c r="T192" s="93"/>
      <c r="U192" s="39"/>
      <c r="V192" s="39"/>
      <c r="W192" s="39"/>
      <c r="X192" s="39"/>
      <c r="Y192" s="39"/>
      <c r="Z192" s="39"/>
      <c r="AA192" s="39"/>
      <c r="AB192" s="39"/>
      <c r="AC192" s="39"/>
      <c r="AD192" s="39"/>
      <c r="AE192" s="39"/>
      <c r="AT192" s="18" t="s">
        <v>362</v>
      </c>
      <c r="AU192" s="18" t="s">
        <v>90</v>
      </c>
    </row>
    <row r="193" s="2" customFormat="1" ht="16.5" customHeight="1">
      <c r="A193" s="39"/>
      <c r="B193" s="40"/>
      <c r="C193" s="295" t="s">
        <v>300</v>
      </c>
      <c r="D193" s="295" t="s">
        <v>539</v>
      </c>
      <c r="E193" s="296" t="s">
        <v>8489</v>
      </c>
      <c r="F193" s="297" t="s">
        <v>8969</v>
      </c>
      <c r="G193" s="298" t="s">
        <v>716</v>
      </c>
      <c r="H193" s="299">
        <v>1</v>
      </c>
      <c r="I193" s="300"/>
      <c r="J193" s="301">
        <f>ROUND(I193*H193,2)</f>
        <v>0</v>
      </c>
      <c r="K193" s="297" t="s">
        <v>1</v>
      </c>
      <c r="L193" s="302"/>
      <c r="M193" s="303" t="s">
        <v>1</v>
      </c>
      <c r="N193" s="304" t="s">
        <v>46</v>
      </c>
      <c r="O193" s="92"/>
      <c r="P193" s="229">
        <f>O193*H193</f>
        <v>0</v>
      </c>
      <c r="Q193" s="229">
        <v>0</v>
      </c>
      <c r="R193" s="229">
        <f>Q193*H193</f>
        <v>0</v>
      </c>
      <c r="S193" s="229">
        <v>0</v>
      </c>
      <c r="T193" s="230">
        <f>S193*H193</f>
        <v>0</v>
      </c>
      <c r="U193" s="39"/>
      <c r="V193" s="39"/>
      <c r="W193" s="39"/>
      <c r="X193" s="39"/>
      <c r="Y193" s="39"/>
      <c r="Z193" s="39"/>
      <c r="AA193" s="39"/>
      <c r="AB193" s="39"/>
      <c r="AC193" s="39"/>
      <c r="AD193" s="39"/>
      <c r="AE193" s="39"/>
      <c r="AR193" s="231" t="s">
        <v>2646</v>
      </c>
      <c r="AT193" s="231" t="s">
        <v>539</v>
      </c>
      <c r="AU193" s="231" t="s">
        <v>90</v>
      </c>
      <c r="AY193" s="18" t="s">
        <v>215</v>
      </c>
      <c r="BE193" s="232">
        <f>IF(N193="základní",J193,0)</f>
        <v>0</v>
      </c>
      <c r="BF193" s="232">
        <f>IF(N193="snížená",J193,0)</f>
        <v>0</v>
      </c>
      <c r="BG193" s="232">
        <f>IF(N193="zákl. přenesená",J193,0)</f>
        <v>0</v>
      </c>
      <c r="BH193" s="232">
        <f>IF(N193="sníž. přenesená",J193,0)</f>
        <v>0</v>
      </c>
      <c r="BI193" s="232">
        <f>IF(N193="nulová",J193,0)</f>
        <v>0</v>
      </c>
      <c r="BJ193" s="18" t="s">
        <v>88</v>
      </c>
      <c r="BK193" s="232">
        <f>ROUND(I193*H193,2)</f>
        <v>0</v>
      </c>
      <c r="BL193" s="18" t="s">
        <v>1043</v>
      </c>
      <c r="BM193" s="231" t="s">
        <v>727</v>
      </c>
    </row>
    <row r="194" s="2" customFormat="1">
      <c r="A194" s="39"/>
      <c r="B194" s="40"/>
      <c r="C194" s="41"/>
      <c r="D194" s="233" t="s">
        <v>221</v>
      </c>
      <c r="E194" s="41"/>
      <c r="F194" s="234" t="s">
        <v>8969</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221</v>
      </c>
      <c r="AU194" s="18" t="s">
        <v>90</v>
      </c>
    </row>
    <row r="195" s="2" customFormat="1" ht="24.15" customHeight="1">
      <c r="A195" s="39"/>
      <c r="B195" s="40"/>
      <c r="C195" s="220" t="s">
        <v>305</v>
      </c>
      <c r="D195" s="220" t="s">
        <v>216</v>
      </c>
      <c r="E195" s="221" t="s">
        <v>8970</v>
      </c>
      <c r="F195" s="222" t="s">
        <v>8971</v>
      </c>
      <c r="G195" s="223" t="s">
        <v>716</v>
      </c>
      <c r="H195" s="224">
        <v>1</v>
      </c>
      <c r="I195" s="225"/>
      <c r="J195" s="226">
        <f>ROUND(I195*H195,2)</f>
        <v>0</v>
      </c>
      <c r="K195" s="222" t="s">
        <v>359</v>
      </c>
      <c r="L195" s="45"/>
      <c r="M195" s="227" t="s">
        <v>1</v>
      </c>
      <c r="N195" s="228" t="s">
        <v>46</v>
      </c>
      <c r="O195" s="92"/>
      <c r="P195" s="229">
        <f>O195*H195</f>
        <v>0</v>
      </c>
      <c r="Q195" s="229">
        <v>0</v>
      </c>
      <c r="R195" s="229">
        <f>Q195*H195</f>
        <v>0</v>
      </c>
      <c r="S195" s="229">
        <v>0</v>
      </c>
      <c r="T195" s="230">
        <f>S195*H195</f>
        <v>0</v>
      </c>
      <c r="U195" s="39"/>
      <c r="V195" s="39"/>
      <c r="W195" s="39"/>
      <c r="X195" s="39"/>
      <c r="Y195" s="39"/>
      <c r="Z195" s="39"/>
      <c r="AA195" s="39"/>
      <c r="AB195" s="39"/>
      <c r="AC195" s="39"/>
      <c r="AD195" s="39"/>
      <c r="AE195" s="39"/>
      <c r="AR195" s="231" t="s">
        <v>1043</v>
      </c>
      <c r="AT195" s="231" t="s">
        <v>216</v>
      </c>
      <c r="AU195" s="231" t="s">
        <v>90</v>
      </c>
      <c r="AY195" s="18" t="s">
        <v>215</v>
      </c>
      <c r="BE195" s="232">
        <f>IF(N195="základní",J195,0)</f>
        <v>0</v>
      </c>
      <c r="BF195" s="232">
        <f>IF(N195="snížená",J195,0)</f>
        <v>0</v>
      </c>
      <c r="BG195" s="232">
        <f>IF(N195="zákl. přenesená",J195,0)</f>
        <v>0</v>
      </c>
      <c r="BH195" s="232">
        <f>IF(N195="sníž. přenesená",J195,0)</f>
        <v>0</v>
      </c>
      <c r="BI195" s="232">
        <f>IF(N195="nulová",J195,0)</f>
        <v>0</v>
      </c>
      <c r="BJ195" s="18" t="s">
        <v>88</v>
      </c>
      <c r="BK195" s="232">
        <f>ROUND(I195*H195,2)</f>
        <v>0</v>
      </c>
      <c r="BL195" s="18" t="s">
        <v>1043</v>
      </c>
      <c r="BM195" s="231" t="s">
        <v>745</v>
      </c>
    </row>
    <row r="196" s="2" customFormat="1">
      <c r="A196" s="39"/>
      <c r="B196" s="40"/>
      <c r="C196" s="41"/>
      <c r="D196" s="233" t="s">
        <v>221</v>
      </c>
      <c r="E196" s="41"/>
      <c r="F196" s="234" t="s">
        <v>8972</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221</v>
      </c>
      <c r="AU196" s="18" t="s">
        <v>90</v>
      </c>
    </row>
    <row r="197" s="2" customFormat="1">
      <c r="A197" s="39"/>
      <c r="B197" s="40"/>
      <c r="C197" s="41"/>
      <c r="D197" s="250" t="s">
        <v>362</v>
      </c>
      <c r="E197" s="41"/>
      <c r="F197" s="251" t="s">
        <v>8973</v>
      </c>
      <c r="G197" s="41"/>
      <c r="H197" s="41"/>
      <c r="I197" s="235"/>
      <c r="J197" s="41"/>
      <c r="K197" s="41"/>
      <c r="L197" s="45"/>
      <c r="M197" s="236"/>
      <c r="N197" s="237"/>
      <c r="O197" s="92"/>
      <c r="P197" s="92"/>
      <c r="Q197" s="92"/>
      <c r="R197" s="92"/>
      <c r="S197" s="92"/>
      <c r="T197" s="93"/>
      <c r="U197" s="39"/>
      <c r="V197" s="39"/>
      <c r="W197" s="39"/>
      <c r="X197" s="39"/>
      <c r="Y197" s="39"/>
      <c r="Z197" s="39"/>
      <c r="AA197" s="39"/>
      <c r="AB197" s="39"/>
      <c r="AC197" s="39"/>
      <c r="AD197" s="39"/>
      <c r="AE197" s="39"/>
      <c r="AT197" s="18" t="s">
        <v>362</v>
      </c>
      <c r="AU197" s="18" t="s">
        <v>90</v>
      </c>
    </row>
    <row r="198" s="2" customFormat="1" ht="16.5" customHeight="1">
      <c r="A198" s="39"/>
      <c r="B198" s="40"/>
      <c r="C198" s="295" t="s">
        <v>309</v>
      </c>
      <c r="D198" s="295" t="s">
        <v>539</v>
      </c>
      <c r="E198" s="296" t="s">
        <v>8481</v>
      </c>
      <c r="F198" s="297" t="s">
        <v>8974</v>
      </c>
      <c r="G198" s="298" t="s">
        <v>716</v>
      </c>
      <c r="H198" s="299">
        <v>1</v>
      </c>
      <c r="I198" s="300"/>
      <c r="J198" s="301">
        <f>ROUND(I198*H198,2)</f>
        <v>0</v>
      </c>
      <c r="K198" s="297" t="s">
        <v>1</v>
      </c>
      <c r="L198" s="302"/>
      <c r="M198" s="303" t="s">
        <v>1</v>
      </c>
      <c r="N198" s="304" t="s">
        <v>46</v>
      </c>
      <c r="O198" s="92"/>
      <c r="P198" s="229">
        <f>O198*H198</f>
        <v>0</v>
      </c>
      <c r="Q198" s="229">
        <v>0</v>
      </c>
      <c r="R198" s="229">
        <f>Q198*H198</f>
        <v>0</v>
      </c>
      <c r="S198" s="229">
        <v>0</v>
      </c>
      <c r="T198" s="230">
        <f>S198*H198</f>
        <v>0</v>
      </c>
      <c r="U198" s="39"/>
      <c r="V198" s="39"/>
      <c r="W198" s="39"/>
      <c r="X198" s="39"/>
      <c r="Y198" s="39"/>
      <c r="Z198" s="39"/>
      <c r="AA198" s="39"/>
      <c r="AB198" s="39"/>
      <c r="AC198" s="39"/>
      <c r="AD198" s="39"/>
      <c r="AE198" s="39"/>
      <c r="AR198" s="231" t="s">
        <v>2646</v>
      </c>
      <c r="AT198" s="231" t="s">
        <v>539</v>
      </c>
      <c r="AU198" s="231" t="s">
        <v>90</v>
      </c>
      <c r="AY198" s="18" t="s">
        <v>215</v>
      </c>
      <c r="BE198" s="232">
        <f>IF(N198="základní",J198,0)</f>
        <v>0</v>
      </c>
      <c r="BF198" s="232">
        <f>IF(N198="snížená",J198,0)</f>
        <v>0</v>
      </c>
      <c r="BG198" s="232">
        <f>IF(N198="zákl. přenesená",J198,0)</f>
        <v>0</v>
      </c>
      <c r="BH198" s="232">
        <f>IF(N198="sníž. přenesená",J198,0)</f>
        <v>0</v>
      </c>
      <c r="BI198" s="232">
        <f>IF(N198="nulová",J198,0)</f>
        <v>0</v>
      </c>
      <c r="BJ198" s="18" t="s">
        <v>88</v>
      </c>
      <c r="BK198" s="232">
        <f>ROUND(I198*H198,2)</f>
        <v>0</v>
      </c>
      <c r="BL198" s="18" t="s">
        <v>1043</v>
      </c>
      <c r="BM198" s="231" t="s">
        <v>758</v>
      </c>
    </row>
    <row r="199" s="2" customFormat="1">
      <c r="A199" s="39"/>
      <c r="B199" s="40"/>
      <c r="C199" s="41"/>
      <c r="D199" s="233" t="s">
        <v>221</v>
      </c>
      <c r="E199" s="41"/>
      <c r="F199" s="234" t="s">
        <v>8974</v>
      </c>
      <c r="G199" s="41"/>
      <c r="H199" s="41"/>
      <c r="I199" s="235"/>
      <c r="J199" s="41"/>
      <c r="K199" s="41"/>
      <c r="L199" s="45"/>
      <c r="M199" s="236"/>
      <c r="N199" s="237"/>
      <c r="O199" s="92"/>
      <c r="P199" s="92"/>
      <c r="Q199" s="92"/>
      <c r="R199" s="92"/>
      <c r="S199" s="92"/>
      <c r="T199" s="93"/>
      <c r="U199" s="39"/>
      <c r="V199" s="39"/>
      <c r="W199" s="39"/>
      <c r="X199" s="39"/>
      <c r="Y199" s="39"/>
      <c r="Z199" s="39"/>
      <c r="AA199" s="39"/>
      <c r="AB199" s="39"/>
      <c r="AC199" s="39"/>
      <c r="AD199" s="39"/>
      <c r="AE199" s="39"/>
      <c r="AT199" s="18" t="s">
        <v>221</v>
      </c>
      <c r="AU199" s="18" t="s">
        <v>90</v>
      </c>
    </row>
    <row r="200" s="2" customFormat="1" ht="33" customHeight="1">
      <c r="A200" s="39"/>
      <c r="B200" s="40"/>
      <c r="C200" s="220" t="s">
        <v>7</v>
      </c>
      <c r="D200" s="220" t="s">
        <v>216</v>
      </c>
      <c r="E200" s="221" t="s">
        <v>8975</v>
      </c>
      <c r="F200" s="222" t="s">
        <v>8976</v>
      </c>
      <c r="G200" s="223" t="s">
        <v>523</v>
      </c>
      <c r="H200" s="224">
        <v>62.5</v>
      </c>
      <c r="I200" s="225"/>
      <c r="J200" s="226">
        <f>ROUND(I200*H200,2)</f>
        <v>0</v>
      </c>
      <c r="K200" s="222" t="s">
        <v>359</v>
      </c>
      <c r="L200" s="45"/>
      <c r="M200" s="227" t="s">
        <v>1</v>
      </c>
      <c r="N200" s="228" t="s">
        <v>46</v>
      </c>
      <c r="O200" s="92"/>
      <c r="P200" s="229">
        <f>O200*H200</f>
        <v>0</v>
      </c>
      <c r="Q200" s="229">
        <v>0.29160000000000003</v>
      </c>
      <c r="R200" s="229">
        <f>Q200*H200</f>
        <v>18.225000000000001</v>
      </c>
      <c r="S200" s="229">
        <v>0</v>
      </c>
      <c r="T200" s="230">
        <f>S200*H200</f>
        <v>0</v>
      </c>
      <c r="U200" s="39"/>
      <c r="V200" s="39"/>
      <c r="W200" s="39"/>
      <c r="X200" s="39"/>
      <c r="Y200" s="39"/>
      <c r="Z200" s="39"/>
      <c r="AA200" s="39"/>
      <c r="AB200" s="39"/>
      <c r="AC200" s="39"/>
      <c r="AD200" s="39"/>
      <c r="AE200" s="39"/>
      <c r="AR200" s="231" t="s">
        <v>1043</v>
      </c>
      <c r="AT200" s="231" t="s">
        <v>216</v>
      </c>
      <c r="AU200" s="231" t="s">
        <v>90</v>
      </c>
      <c r="AY200" s="18" t="s">
        <v>215</v>
      </c>
      <c r="BE200" s="232">
        <f>IF(N200="základní",J200,0)</f>
        <v>0</v>
      </c>
      <c r="BF200" s="232">
        <f>IF(N200="snížená",J200,0)</f>
        <v>0</v>
      </c>
      <c r="BG200" s="232">
        <f>IF(N200="zákl. přenesená",J200,0)</f>
        <v>0</v>
      </c>
      <c r="BH200" s="232">
        <f>IF(N200="sníž. přenesená",J200,0)</f>
        <v>0</v>
      </c>
      <c r="BI200" s="232">
        <f>IF(N200="nulová",J200,0)</f>
        <v>0</v>
      </c>
      <c r="BJ200" s="18" t="s">
        <v>88</v>
      </c>
      <c r="BK200" s="232">
        <f>ROUND(I200*H200,2)</f>
        <v>0</v>
      </c>
      <c r="BL200" s="18" t="s">
        <v>1043</v>
      </c>
      <c r="BM200" s="231" t="s">
        <v>802</v>
      </c>
    </row>
    <row r="201" s="2" customFormat="1">
      <c r="A201" s="39"/>
      <c r="B201" s="40"/>
      <c r="C201" s="41"/>
      <c r="D201" s="233" t="s">
        <v>221</v>
      </c>
      <c r="E201" s="41"/>
      <c r="F201" s="234" t="s">
        <v>8977</v>
      </c>
      <c r="G201" s="41"/>
      <c r="H201" s="41"/>
      <c r="I201" s="235"/>
      <c r="J201" s="41"/>
      <c r="K201" s="41"/>
      <c r="L201" s="45"/>
      <c r="M201" s="236"/>
      <c r="N201" s="237"/>
      <c r="O201" s="92"/>
      <c r="P201" s="92"/>
      <c r="Q201" s="92"/>
      <c r="R201" s="92"/>
      <c r="S201" s="92"/>
      <c r="T201" s="93"/>
      <c r="U201" s="39"/>
      <c r="V201" s="39"/>
      <c r="W201" s="39"/>
      <c r="X201" s="39"/>
      <c r="Y201" s="39"/>
      <c r="Z201" s="39"/>
      <c r="AA201" s="39"/>
      <c r="AB201" s="39"/>
      <c r="AC201" s="39"/>
      <c r="AD201" s="39"/>
      <c r="AE201" s="39"/>
      <c r="AT201" s="18" t="s">
        <v>221</v>
      </c>
      <c r="AU201" s="18" t="s">
        <v>90</v>
      </c>
    </row>
    <row r="202" s="2" customFormat="1">
      <c r="A202" s="39"/>
      <c r="B202" s="40"/>
      <c r="C202" s="41"/>
      <c r="D202" s="250" t="s">
        <v>362</v>
      </c>
      <c r="E202" s="41"/>
      <c r="F202" s="251" t="s">
        <v>8978</v>
      </c>
      <c r="G202" s="41"/>
      <c r="H202" s="41"/>
      <c r="I202" s="235"/>
      <c r="J202" s="41"/>
      <c r="K202" s="41"/>
      <c r="L202" s="45"/>
      <c r="M202" s="236"/>
      <c r="N202" s="237"/>
      <c r="O202" s="92"/>
      <c r="P202" s="92"/>
      <c r="Q202" s="92"/>
      <c r="R202" s="92"/>
      <c r="S202" s="92"/>
      <c r="T202" s="93"/>
      <c r="U202" s="39"/>
      <c r="V202" s="39"/>
      <c r="W202" s="39"/>
      <c r="X202" s="39"/>
      <c r="Y202" s="39"/>
      <c r="Z202" s="39"/>
      <c r="AA202" s="39"/>
      <c r="AB202" s="39"/>
      <c r="AC202" s="39"/>
      <c r="AD202" s="39"/>
      <c r="AE202" s="39"/>
      <c r="AT202" s="18" t="s">
        <v>362</v>
      </c>
      <c r="AU202" s="18" t="s">
        <v>90</v>
      </c>
    </row>
    <row r="203" s="14" customFormat="1">
      <c r="A203" s="14"/>
      <c r="B203" s="262"/>
      <c r="C203" s="263"/>
      <c r="D203" s="233" t="s">
        <v>364</v>
      </c>
      <c r="E203" s="264" t="s">
        <v>1</v>
      </c>
      <c r="F203" s="265" t="s">
        <v>8979</v>
      </c>
      <c r="G203" s="263"/>
      <c r="H203" s="266">
        <v>62.5</v>
      </c>
      <c r="I203" s="267"/>
      <c r="J203" s="263"/>
      <c r="K203" s="263"/>
      <c r="L203" s="268"/>
      <c r="M203" s="269"/>
      <c r="N203" s="270"/>
      <c r="O203" s="270"/>
      <c r="P203" s="270"/>
      <c r="Q203" s="270"/>
      <c r="R203" s="270"/>
      <c r="S203" s="270"/>
      <c r="T203" s="271"/>
      <c r="U203" s="14"/>
      <c r="V203" s="14"/>
      <c r="W203" s="14"/>
      <c r="X203" s="14"/>
      <c r="Y203" s="14"/>
      <c r="Z203" s="14"/>
      <c r="AA203" s="14"/>
      <c r="AB203" s="14"/>
      <c r="AC203" s="14"/>
      <c r="AD203" s="14"/>
      <c r="AE203" s="14"/>
      <c r="AT203" s="272" t="s">
        <v>364</v>
      </c>
      <c r="AU203" s="272" t="s">
        <v>90</v>
      </c>
      <c r="AV203" s="14" t="s">
        <v>90</v>
      </c>
      <c r="AW203" s="14" t="s">
        <v>36</v>
      </c>
      <c r="AX203" s="14" t="s">
        <v>81</v>
      </c>
      <c r="AY203" s="272" t="s">
        <v>215</v>
      </c>
    </row>
    <row r="204" s="15" customFormat="1">
      <c r="A204" s="15"/>
      <c r="B204" s="273"/>
      <c r="C204" s="274"/>
      <c r="D204" s="233" t="s">
        <v>364</v>
      </c>
      <c r="E204" s="275" t="s">
        <v>1</v>
      </c>
      <c r="F204" s="276" t="s">
        <v>368</v>
      </c>
      <c r="G204" s="274"/>
      <c r="H204" s="277">
        <v>62.5</v>
      </c>
      <c r="I204" s="278"/>
      <c r="J204" s="274"/>
      <c r="K204" s="274"/>
      <c r="L204" s="279"/>
      <c r="M204" s="280"/>
      <c r="N204" s="281"/>
      <c r="O204" s="281"/>
      <c r="P204" s="281"/>
      <c r="Q204" s="281"/>
      <c r="R204" s="281"/>
      <c r="S204" s="281"/>
      <c r="T204" s="282"/>
      <c r="U204" s="15"/>
      <c r="V204" s="15"/>
      <c r="W204" s="15"/>
      <c r="X204" s="15"/>
      <c r="Y204" s="15"/>
      <c r="Z204" s="15"/>
      <c r="AA204" s="15"/>
      <c r="AB204" s="15"/>
      <c r="AC204" s="15"/>
      <c r="AD204" s="15"/>
      <c r="AE204" s="15"/>
      <c r="AT204" s="283" t="s">
        <v>364</v>
      </c>
      <c r="AU204" s="283" t="s">
        <v>90</v>
      </c>
      <c r="AV204" s="15" t="s">
        <v>214</v>
      </c>
      <c r="AW204" s="15" t="s">
        <v>36</v>
      </c>
      <c r="AX204" s="15" t="s">
        <v>88</v>
      </c>
      <c r="AY204" s="283" t="s">
        <v>215</v>
      </c>
    </row>
    <row r="205" s="2" customFormat="1" ht="33" customHeight="1">
      <c r="A205" s="39"/>
      <c r="B205" s="40"/>
      <c r="C205" s="220" t="s">
        <v>538</v>
      </c>
      <c r="D205" s="220" t="s">
        <v>216</v>
      </c>
      <c r="E205" s="221" t="s">
        <v>8980</v>
      </c>
      <c r="F205" s="222" t="s">
        <v>8981</v>
      </c>
      <c r="G205" s="223" t="s">
        <v>523</v>
      </c>
      <c r="H205" s="224">
        <v>62.5</v>
      </c>
      <c r="I205" s="225"/>
      <c r="J205" s="226">
        <f>ROUND(I205*H205,2)</f>
        <v>0</v>
      </c>
      <c r="K205" s="222" t="s">
        <v>359</v>
      </c>
      <c r="L205" s="45"/>
      <c r="M205" s="227" t="s">
        <v>1</v>
      </c>
      <c r="N205" s="228" t="s">
        <v>46</v>
      </c>
      <c r="O205" s="92"/>
      <c r="P205" s="229">
        <f>O205*H205</f>
        <v>0</v>
      </c>
      <c r="Q205" s="229">
        <v>0.25319999999999998</v>
      </c>
      <c r="R205" s="229">
        <f>Q205*H205</f>
        <v>15.824999999999999</v>
      </c>
      <c r="S205" s="229">
        <v>0</v>
      </c>
      <c r="T205" s="230">
        <f>S205*H205</f>
        <v>0</v>
      </c>
      <c r="U205" s="39"/>
      <c r="V205" s="39"/>
      <c r="W205" s="39"/>
      <c r="X205" s="39"/>
      <c r="Y205" s="39"/>
      <c r="Z205" s="39"/>
      <c r="AA205" s="39"/>
      <c r="AB205" s="39"/>
      <c r="AC205" s="39"/>
      <c r="AD205" s="39"/>
      <c r="AE205" s="39"/>
      <c r="AR205" s="231" t="s">
        <v>1043</v>
      </c>
      <c r="AT205" s="231" t="s">
        <v>216</v>
      </c>
      <c r="AU205" s="231" t="s">
        <v>90</v>
      </c>
      <c r="AY205" s="18" t="s">
        <v>215</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1043</v>
      </c>
      <c r="BM205" s="231" t="s">
        <v>816</v>
      </c>
    </row>
    <row r="206" s="2" customFormat="1">
      <c r="A206" s="39"/>
      <c r="B206" s="40"/>
      <c r="C206" s="41"/>
      <c r="D206" s="233" t="s">
        <v>221</v>
      </c>
      <c r="E206" s="41"/>
      <c r="F206" s="234" t="s">
        <v>8982</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221</v>
      </c>
      <c r="AU206" s="18" t="s">
        <v>90</v>
      </c>
    </row>
    <row r="207" s="2" customFormat="1">
      <c r="A207" s="39"/>
      <c r="B207" s="40"/>
      <c r="C207" s="41"/>
      <c r="D207" s="250" t="s">
        <v>362</v>
      </c>
      <c r="E207" s="41"/>
      <c r="F207" s="251" t="s">
        <v>8983</v>
      </c>
      <c r="G207" s="41"/>
      <c r="H207" s="41"/>
      <c r="I207" s="235"/>
      <c r="J207" s="41"/>
      <c r="K207" s="41"/>
      <c r="L207" s="45"/>
      <c r="M207" s="236"/>
      <c r="N207" s="237"/>
      <c r="O207" s="92"/>
      <c r="P207" s="92"/>
      <c r="Q207" s="92"/>
      <c r="R207" s="92"/>
      <c r="S207" s="92"/>
      <c r="T207" s="93"/>
      <c r="U207" s="39"/>
      <c r="V207" s="39"/>
      <c r="W207" s="39"/>
      <c r="X207" s="39"/>
      <c r="Y207" s="39"/>
      <c r="Z207" s="39"/>
      <c r="AA207" s="39"/>
      <c r="AB207" s="39"/>
      <c r="AC207" s="39"/>
      <c r="AD207" s="39"/>
      <c r="AE207" s="39"/>
      <c r="AT207" s="18" t="s">
        <v>362</v>
      </c>
      <c r="AU207" s="18" t="s">
        <v>90</v>
      </c>
    </row>
    <row r="208" s="2" customFormat="1" ht="37.8" customHeight="1">
      <c r="A208" s="39"/>
      <c r="B208" s="40"/>
      <c r="C208" s="220" t="s">
        <v>544</v>
      </c>
      <c r="D208" s="220" t="s">
        <v>216</v>
      </c>
      <c r="E208" s="221" t="s">
        <v>8984</v>
      </c>
      <c r="F208" s="222" t="s">
        <v>8985</v>
      </c>
      <c r="G208" s="223" t="s">
        <v>523</v>
      </c>
      <c r="H208" s="224">
        <v>62.5</v>
      </c>
      <c r="I208" s="225"/>
      <c r="J208" s="226">
        <f>ROUND(I208*H208,2)</f>
        <v>0</v>
      </c>
      <c r="K208" s="222" t="s">
        <v>359</v>
      </c>
      <c r="L208" s="45"/>
      <c r="M208" s="227" t="s">
        <v>1</v>
      </c>
      <c r="N208" s="228" t="s">
        <v>46</v>
      </c>
      <c r="O208" s="92"/>
      <c r="P208" s="229">
        <f>O208*H208</f>
        <v>0</v>
      </c>
      <c r="Q208" s="229">
        <v>0</v>
      </c>
      <c r="R208" s="229">
        <f>Q208*H208</f>
        <v>0</v>
      </c>
      <c r="S208" s="229">
        <v>0.28999999999999998</v>
      </c>
      <c r="T208" s="230">
        <f>S208*H208</f>
        <v>18.125</v>
      </c>
      <c r="U208" s="39"/>
      <c r="V208" s="39"/>
      <c r="W208" s="39"/>
      <c r="X208" s="39"/>
      <c r="Y208" s="39"/>
      <c r="Z208" s="39"/>
      <c r="AA208" s="39"/>
      <c r="AB208" s="39"/>
      <c r="AC208" s="39"/>
      <c r="AD208" s="39"/>
      <c r="AE208" s="39"/>
      <c r="AR208" s="231" t="s">
        <v>1043</v>
      </c>
      <c r="AT208" s="231" t="s">
        <v>216</v>
      </c>
      <c r="AU208" s="231" t="s">
        <v>90</v>
      </c>
      <c r="AY208" s="18" t="s">
        <v>215</v>
      </c>
      <c r="BE208" s="232">
        <f>IF(N208="základní",J208,0)</f>
        <v>0</v>
      </c>
      <c r="BF208" s="232">
        <f>IF(N208="snížená",J208,0)</f>
        <v>0</v>
      </c>
      <c r="BG208" s="232">
        <f>IF(N208="zákl. přenesená",J208,0)</f>
        <v>0</v>
      </c>
      <c r="BH208" s="232">
        <f>IF(N208="sníž. přenesená",J208,0)</f>
        <v>0</v>
      </c>
      <c r="BI208" s="232">
        <f>IF(N208="nulová",J208,0)</f>
        <v>0</v>
      </c>
      <c r="BJ208" s="18" t="s">
        <v>88</v>
      </c>
      <c r="BK208" s="232">
        <f>ROUND(I208*H208,2)</f>
        <v>0</v>
      </c>
      <c r="BL208" s="18" t="s">
        <v>1043</v>
      </c>
      <c r="BM208" s="231" t="s">
        <v>901</v>
      </c>
    </row>
    <row r="209" s="2" customFormat="1">
      <c r="A209" s="39"/>
      <c r="B209" s="40"/>
      <c r="C209" s="41"/>
      <c r="D209" s="233" t="s">
        <v>221</v>
      </c>
      <c r="E209" s="41"/>
      <c r="F209" s="234" t="s">
        <v>8986</v>
      </c>
      <c r="G209" s="41"/>
      <c r="H209" s="41"/>
      <c r="I209" s="235"/>
      <c r="J209" s="41"/>
      <c r="K209" s="41"/>
      <c r="L209" s="45"/>
      <c r="M209" s="236"/>
      <c r="N209" s="237"/>
      <c r="O209" s="92"/>
      <c r="P209" s="92"/>
      <c r="Q209" s="92"/>
      <c r="R209" s="92"/>
      <c r="S209" s="92"/>
      <c r="T209" s="93"/>
      <c r="U209" s="39"/>
      <c r="V209" s="39"/>
      <c r="W209" s="39"/>
      <c r="X209" s="39"/>
      <c r="Y209" s="39"/>
      <c r="Z209" s="39"/>
      <c r="AA209" s="39"/>
      <c r="AB209" s="39"/>
      <c r="AC209" s="39"/>
      <c r="AD209" s="39"/>
      <c r="AE209" s="39"/>
      <c r="AT209" s="18" t="s">
        <v>221</v>
      </c>
      <c r="AU209" s="18" t="s">
        <v>90</v>
      </c>
    </row>
    <row r="210" s="2" customFormat="1">
      <c r="A210" s="39"/>
      <c r="B210" s="40"/>
      <c r="C210" s="41"/>
      <c r="D210" s="250" t="s">
        <v>362</v>
      </c>
      <c r="E210" s="41"/>
      <c r="F210" s="251" t="s">
        <v>8987</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362</v>
      </c>
      <c r="AU210" s="18" t="s">
        <v>90</v>
      </c>
    </row>
    <row r="211" s="2" customFormat="1" ht="24.15" customHeight="1">
      <c r="A211" s="39"/>
      <c r="B211" s="40"/>
      <c r="C211" s="220" t="s">
        <v>553</v>
      </c>
      <c r="D211" s="220" t="s">
        <v>216</v>
      </c>
      <c r="E211" s="221" t="s">
        <v>8988</v>
      </c>
      <c r="F211" s="222" t="s">
        <v>8989</v>
      </c>
      <c r="G211" s="223" t="s">
        <v>523</v>
      </c>
      <c r="H211" s="224">
        <v>62.5</v>
      </c>
      <c r="I211" s="225"/>
      <c r="J211" s="226">
        <f>ROUND(I211*H211,2)</f>
        <v>0</v>
      </c>
      <c r="K211" s="222" t="s">
        <v>359</v>
      </c>
      <c r="L211" s="45"/>
      <c r="M211" s="227" t="s">
        <v>1</v>
      </c>
      <c r="N211" s="228" t="s">
        <v>46</v>
      </c>
      <c r="O211" s="92"/>
      <c r="P211" s="229">
        <f>O211*H211</f>
        <v>0</v>
      </c>
      <c r="Q211" s="229">
        <v>0</v>
      </c>
      <c r="R211" s="229">
        <f>Q211*H211</f>
        <v>0</v>
      </c>
      <c r="S211" s="229">
        <v>0.12</v>
      </c>
      <c r="T211" s="230">
        <f>S211*H211</f>
        <v>7.5</v>
      </c>
      <c r="U211" s="39"/>
      <c r="V211" s="39"/>
      <c r="W211" s="39"/>
      <c r="X211" s="39"/>
      <c r="Y211" s="39"/>
      <c r="Z211" s="39"/>
      <c r="AA211" s="39"/>
      <c r="AB211" s="39"/>
      <c r="AC211" s="39"/>
      <c r="AD211" s="39"/>
      <c r="AE211" s="39"/>
      <c r="AR211" s="231" t="s">
        <v>1043</v>
      </c>
      <c r="AT211" s="231" t="s">
        <v>216</v>
      </c>
      <c r="AU211" s="231" t="s">
        <v>90</v>
      </c>
      <c r="AY211" s="18" t="s">
        <v>215</v>
      </c>
      <c r="BE211" s="232">
        <f>IF(N211="základní",J211,0)</f>
        <v>0</v>
      </c>
      <c r="BF211" s="232">
        <f>IF(N211="snížená",J211,0)</f>
        <v>0</v>
      </c>
      <c r="BG211" s="232">
        <f>IF(N211="zákl. přenesená",J211,0)</f>
        <v>0</v>
      </c>
      <c r="BH211" s="232">
        <f>IF(N211="sníž. přenesená",J211,0)</f>
        <v>0</v>
      </c>
      <c r="BI211" s="232">
        <f>IF(N211="nulová",J211,0)</f>
        <v>0</v>
      </c>
      <c r="BJ211" s="18" t="s">
        <v>88</v>
      </c>
      <c r="BK211" s="232">
        <f>ROUND(I211*H211,2)</f>
        <v>0</v>
      </c>
      <c r="BL211" s="18" t="s">
        <v>1043</v>
      </c>
      <c r="BM211" s="231" t="s">
        <v>920</v>
      </c>
    </row>
    <row r="212" s="2" customFormat="1">
      <c r="A212" s="39"/>
      <c r="B212" s="40"/>
      <c r="C212" s="41"/>
      <c r="D212" s="233" t="s">
        <v>221</v>
      </c>
      <c r="E212" s="41"/>
      <c r="F212" s="234" t="s">
        <v>8990</v>
      </c>
      <c r="G212" s="41"/>
      <c r="H212" s="41"/>
      <c r="I212" s="235"/>
      <c r="J212" s="41"/>
      <c r="K212" s="41"/>
      <c r="L212" s="45"/>
      <c r="M212" s="236"/>
      <c r="N212" s="237"/>
      <c r="O212" s="92"/>
      <c r="P212" s="92"/>
      <c r="Q212" s="92"/>
      <c r="R212" s="92"/>
      <c r="S212" s="92"/>
      <c r="T212" s="93"/>
      <c r="U212" s="39"/>
      <c r="V212" s="39"/>
      <c r="W212" s="39"/>
      <c r="X212" s="39"/>
      <c r="Y212" s="39"/>
      <c r="Z212" s="39"/>
      <c r="AA212" s="39"/>
      <c r="AB212" s="39"/>
      <c r="AC212" s="39"/>
      <c r="AD212" s="39"/>
      <c r="AE212" s="39"/>
      <c r="AT212" s="18" t="s">
        <v>221</v>
      </c>
      <c r="AU212" s="18" t="s">
        <v>90</v>
      </c>
    </row>
    <row r="213" s="2" customFormat="1">
      <c r="A213" s="39"/>
      <c r="B213" s="40"/>
      <c r="C213" s="41"/>
      <c r="D213" s="250" t="s">
        <v>362</v>
      </c>
      <c r="E213" s="41"/>
      <c r="F213" s="251" t="s">
        <v>8991</v>
      </c>
      <c r="G213" s="41"/>
      <c r="H213" s="41"/>
      <c r="I213" s="235"/>
      <c r="J213" s="41"/>
      <c r="K213" s="41"/>
      <c r="L213" s="45"/>
      <c r="M213" s="236"/>
      <c r="N213" s="237"/>
      <c r="O213" s="92"/>
      <c r="P213" s="92"/>
      <c r="Q213" s="92"/>
      <c r="R213" s="92"/>
      <c r="S213" s="92"/>
      <c r="T213" s="93"/>
      <c r="U213" s="39"/>
      <c r="V213" s="39"/>
      <c r="W213" s="39"/>
      <c r="X213" s="39"/>
      <c r="Y213" s="39"/>
      <c r="Z213" s="39"/>
      <c r="AA213" s="39"/>
      <c r="AB213" s="39"/>
      <c r="AC213" s="39"/>
      <c r="AD213" s="39"/>
      <c r="AE213" s="39"/>
      <c r="AT213" s="18" t="s">
        <v>362</v>
      </c>
      <c r="AU213" s="18" t="s">
        <v>90</v>
      </c>
    </row>
    <row r="214" s="14" customFormat="1">
      <c r="A214" s="14"/>
      <c r="B214" s="262"/>
      <c r="C214" s="263"/>
      <c r="D214" s="233" t="s">
        <v>364</v>
      </c>
      <c r="E214" s="264" t="s">
        <v>1</v>
      </c>
      <c r="F214" s="265" t="s">
        <v>8979</v>
      </c>
      <c r="G214" s="263"/>
      <c r="H214" s="266">
        <v>62.5</v>
      </c>
      <c r="I214" s="267"/>
      <c r="J214" s="263"/>
      <c r="K214" s="263"/>
      <c r="L214" s="268"/>
      <c r="M214" s="269"/>
      <c r="N214" s="270"/>
      <c r="O214" s="270"/>
      <c r="P214" s="270"/>
      <c r="Q214" s="270"/>
      <c r="R214" s="270"/>
      <c r="S214" s="270"/>
      <c r="T214" s="271"/>
      <c r="U214" s="14"/>
      <c r="V214" s="14"/>
      <c r="W214" s="14"/>
      <c r="X214" s="14"/>
      <c r="Y214" s="14"/>
      <c r="Z214" s="14"/>
      <c r="AA214" s="14"/>
      <c r="AB214" s="14"/>
      <c r="AC214" s="14"/>
      <c r="AD214" s="14"/>
      <c r="AE214" s="14"/>
      <c r="AT214" s="272" t="s">
        <v>364</v>
      </c>
      <c r="AU214" s="272" t="s">
        <v>90</v>
      </c>
      <c r="AV214" s="14" t="s">
        <v>90</v>
      </c>
      <c r="AW214" s="14" t="s">
        <v>36</v>
      </c>
      <c r="AX214" s="14" t="s">
        <v>81</v>
      </c>
      <c r="AY214" s="272" t="s">
        <v>215</v>
      </c>
    </row>
    <row r="215" s="15" customFormat="1">
      <c r="A215" s="15"/>
      <c r="B215" s="273"/>
      <c r="C215" s="274"/>
      <c r="D215" s="233" t="s">
        <v>364</v>
      </c>
      <c r="E215" s="275" t="s">
        <v>1</v>
      </c>
      <c r="F215" s="276" t="s">
        <v>368</v>
      </c>
      <c r="G215" s="274"/>
      <c r="H215" s="277">
        <v>62.5</v>
      </c>
      <c r="I215" s="278"/>
      <c r="J215" s="274"/>
      <c r="K215" s="274"/>
      <c r="L215" s="279"/>
      <c r="M215" s="280"/>
      <c r="N215" s="281"/>
      <c r="O215" s="281"/>
      <c r="P215" s="281"/>
      <c r="Q215" s="281"/>
      <c r="R215" s="281"/>
      <c r="S215" s="281"/>
      <c r="T215" s="282"/>
      <c r="U215" s="15"/>
      <c r="V215" s="15"/>
      <c r="W215" s="15"/>
      <c r="X215" s="15"/>
      <c r="Y215" s="15"/>
      <c r="Z215" s="15"/>
      <c r="AA215" s="15"/>
      <c r="AB215" s="15"/>
      <c r="AC215" s="15"/>
      <c r="AD215" s="15"/>
      <c r="AE215" s="15"/>
      <c r="AT215" s="283" t="s">
        <v>364</v>
      </c>
      <c r="AU215" s="283" t="s">
        <v>90</v>
      </c>
      <c r="AV215" s="15" t="s">
        <v>214</v>
      </c>
      <c r="AW215" s="15" t="s">
        <v>36</v>
      </c>
      <c r="AX215" s="15" t="s">
        <v>88</v>
      </c>
      <c r="AY215" s="283" t="s">
        <v>215</v>
      </c>
    </row>
    <row r="216" s="2" customFormat="1" ht="24.15" customHeight="1">
      <c r="A216" s="39"/>
      <c r="B216" s="40"/>
      <c r="C216" s="220" t="s">
        <v>564</v>
      </c>
      <c r="D216" s="220" t="s">
        <v>216</v>
      </c>
      <c r="E216" s="221" t="s">
        <v>8992</v>
      </c>
      <c r="F216" s="222" t="s">
        <v>8993</v>
      </c>
      <c r="G216" s="223" t="s">
        <v>797</v>
      </c>
      <c r="H216" s="224">
        <v>250</v>
      </c>
      <c r="I216" s="225"/>
      <c r="J216" s="226">
        <f>ROUND(I216*H216,2)</f>
        <v>0</v>
      </c>
      <c r="K216" s="222" t="s">
        <v>359</v>
      </c>
      <c r="L216" s="45"/>
      <c r="M216" s="227" t="s">
        <v>1</v>
      </c>
      <c r="N216" s="228" t="s">
        <v>46</v>
      </c>
      <c r="O216" s="92"/>
      <c r="P216" s="229">
        <f>O216*H216</f>
        <v>0</v>
      </c>
      <c r="Q216" s="229">
        <v>0</v>
      </c>
      <c r="R216" s="229">
        <f>Q216*H216</f>
        <v>0</v>
      </c>
      <c r="S216" s="229">
        <v>0</v>
      </c>
      <c r="T216" s="230">
        <f>S216*H216</f>
        <v>0</v>
      </c>
      <c r="U216" s="39"/>
      <c r="V216" s="39"/>
      <c r="W216" s="39"/>
      <c r="X216" s="39"/>
      <c r="Y216" s="39"/>
      <c r="Z216" s="39"/>
      <c r="AA216" s="39"/>
      <c r="AB216" s="39"/>
      <c r="AC216" s="39"/>
      <c r="AD216" s="39"/>
      <c r="AE216" s="39"/>
      <c r="AR216" s="231" t="s">
        <v>1043</v>
      </c>
      <c r="AT216" s="231" t="s">
        <v>216</v>
      </c>
      <c r="AU216" s="231" t="s">
        <v>90</v>
      </c>
      <c r="AY216" s="18" t="s">
        <v>215</v>
      </c>
      <c r="BE216" s="232">
        <f>IF(N216="základní",J216,0)</f>
        <v>0</v>
      </c>
      <c r="BF216" s="232">
        <f>IF(N216="snížená",J216,0)</f>
        <v>0</v>
      </c>
      <c r="BG216" s="232">
        <f>IF(N216="zákl. přenesená",J216,0)</f>
        <v>0</v>
      </c>
      <c r="BH216" s="232">
        <f>IF(N216="sníž. přenesená",J216,0)</f>
        <v>0</v>
      </c>
      <c r="BI216" s="232">
        <f>IF(N216="nulová",J216,0)</f>
        <v>0</v>
      </c>
      <c r="BJ216" s="18" t="s">
        <v>88</v>
      </c>
      <c r="BK216" s="232">
        <f>ROUND(I216*H216,2)</f>
        <v>0</v>
      </c>
      <c r="BL216" s="18" t="s">
        <v>1043</v>
      </c>
      <c r="BM216" s="231" t="s">
        <v>934</v>
      </c>
    </row>
    <row r="217" s="2" customFormat="1">
      <c r="A217" s="39"/>
      <c r="B217" s="40"/>
      <c r="C217" s="41"/>
      <c r="D217" s="233" t="s">
        <v>221</v>
      </c>
      <c r="E217" s="41"/>
      <c r="F217" s="234" t="s">
        <v>8994</v>
      </c>
      <c r="G217" s="41"/>
      <c r="H217" s="41"/>
      <c r="I217" s="235"/>
      <c r="J217" s="41"/>
      <c r="K217" s="41"/>
      <c r="L217" s="45"/>
      <c r="M217" s="236"/>
      <c r="N217" s="237"/>
      <c r="O217" s="92"/>
      <c r="P217" s="92"/>
      <c r="Q217" s="92"/>
      <c r="R217" s="92"/>
      <c r="S217" s="92"/>
      <c r="T217" s="93"/>
      <c r="U217" s="39"/>
      <c r="V217" s="39"/>
      <c r="W217" s="39"/>
      <c r="X217" s="39"/>
      <c r="Y217" s="39"/>
      <c r="Z217" s="39"/>
      <c r="AA217" s="39"/>
      <c r="AB217" s="39"/>
      <c r="AC217" s="39"/>
      <c r="AD217" s="39"/>
      <c r="AE217" s="39"/>
      <c r="AT217" s="18" t="s">
        <v>221</v>
      </c>
      <c r="AU217" s="18" t="s">
        <v>90</v>
      </c>
    </row>
    <row r="218" s="2" customFormat="1">
      <c r="A218" s="39"/>
      <c r="B218" s="40"/>
      <c r="C218" s="41"/>
      <c r="D218" s="250" t="s">
        <v>362</v>
      </c>
      <c r="E218" s="41"/>
      <c r="F218" s="251" t="s">
        <v>8995</v>
      </c>
      <c r="G218" s="41"/>
      <c r="H218" s="41"/>
      <c r="I218" s="235"/>
      <c r="J218" s="41"/>
      <c r="K218" s="41"/>
      <c r="L218" s="45"/>
      <c r="M218" s="236"/>
      <c r="N218" s="237"/>
      <c r="O218" s="92"/>
      <c r="P218" s="92"/>
      <c r="Q218" s="92"/>
      <c r="R218" s="92"/>
      <c r="S218" s="92"/>
      <c r="T218" s="93"/>
      <c r="U218" s="39"/>
      <c r="V218" s="39"/>
      <c r="W218" s="39"/>
      <c r="X218" s="39"/>
      <c r="Y218" s="39"/>
      <c r="Z218" s="39"/>
      <c r="AA218" s="39"/>
      <c r="AB218" s="39"/>
      <c r="AC218" s="39"/>
      <c r="AD218" s="39"/>
      <c r="AE218" s="39"/>
      <c r="AT218" s="18" t="s">
        <v>362</v>
      </c>
      <c r="AU218" s="18" t="s">
        <v>90</v>
      </c>
    </row>
    <row r="219" s="2" customFormat="1" ht="24.15" customHeight="1">
      <c r="A219" s="39"/>
      <c r="B219" s="40"/>
      <c r="C219" s="220" t="s">
        <v>574</v>
      </c>
      <c r="D219" s="220" t="s">
        <v>216</v>
      </c>
      <c r="E219" s="221" t="s">
        <v>8996</v>
      </c>
      <c r="F219" s="222" t="s">
        <v>8997</v>
      </c>
      <c r="G219" s="223" t="s">
        <v>583</v>
      </c>
      <c r="H219" s="224">
        <v>85.495999999999995</v>
      </c>
      <c r="I219" s="225"/>
      <c r="J219" s="226">
        <f>ROUND(I219*H219,2)</f>
        <v>0</v>
      </c>
      <c r="K219" s="222" t="s">
        <v>359</v>
      </c>
      <c r="L219" s="45"/>
      <c r="M219" s="227" t="s">
        <v>1</v>
      </c>
      <c r="N219" s="228" t="s">
        <v>46</v>
      </c>
      <c r="O219" s="92"/>
      <c r="P219" s="229">
        <f>O219*H219</f>
        <v>0</v>
      </c>
      <c r="Q219" s="229">
        <v>0</v>
      </c>
      <c r="R219" s="229">
        <f>Q219*H219</f>
        <v>0</v>
      </c>
      <c r="S219" s="229">
        <v>0</v>
      </c>
      <c r="T219" s="230">
        <f>S219*H219</f>
        <v>0</v>
      </c>
      <c r="U219" s="39"/>
      <c r="V219" s="39"/>
      <c r="W219" s="39"/>
      <c r="X219" s="39"/>
      <c r="Y219" s="39"/>
      <c r="Z219" s="39"/>
      <c r="AA219" s="39"/>
      <c r="AB219" s="39"/>
      <c r="AC219" s="39"/>
      <c r="AD219" s="39"/>
      <c r="AE219" s="39"/>
      <c r="AR219" s="231" t="s">
        <v>1043</v>
      </c>
      <c r="AT219" s="231" t="s">
        <v>216</v>
      </c>
      <c r="AU219" s="231" t="s">
        <v>90</v>
      </c>
      <c r="AY219" s="18" t="s">
        <v>215</v>
      </c>
      <c r="BE219" s="232">
        <f>IF(N219="základní",J219,0)</f>
        <v>0</v>
      </c>
      <c r="BF219" s="232">
        <f>IF(N219="snížená",J219,0)</f>
        <v>0</v>
      </c>
      <c r="BG219" s="232">
        <f>IF(N219="zákl. přenesená",J219,0)</f>
        <v>0</v>
      </c>
      <c r="BH219" s="232">
        <f>IF(N219="sníž. přenesená",J219,0)</f>
        <v>0</v>
      </c>
      <c r="BI219" s="232">
        <f>IF(N219="nulová",J219,0)</f>
        <v>0</v>
      </c>
      <c r="BJ219" s="18" t="s">
        <v>88</v>
      </c>
      <c r="BK219" s="232">
        <f>ROUND(I219*H219,2)</f>
        <v>0</v>
      </c>
      <c r="BL219" s="18" t="s">
        <v>1043</v>
      </c>
      <c r="BM219" s="231" t="s">
        <v>944</v>
      </c>
    </row>
    <row r="220" s="2" customFormat="1">
      <c r="A220" s="39"/>
      <c r="B220" s="40"/>
      <c r="C220" s="41"/>
      <c r="D220" s="233" t="s">
        <v>221</v>
      </c>
      <c r="E220" s="41"/>
      <c r="F220" s="234" t="s">
        <v>8998</v>
      </c>
      <c r="G220" s="41"/>
      <c r="H220" s="41"/>
      <c r="I220" s="235"/>
      <c r="J220" s="41"/>
      <c r="K220" s="41"/>
      <c r="L220" s="45"/>
      <c r="M220" s="236"/>
      <c r="N220" s="237"/>
      <c r="O220" s="92"/>
      <c r="P220" s="92"/>
      <c r="Q220" s="92"/>
      <c r="R220" s="92"/>
      <c r="S220" s="92"/>
      <c r="T220" s="93"/>
      <c r="U220" s="39"/>
      <c r="V220" s="39"/>
      <c r="W220" s="39"/>
      <c r="X220" s="39"/>
      <c r="Y220" s="39"/>
      <c r="Z220" s="39"/>
      <c r="AA220" s="39"/>
      <c r="AB220" s="39"/>
      <c r="AC220" s="39"/>
      <c r="AD220" s="39"/>
      <c r="AE220" s="39"/>
      <c r="AT220" s="18" t="s">
        <v>221</v>
      </c>
      <c r="AU220" s="18" t="s">
        <v>90</v>
      </c>
    </row>
    <row r="221" s="2" customFormat="1">
      <c r="A221" s="39"/>
      <c r="B221" s="40"/>
      <c r="C221" s="41"/>
      <c r="D221" s="250" t="s">
        <v>362</v>
      </c>
      <c r="E221" s="41"/>
      <c r="F221" s="251" t="s">
        <v>8999</v>
      </c>
      <c r="G221" s="41"/>
      <c r="H221" s="41"/>
      <c r="I221" s="235"/>
      <c r="J221" s="41"/>
      <c r="K221" s="41"/>
      <c r="L221" s="45"/>
      <c r="M221" s="236"/>
      <c r="N221" s="237"/>
      <c r="O221" s="92"/>
      <c r="P221" s="92"/>
      <c r="Q221" s="92"/>
      <c r="R221" s="92"/>
      <c r="S221" s="92"/>
      <c r="T221" s="93"/>
      <c r="U221" s="39"/>
      <c r="V221" s="39"/>
      <c r="W221" s="39"/>
      <c r="X221" s="39"/>
      <c r="Y221" s="39"/>
      <c r="Z221" s="39"/>
      <c r="AA221" s="39"/>
      <c r="AB221" s="39"/>
      <c r="AC221" s="39"/>
      <c r="AD221" s="39"/>
      <c r="AE221" s="39"/>
      <c r="AT221" s="18" t="s">
        <v>362</v>
      </c>
      <c r="AU221" s="18" t="s">
        <v>90</v>
      </c>
    </row>
    <row r="222" s="2" customFormat="1" ht="24.15" customHeight="1">
      <c r="A222" s="39"/>
      <c r="B222" s="40"/>
      <c r="C222" s="220" t="s">
        <v>580</v>
      </c>
      <c r="D222" s="220" t="s">
        <v>216</v>
      </c>
      <c r="E222" s="221" t="s">
        <v>9000</v>
      </c>
      <c r="F222" s="222" t="s">
        <v>9001</v>
      </c>
      <c r="G222" s="223" t="s">
        <v>583</v>
      </c>
      <c r="H222" s="224">
        <v>1624.424</v>
      </c>
      <c r="I222" s="225"/>
      <c r="J222" s="226">
        <f>ROUND(I222*H222,2)</f>
        <v>0</v>
      </c>
      <c r="K222" s="222" t="s">
        <v>359</v>
      </c>
      <c r="L222" s="45"/>
      <c r="M222" s="227" t="s">
        <v>1</v>
      </c>
      <c r="N222" s="228" t="s">
        <v>46</v>
      </c>
      <c r="O222" s="92"/>
      <c r="P222" s="229">
        <f>O222*H222</f>
        <v>0</v>
      </c>
      <c r="Q222" s="229">
        <v>0</v>
      </c>
      <c r="R222" s="229">
        <f>Q222*H222</f>
        <v>0</v>
      </c>
      <c r="S222" s="229">
        <v>0</v>
      </c>
      <c r="T222" s="230">
        <f>S222*H222</f>
        <v>0</v>
      </c>
      <c r="U222" s="39"/>
      <c r="V222" s="39"/>
      <c r="W222" s="39"/>
      <c r="X222" s="39"/>
      <c r="Y222" s="39"/>
      <c r="Z222" s="39"/>
      <c r="AA222" s="39"/>
      <c r="AB222" s="39"/>
      <c r="AC222" s="39"/>
      <c r="AD222" s="39"/>
      <c r="AE222" s="39"/>
      <c r="AR222" s="231" t="s">
        <v>1043</v>
      </c>
      <c r="AT222" s="231" t="s">
        <v>216</v>
      </c>
      <c r="AU222" s="231" t="s">
        <v>90</v>
      </c>
      <c r="AY222" s="18" t="s">
        <v>215</v>
      </c>
      <c r="BE222" s="232">
        <f>IF(N222="základní",J222,0)</f>
        <v>0</v>
      </c>
      <c r="BF222" s="232">
        <f>IF(N222="snížená",J222,0)</f>
        <v>0</v>
      </c>
      <c r="BG222" s="232">
        <f>IF(N222="zákl. přenesená",J222,0)</f>
        <v>0</v>
      </c>
      <c r="BH222" s="232">
        <f>IF(N222="sníž. přenesená",J222,0)</f>
        <v>0</v>
      </c>
      <c r="BI222" s="232">
        <f>IF(N222="nulová",J222,0)</f>
        <v>0</v>
      </c>
      <c r="BJ222" s="18" t="s">
        <v>88</v>
      </c>
      <c r="BK222" s="232">
        <f>ROUND(I222*H222,2)</f>
        <v>0</v>
      </c>
      <c r="BL222" s="18" t="s">
        <v>1043</v>
      </c>
      <c r="BM222" s="231" t="s">
        <v>959</v>
      </c>
    </row>
    <row r="223" s="2" customFormat="1">
      <c r="A223" s="39"/>
      <c r="B223" s="40"/>
      <c r="C223" s="41"/>
      <c r="D223" s="233" t="s">
        <v>221</v>
      </c>
      <c r="E223" s="41"/>
      <c r="F223" s="234" t="s">
        <v>9002</v>
      </c>
      <c r="G223" s="41"/>
      <c r="H223" s="41"/>
      <c r="I223" s="235"/>
      <c r="J223" s="41"/>
      <c r="K223" s="41"/>
      <c r="L223" s="45"/>
      <c r="M223" s="236"/>
      <c r="N223" s="237"/>
      <c r="O223" s="92"/>
      <c r="P223" s="92"/>
      <c r="Q223" s="92"/>
      <c r="R223" s="92"/>
      <c r="S223" s="92"/>
      <c r="T223" s="93"/>
      <c r="U223" s="39"/>
      <c r="V223" s="39"/>
      <c r="W223" s="39"/>
      <c r="X223" s="39"/>
      <c r="Y223" s="39"/>
      <c r="Z223" s="39"/>
      <c r="AA223" s="39"/>
      <c r="AB223" s="39"/>
      <c r="AC223" s="39"/>
      <c r="AD223" s="39"/>
      <c r="AE223" s="39"/>
      <c r="AT223" s="18" t="s">
        <v>221</v>
      </c>
      <c r="AU223" s="18" t="s">
        <v>90</v>
      </c>
    </row>
    <row r="224" s="2" customFormat="1">
      <c r="A224" s="39"/>
      <c r="B224" s="40"/>
      <c r="C224" s="41"/>
      <c r="D224" s="250" t="s">
        <v>362</v>
      </c>
      <c r="E224" s="41"/>
      <c r="F224" s="251" t="s">
        <v>9003</v>
      </c>
      <c r="G224" s="41"/>
      <c r="H224" s="41"/>
      <c r="I224" s="235"/>
      <c r="J224" s="41"/>
      <c r="K224" s="41"/>
      <c r="L224" s="45"/>
      <c r="M224" s="236"/>
      <c r="N224" s="237"/>
      <c r="O224" s="92"/>
      <c r="P224" s="92"/>
      <c r="Q224" s="92"/>
      <c r="R224" s="92"/>
      <c r="S224" s="92"/>
      <c r="T224" s="93"/>
      <c r="U224" s="39"/>
      <c r="V224" s="39"/>
      <c r="W224" s="39"/>
      <c r="X224" s="39"/>
      <c r="Y224" s="39"/>
      <c r="Z224" s="39"/>
      <c r="AA224" s="39"/>
      <c r="AB224" s="39"/>
      <c r="AC224" s="39"/>
      <c r="AD224" s="39"/>
      <c r="AE224" s="39"/>
      <c r="AT224" s="18" t="s">
        <v>362</v>
      </c>
      <c r="AU224" s="18" t="s">
        <v>90</v>
      </c>
    </row>
    <row r="225" s="14" customFormat="1">
      <c r="A225" s="14"/>
      <c r="B225" s="262"/>
      <c r="C225" s="263"/>
      <c r="D225" s="233" t="s">
        <v>364</v>
      </c>
      <c r="E225" s="264" t="s">
        <v>1</v>
      </c>
      <c r="F225" s="265" t="s">
        <v>9004</v>
      </c>
      <c r="G225" s="263"/>
      <c r="H225" s="266">
        <v>1624.424</v>
      </c>
      <c r="I225" s="267"/>
      <c r="J225" s="263"/>
      <c r="K225" s="263"/>
      <c r="L225" s="268"/>
      <c r="M225" s="269"/>
      <c r="N225" s="270"/>
      <c r="O225" s="270"/>
      <c r="P225" s="270"/>
      <c r="Q225" s="270"/>
      <c r="R225" s="270"/>
      <c r="S225" s="270"/>
      <c r="T225" s="271"/>
      <c r="U225" s="14"/>
      <c r="V225" s="14"/>
      <c r="W225" s="14"/>
      <c r="X225" s="14"/>
      <c r="Y225" s="14"/>
      <c r="Z225" s="14"/>
      <c r="AA225" s="14"/>
      <c r="AB225" s="14"/>
      <c r="AC225" s="14"/>
      <c r="AD225" s="14"/>
      <c r="AE225" s="14"/>
      <c r="AT225" s="272" t="s">
        <v>364</v>
      </c>
      <c r="AU225" s="272" t="s">
        <v>90</v>
      </c>
      <c r="AV225" s="14" t="s">
        <v>90</v>
      </c>
      <c r="AW225" s="14" t="s">
        <v>36</v>
      </c>
      <c r="AX225" s="14" t="s">
        <v>81</v>
      </c>
      <c r="AY225" s="272" t="s">
        <v>215</v>
      </c>
    </row>
    <row r="226" s="15" customFormat="1">
      <c r="A226" s="15"/>
      <c r="B226" s="273"/>
      <c r="C226" s="274"/>
      <c r="D226" s="233" t="s">
        <v>364</v>
      </c>
      <c r="E226" s="275" t="s">
        <v>1</v>
      </c>
      <c r="F226" s="276" t="s">
        <v>368</v>
      </c>
      <c r="G226" s="274"/>
      <c r="H226" s="277">
        <v>1624.424</v>
      </c>
      <c r="I226" s="278"/>
      <c r="J226" s="274"/>
      <c r="K226" s="274"/>
      <c r="L226" s="279"/>
      <c r="M226" s="311"/>
      <c r="N226" s="312"/>
      <c r="O226" s="312"/>
      <c r="P226" s="312"/>
      <c r="Q226" s="312"/>
      <c r="R226" s="312"/>
      <c r="S226" s="312"/>
      <c r="T226" s="313"/>
      <c r="U226" s="15"/>
      <c r="V226" s="15"/>
      <c r="W226" s="15"/>
      <c r="X226" s="15"/>
      <c r="Y226" s="15"/>
      <c r="Z226" s="15"/>
      <c r="AA226" s="15"/>
      <c r="AB226" s="15"/>
      <c r="AC226" s="15"/>
      <c r="AD226" s="15"/>
      <c r="AE226" s="15"/>
      <c r="AT226" s="283" t="s">
        <v>364</v>
      </c>
      <c r="AU226" s="283" t="s">
        <v>90</v>
      </c>
      <c r="AV226" s="15" t="s">
        <v>214</v>
      </c>
      <c r="AW226" s="15" t="s">
        <v>36</v>
      </c>
      <c r="AX226" s="15" t="s">
        <v>88</v>
      </c>
      <c r="AY226" s="283" t="s">
        <v>215</v>
      </c>
    </row>
    <row r="227" s="2" customFormat="1" ht="6.96" customHeight="1">
      <c r="A227" s="39"/>
      <c r="B227" s="67"/>
      <c r="C227" s="68"/>
      <c r="D227" s="68"/>
      <c r="E227" s="68"/>
      <c r="F227" s="68"/>
      <c r="G227" s="68"/>
      <c r="H227" s="68"/>
      <c r="I227" s="68"/>
      <c r="J227" s="68"/>
      <c r="K227" s="68"/>
      <c r="L227" s="45"/>
      <c r="M227" s="39"/>
      <c r="O227" s="39"/>
      <c r="P227" s="39"/>
      <c r="Q227" s="39"/>
      <c r="R227" s="39"/>
      <c r="S227" s="39"/>
      <c r="T227" s="39"/>
      <c r="U227" s="39"/>
      <c r="V227" s="39"/>
      <c r="W227" s="39"/>
      <c r="X227" s="39"/>
      <c r="Y227" s="39"/>
      <c r="Z227" s="39"/>
      <c r="AA227" s="39"/>
      <c r="AB227" s="39"/>
      <c r="AC227" s="39"/>
      <c r="AD227" s="39"/>
      <c r="AE227" s="39"/>
    </row>
  </sheetData>
  <sheetProtection sheet="1" autoFilter="0" formatColumns="0" formatRows="0" objects="1" scenarios="1" spinCount="100000" saltValue="RKMtTqfmhRFlt3E/hy3ZHm+ygj2VovHV2joE1abidtFihFEhD+6ejprB5xwxOS11S8HVGhsXa7EcC2dE1XPAug==" hashValue="+Kw5Xjcm6Xjyjlsu3q7nTO1YL/OkJ094KWj5yfGORyclNyDAMK2XEKYpgOqalmgL0cRoO5OhPXSvzr3BhG0d0w==" algorithmName="SHA-512" password="CC35"/>
  <autoFilter ref="C123:K226"/>
  <mergeCells count="12">
    <mergeCell ref="E7:H7"/>
    <mergeCell ref="E9:H9"/>
    <mergeCell ref="E11:H11"/>
    <mergeCell ref="E20:H20"/>
    <mergeCell ref="E29:H29"/>
    <mergeCell ref="E85:H85"/>
    <mergeCell ref="E87:H87"/>
    <mergeCell ref="E89:H89"/>
    <mergeCell ref="E112:H112"/>
    <mergeCell ref="E114:H114"/>
    <mergeCell ref="E116:H116"/>
    <mergeCell ref="L2:V2"/>
  </mergeCells>
  <hyperlinks>
    <hyperlink ref="F129" r:id="rId1" display="https://podminky.urs.cz/item/CS_URS_2025_01/181411121"/>
    <hyperlink ref="F138" r:id="rId2" display="https://podminky.urs.cz/item/CS_URS_2025_01/460010025"/>
    <hyperlink ref="F141" r:id="rId3" display="https://podminky.urs.cz/item/CS_URS_2025_01/460171292"/>
    <hyperlink ref="F144" r:id="rId4" display="https://podminky.urs.cz/item/CS_URS_2025_01/460171322"/>
    <hyperlink ref="F147" r:id="rId5" display="https://podminky.urs.cz/item/CS_URS_2025_01/460341113"/>
    <hyperlink ref="F154" r:id="rId6" display="https://podminky.urs.cz/item/CS_URS_2025_01/460341121"/>
    <hyperlink ref="F157" r:id="rId7" display="https://podminky.urs.cz/item/CS_URS_2025_01/460361121"/>
    <hyperlink ref="F165" r:id="rId8" display="https://podminky.urs.cz/item/CS_URS_2025_01/997221875"/>
    <hyperlink ref="F170" r:id="rId9" display="https://podminky.urs.cz/item/CS_URS_2025_01/460371121"/>
    <hyperlink ref="F173" r:id="rId10" display="https://podminky.urs.cz/item/CS_URS_2025_01/460451272"/>
    <hyperlink ref="F176" r:id="rId11" display="https://podminky.urs.cz/item/CS_URS_2025_01/460451292"/>
    <hyperlink ref="F179" r:id="rId12" display="https://podminky.urs.cz/item/CS_URS_2025_01/460661112"/>
    <hyperlink ref="F182" r:id="rId13" display="https://podminky.urs.cz/item/CS_URS_2025_01/460671112"/>
    <hyperlink ref="F185" r:id="rId14" display="https://podminky.urs.cz/item/CS_URS_2025_01/460791212"/>
    <hyperlink ref="F192" r:id="rId15" display="https://podminky.urs.cz/item/CS_URS_2025_01/460841113"/>
    <hyperlink ref="F197" r:id="rId16" display="https://podminky.urs.cz/item/CS_URS_2025_01/460841141"/>
    <hyperlink ref="F202" r:id="rId17" display="https://podminky.urs.cz/item/CS_URS_2025_01/460871152"/>
    <hyperlink ref="F207" r:id="rId18" display="https://podminky.urs.cz/item/CS_URS_2025_01/460871162"/>
    <hyperlink ref="F210" r:id="rId19" display="https://podminky.urs.cz/item/CS_URS_2025_01/468011122"/>
    <hyperlink ref="F213" r:id="rId20" display="https://podminky.urs.cz/item/CS_URS_2025_01/468011142"/>
    <hyperlink ref="F218" r:id="rId21" display="https://podminky.urs.cz/item/CS_URS_2025_01/468041122"/>
    <hyperlink ref="F221" r:id="rId22" display="https://podminky.urs.cz/item/CS_URS_2025_01/469981111"/>
    <hyperlink ref="F224" r:id="rId23" display="https://podminky.urs.cz/item/CS_URS_2025_01/469981211"/>
  </hyperlinks>
  <pageMargins left="0.39375" right="0.39375" top="0.39375" bottom="0.39375" header="0" footer="0"/>
  <pageSetup paperSize="9" orientation="portrait" blackAndWhite="1" fitToHeight="100"/>
  <headerFooter>
    <oddFooter>&amp;CStrana &amp;P z &amp;N</oddFooter>
  </headerFooter>
  <drawing r:id="rId24"/>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101</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317</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318</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102</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370.5" customHeight="1">
      <c r="A29" s="155"/>
      <c r="B29" s="156"/>
      <c r="C29" s="155"/>
      <c r="D29" s="155"/>
      <c r="E29" s="157" t="s">
        <v>319</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ROUND(J153,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ROUND((SUM(BE153:BE4232)),  2)</f>
        <v>0</v>
      </c>
      <c r="G35" s="39"/>
      <c r="H35" s="39"/>
      <c r="I35" s="165">
        <v>0.20999999999999999</v>
      </c>
      <c r="J35" s="164">
        <f>ROUND(((SUM(BE153:BE4232))*I35),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ROUND((SUM(BF153:BF4232)),  2)</f>
        <v>0</v>
      </c>
      <c r="G36" s="39"/>
      <c r="H36" s="39"/>
      <c r="I36" s="165">
        <v>0.12</v>
      </c>
      <c r="J36" s="164">
        <f>ROUND(((SUM(BF153:BF4232))*I36),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ROUND((SUM(BG153:BG4232)),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ROUND((SUM(BH153:BH4232)),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ROUND((SUM(BI153:BI4232)),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317</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01-01 - Architektonicko - stavební řešení</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J153</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320</v>
      </c>
      <c r="E99" s="192"/>
      <c r="F99" s="192"/>
      <c r="G99" s="192"/>
      <c r="H99" s="192"/>
      <c r="I99" s="192"/>
      <c r="J99" s="193">
        <f>J154</f>
        <v>0</v>
      </c>
      <c r="K99" s="190"/>
      <c r="L99" s="194"/>
      <c r="S99" s="9"/>
      <c r="T99" s="9"/>
      <c r="U99" s="9"/>
      <c r="V99" s="9"/>
      <c r="W99" s="9"/>
      <c r="X99" s="9"/>
      <c r="Y99" s="9"/>
      <c r="Z99" s="9"/>
      <c r="AA99" s="9"/>
      <c r="AB99" s="9"/>
      <c r="AC99" s="9"/>
      <c r="AD99" s="9"/>
      <c r="AE99" s="9"/>
    </row>
    <row r="100" s="12" customFormat="1" ht="19.92" customHeight="1">
      <c r="A100" s="12"/>
      <c r="B100" s="243"/>
      <c r="C100" s="134"/>
      <c r="D100" s="244" t="s">
        <v>321</v>
      </c>
      <c r="E100" s="245"/>
      <c r="F100" s="245"/>
      <c r="G100" s="245"/>
      <c r="H100" s="245"/>
      <c r="I100" s="245"/>
      <c r="J100" s="246">
        <f>J155</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322</v>
      </c>
      <c r="E101" s="245"/>
      <c r="F101" s="245"/>
      <c r="G101" s="245"/>
      <c r="H101" s="245"/>
      <c r="I101" s="245"/>
      <c r="J101" s="246">
        <f>J348</f>
        <v>0</v>
      </c>
      <c r="K101" s="134"/>
      <c r="L101" s="247"/>
      <c r="S101" s="12"/>
      <c r="T101" s="12"/>
      <c r="U101" s="12"/>
      <c r="V101" s="12"/>
      <c r="W101" s="12"/>
      <c r="X101" s="12"/>
      <c r="Y101" s="12"/>
      <c r="Z101" s="12"/>
      <c r="AA101" s="12"/>
      <c r="AB101" s="12"/>
      <c r="AC101" s="12"/>
      <c r="AD101" s="12"/>
      <c r="AE101" s="12"/>
    </row>
    <row r="102" s="12" customFormat="1" ht="19.92" customHeight="1">
      <c r="A102" s="12"/>
      <c r="B102" s="243"/>
      <c r="C102" s="134"/>
      <c r="D102" s="244" t="s">
        <v>323</v>
      </c>
      <c r="E102" s="245"/>
      <c r="F102" s="245"/>
      <c r="G102" s="245"/>
      <c r="H102" s="245"/>
      <c r="I102" s="245"/>
      <c r="J102" s="246">
        <f>J664</f>
        <v>0</v>
      </c>
      <c r="K102" s="134"/>
      <c r="L102" s="247"/>
      <c r="S102" s="12"/>
      <c r="T102" s="12"/>
      <c r="U102" s="12"/>
      <c r="V102" s="12"/>
      <c r="W102" s="12"/>
      <c r="X102" s="12"/>
      <c r="Y102" s="12"/>
      <c r="Z102" s="12"/>
      <c r="AA102" s="12"/>
      <c r="AB102" s="12"/>
      <c r="AC102" s="12"/>
      <c r="AD102" s="12"/>
      <c r="AE102" s="12"/>
    </row>
    <row r="103" s="12" customFormat="1" ht="19.92" customHeight="1">
      <c r="A103" s="12"/>
      <c r="B103" s="243"/>
      <c r="C103" s="134"/>
      <c r="D103" s="244" t="s">
        <v>324</v>
      </c>
      <c r="E103" s="245"/>
      <c r="F103" s="245"/>
      <c r="G103" s="245"/>
      <c r="H103" s="245"/>
      <c r="I103" s="245"/>
      <c r="J103" s="246">
        <f>J1088</f>
        <v>0</v>
      </c>
      <c r="K103" s="134"/>
      <c r="L103" s="247"/>
      <c r="S103" s="12"/>
      <c r="T103" s="12"/>
      <c r="U103" s="12"/>
      <c r="V103" s="12"/>
      <c r="W103" s="12"/>
      <c r="X103" s="12"/>
      <c r="Y103" s="12"/>
      <c r="Z103" s="12"/>
      <c r="AA103" s="12"/>
      <c r="AB103" s="12"/>
      <c r="AC103" s="12"/>
      <c r="AD103" s="12"/>
      <c r="AE103" s="12"/>
    </row>
    <row r="104" s="12" customFormat="1" ht="19.92" customHeight="1">
      <c r="A104" s="12"/>
      <c r="B104" s="243"/>
      <c r="C104" s="134"/>
      <c r="D104" s="244" t="s">
        <v>325</v>
      </c>
      <c r="E104" s="245"/>
      <c r="F104" s="245"/>
      <c r="G104" s="245"/>
      <c r="H104" s="245"/>
      <c r="I104" s="245"/>
      <c r="J104" s="246">
        <f>J1399</f>
        <v>0</v>
      </c>
      <c r="K104" s="134"/>
      <c r="L104" s="247"/>
      <c r="S104" s="12"/>
      <c r="T104" s="12"/>
      <c r="U104" s="12"/>
      <c r="V104" s="12"/>
      <c r="W104" s="12"/>
      <c r="X104" s="12"/>
      <c r="Y104" s="12"/>
      <c r="Z104" s="12"/>
      <c r="AA104" s="12"/>
      <c r="AB104" s="12"/>
      <c r="AC104" s="12"/>
      <c r="AD104" s="12"/>
      <c r="AE104" s="12"/>
    </row>
    <row r="105" s="12" customFormat="1" ht="14.88" customHeight="1">
      <c r="A105" s="12"/>
      <c r="B105" s="243"/>
      <c r="C105" s="134"/>
      <c r="D105" s="244" t="s">
        <v>326</v>
      </c>
      <c r="E105" s="245"/>
      <c r="F105" s="245"/>
      <c r="G105" s="245"/>
      <c r="H105" s="245"/>
      <c r="I105" s="245"/>
      <c r="J105" s="246">
        <f>J1400</f>
        <v>0</v>
      </c>
      <c r="K105" s="134"/>
      <c r="L105" s="247"/>
      <c r="S105" s="12"/>
      <c r="T105" s="12"/>
      <c r="U105" s="12"/>
      <c r="V105" s="12"/>
      <c r="W105" s="12"/>
      <c r="X105" s="12"/>
      <c r="Y105" s="12"/>
      <c r="Z105" s="12"/>
      <c r="AA105" s="12"/>
      <c r="AB105" s="12"/>
      <c r="AC105" s="12"/>
      <c r="AD105" s="12"/>
      <c r="AE105" s="12"/>
    </row>
    <row r="106" s="12" customFormat="1" ht="14.88" customHeight="1">
      <c r="A106" s="12"/>
      <c r="B106" s="243"/>
      <c r="C106" s="134"/>
      <c r="D106" s="244" t="s">
        <v>327</v>
      </c>
      <c r="E106" s="245"/>
      <c r="F106" s="245"/>
      <c r="G106" s="245"/>
      <c r="H106" s="245"/>
      <c r="I106" s="245"/>
      <c r="J106" s="246">
        <f>J1704</f>
        <v>0</v>
      </c>
      <c r="K106" s="134"/>
      <c r="L106" s="247"/>
      <c r="S106" s="12"/>
      <c r="T106" s="12"/>
      <c r="U106" s="12"/>
      <c r="V106" s="12"/>
      <c r="W106" s="12"/>
      <c r="X106" s="12"/>
      <c r="Y106" s="12"/>
      <c r="Z106" s="12"/>
      <c r="AA106" s="12"/>
      <c r="AB106" s="12"/>
      <c r="AC106" s="12"/>
      <c r="AD106" s="12"/>
      <c r="AE106" s="12"/>
    </row>
    <row r="107" s="12" customFormat="1" ht="14.88" customHeight="1">
      <c r="A107" s="12"/>
      <c r="B107" s="243"/>
      <c r="C107" s="134"/>
      <c r="D107" s="244" t="s">
        <v>328</v>
      </c>
      <c r="E107" s="245"/>
      <c r="F107" s="245"/>
      <c r="G107" s="245"/>
      <c r="H107" s="245"/>
      <c r="I107" s="245"/>
      <c r="J107" s="246">
        <f>J1921</f>
        <v>0</v>
      </c>
      <c r="K107" s="134"/>
      <c r="L107" s="247"/>
      <c r="S107" s="12"/>
      <c r="T107" s="12"/>
      <c r="U107" s="12"/>
      <c r="V107" s="12"/>
      <c r="W107" s="12"/>
      <c r="X107" s="12"/>
      <c r="Y107" s="12"/>
      <c r="Z107" s="12"/>
      <c r="AA107" s="12"/>
      <c r="AB107" s="12"/>
      <c r="AC107" s="12"/>
      <c r="AD107" s="12"/>
      <c r="AE107" s="12"/>
    </row>
    <row r="108" s="12" customFormat="1" ht="14.88" customHeight="1">
      <c r="A108" s="12"/>
      <c r="B108" s="243"/>
      <c r="C108" s="134"/>
      <c r="D108" s="244" t="s">
        <v>329</v>
      </c>
      <c r="E108" s="245"/>
      <c r="F108" s="245"/>
      <c r="G108" s="245"/>
      <c r="H108" s="245"/>
      <c r="I108" s="245"/>
      <c r="J108" s="246">
        <f>J2168</f>
        <v>0</v>
      </c>
      <c r="K108" s="134"/>
      <c r="L108" s="247"/>
      <c r="S108" s="12"/>
      <c r="T108" s="12"/>
      <c r="U108" s="12"/>
      <c r="V108" s="12"/>
      <c r="W108" s="12"/>
      <c r="X108" s="12"/>
      <c r="Y108" s="12"/>
      <c r="Z108" s="12"/>
      <c r="AA108" s="12"/>
      <c r="AB108" s="12"/>
      <c r="AC108" s="12"/>
      <c r="AD108" s="12"/>
      <c r="AE108" s="12"/>
    </row>
    <row r="109" s="12" customFormat="1" ht="19.92" customHeight="1">
      <c r="A109" s="12"/>
      <c r="B109" s="243"/>
      <c r="C109" s="134"/>
      <c r="D109" s="244" t="s">
        <v>330</v>
      </c>
      <c r="E109" s="245"/>
      <c r="F109" s="245"/>
      <c r="G109" s="245"/>
      <c r="H109" s="245"/>
      <c r="I109" s="245"/>
      <c r="J109" s="246">
        <f>J2204</f>
        <v>0</v>
      </c>
      <c r="K109" s="134"/>
      <c r="L109" s="247"/>
      <c r="S109" s="12"/>
      <c r="T109" s="12"/>
      <c r="U109" s="12"/>
      <c r="V109" s="12"/>
      <c r="W109" s="12"/>
      <c r="X109" s="12"/>
      <c r="Y109" s="12"/>
      <c r="Z109" s="12"/>
      <c r="AA109" s="12"/>
      <c r="AB109" s="12"/>
      <c r="AC109" s="12"/>
      <c r="AD109" s="12"/>
      <c r="AE109" s="12"/>
    </row>
    <row r="110" s="12" customFormat="1" ht="19.92" customHeight="1">
      <c r="A110" s="12"/>
      <c r="B110" s="243"/>
      <c r="C110" s="134"/>
      <c r="D110" s="244" t="s">
        <v>331</v>
      </c>
      <c r="E110" s="245"/>
      <c r="F110" s="245"/>
      <c r="G110" s="245"/>
      <c r="H110" s="245"/>
      <c r="I110" s="245"/>
      <c r="J110" s="246">
        <f>J2229</f>
        <v>0</v>
      </c>
      <c r="K110" s="134"/>
      <c r="L110" s="247"/>
      <c r="S110" s="12"/>
      <c r="T110" s="12"/>
      <c r="U110" s="12"/>
      <c r="V110" s="12"/>
      <c r="W110" s="12"/>
      <c r="X110" s="12"/>
      <c r="Y110" s="12"/>
      <c r="Z110" s="12"/>
      <c r="AA110" s="12"/>
      <c r="AB110" s="12"/>
      <c r="AC110" s="12"/>
      <c r="AD110" s="12"/>
      <c r="AE110" s="12"/>
    </row>
    <row r="111" s="12" customFormat="1" ht="14.88" customHeight="1">
      <c r="A111" s="12"/>
      <c r="B111" s="243"/>
      <c r="C111" s="134"/>
      <c r="D111" s="244" t="s">
        <v>332</v>
      </c>
      <c r="E111" s="245"/>
      <c r="F111" s="245"/>
      <c r="G111" s="245"/>
      <c r="H111" s="245"/>
      <c r="I111" s="245"/>
      <c r="J111" s="246">
        <f>J2230</f>
        <v>0</v>
      </c>
      <c r="K111" s="134"/>
      <c r="L111" s="247"/>
      <c r="S111" s="12"/>
      <c r="T111" s="12"/>
      <c r="U111" s="12"/>
      <c r="V111" s="12"/>
      <c r="W111" s="12"/>
      <c r="X111" s="12"/>
      <c r="Y111" s="12"/>
      <c r="Z111" s="12"/>
      <c r="AA111" s="12"/>
      <c r="AB111" s="12"/>
      <c r="AC111" s="12"/>
      <c r="AD111" s="12"/>
      <c r="AE111" s="12"/>
    </row>
    <row r="112" s="12" customFormat="1" ht="14.88" customHeight="1">
      <c r="A112" s="12"/>
      <c r="B112" s="243"/>
      <c r="C112" s="134"/>
      <c r="D112" s="244" t="s">
        <v>333</v>
      </c>
      <c r="E112" s="245"/>
      <c r="F112" s="245"/>
      <c r="G112" s="245"/>
      <c r="H112" s="245"/>
      <c r="I112" s="245"/>
      <c r="J112" s="246">
        <f>J2279</f>
        <v>0</v>
      </c>
      <c r="K112" s="134"/>
      <c r="L112" s="247"/>
      <c r="S112" s="12"/>
      <c r="T112" s="12"/>
      <c r="U112" s="12"/>
      <c r="V112" s="12"/>
      <c r="W112" s="12"/>
      <c r="X112" s="12"/>
      <c r="Y112" s="12"/>
      <c r="Z112" s="12"/>
      <c r="AA112" s="12"/>
      <c r="AB112" s="12"/>
      <c r="AC112" s="12"/>
      <c r="AD112" s="12"/>
      <c r="AE112" s="12"/>
    </row>
    <row r="113" s="12" customFormat="1" ht="19.92" customHeight="1">
      <c r="A113" s="12"/>
      <c r="B113" s="243"/>
      <c r="C113" s="134"/>
      <c r="D113" s="244" t="s">
        <v>334</v>
      </c>
      <c r="E113" s="245"/>
      <c r="F113" s="245"/>
      <c r="G113" s="245"/>
      <c r="H113" s="245"/>
      <c r="I113" s="245"/>
      <c r="J113" s="246">
        <f>J2354</f>
        <v>0</v>
      </c>
      <c r="K113" s="134"/>
      <c r="L113" s="247"/>
      <c r="S113" s="12"/>
      <c r="T113" s="12"/>
      <c r="U113" s="12"/>
      <c r="V113" s="12"/>
      <c r="W113" s="12"/>
      <c r="X113" s="12"/>
      <c r="Y113" s="12"/>
      <c r="Z113" s="12"/>
      <c r="AA113" s="12"/>
      <c r="AB113" s="12"/>
      <c r="AC113" s="12"/>
      <c r="AD113" s="12"/>
      <c r="AE113" s="12"/>
    </row>
    <row r="114" s="9" customFormat="1" ht="24.96" customHeight="1">
      <c r="A114" s="9"/>
      <c r="B114" s="189"/>
      <c r="C114" s="190"/>
      <c r="D114" s="191" t="s">
        <v>335</v>
      </c>
      <c r="E114" s="192"/>
      <c r="F114" s="192"/>
      <c r="G114" s="192"/>
      <c r="H114" s="192"/>
      <c r="I114" s="192"/>
      <c r="J114" s="193">
        <f>J2358</f>
        <v>0</v>
      </c>
      <c r="K114" s="190"/>
      <c r="L114" s="194"/>
      <c r="S114" s="9"/>
      <c r="T114" s="9"/>
      <c r="U114" s="9"/>
      <c r="V114" s="9"/>
      <c r="W114" s="9"/>
      <c r="X114" s="9"/>
      <c r="Y114" s="9"/>
      <c r="Z114" s="9"/>
      <c r="AA114" s="9"/>
      <c r="AB114" s="9"/>
      <c r="AC114" s="9"/>
      <c r="AD114" s="9"/>
      <c r="AE114" s="9"/>
    </row>
    <row r="115" s="12" customFormat="1" ht="19.92" customHeight="1">
      <c r="A115" s="12"/>
      <c r="B115" s="243"/>
      <c r="C115" s="134"/>
      <c r="D115" s="244" t="s">
        <v>336</v>
      </c>
      <c r="E115" s="245"/>
      <c r="F115" s="245"/>
      <c r="G115" s="245"/>
      <c r="H115" s="245"/>
      <c r="I115" s="245"/>
      <c r="J115" s="246">
        <f>J2359</f>
        <v>0</v>
      </c>
      <c r="K115" s="134"/>
      <c r="L115" s="247"/>
      <c r="S115" s="12"/>
      <c r="T115" s="12"/>
      <c r="U115" s="12"/>
      <c r="V115" s="12"/>
      <c r="W115" s="12"/>
      <c r="X115" s="12"/>
      <c r="Y115" s="12"/>
      <c r="Z115" s="12"/>
      <c r="AA115" s="12"/>
      <c r="AB115" s="12"/>
      <c r="AC115" s="12"/>
      <c r="AD115" s="12"/>
      <c r="AE115" s="12"/>
    </row>
    <row r="116" s="12" customFormat="1" ht="19.92" customHeight="1">
      <c r="A116" s="12"/>
      <c r="B116" s="243"/>
      <c r="C116" s="134"/>
      <c r="D116" s="244" t="s">
        <v>337</v>
      </c>
      <c r="E116" s="245"/>
      <c r="F116" s="245"/>
      <c r="G116" s="245"/>
      <c r="H116" s="245"/>
      <c r="I116" s="245"/>
      <c r="J116" s="246">
        <f>J2472</f>
        <v>0</v>
      </c>
      <c r="K116" s="134"/>
      <c r="L116" s="247"/>
      <c r="S116" s="12"/>
      <c r="T116" s="12"/>
      <c r="U116" s="12"/>
      <c r="V116" s="12"/>
      <c r="W116" s="12"/>
      <c r="X116" s="12"/>
      <c r="Y116" s="12"/>
      <c r="Z116" s="12"/>
      <c r="AA116" s="12"/>
      <c r="AB116" s="12"/>
      <c r="AC116" s="12"/>
      <c r="AD116" s="12"/>
      <c r="AE116" s="12"/>
    </row>
    <row r="117" s="12" customFormat="1" ht="19.92" customHeight="1">
      <c r="A117" s="12"/>
      <c r="B117" s="243"/>
      <c r="C117" s="134"/>
      <c r="D117" s="244" t="s">
        <v>338</v>
      </c>
      <c r="E117" s="245"/>
      <c r="F117" s="245"/>
      <c r="G117" s="245"/>
      <c r="H117" s="245"/>
      <c r="I117" s="245"/>
      <c r="J117" s="246">
        <f>J2653</f>
        <v>0</v>
      </c>
      <c r="K117" s="134"/>
      <c r="L117" s="247"/>
      <c r="S117" s="12"/>
      <c r="T117" s="12"/>
      <c r="U117" s="12"/>
      <c r="V117" s="12"/>
      <c r="W117" s="12"/>
      <c r="X117" s="12"/>
      <c r="Y117" s="12"/>
      <c r="Z117" s="12"/>
      <c r="AA117" s="12"/>
      <c r="AB117" s="12"/>
      <c r="AC117" s="12"/>
      <c r="AD117" s="12"/>
      <c r="AE117" s="12"/>
    </row>
    <row r="118" s="12" customFormat="1" ht="19.92" customHeight="1">
      <c r="A118" s="12"/>
      <c r="B118" s="243"/>
      <c r="C118" s="134"/>
      <c r="D118" s="244" t="s">
        <v>339</v>
      </c>
      <c r="E118" s="245"/>
      <c r="F118" s="245"/>
      <c r="G118" s="245"/>
      <c r="H118" s="245"/>
      <c r="I118" s="245"/>
      <c r="J118" s="246">
        <f>J2851</f>
        <v>0</v>
      </c>
      <c r="K118" s="134"/>
      <c r="L118" s="247"/>
      <c r="S118" s="12"/>
      <c r="T118" s="12"/>
      <c r="U118" s="12"/>
      <c r="V118" s="12"/>
      <c r="W118" s="12"/>
      <c r="X118" s="12"/>
      <c r="Y118" s="12"/>
      <c r="Z118" s="12"/>
      <c r="AA118" s="12"/>
      <c r="AB118" s="12"/>
      <c r="AC118" s="12"/>
      <c r="AD118" s="12"/>
      <c r="AE118" s="12"/>
    </row>
    <row r="119" s="12" customFormat="1" ht="19.92" customHeight="1">
      <c r="A119" s="12"/>
      <c r="B119" s="243"/>
      <c r="C119" s="134"/>
      <c r="D119" s="244" t="s">
        <v>340</v>
      </c>
      <c r="E119" s="245"/>
      <c r="F119" s="245"/>
      <c r="G119" s="245"/>
      <c r="H119" s="245"/>
      <c r="I119" s="245"/>
      <c r="J119" s="246">
        <f>J2883</f>
        <v>0</v>
      </c>
      <c r="K119" s="134"/>
      <c r="L119" s="247"/>
      <c r="S119" s="12"/>
      <c r="T119" s="12"/>
      <c r="U119" s="12"/>
      <c r="V119" s="12"/>
      <c r="W119" s="12"/>
      <c r="X119" s="12"/>
      <c r="Y119" s="12"/>
      <c r="Z119" s="12"/>
      <c r="AA119" s="12"/>
      <c r="AB119" s="12"/>
      <c r="AC119" s="12"/>
      <c r="AD119" s="12"/>
      <c r="AE119" s="12"/>
    </row>
    <row r="120" s="12" customFormat="1" ht="19.92" customHeight="1">
      <c r="A120" s="12"/>
      <c r="B120" s="243"/>
      <c r="C120" s="134"/>
      <c r="D120" s="244" t="s">
        <v>341</v>
      </c>
      <c r="E120" s="245"/>
      <c r="F120" s="245"/>
      <c r="G120" s="245"/>
      <c r="H120" s="245"/>
      <c r="I120" s="245"/>
      <c r="J120" s="246">
        <f>J2886</f>
        <v>0</v>
      </c>
      <c r="K120" s="134"/>
      <c r="L120" s="247"/>
      <c r="S120" s="12"/>
      <c r="T120" s="12"/>
      <c r="U120" s="12"/>
      <c r="V120" s="12"/>
      <c r="W120" s="12"/>
      <c r="X120" s="12"/>
      <c r="Y120" s="12"/>
      <c r="Z120" s="12"/>
      <c r="AA120" s="12"/>
      <c r="AB120" s="12"/>
      <c r="AC120" s="12"/>
      <c r="AD120" s="12"/>
      <c r="AE120" s="12"/>
    </row>
    <row r="121" s="12" customFormat="1" ht="19.92" customHeight="1">
      <c r="A121" s="12"/>
      <c r="B121" s="243"/>
      <c r="C121" s="134"/>
      <c r="D121" s="244" t="s">
        <v>342</v>
      </c>
      <c r="E121" s="245"/>
      <c r="F121" s="245"/>
      <c r="G121" s="245"/>
      <c r="H121" s="245"/>
      <c r="I121" s="245"/>
      <c r="J121" s="246">
        <f>J2901</f>
        <v>0</v>
      </c>
      <c r="K121" s="134"/>
      <c r="L121" s="247"/>
      <c r="S121" s="12"/>
      <c r="T121" s="12"/>
      <c r="U121" s="12"/>
      <c r="V121" s="12"/>
      <c r="W121" s="12"/>
      <c r="X121" s="12"/>
      <c r="Y121" s="12"/>
      <c r="Z121" s="12"/>
      <c r="AA121" s="12"/>
      <c r="AB121" s="12"/>
      <c r="AC121" s="12"/>
      <c r="AD121" s="12"/>
      <c r="AE121" s="12"/>
    </row>
    <row r="122" s="12" customFormat="1" ht="19.92" customHeight="1">
      <c r="A122" s="12"/>
      <c r="B122" s="243"/>
      <c r="C122" s="134"/>
      <c r="D122" s="244" t="s">
        <v>343</v>
      </c>
      <c r="E122" s="245"/>
      <c r="F122" s="245"/>
      <c r="G122" s="245"/>
      <c r="H122" s="245"/>
      <c r="I122" s="245"/>
      <c r="J122" s="246">
        <f>J3033</f>
        <v>0</v>
      </c>
      <c r="K122" s="134"/>
      <c r="L122" s="247"/>
      <c r="S122" s="12"/>
      <c r="T122" s="12"/>
      <c r="U122" s="12"/>
      <c r="V122" s="12"/>
      <c r="W122" s="12"/>
      <c r="X122" s="12"/>
      <c r="Y122" s="12"/>
      <c r="Z122" s="12"/>
      <c r="AA122" s="12"/>
      <c r="AB122" s="12"/>
      <c r="AC122" s="12"/>
      <c r="AD122" s="12"/>
      <c r="AE122" s="12"/>
    </row>
    <row r="123" s="12" customFormat="1" ht="19.92" customHeight="1">
      <c r="A123" s="12"/>
      <c r="B123" s="243"/>
      <c r="C123" s="134"/>
      <c r="D123" s="244" t="s">
        <v>344</v>
      </c>
      <c r="E123" s="245"/>
      <c r="F123" s="245"/>
      <c r="G123" s="245"/>
      <c r="H123" s="245"/>
      <c r="I123" s="245"/>
      <c r="J123" s="246">
        <f>J3055</f>
        <v>0</v>
      </c>
      <c r="K123" s="134"/>
      <c r="L123" s="247"/>
      <c r="S123" s="12"/>
      <c r="T123" s="12"/>
      <c r="U123" s="12"/>
      <c r="V123" s="12"/>
      <c r="W123" s="12"/>
      <c r="X123" s="12"/>
      <c r="Y123" s="12"/>
      <c r="Z123" s="12"/>
      <c r="AA123" s="12"/>
      <c r="AB123" s="12"/>
      <c r="AC123" s="12"/>
      <c r="AD123" s="12"/>
      <c r="AE123" s="12"/>
    </row>
    <row r="124" s="12" customFormat="1" ht="19.92" customHeight="1">
      <c r="A124" s="12"/>
      <c r="B124" s="243"/>
      <c r="C124" s="134"/>
      <c r="D124" s="244" t="s">
        <v>345</v>
      </c>
      <c r="E124" s="245"/>
      <c r="F124" s="245"/>
      <c r="G124" s="245"/>
      <c r="H124" s="245"/>
      <c r="I124" s="245"/>
      <c r="J124" s="246">
        <f>J3212</f>
        <v>0</v>
      </c>
      <c r="K124" s="134"/>
      <c r="L124" s="247"/>
      <c r="S124" s="12"/>
      <c r="T124" s="12"/>
      <c r="U124" s="12"/>
      <c r="V124" s="12"/>
      <c r="W124" s="12"/>
      <c r="X124" s="12"/>
      <c r="Y124" s="12"/>
      <c r="Z124" s="12"/>
      <c r="AA124" s="12"/>
      <c r="AB124" s="12"/>
      <c r="AC124" s="12"/>
      <c r="AD124" s="12"/>
      <c r="AE124" s="12"/>
    </row>
    <row r="125" s="12" customFormat="1" ht="19.92" customHeight="1">
      <c r="A125" s="12"/>
      <c r="B125" s="243"/>
      <c r="C125" s="134"/>
      <c r="D125" s="244" t="s">
        <v>346</v>
      </c>
      <c r="E125" s="245"/>
      <c r="F125" s="245"/>
      <c r="G125" s="245"/>
      <c r="H125" s="245"/>
      <c r="I125" s="245"/>
      <c r="J125" s="246">
        <f>J3389</f>
        <v>0</v>
      </c>
      <c r="K125" s="134"/>
      <c r="L125" s="247"/>
      <c r="S125" s="12"/>
      <c r="T125" s="12"/>
      <c r="U125" s="12"/>
      <c r="V125" s="12"/>
      <c r="W125" s="12"/>
      <c r="X125" s="12"/>
      <c r="Y125" s="12"/>
      <c r="Z125" s="12"/>
      <c r="AA125" s="12"/>
      <c r="AB125" s="12"/>
      <c r="AC125" s="12"/>
      <c r="AD125" s="12"/>
      <c r="AE125" s="12"/>
    </row>
    <row r="126" s="12" customFormat="1" ht="19.92" customHeight="1">
      <c r="A126" s="12"/>
      <c r="B126" s="243"/>
      <c r="C126" s="134"/>
      <c r="D126" s="244" t="s">
        <v>347</v>
      </c>
      <c r="E126" s="245"/>
      <c r="F126" s="245"/>
      <c r="G126" s="245"/>
      <c r="H126" s="245"/>
      <c r="I126" s="245"/>
      <c r="J126" s="246">
        <f>J3507</f>
        <v>0</v>
      </c>
      <c r="K126" s="134"/>
      <c r="L126" s="247"/>
      <c r="S126" s="12"/>
      <c r="T126" s="12"/>
      <c r="U126" s="12"/>
      <c r="V126" s="12"/>
      <c r="W126" s="12"/>
      <c r="X126" s="12"/>
      <c r="Y126" s="12"/>
      <c r="Z126" s="12"/>
      <c r="AA126" s="12"/>
      <c r="AB126" s="12"/>
      <c r="AC126" s="12"/>
      <c r="AD126" s="12"/>
      <c r="AE126" s="12"/>
    </row>
    <row r="127" s="12" customFormat="1" ht="19.92" customHeight="1">
      <c r="A127" s="12"/>
      <c r="B127" s="243"/>
      <c r="C127" s="134"/>
      <c r="D127" s="244" t="s">
        <v>348</v>
      </c>
      <c r="E127" s="245"/>
      <c r="F127" s="245"/>
      <c r="G127" s="245"/>
      <c r="H127" s="245"/>
      <c r="I127" s="245"/>
      <c r="J127" s="246">
        <f>J3638</f>
        <v>0</v>
      </c>
      <c r="K127" s="134"/>
      <c r="L127" s="247"/>
      <c r="S127" s="12"/>
      <c r="T127" s="12"/>
      <c r="U127" s="12"/>
      <c r="V127" s="12"/>
      <c r="W127" s="12"/>
      <c r="X127" s="12"/>
      <c r="Y127" s="12"/>
      <c r="Z127" s="12"/>
      <c r="AA127" s="12"/>
      <c r="AB127" s="12"/>
      <c r="AC127" s="12"/>
      <c r="AD127" s="12"/>
      <c r="AE127" s="12"/>
    </row>
    <row r="128" s="12" customFormat="1" ht="19.92" customHeight="1">
      <c r="A128" s="12"/>
      <c r="B128" s="243"/>
      <c r="C128" s="134"/>
      <c r="D128" s="244" t="s">
        <v>349</v>
      </c>
      <c r="E128" s="245"/>
      <c r="F128" s="245"/>
      <c r="G128" s="245"/>
      <c r="H128" s="245"/>
      <c r="I128" s="245"/>
      <c r="J128" s="246">
        <f>J3715</f>
        <v>0</v>
      </c>
      <c r="K128" s="134"/>
      <c r="L128" s="247"/>
      <c r="S128" s="12"/>
      <c r="T128" s="12"/>
      <c r="U128" s="12"/>
      <c r="V128" s="12"/>
      <c r="W128" s="12"/>
      <c r="X128" s="12"/>
      <c r="Y128" s="12"/>
      <c r="Z128" s="12"/>
      <c r="AA128" s="12"/>
      <c r="AB128" s="12"/>
      <c r="AC128" s="12"/>
      <c r="AD128" s="12"/>
      <c r="AE128" s="12"/>
    </row>
    <row r="129" s="12" customFormat="1" ht="19.92" customHeight="1">
      <c r="A129" s="12"/>
      <c r="B129" s="243"/>
      <c r="C129" s="134"/>
      <c r="D129" s="244" t="s">
        <v>350</v>
      </c>
      <c r="E129" s="245"/>
      <c r="F129" s="245"/>
      <c r="G129" s="245"/>
      <c r="H129" s="245"/>
      <c r="I129" s="245"/>
      <c r="J129" s="246">
        <f>J3999</f>
        <v>0</v>
      </c>
      <c r="K129" s="134"/>
      <c r="L129" s="247"/>
      <c r="S129" s="12"/>
      <c r="T129" s="12"/>
      <c r="U129" s="12"/>
      <c r="V129" s="12"/>
      <c r="W129" s="12"/>
      <c r="X129" s="12"/>
      <c r="Y129" s="12"/>
      <c r="Z129" s="12"/>
      <c r="AA129" s="12"/>
      <c r="AB129" s="12"/>
      <c r="AC129" s="12"/>
      <c r="AD129" s="12"/>
      <c r="AE129" s="12"/>
    </row>
    <row r="130" s="12" customFormat="1" ht="19.92" customHeight="1">
      <c r="A130" s="12"/>
      <c r="B130" s="243"/>
      <c r="C130" s="134"/>
      <c r="D130" s="244" t="s">
        <v>351</v>
      </c>
      <c r="E130" s="245"/>
      <c r="F130" s="245"/>
      <c r="G130" s="245"/>
      <c r="H130" s="245"/>
      <c r="I130" s="245"/>
      <c r="J130" s="246">
        <f>J4133</f>
        <v>0</v>
      </c>
      <c r="K130" s="134"/>
      <c r="L130" s="247"/>
      <c r="S130" s="12"/>
      <c r="T130" s="12"/>
      <c r="U130" s="12"/>
      <c r="V130" s="12"/>
      <c r="W130" s="12"/>
      <c r="X130" s="12"/>
      <c r="Y130" s="12"/>
      <c r="Z130" s="12"/>
      <c r="AA130" s="12"/>
      <c r="AB130" s="12"/>
      <c r="AC130" s="12"/>
      <c r="AD130" s="12"/>
      <c r="AE130" s="12"/>
    </row>
    <row r="131" s="12" customFormat="1" ht="19.92" customHeight="1">
      <c r="A131" s="12"/>
      <c r="B131" s="243"/>
      <c r="C131" s="134"/>
      <c r="D131" s="244" t="s">
        <v>352</v>
      </c>
      <c r="E131" s="245"/>
      <c r="F131" s="245"/>
      <c r="G131" s="245"/>
      <c r="H131" s="245"/>
      <c r="I131" s="245"/>
      <c r="J131" s="246">
        <f>J4207</f>
        <v>0</v>
      </c>
      <c r="K131" s="134"/>
      <c r="L131" s="247"/>
      <c r="S131" s="12"/>
      <c r="T131" s="12"/>
      <c r="U131" s="12"/>
      <c r="V131" s="12"/>
      <c r="W131" s="12"/>
      <c r="X131" s="12"/>
      <c r="Y131" s="12"/>
      <c r="Z131" s="12"/>
      <c r="AA131" s="12"/>
      <c r="AB131" s="12"/>
      <c r="AC131" s="12"/>
      <c r="AD131" s="12"/>
      <c r="AE131" s="12"/>
    </row>
    <row r="132" s="2" customFormat="1" ht="21.84" customHeight="1">
      <c r="A132" s="39"/>
      <c r="B132" s="40"/>
      <c r="C132" s="41"/>
      <c r="D132" s="41"/>
      <c r="E132" s="41"/>
      <c r="F132" s="41"/>
      <c r="G132" s="41"/>
      <c r="H132" s="41"/>
      <c r="I132" s="41"/>
      <c r="J132" s="41"/>
      <c r="K132" s="41"/>
      <c r="L132" s="64"/>
      <c r="S132" s="39"/>
      <c r="T132" s="39"/>
      <c r="U132" s="39"/>
      <c r="V132" s="39"/>
      <c r="W132" s="39"/>
      <c r="X132" s="39"/>
      <c r="Y132" s="39"/>
      <c r="Z132" s="39"/>
      <c r="AA132" s="39"/>
      <c r="AB132" s="39"/>
      <c r="AC132" s="39"/>
      <c r="AD132" s="39"/>
      <c r="AE132" s="39"/>
    </row>
    <row r="133" s="2" customFormat="1" ht="6.96" customHeight="1">
      <c r="A133" s="39"/>
      <c r="B133" s="67"/>
      <c r="C133" s="68"/>
      <c r="D133" s="68"/>
      <c r="E133" s="68"/>
      <c r="F133" s="68"/>
      <c r="G133" s="68"/>
      <c r="H133" s="68"/>
      <c r="I133" s="68"/>
      <c r="J133" s="68"/>
      <c r="K133" s="68"/>
      <c r="L133" s="64"/>
      <c r="S133" s="39"/>
      <c r="T133" s="39"/>
      <c r="U133" s="39"/>
      <c r="V133" s="39"/>
      <c r="W133" s="39"/>
      <c r="X133" s="39"/>
      <c r="Y133" s="39"/>
      <c r="Z133" s="39"/>
      <c r="AA133" s="39"/>
      <c r="AB133" s="39"/>
      <c r="AC133" s="39"/>
      <c r="AD133" s="39"/>
      <c r="AE133" s="39"/>
    </row>
    <row r="137" s="2" customFormat="1" ht="6.96" customHeight="1">
      <c r="A137" s="39"/>
      <c r="B137" s="69"/>
      <c r="C137" s="70"/>
      <c r="D137" s="70"/>
      <c r="E137" s="70"/>
      <c r="F137" s="70"/>
      <c r="G137" s="70"/>
      <c r="H137" s="70"/>
      <c r="I137" s="70"/>
      <c r="J137" s="70"/>
      <c r="K137" s="70"/>
      <c r="L137" s="64"/>
      <c r="S137" s="39"/>
      <c r="T137" s="39"/>
      <c r="U137" s="39"/>
      <c r="V137" s="39"/>
      <c r="W137" s="39"/>
      <c r="X137" s="39"/>
      <c r="Y137" s="39"/>
      <c r="Z137" s="39"/>
      <c r="AA137" s="39"/>
      <c r="AB137" s="39"/>
      <c r="AC137" s="39"/>
      <c r="AD137" s="39"/>
      <c r="AE137" s="39"/>
    </row>
    <row r="138" s="2" customFormat="1" ht="24.96" customHeight="1">
      <c r="A138" s="39"/>
      <c r="B138" s="40"/>
      <c r="C138" s="24" t="s">
        <v>200</v>
      </c>
      <c r="D138" s="41"/>
      <c r="E138" s="41"/>
      <c r="F138" s="41"/>
      <c r="G138" s="41"/>
      <c r="H138" s="41"/>
      <c r="I138" s="41"/>
      <c r="J138" s="41"/>
      <c r="K138" s="41"/>
      <c r="L138" s="64"/>
      <c r="S138" s="39"/>
      <c r="T138" s="39"/>
      <c r="U138" s="39"/>
      <c r="V138" s="39"/>
      <c r="W138" s="39"/>
      <c r="X138" s="39"/>
      <c r="Y138" s="39"/>
      <c r="Z138" s="39"/>
      <c r="AA138" s="39"/>
      <c r="AB138" s="39"/>
      <c r="AC138" s="39"/>
      <c r="AD138" s="39"/>
      <c r="AE138" s="39"/>
    </row>
    <row r="139" s="2" customFormat="1" ht="6.96" customHeight="1">
      <c r="A139" s="39"/>
      <c r="B139" s="40"/>
      <c r="C139" s="41"/>
      <c r="D139" s="41"/>
      <c r="E139" s="41"/>
      <c r="F139" s="41"/>
      <c r="G139" s="41"/>
      <c r="H139" s="41"/>
      <c r="I139" s="41"/>
      <c r="J139" s="41"/>
      <c r="K139" s="41"/>
      <c r="L139" s="64"/>
      <c r="S139" s="39"/>
      <c r="T139" s="39"/>
      <c r="U139" s="39"/>
      <c r="V139" s="39"/>
      <c r="W139" s="39"/>
      <c r="X139" s="39"/>
      <c r="Y139" s="39"/>
      <c r="Z139" s="39"/>
      <c r="AA139" s="39"/>
      <c r="AB139" s="39"/>
      <c r="AC139" s="39"/>
      <c r="AD139" s="39"/>
      <c r="AE139" s="39"/>
    </row>
    <row r="140" s="2" customFormat="1" ht="12" customHeight="1">
      <c r="A140" s="39"/>
      <c r="B140" s="40"/>
      <c r="C140" s="33" t="s">
        <v>16</v>
      </c>
      <c r="D140" s="41"/>
      <c r="E140" s="41"/>
      <c r="F140" s="41"/>
      <c r="G140" s="41"/>
      <c r="H140" s="41"/>
      <c r="I140" s="41"/>
      <c r="J140" s="41"/>
      <c r="K140" s="41"/>
      <c r="L140" s="64"/>
      <c r="S140" s="39"/>
      <c r="T140" s="39"/>
      <c r="U140" s="39"/>
      <c r="V140" s="39"/>
      <c r="W140" s="39"/>
      <c r="X140" s="39"/>
      <c r="Y140" s="39"/>
      <c r="Z140" s="39"/>
      <c r="AA140" s="39"/>
      <c r="AB140" s="39"/>
      <c r="AC140" s="39"/>
      <c r="AD140" s="39"/>
      <c r="AE140" s="39"/>
    </row>
    <row r="141" s="2" customFormat="1" ht="16.5" customHeight="1">
      <c r="A141" s="39"/>
      <c r="B141" s="40"/>
      <c r="C141" s="41"/>
      <c r="D141" s="41"/>
      <c r="E141" s="184" t="str">
        <f>E7</f>
        <v>Výstavba výjezdové základny ZZS KV – Velké Meziříčí</v>
      </c>
      <c r="F141" s="33"/>
      <c r="G141" s="33"/>
      <c r="H141" s="33"/>
      <c r="I141" s="41"/>
      <c r="J141" s="41"/>
      <c r="K141" s="41"/>
      <c r="L141" s="64"/>
      <c r="S141" s="39"/>
      <c r="T141" s="39"/>
      <c r="U141" s="39"/>
      <c r="V141" s="39"/>
      <c r="W141" s="39"/>
      <c r="X141" s="39"/>
      <c r="Y141" s="39"/>
      <c r="Z141" s="39"/>
      <c r="AA141" s="39"/>
      <c r="AB141" s="39"/>
      <c r="AC141" s="39"/>
      <c r="AD141" s="39"/>
      <c r="AE141" s="39"/>
    </row>
    <row r="142" s="1" customFormat="1" ht="12" customHeight="1">
      <c r="B142" s="22"/>
      <c r="C142" s="33" t="s">
        <v>189</v>
      </c>
      <c r="D142" s="23"/>
      <c r="E142" s="23"/>
      <c r="F142" s="23"/>
      <c r="G142" s="23"/>
      <c r="H142" s="23"/>
      <c r="I142" s="23"/>
      <c r="J142" s="23"/>
      <c r="K142" s="23"/>
      <c r="L142" s="21"/>
    </row>
    <row r="143" s="2" customFormat="1" ht="16.5" customHeight="1">
      <c r="A143" s="39"/>
      <c r="B143" s="40"/>
      <c r="C143" s="41"/>
      <c r="D143" s="41"/>
      <c r="E143" s="184" t="s">
        <v>317</v>
      </c>
      <c r="F143" s="41"/>
      <c r="G143" s="41"/>
      <c r="H143" s="41"/>
      <c r="I143" s="41"/>
      <c r="J143" s="41"/>
      <c r="K143" s="41"/>
      <c r="L143" s="64"/>
      <c r="S143" s="39"/>
      <c r="T143" s="39"/>
      <c r="U143" s="39"/>
      <c r="V143" s="39"/>
      <c r="W143" s="39"/>
      <c r="X143" s="39"/>
      <c r="Y143" s="39"/>
      <c r="Z143" s="39"/>
      <c r="AA143" s="39"/>
      <c r="AB143" s="39"/>
      <c r="AC143" s="39"/>
      <c r="AD143" s="39"/>
      <c r="AE143" s="39"/>
    </row>
    <row r="144" s="2" customFormat="1" ht="12" customHeight="1">
      <c r="A144" s="39"/>
      <c r="B144" s="40"/>
      <c r="C144" s="33" t="s">
        <v>191</v>
      </c>
      <c r="D144" s="41"/>
      <c r="E144" s="41"/>
      <c r="F144" s="41"/>
      <c r="G144" s="41"/>
      <c r="H144" s="41"/>
      <c r="I144" s="41"/>
      <c r="J144" s="41"/>
      <c r="K144" s="41"/>
      <c r="L144" s="64"/>
      <c r="S144" s="39"/>
      <c r="T144" s="39"/>
      <c r="U144" s="39"/>
      <c r="V144" s="39"/>
      <c r="W144" s="39"/>
      <c r="X144" s="39"/>
      <c r="Y144" s="39"/>
      <c r="Z144" s="39"/>
      <c r="AA144" s="39"/>
      <c r="AB144" s="39"/>
      <c r="AC144" s="39"/>
      <c r="AD144" s="39"/>
      <c r="AE144" s="39"/>
    </row>
    <row r="145" s="2" customFormat="1" ht="16.5" customHeight="1">
      <c r="A145" s="39"/>
      <c r="B145" s="40"/>
      <c r="C145" s="41"/>
      <c r="D145" s="41"/>
      <c r="E145" s="77" t="str">
        <f>E11</f>
        <v>01-01 - Architektonicko - stavební řešení</v>
      </c>
      <c r="F145" s="41"/>
      <c r="G145" s="41"/>
      <c r="H145" s="41"/>
      <c r="I145" s="41"/>
      <c r="J145" s="41"/>
      <c r="K145" s="41"/>
      <c r="L145" s="64"/>
      <c r="S145" s="39"/>
      <c r="T145" s="39"/>
      <c r="U145" s="39"/>
      <c r="V145" s="39"/>
      <c r="W145" s="39"/>
      <c r="X145" s="39"/>
      <c r="Y145" s="39"/>
      <c r="Z145" s="39"/>
      <c r="AA145" s="39"/>
      <c r="AB145" s="39"/>
      <c r="AC145" s="39"/>
      <c r="AD145" s="39"/>
      <c r="AE145" s="39"/>
    </row>
    <row r="146" s="2" customFormat="1" ht="6.96" customHeight="1">
      <c r="A146" s="39"/>
      <c r="B146" s="40"/>
      <c r="C146" s="41"/>
      <c r="D146" s="41"/>
      <c r="E146" s="41"/>
      <c r="F146" s="41"/>
      <c r="G146" s="41"/>
      <c r="H146" s="41"/>
      <c r="I146" s="41"/>
      <c r="J146" s="41"/>
      <c r="K146" s="41"/>
      <c r="L146" s="64"/>
      <c r="S146" s="39"/>
      <c r="T146" s="39"/>
      <c r="U146" s="39"/>
      <c r="V146" s="39"/>
      <c r="W146" s="39"/>
      <c r="X146" s="39"/>
      <c r="Y146" s="39"/>
      <c r="Z146" s="39"/>
      <c r="AA146" s="39"/>
      <c r="AB146" s="39"/>
      <c r="AC146" s="39"/>
      <c r="AD146" s="39"/>
      <c r="AE146" s="39"/>
    </row>
    <row r="147" s="2" customFormat="1" ht="12" customHeight="1">
      <c r="A147" s="39"/>
      <c r="B147" s="40"/>
      <c r="C147" s="33" t="s">
        <v>20</v>
      </c>
      <c r="D147" s="41"/>
      <c r="E147" s="41"/>
      <c r="F147" s="28" t="str">
        <f>F14</f>
        <v>Velké Meziříčí</v>
      </c>
      <c r="G147" s="41"/>
      <c r="H147" s="41"/>
      <c r="I147" s="33" t="s">
        <v>22</v>
      </c>
      <c r="J147" s="80" t="str">
        <f>IF(J14="","",J14)</f>
        <v>27. 3. 2025</v>
      </c>
      <c r="K147" s="41"/>
      <c r="L147" s="64"/>
      <c r="S147" s="39"/>
      <c r="T147" s="39"/>
      <c r="U147" s="39"/>
      <c r="V147" s="39"/>
      <c r="W147" s="39"/>
      <c r="X147" s="39"/>
      <c r="Y147" s="39"/>
      <c r="Z147" s="39"/>
      <c r="AA147" s="39"/>
      <c r="AB147" s="39"/>
      <c r="AC147" s="39"/>
      <c r="AD147" s="39"/>
      <c r="AE147" s="39"/>
    </row>
    <row r="148" s="2" customFormat="1" ht="6.96" customHeight="1">
      <c r="A148" s="39"/>
      <c r="B148" s="40"/>
      <c r="C148" s="41"/>
      <c r="D148" s="41"/>
      <c r="E148" s="41"/>
      <c r="F148" s="41"/>
      <c r="G148" s="41"/>
      <c r="H148" s="41"/>
      <c r="I148" s="41"/>
      <c r="J148" s="41"/>
      <c r="K148" s="41"/>
      <c r="L148" s="64"/>
      <c r="S148" s="39"/>
      <c r="T148" s="39"/>
      <c r="U148" s="39"/>
      <c r="V148" s="39"/>
      <c r="W148" s="39"/>
      <c r="X148" s="39"/>
      <c r="Y148" s="39"/>
      <c r="Z148" s="39"/>
      <c r="AA148" s="39"/>
      <c r="AB148" s="39"/>
      <c r="AC148" s="39"/>
      <c r="AD148" s="39"/>
      <c r="AE148" s="39"/>
    </row>
    <row r="149" s="2" customFormat="1" ht="25.65" customHeight="1">
      <c r="A149" s="39"/>
      <c r="B149" s="40"/>
      <c r="C149" s="33" t="s">
        <v>24</v>
      </c>
      <c r="D149" s="41"/>
      <c r="E149" s="41"/>
      <c r="F149" s="28" t="str">
        <f>E17</f>
        <v>Kraj Vysočina</v>
      </c>
      <c r="G149" s="41"/>
      <c r="H149" s="41"/>
      <c r="I149" s="33" t="s">
        <v>32</v>
      </c>
      <c r="J149" s="37" t="str">
        <f>E23</f>
        <v>PROJEKT CENTRUM NOVA s.r.o.</v>
      </c>
      <c r="K149" s="41"/>
      <c r="L149" s="64"/>
      <c r="S149" s="39"/>
      <c r="T149" s="39"/>
      <c r="U149" s="39"/>
      <c r="V149" s="39"/>
      <c r="W149" s="39"/>
      <c r="X149" s="39"/>
      <c r="Y149" s="39"/>
      <c r="Z149" s="39"/>
      <c r="AA149" s="39"/>
      <c r="AB149" s="39"/>
      <c r="AC149" s="39"/>
      <c r="AD149" s="39"/>
      <c r="AE149" s="39"/>
    </row>
    <row r="150" s="2" customFormat="1" ht="15.15" customHeight="1">
      <c r="A150" s="39"/>
      <c r="B150" s="40"/>
      <c r="C150" s="33" t="s">
        <v>30</v>
      </c>
      <c r="D150" s="41"/>
      <c r="E150" s="41"/>
      <c r="F150" s="28" t="str">
        <f>IF(E20="","",E20)</f>
        <v>Vyplň údaj</v>
      </c>
      <c r="G150" s="41"/>
      <c r="H150" s="41"/>
      <c r="I150" s="33" t="s">
        <v>37</v>
      </c>
      <c r="J150" s="37" t="str">
        <f>E26</f>
        <v xml:space="preserve"> </v>
      </c>
      <c r="K150" s="41"/>
      <c r="L150" s="64"/>
      <c r="S150" s="39"/>
      <c r="T150" s="39"/>
      <c r="U150" s="39"/>
      <c r="V150" s="39"/>
      <c r="W150" s="39"/>
      <c r="X150" s="39"/>
      <c r="Y150" s="39"/>
      <c r="Z150" s="39"/>
      <c r="AA150" s="39"/>
      <c r="AB150" s="39"/>
      <c r="AC150" s="39"/>
      <c r="AD150" s="39"/>
      <c r="AE150" s="39"/>
    </row>
    <row r="151" s="2" customFormat="1" ht="10.32" customHeight="1">
      <c r="A151" s="39"/>
      <c r="B151" s="40"/>
      <c r="C151" s="41"/>
      <c r="D151" s="41"/>
      <c r="E151" s="41"/>
      <c r="F151" s="41"/>
      <c r="G151" s="41"/>
      <c r="H151" s="41"/>
      <c r="I151" s="41"/>
      <c r="J151" s="41"/>
      <c r="K151" s="41"/>
      <c r="L151" s="64"/>
      <c r="S151" s="39"/>
      <c r="T151" s="39"/>
      <c r="U151" s="39"/>
      <c r="V151" s="39"/>
      <c r="W151" s="39"/>
      <c r="X151" s="39"/>
      <c r="Y151" s="39"/>
      <c r="Z151" s="39"/>
      <c r="AA151" s="39"/>
      <c r="AB151" s="39"/>
      <c r="AC151" s="39"/>
      <c r="AD151" s="39"/>
      <c r="AE151" s="39"/>
    </row>
    <row r="152" s="10" customFormat="1" ht="29.28" customHeight="1">
      <c r="A152" s="195"/>
      <c r="B152" s="196"/>
      <c r="C152" s="197" t="s">
        <v>201</v>
      </c>
      <c r="D152" s="198" t="s">
        <v>66</v>
      </c>
      <c r="E152" s="198" t="s">
        <v>62</v>
      </c>
      <c r="F152" s="198" t="s">
        <v>63</v>
      </c>
      <c r="G152" s="198" t="s">
        <v>202</v>
      </c>
      <c r="H152" s="198" t="s">
        <v>203</v>
      </c>
      <c r="I152" s="198" t="s">
        <v>204</v>
      </c>
      <c r="J152" s="198" t="s">
        <v>196</v>
      </c>
      <c r="K152" s="199" t="s">
        <v>205</v>
      </c>
      <c r="L152" s="200"/>
      <c r="M152" s="101" t="s">
        <v>1</v>
      </c>
      <c r="N152" s="102" t="s">
        <v>45</v>
      </c>
      <c r="O152" s="102" t="s">
        <v>206</v>
      </c>
      <c r="P152" s="102" t="s">
        <v>207</v>
      </c>
      <c r="Q152" s="102" t="s">
        <v>208</v>
      </c>
      <c r="R152" s="102" t="s">
        <v>209</v>
      </c>
      <c r="S152" s="102" t="s">
        <v>210</v>
      </c>
      <c r="T152" s="103" t="s">
        <v>211</v>
      </c>
      <c r="U152" s="195"/>
      <c r="V152" s="195"/>
      <c r="W152" s="195"/>
      <c r="X152" s="195"/>
      <c r="Y152" s="195"/>
      <c r="Z152" s="195"/>
      <c r="AA152" s="195"/>
      <c r="AB152" s="195"/>
      <c r="AC152" s="195"/>
      <c r="AD152" s="195"/>
      <c r="AE152" s="195"/>
    </row>
    <row r="153" s="2" customFormat="1" ht="22.8" customHeight="1">
      <c r="A153" s="39"/>
      <c r="B153" s="40"/>
      <c r="C153" s="108" t="s">
        <v>212</v>
      </c>
      <c r="D153" s="41"/>
      <c r="E153" s="41"/>
      <c r="F153" s="41"/>
      <c r="G153" s="41"/>
      <c r="H153" s="41"/>
      <c r="I153" s="41"/>
      <c r="J153" s="201">
        <f>BK153</f>
        <v>0</v>
      </c>
      <c r="K153" s="41"/>
      <c r="L153" s="45"/>
      <c r="M153" s="104"/>
      <c r="N153" s="202"/>
      <c r="O153" s="105"/>
      <c r="P153" s="203">
        <f>P154+P2358</f>
        <v>0</v>
      </c>
      <c r="Q153" s="105"/>
      <c r="R153" s="203">
        <f>R154+R2358</f>
        <v>2394.5734177600007</v>
      </c>
      <c r="S153" s="105"/>
      <c r="T153" s="204">
        <f>T154+T2358</f>
        <v>0.073941220000000002</v>
      </c>
      <c r="U153" s="39"/>
      <c r="V153" s="39"/>
      <c r="W153" s="39"/>
      <c r="X153" s="39"/>
      <c r="Y153" s="39"/>
      <c r="Z153" s="39"/>
      <c r="AA153" s="39"/>
      <c r="AB153" s="39"/>
      <c r="AC153" s="39"/>
      <c r="AD153" s="39"/>
      <c r="AE153" s="39"/>
      <c r="AT153" s="18" t="s">
        <v>80</v>
      </c>
      <c r="AU153" s="18" t="s">
        <v>198</v>
      </c>
      <c r="BK153" s="205">
        <f>BK154+BK2358</f>
        <v>0</v>
      </c>
    </row>
    <row r="154" s="11" customFormat="1" ht="25.92" customHeight="1">
      <c r="A154" s="11"/>
      <c r="B154" s="206"/>
      <c r="C154" s="207"/>
      <c r="D154" s="208" t="s">
        <v>80</v>
      </c>
      <c r="E154" s="209" t="s">
        <v>353</v>
      </c>
      <c r="F154" s="209" t="s">
        <v>354</v>
      </c>
      <c r="G154" s="207"/>
      <c r="H154" s="207"/>
      <c r="I154" s="210"/>
      <c r="J154" s="211">
        <f>BK154</f>
        <v>0</v>
      </c>
      <c r="K154" s="207"/>
      <c r="L154" s="212"/>
      <c r="M154" s="213"/>
      <c r="N154" s="214"/>
      <c r="O154" s="214"/>
      <c r="P154" s="215">
        <f>P155+P348+P664+P1088+P1399+P2204+P2229+P2354</f>
        <v>0</v>
      </c>
      <c r="Q154" s="214"/>
      <c r="R154" s="215">
        <f>R155+R348+R664+R1088+R1399+R2204+R2229+R2354</f>
        <v>2275.9776541800006</v>
      </c>
      <c r="S154" s="214"/>
      <c r="T154" s="216">
        <f>T155+T348+T664+T1088+T1399+T2204+T2229+T2354</f>
        <v>0.073941220000000002</v>
      </c>
      <c r="U154" s="11"/>
      <c r="V154" s="11"/>
      <c r="W154" s="11"/>
      <c r="X154" s="11"/>
      <c r="Y154" s="11"/>
      <c r="Z154" s="11"/>
      <c r="AA154" s="11"/>
      <c r="AB154" s="11"/>
      <c r="AC154" s="11"/>
      <c r="AD154" s="11"/>
      <c r="AE154" s="11"/>
      <c r="AR154" s="217" t="s">
        <v>88</v>
      </c>
      <c r="AT154" s="218" t="s">
        <v>80</v>
      </c>
      <c r="AU154" s="218" t="s">
        <v>81</v>
      </c>
      <c r="AY154" s="217" t="s">
        <v>215</v>
      </c>
      <c r="BK154" s="219">
        <f>BK155+BK348+BK664+BK1088+BK1399+BK2204+BK2229+BK2354</f>
        <v>0</v>
      </c>
    </row>
    <row r="155" s="11" customFormat="1" ht="22.8" customHeight="1">
      <c r="A155" s="11"/>
      <c r="B155" s="206"/>
      <c r="C155" s="207"/>
      <c r="D155" s="208" t="s">
        <v>80</v>
      </c>
      <c r="E155" s="248" t="s">
        <v>88</v>
      </c>
      <c r="F155" s="248" t="s">
        <v>355</v>
      </c>
      <c r="G155" s="207"/>
      <c r="H155" s="207"/>
      <c r="I155" s="210"/>
      <c r="J155" s="249">
        <f>BK155</f>
        <v>0</v>
      </c>
      <c r="K155" s="207"/>
      <c r="L155" s="212"/>
      <c r="M155" s="213"/>
      <c r="N155" s="214"/>
      <c r="O155" s="214"/>
      <c r="P155" s="215">
        <f>SUM(P156:P347)</f>
        <v>0</v>
      </c>
      <c r="Q155" s="214"/>
      <c r="R155" s="215">
        <f>SUM(R156:R347)</f>
        <v>0</v>
      </c>
      <c r="S155" s="214"/>
      <c r="T155" s="216">
        <f>SUM(T156:T347)</f>
        <v>0</v>
      </c>
      <c r="U155" s="11"/>
      <c r="V155" s="11"/>
      <c r="W155" s="11"/>
      <c r="X155" s="11"/>
      <c r="Y155" s="11"/>
      <c r="Z155" s="11"/>
      <c r="AA155" s="11"/>
      <c r="AB155" s="11"/>
      <c r="AC155" s="11"/>
      <c r="AD155" s="11"/>
      <c r="AE155" s="11"/>
      <c r="AR155" s="217" t="s">
        <v>88</v>
      </c>
      <c r="AT155" s="218" t="s">
        <v>80</v>
      </c>
      <c r="AU155" s="218" t="s">
        <v>88</v>
      </c>
      <c r="AY155" s="217" t="s">
        <v>215</v>
      </c>
      <c r="BK155" s="219">
        <f>SUM(BK156:BK347)</f>
        <v>0</v>
      </c>
    </row>
    <row r="156" s="2" customFormat="1" ht="33" customHeight="1">
      <c r="A156" s="39"/>
      <c r="B156" s="40"/>
      <c r="C156" s="220" t="s">
        <v>88</v>
      </c>
      <c r="D156" s="220" t="s">
        <v>216</v>
      </c>
      <c r="E156" s="221" t="s">
        <v>356</v>
      </c>
      <c r="F156" s="222" t="s">
        <v>357</v>
      </c>
      <c r="G156" s="223" t="s">
        <v>358</v>
      </c>
      <c r="H156" s="224">
        <v>402</v>
      </c>
      <c r="I156" s="225"/>
      <c r="J156" s="226">
        <f>ROUND(I156*H156,2)</f>
        <v>0</v>
      </c>
      <c r="K156" s="222" t="s">
        <v>359</v>
      </c>
      <c r="L156" s="45"/>
      <c r="M156" s="227" t="s">
        <v>1</v>
      </c>
      <c r="N156" s="228" t="s">
        <v>46</v>
      </c>
      <c r="O156" s="92"/>
      <c r="P156" s="229">
        <f>O156*H156</f>
        <v>0</v>
      </c>
      <c r="Q156" s="229">
        <v>0</v>
      </c>
      <c r="R156" s="229">
        <f>Q156*H156</f>
        <v>0</v>
      </c>
      <c r="S156" s="229">
        <v>0</v>
      </c>
      <c r="T156" s="230">
        <f>S156*H156</f>
        <v>0</v>
      </c>
      <c r="U156" s="39"/>
      <c r="V156" s="39"/>
      <c r="W156" s="39"/>
      <c r="X156" s="39"/>
      <c r="Y156" s="39"/>
      <c r="Z156" s="39"/>
      <c r="AA156" s="39"/>
      <c r="AB156" s="39"/>
      <c r="AC156" s="39"/>
      <c r="AD156" s="39"/>
      <c r="AE156" s="39"/>
      <c r="AR156" s="231" t="s">
        <v>214</v>
      </c>
      <c r="AT156" s="231" t="s">
        <v>216</v>
      </c>
      <c r="AU156" s="231" t="s">
        <v>90</v>
      </c>
      <c r="AY156" s="18" t="s">
        <v>215</v>
      </c>
      <c r="BE156" s="232">
        <f>IF(N156="základní",J156,0)</f>
        <v>0</v>
      </c>
      <c r="BF156" s="232">
        <f>IF(N156="snížená",J156,0)</f>
        <v>0</v>
      </c>
      <c r="BG156" s="232">
        <f>IF(N156="zákl. přenesená",J156,0)</f>
        <v>0</v>
      </c>
      <c r="BH156" s="232">
        <f>IF(N156="sníž. přenesená",J156,0)</f>
        <v>0</v>
      </c>
      <c r="BI156" s="232">
        <f>IF(N156="nulová",J156,0)</f>
        <v>0</v>
      </c>
      <c r="BJ156" s="18" t="s">
        <v>88</v>
      </c>
      <c r="BK156" s="232">
        <f>ROUND(I156*H156,2)</f>
        <v>0</v>
      </c>
      <c r="BL156" s="18" t="s">
        <v>214</v>
      </c>
      <c r="BM156" s="231" t="s">
        <v>360</v>
      </c>
    </row>
    <row r="157" s="2" customFormat="1">
      <c r="A157" s="39"/>
      <c r="B157" s="40"/>
      <c r="C157" s="41"/>
      <c r="D157" s="233" t="s">
        <v>221</v>
      </c>
      <c r="E157" s="41"/>
      <c r="F157" s="234" t="s">
        <v>361</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221</v>
      </c>
      <c r="AU157" s="18" t="s">
        <v>90</v>
      </c>
    </row>
    <row r="158" s="2" customFormat="1">
      <c r="A158" s="39"/>
      <c r="B158" s="40"/>
      <c r="C158" s="41"/>
      <c r="D158" s="250" t="s">
        <v>362</v>
      </c>
      <c r="E158" s="41"/>
      <c r="F158" s="251" t="s">
        <v>363</v>
      </c>
      <c r="G158" s="41"/>
      <c r="H158" s="41"/>
      <c r="I158" s="235"/>
      <c r="J158" s="41"/>
      <c r="K158" s="41"/>
      <c r="L158" s="45"/>
      <c r="M158" s="236"/>
      <c r="N158" s="237"/>
      <c r="O158" s="92"/>
      <c r="P158" s="92"/>
      <c r="Q158" s="92"/>
      <c r="R158" s="92"/>
      <c r="S158" s="92"/>
      <c r="T158" s="93"/>
      <c r="U158" s="39"/>
      <c r="V158" s="39"/>
      <c r="W158" s="39"/>
      <c r="X158" s="39"/>
      <c r="Y158" s="39"/>
      <c r="Z158" s="39"/>
      <c r="AA158" s="39"/>
      <c r="AB158" s="39"/>
      <c r="AC158" s="39"/>
      <c r="AD158" s="39"/>
      <c r="AE158" s="39"/>
      <c r="AT158" s="18" t="s">
        <v>362</v>
      </c>
      <c r="AU158" s="18" t="s">
        <v>90</v>
      </c>
    </row>
    <row r="159" s="13" customFormat="1">
      <c r="A159" s="13"/>
      <c r="B159" s="252"/>
      <c r="C159" s="253"/>
      <c r="D159" s="233" t="s">
        <v>364</v>
      </c>
      <c r="E159" s="254" t="s">
        <v>1</v>
      </c>
      <c r="F159" s="255" t="s">
        <v>365</v>
      </c>
      <c r="G159" s="253"/>
      <c r="H159" s="254" t="s">
        <v>1</v>
      </c>
      <c r="I159" s="256"/>
      <c r="J159" s="253"/>
      <c r="K159" s="253"/>
      <c r="L159" s="257"/>
      <c r="M159" s="258"/>
      <c r="N159" s="259"/>
      <c r="O159" s="259"/>
      <c r="P159" s="259"/>
      <c r="Q159" s="259"/>
      <c r="R159" s="259"/>
      <c r="S159" s="259"/>
      <c r="T159" s="260"/>
      <c r="U159" s="13"/>
      <c r="V159" s="13"/>
      <c r="W159" s="13"/>
      <c r="X159" s="13"/>
      <c r="Y159" s="13"/>
      <c r="Z159" s="13"/>
      <c r="AA159" s="13"/>
      <c r="AB159" s="13"/>
      <c r="AC159" s="13"/>
      <c r="AD159" s="13"/>
      <c r="AE159" s="13"/>
      <c r="AT159" s="261" t="s">
        <v>364</v>
      </c>
      <c r="AU159" s="261" t="s">
        <v>90</v>
      </c>
      <c r="AV159" s="13" t="s">
        <v>88</v>
      </c>
      <c r="AW159" s="13" t="s">
        <v>36</v>
      </c>
      <c r="AX159" s="13" t="s">
        <v>81</v>
      </c>
      <c r="AY159" s="261" t="s">
        <v>215</v>
      </c>
    </row>
    <row r="160" s="13" customFormat="1">
      <c r="A160" s="13"/>
      <c r="B160" s="252"/>
      <c r="C160" s="253"/>
      <c r="D160" s="233" t="s">
        <v>364</v>
      </c>
      <c r="E160" s="254" t="s">
        <v>1</v>
      </c>
      <c r="F160" s="255" t="s">
        <v>366</v>
      </c>
      <c r="G160" s="253"/>
      <c r="H160" s="254" t="s">
        <v>1</v>
      </c>
      <c r="I160" s="256"/>
      <c r="J160" s="253"/>
      <c r="K160" s="253"/>
      <c r="L160" s="257"/>
      <c r="M160" s="258"/>
      <c r="N160" s="259"/>
      <c r="O160" s="259"/>
      <c r="P160" s="259"/>
      <c r="Q160" s="259"/>
      <c r="R160" s="259"/>
      <c r="S160" s="259"/>
      <c r="T160" s="260"/>
      <c r="U160" s="13"/>
      <c r="V160" s="13"/>
      <c r="W160" s="13"/>
      <c r="X160" s="13"/>
      <c r="Y160" s="13"/>
      <c r="Z160" s="13"/>
      <c r="AA160" s="13"/>
      <c r="AB160" s="13"/>
      <c r="AC160" s="13"/>
      <c r="AD160" s="13"/>
      <c r="AE160" s="13"/>
      <c r="AT160" s="261" t="s">
        <v>364</v>
      </c>
      <c r="AU160" s="261" t="s">
        <v>90</v>
      </c>
      <c r="AV160" s="13" t="s">
        <v>88</v>
      </c>
      <c r="AW160" s="13" t="s">
        <v>36</v>
      </c>
      <c r="AX160" s="13" t="s">
        <v>81</v>
      </c>
      <c r="AY160" s="261" t="s">
        <v>215</v>
      </c>
    </row>
    <row r="161" s="14" customFormat="1">
      <c r="A161" s="14"/>
      <c r="B161" s="262"/>
      <c r="C161" s="263"/>
      <c r="D161" s="233" t="s">
        <v>364</v>
      </c>
      <c r="E161" s="264" t="s">
        <v>1</v>
      </c>
      <c r="F161" s="265" t="s">
        <v>367</v>
      </c>
      <c r="G161" s="263"/>
      <c r="H161" s="266">
        <v>402</v>
      </c>
      <c r="I161" s="267"/>
      <c r="J161" s="263"/>
      <c r="K161" s="263"/>
      <c r="L161" s="268"/>
      <c r="M161" s="269"/>
      <c r="N161" s="270"/>
      <c r="O161" s="270"/>
      <c r="P161" s="270"/>
      <c r="Q161" s="270"/>
      <c r="R161" s="270"/>
      <c r="S161" s="270"/>
      <c r="T161" s="271"/>
      <c r="U161" s="14"/>
      <c r="V161" s="14"/>
      <c r="W161" s="14"/>
      <c r="X161" s="14"/>
      <c r="Y161" s="14"/>
      <c r="Z161" s="14"/>
      <c r="AA161" s="14"/>
      <c r="AB161" s="14"/>
      <c r="AC161" s="14"/>
      <c r="AD161" s="14"/>
      <c r="AE161" s="14"/>
      <c r="AT161" s="272" t="s">
        <v>364</v>
      </c>
      <c r="AU161" s="272" t="s">
        <v>90</v>
      </c>
      <c r="AV161" s="14" t="s">
        <v>90</v>
      </c>
      <c r="AW161" s="14" t="s">
        <v>36</v>
      </c>
      <c r="AX161" s="14" t="s">
        <v>81</v>
      </c>
      <c r="AY161" s="272" t="s">
        <v>215</v>
      </c>
    </row>
    <row r="162" s="15" customFormat="1">
      <c r="A162" s="15"/>
      <c r="B162" s="273"/>
      <c r="C162" s="274"/>
      <c r="D162" s="233" t="s">
        <v>364</v>
      </c>
      <c r="E162" s="275" t="s">
        <v>1</v>
      </c>
      <c r="F162" s="276" t="s">
        <v>368</v>
      </c>
      <c r="G162" s="274"/>
      <c r="H162" s="277">
        <v>402</v>
      </c>
      <c r="I162" s="278"/>
      <c r="J162" s="274"/>
      <c r="K162" s="274"/>
      <c r="L162" s="279"/>
      <c r="M162" s="280"/>
      <c r="N162" s="281"/>
      <c r="O162" s="281"/>
      <c r="P162" s="281"/>
      <c r="Q162" s="281"/>
      <c r="R162" s="281"/>
      <c r="S162" s="281"/>
      <c r="T162" s="282"/>
      <c r="U162" s="15"/>
      <c r="V162" s="15"/>
      <c r="W162" s="15"/>
      <c r="X162" s="15"/>
      <c r="Y162" s="15"/>
      <c r="Z162" s="15"/>
      <c r="AA162" s="15"/>
      <c r="AB162" s="15"/>
      <c r="AC162" s="15"/>
      <c r="AD162" s="15"/>
      <c r="AE162" s="15"/>
      <c r="AT162" s="283" t="s">
        <v>364</v>
      </c>
      <c r="AU162" s="283" t="s">
        <v>90</v>
      </c>
      <c r="AV162" s="15" t="s">
        <v>214</v>
      </c>
      <c r="AW162" s="15" t="s">
        <v>36</v>
      </c>
      <c r="AX162" s="15" t="s">
        <v>88</v>
      </c>
      <c r="AY162" s="283" t="s">
        <v>215</v>
      </c>
    </row>
    <row r="163" s="2" customFormat="1" ht="33" customHeight="1">
      <c r="A163" s="39"/>
      <c r="B163" s="40"/>
      <c r="C163" s="220" t="s">
        <v>90</v>
      </c>
      <c r="D163" s="220" t="s">
        <v>216</v>
      </c>
      <c r="E163" s="221" t="s">
        <v>369</v>
      </c>
      <c r="F163" s="222" t="s">
        <v>370</v>
      </c>
      <c r="G163" s="223" t="s">
        <v>358</v>
      </c>
      <c r="H163" s="224">
        <v>201</v>
      </c>
      <c r="I163" s="225"/>
      <c r="J163" s="226">
        <f>ROUND(I163*H163,2)</f>
        <v>0</v>
      </c>
      <c r="K163" s="222" t="s">
        <v>359</v>
      </c>
      <c r="L163" s="45"/>
      <c r="M163" s="227" t="s">
        <v>1</v>
      </c>
      <c r="N163" s="228" t="s">
        <v>46</v>
      </c>
      <c r="O163" s="92"/>
      <c r="P163" s="229">
        <f>O163*H163</f>
        <v>0</v>
      </c>
      <c r="Q163" s="229">
        <v>0</v>
      </c>
      <c r="R163" s="229">
        <f>Q163*H163</f>
        <v>0</v>
      </c>
      <c r="S163" s="229">
        <v>0</v>
      </c>
      <c r="T163" s="230">
        <f>S163*H163</f>
        <v>0</v>
      </c>
      <c r="U163" s="39"/>
      <c r="V163" s="39"/>
      <c r="W163" s="39"/>
      <c r="X163" s="39"/>
      <c r="Y163" s="39"/>
      <c r="Z163" s="39"/>
      <c r="AA163" s="39"/>
      <c r="AB163" s="39"/>
      <c r="AC163" s="39"/>
      <c r="AD163" s="39"/>
      <c r="AE163" s="39"/>
      <c r="AR163" s="231" t="s">
        <v>214</v>
      </c>
      <c r="AT163" s="231" t="s">
        <v>216</v>
      </c>
      <c r="AU163" s="231" t="s">
        <v>90</v>
      </c>
      <c r="AY163" s="18" t="s">
        <v>215</v>
      </c>
      <c r="BE163" s="232">
        <f>IF(N163="základní",J163,0)</f>
        <v>0</v>
      </c>
      <c r="BF163" s="232">
        <f>IF(N163="snížená",J163,0)</f>
        <v>0</v>
      </c>
      <c r="BG163" s="232">
        <f>IF(N163="zákl. přenesená",J163,0)</f>
        <v>0</v>
      </c>
      <c r="BH163" s="232">
        <f>IF(N163="sníž. přenesená",J163,0)</f>
        <v>0</v>
      </c>
      <c r="BI163" s="232">
        <f>IF(N163="nulová",J163,0)</f>
        <v>0</v>
      </c>
      <c r="BJ163" s="18" t="s">
        <v>88</v>
      </c>
      <c r="BK163" s="232">
        <f>ROUND(I163*H163,2)</f>
        <v>0</v>
      </c>
      <c r="BL163" s="18" t="s">
        <v>214</v>
      </c>
      <c r="BM163" s="231" t="s">
        <v>371</v>
      </c>
    </row>
    <row r="164" s="2" customFormat="1">
      <c r="A164" s="39"/>
      <c r="B164" s="40"/>
      <c r="C164" s="41"/>
      <c r="D164" s="233" t="s">
        <v>221</v>
      </c>
      <c r="E164" s="41"/>
      <c r="F164" s="234" t="s">
        <v>372</v>
      </c>
      <c r="G164" s="41"/>
      <c r="H164" s="41"/>
      <c r="I164" s="235"/>
      <c r="J164" s="41"/>
      <c r="K164" s="41"/>
      <c r="L164" s="45"/>
      <c r="M164" s="236"/>
      <c r="N164" s="237"/>
      <c r="O164" s="92"/>
      <c r="P164" s="92"/>
      <c r="Q164" s="92"/>
      <c r="R164" s="92"/>
      <c r="S164" s="92"/>
      <c r="T164" s="93"/>
      <c r="U164" s="39"/>
      <c r="V164" s="39"/>
      <c r="W164" s="39"/>
      <c r="X164" s="39"/>
      <c r="Y164" s="39"/>
      <c r="Z164" s="39"/>
      <c r="AA164" s="39"/>
      <c r="AB164" s="39"/>
      <c r="AC164" s="39"/>
      <c r="AD164" s="39"/>
      <c r="AE164" s="39"/>
      <c r="AT164" s="18" t="s">
        <v>221</v>
      </c>
      <c r="AU164" s="18" t="s">
        <v>90</v>
      </c>
    </row>
    <row r="165" s="2" customFormat="1">
      <c r="A165" s="39"/>
      <c r="B165" s="40"/>
      <c r="C165" s="41"/>
      <c r="D165" s="250" t="s">
        <v>362</v>
      </c>
      <c r="E165" s="41"/>
      <c r="F165" s="251" t="s">
        <v>373</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362</v>
      </c>
      <c r="AU165" s="18" t="s">
        <v>90</v>
      </c>
    </row>
    <row r="166" s="13" customFormat="1">
      <c r="A166" s="13"/>
      <c r="B166" s="252"/>
      <c r="C166" s="253"/>
      <c r="D166" s="233" t="s">
        <v>364</v>
      </c>
      <c r="E166" s="254" t="s">
        <v>1</v>
      </c>
      <c r="F166" s="255" t="s">
        <v>365</v>
      </c>
      <c r="G166" s="253"/>
      <c r="H166" s="254" t="s">
        <v>1</v>
      </c>
      <c r="I166" s="256"/>
      <c r="J166" s="253"/>
      <c r="K166" s="253"/>
      <c r="L166" s="257"/>
      <c r="M166" s="258"/>
      <c r="N166" s="259"/>
      <c r="O166" s="259"/>
      <c r="P166" s="259"/>
      <c r="Q166" s="259"/>
      <c r="R166" s="259"/>
      <c r="S166" s="259"/>
      <c r="T166" s="260"/>
      <c r="U166" s="13"/>
      <c r="V166" s="13"/>
      <c r="W166" s="13"/>
      <c r="X166" s="13"/>
      <c r="Y166" s="13"/>
      <c r="Z166" s="13"/>
      <c r="AA166" s="13"/>
      <c r="AB166" s="13"/>
      <c r="AC166" s="13"/>
      <c r="AD166" s="13"/>
      <c r="AE166" s="13"/>
      <c r="AT166" s="261" t="s">
        <v>364</v>
      </c>
      <c r="AU166" s="261" t="s">
        <v>90</v>
      </c>
      <c r="AV166" s="13" t="s">
        <v>88</v>
      </c>
      <c r="AW166" s="13" t="s">
        <v>36</v>
      </c>
      <c r="AX166" s="13" t="s">
        <v>81</v>
      </c>
      <c r="AY166" s="261" t="s">
        <v>215</v>
      </c>
    </row>
    <row r="167" s="13" customFormat="1">
      <c r="A167" s="13"/>
      <c r="B167" s="252"/>
      <c r="C167" s="253"/>
      <c r="D167" s="233" t="s">
        <v>364</v>
      </c>
      <c r="E167" s="254" t="s">
        <v>1</v>
      </c>
      <c r="F167" s="255" t="s">
        <v>374</v>
      </c>
      <c r="G167" s="253"/>
      <c r="H167" s="254" t="s">
        <v>1</v>
      </c>
      <c r="I167" s="256"/>
      <c r="J167" s="253"/>
      <c r="K167" s="253"/>
      <c r="L167" s="257"/>
      <c r="M167" s="258"/>
      <c r="N167" s="259"/>
      <c r="O167" s="259"/>
      <c r="P167" s="259"/>
      <c r="Q167" s="259"/>
      <c r="R167" s="259"/>
      <c r="S167" s="259"/>
      <c r="T167" s="260"/>
      <c r="U167" s="13"/>
      <c r="V167" s="13"/>
      <c r="W167" s="13"/>
      <c r="X167" s="13"/>
      <c r="Y167" s="13"/>
      <c r="Z167" s="13"/>
      <c r="AA167" s="13"/>
      <c r="AB167" s="13"/>
      <c r="AC167" s="13"/>
      <c r="AD167" s="13"/>
      <c r="AE167" s="13"/>
      <c r="AT167" s="261" t="s">
        <v>364</v>
      </c>
      <c r="AU167" s="261" t="s">
        <v>90</v>
      </c>
      <c r="AV167" s="13" t="s">
        <v>88</v>
      </c>
      <c r="AW167" s="13" t="s">
        <v>36</v>
      </c>
      <c r="AX167" s="13" t="s">
        <v>81</v>
      </c>
      <c r="AY167" s="261" t="s">
        <v>215</v>
      </c>
    </row>
    <row r="168" s="14" customFormat="1">
      <c r="A168" s="14"/>
      <c r="B168" s="262"/>
      <c r="C168" s="263"/>
      <c r="D168" s="233" t="s">
        <v>364</v>
      </c>
      <c r="E168" s="264" t="s">
        <v>1</v>
      </c>
      <c r="F168" s="265" t="s">
        <v>375</v>
      </c>
      <c r="G168" s="263"/>
      <c r="H168" s="266">
        <v>201</v>
      </c>
      <c r="I168" s="267"/>
      <c r="J168" s="263"/>
      <c r="K168" s="263"/>
      <c r="L168" s="268"/>
      <c r="M168" s="269"/>
      <c r="N168" s="270"/>
      <c r="O168" s="270"/>
      <c r="P168" s="270"/>
      <c r="Q168" s="270"/>
      <c r="R168" s="270"/>
      <c r="S168" s="270"/>
      <c r="T168" s="271"/>
      <c r="U168" s="14"/>
      <c r="V168" s="14"/>
      <c r="W168" s="14"/>
      <c r="X168" s="14"/>
      <c r="Y168" s="14"/>
      <c r="Z168" s="14"/>
      <c r="AA168" s="14"/>
      <c r="AB168" s="14"/>
      <c r="AC168" s="14"/>
      <c r="AD168" s="14"/>
      <c r="AE168" s="14"/>
      <c r="AT168" s="272" t="s">
        <v>364</v>
      </c>
      <c r="AU168" s="272" t="s">
        <v>90</v>
      </c>
      <c r="AV168" s="14" t="s">
        <v>90</v>
      </c>
      <c r="AW168" s="14" t="s">
        <v>36</v>
      </c>
      <c r="AX168" s="14" t="s">
        <v>81</v>
      </c>
      <c r="AY168" s="272" t="s">
        <v>215</v>
      </c>
    </row>
    <row r="169" s="15" customFormat="1">
      <c r="A169" s="15"/>
      <c r="B169" s="273"/>
      <c r="C169" s="274"/>
      <c r="D169" s="233" t="s">
        <v>364</v>
      </c>
      <c r="E169" s="275" t="s">
        <v>1</v>
      </c>
      <c r="F169" s="276" t="s">
        <v>368</v>
      </c>
      <c r="G169" s="274"/>
      <c r="H169" s="277">
        <v>201</v>
      </c>
      <c r="I169" s="278"/>
      <c r="J169" s="274"/>
      <c r="K169" s="274"/>
      <c r="L169" s="279"/>
      <c r="M169" s="280"/>
      <c r="N169" s="281"/>
      <c r="O169" s="281"/>
      <c r="P169" s="281"/>
      <c r="Q169" s="281"/>
      <c r="R169" s="281"/>
      <c r="S169" s="281"/>
      <c r="T169" s="282"/>
      <c r="U169" s="15"/>
      <c r="V169" s="15"/>
      <c r="W169" s="15"/>
      <c r="X169" s="15"/>
      <c r="Y169" s="15"/>
      <c r="Z169" s="15"/>
      <c r="AA169" s="15"/>
      <c r="AB169" s="15"/>
      <c r="AC169" s="15"/>
      <c r="AD169" s="15"/>
      <c r="AE169" s="15"/>
      <c r="AT169" s="283" t="s">
        <v>364</v>
      </c>
      <c r="AU169" s="283" t="s">
        <v>90</v>
      </c>
      <c r="AV169" s="15" t="s">
        <v>214</v>
      </c>
      <c r="AW169" s="15" t="s">
        <v>36</v>
      </c>
      <c r="AX169" s="15" t="s">
        <v>88</v>
      </c>
      <c r="AY169" s="283" t="s">
        <v>215</v>
      </c>
    </row>
    <row r="170" s="2" customFormat="1" ht="33" customHeight="1">
      <c r="A170" s="39"/>
      <c r="B170" s="40"/>
      <c r="C170" s="220" t="s">
        <v>227</v>
      </c>
      <c r="D170" s="220" t="s">
        <v>216</v>
      </c>
      <c r="E170" s="221" t="s">
        <v>376</v>
      </c>
      <c r="F170" s="222" t="s">
        <v>377</v>
      </c>
      <c r="G170" s="223" t="s">
        <v>358</v>
      </c>
      <c r="H170" s="224">
        <v>67</v>
      </c>
      <c r="I170" s="225"/>
      <c r="J170" s="226">
        <f>ROUND(I170*H170,2)</f>
        <v>0</v>
      </c>
      <c r="K170" s="222" t="s">
        <v>359</v>
      </c>
      <c r="L170" s="45"/>
      <c r="M170" s="227" t="s">
        <v>1</v>
      </c>
      <c r="N170" s="228" t="s">
        <v>46</v>
      </c>
      <c r="O170" s="92"/>
      <c r="P170" s="229">
        <f>O170*H170</f>
        <v>0</v>
      </c>
      <c r="Q170" s="229">
        <v>0</v>
      </c>
      <c r="R170" s="229">
        <f>Q170*H170</f>
        <v>0</v>
      </c>
      <c r="S170" s="229">
        <v>0</v>
      </c>
      <c r="T170" s="230">
        <f>S170*H170</f>
        <v>0</v>
      </c>
      <c r="U170" s="39"/>
      <c r="V170" s="39"/>
      <c r="W170" s="39"/>
      <c r="X170" s="39"/>
      <c r="Y170" s="39"/>
      <c r="Z170" s="39"/>
      <c r="AA170" s="39"/>
      <c r="AB170" s="39"/>
      <c r="AC170" s="39"/>
      <c r="AD170" s="39"/>
      <c r="AE170" s="39"/>
      <c r="AR170" s="231" t="s">
        <v>214</v>
      </c>
      <c r="AT170" s="231" t="s">
        <v>216</v>
      </c>
      <c r="AU170" s="231" t="s">
        <v>90</v>
      </c>
      <c r="AY170" s="18" t="s">
        <v>215</v>
      </c>
      <c r="BE170" s="232">
        <f>IF(N170="základní",J170,0)</f>
        <v>0</v>
      </c>
      <c r="BF170" s="232">
        <f>IF(N170="snížená",J170,0)</f>
        <v>0</v>
      </c>
      <c r="BG170" s="232">
        <f>IF(N170="zákl. přenesená",J170,0)</f>
        <v>0</v>
      </c>
      <c r="BH170" s="232">
        <f>IF(N170="sníž. přenesená",J170,0)</f>
        <v>0</v>
      </c>
      <c r="BI170" s="232">
        <f>IF(N170="nulová",J170,0)</f>
        <v>0</v>
      </c>
      <c r="BJ170" s="18" t="s">
        <v>88</v>
      </c>
      <c r="BK170" s="232">
        <f>ROUND(I170*H170,2)</f>
        <v>0</v>
      </c>
      <c r="BL170" s="18" t="s">
        <v>214</v>
      </c>
      <c r="BM170" s="231" t="s">
        <v>378</v>
      </c>
    </row>
    <row r="171" s="2" customFormat="1">
      <c r="A171" s="39"/>
      <c r="B171" s="40"/>
      <c r="C171" s="41"/>
      <c r="D171" s="233" t="s">
        <v>221</v>
      </c>
      <c r="E171" s="41"/>
      <c r="F171" s="234" t="s">
        <v>379</v>
      </c>
      <c r="G171" s="41"/>
      <c r="H171" s="41"/>
      <c r="I171" s="235"/>
      <c r="J171" s="41"/>
      <c r="K171" s="41"/>
      <c r="L171" s="45"/>
      <c r="M171" s="236"/>
      <c r="N171" s="237"/>
      <c r="O171" s="92"/>
      <c r="P171" s="92"/>
      <c r="Q171" s="92"/>
      <c r="R171" s="92"/>
      <c r="S171" s="92"/>
      <c r="T171" s="93"/>
      <c r="U171" s="39"/>
      <c r="V171" s="39"/>
      <c r="W171" s="39"/>
      <c r="X171" s="39"/>
      <c r="Y171" s="39"/>
      <c r="Z171" s="39"/>
      <c r="AA171" s="39"/>
      <c r="AB171" s="39"/>
      <c r="AC171" s="39"/>
      <c r="AD171" s="39"/>
      <c r="AE171" s="39"/>
      <c r="AT171" s="18" t="s">
        <v>221</v>
      </c>
      <c r="AU171" s="18" t="s">
        <v>90</v>
      </c>
    </row>
    <row r="172" s="2" customFormat="1">
      <c r="A172" s="39"/>
      <c r="B172" s="40"/>
      <c r="C172" s="41"/>
      <c r="D172" s="250" t="s">
        <v>362</v>
      </c>
      <c r="E172" s="41"/>
      <c r="F172" s="251" t="s">
        <v>380</v>
      </c>
      <c r="G172" s="41"/>
      <c r="H172" s="41"/>
      <c r="I172" s="235"/>
      <c r="J172" s="41"/>
      <c r="K172" s="41"/>
      <c r="L172" s="45"/>
      <c r="M172" s="236"/>
      <c r="N172" s="237"/>
      <c r="O172" s="92"/>
      <c r="P172" s="92"/>
      <c r="Q172" s="92"/>
      <c r="R172" s="92"/>
      <c r="S172" s="92"/>
      <c r="T172" s="93"/>
      <c r="U172" s="39"/>
      <c r="V172" s="39"/>
      <c r="W172" s="39"/>
      <c r="X172" s="39"/>
      <c r="Y172" s="39"/>
      <c r="Z172" s="39"/>
      <c r="AA172" s="39"/>
      <c r="AB172" s="39"/>
      <c r="AC172" s="39"/>
      <c r="AD172" s="39"/>
      <c r="AE172" s="39"/>
      <c r="AT172" s="18" t="s">
        <v>362</v>
      </c>
      <c r="AU172" s="18" t="s">
        <v>90</v>
      </c>
    </row>
    <row r="173" s="13" customFormat="1">
      <c r="A173" s="13"/>
      <c r="B173" s="252"/>
      <c r="C173" s="253"/>
      <c r="D173" s="233" t="s">
        <v>364</v>
      </c>
      <c r="E173" s="254" t="s">
        <v>1</v>
      </c>
      <c r="F173" s="255" t="s">
        <v>365</v>
      </c>
      <c r="G173" s="253"/>
      <c r="H173" s="254" t="s">
        <v>1</v>
      </c>
      <c r="I173" s="256"/>
      <c r="J173" s="253"/>
      <c r="K173" s="253"/>
      <c r="L173" s="257"/>
      <c r="M173" s="258"/>
      <c r="N173" s="259"/>
      <c r="O173" s="259"/>
      <c r="P173" s="259"/>
      <c r="Q173" s="259"/>
      <c r="R173" s="259"/>
      <c r="S173" s="259"/>
      <c r="T173" s="260"/>
      <c r="U173" s="13"/>
      <c r="V173" s="13"/>
      <c r="W173" s="13"/>
      <c r="X173" s="13"/>
      <c r="Y173" s="13"/>
      <c r="Z173" s="13"/>
      <c r="AA173" s="13"/>
      <c r="AB173" s="13"/>
      <c r="AC173" s="13"/>
      <c r="AD173" s="13"/>
      <c r="AE173" s="13"/>
      <c r="AT173" s="261" t="s">
        <v>364</v>
      </c>
      <c r="AU173" s="261" t="s">
        <v>90</v>
      </c>
      <c r="AV173" s="13" t="s">
        <v>88</v>
      </c>
      <c r="AW173" s="13" t="s">
        <v>36</v>
      </c>
      <c r="AX173" s="13" t="s">
        <v>81</v>
      </c>
      <c r="AY173" s="261" t="s">
        <v>215</v>
      </c>
    </row>
    <row r="174" s="13" customFormat="1">
      <c r="A174" s="13"/>
      <c r="B174" s="252"/>
      <c r="C174" s="253"/>
      <c r="D174" s="233" t="s">
        <v>364</v>
      </c>
      <c r="E174" s="254" t="s">
        <v>1</v>
      </c>
      <c r="F174" s="255" t="s">
        <v>381</v>
      </c>
      <c r="G174" s="253"/>
      <c r="H174" s="254" t="s">
        <v>1</v>
      </c>
      <c r="I174" s="256"/>
      <c r="J174" s="253"/>
      <c r="K174" s="253"/>
      <c r="L174" s="257"/>
      <c r="M174" s="258"/>
      <c r="N174" s="259"/>
      <c r="O174" s="259"/>
      <c r="P174" s="259"/>
      <c r="Q174" s="259"/>
      <c r="R174" s="259"/>
      <c r="S174" s="259"/>
      <c r="T174" s="260"/>
      <c r="U174" s="13"/>
      <c r="V174" s="13"/>
      <c r="W174" s="13"/>
      <c r="X174" s="13"/>
      <c r="Y174" s="13"/>
      <c r="Z174" s="13"/>
      <c r="AA174" s="13"/>
      <c r="AB174" s="13"/>
      <c r="AC174" s="13"/>
      <c r="AD174" s="13"/>
      <c r="AE174" s="13"/>
      <c r="AT174" s="261" t="s">
        <v>364</v>
      </c>
      <c r="AU174" s="261" t="s">
        <v>90</v>
      </c>
      <c r="AV174" s="13" t="s">
        <v>88</v>
      </c>
      <c r="AW174" s="13" t="s">
        <v>36</v>
      </c>
      <c r="AX174" s="13" t="s">
        <v>81</v>
      </c>
      <c r="AY174" s="261" t="s">
        <v>215</v>
      </c>
    </row>
    <row r="175" s="14" customFormat="1">
      <c r="A175" s="14"/>
      <c r="B175" s="262"/>
      <c r="C175" s="263"/>
      <c r="D175" s="233" t="s">
        <v>364</v>
      </c>
      <c r="E175" s="264" t="s">
        <v>1</v>
      </c>
      <c r="F175" s="265" t="s">
        <v>382</v>
      </c>
      <c r="G175" s="263"/>
      <c r="H175" s="266">
        <v>67</v>
      </c>
      <c r="I175" s="267"/>
      <c r="J175" s="263"/>
      <c r="K175" s="263"/>
      <c r="L175" s="268"/>
      <c r="M175" s="269"/>
      <c r="N175" s="270"/>
      <c r="O175" s="270"/>
      <c r="P175" s="270"/>
      <c r="Q175" s="270"/>
      <c r="R175" s="270"/>
      <c r="S175" s="270"/>
      <c r="T175" s="271"/>
      <c r="U175" s="14"/>
      <c r="V175" s="14"/>
      <c r="W175" s="14"/>
      <c r="X175" s="14"/>
      <c r="Y175" s="14"/>
      <c r="Z175" s="14"/>
      <c r="AA175" s="14"/>
      <c r="AB175" s="14"/>
      <c r="AC175" s="14"/>
      <c r="AD175" s="14"/>
      <c r="AE175" s="14"/>
      <c r="AT175" s="272" t="s">
        <v>364</v>
      </c>
      <c r="AU175" s="272" t="s">
        <v>90</v>
      </c>
      <c r="AV175" s="14" t="s">
        <v>90</v>
      </c>
      <c r="AW175" s="14" t="s">
        <v>36</v>
      </c>
      <c r="AX175" s="14" t="s">
        <v>81</v>
      </c>
      <c r="AY175" s="272" t="s">
        <v>215</v>
      </c>
    </row>
    <row r="176" s="15" customFormat="1">
      <c r="A176" s="15"/>
      <c r="B176" s="273"/>
      <c r="C176" s="274"/>
      <c r="D176" s="233" t="s">
        <v>364</v>
      </c>
      <c r="E176" s="275" t="s">
        <v>1</v>
      </c>
      <c r="F176" s="276" t="s">
        <v>368</v>
      </c>
      <c r="G176" s="274"/>
      <c r="H176" s="277">
        <v>67</v>
      </c>
      <c r="I176" s="278"/>
      <c r="J176" s="274"/>
      <c r="K176" s="274"/>
      <c r="L176" s="279"/>
      <c r="M176" s="280"/>
      <c r="N176" s="281"/>
      <c r="O176" s="281"/>
      <c r="P176" s="281"/>
      <c r="Q176" s="281"/>
      <c r="R176" s="281"/>
      <c r="S176" s="281"/>
      <c r="T176" s="282"/>
      <c r="U176" s="15"/>
      <c r="V176" s="15"/>
      <c r="W176" s="15"/>
      <c r="X176" s="15"/>
      <c r="Y176" s="15"/>
      <c r="Z176" s="15"/>
      <c r="AA176" s="15"/>
      <c r="AB176" s="15"/>
      <c r="AC176" s="15"/>
      <c r="AD176" s="15"/>
      <c r="AE176" s="15"/>
      <c r="AT176" s="283" t="s">
        <v>364</v>
      </c>
      <c r="AU176" s="283" t="s">
        <v>90</v>
      </c>
      <c r="AV176" s="15" t="s">
        <v>214</v>
      </c>
      <c r="AW176" s="15" t="s">
        <v>36</v>
      </c>
      <c r="AX176" s="15" t="s">
        <v>88</v>
      </c>
      <c r="AY176" s="283" t="s">
        <v>215</v>
      </c>
    </row>
    <row r="177" s="2" customFormat="1" ht="33" customHeight="1">
      <c r="A177" s="39"/>
      <c r="B177" s="40"/>
      <c r="C177" s="220" t="s">
        <v>214</v>
      </c>
      <c r="D177" s="220" t="s">
        <v>216</v>
      </c>
      <c r="E177" s="221" t="s">
        <v>383</v>
      </c>
      <c r="F177" s="222" t="s">
        <v>384</v>
      </c>
      <c r="G177" s="223" t="s">
        <v>358</v>
      </c>
      <c r="H177" s="224">
        <v>115.267</v>
      </c>
      <c r="I177" s="225"/>
      <c r="J177" s="226">
        <f>ROUND(I177*H177,2)</f>
        <v>0</v>
      </c>
      <c r="K177" s="222" t="s">
        <v>359</v>
      </c>
      <c r="L177" s="45"/>
      <c r="M177" s="227" t="s">
        <v>1</v>
      </c>
      <c r="N177" s="228" t="s">
        <v>46</v>
      </c>
      <c r="O177" s="92"/>
      <c r="P177" s="229">
        <f>O177*H177</f>
        <v>0</v>
      </c>
      <c r="Q177" s="229">
        <v>0</v>
      </c>
      <c r="R177" s="229">
        <f>Q177*H177</f>
        <v>0</v>
      </c>
      <c r="S177" s="229">
        <v>0</v>
      </c>
      <c r="T177" s="230">
        <f>S177*H177</f>
        <v>0</v>
      </c>
      <c r="U177" s="39"/>
      <c r="V177" s="39"/>
      <c r="W177" s="39"/>
      <c r="X177" s="39"/>
      <c r="Y177" s="39"/>
      <c r="Z177" s="39"/>
      <c r="AA177" s="39"/>
      <c r="AB177" s="39"/>
      <c r="AC177" s="39"/>
      <c r="AD177" s="39"/>
      <c r="AE177" s="39"/>
      <c r="AR177" s="231" t="s">
        <v>214</v>
      </c>
      <c r="AT177" s="231" t="s">
        <v>216</v>
      </c>
      <c r="AU177" s="231" t="s">
        <v>90</v>
      </c>
      <c r="AY177" s="18" t="s">
        <v>215</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214</v>
      </c>
      <c r="BM177" s="231" t="s">
        <v>385</v>
      </c>
    </row>
    <row r="178" s="2" customFormat="1">
      <c r="A178" s="39"/>
      <c r="B178" s="40"/>
      <c r="C178" s="41"/>
      <c r="D178" s="233" t="s">
        <v>221</v>
      </c>
      <c r="E178" s="41"/>
      <c r="F178" s="234" t="s">
        <v>386</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221</v>
      </c>
      <c r="AU178" s="18" t="s">
        <v>90</v>
      </c>
    </row>
    <row r="179" s="2" customFormat="1">
      <c r="A179" s="39"/>
      <c r="B179" s="40"/>
      <c r="C179" s="41"/>
      <c r="D179" s="250" t="s">
        <v>362</v>
      </c>
      <c r="E179" s="41"/>
      <c r="F179" s="251" t="s">
        <v>387</v>
      </c>
      <c r="G179" s="41"/>
      <c r="H179" s="41"/>
      <c r="I179" s="235"/>
      <c r="J179" s="41"/>
      <c r="K179" s="41"/>
      <c r="L179" s="45"/>
      <c r="M179" s="236"/>
      <c r="N179" s="237"/>
      <c r="O179" s="92"/>
      <c r="P179" s="92"/>
      <c r="Q179" s="92"/>
      <c r="R179" s="92"/>
      <c r="S179" s="92"/>
      <c r="T179" s="93"/>
      <c r="U179" s="39"/>
      <c r="V179" s="39"/>
      <c r="W179" s="39"/>
      <c r="X179" s="39"/>
      <c r="Y179" s="39"/>
      <c r="Z179" s="39"/>
      <c r="AA179" s="39"/>
      <c r="AB179" s="39"/>
      <c r="AC179" s="39"/>
      <c r="AD179" s="39"/>
      <c r="AE179" s="39"/>
      <c r="AT179" s="18" t="s">
        <v>362</v>
      </c>
      <c r="AU179" s="18" t="s">
        <v>90</v>
      </c>
    </row>
    <row r="180" s="13" customFormat="1">
      <c r="A180" s="13"/>
      <c r="B180" s="252"/>
      <c r="C180" s="253"/>
      <c r="D180" s="233" t="s">
        <v>364</v>
      </c>
      <c r="E180" s="254" t="s">
        <v>1</v>
      </c>
      <c r="F180" s="255" t="s">
        <v>388</v>
      </c>
      <c r="G180" s="253"/>
      <c r="H180" s="254" t="s">
        <v>1</v>
      </c>
      <c r="I180" s="256"/>
      <c r="J180" s="253"/>
      <c r="K180" s="253"/>
      <c r="L180" s="257"/>
      <c r="M180" s="258"/>
      <c r="N180" s="259"/>
      <c r="O180" s="259"/>
      <c r="P180" s="259"/>
      <c r="Q180" s="259"/>
      <c r="R180" s="259"/>
      <c r="S180" s="259"/>
      <c r="T180" s="260"/>
      <c r="U180" s="13"/>
      <c r="V180" s="13"/>
      <c r="W180" s="13"/>
      <c r="X180" s="13"/>
      <c r="Y180" s="13"/>
      <c r="Z180" s="13"/>
      <c r="AA180" s="13"/>
      <c r="AB180" s="13"/>
      <c r="AC180" s="13"/>
      <c r="AD180" s="13"/>
      <c r="AE180" s="13"/>
      <c r="AT180" s="261" t="s">
        <v>364</v>
      </c>
      <c r="AU180" s="261" t="s">
        <v>90</v>
      </c>
      <c r="AV180" s="13" t="s">
        <v>88</v>
      </c>
      <c r="AW180" s="13" t="s">
        <v>36</v>
      </c>
      <c r="AX180" s="13" t="s">
        <v>81</v>
      </c>
      <c r="AY180" s="261" t="s">
        <v>215</v>
      </c>
    </row>
    <row r="181" s="13" customFormat="1">
      <c r="A181" s="13"/>
      <c r="B181" s="252"/>
      <c r="C181" s="253"/>
      <c r="D181" s="233" t="s">
        <v>364</v>
      </c>
      <c r="E181" s="254" t="s">
        <v>1</v>
      </c>
      <c r="F181" s="255" t="s">
        <v>366</v>
      </c>
      <c r="G181" s="253"/>
      <c r="H181" s="254" t="s">
        <v>1</v>
      </c>
      <c r="I181" s="256"/>
      <c r="J181" s="253"/>
      <c r="K181" s="253"/>
      <c r="L181" s="257"/>
      <c r="M181" s="258"/>
      <c r="N181" s="259"/>
      <c r="O181" s="259"/>
      <c r="P181" s="259"/>
      <c r="Q181" s="259"/>
      <c r="R181" s="259"/>
      <c r="S181" s="259"/>
      <c r="T181" s="260"/>
      <c r="U181" s="13"/>
      <c r="V181" s="13"/>
      <c r="W181" s="13"/>
      <c r="X181" s="13"/>
      <c r="Y181" s="13"/>
      <c r="Z181" s="13"/>
      <c r="AA181" s="13"/>
      <c r="AB181" s="13"/>
      <c r="AC181" s="13"/>
      <c r="AD181" s="13"/>
      <c r="AE181" s="13"/>
      <c r="AT181" s="261" t="s">
        <v>364</v>
      </c>
      <c r="AU181" s="261" t="s">
        <v>90</v>
      </c>
      <c r="AV181" s="13" t="s">
        <v>88</v>
      </c>
      <c r="AW181" s="13" t="s">
        <v>36</v>
      </c>
      <c r="AX181" s="13" t="s">
        <v>81</v>
      </c>
      <c r="AY181" s="261" t="s">
        <v>215</v>
      </c>
    </row>
    <row r="182" s="13" customFormat="1">
      <c r="A182" s="13"/>
      <c r="B182" s="252"/>
      <c r="C182" s="253"/>
      <c r="D182" s="233" t="s">
        <v>364</v>
      </c>
      <c r="E182" s="254" t="s">
        <v>1</v>
      </c>
      <c r="F182" s="255" t="s">
        <v>389</v>
      </c>
      <c r="G182" s="253"/>
      <c r="H182" s="254" t="s">
        <v>1</v>
      </c>
      <c r="I182" s="256"/>
      <c r="J182" s="253"/>
      <c r="K182" s="253"/>
      <c r="L182" s="257"/>
      <c r="M182" s="258"/>
      <c r="N182" s="259"/>
      <c r="O182" s="259"/>
      <c r="P182" s="259"/>
      <c r="Q182" s="259"/>
      <c r="R182" s="259"/>
      <c r="S182" s="259"/>
      <c r="T182" s="260"/>
      <c r="U182" s="13"/>
      <c r="V182" s="13"/>
      <c r="W182" s="13"/>
      <c r="X182" s="13"/>
      <c r="Y182" s="13"/>
      <c r="Z182" s="13"/>
      <c r="AA182" s="13"/>
      <c r="AB182" s="13"/>
      <c r="AC182" s="13"/>
      <c r="AD182" s="13"/>
      <c r="AE182" s="13"/>
      <c r="AT182" s="261" t="s">
        <v>364</v>
      </c>
      <c r="AU182" s="261" t="s">
        <v>90</v>
      </c>
      <c r="AV182" s="13" t="s">
        <v>88</v>
      </c>
      <c r="AW182" s="13" t="s">
        <v>36</v>
      </c>
      <c r="AX182" s="13" t="s">
        <v>81</v>
      </c>
      <c r="AY182" s="261" t="s">
        <v>215</v>
      </c>
    </row>
    <row r="183" s="14" customFormat="1">
      <c r="A183" s="14"/>
      <c r="B183" s="262"/>
      <c r="C183" s="263"/>
      <c r="D183" s="233" t="s">
        <v>364</v>
      </c>
      <c r="E183" s="264" t="s">
        <v>1</v>
      </c>
      <c r="F183" s="265" t="s">
        <v>390</v>
      </c>
      <c r="G183" s="263"/>
      <c r="H183" s="266">
        <v>29.591999999999999</v>
      </c>
      <c r="I183" s="267"/>
      <c r="J183" s="263"/>
      <c r="K183" s="263"/>
      <c r="L183" s="268"/>
      <c r="M183" s="269"/>
      <c r="N183" s="270"/>
      <c r="O183" s="270"/>
      <c r="P183" s="270"/>
      <c r="Q183" s="270"/>
      <c r="R183" s="270"/>
      <c r="S183" s="270"/>
      <c r="T183" s="271"/>
      <c r="U183" s="14"/>
      <c r="V183" s="14"/>
      <c r="W183" s="14"/>
      <c r="X183" s="14"/>
      <c r="Y183" s="14"/>
      <c r="Z183" s="14"/>
      <c r="AA183" s="14"/>
      <c r="AB183" s="14"/>
      <c r="AC183" s="14"/>
      <c r="AD183" s="14"/>
      <c r="AE183" s="14"/>
      <c r="AT183" s="272" t="s">
        <v>364</v>
      </c>
      <c r="AU183" s="272" t="s">
        <v>90</v>
      </c>
      <c r="AV183" s="14" t="s">
        <v>90</v>
      </c>
      <c r="AW183" s="14" t="s">
        <v>36</v>
      </c>
      <c r="AX183" s="14" t="s">
        <v>81</v>
      </c>
      <c r="AY183" s="272" t="s">
        <v>215</v>
      </c>
    </row>
    <row r="184" s="14" customFormat="1">
      <c r="A184" s="14"/>
      <c r="B184" s="262"/>
      <c r="C184" s="263"/>
      <c r="D184" s="233" t="s">
        <v>364</v>
      </c>
      <c r="E184" s="264" t="s">
        <v>1</v>
      </c>
      <c r="F184" s="265" t="s">
        <v>391</v>
      </c>
      <c r="G184" s="263"/>
      <c r="H184" s="266">
        <v>40.68</v>
      </c>
      <c r="I184" s="267"/>
      <c r="J184" s="263"/>
      <c r="K184" s="263"/>
      <c r="L184" s="268"/>
      <c r="M184" s="269"/>
      <c r="N184" s="270"/>
      <c r="O184" s="270"/>
      <c r="P184" s="270"/>
      <c r="Q184" s="270"/>
      <c r="R184" s="270"/>
      <c r="S184" s="270"/>
      <c r="T184" s="271"/>
      <c r="U184" s="14"/>
      <c r="V184" s="14"/>
      <c r="W184" s="14"/>
      <c r="X184" s="14"/>
      <c r="Y184" s="14"/>
      <c r="Z184" s="14"/>
      <c r="AA184" s="14"/>
      <c r="AB184" s="14"/>
      <c r="AC184" s="14"/>
      <c r="AD184" s="14"/>
      <c r="AE184" s="14"/>
      <c r="AT184" s="272" t="s">
        <v>364</v>
      </c>
      <c r="AU184" s="272" t="s">
        <v>90</v>
      </c>
      <c r="AV184" s="14" t="s">
        <v>90</v>
      </c>
      <c r="AW184" s="14" t="s">
        <v>36</v>
      </c>
      <c r="AX184" s="14" t="s">
        <v>81</v>
      </c>
      <c r="AY184" s="272" t="s">
        <v>215</v>
      </c>
    </row>
    <row r="185" s="14" customFormat="1">
      <c r="A185" s="14"/>
      <c r="B185" s="262"/>
      <c r="C185" s="263"/>
      <c r="D185" s="233" t="s">
        <v>364</v>
      </c>
      <c r="E185" s="264" t="s">
        <v>1</v>
      </c>
      <c r="F185" s="265" t="s">
        <v>392</v>
      </c>
      <c r="G185" s="263"/>
      <c r="H185" s="266">
        <v>10.422000000000001</v>
      </c>
      <c r="I185" s="267"/>
      <c r="J185" s="263"/>
      <c r="K185" s="263"/>
      <c r="L185" s="268"/>
      <c r="M185" s="269"/>
      <c r="N185" s="270"/>
      <c r="O185" s="270"/>
      <c r="P185" s="270"/>
      <c r="Q185" s="270"/>
      <c r="R185" s="270"/>
      <c r="S185" s="270"/>
      <c r="T185" s="271"/>
      <c r="U185" s="14"/>
      <c r="V185" s="14"/>
      <c r="W185" s="14"/>
      <c r="X185" s="14"/>
      <c r="Y185" s="14"/>
      <c r="Z185" s="14"/>
      <c r="AA185" s="14"/>
      <c r="AB185" s="14"/>
      <c r="AC185" s="14"/>
      <c r="AD185" s="14"/>
      <c r="AE185" s="14"/>
      <c r="AT185" s="272" t="s">
        <v>364</v>
      </c>
      <c r="AU185" s="272" t="s">
        <v>90</v>
      </c>
      <c r="AV185" s="14" t="s">
        <v>90</v>
      </c>
      <c r="AW185" s="14" t="s">
        <v>36</v>
      </c>
      <c r="AX185" s="14" t="s">
        <v>81</v>
      </c>
      <c r="AY185" s="272" t="s">
        <v>215</v>
      </c>
    </row>
    <row r="186" s="14" customFormat="1">
      <c r="A186" s="14"/>
      <c r="B186" s="262"/>
      <c r="C186" s="263"/>
      <c r="D186" s="233" t="s">
        <v>364</v>
      </c>
      <c r="E186" s="264" t="s">
        <v>1</v>
      </c>
      <c r="F186" s="265" t="s">
        <v>393</v>
      </c>
      <c r="G186" s="263"/>
      <c r="H186" s="266">
        <v>0.14999999999999999</v>
      </c>
      <c r="I186" s="267"/>
      <c r="J186" s="263"/>
      <c r="K186" s="263"/>
      <c r="L186" s="268"/>
      <c r="M186" s="269"/>
      <c r="N186" s="270"/>
      <c r="O186" s="270"/>
      <c r="P186" s="270"/>
      <c r="Q186" s="270"/>
      <c r="R186" s="270"/>
      <c r="S186" s="270"/>
      <c r="T186" s="271"/>
      <c r="U186" s="14"/>
      <c r="V186" s="14"/>
      <c r="W186" s="14"/>
      <c r="X186" s="14"/>
      <c r="Y186" s="14"/>
      <c r="Z186" s="14"/>
      <c r="AA186" s="14"/>
      <c r="AB186" s="14"/>
      <c r="AC186" s="14"/>
      <c r="AD186" s="14"/>
      <c r="AE186" s="14"/>
      <c r="AT186" s="272" t="s">
        <v>364</v>
      </c>
      <c r="AU186" s="272" t="s">
        <v>90</v>
      </c>
      <c r="AV186" s="14" t="s">
        <v>90</v>
      </c>
      <c r="AW186" s="14" t="s">
        <v>36</v>
      </c>
      <c r="AX186" s="14" t="s">
        <v>81</v>
      </c>
      <c r="AY186" s="272" t="s">
        <v>215</v>
      </c>
    </row>
    <row r="187" s="14" customFormat="1">
      <c r="A187" s="14"/>
      <c r="B187" s="262"/>
      <c r="C187" s="263"/>
      <c r="D187" s="233" t="s">
        <v>364</v>
      </c>
      <c r="E187" s="264" t="s">
        <v>1</v>
      </c>
      <c r="F187" s="265" t="s">
        <v>394</v>
      </c>
      <c r="G187" s="263"/>
      <c r="H187" s="266">
        <v>0.80000000000000004</v>
      </c>
      <c r="I187" s="267"/>
      <c r="J187" s="263"/>
      <c r="K187" s="263"/>
      <c r="L187" s="268"/>
      <c r="M187" s="269"/>
      <c r="N187" s="270"/>
      <c r="O187" s="270"/>
      <c r="P187" s="270"/>
      <c r="Q187" s="270"/>
      <c r="R187" s="270"/>
      <c r="S187" s="270"/>
      <c r="T187" s="271"/>
      <c r="U187" s="14"/>
      <c r="V187" s="14"/>
      <c r="W187" s="14"/>
      <c r="X187" s="14"/>
      <c r="Y187" s="14"/>
      <c r="Z187" s="14"/>
      <c r="AA187" s="14"/>
      <c r="AB187" s="14"/>
      <c r="AC187" s="14"/>
      <c r="AD187" s="14"/>
      <c r="AE187" s="14"/>
      <c r="AT187" s="272" t="s">
        <v>364</v>
      </c>
      <c r="AU187" s="272" t="s">
        <v>90</v>
      </c>
      <c r="AV187" s="14" t="s">
        <v>90</v>
      </c>
      <c r="AW187" s="14" t="s">
        <v>36</v>
      </c>
      <c r="AX187" s="14" t="s">
        <v>81</v>
      </c>
      <c r="AY187" s="272" t="s">
        <v>215</v>
      </c>
    </row>
    <row r="188" s="13" customFormat="1">
      <c r="A188" s="13"/>
      <c r="B188" s="252"/>
      <c r="C188" s="253"/>
      <c r="D188" s="233" t="s">
        <v>364</v>
      </c>
      <c r="E188" s="254" t="s">
        <v>1</v>
      </c>
      <c r="F188" s="255" t="s">
        <v>395</v>
      </c>
      <c r="G188" s="253"/>
      <c r="H188" s="254" t="s">
        <v>1</v>
      </c>
      <c r="I188" s="256"/>
      <c r="J188" s="253"/>
      <c r="K188" s="253"/>
      <c r="L188" s="257"/>
      <c r="M188" s="258"/>
      <c r="N188" s="259"/>
      <c r="O188" s="259"/>
      <c r="P188" s="259"/>
      <c r="Q188" s="259"/>
      <c r="R188" s="259"/>
      <c r="S188" s="259"/>
      <c r="T188" s="260"/>
      <c r="U188" s="13"/>
      <c r="V188" s="13"/>
      <c r="W188" s="13"/>
      <c r="X188" s="13"/>
      <c r="Y188" s="13"/>
      <c r="Z188" s="13"/>
      <c r="AA188" s="13"/>
      <c r="AB188" s="13"/>
      <c r="AC188" s="13"/>
      <c r="AD188" s="13"/>
      <c r="AE188" s="13"/>
      <c r="AT188" s="261" t="s">
        <v>364</v>
      </c>
      <c r="AU188" s="261" t="s">
        <v>90</v>
      </c>
      <c r="AV188" s="13" t="s">
        <v>88</v>
      </c>
      <c r="AW188" s="13" t="s">
        <v>36</v>
      </c>
      <c r="AX188" s="13" t="s">
        <v>81</v>
      </c>
      <c r="AY188" s="261" t="s">
        <v>215</v>
      </c>
    </row>
    <row r="189" s="14" customFormat="1">
      <c r="A189" s="14"/>
      <c r="B189" s="262"/>
      <c r="C189" s="263"/>
      <c r="D189" s="233" t="s">
        <v>364</v>
      </c>
      <c r="E189" s="264" t="s">
        <v>1</v>
      </c>
      <c r="F189" s="265" t="s">
        <v>396</v>
      </c>
      <c r="G189" s="263"/>
      <c r="H189" s="266">
        <v>11.928000000000001</v>
      </c>
      <c r="I189" s="267"/>
      <c r="J189" s="263"/>
      <c r="K189" s="263"/>
      <c r="L189" s="268"/>
      <c r="M189" s="269"/>
      <c r="N189" s="270"/>
      <c r="O189" s="270"/>
      <c r="P189" s="270"/>
      <c r="Q189" s="270"/>
      <c r="R189" s="270"/>
      <c r="S189" s="270"/>
      <c r="T189" s="271"/>
      <c r="U189" s="14"/>
      <c r="V189" s="14"/>
      <c r="W189" s="14"/>
      <c r="X189" s="14"/>
      <c r="Y189" s="14"/>
      <c r="Z189" s="14"/>
      <c r="AA189" s="14"/>
      <c r="AB189" s="14"/>
      <c r="AC189" s="14"/>
      <c r="AD189" s="14"/>
      <c r="AE189" s="14"/>
      <c r="AT189" s="272" t="s">
        <v>364</v>
      </c>
      <c r="AU189" s="272" t="s">
        <v>90</v>
      </c>
      <c r="AV189" s="14" t="s">
        <v>90</v>
      </c>
      <c r="AW189" s="14" t="s">
        <v>36</v>
      </c>
      <c r="AX189" s="14" t="s">
        <v>81</v>
      </c>
      <c r="AY189" s="272" t="s">
        <v>215</v>
      </c>
    </row>
    <row r="190" s="14" customFormat="1">
      <c r="A190" s="14"/>
      <c r="B190" s="262"/>
      <c r="C190" s="263"/>
      <c r="D190" s="233" t="s">
        <v>364</v>
      </c>
      <c r="E190" s="264" t="s">
        <v>1</v>
      </c>
      <c r="F190" s="265" t="s">
        <v>397</v>
      </c>
      <c r="G190" s="263"/>
      <c r="H190" s="266">
        <v>5.6479999999999997</v>
      </c>
      <c r="I190" s="267"/>
      <c r="J190" s="263"/>
      <c r="K190" s="263"/>
      <c r="L190" s="268"/>
      <c r="M190" s="269"/>
      <c r="N190" s="270"/>
      <c r="O190" s="270"/>
      <c r="P190" s="270"/>
      <c r="Q190" s="270"/>
      <c r="R190" s="270"/>
      <c r="S190" s="270"/>
      <c r="T190" s="271"/>
      <c r="U190" s="14"/>
      <c r="V190" s="14"/>
      <c r="W190" s="14"/>
      <c r="X190" s="14"/>
      <c r="Y190" s="14"/>
      <c r="Z190" s="14"/>
      <c r="AA190" s="14"/>
      <c r="AB190" s="14"/>
      <c r="AC190" s="14"/>
      <c r="AD190" s="14"/>
      <c r="AE190" s="14"/>
      <c r="AT190" s="272" t="s">
        <v>364</v>
      </c>
      <c r="AU190" s="272" t="s">
        <v>90</v>
      </c>
      <c r="AV190" s="14" t="s">
        <v>90</v>
      </c>
      <c r="AW190" s="14" t="s">
        <v>36</v>
      </c>
      <c r="AX190" s="14" t="s">
        <v>81</v>
      </c>
      <c r="AY190" s="272" t="s">
        <v>215</v>
      </c>
    </row>
    <row r="191" s="14" customFormat="1">
      <c r="A191" s="14"/>
      <c r="B191" s="262"/>
      <c r="C191" s="263"/>
      <c r="D191" s="233" t="s">
        <v>364</v>
      </c>
      <c r="E191" s="264" t="s">
        <v>1</v>
      </c>
      <c r="F191" s="265" t="s">
        <v>398</v>
      </c>
      <c r="G191" s="263"/>
      <c r="H191" s="266">
        <v>7.1710000000000003</v>
      </c>
      <c r="I191" s="267"/>
      <c r="J191" s="263"/>
      <c r="K191" s="263"/>
      <c r="L191" s="268"/>
      <c r="M191" s="269"/>
      <c r="N191" s="270"/>
      <c r="O191" s="270"/>
      <c r="P191" s="270"/>
      <c r="Q191" s="270"/>
      <c r="R191" s="270"/>
      <c r="S191" s="270"/>
      <c r="T191" s="271"/>
      <c r="U191" s="14"/>
      <c r="V191" s="14"/>
      <c r="W191" s="14"/>
      <c r="X191" s="14"/>
      <c r="Y191" s="14"/>
      <c r="Z191" s="14"/>
      <c r="AA191" s="14"/>
      <c r="AB191" s="14"/>
      <c r="AC191" s="14"/>
      <c r="AD191" s="14"/>
      <c r="AE191" s="14"/>
      <c r="AT191" s="272" t="s">
        <v>364</v>
      </c>
      <c r="AU191" s="272" t="s">
        <v>90</v>
      </c>
      <c r="AV191" s="14" t="s">
        <v>90</v>
      </c>
      <c r="AW191" s="14" t="s">
        <v>36</v>
      </c>
      <c r="AX191" s="14" t="s">
        <v>81</v>
      </c>
      <c r="AY191" s="272" t="s">
        <v>215</v>
      </c>
    </row>
    <row r="192" s="14" customFormat="1">
      <c r="A192" s="14"/>
      <c r="B192" s="262"/>
      <c r="C192" s="263"/>
      <c r="D192" s="233" t="s">
        <v>364</v>
      </c>
      <c r="E192" s="264" t="s">
        <v>1</v>
      </c>
      <c r="F192" s="265" t="s">
        <v>399</v>
      </c>
      <c r="G192" s="263"/>
      <c r="H192" s="266">
        <v>0.20000000000000001</v>
      </c>
      <c r="I192" s="267"/>
      <c r="J192" s="263"/>
      <c r="K192" s="263"/>
      <c r="L192" s="268"/>
      <c r="M192" s="269"/>
      <c r="N192" s="270"/>
      <c r="O192" s="270"/>
      <c r="P192" s="270"/>
      <c r="Q192" s="270"/>
      <c r="R192" s="270"/>
      <c r="S192" s="270"/>
      <c r="T192" s="271"/>
      <c r="U192" s="14"/>
      <c r="V192" s="14"/>
      <c r="W192" s="14"/>
      <c r="X192" s="14"/>
      <c r="Y192" s="14"/>
      <c r="Z192" s="14"/>
      <c r="AA192" s="14"/>
      <c r="AB192" s="14"/>
      <c r="AC192" s="14"/>
      <c r="AD192" s="14"/>
      <c r="AE192" s="14"/>
      <c r="AT192" s="272" t="s">
        <v>364</v>
      </c>
      <c r="AU192" s="272" t="s">
        <v>90</v>
      </c>
      <c r="AV192" s="14" t="s">
        <v>90</v>
      </c>
      <c r="AW192" s="14" t="s">
        <v>36</v>
      </c>
      <c r="AX192" s="14" t="s">
        <v>81</v>
      </c>
      <c r="AY192" s="272" t="s">
        <v>215</v>
      </c>
    </row>
    <row r="193" s="14" customFormat="1">
      <c r="A193" s="14"/>
      <c r="B193" s="262"/>
      <c r="C193" s="263"/>
      <c r="D193" s="233" t="s">
        <v>364</v>
      </c>
      <c r="E193" s="264" t="s">
        <v>1</v>
      </c>
      <c r="F193" s="265" t="s">
        <v>400</v>
      </c>
      <c r="G193" s="263"/>
      <c r="H193" s="266">
        <v>0.29999999999999999</v>
      </c>
      <c r="I193" s="267"/>
      <c r="J193" s="263"/>
      <c r="K193" s="263"/>
      <c r="L193" s="268"/>
      <c r="M193" s="269"/>
      <c r="N193" s="270"/>
      <c r="O193" s="270"/>
      <c r="P193" s="270"/>
      <c r="Q193" s="270"/>
      <c r="R193" s="270"/>
      <c r="S193" s="270"/>
      <c r="T193" s="271"/>
      <c r="U193" s="14"/>
      <c r="V193" s="14"/>
      <c r="W193" s="14"/>
      <c r="X193" s="14"/>
      <c r="Y193" s="14"/>
      <c r="Z193" s="14"/>
      <c r="AA193" s="14"/>
      <c r="AB193" s="14"/>
      <c r="AC193" s="14"/>
      <c r="AD193" s="14"/>
      <c r="AE193" s="14"/>
      <c r="AT193" s="272" t="s">
        <v>364</v>
      </c>
      <c r="AU193" s="272" t="s">
        <v>90</v>
      </c>
      <c r="AV193" s="14" t="s">
        <v>90</v>
      </c>
      <c r="AW193" s="14" t="s">
        <v>36</v>
      </c>
      <c r="AX193" s="14" t="s">
        <v>81</v>
      </c>
      <c r="AY193" s="272" t="s">
        <v>215</v>
      </c>
    </row>
    <row r="194" s="13" customFormat="1">
      <c r="A194" s="13"/>
      <c r="B194" s="252"/>
      <c r="C194" s="253"/>
      <c r="D194" s="233" t="s">
        <v>364</v>
      </c>
      <c r="E194" s="254" t="s">
        <v>1</v>
      </c>
      <c r="F194" s="255" t="s">
        <v>401</v>
      </c>
      <c r="G194" s="253"/>
      <c r="H194" s="254" t="s">
        <v>1</v>
      </c>
      <c r="I194" s="256"/>
      <c r="J194" s="253"/>
      <c r="K194" s="253"/>
      <c r="L194" s="257"/>
      <c r="M194" s="258"/>
      <c r="N194" s="259"/>
      <c r="O194" s="259"/>
      <c r="P194" s="259"/>
      <c r="Q194" s="259"/>
      <c r="R194" s="259"/>
      <c r="S194" s="259"/>
      <c r="T194" s="260"/>
      <c r="U194" s="13"/>
      <c r="V194" s="13"/>
      <c r="W194" s="13"/>
      <c r="X194" s="13"/>
      <c r="Y194" s="13"/>
      <c r="Z194" s="13"/>
      <c r="AA194" s="13"/>
      <c r="AB194" s="13"/>
      <c r="AC194" s="13"/>
      <c r="AD194" s="13"/>
      <c r="AE194" s="13"/>
      <c r="AT194" s="261" t="s">
        <v>364</v>
      </c>
      <c r="AU194" s="261" t="s">
        <v>90</v>
      </c>
      <c r="AV194" s="13" t="s">
        <v>88</v>
      </c>
      <c r="AW194" s="13" t="s">
        <v>36</v>
      </c>
      <c r="AX194" s="13" t="s">
        <v>81</v>
      </c>
      <c r="AY194" s="261" t="s">
        <v>215</v>
      </c>
    </row>
    <row r="195" s="14" customFormat="1">
      <c r="A195" s="14"/>
      <c r="B195" s="262"/>
      <c r="C195" s="263"/>
      <c r="D195" s="233" t="s">
        <v>364</v>
      </c>
      <c r="E195" s="264" t="s">
        <v>1</v>
      </c>
      <c r="F195" s="265" t="s">
        <v>390</v>
      </c>
      <c r="G195" s="263"/>
      <c r="H195" s="266">
        <v>29.591999999999999</v>
      </c>
      <c r="I195" s="267"/>
      <c r="J195" s="263"/>
      <c r="K195" s="263"/>
      <c r="L195" s="268"/>
      <c r="M195" s="269"/>
      <c r="N195" s="270"/>
      <c r="O195" s="270"/>
      <c r="P195" s="270"/>
      <c r="Q195" s="270"/>
      <c r="R195" s="270"/>
      <c r="S195" s="270"/>
      <c r="T195" s="271"/>
      <c r="U195" s="14"/>
      <c r="V195" s="14"/>
      <c r="W195" s="14"/>
      <c r="X195" s="14"/>
      <c r="Y195" s="14"/>
      <c r="Z195" s="14"/>
      <c r="AA195" s="14"/>
      <c r="AB195" s="14"/>
      <c r="AC195" s="14"/>
      <c r="AD195" s="14"/>
      <c r="AE195" s="14"/>
      <c r="AT195" s="272" t="s">
        <v>364</v>
      </c>
      <c r="AU195" s="272" t="s">
        <v>90</v>
      </c>
      <c r="AV195" s="14" t="s">
        <v>90</v>
      </c>
      <c r="AW195" s="14" t="s">
        <v>36</v>
      </c>
      <c r="AX195" s="14" t="s">
        <v>81</v>
      </c>
      <c r="AY195" s="272" t="s">
        <v>215</v>
      </c>
    </row>
    <row r="196" s="14" customFormat="1">
      <c r="A196" s="14"/>
      <c r="B196" s="262"/>
      <c r="C196" s="263"/>
      <c r="D196" s="233" t="s">
        <v>364</v>
      </c>
      <c r="E196" s="264" t="s">
        <v>1</v>
      </c>
      <c r="F196" s="265" t="s">
        <v>391</v>
      </c>
      <c r="G196" s="263"/>
      <c r="H196" s="266">
        <v>40.68</v>
      </c>
      <c r="I196" s="267"/>
      <c r="J196" s="263"/>
      <c r="K196" s="263"/>
      <c r="L196" s="268"/>
      <c r="M196" s="269"/>
      <c r="N196" s="270"/>
      <c r="O196" s="270"/>
      <c r="P196" s="270"/>
      <c r="Q196" s="270"/>
      <c r="R196" s="270"/>
      <c r="S196" s="270"/>
      <c r="T196" s="271"/>
      <c r="U196" s="14"/>
      <c r="V196" s="14"/>
      <c r="W196" s="14"/>
      <c r="X196" s="14"/>
      <c r="Y196" s="14"/>
      <c r="Z196" s="14"/>
      <c r="AA196" s="14"/>
      <c r="AB196" s="14"/>
      <c r="AC196" s="14"/>
      <c r="AD196" s="14"/>
      <c r="AE196" s="14"/>
      <c r="AT196" s="272" t="s">
        <v>364</v>
      </c>
      <c r="AU196" s="272" t="s">
        <v>90</v>
      </c>
      <c r="AV196" s="14" t="s">
        <v>90</v>
      </c>
      <c r="AW196" s="14" t="s">
        <v>36</v>
      </c>
      <c r="AX196" s="14" t="s">
        <v>81</v>
      </c>
      <c r="AY196" s="272" t="s">
        <v>215</v>
      </c>
    </row>
    <row r="197" s="14" customFormat="1">
      <c r="A197" s="14"/>
      <c r="B197" s="262"/>
      <c r="C197" s="263"/>
      <c r="D197" s="233" t="s">
        <v>364</v>
      </c>
      <c r="E197" s="264" t="s">
        <v>1</v>
      </c>
      <c r="F197" s="265" t="s">
        <v>402</v>
      </c>
      <c r="G197" s="263"/>
      <c r="H197" s="266">
        <v>14.148</v>
      </c>
      <c r="I197" s="267"/>
      <c r="J197" s="263"/>
      <c r="K197" s="263"/>
      <c r="L197" s="268"/>
      <c r="M197" s="269"/>
      <c r="N197" s="270"/>
      <c r="O197" s="270"/>
      <c r="P197" s="270"/>
      <c r="Q197" s="270"/>
      <c r="R197" s="270"/>
      <c r="S197" s="270"/>
      <c r="T197" s="271"/>
      <c r="U197" s="14"/>
      <c r="V197" s="14"/>
      <c r="W197" s="14"/>
      <c r="X197" s="14"/>
      <c r="Y197" s="14"/>
      <c r="Z197" s="14"/>
      <c r="AA197" s="14"/>
      <c r="AB197" s="14"/>
      <c r="AC197" s="14"/>
      <c r="AD197" s="14"/>
      <c r="AE197" s="14"/>
      <c r="AT197" s="272" t="s">
        <v>364</v>
      </c>
      <c r="AU197" s="272" t="s">
        <v>90</v>
      </c>
      <c r="AV197" s="14" t="s">
        <v>90</v>
      </c>
      <c r="AW197" s="14" t="s">
        <v>36</v>
      </c>
      <c r="AX197" s="14" t="s">
        <v>81</v>
      </c>
      <c r="AY197" s="272" t="s">
        <v>215</v>
      </c>
    </row>
    <row r="198" s="14" customFormat="1">
      <c r="A198" s="14"/>
      <c r="B198" s="262"/>
      <c r="C198" s="263"/>
      <c r="D198" s="233" t="s">
        <v>364</v>
      </c>
      <c r="E198" s="264" t="s">
        <v>1</v>
      </c>
      <c r="F198" s="265" t="s">
        <v>394</v>
      </c>
      <c r="G198" s="263"/>
      <c r="H198" s="266">
        <v>0.80000000000000004</v>
      </c>
      <c r="I198" s="267"/>
      <c r="J198" s="263"/>
      <c r="K198" s="263"/>
      <c r="L198" s="268"/>
      <c r="M198" s="269"/>
      <c r="N198" s="270"/>
      <c r="O198" s="270"/>
      <c r="P198" s="270"/>
      <c r="Q198" s="270"/>
      <c r="R198" s="270"/>
      <c r="S198" s="270"/>
      <c r="T198" s="271"/>
      <c r="U198" s="14"/>
      <c r="V198" s="14"/>
      <c r="W198" s="14"/>
      <c r="X198" s="14"/>
      <c r="Y198" s="14"/>
      <c r="Z198" s="14"/>
      <c r="AA198" s="14"/>
      <c r="AB198" s="14"/>
      <c r="AC198" s="14"/>
      <c r="AD198" s="14"/>
      <c r="AE198" s="14"/>
      <c r="AT198" s="272" t="s">
        <v>364</v>
      </c>
      <c r="AU198" s="272" t="s">
        <v>90</v>
      </c>
      <c r="AV198" s="14" t="s">
        <v>90</v>
      </c>
      <c r="AW198" s="14" t="s">
        <v>36</v>
      </c>
      <c r="AX198" s="14" t="s">
        <v>81</v>
      </c>
      <c r="AY198" s="272" t="s">
        <v>215</v>
      </c>
    </row>
    <row r="199" s="16" customFormat="1">
      <c r="A199" s="16"/>
      <c r="B199" s="284"/>
      <c r="C199" s="285"/>
      <c r="D199" s="233" t="s">
        <v>364</v>
      </c>
      <c r="E199" s="286" t="s">
        <v>1</v>
      </c>
      <c r="F199" s="287" t="s">
        <v>403</v>
      </c>
      <c r="G199" s="285"/>
      <c r="H199" s="288">
        <v>192.11099999999999</v>
      </c>
      <c r="I199" s="289"/>
      <c r="J199" s="285"/>
      <c r="K199" s="285"/>
      <c r="L199" s="290"/>
      <c r="M199" s="291"/>
      <c r="N199" s="292"/>
      <c r="O199" s="292"/>
      <c r="P199" s="292"/>
      <c r="Q199" s="292"/>
      <c r="R199" s="292"/>
      <c r="S199" s="292"/>
      <c r="T199" s="293"/>
      <c r="U199" s="16"/>
      <c r="V199" s="16"/>
      <c r="W199" s="16"/>
      <c r="X199" s="16"/>
      <c r="Y199" s="16"/>
      <c r="Z199" s="16"/>
      <c r="AA199" s="16"/>
      <c r="AB199" s="16"/>
      <c r="AC199" s="16"/>
      <c r="AD199" s="16"/>
      <c r="AE199" s="16"/>
      <c r="AT199" s="294" t="s">
        <v>364</v>
      </c>
      <c r="AU199" s="294" t="s">
        <v>90</v>
      </c>
      <c r="AV199" s="16" t="s">
        <v>227</v>
      </c>
      <c r="AW199" s="16" t="s">
        <v>36</v>
      </c>
      <c r="AX199" s="16" t="s">
        <v>81</v>
      </c>
      <c r="AY199" s="294" t="s">
        <v>215</v>
      </c>
    </row>
    <row r="200" s="14" customFormat="1">
      <c r="A200" s="14"/>
      <c r="B200" s="262"/>
      <c r="C200" s="263"/>
      <c r="D200" s="233" t="s">
        <v>364</v>
      </c>
      <c r="E200" s="264" t="s">
        <v>1</v>
      </c>
      <c r="F200" s="265" t="s">
        <v>404</v>
      </c>
      <c r="G200" s="263"/>
      <c r="H200" s="266">
        <v>-76.843999999999994</v>
      </c>
      <c r="I200" s="267"/>
      <c r="J200" s="263"/>
      <c r="K200" s="263"/>
      <c r="L200" s="268"/>
      <c r="M200" s="269"/>
      <c r="N200" s="270"/>
      <c r="O200" s="270"/>
      <c r="P200" s="270"/>
      <c r="Q200" s="270"/>
      <c r="R200" s="270"/>
      <c r="S200" s="270"/>
      <c r="T200" s="271"/>
      <c r="U200" s="14"/>
      <c r="V200" s="14"/>
      <c r="W200" s="14"/>
      <c r="X200" s="14"/>
      <c r="Y200" s="14"/>
      <c r="Z200" s="14"/>
      <c r="AA200" s="14"/>
      <c r="AB200" s="14"/>
      <c r="AC200" s="14"/>
      <c r="AD200" s="14"/>
      <c r="AE200" s="14"/>
      <c r="AT200" s="272" t="s">
        <v>364</v>
      </c>
      <c r="AU200" s="272" t="s">
        <v>90</v>
      </c>
      <c r="AV200" s="14" t="s">
        <v>90</v>
      </c>
      <c r="AW200" s="14" t="s">
        <v>36</v>
      </c>
      <c r="AX200" s="14" t="s">
        <v>81</v>
      </c>
      <c r="AY200" s="272" t="s">
        <v>215</v>
      </c>
    </row>
    <row r="201" s="15" customFormat="1">
      <c r="A201" s="15"/>
      <c r="B201" s="273"/>
      <c r="C201" s="274"/>
      <c r="D201" s="233" t="s">
        <v>364</v>
      </c>
      <c r="E201" s="275" t="s">
        <v>1</v>
      </c>
      <c r="F201" s="276" t="s">
        <v>368</v>
      </c>
      <c r="G201" s="274"/>
      <c r="H201" s="277">
        <v>115.267</v>
      </c>
      <c r="I201" s="278"/>
      <c r="J201" s="274"/>
      <c r="K201" s="274"/>
      <c r="L201" s="279"/>
      <c r="M201" s="280"/>
      <c r="N201" s="281"/>
      <c r="O201" s="281"/>
      <c r="P201" s="281"/>
      <c r="Q201" s="281"/>
      <c r="R201" s="281"/>
      <c r="S201" s="281"/>
      <c r="T201" s="282"/>
      <c r="U201" s="15"/>
      <c r="V201" s="15"/>
      <c r="W201" s="15"/>
      <c r="X201" s="15"/>
      <c r="Y201" s="15"/>
      <c r="Z201" s="15"/>
      <c r="AA201" s="15"/>
      <c r="AB201" s="15"/>
      <c r="AC201" s="15"/>
      <c r="AD201" s="15"/>
      <c r="AE201" s="15"/>
      <c r="AT201" s="283" t="s">
        <v>364</v>
      </c>
      <c r="AU201" s="283" t="s">
        <v>90</v>
      </c>
      <c r="AV201" s="15" t="s">
        <v>214</v>
      </c>
      <c r="AW201" s="15" t="s">
        <v>36</v>
      </c>
      <c r="AX201" s="15" t="s">
        <v>88</v>
      </c>
      <c r="AY201" s="283" t="s">
        <v>215</v>
      </c>
    </row>
    <row r="202" s="2" customFormat="1" ht="33" customHeight="1">
      <c r="A202" s="39"/>
      <c r="B202" s="40"/>
      <c r="C202" s="220" t="s">
        <v>236</v>
      </c>
      <c r="D202" s="220" t="s">
        <v>216</v>
      </c>
      <c r="E202" s="221" t="s">
        <v>405</v>
      </c>
      <c r="F202" s="222" t="s">
        <v>406</v>
      </c>
      <c r="G202" s="223" t="s">
        <v>358</v>
      </c>
      <c r="H202" s="224">
        <v>57.633000000000003</v>
      </c>
      <c r="I202" s="225"/>
      <c r="J202" s="226">
        <f>ROUND(I202*H202,2)</f>
        <v>0</v>
      </c>
      <c r="K202" s="222" t="s">
        <v>359</v>
      </c>
      <c r="L202" s="45"/>
      <c r="M202" s="227" t="s">
        <v>1</v>
      </c>
      <c r="N202" s="228" t="s">
        <v>46</v>
      </c>
      <c r="O202" s="92"/>
      <c r="P202" s="229">
        <f>O202*H202</f>
        <v>0</v>
      </c>
      <c r="Q202" s="229">
        <v>0</v>
      </c>
      <c r="R202" s="229">
        <f>Q202*H202</f>
        <v>0</v>
      </c>
      <c r="S202" s="229">
        <v>0</v>
      </c>
      <c r="T202" s="230">
        <f>S202*H202</f>
        <v>0</v>
      </c>
      <c r="U202" s="39"/>
      <c r="V202" s="39"/>
      <c r="W202" s="39"/>
      <c r="X202" s="39"/>
      <c r="Y202" s="39"/>
      <c r="Z202" s="39"/>
      <c r="AA202" s="39"/>
      <c r="AB202" s="39"/>
      <c r="AC202" s="39"/>
      <c r="AD202" s="39"/>
      <c r="AE202" s="39"/>
      <c r="AR202" s="231" t="s">
        <v>214</v>
      </c>
      <c r="AT202" s="231" t="s">
        <v>216</v>
      </c>
      <c r="AU202" s="231" t="s">
        <v>90</v>
      </c>
      <c r="AY202" s="18" t="s">
        <v>215</v>
      </c>
      <c r="BE202" s="232">
        <f>IF(N202="základní",J202,0)</f>
        <v>0</v>
      </c>
      <c r="BF202" s="232">
        <f>IF(N202="snížená",J202,0)</f>
        <v>0</v>
      </c>
      <c r="BG202" s="232">
        <f>IF(N202="zákl. přenesená",J202,0)</f>
        <v>0</v>
      </c>
      <c r="BH202" s="232">
        <f>IF(N202="sníž. přenesená",J202,0)</f>
        <v>0</v>
      </c>
      <c r="BI202" s="232">
        <f>IF(N202="nulová",J202,0)</f>
        <v>0</v>
      </c>
      <c r="BJ202" s="18" t="s">
        <v>88</v>
      </c>
      <c r="BK202" s="232">
        <f>ROUND(I202*H202,2)</f>
        <v>0</v>
      </c>
      <c r="BL202" s="18" t="s">
        <v>214</v>
      </c>
      <c r="BM202" s="231" t="s">
        <v>407</v>
      </c>
    </row>
    <row r="203" s="2" customFormat="1">
      <c r="A203" s="39"/>
      <c r="B203" s="40"/>
      <c r="C203" s="41"/>
      <c r="D203" s="233" t="s">
        <v>221</v>
      </c>
      <c r="E203" s="41"/>
      <c r="F203" s="234" t="s">
        <v>408</v>
      </c>
      <c r="G203" s="41"/>
      <c r="H203" s="41"/>
      <c r="I203" s="235"/>
      <c r="J203" s="41"/>
      <c r="K203" s="41"/>
      <c r="L203" s="45"/>
      <c r="M203" s="236"/>
      <c r="N203" s="237"/>
      <c r="O203" s="92"/>
      <c r="P203" s="92"/>
      <c r="Q203" s="92"/>
      <c r="R203" s="92"/>
      <c r="S203" s="92"/>
      <c r="T203" s="93"/>
      <c r="U203" s="39"/>
      <c r="V203" s="39"/>
      <c r="W203" s="39"/>
      <c r="X203" s="39"/>
      <c r="Y203" s="39"/>
      <c r="Z203" s="39"/>
      <c r="AA203" s="39"/>
      <c r="AB203" s="39"/>
      <c r="AC203" s="39"/>
      <c r="AD203" s="39"/>
      <c r="AE203" s="39"/>
      <c r="AT203" s="18" t="s">
        <v>221</v>
      </c>
      <c r="AU203" s="18" t="s">
        <v>90</v>
      </c>
    </row>
    <row r="204" s="2" customFormat="1">
      <c r="A204" s="39"/>
      <c r="B204" s="40"/>
      <c r="C204" s="41"/>
      <c r="D204" s="250" t="s">
        <v>362</v>
      </c>
      <c r="E204" s="41"/>
      <c r="F204" s="251" t="s">
        <v>409</v>
      </c>
      <c r="G204" s="41"/>
      <c r="H204" s="41"/>
      <c r="I204" s="235"/>
      <c r="J204" s="41"/>
      <c r="K204" s="41"/>
      <c r="L204" s="45"/>
      <c r="M204" s="236"/>
      <c r="N204" s="237"/>
      <c r="O204" s="92"/>
      <c r="P204" s="92"/>
      <c r="Q204" s="92"/>
      <c r="R204" s="92"/>
      <c r="S204" s="92"/>
      <c r="T204" s="93"/>
      <c r="U204" s="39"/>
      <c r="V204" s="39"/>
      <c r="W204" s="39"/>
      <c r="X204" s="39"/>
      <c r="Y204" s="39"/>
      <c r="Z204" s="39"/>
      <c r="AA204" s="39"/>
      <c r="AB204" s="39"/>
      <c r="AC204" s="39"/>
      <c r="AD204" s="39"/>
      <c r="AE204" s="39"/>
      <c r="AT204" s="18" t="s">
        <v>362</v>
      </c>
      <c r="AU204" s="18" t="s">
        <v>90</v>
      </c>
    </row>
    <row r="205" s="13" customFormat="1">
      <c r="A205" s="13"/>
      <c r="B205" s="252"/>
      <c r="C205" s="253"/>
      <c r="D205" s="233" t="s">
        <v>364</v>
      </c>
      <c r="E205" s="254" t="s">
        <v>1</v>
      </c>
      <c r="F205" s="255" t="s">
        <v>374</v>
      </c>
      <c r="G205" s="253"/>
      <c r="H205" s="254" t="s">
        <v>1</v>
      </c>
      <c r="I205" s="256"/>
      <c r="J205" s="253"/>
      <c r="K205" s="253"/>
      <c r="L205" s="257"/>
      <c r="M205" s="258"/>
      <c r="N205" s="259"/>
      <c r="O205" s="259"/>
      <c r="P205" s="259"/>
      <c r="Q205" s="259"/>
      <c r="R205" s="259"/>
      <c r="S205" s="259"/>
      <c r="T205" s="260"/>
      <c r="U205" s="13"/>
      <c r="V205" s="13"/>
      <c r="W205" s="13"/>
      <c r="X205" s="13"/>
      <c r="Y205" s="13"/>
      <c r="Z205" s="13"/>
      <c r="AA205" s="13"/>
      <c r="AB205" s="13"/>
      <c r="AC205" s="13"/>
      <c r="AD205" s="13"/>
      <c r="AE205" s="13"/>
      <c r="AT205" s="261" t="s">
        <v>364</v>
      </c>
      <c r="AU205" s="261" t="s">
        <v>90</v>
      </c>
      <c r="AV205" s="13" t="s">
        <v>88</v>
      </c>
      <c r="AW205" s="13" t="s">
        <v>36</v>
      </c>
      <c r="AX205" s="13" t="s">
        <v>81</v>
      </c>
      <c r="AY205" s="261" t="s">
        <v>215</v>
      </c>
    </row>
    <row r="206" s="14" customFormat="1">
      <c r="A206" s="14"/>
      <c r="B206" s="262"/>
      <c r="C206" s="263"/>
      <c r="D206" s="233" t="s">
        <v>364</v>
      </c>
      <c r="E206" s="264" t="s">
        <v>1</v>
      </c>
      <c r="F206" s="265" t="s">
        <v>410</v>
      </c>
      <c r="G206" s="263"/>
      <c r="H206" s="266">
        <v>57.633000000000003</v>
      </c>
      <c r="I206" s="267"/>
      <c r="J206" s="263"/>
      <c r="K206" s="263"/>
      <c r="L206" s="268"/>
      <c r="M206" s="269"/>
      <c r="N206" s="270"/>
      <c r="O206" s="270"/>
      <c r="P206" s="270"/>
      <c r="Q206" s="270"/>
      <c r="R206" s="270"/>
      <c r="S206" s="270"/>
      <c r="T206" s="271"/>
      <c r="U206" s="14"/>
      <c r="V206" s="14"/>
      <c r="W206" s="14"/>
      <c r="X206" s="14"/>
      <c r="Y206" s="14"/>
      <c r="Z206" s="14"/>
      <c r="AA206" s="14"/>
      <c r="AB206" s="14"/>
      <c r="AC206" s="14"/>
      <c r="AD206" s="14"/>
      <c r="AE206" s="14"/>
      <c r="AT206" s="272" t="s">
        <v>364</v>
      </c>
      <c r="AU206" s="272" t="s">
        <v>90</v>
      </c>
      <c r="AV206" s="14" t="s">
        <v>90</v>
      </c>
      <c r="AW206" s="14" t="s">
        <v>36</v>
      </c>
      <c r="AX206" s="14" t="s">
        <v>81</v>
      </c>
      <c r="AY206" s="272" t="s">
        <v>215</v>
      </c>
    </row>
    <row r="207" s="15" customFormat="1">
      <c r="A207" s="15"/>
      <c r="B207" s="273"/>
      <c r="C207" s="274"/>
      <c r="D207" s="233" t="s">
        <v>364</v>
      </c>
      <c r="E207" s="275" t="s">
        <v>1</v>
      </c>
      <c r="F207" s="276" t="s">
        <v>368</v>
      </c>
      <c r="G207" s="274"/>
      <c r="H207" s="277">
        <v>57.633000000000003</v>
      </c>
      <c r="I207" s="278"/>
      <c r="J207" s="274"/>
      <c r="K207" s="274"/>
      <c r="L207" s="279"/>
      <c r="M207" s="280"/>
      <c r="N207" s="281"/>
      <c r="O207" s="281"/>
      <c r="P207" s="281"/>
      <c r="Q207" s="281"/>
      <c r="R207" s="281"/>
      <c r="S207" s="281"/>
      <c r="T207" s="282"/>
      <c r="U207" s="15"/>
      <c r="V207" s="15"/>
      <c r="W207" s="15"/>
      <c r="X207" s="15"/>
      <c r="Y207" s="15"/>
      <c r="Z207" s="15"/>
      <c r="AA207" s="15"/>
      <c r="AB207" s="15"/>
      <c r="AC207" s="15"/>
      <c r="AD207" s="15"/>
      <c r="AE207" s="15"/>
      <c r="AT207" s="283" t="s">
        <v>364</v>
      </c>
      <c r="AU207" s="283" t="s">
        <v>90</v>
      </c>
      <c r="AV207" s="15" t="s">
        <v>214</v>
      </c>
      <c r="AW207" s="15" t="s">
        <v>36</v>
      </c>
      <c r="AX207" s="15" t="s">
        <v>88</v>
      </c>
      <c r="AY207" s="283" t="s">
        <v>215</v>
      </c>
    </row>
    <row r="208" s="2" customFormat="1" ht="33" customHeight="1">
      <c r="A208" s="39"/>
      <c r="B208" s="40"/>
      <c r="C208" s="220" t="s">
        <v>241</v>
      </c>
      <c r="D208" s="220" t="s">
        <v>216</v>
      </c>
      <c r="E208" s="221" t="s">
        <v>411</v>
      </c>
      <c r="F208" s="222" t="s">
        <v>412</v>
      </c>
      <c r="G208" s="223" t="s">
        <v>358</v>
      </c>
      <c r="H208" s="224">
        <v>19.210999999999999</v>
      </c>
      <c r="I208" s="225"/>
      <c r="J208" s="226">
        <f>ROUND(I208*H208,2)</f>
        <v>0</v>
      </c>
      <c r="K208" s="222" t="s">
        <v>359</v>
      </c>
      <c r="L208" s="45"/>
      <c r="M208" s="227" t="s">
        <v>1</v>
      </c>
      <c r="N208" s="228" t="s">
        <v>46</v>
      </c>
      <c r="O208" s="92"/>
      <c r="P208" s="229">
        <f>O208*H208</f>
        <v>0</v>
      </c>
      <c r="Q208" s="229">
        <v>0</v>
      </c>
      <c r="R208" s="229">
        <f>Q208*H208</f>
        <v>0</v>
      </c>
      <c r="S208" s="229">
        <v>0</v>
      </c>
      <c r="T208" s="230">
        <f>S208*H208</f>
        <v>0</v>
      </c>
      <c r="U208" s="39"/>
      <c r="V208" s="39"/>
      <c r="W208" s="39"/>
      <c r="X208" s="39"/>
      <c r="Y208" s="39"/>
      <c r="Z208" s="39"/>
      <c r="AA208" s="39"/>
      <c r="AB208" s="39"/>
      <c r="AC208" s="39"/>
      <c r="AD208" s="39"/>
      <c r="AE208" s="39"/>
      <c r="AR208" s="231" t="s">
        <v>214</v>
      </c>
      <c r="AT208" s="231" t="s">
        <v>216</v>
      </c>
      <c r="AU208" s="231" t="s">
        <v>90</v>
      </c>
      <c r="AY208" s="18" t="s">
        <v>215</v>
      </c>
      <c r="BE208" s="232">
        <f>IF(N208="základní",J208,0)</f>
        <v>0</v>
      </c>
      <c r="BF208" s="232">
        <f>IF(N208="snížená",J208,0)</f>
        <v>0</v>
      </c>
      <c r="BG208" s="232">
        <f>IF(N208="zákl. přenesená",J208,0)</f>
        <v>0</v>
      </c>
      <c r="BH208" s="232">
        <f>IF(N208="sníž. přenesená",J208,0)</f>
        <v>0</v>
      </c>
      <c r="BI208" s="232">
        <f>IF(N208="nulová",J208,0)</f>
        <v>0</v>
      </c>
      <c r="BJ208" s="18" t="s">
        <v>88</v>
      </c>
      <c r="BK208" s="232">
        <f>ROUND(I208*H208,2)</f>
        <v>0</v>
      </c>
      <c r="BL208" s="18" t="s">
        <v>214</v>
      </c>
      <c r="BM208" s="231" t="s">
        <v>413</v>
      </c>
    </row>
    <row r="209" s="2" customFormat="1">
      <c r="A209" s="39"/>
      <c r="B209" s="40"/>
      <c r="C209" s="41"/>
      <c r="D209" s="233" t="s">
        <v>221</v>
      </c>
      <c r="E209" s="41"/>
      <c r="F209" s="234" t="s">
        <v>414</v>
      </c>
      <c r="G209" s="41"/>
      <c r="H209" s="41"/>
      <c r="I209" s="235"/>
      <c r="J209" s="41"/>
      <c r="K209" s="41"/>
      <c r="L209" s="45"/>
      <c r="M209" s="236"/>
      <c r="N209" s="237"/>
      <c r="O209" s="92"/>
      <c r="P209" s="92"/>
      <c r="Q209" s="92"/>
      <c r="R209" s="92"/>
      <c r="S209" s="92"/>
      <c r="T209" s="93"/>
      <c r="U209" s="39"/>
      <c r="V209" s="39"/>
      <c r="W209" s="39"/>
      <c r="X209" s="39"/>
      <c r="Y209" s="39"/>
      <c r="Z209" s="39"/>
      <c r="AA209" s="39"/>
      <c r="AB209" s="39"/>
      <c r="AC209" s="39"/>
      <c r="AD209" s="39"/>
      <c r="AE209" s="39"/>
      <c r="AT209" s="18" t="s">
        <v>221</v>
      </c>
      <c r="AU209" s="18" t="s">
        <v>90</v>
      </c>
    </row>
    <row r="210" s="2" customFormat="1">
      <c r="A210" s="39"/>
      <c r="B210" s="40"/>
      <c r="C210" s="41"/>
      <c r="D210" s="250" t="s">
        <v>362</v>
      </c>
      <c r="E210" s="41"/>
      <c r="F210" s="251" t="s">
        <v>415</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362</v>
      </c>
      <c r="AU210" s="18" t="s">
        <v>90</v>
      </c>
    </row>
    <row r="211" s="13" customFormat="1">
      <c r="A211" s="13"/>
      <c r="B211" s="252"/>
      <c r="C211" s="253"/>
      <c r="D211" s="233" t="s">
        <v>364</v>
      </c>
      <c r="E211" s="254" t="s">
        <v>1</v>
      </c>
      <c r="F211" s="255" t="s">
        <v>381</v>
      </c>
      <c r="G211" s="253"/>
      <c r="H211" s="254" t="s">
        <v>1</v>
      </c>
      <c r="I211" s="256"/>
      <c r="J211" s="253"/>
      <c r="K211" s="253"/>
      <c r="L211" s="257"/>
      <c r="M211" s="258"/>
      <c r="N211" s="259"/>
      <c r="O211" s="259"/>
      <c r="P211" s="259"/>
      <c r="Q211" s="259"/>
      <c r="R211" s="259"/>
      <c r="S211" s="259"/>
      <c r="T211" s="260"/>
      <c r="U211" s="13"/>
      <c r="V211" s="13"/>
      <c r="W211" s="13"/>
      <c r="X211" s="13"/>
      <c r="Y211" s="13"/>
      <c r="Z211" s="13"/>
      <c r="AA211" s="13"/>
      <c r="AB211" s="13"/>
      <c r="AC211" s="13"/>
      <c r="AD211" s="13"/>
      <c r="AE211" s="13"/>
      <c r="AT211" s="261" t="s">
        <v>364</v>
      </c>
      <c r="AU211" s="261" t="s">
        <v>90</v>
      </c>
      <c r="AV211" s="13" t="s">
        <v>88</v>
      </c>
      <c r="AW211" s="13" t="s">
        <v>36</v>
      </c>
      <c r="AX211" s="13" t="s">
        <v>81</v>
      </c>
      <c r="AY211" s="261" t="s">
        <v>215</v>
      </c>
    </row>
    <row r="212" s="14" customFormat="1">
      <c r="A212" s="14"/>
      <c r="B212" s="262"/>
      <c r="C212" s="263"/>
      <c r="D212" s="233" t="s">
        <v>364</v>
      </c>
      <c r="E212" s="264" t="s">
        <v>1</v>
      </c>
      <c r="F212" s="265" t="s">
        <v>416</v>
      </c>
      <c r="G212" s="263"/>
      <c r="H212" s="266">
        <v>19.210999999999999</v>
      </c>
      <c r="I212" s="267"/>
      <c r="J212" s="263"/>
      <c r="K212" s="263"/>
      <c r="L212" s="268"/>
      <c r="M212" s="269"/>
      <c r="N212" s="270"/>
      <c r="O212" s="270"/>
      <c r="P212" s="270"/>
      <c r="Q212" s="270"/>
      <c r="R212" s="270"/>
      <c r="S212" s="270"/>
      <c r="T212" s="271"/>
      <c r="U212" s="14"/>
      <c r="V212" s="14"/>
      <c r="W212" s="14"/>
      <c r="X212" s="14"/>
      <c r="Y212" s="14"/>
      <c r="Z212" s="14"/>
      <c r="AA212" s="14"/>
      <c r="AB212" s="14"/>
      <c r="AC212" s="14"/>
      <c r="AD212" s="14"/>
      <c r="AE212" s="14"/>
      <c r="AT212" s="272" t="s">
        <v>364</v>
      </c>
      <c r="AU212" s="272" t="s">
        <v>90</v>
      </c>
      <c r="AV212" s="14" t="s">
        <v>90</v>
      </c>
      <c r="AW212" s="14" t="s">
        <v>36</v>
      </c>
      <c r="AX212" s="14" t="s">
        <v>81</v>
      </c>
      <c r="AY212" s="272" t="s">
        <v>215</v>
      </c>
    </row>
    <row r="213" s="15" customFormat="1">
      <c r="A213" s="15"/>
      <c r="B213" s="273"/>
      <c r="C213" s="274"/>
      <c r="D213" s="233" t="s">
        <v>364</v>
      </c>
      <c r="E213" s="275" t="s">
        <v>1</v>
      </c>
      <c r="F213" s="276" t="s">
        <v>368</v>
      </c>
      <c r="G213" s="274"/>
      <c r="H213" s="277">
        <v>19.210999999999999</v>
      </c>
      <c r="I213" s="278"/>
      <c r="J213" s="274"/>
      <c r="K213" s="274"/>
      <c r="L213" s="279"/>
      <c r="M213" s="280"/>
      <c r="N213" s="281"/>
      <c r="O213" s="281"/>
      <c r="P213" s="281"/>
      <c r="Q213" s="281"/>
      <c r="R213" s="281"/>
      <c r="S213" s="281"/>
      <c r="T213" s="282"/>
      <c r="U213" s="15"/>
      <c r="V213" s="15"/>
      <c r="W213" s="15"/>
      <c r="X213" s="15"/>
      <c r="Y213" s="15"/>
      <c r="Z213" s="15"/>
      <c r="AA213" s="15"/>
      <c r="AB213" s="15"/>
      <c r="AC213" s="15"/>
      <c r="AD213" s="15"/>
      <c r="AE213" s="15"/>
      <c r="AT213" s="283" t="s">
        <v>364</v>
      </c>
      <c r="AU213" s="283" t="s">
        <v>90</v>
      </c>
      <c r="AV213" s="15" t="s">
        <v>214</v>
      </c>
      <c r="AW213" s="15" t="s">
        <v>36</v>
      </c>
      <c r="AX213" s="15" t="s">
        <v>88</v>
      </c>
      <c r="AY213" s="283" t="s">
        <v>215</v>
      </c>
    </row>
    <row r="214" s="2" customFormat="1" ht="33" customHeight="1">
      <c r="A214" s="39"/>
      <c r="B214" s="40"/>
      <c r="C214" s="220" t="s">
        <v>246</v>
      </c>
      <c r="D214" s="220" t="s">
        <v>216</v>
      </c>
      <c r="E214" s="221" t="s">
        <v>417</v>
      </c>
      <c r="F214" s="222" t="s">
        <v>418</v>
      </c>
      <c r="G214" s="223" t="s">
        <v>358</v>
      </c>
      <c r="H214" s="224">
        <v>57.308</v>
      </c>
      <c r="I214" s="225"/>
      <c r="J214" s="226">
        <f>ROUND(I214*H214,2)</f>
        <v>0</v>
      </c>
      <c r="K214" s="222" t="s">
        <v>359</v>
      </c>
      <c r="L214" s="45"/>
      <c r="M214" s="227" t="s">
        <v>1</v>
      </c>
      <c r="N214" s="228" t="s">
        <v>46</v>
      </c>
      <c r="O214" s="92"/>
      <c r="P214" s="229">
        <f>O214*H214</f>
        <v>0</v>
      </c>
      <c r="Q214" s="229">
        <v>0</v>
      </c>
      <c r="R214" s="229">
        <f>Q214*H214</f>
        <v>0</v>
      </c>
      <c r="S214" s="229">
        <v>0</v>
      </c>
      <c r="T214" s="230">
        <f>S214*H214</f>
        <v>0</v>
      </c>
      <c r="U214" s="39"/>
      <c r="V214" s="39"/>
      <c r="W214" s="39"/>
      <c r="X214" s="39"/>
      <c r="Y214" s="39"/>
      <c r="Z214" s="39"/>
      <c r="AA214" s="39"/>
      <c r="AB214" s="39"/>
      <c r="AC214" s="39"/>
      <c r="AD214" s="39"/>
      <c r="AE214" s="39"/>
      <c r="AR214" s="231" t="s">
        <v>214</v>
      </c>
      <c r="AT214" s="231" t="s">
        <v>216</v>
      </c>
      <c r="AU214" s="231" t="s">
        <v>90</v>
      </c>
      <c r="AY214" s="18" t="s">
        <v>215</v>
      </c>
      <c r="BE214" s="232">
        <f>IF(N214="základní",J214,0)</f>
        <v>0</v>
      </c>
      <c r="BF214" s="232">
        <f>IF(N214="snížená",J214,0)</f>
        <v>0</v>
      </c>
      <c r="BG214" s="232">
        <f>IF(N214="zákl. přenesená",J214,0)</f>
        <v>0</v>
      </c>
      <c r="BH214" s="232">
        <f>IF(N214="sníž. přenesená",J214,0)</f>
        <v>0</v>
      </c>
      <c r="BI214" s="232">
        <f>IF(N214="nulová",J214,0)</f>
        <v>0</v>
      </c>
      <c r="BJ214" s="18" t="s">
        <v>88</v>
      </c>
      <c r="BK214" s="232">
        <f>ROUND(I214*H214,2)</f>
        <v>0</v>
      </c>
      <c r="BL214" s="18" t="s">
        <v>214</v>
      </c>
      <c r="BM214" s="231" t="s">
        <v>419</v>
      </c>
    </row>
    <row r="215" s="2" customFormat="1">
      <c r="A215" s="39"/>
      <c r="B215" s="40"/>
      <c r="C215" s="41"/>
      <c r="D215" s="233" t="s">
        <v>221</v>
      </c>
      <c r="E215" s="41"/>
      <c r="F215" s="234" t="s">
        <v>420</v>
      </c>
      <c r="G215" s="41"/>
      <c r="H215" s="41"/>
      <c r="I215" s="235"/>
      <c r="J215" s="41"/>
      <c r="K215" s="41"/>
      <c r="L215" s="45"/>
      <c r="M215" s="236"/>
      <c r="N215" s="237"/>
      <c r="O215" s="92"/>
      <c r="P215" s="92"/>
      <c r="Q215" s="92"/>
      <c r="R215" s="92"/>
      <c r="S215" s="92"/>
      <c r="T215" s="93"/>
      <c r="U215" s="39"/>
      <c r="V215" s="39"/>
      <c r="W215" s="39"/>
      <c r="X215" s="39"/>
      <c r="Y215" s="39"/>
      <c r="Z215" s="39"/>
      <c r="AA215" s="39"/>
      <c r="AB215" s="39"/>
      <c r="AC215" s="39"/>
      <c r="AD215" s="39"/>
      <c r="AE215" s="39"/>
      <c r="AT215" s="18" t="s">
        <v>221</v>
      </c>
      <c r="AU215" s="18" t="s">
        <v>90</v>
      </c>
    </row>
    <row r="216" s="2" customFormat="1">
      <c r="A216" s="39"/>
      <c r="B216" s="40"/>
      <c r="C216" s="41"/>
      <c r="D216" s="250" t="s">
        <v>362</v>
      </c>
      <c r="E216" s="41"/>
      <c r="F216" s="251" t="s">
        <v>421</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362</v>
      </c>
      <c r="AU216" s="18" t="s">
        <v>90</v>
      </c>
    </row>
    <row r="217" s="13" customFormat="1">
      <c r="A217" s="13"/>
      <c r="B217" s="252"/>
      <c r="C217" s="253"/>
      <c r="D217" s="233" t="s">
        <v>364</v>
      </c>
      <c r="E217" s="254" t="s">
        <v>1</v>
      </c>
      <c r="F217" s="255" t="s">
        <v>388</v>
      </c>
      <c r="G217" s="253"/>
      <c r="H217" s="254" t="s">
        <v>1</v>
      </c>
      <c r="I217" s="256"/>
      <c r="J217" s="253"/>
      <c r="K217" s="253"/>
      <c r="L217" s="257"/>
      <c r="M217" s="258"/>
      <c r="N217" s="259"/>
      <c r="O217" s="259"/>
      <c r="P217" s="259"/>
      <c r="Q217" s="259"/>
      <c r="R217" s="259"/>
      <c r="S217" s="259"/>
      <c r="T217" s="260"/>
      <c r="U217" s="13"/>
      <c r="V217" s="13"/>
      <c r="W217" s="13"/>
      <c r="X217" s="13"/>
      <c r="Y217" s="13"/>
      <c r="Z217" s="13"/>
      <c r="AA217" s="13"/>
      <c r="AB217" s="13"/>
      <c r="AC217" s="13"/>
      <c r="AD217" s="13"/>
      <c r="AE217" s="13"/>
      <c r="AT217" s="261" t="s">
        <v>364</v>
      </c>
      <c r="AU217" s="261" t="s">
        <v>90</v>
      </c>
      <c r="AV217" s="13" t="s">
        <v>88</v>
      </c>
      <c r="AW217" s="13" t="s">
        <v>36</v>
      </c>
      <c r="AX217" s="13" t="s">
        <v>81</v>
      </c>
      <c r="AY217" s="261" t="s">
        <v>215</v>
      </c>
    </row>
    <row r="218" s="13" customFormat="1">
      <c r="A218" s="13"/>
      <c r="B218" s="252"/>
      <c r="C218" s="253"/>
      <c r="D218" s="233" t="s">
        <v>364</v>
      </c>
      <c r="E218" s="254" t="s">
        <v>1</v>
      </c>
      <c r="F218" s="255" t="s">
        <v>366</v>
      </c>
      <c r="G218" s="253"/>
      <c r="H218" s="254" t="s">
        <v>1</v>
      </c>
      <c r="I218" s="256"/>
      <c r="J218" s="253"/>
      <c r="K218" s="253"/>
      <c r="L218" s="257"/>
      <c r="M218" s="258"/>
      <c r="N218" s="259"/>
      <c r="O218" s="259"/>
      <c r="P218" s="259"/>
      <c r="Q218" s="259"/>
      <c r="R218" s="259"/>
      <c r="S218" s="259"/>
      <c r="T218" s="260"/>
      <c r="U218" s="13"/>
      <c r="V218" s="13"/>
      <c r="W218" s="13"/>
      <c r="X218" s="13"/>
      <c r="Y218" s="13"/>
      <c r="Z218" s="13"/>
      <c r="AA218" s="13"/>
      <c r="AB218" s="13"/>
      <c r="AC218" s="13"/>
      <c r="AD218" s="13"/>
      <c r="AE218" s="13"/>
      <c r="AT218" s="261" t="s">
        <v>364</v>
      </c>
      <c r="AU218" s="261" t="s">
        <v>90</v>
      </c>
      <c r="AV218" s="13" t="s">
        <v>88</v>
      </c>
      <c r="AW218" s="13" t="s">
        <v>36</v>
      </c>
      <c r="AX218" s="13" t="s">
        <v>81</v>
      </c>
      <c r="AY218" s="261" t="s">
        <v>215</v>
      </c>
    </row>
    <row r="219" s="13" customFormat="1">
      <c r="A219" s="13"/>
      <c r="B219" s="252"/>
      <c r="C219" s="253"/>
      <c r="D219" s="233" t="s">
        <v>364</v>
      </c>
      <c r="E219" s="254" t="s">
        <v>1</v>
      </c>
      <c r="F219" s="255" t="s">
        <v>389</v>
      </c>
      <c r="G219" s="253"/>
      <c r="H219" s="254" t="s">
        <v>1</v>
      </c>
      <c r="I219" s="256"/>
      <c r="J219" s="253"/>
      <c r="K219" s="253"/>
      <c r="L219" s="257"/>
      <c r="M219" s="258"/>
      <c r="N219" s="259"/>
      <c r="O219" s="259"/>
      <c r="P219" s="259"/>
      <c r="Q219" s="259"/>
      <c r="R219" s="259"/>
      <c r="S219" s="259"/>
      <c r="T219" s="260"/>
      <c r="U219" s="13"/>
      <c r="V219" s="13"/>
      <c r="W219" s="13"/>
      <c r="X219" s="13"/>
      <c r="Y219" s="13"/>
      <c r="Z219" s="13"/>
      <c r="AA219" s="13"/>
      <c r="AB219" s="13"/>
      <c r="AC219" s="13"/>
      <c r="AD219" s="13"/>
      <c r="AE219" s="13"/>
      <c r="AT219" s="261" t="s">
        <v>364</v>
      </c>
      <c r="AU219" s="261" t="s">
        <v>90</v>
      </c>
      <c r="AV219" s="13" t="s">
        <v>88</v>
      </c>
      <c r="AW219" s="13" t="s">
        <v>36</v>
      </c>
      <c r="AX219" s="13" t="s">
        <v>81</v>
      </c>
      <c r="AY219" s="261" t="s">
        <v>215</v>
      </c>
    </row>
    <row r="220" s="14" customFormat="1">
      <c r="A220" s="14"/>
      <c r="B220" s="262"/>
      <c r="C220" s="263"/>
      <c r="D220" s="233" t="s">
        <v>364</v>
      </c>
      <c r="E220" s="264" t="s">
        <v>1</v>
      </c>
      <c r="F220" s="265" t="s">
        <v>422</v>
      </c>
      <c r="G220" s="263"/>
      <c r="H220" s="266">
        <v>22.373999999999999</v>
      </c>
      <c r="I220" s="267"/>
      <c r="J220" s="263"/>
      <c r="K220" s="263"/>
      <c r="L220" s="268"/>
      <c r="M220" s="269"/>
      <c r="N220" s="270"/>
      <c r="O220" s="270"/>
      <c r="P220" s="270"/>
      <c r="Q220" s="270"/>
      <c r="R220" s="270"/>
      <c r="S220" s="270"/>
      <c r="T220" s="271"/>
      <c r="U220" s="14"/>
      <c r="V220" s="14"/>
      <c r="W220" s="14"/>
      <c r="X220" s="14"/>
      <c r="Y220" s="14"/>
      <c r="Z220" s="14"/>
      <c r="AA220" s="14"/>
      <c r="AB220" s="14"/>
      <c r="AC220" s="14"/>
      <c r="AD220" s="14"/>
      <c r="AE220" s="14"/>
      <c r="AT220" s="272" t="s">
        <v>364</v>
      </c>
      <c r="AU220" s="272" t="s">
        <v>90</v>
      </c>
      <c r="AV220" s="14" t="s">
        <v>90</v>
      </c>
      <c r="AW220" s="14" t="s">
        <v>36</v>
      </c>
      <c r="AX220" s="14" t="s">
        <v>81</v>
      </c>
      <c r="AY220" s="272" t="s">
        <v>215</v>
      </c>
    </row>
    <row r="221" s="14" customFormat="1">
      <c r="A221" s="14"/>
      <c r="B221" s="262"/>
      <c r="C221" s="263"/>
      <c r="D221" s="233" t="s">
        <v>364</v>
      </c>
      <c r="E221" s="264" t="s">
        <v>1</v>
      </c>
      <c r="F221" s="265" t="s">
        <v>423</v>
      </c>
      <c r="G221" s="263"/>
      <c r="H221" s="266">
        <v>24.408000000000001</v>
      </c>
      <c r="I221" s="267"/>
      <c r="J221" s="263"/>
      <c r="K221" s="263"/>
      <c r="L221" s="268"/>
      <c r="M221" s="269"/>
      <c r="N221" s="270"/>
      <c r="O221" s="270"/>
      <c r="P221" s="270"/>
      <c r="Q221" s="270"/>
      <c r="R221" s="270"/>
      <c r="S221" s="270"/>
      <c r="T221" s="271"/>
      <c r="U221" s="14"/>
      <c r="V221" s="14"/>
      <c r="W221" s="14"/>
      <c r="X221" s="14"/>
      <c r="Y221" s="14"/>
      <c r="Z221" s="14"/>
      <c r="AA221" s="14"/>
      <c r="AB221" s="14"/>
      <c r="AC221" s="14"/>
      <c r="AD221" s="14"/>
      <c r="AE221" s="14"/>
      <c r="AT221" s="272" t="s">
        <v>364</v>
      </c>
      <c r="AU221" s="272" t="s">
        <v>90</v>
      </c>
      <c r="AV221" s="14" t="s">
        <v>90</v>
      </c>
      <c r="AW221" s="14" t="s">
        <v>36</v>
      </c>
      <c r="AX221" s="14" t="s">
        <v>81</v>
      </c>
      <c r="AY221" s="272" t="s">
        <v>215</v>
      </c>
    </row>
    <row r="222" s="14" customFormat="1">
      <c r="A222" s="14"/>
      <c r="B222" s="262"/>
      <c r="C222" s="263"/>
      <c r="D222" s="233" t="s">
        <v>364</v>
      </c>
      <c r="E222" s="264" t="s">
        <v>1</v>
      </c>
      <c r="F222" s="265" t="s">
        <v>424</v>
      </c>
      <c r="G222" s="263"/>
      <c r="H222" s="266">
        <v>0.25</v>
      </c>
      <c r="I222" s="267"/>
      <c r="J222" s="263"/>
      <c r="K222" s="263"/>
      <c r="L222" s="268"/>
      <c r="M222" s="269"/>
      <c r="N222" s="270"/>
      <c r="O222" s="270"/>
      <c r="P222" s="270"/>
      <c r="Q222" s="270"/>
      <c r="R222" s="270"/>
      <c r="S222" s="270"/>
      <c r="T222" s="271"/>
      <c r="U222" s="14"/>
      <c r="V222" s="14"/>
      <c r="W222" s="14"/>
      <c r="X222" s="14"/>
      <c r="Y222" s="14"/>
      <c r="Z222" s="14"/>
      <c r="AA222" s="14"/>
      <c r="AB222" s="14"/>
      <c r="AC222" s="14"/>
      <c r="AD222" s="14"/>
      <c r="AE222" s="14"/>
      <c r="AT222" s="272" t="s">
        <v>364</v>
      </c>
      <c r="AU222" s="272" t="s">
        <v>90</v>
      </c>
      <c r="AV222" s="14" t="s">
        <v>90</v>
      </c>
      <c r="AW222" s="14" t="s">
        <v>36</v>
      </c>
      <c r="AX222" s="14" t="s">
        <v>81</v>
      </c>
      <c r="AY222" s="272" t="s">
        <v>215</v>
      </c>
    </row>
    <row r="223" s="14" customFormat="1">
      <c r="A223" s="14"/>
      <c r="B223" s="262"/>
      <c r="C223" s="263"/>
      <c r="D223" s="233" t="s">
        <v>364</v>
      </c>
      <c r="E223" s="264" t="s">
        <v>1</v>
      </c>
      <c r="F223" s="265" t="s">
        <v>425</v>
      </c>
      <c r="G223" s="263"/>
      <c r="H223" s="266">
        <v>0.59999999999999998</v>
      </c>
      <c r="I223" s="267"/>
      <c r="J223" s="263"/>
      <c r="K223" s="263"/>
      <c r="L223" s="268"/>
      <c r="M223" s="269"/>
      <c r="N223" s="270"/>
      <c r="O223" s="270"/>
      <c r="P223" s="270"/>
      <c r="Q223" s="270"/>
      <c r="R223" s="270"/>
      <c r="S223" s="270"/>
      <c r="T223" s="271"/>
      <c r="U223" s="14"/>
      <c r="V223" s="14"/>
      <c r="W223" s="14"/>
      <c r="X223" s="14"/>
      <c r="Y223" s="14"/>
      <c r="Z223" s="14"/>
      <c r="AA223" s="14"/>
      <c r="AB223" s="14"/>
      <c r="AC223" s="14"/>
      <c r="AD223" s="14"/>
      <c r="AE223" s="14"/>
      <c r="AT223" s="272" t="s">
        <v>364</v>
      </c>
      <c r="AU223" s="272" t="s">
        <v>90</v>
      </c>
      <c r="AV223" s="14" t="s">
        <v>90</v>
      </c>
      <c r="AW223" s="14" t="s">
        <v>36</v>
      </c>
      <c r="AX223" s="14" t="s">
        <v>81</v>
      </c>
      <c r="AY223" s="272" t="s">
        <v>215</v>
      </c>
    </row>
    <row r="224" s="13" customFormat="1">
      <c r="A224" s="13"/>
      <c r="B224" s="252"/>
      <c r="C224" s="253"/>
      <c r="D224" s="233" t="s">
        <v>364</v>
      </c>
      <c r="E224" s="254" t="s">
        <v>1</v>
      </c>
      <c r="F224" s="255" t="s">
        <v>401</v>
      </c>
      <c r="G224" s="253"/>
      <c r="H224" s="254" t="s">
        <v>1</v>
      </c>
      <c r="I224" s="256"/>
      <c r="J224" s="253"/>
      <c r="K224" s="253"/>
      <c r="L224" s="257"/>
      <c r="M224" s="258"/>
      <c r="N224" s="259"/>
      <c r="O224" s="259"/>
      <c r="P224" s="259"/>
      <c r="Q224" s="259"/>
      <c r="R224" s="259"/>
      <c r="S224" s="259"/>
      <c r="T224" s="260"/>
      <c r="U224" s="13"/>
      <c r="V224" s="13"/>
      <c r="W224" s="13"/>
      <c r="X224" s="13"/>
      <c r="Y224" s="13"/>
      <c r="Z224" s="13"/>
      <c r="AA224" s="13"/>
      <c r="AB224" s="13"/>
      <c r="AC224" s="13"/>
      <c r="AD224" s="13"/>
      <c r="AE224" s="13"/>
      <c r="AT224" s="261" t="s">
        <v>364</v>
      </c>
      <c r="AU224" s="261" t="s">
        <v>90</v>
      </c>
      <c r="AV224" s="13" t="s">
        <v>88</v>
      </c>
      <c r="AW224" s="13" t="s">
        <v>36</v>
      </c>
      <c r="AX224" s="13" t="s">
        <v>81</v>
      </c>
      <c r="AY224" s="261" t="s">
        <v>215</v>
      </c>
    </row>
    <row r="225" s="14" customFormat="1">
      <c r="A225" s="14"/>
      <c r="B225" s="262"/>
      <c r="C225" s="263"/>
      <c r="D225" s="233" t="s">
        <v>364</v>
      </c>
      <c r="E225" s="264" t="s">
        <v>1</v>
      </c>
      <c r="F225" s="265" t="s">
        <v>422</v>
      </c>
      <c r="G225" s="263"/>
      <c r="H225" s="266">
        <v>22.373999999999999</v>
      </c>
      <c r="I225" s="267"/>
      <c r="J225" s="263"/>
      <c r="K225" s="263"/>
      <c r="L225" s="268"/>
      <c r="M225" s="269"/>
      <c r="N225" s="270"/>
      <c r="O225" s="270"/>
      <c r="P225" s="270"/>
      <c r="Q225" s="270"/>
      <c r="R225" s="270"/>
      <c r="S225" s="270"/>
      <c r="T225" s="271"/>
      <c r="U225" s="14"/>
      <c r="V225" s="14"/>
      <c r="W225" s="14"/>
      <c r="X225" s="14"/>
      <c r="Y225" s="14"/>
      <c r="Z225" s="14"/>
      <c r="AA225" s="14"/>
      <c r="AB225" s="14"/>
      <c r="AC225" s="14"/>
      <c r="AD225" s="14"/>
      <c r="AE225" s="14"/>
      <c r="AT225" s="272" t="s">
        <v>364</v>
      </c>
      <c r="AU225" s="272" t="s">
        <v>90</v>
      </c>
      <c r="AV225" s="14" t="s">
        <v>90</v>
      </c>
      <c r="AW225" s="14" t="s">
        <v>36</v>
      </c>
      <c r="AX225" s="14" t="s">
        <v>81</v>
      </c>
      <c r="AY225" s="272" t="s">
        <v>215</v>
      </c>
    </row>
    <row r="226" s="14" customFormat="1">
      <c r="A226" s="14"/>
      <c r="B226" s="262"/>
      <c r="C226" s="263"/>
      <c r="D226" s="233" t="s">
        <v>364</v>
      </c>
      <c r="E226" s="264" t="s">
        <v>1</v>
      </c>
      <c r="F226" s="265" t="s">
        <v>423</v>
      </c>
      <c r="G226" s="263"/>
      <c r="H226" s="266">
        <v>24.408000000000001</v>
      </c>
      <c r="I226" s="267"/>
      <c r="J226" s="263"/>
      <c r="K226" s="263"/>
      <c r="L226" s="268"/>
      <c r="M226" s="269"/>
      <c r="N226" s="270"/>
      <c r="O226" s="270"/>
      <c r="P226" s="270"/>
      <c r="Q226" s="270"/>
      <c r="R226" s="270"/>
      <c r="S226" s="270"/>
      <c r="T226" s="271"/>
      <c r="U226" s="14"/>
      <c r="V226" s="14"/>
      <c r="W226" s="14"/>
      <c r="X226" s="14"/>
      <c r="Y226" s="14"/>
      <c r="Z226" s="14"/>
      <c r="AA226" s="14"/>
      <c r="AB226" s="14"/>
      <c r="AC226" s="14"/>
      <c r="AD226" s="14"/>
      <c r="AE226" s="14"/>
      <c r="AT226" s="272" t="s">
        <v>364</v>
      </c>
      <c r="AU226" s="272" t="s">
        <v>90</v>
      </c>
      <c r="AV226" s="14" t="s">
        <v>90</v>
      </c>
      <c r="AW226" s="14" t="s">
        <v>36</v>
      </c>
      <c r="AX226" s="14" t="s">
        <v>81</v>
      </c>
      <c r="AY226" s="272" t="s">
        <v>215</v>
      </c>
    </row>
    <row r="227" s="14" customFormat="1">
      <c r="A227" s="14"/>
      <c r="B227" s="262"/>
      <c r="C227" s="263"/>
      <c r="D227" s="233" t="s">
        <v>364</v>
      </c>
      <c r="E227" s="264" t="s">
        <v>1</v>
      </c>
      <c r="F227" s="265" t="s">
        <v>426</v>
      </c>
      <c r="G227" s="263"/>
      <c r="H227" s="266">
        <v>0.5</v>
      </c>
      <c r="I227" s="267"/>
      <c r="J227" s="263"/>
      <c r="K227" s="263"/>
      <c r="L227" s="268"/>
      <c r="M227" s="269"/>
      <c r="N227" s="270"/>
      <c r="O227" s="270"/>
      <c r="P227" s="270"/>
      <c r="Q227" s="270"/>
      <c r="R227" s="270"/>
      <c r="S227" s="270"/>
      <c r="T227" s="271"/>
      <c r="U227" s="14"/>
      <c r="V227" s="14"/>
      <c r="W227" s="14"/>
      <c r="X227" s="14"/>
      <c r="Y227" s="14"/>
      <c r="Z227" s="14"/>
      <c r="AA227" s="14"/>
      <c r="AB227" s="14"/>
      <c r="AC227" s="14"/>
      <c r="AD227" s="14"/>
      <c r="AE227" s="14"/>
      <c r="AT227" s="272" t="s">
        <v>364</v>
      </c>
      <c r="AU227" s="272" t="s">
        <v>90</v>
      </c>
      <c r="AV227" s="14" t="s">
        <v>90</v>
      </c>
      <c r="AW227" s="14" t="s">
        <v>36</v>
      </c>
      <c r="AX227" s="14" t="s">
        <v>81</v>
      </c>
      <c r="AY227" s="272" t="s">
        <v>215</v>
      </c>
    </row>
    <row r="228" s="14" customFormat="1">
      <c r="A228" s="14"/>
      <c r="B228" s="262"/>
      <c r="C228" s="263"/>
      <c r="D228" s="233" t="s">
        <v>364</v>
      </c>
      <c r="E228" s="264" t="s">
        <v>1</v>
      </c>
      <c r="F228" s="265" t="s">
        <v>425</v>
      </c>
      <c r="G228" s="263"/>
      <c r="H228" s="266">
        <v>0.59999999999999998</v>
      </c>
      <c r="I228" s="267"/>
      <c r="J228" s="263"/>
      <c r="K228" s="263"/>
      <c r="L228" s="268"/>
      <c r="M228" s="269"/>
      <c r="N228" s="270"/>
      <c r="O228" s="270"/>
      <c r="P228" s="270"/>
      <c r="Q228" s="270"/>
      <c r="R228" s="270"/>
      <c r="S228" s="270"/>
      <c r="T228" s="271"/>
      <c r="U228" s="14"/>
      <c r="V228" s="14"/>
      <c r="W228" s="14"/>
      <c r="X228" s="14"/>
      <c r="Y228" s="14"/>
      <c r="Z228" s="14"/>
      <c r="AA228" s="14"/>
      <c r="AB228" s="14"/>
      <c r="AC228" s="14"/>
      <c r="AD228" s="14"/>
      <c r="AE228" s="14"/>
      <c r="AT228" s="272" t="s">
        <v>364</v>
      </c>
      <c r="AU228" s="272" t="s">
        <v>90</v>
      </c>
      <c r="AV228" s="14" t="s">
        <v>90</v>
      </c>
      <c r="AW228" s="14" t="s">
        <v>36</v>
      </c>
      <c r="AX228" s="14" t="s">
        <v>81</v>
      </c>
      <c r="AY228" s="272" t="s">
        <v>215</v>
      </c>
    </row>
    <row r="229" s="16" customFormat="1">
      <c r="A229" s="16"/>
      <c r="B229" s="284"/>
      <c r="C229" s="285"/>
      <c r="D229" s="233" t="s">
        <v>364</v>
      </c>
      <c r="E229" s="286" t="s">
        <v>1</v>
      </c>
      <c r="F229" s="287" t="s">
        <v>403</v>
      </c>
      <c r="G229" s="285"/>
      <c r="H229" s="288">
        <v>95.513999999999996</v>
      </c>
      <c r="I229" s="289"/>
      <c r="J229" s="285"/>
      <c r="K229" s="285"/>
      <c r="L229" s="290"/>
      <c r="M229" s="291"/>
      <c r="N229" s="292"/>
      <c r="O229" s="292"/>
      <c r="P229" s="292"/>
      <c r="Q229" s="292"/>
      <c r="R229" s="292"/>
      <c r="S229" s="292"/>
      <c r="T229" s="293"/>
      <c r="U229" s="16"/>
      <c r="V229" s="16"/>
      <c r="W229" s="16"/>
      <c r="X229" s="16"/>
      <c r="Y229" s="16"/>
      <c r="Z229" s="16"/>
      <c r="AA229" s="16"/>
      <c r="AB229" s="16"/>
      <c r="AC229" s="16"/>
      <c r="AD229" s="16"/>
      <c r="AE229" s="16"/>
      <c r="AT229" s="294" t="s">
        <v>364</v>
      </c>
      <c r="AU229" s="294" t="s">
        <v>90</v>
      </c>
      <c r="AV229" s="16" t="s">
        <v>227</v>
      </c>
      <c r="AW229" s="16" t="s">
        <v>36</v>
      </c>
      <c r="AX229" s="16" t="s">
        <v>81</v>
      </c>
      <c r="AY229" s="294" t="s">
        <v>215</v>
      </c>
    </row>
    <row r="230" s="14" customFormat="1">
      <c r="A230" s="14"/>
      <c r="B230" s="262"/>
      <c r="C230" s="263"/>
      <c r="D230" s="233" t="s">
        <v>364</v>
      </c>
      <c r="E230" s="264" t="s">
        <v>1</v>
      </c>
      <c r="F230" s="265" t="s">
        <v>427</v>
      </c>
      <c r="G230" s="263"/>
      <c r="H230" s="266">
        <v>-38.206000000000003</v>
      </c>
      <c r="I230" s="267"/>
      <c r="J230" s="263"/>
      <c r="K230" s="263"/>
      <c r="L230" s="268"/>
      <c r="M230" s="269"/>
      <c r="N230" s="270"/>
      <c r="O230" s="270"/>
      <c r="P230" s="270"/>
      <c r="Q230" s="270"/>
      <c r="R230" s="270"/>
      <c r="S230" s="270"/>
      <c r="T230" s="271"/>
      <c r="U230" s="14"/>
      <c r="V230" s="14"/>
      <c r="W230" s="14"/>
      <c r="X230" s="14"/>
      <c r="Y230" s="14"/>
      <c r="Z230" s="14"/>
      <c r="AA230" s="14"/>
      <c r="AB230" s="14"/>
      <c r="AC230" s="14"/>
      <c r="AD230" s="14"/>
      <c r="AE230" s="14"/>
      <c r="AT230" s="272" t="s">
        <v>364</v>
      </c>
      <c r="AU230" s="272" t="s">
        <v>90</v>
      </c>
      <c r="AV230" s="14" t="s">
        <v>90</v>
      </c>
      <c r="AW230" s="14" t="s">
        <v>36</v>
      </c>
      <c r="AX230" s="14" t="s">
        <v>81</v>
      </c>
      <c r="AY230" s="272" t="s">
        <v>215</v>
      </c>
    </row>
    <row r="231" s="15" customFormat="1">
      <c r="A231" s="15"/>
      <c r="B231" s="273"/>
      <c r="C231" s="274"/>
      <c r="D231" s="233" t="s">
        <v>364</v>
      </c>
      <c r="E231" s="275" t="s">
        <v>1</v>
      </c>
      <c r="F231" s="276" t="s">
        <v>368</v>
      </c>
      <c r="G231" s="274"/>
      <c r="H231" s="277">
        <v>57.308</v>
      </c>
      <c r="I231" s="278"/>
      <c r="J231" s="274"/>
      <c r="K231" s="274"/>
      <c r="L231" s="279"/>
      <c r="M231" s="280"/>
      <c r="N231" s="281"/>
      <c r="O231" s="281"/>
      <c r="P231" s="281"/>
      <c r="Q231" s="281"/>
      <c r="R231" s="281"/>
      <c r="S231" s="281"/>
      <c r="T231" s="282"/>
      <c r="U231" s="15"/>
      <c r="V231" s="15"/>
      <c r="W231" s="15"/>
      <c r="X231" s="15"/>
      <c r="Y231" s="15"/>
      <c r="Z231" s="15"/>
      <c r="AA231" s="15"/>
      <c r="AB231" s="15"/>
      <c r="AC231" s="15"/>
      <c r="AD231" s="15"/>
      <c r="AE231" s="15"/>
      <c r="AT231" s="283" t="s">
        <v>364</v>
      </c>
      <c r="AU231" s="283" t="s">
        <v>90</v>
      </c>
      <c r="AV231" s="15" t="s">
        <v>214</v>
      </c>
      <c r="AW231" s="15" t="s">
        <v>36</v>
      </c>
      <c r="AX231" s="15" t="s">
        <v>88</v>
      </c>
      <c r="AY231" s="283" t="s">
        <v>215</v>
      </c>
    </row>
    <row r="232" s="2" customFormat="1" ht="33" customHeight="1">
      <c r="A232" s="39"/>
      <c r="B232" s="40"/>
      <c r="C232" s="220" t="s">
        <v>251</v>
      </c>
      <c r="D232" s="220" t="s">
        <v>216</v>
      </c>
      <c r="E232" s="221" t="s">
        <v>428</v>
      </c>
      <c r="F232" s="222" t="s">
        <v>429</v>
      </c>
      <c r="G232" s="223" t="s">
        <v>358</v>
      </c>
      <c r="H232" s="224">
        <v>28.654</v>
      </c>
      <c r="I232" s="225"/>
      <c r="J232" s="226">
        <f>ROUND(I232*H232,2)</f>
        <v>0</v>
      </c>
      <c r="K232" s="222" t="s">
        <v>359</v>
      </c>
      <c r="L232" s="45"/>
      <c r="M232" s="227" t="s">
        <v>1</v>
      </c>
      <c r="N232" s="228" t="s">
        <v>46</v>
      </c>
      <c r="O232" s="92"/>
      <c r="P232" s="229">
        <f>O232*H232</f>
        <v>0</v>
      </c>
      <c r="Q232" s="229">
        <v>0</v>
      </c>
      <c r="R232" s="229">
        <f>Q232*H232</f>
        <v>0</v>
      </c>
      <c r="S232" s="229">
        <v>0</v>
      </c>
      <c r="T232" s="230">
        <f>S232*H232</f>
        <v>0</v>
      </c>
      <c r="U232" s="39"/>
      <c r="V232" s="39"/>
      <c r="W232" s="39"/>
      <c r="X232" s="39"/>
      <c r="Y232" s="39"/>
      <c r="Z232" s="39"/>
      <c r="AA232" s="39"/>
      <c r="AB232" s="39"/>
      <c r="AC232" s="39"/>
      <c r="AD232" s="39"/>
      <c r="AE232" s="39"/>
      <c r="AR232" s="231" t="s">
        <v>214</v>
      </c>
      <c r="AT232" s="231" t="s">
        <v>216</v>
      </c>
      <c r="AU232" s="231" t="s">
        <v>90</v>
      </c>
      <c r="AY232" s="18" t="s">
        <v>215</v>
      </c>
      <c r="BE232" s="232">
        <f>IF(N232="základní",J232,0)</f>
        <v>0</v>
      </c>
      <c r="BF232" s="232">
        <f>IF(N232="snížená",J232,0)</f>
        <v>0</v>
      </c>
      <c r="BG232" s="232">
        <f>IF(N232="zákl. přenesená",J232,0)</f>
        <v>0</v>
      </c>
      <c r="BH232" s="232">
        <f>IF(N232="sníž. přenesená",J232,0)</f>
        <v>0</v>
      </c>
      <c r="BI232" s="232">
        <f>IF(N232="nulová",J232,0)</f>
        <v>0</v>
      </c>
      <c r="BJ232" s="18" t="s">
        <v>88</v>
      </c>
      <c r="BK232" s="232">
        <f>ROUND(I232*H232,2)</f>
        <v>0</v>
      </c>
      <c r="BL232" s="18" t="s">
        <v>214</v>
      </c>
      <c r="BM232" s="231" t="s">
        <v>430</v>
      </c>
    </row>
    <row r="233" s="2" customFormat="1">
      <c r="A233" s="39"/>
      <c r="B233" s="40"/>
      <c r="C233" s="41"/>
      <c r="D233" s="233" t="s">
        <v>221</v>
      </c>
      <c r="E233" s="41"/>
      <c r="F233" s="234" t="s">
        <v>431</v>
      </c>
      <c r="G233" s="41"/>
      <c r="H233" s="41"/>
      <c r="I233" s="235"/>
      <c r="J233" s="41"/>
      <c r="K233" s="41"/>
      <c r="L233" s="45"/>
      <c r="M233" s="236"/>
      <c r="N233" s="237"/>
      <c r="O233" s="92"/>
      <c r="P233" s="92"/>
      <c r="Q233" s="92"/>
      <c r="R233" s="92"/>
      <c r="S233" s="92"/>
      <c r="T233" s="93"/>
      <c r="U233" s="39"/>
      <c r="V233" s="39"/>
      <c r="W233" s="39"/>
      <c r="X233" s="39"/>
      <c r="Y233" s="39"/>
      <c r="Z233" s="39"/>
      <c r="AA233" s="39"/>
      <c r="AB233" s="39"/>
      <c r="AC233" s="39"/>
      <c r="AD233" s="39"/>
      <c r="AE233" s="39"/>
      <c r="AT233" s="18" t="s">
        <v>221</v>
      </c>
      <c r="AU233" s="18" t="s">
        <v>90</v>
      </c>
    </row>
    <row r="234" s="2" customFormat="1">
      <c r="A234" s="39"/>
      <c r="B234" s="40"/>
      <c r="C234" s="41"/>
      <c r="D234" s="250" t="s">
        <v>362</v>
      </c>
      <c r="E234" s="41"/>
      <c r="F234" s="251" t="s">
        <v>432</v>
      </c>
      <c r="G234" s="41"/>
      <c r="H234" s="41"/>
      <c r="I234" s="235"/>
      <c r="J234" s="41"/>
      <c r="K234" s="41"/>
      <c r="L234" s="45"/>
      <c r="M234" s="236"/>
      <c r="N234" s="237"/>
      <c r="O234" s="92"/>
      <c r="P234" s="92"/>
      <c r="Q234" s="92"/>
      <c r="R234" s="92"/>
      <c r="S234" s="92"/>
      <c r="T234" s="93"/>
      <c r="U234" s="39"/>
      <c r="V234" s="39"/>
      <c r="W234" s="39"/>
      <c r="X234" s="39"/>
      <c r="Y234" s="39"/>
      <c r="Z234" s="39"/>
      <c r="AA234" s="39"/>
      <c r="AB234" s="39"/>
      <c r="AC234" s="39"/>
      <c r="AD234" s="39"/>
      <c r="AE234" s="39"/>
      <c r="AT234" s="18" t="s">
        <v>362</v>
      </c>
      <c r="AU234" s="18" t="s">
        <v>90</v>
      </c>
    </row>
    <row r="235" s="13" customFormat="1">
      <c r="A235" s="13"/>
      <c r="B235" s="252"/>
      <c r="C235" s="253"/>
      <c r="D235" s="233" t="s">
        <v>364</v>
      </c>
      <c r="E235" s="254" t="s">
        <v>1</v>
      </c>
      <c r="F235" s="255" t="s">
        <v>374</v>
      </c>
      <c r="G235" s="253"/>
      <c r="H235" s="254" t="s">
        <v>1</v>
      </c>
      <c r="I235" s="256"/>
      <c r="J235" s="253"/>
      <c r="K235" s="253"/>
      <c r="L235" s="257"/>
      <c r="M235" s="258"/>
      <c r="N235" s="259"/>
      <c r="O235" s="259"/>
      <c r="P235" s="259"/>
      <c r="Q235" s="259"/>
      <c r="R235" s="259"/>
      <c r="S235" s="259"/>
      <c r="T235" s="260"/>
      <c r="U235" s="13"/>
      <c r="V235" s="13"/>
      <c r="W235" s="13"/>
      <c r="X235" s="13"/>
      <c r="Y235" s="13"/>
      <c r="Z235" s="13"/>
      <c r="AA235" s="13"/>
      <c r="AB235" s="13"/>
      <c r="AC235" s="13"/>
      <c r="AD235" s="13"/>
      <c r="AE235" s="13"/>
      <c r="AT235" s="261" t="s">
        <v>364</v>
      </c>
      <c r="AU235" s="261" t="s">
        <v>90</v>
      </c>
      <c r="AV235" s="13" t="s">
        <v>88</v>
      </c>
      <c r="AW235" s="13" t="s">
        <v>36</v>
      </c>
      <c r="AX235" s="13" t="s">
        <v>81</v>
      </c>
      <c r="AY235" s="261" t="s">
        <v>215</v>
      </c>
    </row>
    <row r="236" s="14" customFormat="1">
      <c r="A236" s="14"/>
      <c r="B236" s="262"/>
      <c r="C236" s="263"/>
      <c r="D236" s="233" t="s">
        <v>364</v>
      </c>
      <c r="E236" s="264" t="s">
        <v>1</v>
      </c>
      <c r="F236" s="265" t="s">
        <v>433</v>
      </c>
      <c r="G236" s="263"/>
      <c r="H236" s="266">
        <v>28.654</v>
      </c>
      <c r="I236" s="267"/>
      <c r="J236" s="263"/>
      <c r="K236" s="263"/>
      <c r="L236" s="268"/>
      <c r="M236" s="269"/>
      <c r="N236" s="270"/>
      <c r="O236" s="270"/>
      <c r="P236" s="270"/>
      <c r="Q236" s="270"/>
      <c r="R236" s="270"/>
      <c r="S236" s="270"/>
      <c r="T236" s="271"/>
      <c r="U236" s="14"/>
      <c r="V236" s="14"/>
      <c r="W236" s="14"/>
      <c r="X236" s="14"/>
      <c r="Y236" s="14"/>
      <c r="Z236" s="14"/>
      <c r="AA236" s="14"/>
      <c r="AB236" s="14"/>
      <c r="AC236" s="14"/>
      <c r="AD236" s="14"/>
      <c r="AE236" s="14"/>
      <c r="AT236" s="272" t="s">
        <v>364</v>
      </c>
      <c r="AU236" s="272" t="s">
        <v>90</v>
      </c>
      <c r="AV236" s="14" t="s">
        <v>90</v>
      </c>
      <c r="AW236" s="14" t="s">
        <v>36</v>
      </c>
      <c r="AX236" s="14" t="s">
        <v>81</v>
      </c>
      <c r="AY236" s="272" t="s">
        <v>215</v>
      </c>
    </row>
    <row r="237" s="15" customFormat="1">
      <c r="A237" s="15"/>
      <c r="B237" s="273"/>
      <c r="C237" s="274"/>
      <c r="D237" s="233" t="s">
        <v>364</v>
      </c>
      <c r="E237" s="275" t="s">
        <v>1</v>
      </c>
      <c r="F237" s="276" t="s">
        <v>368</v>
      </c>
      <c r="G237" s="274"/>
      <c r="H237" s="277">
        <v>28.654</v>
      </c>
      <c r="I237" s="278"/>
      <c r="J237" s="274"/>
      <c r="K237" s="274"/>
      <c r="L237" s="279"/>
      <c r="M237" s="280"/>
      <c r="N237" s="281"/>
      <c r="O237" s="281"/>
      <c r="P237" s="281"/>
      <c r="Q237" s="281"/>
      <c r="R237" s="281"/>
      <c r="S237" s="281"/>
      <c r="T237" s="282"/>
      <c r="U237" s="15"/>
      <c r="V237" s="15"/>
      <c r="W237" s="15"/>
      <c r="X237" s="15"/>
      <c r="Y237" s="15"/>
      <c r="Z237" s="15"/>
      <c r="AA237" s="15"/>
      <c r="AB237" s="15"/>
      <c r="AC237" s="15"/>
      <c r="AD237" s="15"/>
      <c r="AE237" s="15"/>
      <c r="AT237" s="283" t="s">
        <v>364</v>
      </c>
      <c r="AU237" s="283" t="s">
        <v>90</v>
      </c>
      <c r="AV237" s="15" t="s">
        <v>214</v>
      </c>
      <c r="AW237" s="15" t="s">
        <v>36</v>
      </c>
      <c r="AX237" s="15" t="s">
        <v>88</v>
      </c>
      <c r="AY237" s="283" t="s">
        <v>215</v>
      </c>
    </row>
    <row r="238" s="2" customFormat="1" ht="33" customHeight="1">
      <c r="A238" s="39"/>
      <c r="B238" s="40"/>
      <c r="C238" s="220" t="s">
        <v>256</v>
      </c>
      <c r="D238" s="220" t="s">
        <v>216</v>
      </c>
      <c r="E238" s="221" t="s">
        <v>434</v>
      </c>
      <c r="F238" s="222" t="s">
        <v>435</v>
      </c>
      <c r="G238" s="223" t="s">
        <v>358</v>
      </c>
      <c r="H238" s="224">
        <v>9.5510000000000002</v>
      </c>
      <c r="I238" s="225"/>
      <c r="J238" s="226">
        <f>ROUND(I238*H238,2)</f>
        <v>0</v>
      </c>
      <c r="K238" s="222" t="s">
        <v>359</v>
      </c>
      <c r="L238" s="45"/>
      <c r="M238" s="227" t="s">
        <v>1</v>
      </c>
      <c r="N238" s="228" t="s">
        <v>46</v>
      </c>
      <c r="O238" s="92"/>
      <c r="P238" s="229">
        <f>O238*H238</f>
        <v>0</v>
      </c>
      <c r="Q238" s="229">
        <v>0</v>
      </c>
      <c r="R238" s="229">
        <f>Q238*H238</f>
        <v>0</v>
      </c>
      <c r="S238" s="229">
        <v>0</v>
      </c>
      <c r="T238" s="230">
        <f>S238*H238</f>
        <v>0</v>
      </c>
      <c r="U238" s="39"/>
      <c r="V238" s="39"/>
      <c r="W238" s="39"/>
      <c r="X238" s="39"/>
      <c r="Y238" s="39"/>
      <c r="Z238" s="39"/>
      <c r="AA238" s="39"/>
      <c r="AB238" s="39"/>
      <c r="AC238" s="39"/>
      <c r="AD238" s="39"/>
      <c r="AE238" s="39"/>
      <c r="AR238" s="231" t="s">
        <v>214</v>
      </c>
      <c r="AT238" s="231" t="s">
        <v>216</v>
      </c>
      <c r="AU238" s="231" t="s">
        <v>90</v>
      </c>
      <c r="AY238" s="18" t="s">
        <v>215</v>
      </c>
      <c r="BE238" s="232">
        <f>IF(N238="základní",J238,0)</f>
        <v>0</v>
      </c>
      <c r="BF238" s="232">
        <f>IF(N238="snížená",J238,0)</f>
        <v>0</v>
      </c>
      <c r="BG238" s="232">
        <f>IF(N238="zákl. přenesená",J238,0)</f>
        <v>0</v>
      </c>
      <c r="BH238" s="232">
        <f>IF(N238="sníž. přenesená",J238,0)</f>
        <v>0</v>
      </c>
      <c r="BI238" s="232">
        <f>IF(N238="nulová",J238,0)</f>
        <v>0</v>
      </c>
      <c r="BJ238" s="18" t="s">
        <v>88</v>
      </c>
      <c r="BK238" s="232">
        <f>ROUND(I238*H238,2)</f>
        <v>0</v>
      </c>
      <c r="BL238" s="18" t="s">
        <v>214</v>
      </c>
      <c r="BM238" s="231" t="s">
        <v>436</v>
      </c>
    </row>
    <row r="239" s="2" customFormat="1">
      <c r="A239" s="39"/>
      <c r="B239" s="40"/>
      <c r="C239" s="41"/>
      <c r="D239" s="233" t="s">
        <v>221</v>
      </c>
      <c r="E239" s="41"/>
      <c r="F239" s="234" t="s">
        <v>437</v>
      </c>
      <c r="G239" s="41"/>
      <c r="H239" s="41"/>
      <c r="I239" s="235"/>
      <c r="J239" s="41"/>
      <c r="K239" s="41"/>
      <c r="L239" s="45"/>
      <c r="M239" s="236"/>
      <c r="N239" s="237"/>
      <c r="O239" s="92"/>
      <c r="P239" s="92"/>
      <c r="Q239" s="92"/>
      <c r="R239" s="92"/>
      <c r="S239" s="92"/>
      <c r="T239" s="93"/>
      <c r="U239" s="39"/>
      <c r="V239" s="39"/>
      <c r="W239" s="39"/>
      <c r="X239" s="39"/>
      <c r="Y239" s="39"/>
      <c r="Z239" s="39"/>
      <c r="AA239" s="39"/>
      <c r="AB239" s="39"/>
      <c r="AC239" s="39"/>
      <c r="AD239" s="39"/>
      <c r="AE239" s="39"/>
      <c r="AT239" s="18" t="s">
        <v>221</v>
      </c>
      <c r="AU239" s="18" t="s">
        <v>90</v>
      </c>
    </row>
    <row r="240" s="2" customFormat="1">
      <c r="A240" s="39"/>
      <c r="B240" s="40"/>
      <c r="C240" s="41"/>
      <c r="D240" s="250" t="s">
        <v>362</v>
      </c>
      <c r="E240" s="41"/>
      <c r="F240" s="251" t="s">
        <v>438</v>
      </c>
      <c r="G240" s="41"/>
      <c r="H240" s="41"/>
      <c r="I240" s="235"/>
      <c r="J240" s="41"/>
      <c r="K240" s="41"/>
      <c r="L240" s="45"/>
      <c r="M240" s="236"/>
      <c r="N240" s="237"/>
      <c r="O240" s="92"/>
      <c r="P240" s="92"/>
      <c r="Q240" s="92"/>
      <c r="R240" s="92"/>
      <c r="S240" s="92"/>
      <c r="T240" s="93"/>
      <c r="U240" s="39"/>
      <c r="V240" s="39"/>
      <c r="W240" s="39"/>
      <c r="X240" s="39"/>
      <c r="Y240" s="39"/>
      <c r="Z240" s="39"/>
      <c r="AA240" s="39"/>
      <c r="AB240" s="39"/>
      <c r="AC240" s="39"/>
      <c r="AD240" s="39"/>
      <c r="AE240" s="39"/>
      <c r="AT240" s="18" t="s">
        <v>362</v>
      </c>
      <c r="AU240" s="18" t="s">
        <v>90</v>
      </c>
    </row>
    <row r="241" s="13" customFormat="1">
      <c r="A241" s="13"/>
      <c r="B241" s="252"/>
      <c r="C241" s="253"/>
      <c r="D241" s="233" t="s">
        <v>364</v>
      </c>
      <c r="E241" s="254" t="s">
        <v>1</v>
      </c>
      <c r="F241" s="255" t="s">
        <v>381</v>
      </c>
      <c r="G241" s="253"/>
      <c r="H241" s="254" t="s">
        <v>1</v>
      </c>
      <c r="I241" s="256"/>
      <c r="J241" s="253"/>
      <c r="K241" s="253"/>
      <c r="L241" s="257"/>
      <c r="M241" s="258"/>
      <c r="N241" s="259"/>
      <c r="O241" s="259"/>
      <c r="P241" s="259"/>
      <c r="Q241" s="259"/>
      <c r="R241" s="259"/>
      <c r="S241" s="259"/>
      <c r="T241" s="260"/>
      <c r="U241" s="13"/>
      <c r="V241" s="13"/>
      <c r="W241" s="13"/>
      <c r="X241" s="13"/>
      <c r="Y241" s="13"/>
      <c r="Z241" s="13"/>
      <c r="AA241" s="13"/>
      <c r="AB241" s="13"/>
      <c r="AC241" s="13"/>
      <c r="AD241" s="13"/>
      <c r="AE241" s="13"/>
      <c r="AT241" s="261" t="s">
        <v>364</v>
      </c>
      <c r="AU241" s="261" t="s">
        <v>90</v>
      </c>
      <c r="AV241" s="13" t="s">
        <v>88</v>
      </c>
      <c r="AW241" s="13" t="s">
        <v>36</v>
      </c>
      <c r="AX241" s="13" t="s">
        <v>81</v>
      </c>
      <c r="AY241" s="261" t="s">
        <v>215</v>
      </c>
    </row>
    <row r="242" s="14" customFormat="1">
      <c r="A242" s="14"/>
      <c r="B242" s="262"/>
      <c r="C242" s="263"/>
      <c r="D242" s="233" t="s">
        <v>364</v>
      </c>
      <c r="E242" s="264" t="s">
        <v>1</v>
      </c>
      <c r="F242" s="265" t="s">
        <v>439</v>
      </c>
      <c r="G242" s="263"/>
      <c r="H242" s="266">
        <v>9.5510000000000002</v>
      </c>
      <c r="I242" s="267"/>
      <c r="J242" s="263"/>
      <c r="K242" s="263"/>
      <c r="L242" s="268"/>
      <c r="M242" s="269"/>
      <c r="N242" s="270"/>
      <c r="O242" s="270"/>
      <c r="P242" s="270"/>
      <c r="Q242" s="270"/>
      <c r="R242" s="270"/>
      <c r="S242" s="270"/>
      <c r="T242" s="271"/>
      <c r="U242" s="14"/>
      <c r="V242" s="14"/>
      <c r="W242" s="14"/>
      <c r="X242" s="14"/>
      <c r="Y242" s="14"/>
      <c r="Z242" s="14"/>
      <c r="AA242" s="14"/>
      <c r="AB242" s="14"/>
      <c r="AC242" s="14"/>
      <c r="AD242" s="14"/>
      <c r="AE242" s="14"/>
      <c r="AT242" s="272" t="s">
        <v>364</v>
      </c>
      <c r="AU242" s="272" t="s">
        <v>90</v>
      </c>
      <c r="AV242" s="14" t="s">
        <v>90</v>
      </c>
      <c r="AW242" s="14" t="s">
        <v>36</v>
      </c>
      <c r="AX242" s="14" t="s">
        <v>81</v>
      </c>
      <c r="AY242" s="272" t="s">
        <v>215</v>
      </c>
    </row>
    <row r="243" s="15" customFormat="1">
      <c r="A243" s="15"/>
      <c r="B243" s="273"/>
      <c r="C243" s="274"/>
      <c r="D243" s="233" t="s">
        <v>364</v>
      </c>
      <c r="E243" s="275" t="s">
        <v>1</v>
      </c>
      <c r="F243" s="276" t="s">
        <v>368</v>
      </c>
      <c r="G243" s="274"/>
      <c r="H243" s="277">
        <v>9.5510000000000002</v>
      </c>
      <c r="I243" s="278"/>
      <c r="J243" s="274"/>
      <c r="K243" s="274"/>
      <c r="L243" s="279"/>
      <c r="M243" s="280"/>
      <c r="N243" s="281"/>
      <c r="O243" s="281"/>
      <c r="P243" s="281"/>
      <c r="Q243" s="281"/>
      <c r="R243" s="281"/>
      <c r="S243" s="281"/>
      <c r="T243" s="282"/>
      <c r="U243" s="15"/>
      <c r="V243" s="15"/>
      <c r="W243" s="15"/>
      <c r="X243" s="15"/>
      <c r="Y243" s="15"/>
      <c r="Z243" s="15"/>
      <c r="AA243" s="15"/>
      <c r="AB243" s="15"/>
      <c r="AC243" s="15"/>
      <c r="AD243" s="15"/>
      <c r="AE243" s="15"/>
      <c r="AT243" s="283" t="s">
        <v>364</v>
      </c>
      <c r="AU243" s="283" t="s">
        <v>90</v>
      </c>
      <c r="AV243" s="15" t="s">
        <v>214</v>
      </c>
      <c r="AW243" s="15" t="s">
        <v>36</v>
      </c>
      <c r="AX243" s="15" t="s">
        <v>88</v>
      </c>
      <c r="AY243" s="283" t="s">
        <v>215</v>
      </c>
    </row>
    <row r="244" s="2" customFormat="1" ht="37.8" customHeight="1">
      <c r="A244" s="39"/>
      <c r="B244" s="40"/>
      <c r="C244" s="220" t="s">
        <v>261</v>
      </c>
      <c r="D244" s="220" t="s">
        <v>216</v>
      </c>
      <c r="E244" s="221" t="s">
        <v>440</v>
      </c>
      <c r="F244" s="222" t="s">
        <v>441</v>
      </c>
      <c r="G244" s="223" t="s">
        <v>358</v>
      </c>
      <c r="H244" s="224">
        <v>1149.1500000000001</v>
      </c>
      <c r="I244" s="225"/>
      <c r="J244" s="226">
        <f>ROUND(I244*H244,2)</f>
        <v>0</v>
      </c>
      <c r="K244" s="222" t="s">
        <v>359</v>
      </c>
      <c r="L244" s="45"/>
      <c r="M244" s="227" t="s">
        <v>1</v>
      </c>
      <c r="N244" s="228" t="s">
        <v>46</v>
      </c>
      <c r="O244" s="92"/>
      <c r="P244" s="229">
        <f>O244*H244</f>
        <v>0</v>
      </c>
      <c r="Q244" s="229">
        <v>0</v>
      </c>
      <c r="R244" s="229">
        <f>Q244*H244</f>
        <v>0</v>
      </c>
      <c r="S244" s="229">
        <v>0</v>
      </c>
      <c r="T244" s="230">
        <f>S244*H244</f>
        <v>0</v>
      </c>
      <c r="U244" s="39"/>
      <c r="V244" s="39"/>
      <c r="W244" s="39"/>
      <c r="X244" s="39"/>
      <c r="Y244" s="39"/>
      <c r="Z244" s="39"/>
      <c r="AA244" s="39"/>
      <c r="AB244" s="39"/>
      <c r="AC244" s="39"/>
      <c r="AD244" s="39"/>
      <c r="AE244" s="39"/>
      <c r="AR244" s="231" t="s">
        <v>214</v>
      </c>
      <c r="AT244" s="231" t="s">
        <v>216</v>
      </c>
      <c r="AU244" s="231" t="s">
        <v>90</v>
      </c>
      <c r="AY244" s="18" t="s">
        <v>215</v>
      </c>
      <c r="BE244" s="232">
        <f>IF(N244="základní",J244,0)</f>
        <v>0</v>
      </c>
      <c r="BF244" s="232">
        <f>IF(N244="snížená",J244,0)</f>
        <v>0</v>
      </c>
      <c r="BG244" s="232">
        <f>IF(N244="zákl. přenesená",J244,0)</f>
        <v>0</v>
      </c>
      <c r="BH244" s="232">
        <f>IF(N244="sníž. přenesená",J244,0)</f>
        <v>0</v>
      </c>
      <c r="BI244" s="232">
        <f>IF(N244="nulová",J244,0)</f>
        <v>0</v>
      </c>
      <c r="BJ244" s="18" t="s">
        <v>88</v>
      </c>
      <c r="BK244" s="232">
        <f>ROUND(I244*H244,2)</f>
        <v>0</v>
      </c>
      <c r="BL244" s="18" t="s">
        <v>214</v>
      </c>
      <c r="BM244" s="231" t="s">
        <v>442</v>
      </c>
    </row>
    <row r="245" s="2" customFormat="1">
      <c r="A245" s="39"/>
      <c r="B245" s="40"/>
      <c r="C245" s="41"/>
      <c r="D245" s="233" t="s">
        <v>221</v>
      </c>
      <c r="E245" s="41"/>
      <c r="F245" s="234" t="s">
        <v>443</v>
      </c>
      <c r="G245" s="41"/>
      <c r="H245" s="41"/>
      <c r="I245" s="235"/>
      <c r="J245" s="41"/>
      <c r="K245" s="41"/>
      <c r="L245" s="45"/>
      <c r="M245" s="236"/>
      <c r="N245" s="237"/>
      <c r="O245" s="92"/>
      <c r="P245" s="92"/>
      <c r="Q245" s="92"/>
      <c r="R245" s="92"/>
      <c r="S245" s="92"/>
      <c r="T245" s="93"/>
      <c r="U245" s="39"/>
      <c r="V245" s="39"/>
      <c r="W245" s="39"/>
      <c r="X245" s="39"/>
      <c r="Y245" s="39"/>
      <c r="Z245" s="39"/>
      <c r="AA245" s="39"/>
      <c r="AB245" s="39"/>
      <c r="AC245" s="39"/>
      <c r="AD245" s="39"/>
      <c r="AE245" s="39"/>
      <c r="AT245" s="18" t="s">
        <v>221</v>
      </c>
      <c r="AU245" s="18" t="s">
        <v>90</v>
      </c>
    </row>
    <row r="246" s="2" customFormat="1">
      <c r="A246" s="39"/>
      <c r="B246" s="40"/>
      <c r="C246" s="41"/>
      <c r="D246" s="250" t="s">
        <v>362</v>
      </c>
      <c r="E246" s="41"/>
      <c r="F246" s="251" t="s">
        <v>444</v>
      </c>
      <c r="G246" s="41"/>
      <c r="H246" s="41"/>
      <c r="I246" s="235"/>
      <c r="J246" s="41"/>
      <c r="K246" s="41"/>
      <c r="L246" s="45"/>
      <c r="M246" s="236"/>
      <c r="N246" s="237"/>
      <c r="O246" s="92"/>
      <c r="P246" s="92"/>
      <c r="Q246" s="92"/>
      <c r="R246" s="92"/>
      <c r="S246" s="92"/>
      <c r="T246" s="93"/>
      <c r="U246" s="39"/>
      <c r="V246" s="39"/>
      <c r="W246" s="39"/>
      <c r="X246" s="39"/>
      <c r="Y246" s="39"/>
      <c r="Z246" s="39"/>
      <c r="AA246" s="39"/>
      <c r="AB246" s="39"/>
      <c r="AC246" s="39"/>
      <c r="AD246" s="39"/>
      <c r="AE246" s="39"/>
      <c r="AT246" s="18" t="s">
        <v>362</v>
      </c>
      <c r="AU246" s="18" t="s">
        <v>90</v>
      </c>
    </row>
    <row r="247" s="13" customFormat="1">
      <c r="A247" s="13"/>
      <c r="B247" s="252"/>
      <c r="C247" s="253"/>
      <c r="D247" s="233" t="s">
        <v>364</v>
      </c>
      <c r="E247" s="254" t="s">
        <v>1</v>
      </c>
      <c r="F247" s="255" t="s">
        <v>445</v>
      </c>
      <c r="G247" s="253"/>
      <c r="H247" s="254" t="s">
        <v>1</v>
      </c>
      <c r="I247" s="256"/>
      <c r="J247" s="253"/>
      <c r="K247" s="253"/>
      <c r="L247" s="257"/>
      <c r="M247" s="258"/>
      <c r="N247" s="259"/>
      <c r="O247" s="259"/>
      <c r="P247" s="259"/>
      <c r="Q247" s="259"/>
      <c r="R247" s="259"/>
      <c r="S247" s="259"/>
      <c r="T247" s="260"/>
      <c r="U247" s="13"/>
      <c r="V247" s="13"/>
      <c r="W247" s="13"/>
      <c r="X247" s="13"/>
      <c r="Y247" s="13"/>
      <c r="Z247" s="13"/>
      <c r="AA247" s="13"/>
      <c r="AB247" s="13"/>
      <c r="AC247" s="13"/>
      <c r="AD247" s="13"/>
      <c r="AE247" s="13"/>
      <c r="AT247" s="261" t="s">
        <v>364</v>
      </c>
      <c r="AU247" s="261" t="s">
        <v>90</v>
      </c>
      <c r="AV247" s="13" t="s">
        <v>88</v>
      </c>
      <c r="AW247" s="13" t="s">
        <v>36</v>
      </c>
      <c r="AX247" s="13" t="s">
        <v>81</v>
      </c>
      <c r="AY247" s="261" t="s">
        <v>215</v>
      </c>
    </row>
    <row r="248" s="14" customFormat="1">
      <c r="A248" s="14"/>
      <c r="B248" s="262"/>
      <c r="C248" s="263"/>
      <c r="D248" s="233" t="s">
        <v>364</v>
      </c>
      <c r="E248" s="264" t="s">
        <v>1</v>
      </c>
      <c r="F248" s="265" t="s">
        <v>446</v>
      </c>
      <c r="G248" s="263"/>
      <c r="H248" s="266">
        <v>402</v>
      </c>
      <c r="I248" s="267"/>
      <c r="J248" s="263"/>
      <c r="K248" s="263"/>
      <c r="L248" s="268"/>
      <c r="M248" s="269"/>
      <c r="N248" s="270"/>
      <c r="O248" s="270"/>
      <c r="P248" s="270"/>
      <c r="Q248" s="270"/>
      <c r="R248" s="270"/>
      <c r="S248" s="270"/>
      <c r="T248" s="271"/>
      <c r="U248" s="14"/>
      <c r="V248" s="14"/>
      <c r="W248" s="14"/>
      <c r="X248" s="14"/>
      <c r="Y248" s="14"/>
      <c r="Z248" s="14"/>
      <c r="AA248" s="14"/>
      <c r="AB248" s="14"/>
      <c r="AC248" s="14"/>
      <c r="AD248" s="14"/>
      <c r="AE248" s="14"/>
      <c r="AT248" s="272" t="s">
        <v>364</v>
      </c>
      <c r="AU248" s="272" t="s">
        <v>90</v>
      </c>
      <c r="AV248" s="14" t="s">
        <v>90</v>
      </c>
      <c r="AW248" s="14" t="s">
        <v>36</v>
      </c>
      <c r="AX248" s="14" t="s">
        <v>81</v>
      </c>
      <c r="AY248" s="272" t="s">
        <v>215</v>
      </c>
    </row>
    <row r="249" s="14" customFormat="1">
      <c r="A249" s="14"/>
      <c r="B249" s="262"/>
      <c r="C249" s="263"/>
      <c r="D249" s="233" t="s">
        <v>364</v>
      </c>
      <c r="E249" s="264" t="s">
        <v>1</v>
      </c>
      <c r="F249" s="265" t="s">
        <v>447</v>
      </c>
      <c r="G249" s="263"/>
      <c r="H249" s="266">
        <v>115.267</v>
      </c>
      <c r="I249" s="267"/>
      <c r="J249" s="263"/>
      <c r="K249" s="263"/>
      <c r="L249" s="268"/>
      <c r="M249" s="269"/>
      <c r="N249" s="270"/>
      <c r="O249" s="270"/>
      <c r="P249" s="270"/>
      <c r="Q249" s="270"/>
      <c r="R249" s="270"/>
      <c r="S249" s="270"/>
      <c r="T249" s="271"/>
      <c r="U249" s="14"/>
      <c r="V249" s="14"/>
      <c r="W249" s="14"/>
      <c r="X249" s="14"/>
      <c r="Y249" s="14"/>
      <c r="Z249" s="14"/>
      <c r="AA249" s="14"/>
      <c r="AB249" s="14"/>
      <c r="AC249" s="14"/>
      <c r="AD249" s="14"/>
      <c r="AE249" s="14"/>
      <c r="AT249" s="272" t="s">
        <v>364</v>
      </c>
      <c r="AU249" s="272" t="s">
        <v>90</v>
      </c>
      <c r="AV249" s="14" t="s">
        <v>90</v>
      </c>
      <c r="AW249" s="14" t="s">
        <v>36</v>
      </c>
      <c r="AX249" s="14" t="s">
        <v>81</v>
      </c>
      <c r="AY249" s="272" t="s">
        <v>215</v>
      </c>
    </row>
    <row r="250" s="14" customFormat="1">
      <c r="A250" s="14"/>
      <c r="B250" s="262"/>
      <c r="C250" s="263"/>
      <c r="D250" s="233" t="s">
        <v>364</v>
      </c>
      <c r="E250" s="264" t="s">
        <v>1</v>
      </c>
      <c r="F250" s="265" t="s">
        <v>448</v>
      </c>
      <c r="G250" s="263"/>
      <c r="H250" s="266">
        <v>57.308</v>
      </c>
      <c r="I250" s="267"/>
      <c r="J250" s="263"/>
      <c r="K250" s="263"/>
      <c r="L250" s="268"/>
      <c r="M250" s="269"/>
      <c r="N250" s="270"/>
      <c r="O250" s="270"/>
      <c r="P250" s="270"/>
      <c r="Q250" s="270"/>
      <c r="R250" s="270"/>
      <c r="S250" s="270"/>
      <c r="T250" s="271"/>
      <c r="U250" s="14"/>
      <c r="V250" s="14"/>
      <c r="W250" s="14"/>
      <c r="X250" s="14"/>
      <c r="Y250" s="14"/>
      <c r="Z250" s="14"/>
      <c r="AA250" s="14"/>
      <c r="AB250" s="14"/>
      <c r="AC250" s="14"/>
      <c r="AD250" s="14"/>
      <c r="AE250" s="14"/>
      <c r="AT250" s="272" t="s">
        <v>364</v>
      </c>
      <c r="AU250" s="272" t="s">
        <v>90</v>
      </c>
      <c r="AV250" s="14" t="s">
        <v>90</v>
      </c>
      <c r="AW250" s="14" t="s">
        <v>36</v>
      </c>
      <c r="AX250" s="14" t="s">
        <v>81</v>
      </c>
      <c r="AY250" s="272" t="s">
        <v>215</v>
      </c>
    </row>
    <row r="251" s="16" customFormat="1">
      <c r="A251" s="16"/>
      <c r="B251" s="284"/>
      <c r="C251" s="285"/>
      <c r="D251" s="233" t="s">
        <v>364</v>
      </c>
      <c r="E251" s="286" t="s">
        <v>1</v>
      </c>
      <c r="F251" s="287" t="s">
        <v>403</v>
      </c>
      <c r="G251" s="285"/>
      <c r="H251" s="288">
        <v>574.57500000000005</v>
      </c>
      <c r="I251" s="289"/>
      <c r="J251" s="285"/>
      <c r="K251" s="285"/>
      <c r="L251" s="290"/>
      <c r="M251" s="291"/>
      <c r="N251" s="292"/>
      <c r="O251" s="292"/>
      <c r="P251" s="292"/>
      <c r="Q251" s="292"/>
      <c r="R251" s="292"/>
      <c r="S251" s="292"/>
      <c r="T251" s="293"/>
      <c r="U251" s="16"/>
      <c r="V251" s="16"/>
      <c r="W251" s="16"/>
      <c r="X251" s="16"/>
      <c r="Y251" s="16"/>
      <c r="Z251" s="16"/>
      <c r="AA251" s="16"/>
      <c r="AB251" s="16"/>
      <c r="AC251" s="16"/>
      <c r="AD251" s="16"/>
      <c r="AE251" s="16"/>
      <c r="AT251" s="294" t="s">
        <v>364</v>
      </c>
      <c r="AU251" s="294" t="s">
        <v>90</v>
      </c>
      <c r="AV251" s="16" t="s">
        <v>227</v>
      </c>
      <c r="AW251" s="16" t="s">
        <v>36</v>
      </c>
      <c r="AX251" s="16" t="s">
        <v>81</v>
      </c>
      <c r="AY251" s="294" t="s">
        <v>215</v>
      </c>
    </row>
    <row r="252" s="13" customFormat="1">
      <c r="A252" s="13"/>
      <c r="B252" s="252"/>
      <c r="C252" s="253"/>
      <c r="D252" s="233" t="s">
        <v>364</v>
      </c>
      <c r="E252" s="254" t="s">
        <v>1</v>
      </c>
      <c r="F252" s="255" t="s">
        <v>449</v>
      </c>
      <c r="G252" s="253"/>
      <c r="H252" s="254" t="s">
        <v>1</v>
      </c>
      <c r="I252" s="256"/>
      <c r="J252" s="253"/>
      <c r="K252" s="253"/>
      <c r="L252" s="257"/>
      <c r="M252" s="258"/>
      <c r="N252" s="259"/>
      <c r="O252" s="259"/>
      <c r="P252" s="259"/>
      <c r="Q252" s="259"/>
      <c r="R252" s="259"/>
      <c r="S252" s="259"/>
      <c r="T252" s="260"/>
      <c r="U252" s="13"/>
      <c r="V252" s="13"/>
      <c r="W252" s="13"/>
      <c r="X252" s="13"/>
      <c r="Y252" s="13"/>
      <c r="Z252" s="13"/>
      <c r="AA252" s="13"/>
      <c r="AB252" s="13"/>
      <c r="AC252" s="13"/>
      <c r="AD252" s="13"/>
      <c r="AE252" s="13"/>
      <c r="AT252" s="261" t="s">
        <v>364</v>
      </c>
      <c r="AU252" s="261" t="s">
        <v>90</v>
      </c>
      <c r="AV252" s="13" t="s">
        <v>88</v>
      </c>
      <c r="AW252" s="13" t="s">
        <v>36</v>
      </c>
      <c r="AX252" s="13" t="s">
        <v>81</v>
      </c>
      <c r="AY252" s="261" t="s">
        <v>215</v>
      </c>
    </row>
    <row r="253" s="14" customFormat="1">
      <c r="A253" s="14"/>
      <c r="B253" s="262"/>
      <c r="C253" s="263"/>
      <c r="D253" s="233" t="s">
        <v>364</v>
      </c>
      <c r="E253" s="264" t="s">
        <v>1</v>
      </c>
      <c r="F253" s="265" t="s">
        <v>450</v>
      </c>
      <c r="G253" s="263"/>
      <c r="H253" s="266">
        <v>574.57500000000005</v>
      </c>
      <c r="I253" s="267"/>
      <c r="J253" s="263"/>
      <c r="K253" s="263"/>
      <c r="L253" s="268"/>
      <c r="M253" s="269"/>
      <c r="N253" s="270"/>
      <c r="O253" s="270"/>
      <c r="P253" s="270"/>
      <c r="Q253" s="270"/>
      <c r="R253" s="270"/>
      <c r="S253" s="270"/>
      <c r="T253" s="271"/>
      <c r="U253" s="14"/>
      <c r="V253" s="14"/>
      <c r="W253" s="14"/>
      <c r="X253" s="14"/>
      <c r="Y253" s="14"/>
      <c r="Z253" s="14"/>
      <c r="AA253" s="14"/>
      <c r="AB253" s="14"/>
      <c r="AC253" s="14"/>
      <c r="AD253" s="14"/>
      <c r="AE253" s="14"/>
      <c r="AT253" s="272" t="s">
        <v>364</v>
      </c>
      <c r="AU253" s="272" t="s">
        <v>90</v>
      </c>
      <c r="AV253" s="14" t="s">
        <v>90</v>
      </c>
      <c r="AW253" s="14" t="s">
        <v>36</v>
      </c>
      <c r="AX253" s="14" t="s">
        <v>81</v>
      </c>
      <c r="AY253" s="272" t="s">
        <v>215</v>
      </c>
    </row>
    <row r="254" s="16" customFormat="1">
      <c r="A254" s="16"/>
      <c r="B254" s="284"/>
      <c r="C254" s="285"/>
      <c r="D254" s="233" t="s">
        <v>364</v>
      </c>
      <c r="E254" s="286" t="s">
        <v>1</v>
      </c>
      <c r="F254" s="287" t="s">
        <v>403</v>
      </c>
      <c r="G254" s="285"/>
      <c r="H254" s="288">
        <v>574.57500000000005</v>
      </c>
      <c r="I254" s="289"/>
      <c r="J254" s="285"/>
      <c r="K254" s="285"/>
      <c r="L254" s="290"/>
      <c r="M254" s="291"/>
      <c r="N254" s="292"/>
      <c r="O254" s="292"/>
      <c r="P254" s="292"/>
      <c r="Q254" s="292"/>
      <c r="R254" s="292"/>
      <c r="S254" s="292"/>
      <c r="T254" s="293"/>
      <c r="U254" s="16"/>
      <c r="V254" s="16"/>
      <c r="W254" s="16"/>
      <c r="X254" s="16"/>
      <c r="Y254" s="16"/>
      <c r="Z254" s="16"/>
      <c r="AA254" s="16"/>
      <c r="AB254" s="16"/>
      <c r="AC254" s="16"/>
      <c r="AD254" s="16"/>
      <c r="AE254" s="16"/>
      <c r="AT254" s="294" t="s">
        <v>364</v>
      </c>
      <c r="AU254" s="294" t="s">
        <v>90</v>
      </c>
      <c r="AV254" s="16" t="s">
        <v>227</v>
      </c>
      <c r="AW254" s="16" t="s">
        <v>36</v>
      </c>
      <c r="AX254" s="16" t="s">
        <v>81</v>
      </c>
      <c r="AY254" s="294" t="s">
        <v>215</v>
      </c>
    </row>
    <row r="255" s="15" customFormat="1">
      <c r="A255" s="15"/>
      <c r="B255" s="273"/>
      <c r="C255" s="274"/>
      <c r="D255" s="233" t="s">
        <v>364</v>
      </c>
      <c r="E255" s="275" t="s">
        <v>1</v>
      </c>
      <c r="F255" s="276" t="s">
        <v>368</v>
      </c>
      <c r="G255" s="274"/>
      <c r="H255" s="277">
        <v>1149.1500000000001</v>
      </c>
      <c r="I255" s="278"/>
      <c r="J255" s="274"/>
      <c r="K255" s="274"/>
      <c r="L255" s="279"/>
      <c r="M255" s="280"/>
      <c r="N255" s="281"/>
      <c r="O255" s="281"/>
      <c r="P255" s="281"/>
      <c r="Q255" s="281"/>
      <c r="R255" s="281"/>
      <c r="S255" s="281"/>
      <c r="T255" s="282"/>
      <c r="U255" s="15"/>
      <c r="V255" s="15"/>
      <c r="W255" s="15"/>
      <c r="X255" s="15"/>
      <c r="Y255" s="15"/>
      <c r="Z255" s="15"/>
      <c r="AA255" s="15"/>
      <c r="AB255" s="15"/>
      <c r="AC255" s="15"/>
      <c r="AD255" s="15"/>
      <c r="AE255" s="15"/>
      <c r="AT255" s="283" t="s">
        <v>364</v>
      </c>
      <c r="AU255" s="283" t="s">
        <v>90</v>
      </c>
      <c r="AV255" s="15" t="s">
        <v>214</v>
      </c>
      <c r="AW255" s="15" t="s">
        <v>36</v>
      </c>
      <c r="AX255" s="15" t="s">
        <v>88</v>
      </c>
      <c r="AY255" s="283" t="s">
        <v>215</v>
      </c>
    </row>
    <row r="256" s="2" customFormat="1" ht="37.8" customHeight="1">
      <c r="A256" s="39"/>
      <c r="B256" s="40"/>
      <c r="C256" s="220" t="s">
        <v>266</v>
      </c>
      <c r="D256" s="220" t="s">
        <v>216</v>
      </c>
      <c r="E256" s="221" t="s">
        <v>451</v>
      </c>
      <c r="F256" s="222" t="s">
        <v>452</v>
      </c>
      <c r="G256" s="223" t="s">
        <v>358</v>
      </c>
      <c r="H256" s="224">
        <v>766.09799999999996</v>
      </c>
      <c r="I256" s="225"/>
      <c r="J256" s="226">
        <f>ROUND(I256*H256,2)</f>
        <v>0</v>
      </c>
      <c r="K256" s="222" t="s">
        <v>359</v>
      </c>
      <c r="L256" s="45"/>
      <c r="M256" s="227" t="s">
        <v>1</v>
      </c>
      <c r="N256" s="228" t="s">
        <v>46</v>
      </c>
      <c r="O256" s="92"/>
      <c r="P256" s="229">
        <f>O256*H256</f>
        <v>0</v>
      </c>
      <c r="Q256" s="229">
        <v>0</v>
      </c>
      <c r="R256" s="229">
        <f>Q256*H256</f>
        <v>0</v>
      </c>
      <c r="S256" s="229">
        <v>0</v>
      </c>
      <c r="T256" s="230">
        <f>S256*H256</f>
        <v>0</v>
      </c>
      <c r="U256" s="39"/>
      <c r="V256" s="39"/>
      <c r="W256" s="39"/>
      <c r="X256" s="39"/>
      <c r="Y256" s="39"/>
      <c r="Z256" s="39"/>
      <c r="AA256" s="39"/>
      <c r="AB256" s="39"/>
      <c r="AC256" s="39"/>
      <c r="AD256" s="39"/>
      <c r="AE256" s="39"/>
      <c r="AR256" s="231" t="s">
        <v>214</v>
      </c>
      <c r="AT256" s="231" t="s">
        <v>216</v>
      </c>
      <c r="AU256" s="231" t="s">
        <v>90</v>
      </c>
      <c r="AY256" s="18" t="s">
        <v>215</v>
      </c>
      <c r="BE256" s="232">
        <f>IF(N256="základní",J256,0)</f>
        <v>0</v>
      </c>
      <c r="BF256" s="232">
        <f>IF(N256="snížená",J256,0)</f>
        <v>0</v>
      </c>
      <c r="BG256" s="232">
        <f>IF(N256="zákl. přenesená",J256,0)</f>
        <v>0</v>
      </c>
      <c r="BH256" s="232">
        <f>IF(N256="sníž. přenesená",J256,0)</f>
        <v>0</v>
      </c>
      <c r="BI256" s="232">
        <f>IF(N256="nulová",J256,0)</f>
        <v>0</v>
      </c>
      <c r="BJ256" s="18" t="s">
        <v>88</v>
      </c>
      <c r="BK256" s="232">
        <f>ROUND(I256*H256,2)</f>
        <v>0</v>
      </c>
      <c r="BL256" s="18" t="s">
        <v>214</v>
      </c>
      <c r="BM256" s="231" t="s">
        <v>453</v>
      </c>
    </row>
    <row r="257" s="2" customFormat="1">
      <c r="A257" s="39"/>
      <c r="B257" s="40"/>
      <c r="C257" s="41"/>
      <c r="D257" s="233" t="s">
        <v>221</v>
      </c>
      <c r="E257" s="41"/>
      <c r="F257" s="234" t="s">
        <v>454</v>
      </c>
      <c r="G257" s="41"/>
      <c r="H257" s="41"/>
      <c r="I257" s="235"/>
      <c r="J257" s="41"/>
      <c r="K257" s="41"/>
      <c r="L257" s="45"/>
      <c r="M257" s="236"/>
      <c r="N257" s="237"/>
      <c r="O257" s="92"/>
      <c r="P257" s="92"/>
      <c r="Q257" s="92"/>
      <c r="R257" s="92"/>
      <c r="S257" s="92"/>
      <c r="T257" s="93"/>
      <c r="U257" s="39"/>
      <c r="V257" s="39"/>
      <c r="W257" s="39"/>
      <c r="X257" s="39"/>
      <c r="Y257" s="39"/>
      <c r="Z257" s="39"/>
      <c r="AA257" s="39"/>
      <c r="AB257" s="39"/>
      <c r="AC257" s="39"/>
      <c r="AD257" s="39"/>
      <c r="AE257" s="39"/>
      <c r="AT257" s="18" t="s">
        <v>221</v>
      </c>
      <c r="AU257" s="18" t="s">
        <v>90</v>
      </c>
    </row>
    <row r="258" s="2" customFormat="1">
      <c r="A258" s="39"/>
      <c r="B258" s="40"/>
      <c r="C258" s="41"/>
      <c r="D258" s="250" t="s">
        <v>362</v>
      </c>
      <c r="E258" s="41"/>
      <c r="F258" s="251" t="s">
        <v>455</v>
      </c>
      <c r="G258" s="41"/>
      <c r="H258" s="41"/>
      <c r="I258" s="235"/>
      <c r="J258" s="41"/>
      <c r="K258" s="41"/>
      <c r="L258" s="45"/>
      <c r="M258" s="236"/>
      <c r="N258" s="237"/>
      <c r="O258" s="92"/>
      <c r="P258" s="92"/>
      <c r="Q258" s="92"/>
      <c r="R258" s="92"/>
      <c r="S258" s="92"/>
      <c r="T258" s="93"/>
      <c r="U258" s="39"/>
      <c r="V258" s="39"/>
      <c r="W258" s="39"/>
      <c r="X258" s="39"/>
      <c r="Y258" s="39"/>
      <c r="Z258" s="39"/>
      <c r="AA258" s="39"/>
      <c r="AB258" s="39"/>
      <c r="AC258" s="39"/>
      <c r="AD258" s="39"/>
      <c r="AE258" s="39"/>
      <c r="AT258" s="18" t="s">
        <v>362</v>
      </c>
      <c r="AU258" s="18" t="s">
        <v>90</v>
      </c>
    </row>
    <row r="259" s="13" customFormat="1">
      <c r="A259" s="13"/>
      <c r="B259" s="252"/>
      <c r="C259" s="253"/>
      <c r="D259" s="233" t="s">
        <v>364</v>
      </c>
      <c r="E259" s="254" t="s">
        <v>1</v>
      </c>
      <c r="F259" s="255" t="s">
        <v>445</v>
      </c>
      <c r="G259" s="253"/>
      <c r="H259" s="254" t="s">
        <v>1</v>
      </c>
      <c r="I259" s="256"/>
      <c r="J259" s="253"/>
      <c r="K259" s="253"/>
      <c r="L259" s="257"/>
      <c r="M259" s="258"/>
      <c r="N259" s="259"/>
      <c r="O259" s="259"/>
      <c r="P259" s="259"/>
      <c r="Q259" s="259"/>
      <c r="R259" s="259"/>
      <c r="S259" s="259"/>
      <c r="T259" s="260"/>
      <c r="U259" s="13"/>
      <c r="V259" s="13"/>
      <c r="W259" s="13"/>
      <c r="X259" s="13"/>
      <c r="Y259" s="13"/>
      <c r="Z259" s="13"/>
      <c r="AA259" s="13"/>
      <c r="AB259" s="13"/>
      <c r="AC259" s="13"/>
      <c r="AD259" s="13"/>
      <c r="AE259" s="13"/>
      <c r="AT259" s="261" t="s">
        <v>364</v>
      </c>
      <c r="AU259" s="261" t="s">
        <v>90</v>
      </c>
      <c r="AV259" s="13" t="s">
        <v>88</v>
      </c>
      <c r="AW259" s="13" t="s">
        <v>36</v>
      </c>
      <c r="AX259" s="13" t="s">
        <v>81</v>
      </c>
      <c r="AY259" s="261" t="s">
        <v>215</v>
      </c>
    </row>
    <row r="260" s="14" customFormat="1">
      <c r="A260" s="14"/>
      <c r="B260" s="262"/>
      <c r="C260" s="263"/>
      <c r="D260" s="233" t="s">
        <v>364</v>
      </c>
      <c r="E260" s="264" t="s">
        <v>1</v>
      </c>
      <c r="F260" s="265" t="s">
        <v>456</v>
      </c>
      <c r="G260" s="263"/>
      <c r="H260" s="266">
        <v>268</v>
      </c>
      <c r="I260" s="267"/>
      <c r="J260" s="263"/>
      <c r="K260" s="263"/>
      <c r="L260" s="268"/>
      <c r="M260" s="269"/>
      <c r="N260" s="270"/>
      <c r="O260" s="270"/>
      <c r="P260" s="270"/>
      <c r="Q260" s="270"/>
      <c r="R260" s="270"/>
      <c r="S260" s="270"/>
      <c r="T260" s="271"/>
      <c r="U260" s="14"/>
      <c r="V260" s="14"/>
      <c r="W260" s="14"/>
      <c r="X260" s="14"/>
      <c r="Y260" s="14"/>
      <c r="Z260" s="14"/>
      <c r="AA260" s="14"/>
      <c r="AB260" s="14"/>
      <c r="AC260" s="14"/>
      <c r="AD260" s="14"/>
      <c r="AE260" s="14"/>
      <c r="AT260" s="272" t="s">
        <v>364</v>
      </c>
      <c r="AU260" s="272" t="s">
        <v>90</v>
      </c>
      <c r="AV260" s="14" t="s">
        <v>90</v>
      </c>
      <c r="AW260" s="14" t="s">
        <v>36</v>
      </c>
      <c r="AX260" s="14" t="s">
        <v>81</v>
      </c>
      <c r="AY260" s="272" t="s">
        <v>215</v>
      </c>
    </row>
    <row r="261" s="14" customFormat="1">
      <c r="A261" s="14"/>
      <c r="B261" s="262"/>
      <c r="C261" s="263"/>
      <c r="D261" s="233" t="s">
        <v>364</v>
      </c>
      <c r="E261" s="264" t="s">
        <v>1</v>
      </c>
      <c r="F261" s="265" t="s">
        <v>457</v>
      </c>
      <c r="G261" s="263"/>
      <c r="H261" s="266">
        <v>76.843999999999994</v>
      </c>
      <c r="I261" s="267"/>
      <c r="J261" s="263"/>
      <c r="K261" s="263"/>
      <c r="L261" s="268"/>
      <c r="M261" s="269"/>
      <c r="N261" s="270"/>
      <c r="O261" s="270"/>
      <c r="P261" s="270"/>
      <c r="Q261" s="270"/>
      <c r="R261" s="270"/>
      <c r="S261" s="270"/>
      <c r="T261" s="271"/>
      <c r="U261" s="14"/>
      <c r="V261" s="14"/>
      <c r="W261" s="14"/>
      <c r="X261" s="14"/>
      <c r="Y261" s="14"/>
      <c r="Z261" s="14"/>
      <c r="AA261" s="14"/>
      <c r="AB261" s="14"/>
      <c r="AC261" s="14"/>
      <c r="AD261" s="14"/>
      <c r="AE261" s="14"/>
      <c r="AT261" s="272" t="s">
        <v>364</v>
      </c>
      <c r="AU261" s="272" t="s">
        <v>90</v>
      </c>
      <c r="AV261" s="14" t="s">
        <v>90</v>
      </c>
      <c r="AW261" s="14" t="s">
        <v>36</v>
      </c>
      <c r="AX261" s="14" t="s">
        <v>81</v>
      </c>
      <c r="AY261" s="272" t="s">
        <v>215</v>
      </c>
    </row>
    <row r="262" s="14" customFormat="1">
      <c r="A262" s="14"/>
      <c r="B262" s="262"/>
      <c r="C262" s="263"/>
      <c r="D262" s="233" t="s">
        <v>364</v>
      </c>
      <c r="E262" s="264" t="s">
        <v>1</v>
      </c>
      <c r="F262" s="265" t="s">
        <v>458</v>
      </c>
      <c r="G262" s="263"/>
      <c r="H262" s="266">
        <v>38.204999999999998</v>
      </c>
      <c r="I262" s="267"/>
      <c r="J262" s="263"/>
      <c r="K262" s="263"/>
      <c r="L262" s="268"/>
      <c r="M262" s="269"/>
      <c r="N262" s="270"/>
      <c r="O262" s="270"/>
      <c r="P262" s="270"/>
      <c r="Q262" s="270"/>
      <c r="R262" s="270"/>
      <c r="S262" s="270"/>
      <c r="T262" s="271"/>
      <c r="U262" s="14"/>
      <c r="V262" s="14"/>
      <c r="W262" s="14"/>
      <c r="X262" s="14"/>
      <c r="Y262" s="14"/>
      <c r="Z262" s="14"/>
      <c r="AA262" s="14"/>
      <c r="AB262" s="14"/>
      <c r="AC262" s="14"/>
      <c r="AD262" s="14"/>
      <c r="AE262" s="14"/>
      <c r="AT262" s="272" t="s">
        <v>364</v>
      </c>
      <c r="AU262" s="272" t="s">
        <v>90</v>
      </c>
      <c r="AV262" s="14" t="s">
        <v>90</v>
      </c>
      <c r="AW262" s="14" t="s">
        <v>36</v>
      </c>
      <c r="AX262" s="14" t="s">
        <v>81</v>
      </c>
      <c r="AY262" s="272" t="s">
        <v>215</v>
      </c>
    </row>
    <row r="263" s="16" customFormat="1">
      <c r="A263" s="16"/>
      <c r="B263" s="284"/>
      <c r="C263" s="285"/>
      <c r="D263" s="233" t="s">
        <v>364</v>
      </c>
      <c r="E263" s="286" t="s">
        <v>1</v>
      </c>
      <c r="F263" s="287" t="s">
        <v>403</v>
      </c>
      <c r="G263" s="285"/>
      <c r="H263" s="288">
        <v>383.04899999999998</v>
      </c>
      <c r="I263" s="289"/>
      <c r="J263" s="285"/>
      <c r="K263" s="285"/>
      <c r="L263" s="290"/>
      <c r="M263" s="291"/>
      <c r="N263" s="292"/>
      <c r="O263" s="292"/>
      <c r="P263" s="292"/>
      <c r="Q263" s="292"/>
      <c r="R263" s="292"/>
      <c r="S263" s="292"/>
      <c r="T263" s="293"/>
      <c r="U263" s="16"/>
      <c r="V263" s="16"/>
      <c r="W263" s="16"/>
      <c r="X263" s="16"/>
      <c r="Y263" s="16"/>
      <c r="Z263" s="16"/>
      <c r="AA263" s="16"/>
      <c r="AB263" s="16"/>
      <c r="AC263" s="16"/>
      <c r="AD263" s="16"/>
      <c r="AE263" s="16"/>
      <c r="AT263" s="294" t="s">
        <v>364</v>
      </c>
      <c r="AU263" s="294" t="s">
        <v>90</v>
      </c>
      <c r="AV263" s="16" t="s">
        <v>227</v>
      </c>
      <c r="AW263" s="16" t="s">
        <v>36</v>
      </c>
      <c r="AX263" s="16" t="s">
        <v>81</v>
      </c>
      <c r="AY263" s="294" t="s">
        <v>215</v>
      </c>
    </row>
    <row r="264" s="13" customFormat="1">
      <c r="A264" s="13"/>
      <c r="B264" s="252"/>
      <c r="C264" s="253"/>
      <c r="D264" s="233" t="s">
        <v>364</v>
      </c>
      <c r="E264" s="254" t="s">
        <v>1</v>
      </c>
      <c r="F264" s="255" t="s">
        <v>449</v>
      </c>
      <c r="G264" s="253"/>
      <c r="H264" s="254" t="s">
        <v>1</v>
      </c>
      <c r="I264" s="256"/>
      <c r="J264" s="253"/>
      <c r="K264" s="253"/>
      <c r="L264" s="257"/>
      <c r="M264" s="258"/>
      <c r="N264" s="259"/>
      <c r="O264" s="259"/>
      <c r="P264" s="259"/>
      <c r="Q264" s="259"/>
      <c r="R264" s="259"/>
      <c r="S264" s="259"/>
      <c r="T264" s="260"/>
      <c r="U264" s="13"/>
      <c r="V264" s="13"/>
      <c r="W264" s="13"/>
      <c r="X264" s="13"/>
      <c r="Y264" s="13"/>
      <c r="Z264" s="13"/>
      <c r="AA264" s="13"/>
      <c r="AB264" s="13"/>
      <c r="AC264" s="13"/>
      <c r="AD264" s="13"/>
      <c r="AE264" s="13"/>
      <c r="AT264" s="261" t="s">
        <v>364</v>
      </c>
      <c r="AU264" s="261" t="s">
        <v>90</v>
      </c>
      <c r="AV264" s="13" t="s">
        <v>88</v>
      </c>
      <c r="AW264" s="13" t="s">
        <v>36</v>
      </c>
      <c r="AX264" s="13" t="s">
        <v>81</v>
      </c>
      <c r="AY264" s="261" t="s">
        <v>215</v>
      </c>
    </row>
    <row r="265" s="14" customFormat="1">
      <c r="A265" s="14"/>
      <c r="B265" s="262"/>
      <c r="C265" s="263"/>
      <c r="D265" s="233" t="s">
        <v>364</v>
      </c>
      <c r="E265" s="264" t="s">
        <v>1</v>
      </c>
      <c r="F265" s="265" t="s">
        <v>459</v>
      </c>
      <c r="G265" s="263"/>
      <c r="H265" s="266">
        <v>383.04899999999998</v>
      </c>
      <c r="I265" s="267"/>
      <c r="J265" s="263"/>
      <c r="K265" s="263"/>
      <c r="L265" s="268"/>
      <c r="M265" s="269"/>
      <c r="N265" s="270"/>
      <c r="O265" s="270"/>
      <c r="P265" s="270"/>
      <c r="Q265" s="270"/>
      <c r="R265" s="270"/>
      <c r="S265" s="270"/>
      <c r="T265" s="271"/>
      <c r="U265" s="14"/>
      <c r="V265" s="14"/>
      <c r="W265" s="14"/>
      <c r="X265" s="14"/>
      <c r="Y265" s="14"/>
      <c r="Z265" s="14"/>
      <c r="AA265" s="14"/>
      <c r="AB265" s="14"/>
      <c r="AC265" s="14"/>
      <c r="AD265" s="14"/>
      <c r="AE265" s="14"/>
      <c r="AT265" s="272" t="s">
        <v>364</v>
      </c>
      <c r="AU265" s="272" t="s">
        <v>90</v>
      </c>
      <c r="AV265" s="14" t="s">
        <v>90</v>
      </c>
      <c r="AW265" s="14" t="s">
        <v>36</v>
      </c>
      <c r="AX265" s="14" t="s">
        <v>81</v>
      </c>
      <c r="AY265" s="272" t="s">
        <v>215</v>
      </c>
    </row>
    <row r="266" s="16" customFormat="1">
      <c r="A266" s="16"/>
      <c r="B266" s="284"/>
      <c r="C266" s="285"/>
      <c r="D266" s="233" t="s">
        <v>364</v>
      </c>
      <c r="E266" s="286" t="s">
        <v>1</v>
      </c>
      <c r="F266" s="287" t="s">
        <v>403</v>
      </c>
      <c r="G266" s="285"/>
      <c r="H266" s="288">
        <v>383.04899999999998</v>
      </c>
      <c r="I266" s="289"/>
      <c r="J266" s="285"/>
      <c r="K266" s="285"/>
      <c r="L266" s="290"/>
      <c r="M266" s="291"/>
      <c r="N266" s="292"/>
      <c r="O266" s="292"/>
      <c r="P266" s="292"/>
      <c r="Q266" s="292"/>
      <c r="R266" s="292"/>
      <c r="S266" s="292"/>
      <c r="T266" s="293"/>
      <c r="U266" s="16"/>
      <c r="V266" s="16"/>
      <c r="W266" s="16"/>
      <c r="X266" s="16"/>
      <c r="Y266" s="16"/>
      <c r="Z266" s="16"/>
      <c r="AA266" s="16"/>
      <c r="AB266" s="16"/>
      <c r="AC266" s="16"/>
      <c r="AD266" s="16"/>
      <c r="AE266" s="16"/>
      <c r="AT266" s="294" t="s">
        <v>364</v>
      </c>
      <c r="AU266" s="294" t="s">
        <v>90</v>
      </c>
      <c r="AV266" s="16" t="s">
        <v>227</v>
      </c>
      <c r="AW266" s="16" t="s">
        <v>36</v>
      </c>
      <c r="AX266" s="16" t="s">
        <v>81</v>
      </c>
      <c r="AY266" s="294" t="s">
        <v>215</v>
      </c>
    </row>
    <row r="267" s="15" customFormat="1">
      <c r="A267" s="15"/>
      <c r="B267" s="273"/>
      <c r="C267" s="274"/>
      <c r="D267" s="233" t="s">
        <v>364</v>
      </c>
      <c r="E267" s="275" t="s">
        <v>1</v>
      </c>
      <c r="F267" s="276" t="s">
        <v>368</v>
      </c>
      <c r="G267" s="274"/>
      <c r="H267" s="277">
        <v>766.09799999999996</v>
      </c>
      <c r="I267" s="278"/>
      <c r="J267" s="274"/>
      <c r="K267" s="274"/>
      <c r="L267" s="279"/>
      <c r="M267" s="280"/>
      <c r="N267" s="281"/>
      <c r="O267" s="281"/>
      <c r="P267" s="281"/>
      <c r="Q267" s="281"/>
      <c r="R267" s="281"/>
      <c r="S267" s="281"/>
      <c r="T267" s="282"/>
      <c r="U267" s="15"/>
      <c r="V267" s="15"/>
      <c r="W267" s="15"/>
      <c r="X267" s="15"/>
      <c r="Y267" s="15"/>
      <c r="Z267" s="15"/>
      <c r="AA267" s="15"/>
      <c r="AB267" s="15"/>
      <c r="AC267" s="15"/>
      <c r="AD267" s="15"/>
      <c r="AE267" s="15"/>
      <c r="AT267" s="283" t="s">
        <v>364</v>
      </c>
      <c r="AU267" s="283" t="s">
        <v>90</v>
      </c>
      <c r="AV267" s="15" t="s">
        <v>214</v>
      </c>
      <c r="AW267" s="15" t="s">
        <v>36</v>
      </c>
      <c r="AX267" s="15" t="s">
        <v>88</v>
      </c>
      <c r="AY267" s="283" t="s">
        <v>215</v>
      </c>
    </row>
    <row r="268" s="2" customFormat="1" ht="16.5" customHeight="1">
      <c r="A268" s="39"/>
      <c r="B268" s="40"/>
      <c r="C268" s="220" t="s">
        <v>8</v>
      </c>
      <c r="D268" s="220" t="s">
        <v>216</v>
      </c>
      <c r="E268" s="221" t="s">
        <v>460</v>
      </c>
      <c r="F268" s="222" t="s">
        <v>461</v>
      </c>
      <c r="G268" s="223" t="s">
        <v>358</v>
      </c>
      <c r="H268" s="224">
        <v>957.62400000000002</v>
      </c>
      <c r="I268" s="225"/>
      <c r="J268" s="226">
        <f>ROUND(I268*H268,2)</f>
        <v>0</v>
      </c>
      <c r="K268" s="222" t="s">
        <v>359</v>
      </c>
      <c r="L268" s="45"/>
      <c r="M268" s="227" t="s">
        <v>1</v>
      </c>
      <c r="N268" s="228" t="s">
        <v>46</v>
      </c>
      <c r="O268" s="92"/>
      <c r="P268" s="229">
        <f>O268*H268</f>
        <v>0</v>
      </c>
      <c r="Q268" s="229">
        <v>0</v>
      </c>
      <c r="R268" s="229">
        <f>Q268*H268</f>
        <v>0</v>
      </c>
      <c r="S268" s="229">
        <v>0</v>
      </c>
      <c r="T268" s="230">
        <f>S268*H268</f>
        <v>0</v>
      </c>
      <c r="U268" s="39"/>
      <c r="V268" s="39"/>
      <c r="W268" s="39"/>
      <c r="X268" s="39"/>
      <c r="Y268" s="39"/>
      <c r="Z268" s="39"/>
      <c r="AA268" s="39"/>
      <c r="AB268" s="39"/>
      <c r="AC268" s="39"/>
      <c r="AD268" s="39"/>
      <c r="AE268" s="39"/>
      <c r="AR268" s="231" t="s">
        <v>214</v>
      </c>
      <c r="AT268" s="231" t="s">
        <v>216</v>
      </c>
      <c r="AU268" s="231" t="s">
        <v>90</v>
      </c>
      <c r="AY268" s="18" t="s">
        <v>215</v>
      </c>
      <c r="BE268" s="232">
        <f>IF(N268="základní",J268,0)</f>
        <v>0</v>
      </c>
      <c r="BF268" s="232">
        <f>IF(N268="snížená",J268,0)</f>
        <v>0</v>
      </c>
      <c r="BG268" s="232">
        <f>IF(N268="zákl. přenesená",J268,0)</f>
        <v>0</v>
      </c>
      <c r="BH268" s="232">
        <f>IF(N268="sníž. přenesená",J268,0)</f>
        <v>0</v>
      </c>
      <c r="BI268" s="232">
        <f>IF(N268="nulová",J268,0)</f>
        <v>0</v>
      </c>
      <c r="BJ268" s="18" t="s">
        <v>88</v>
      </c>
      <c r="BK268" s="232">
        <f>ROUND(I268*H268,2)</f>
        <v>0</v>
      </c>
      <c r="BL268" s="18" t="s">
        <v>214</v>
      </c>
      <c r="BM268" s="231" t="s">
        <v>462</v>
      </c>
    </row>
    <row r="269" s="2" customFormat="1">
      <c r="A269" s="39"/>
      <c r="B269" s="40"/>
      <c r="C269" s="41"/>
      <c r="D269" s="233" t="s">
        <v>221</v>
      </c>
      <c r="E269" s="41"/>
      <c r="F269" s="234" t="s">
        <v>463</v>
      </c>
      <c r="G269" s="41"/>
      <c r="H269" s="41"/>
      <c r="I269" s="235"/>
      <c r="J269" s="41"/>
      <c r="K269" s="41"/>
      <c r="L269" s="45"/>
      <c r="M269" s="236"/>
      <c r="N269" s="237"/>
      <c r="O269" s="92"/>
      <c r="P269" s="92"/>
      <c r="Q269" s="92"/>
      <c r="R269" s="92"/>
      <c r="S269" s="92"/>
      <c r="T269" s="93"/>
      <c r="U269" s="39"/>
      <c r="V269" s="39"/>
      <c r="W269" s="39"/>
      <c r="X269" s="39"/>
      <c r="Y269" s="39"/>
      <c r="Z269" s="39"/>
      <c r="AA269" s="39"/>
      <c r="AB269" s="39"/>
      <c r="AC269" s="39"/>
      <c r="AD269" s="39"/>
      <c r="AE269" s="39"/>
      <c r="AT269" s="18" t="s">
        <v>221</v>
      </c>
      <c r="AU269" s="18" t="s">
        <v>90</v>
      </c>
    </row>
    <row r="270" s="2" customFormat="1">
      <c r="A270" s="39"/>
      <c r="B270" s="40"/>
      <c r="C270" s="41"/>
      <c r="D270" s="250" t="s">
        <v>362</v>
      </c>
      <c r="E270" s="41"/>
      <c r="F270" s="251" t="s">
        <v>464</v>
      </c>
      <c r="G270" s="41"/>
      <c r="H270" s="41"/>
      <c r="I270" s="235"/>
      <c r="J270" s="41"/>
      <c r="K270" s="41"/>
      <c r="L270" s="45"/>
      <c r="M270" s="236"/>
      <c r="N270" s="237"/>
      <c r="O270" s="92"/>
      <c r="P270" s="92"/>
      <c r="Q270" s="92"/>
      <c r="R270" s="92"/>
      <c r="S270" s="92"/>
      <c r="T270" s="93"/>
      <c r="U270" s="39"/>
      <c r="V270" s="39"/>
      <c r="W270" s="39"/>
      <c r="X270" s="39"/>
      <c r="Y270" s="39"/>
      <c r="Z270" s="39"/>
      <c r="AA270" s="39"/>
      <c r="AB270" s="39"/>
      <c r="AC270" s="39"/>
      <c r="AD270" s="39"/>
      <c r="AE270" s="39"/>
      <c r="AT270" s="18" t="s">
        <v>362</v>
      </c>
      <c r="AU270" s="18" t="s">
        <v>90</v>
      </c>
    </row>
    <row r="271" s="14" customFormat="1">
      <c r="A271" s="14"/>
      <c r="B271" s="262"/>
      <c r="C271" s="263"/>
      <c r="D271" s="233" t="s">
        <v>364</v>
      </c>
      <c r="E271" s="264" t="s">
        <v>1</v>
      </c>
      <c r="F271" s="265" t="s">
        <v>450</v>
      </c>
      <c r="G271" s="263"/>
      <c r="H271" s="266">
        <v>574.57500000000005</v>
      </c>
      <c r="I271" s="267"/>
      <c r="J271" s="263"/>
      <c r="K271" s="263"/>
      <c r="L271" s="268"/>
      <c r="M271" s="269"/>
      <c r="N271" s="270"/>
      <c r="O271" s="270"/>
      <c r="P271" s="270"/>
      <c r="Q271" s="270"/>
      <c r="R271" s="270"/>
      <c r="S271" s="270"/>
      <c r="T271" s="271"/>
      <c r="U271" s="14"/>
      <c r="V271" s="14"/>
      <c r="W271" s="14"/>
      <c r="X271" s="14"/>
      <c r="Y271" s="14"/>
      <c r="Z271" s="14"/>
      <c r="AA271" s="14"/>
      <c r="AB271" s="14"/>
      <c r="AC271" s="14"/>
      <c r="AD271" s="14"/>
      <c r="AE271" s="14"/>
      <c r="AT271" s="272" t="s">
        <v>364</v>
      </c>
      <c r="AU271" s="272" t="s">
        <v>90</v>
      </c>
      <c r="AV271" s="14" t="s">
        <v>90</v>
      </c>
      <c r="AW271" s="14" t="s">
        <v>36</v>
      </c>
      <c r="AX271" s="14" t="s">
        <v>81</v>
      </c>
      <c r="AY271" s="272" t="s">
        <v>215</v>
      </c>
    </row>
    <row r="272" s="14" customFormat="1">
      <c r="A272" s="14"/>
      <c r="B272" s="262"/>
      <c r="C272" s="263"/>
      <c r="D272" s="233" t="s">
        <v>364</v>
      </c>
      <c r="E272" s="264" t="s">
        <v>1</v>
      </c>
      <c r="F272" s="265" t="s">
        <v>459</v>
      </c>
      <c r="G272" s="263"/>
      <c r="H272" s="266">
        <v>383.04899999999998</v>
      </c>
      <c r="I272" s="267"/>
      <c r="J272" s="263"/>
      <c r="K272" s="263"/>
      <c r="L272" s="268"/>
      <c r="M272" s="269"/>
      <c r="N272" s="270"/>
      <c r="O272" s="270"/>
      <c r="P272" s="270"/>
      <c r="Q272" s="270"/>
      <c r="R272" s="270"/>
      <c r="S272" s="270"/>
      <c r="T272" s="271"/>
      <c r="U272" s="14"/>
      <c r="V272" s="14"/>
      <c r="W272" s="14"/>
      <c r="X272" s="14"/>
      <c r="Y272" s="14"/>
      <c r="Z272" s="14"/>
      <c r="AA272" s="14"/>
      <c r="AB272" s="14"/>
      <c r="AC272" s="14"/>
      <c r="AD272" s="14"/>
      <c r="AE272" s="14"/>
      <c r="AT272" s="272" t="s">
        <v>364</v>
      </c>
      <c r="AU272" s="272" t="s">
        <v>90</v>
      </c>
      <c r="AV272" s="14" t="s">
        <v>90</v>
      </c>
      <c r="AW272" s="14" t="s">
        <v>36</v>
      </c>
      <c r="AX272" s="14" t="s">
        <v>81</v>
      </c>
      <c r="AY272" s="272" t="s">
        <v>215</v>
      </c>
    </row>
    <row r="273" s="15" customFormat="1">
      <c r="A273" s="15"/>
      <c r="B273" s="273"/>
      <c r="C273" s="274"/>
      <c r="D273" s="233" t="s">
        <v>364</v>
      </c>
      <c r="E273" s="275" t="s">
        <v>1</v>
      </c>
      <c r="F273" s="276" t="s">
        <v>368</v>
      </c>
      <c r="G273" s="274"/>
      <c r="H273" s="277">
        <v>957.62400000000002</v>
      </c>
      <c r="I273" s="278"/>
      <c r="J273" s="274"/>
      <c r="K273" s="274"/>
      <c r="L273" s="279"/>
      <c r="M273" s="280"/>
      <c r="N273" s="281"/>
      <c r="O273" s="281"/>
      <c r="P273" s="281"/>
      <c r="Q273" s="281"/>
      <c r="R273" s="281"/>
      <c r="S273" s="281"/>
      <c r="T273" s="282"/>
      <c r="U273" s="15"/>
      <c r="V273" s="15"/>
      <c r="W273" s="15"/>
      <c r="X273" s="15"/>
      <c r="Y273" s="15"/>
      <c r="Z273" s="15"/>
      <c r="AA273" s="15"/>
      <c r="AB273" s="15"/>
      <c r="AC273" s="15"/>
      <c r="AD273" s="15"/>
      <c r="AE273" s="15"/>
      <c r="AT273" s="283" t="s">
        <v>364</v>
      </c>
      <c r="AU273" s="283" t="s">
        <v>90</v>
      </c>
      <c r="AV273" s="15" t="s">
        <v>214</v>
      </c>
      <c r="AW273" s="15" t="s">
        <v>36</v>
      </c>
      <c r="AX273" s="15" t="s">
        <v>88</v>
      </c>
      <c r="AY273" s="283" t="s">
        <v>215</v>
      </c>
    </row>
    <row r="274" s="2" customFormat="1" ht="24.15" customHeight="1">
      <c r="A274" s="39"/>
      <c r="B274" s="40"/>
      <c r="C274" s="220" t="s">
        <v>275</v>
      </c>
      <c r="D274" s="220" t="s">
        <v>216</v>
      </c>
      <c r="E274" s="221" t="s">
        <v>465</v>
      </c>
      <c r="F274" s="222" t="s">
        <v>466</v>
      </c>
      <c r="G274" s="223" t="s">
        <v>358</v>
      </c>
      <c r="H274" s="224">
        <v>574.57500000000005</v>
      </c>
      <c r="I274" s="225"/>
      <c r="J274" s="226">
        <f>ROUND(I274*H274,2)</f>
        <v>0</v>
      </c>
      <c r="K274" s="222" t="s">
        <v>359</v>
      </c>
      <c r="L274" s="45"/>
      <c r="M274" s="227" t="s">
        <v>1</v>
      </c>
      <c r="N274" s="228" t="s">
        <v>46</v>
      </c>
      <c r="O274" s="92"/>
      <c r="P274" s="229">
        <f>O274*H274</f>
        <v>0</v>
      </c>
      <c r="Q274" s="229">
        <v>0</v>
      </c>
      <c r="R274" s="229">
        <f>Q274*H274</f>
        <v>0</v>
      </c>
      <c r="S274" s="229">
        <v>0</v>
      </c>
      <c r="T274" s="230">
        <f>S274*H274</f>
        <v>0</v>
      </c>
      <c r="U274" s="39"/>
      <c r="V274" s="39"/>
      <c r="W274" s="39"/>
      <c r="X274" s="39"/>
      <c r="Y274" s="39"/>
      <c r="Z274" s="39"/>
      <c r="AA274" s="39"/>
      <c r="AB274" s="39"/>
      <c r="AC274" s="39"/>
      <c r="AD274" s="39"/>
      <c r="AE274" s="39"/>
      <c r="AR274" s="231" t="s">
        <v>214</v>
      </c>
      <c r="AT274" s="231" t="s">
        <v>216</v>
      </c>
      <c r="AU274" s="231" t="s">
        <v>90</v>
      </c>
      <c r="AY274" s="18" t="s">
        <v>215</v>
      </c>
      <c r="BE274" s="232">
        <f>IF(N274="základní",J274,0)</f>
        <v>0</v>
      </c>
      <c r="BF274" s="232">
        <f>IF(N274="snížená",J274,0)</f>
        <v>0</v>
      </c>
      <c r="BG274" s="232">
        <f>IF(N274="zákl. přenesená",J274,0)</f>
        <v>0</v>
      </c>
      <c r="BH274" s="232">
        <f>IF(N274="sníž. přenesená",J274,0)</f>
        <v>0</v>
      </c>
      <c r="BI274" s="232">
        <f>IF(N274="nulová",J274,0)</f>
        <v>0</v>
      </c>
      <c r="BJ274" s="18" t="s">
        <v>88</v>
      </c>
      <c r="BK274" s="232">
        <f>ROUND(I274*H274,2)</f>
        <v>0</v>
      </c>
      <c r="BL274" s="18" t="s">
        <v>214</v>
      </c>
      <c r="BM274" s="231" t="s">
        <v>467</v>
      </c>
    </row>
    <row r="275" s="2" customFormat="1">
      <c r="A275" s="39"/>
      <c r="B275" s="40"/>
      <c r="C275" s="41"/>
      <c r="D275" s="233" t="s">
        <v>221</v>
      </c>
      <c r="E275" s="41"/>
      <c r="F275" s="234" t="s">
        <v>468</v>
      </c>
      <c r="G275" s="41"/>
      <c r="H275" s="41"/>
      <c r="I275" s="235"/>
      <c r="J275" s="41"/>
      <c r="K275" s="41"/>
      <c r="L275" s="45"/>
      <c r="M275" s="236"/>
      <c r="N275" s="237"/>
      <c r="O275" s="92"/>
      <c r="P275" s="92"/>
      <c r="Q275" s="92"/>
      <c r="R275" s="92"/>
      <c r="S275" s="92"/>
      <c r="T275" s="93"/>
      <c r="U275" s="39"/>
      <c r="V275" s="39"/>
      <c r="W275" s="39"/>
      <c r="X275" s="39"/>
      <c r="Y275" s="39"/>
      <c r="Z275" s="39"/>
      <c r="AA275" s="39"/>
      <c r="AB275" s="39"/>
      <c r="AC275" s="39"/>
      <c r="AD275" s="39"/>
      <c r="AE275" s="39"/>
      <c r="AT275" s="18" t="s">
        <v>221</v>
      </c>
      <c r="AU275" s="18" t="s">
        <v>90</v>
      </c>
    </row>
    <row r="276" s="2" customFormat="1">
      <c r="A276" s="39"/>
      <c r="B276" s="40"/>
      <c r="C276" s="41"/>
      <c r="D276" s="250" t="s">
        <v>362</v>
      </c>
      <c r="E276" s="41"/>
      <c r="F276" s="251" t="s">
        <v>469</v>
      </c>
      <c r="G276" s="41"/>
      <c r="H276" s="41"/>
      <c r="I276" s="235"/>
      <c r="J276" s="41"/>
      <c r="K276" s="41"/>
      <c r="L276" s="45"/>
      <c r="M276" s="236"/>
      <c r="N276" s="237"/>
      <c r="O276" s="92"/>
      <c r="P276" s="92"/>
      <c r="Q276" s="92"/>
      <c r="R276" s="92"/>
      <c r="S276" s="92"/>
      <c r="T276" s="93"/>
      <c r="U276" s="39"/>
      <c r="V276" s="39"/>
      <c r="W276" s="39"/>
      <c r="X276" s="39"/>
      <c r="Y276" s="39"/>
      <c r="Z276" s="39"/>
      <c r="AA276" s="39"/>
      <c r="AB276" s="39"/>
      <c r="AC276" s="39"/>
      <c r="AD276" s="39"/>
      <c r="AE276" s="39"/>
      <c r="AT276" s="18" t="s">
        <v>362</v>
      </c>
      <c r="AU276" s="18" t="s">
        <v>90</v>
      </c>
    </row>
    <row r="277" s="2" customFormat="1" ht="24.15" customHeight="1">
      <c r="A277" s="39"/>
      <c r="B277" s="40"/>
      <c r="C277" s="220" t="s">
        <v>280</v>
      </c>
      <c r="D277" s="220" t="s">
        <v>216</v>
      </c>
      <c r="E277" s="221" t="s">
        <v>470</v>
      </c>
      <c r="F277" s="222" t="s">
        <v>471</v>
      </c>
      <c r="G277" s="223" t="s">
        <v>358</v>
      </c>
      <c r="H277" s="224">
        <v>383.04899999999998</v>
      </c>
      <c r="I277" s="225"/>
      <c r="J277" s="226">
        <f>ROUND(I277*H277,2)</f>
        <v>0</v>
      </c>
      <c r="K277" s="222" t="s">
        <v>359</v>
      </c>
      <c r="L277" s="45"/>
      <c r="M277" s="227" t="s">
        <v>1</v>
      </c>
      <c r="N277" s="228" t="s">
        <v>46</v>
      </c>
      <c r="O277" s="92"/>
      <c r="P277" s="229">
        <f>O277*H277</f>
        <v>0</v>
      </c>
      <c r="Q277" s="229">
        <v>0</v>
      </c>
      <c r="R277" s="229">
        <f>Q277*H277</f>
        <v>0</v>
      </c>
      <c r="S277" s="229">
        <v>0</v>
      </c>
      <c r="T277" s="230">
        <f>S277*H277</f>
        <v>0</v>
      </c>
      <c r="U277" s="39"/>
      <c r="V277" s="39"/>
      <c r="W277" s="39"/>
      <c r="X277" s="39"/>
      <c r="Y277" s="39"/>
      <c r="Z277" s="39"/>
      <c r="AA277" s="39"/>
      <c r="AB277" s="39"/>
      <c r="AC277" s="39"/>
      <c r="AD277" s="39"/>
      <c r="AE277" s="39"/>
      <c r="AR277" s="231" t="s">
        <v>214</v>
      </c>
      <c r="AT277" s="231" t="s">
        <v>216</v>
      </c>
      <c r="AU277" s="231" t="s">
        <v>90</v>
      </c>
      <c r="AY277" s="18" t="s">
        <v>215</v>
      </c>
      <c r="BE277" s="232">
        <f>IF(N277="základní",J277,0)</f>
        <v>0</v>
      </c>
      <c r="BF277" s="232">
        <f>IF(N277="snížená",J277,0)</f>
        <v>0</v>
      </c>
      <c r="BG277" s="232">
        <f>IF(N277="zákl. přenesená",J277,0)</f>
        <v>0</v>
      </c>
      <c r="BH277" s="232">
        <f>IF(N277="sníž. přenesená",J277,0)</f>
        <v>0</v>
      </c>
      <c r="BI277" s="232">
        <f>IF(N277="nulová",J277,0)</f>
        <v>0</v>
      </c>
      <c r="BJ277" s="18" t="s">
        <v>88</v>
      </c>
      <c r="BK277" s="232">
        <f>ROUND(I277*H277,2)</f>
        <v>0</v>
      </c>
      <c r="BL277" s="18" t="s">
        <v>214</v>
      </c>
      <c r="BM277" s="231" t="s">
        <v>472</v>
      </c>
    </row>
    <row r="278" s="2" customFormat="1">
      <c r="A278" s="39"/>
      <c r="B278" s="40"/>
      <c r="C278" s="41"/>
      <c r="D278" s="233" t="s">
        <v>221</v>
      </c>
      <c r="E278" s="41"/>
      <c r="F278" s="234" t="s">
        <v>473</v>
      </c>
      <c r="G278" s="41"/>
      <c r="H278" s="41"/>
      <c r="I278" s="235"/>
      <c r="J278" s="41"/>
      <c r="K278" s="41"/>
      <c r="L278" s="45"/>
      <c r="M278" s="236"/>
      <c r="N278" s="237"/>
      <c r="O278" s="92"/>
      <c r="P278" s="92"/>
      <c r="Q278" s="92"/>
      <c r="R278" s="92"/>
      <c r="S278" s="92"/>
      <c r="T278" s="93"/>
      <c r="U278" s="39"/>
      <c r="V278" s="39"/>
      <c r="W278" s="39"/>
      <c r="X278" s="39"/>
      <c r="Y278" s="39"/>
      <c r="Z278" s="39"/>
      <c r="AA278" s="39"/>
      <c r="AB278" s="39"/>
      <c r="AC278" s="39"/>
      <c r="AD278" s="39"/>
      <c r="AE278" s="39"/>
      <c r="AT278" s="18" t="s">
        <v>221</v>
      </c>
      <c r="AU278" s="18" t="s">
        <v>90</v>
      </c>
    </row>
    <row r="279" s="2" customFormat="1">
      <c r="A279" s="39"/>
      <c r="B279" s="40"/>
      <c r="C279" s="41"/>
      <c r="D279" s="250" t="s">
        <v>362</v>
      </c>
      <c r="E279" s="41"/>
      <c r="F279" s="251" t="s">
        <v>474</v>
      </c>
      <c r="G279" s="41"/>
      <c r="H279" s="41"/>
      <c r="I279" s="235"/>
      <c r="J279" s="41"/>
      <c r="K279" s="41"/>
      <c r="L279" s="45"/>
      <c r="M279" s="236"/>
      <c r="N279" s="237"/>
      <c r="O279" s="92"/>
      <c r="P279" s="92"/>
      <c r="Q279" s="92"/>
      <c r="R279" s="92"/>
      <c r="S279" s="92"/>
      <c r="T279" s="93"/>
      <c r="U279" s="39"/>
      <c r="V279" s="39"/>
      <c r="W279" s="39"/>
      <c r="X279" s="39"/>
      <c r="Y279" s="39"/>
      <c r="Z279" s="39"/>
      <c r="AA279" s="39"/>
      <c r="AB279" s="39"/>
      <c r="AC279" s="39"/>
      <c r="AD279" s="39"/>
      <c r="AE279" s="39"/>
      <c r="AT279" s="18" t="s">
        <v>362</v>
      </c>
      <c r="AU279" s="18" t="s">
        <v>90</v>
      </c>
    </row>
    <row r="280" s="2" customFormat="1" ht="37.8" customHeight="1">
      <c r="A280" s="39"/>
      <c r="B280" s="40"/>
      <c r="C280" s="220" t="s">
        <v>285</v>
      </c>
      <c r="D280" s="220" t="s">
        <v>216</v>
      </c>
      <c r="E280" s="221" t="s">
        <v>475</v>
      </c>
      <c r="F280" s="222" t="s">
        <v>476</v>
      </c>
      <c r="G280" s="223" t="s">
        <v>358</v>
      </c>
      <c r="H280" s="224">
        <v>53.351999999999997</v>
      </c>
      <c r="I280" s="225"/>
      <c r="J280" s="226">
        <f>ROUND(I280*H280,2)</f>
        <v>0</v>
      </c>
      <c r="K280" s="222" t="s">
        <v>359</v>
      </c>
      <c r="L280" s="45"/>
      <c r="M280" s="227" t="s">
        <v>1</v>
      </c>
      <c r="N280" s="228" t="s">
        <v>46</v>
      </c>
      <c r="O280" s="92"/>
      <c r="P280" s="229">
        <f>O280*H280</f>
        <v>0</v>
      </c>
      <c r="Q280" s="229">
        <v>0</v>
      </c>
      <c r="R280" s="229">
        <f>Q280*H280</f>
        <v>0</v>
      </c>
      <c r="S280" s="229">
        <v>0</v>
      </c>
      <c r="T280" s="230">
        <f>S280*H280</f>
        <v>0</v>
      </c>
      <c r="U280" s="39"/>
      <c r="V280" s="39"/>
      <c r="W280" s="39"/>
      <c r="X280" s="39"/>
      <c r="Y280" s="39"/>
      <c r="Z280" s="39"/>
      <c r="AA280" s="39"/>
      <c r="AB280" s="39"/>
      <c r="AC280" s="39"/>
      <c r="AD280" s="39"/>
      <c r="AE280" s="39"/>
      <c r="AR280" s="231" t="s">
        <v>214</v>
      </c>
      <c r="AT280" s="231" t="s">
        <v>216</v>
      </c>
      <c r="AU280" s="231" t="s">
        <v>90</v>
      </c>
      <c r="AY280" s="18" t="s">
        <v>215</v>
      </c>
      <c r="BE280" s="232">
        <f>IF(N280="základní",J280,0)</f>
        <v>0</v>
      </c>
      <c r="BF280" s="232">
        <f>IF(N280="snížená",J280,0)</f>
        <v>0</v>
      </c>
      <c r="BG280" s="232">
        <f>IF(N280="zákl. přenesená",J280,0)</f>
        <v>0</v>
      </c>
      <c r="BH280" s="232">
        <f>IF(N280="sníž. přenesená",J280,0)</f>
        <v>0</v>
      </c>
      <c r="BI280" s="232">
        <f>IF(N280="nulová",J280,0)</f>
        <v>0</v>
      </c>
      <c r="BJ280" s="18" t="s">
        <v>88</v>
      </c>
      <c r="BK280" s="232">
        <f>ROUND(I280*H280,2)</f>
        <v>0</v>
      </c>
      <c r="BL280" s="18" t="s">
        <v>214</v>
      </c>
      <c r="BM280" s="231" t="s">
        <v>477</v>
      </c>
    </row>
    <row r="281" s="2" customFormat="1">
      <c r="A281" s="39"/>
      <c r="B281" s="40"/>
      <c r="C281" s="41"/>
      <c r="D281" s="233" t="s">
        <v>221</v>
      </c>
      <c r="E281" s="41"/>
      <c r="F281" s="234" t="s">
        <v>478</v>
      </c>
      <c r="G281" s="41"/>
      <c r="H281" s="41"/>
      <c r="I281" s="235"/>
      <c r="J281" s="41"/>
      <c r="K281" s="41"/>
      <c r="L281" s="45"/>
      <c r="M281" s="236"/>
      <c r="N281" s="237"/>
      <c r="O281" s="92"/>
      <c r="P281" s="92"/>
      <c r="Q281" s="92"/>
      <c r="R281" s="92"/>
      <c r="S281" s="92"/>
      <c r="T281" s="93"/>
      <c r="U281" s="39"/>
      <c r="V281" s="39"/>
      <c r="W281" s="39"/>
      <c r="X281" s="39"/>
      <c r="Y281" s="39"/>
      <c r="Z281" s="39"/>
      <c r="AA281" s="39"/>
      <c r="AB281" s="39"/>
      <c r="AC281" s="39"/>
      <c r="AD281" s="39"/>
      <c r="AE281" s="39"/>
      <c r="AT281" s="18" t="s">
        <v>221</v>
      </c>
      <c r="AU281" s="18" t="s">
        <v>90</v>
      </c>
    </row>
    <row r="282" s="2" customFormat="1">
      <c r="A282" s="39"/>
      <c r="B282" s="40"/>
      <c r="C282" s="41"/>
      <c r="D282" s="250" t="s">
        <v>362</v>
      </c>
      <c r="E282" s="41"/>
      <c r="F282" s="251" t="s">
        <v>479</v>
      </c>
      <c r="G282" s="41"/>
      <c r="H282" s="41"/>
      <c r="I282" s="235"/>
      <c r="J282" s="41"/>
      <c r="K282" s="41"/>
      <c r="L282" s="45"/>
      <c r="M282" s="236"/>
      <c r="N282" s="237"/>
      <c r="O282" s="92"/>
      <c r="P282" s="92"/>
      <c r="Q282" s="92"/>
      <c r="R282" s="92"/>
      <c r="S282" s="92"/>
      <c r="T282" s="93"/>
      <c r="U282" s="39"/>
      <c r="V282" s="39"/>
      <c r="W282" s="39"/>
      <c r="X282" s="39"/>
      <c r="Y282" s="39"/>
      <c r="Z282" s="39"/>
      <c r="AA282" s="39"/>
      <c r="AB282" s="39"/>
      <c r="AC282" s="39"/>
      <c r="AD282" s="39"/>
      <c r="AE282" s="39"/>
      <c r="AT282" s="18" t="s">
        <v>362</v>
      </c>
      <c r="AU282" s="18" t="s">
        <v>90</v>
      </c>
    </row>
    <row r="283" s="13" customFormat="1">
      <c r="A283" s="13"/>
      <c r="B283" s="252"/>
      <c r="C283" s="253"/>
      <c r="D283" s="233" t="s">
        <v>364</v>
      </c>
      <c r="E283" s="254" t="s">
        <v>1</v>
      </c>
      <c r="F283" s="255" t="s">
        <v>480</v>
      </c>
      <c r="G283" s="253"/>
      <c r="H283" s="254" t="s">
        <v>1</v>
      </c>
      <c r="I283" s="256"/>
      <c r="J283" s="253"/>
      <c r="K283" s="253"/>
      <c r="L283" s="257"/>
      <c r="M283" s="258"/>
      <c r="N283" s="259"/>
      <c r="O283" s="259"/>
      <c r="P283" s="259"/>
      <c r="Q283" s="259"/>
      <c r="R283" s="259"/>
      <c r="S283" s="259"/>
      <c r="T283" s="260"/>
      <c r="U283" s="13"/>
      <c r="V283" s="13"/>
      <c r="W283" s="13"/>
      <c r="X283" s="13"/>
      <c r="Y283" s="13"/>
      <c r="Z283" s="13"/>
      <c r="AA283" s="13"/>
      <c r="AB283" s="13"/>
      <c r="AC283" s="13"/>
      <c r="AD283" s="13"/>
      <c r="AE283" s="13"/>
      <c r="AT283" s="261" t="s">
        <v>364</v>
      </c>
      <c r="AU283" s="261" t="s">
        <v>90</v>
      </c>
      <c r="AV283" s="13" t="s">
        <v>88</v>
      </c>
      <c r="AW283" s="13" t="s">
        <v>36</v>
      </c>
      <c r="AX283" s="13" t="s">
        <v>81</v>
      </c>
      <c r="AY283" s="261" t="s">
        <v>215</v>
      </c>
    </row>
    <row r="284" s="14" customFormat="1">
      <c r="A284" s="14"/>
      <c r="B284" s="262"/>
      <c r="C284" s="263"/>
      <c r="D284" s="233" t="s">
        <v>364</v>
      </c>
      <c r="E284" s="264" t="s">
        <v>1</v>
      </c>
      <c r="F284" s="265" t="s">
        <v>481</v>
      </c>
      <c r="G284" s="263"/>
      <c r="H284" s="266">
        <v>870</v>
      </c>
      <c r="I284" s="267"/>
      <c r="J284" s="263"/>
      <c r="K284" s="263"/>
      <c r="L284" s="268"/>
      <c r="M284" s="269"/>
      <c r="N284" s="270"/>
      <c r="O284" s="270"/>
      <c r="P284" s="270"/>
      <c r="Q284" s="270"/>
      <c r="R284" s="270"/>
      <c r="S284" s="270"/>
      <c r="T284" s="271"/>
      <c r="U284" s="14"/>
      <c r="V284" s="14"/>
      <c r="W284" s="14"/>
      <c r="X284" s="14"/>
      <c r="Y284" s="14"/>
      <c r="Z284" s="14"/>
      <c r="AA284" s="14"/>
      <c r="AB284" s="14"/>
      <c r="AC284" s="14"/>
      <c r="AD284" s="14"/>
      <c r="AE284" s="14"/>
      <c r="AT284" s="272" t="s">
        <v>364</v>
      </c>
      <c r="AU284" s="272" t="s">
        <v>90</v>
      </c>
      <c r="AV284" s="14" t="s">
        <v>90</v>
      </c>
      <c r="AW284" s="14" t="s">
        <v>36</v>
      </c>
      <c r="AX284" s="14" t="s">
        <v>81</v>
      </c>
      <c r="AY284" s="272" t="s">
        <v>215</v>
      </c>
    </row>
    <row r="285" s="14" customFormat="1">
      <c r="A285" s="14"/>
      <c r="B285" s="262"/>
      <c r="C285" s="263"/>
      <c r="D285" s="233" t="s">
        <v>364</v>
      </c>
      <c r="E285" s="264" t="s">
        <v>1</v>
      </c>
      <c r="F285" s="265" t="s">
        <v>482</v>
      </c>
      <c r="G285" s="263"/>
      <c r="H285" s="266">
        <v>140.976</v>
      </c>
      <c r="I285" s="267"/>
      <c r="J285" s="263"/>
      <c r="K285" s="263"/>
      <c r="L285" s="268"/>
      <c r="M285" s="269"/>
      <c r="N285" s="270"/>
      <c r="O285" s="270"/>
      <c r="P285" s="270"/>
      <c r="Q285" s="270"/>
      <c r="R285" s="270"/>
      <c r="S285" s="270"/>
      <c r="T285" s="271"/>
      <c r="U285" s="14"/>
      <c r="V285" s="14"/>
      <c r="W285" s="14"/>
      <c r="X285" s="14"/>
      <c r="Y285" s="14"/>
      <c r="Z285" s="14"/>
      <c r="AA285" s="14"/>
      <c r="AB285" s="14"/>
      <c r="AC285" s="14"/>
      <c r="AD285" s="14"/>
      <c r="AE285" s="14"/>
      <c r="AT285" s="272" t="s">
        <v>364</v>
      </c>
      <c r="AU285" s="272" t="s">
        <v>90</v>
      </c>
      <c r="AV285" s="14" t="s">
        <v>90</v>
      </c>
      <c r="AW285" s="14" t="s">
        <v>36</v>
      </c>
      <c r="AX285" s="14" t="s">
        <v>81</v>
      </c>
      <c r="AY285" s="272" t="s">
        <v>215</v>
      </c>
    </row>
    <row r="286" s="16" customFormat="1">
      <c r="A286" s="16"/>
      <c r="B286" s="284"/>
      <c r="C286" s="285"/>
      <c r="D286" s="233" t="s">
        <v>364</v>
      </c>
      <c r="E286" s="286" t="s">
        <v>1</v>
      </c>
      <c r="F286" s="287" t="s">
        <v>403</v>
      </c>
      <c r="G286" s="285"/>
      <c r="H286" s="288">
        <v>1010.976</v>
      </c>
      <c r="I286" s="289"/>
      <c r="J286" s="285"/>
      <c r="K286" s="285"/>
      <c r="L286" s="290"/>
      <c r="M286" s="291"/>
      <c r="N286" s="292"/>
      <c r="O286" s="292"/>
      <c r="P286" s="292"/>
      <c r="Q286" s="292"/>
      <c r="R286" s="292"/>
      <c r="S286" s="292"/>
      <c r="T286" s="293"/>
      <c r="U286" s="16"/>
      <c r="V286" s="16"/>
      <c r="W286" s="16"/>
      <c r="X286" s="16"/>
      <c r="Y286" s="16"/>
      <c r="Z286" s="16"/>
      <c r="AA286" s="16"/>
      <c r="AB286" s="16"/>
      <c r="AC286" s="16"/>
      <c r="AD286" s="16"/>
      <c r="AE286" s="16"/>
      <c r="AT286" s="294" t="s">
        <v>364</v>
      </c>
      <c r="AU286" s="294" t="s">
        <v>90</v>
      </c>
      <c r="AV286" s="16" t="s">
        <v>227</v>
      </c>
      <c r="AW286" s="16" t="s">
        <v>36</v>
      </c>
      <c r="AX286" s="16" t="s">
        <v>81</v>
      </c>
      <c r="AY286" s="294" t="s">
        <v>215</v>
      </c>
    </row>
    <row r="287" s="13" customFormat="1">
      <c r="A287" s="13"/>
      <c r="B287" s="252"/>
      <c r="C287" s="253"/>
      <c r="D287" s="233" t="s">
        <v>364</v>
      </c>
      <c r="E287" s="254" t="s">
        <v>1</v>
      </c>
      <c r="F287" s="255" t="s">
        <v>483</v>
      </c>
      <c r="G287" s="253"/>
      <c r="H287" s="254" t="s">
        <v>1</v>
      </c>
      <c r="I287" s="256"/>
      <c r="J287" s="253"/>
      <c r="K287" s="253"/>
      <c r="L287" s="257"/>
      <c r="M287" s="258"/>
      <c r="N287" s="259"/>
      <c r="O287" s="259"/>
      <c r="P287" s="259"/>
      <c r="Q287" s="259"/>
      <c r="R287" s="259"/>
      <c r="S287" s="259"/>
      <c r="T287" s="260"/>
      <c r="U287" s="13"/>
      <c r="V287" s="13"/>
      <c r="W287" s="13"/>
      <c r="X287" s="13"/>
      <c r="Y287" s="13"/>
      <c r="Z287" s="13"/>
      <c r="AA287" s="13"/>
      <c r="AB287" s="13"/>
      <c r="AC287" s="13"/>
      <c r="AD287" s="13"/>
      <c r="AE287" s="13"/>
      <c r="AT287" s="261" t="s">
        <v>364</v>
      </c>
      <c r="AU287" s="261" t="s">
        <v>90</v>
      </c>
      <c r="AV287" s="13" t="s">
        <v>88</v>
      </c>
      <c r="AW287" s="13" t="s">
        <v>36</v>
      </c>
      <c r="AX287" s="13" t="s">
        <v>81</v>
      </c>
      <c r="AY287" s="261" t="s">
        <v>215</v>
      </c>
    </row>
    <row r="288" s="14" customFormat="1">
      <c r="A288" s="14"/>
      <c r="B288" s="262"/>
      <c r="C288" s="263"/>
      <c r="D288" s="233" t="s">
        <v>364</v>
      </c>
      <c r="E288" s="264" t="s">
        <v>1</v>
      </c>
      <c r="F288" s="265" t="s">
        <v>484</v>
      </c>
      <c r="G288" s="263"/>
      <c r="H288" s="266">
        <v>-574.57500000000005</v>
      </c>
      <c r="I288" s="267"/>
      <c r="J288" s="263"/>
      <c r="K288" s="263"/>
      <c r="L288" s="268"/>
      <c r="M288" s="269"/>
      <c r="N288" s="270"/>
      <c r="O288" s="270"/>
      <c r="P288" s="270"/>
      <c r="Q288" s="270"/>
      <c r="R288" s="270"/>
      <c r="S288" s="270"/>
      <c r="T288" s="271"/>
      <c r="U288" s="14"/>
      <c r="V288" s="14"/>
      <c r="W288" s="14"/>
      <c r="X288" s="14"/>
      <c r="Y288" s="14"/>
      <c r="Z288" s="14"/>
      <c r="AA288" s="14"/>
      <c r="AB288" s="14"/>
      <c r="AC288" s="14"/>
      <c r="AD288" s="14"/>
      <c r="AE288" s="14"/>
      <c r="AT288" s="272" t="s">
        <v>364</v>
      </c>
      <c r="AU288" s="272" t="s">
        <v>90</v>
      </c>
      <c r="AV288" s="14" t="s">
        <v>90</v>
      </c>
      <c r="AW288" s="14" t="s">
        <v>36</v>
      </c>
      <c r="AX288" s="14" t="s">
        <v>81</v>
      </c>
      <c r="AY288" s="272" t="s">
        <v>215</v>
      </c>
    </row>
    <row r="289" s="14" customFormat="1">
      <c r="A289" s="14"/>
      <c r="B289" s="262"/>
      <c r="C289" s="263"/>
      <c r="D289" s="233" t="s">
        <v>364</v>
      </c>
      <c r="E289" s="264" t="s">
        <v>1</v>
      </c>
      <c r="F289" s="265" t="s">
        <v>485</v>
      </c>
      <c r="G289" s="263"/>
      <c r="H289" s="266">
        <v>-383.04899999999998</v>
      </c>
      <c r="I289" s="267"/>
      <c r="J289" s="263"/>
      <c r="K289" s="263"/>
      <c r="L289" s="268"/>
      <c r="M289" s="269"/>
      <c r="N289" s="270"/>
      <c r="O289" s="270"/>
      <c r="P289" s="270"/>
      <c r="Q289" s="270"/>
      <c r="R289" s="270"/>
      <c r="S289" s="270"/>
      <c r="T289" s="271"/>
      <c r="U289" s="14"/>
      <c r="V289" s="14"/>
      <c r="W289" s="14"/>
      <c r="X289" s="14"/>
      <c r="Y289" s="14"/>
      <c r="Z289" s="14"/>
      <c r="AA289" s="14"/>
      <c r="AB289" s="14"/>
      <c r="AC289" s="14"/>
      <c r="AD289" s="14"/>
      <c r="AE289" s="14"/>
      <c r="AT289" s="272" t="s">
        <v>364</v>
      </c>
      <c r="AU289" s="272" t="s">
        <v>90</v>
      </c>
      <c r="AV289" s="14" t="s">
        <v>90</v>
      </c>
      <c r="AW289" s="14" t="s">
        <v>36</v>
      </c>
      <c r="AX289" s="14" t="s">
        <v>81</v>
      </c>
      <c r="AY289" s="272" t="s">
        <v>215</v>
      </c>
    </row>
    <row r="290" s="16" customFormat="1">
      <c r="A290" s="16"/>
      <c r="B290" s="284"/>
      <c r="C290" s="285"/>
      <c r="D290" s="233" t="s">
        <v>364</v>
      </c>
      <c r="E290" s="286" t="s">
        <v>1</v>
      </c>
      <c r="F290" s="287" t="s">
        <v>403</v>
      </c>
      <c r="G290" s="285"/>
      <c r="H290" s="288">
        <v>-957.62400000000002</v>
      </c>
      <c r="I290" s="289"/>
      <c r="J290" s="285"/>
      <c r="K290" s="285"/>
      <c r="L290" s="290"/>
      <c r="M290" s="291"/>
      <c r="N290" s="292"/>
      <c r="O290" s="292"/>
      <c r="P290" s="292"/>
      <c r="Q290" s="292"/>
      <c r="R290" s="292"/>
      <c r="S290" s="292"/>
      <c r="T290" s="293"/>
      <c r="U290" s="16"/>
      <c r="V290" s="16"/>
      <c r="W290" s="16"/>
      <c r="X290" s="16"/>
      <c r="Y290" s="16"/>
      <c r="Z290" s="16"/>
      <c r="AA290" s="16"/>
      <c r="AB290" s="16"/>
      <c r="AC290" s="16"/>
      <c r="AD290" s="16"/>
      <c r="AE290" s="16"/>
      <c r="AT290" s="294" t="s">
        <v>364</v>
      </c>
      <c r="AU290" s="294" t="s">
        <v>90</v>
      </c>
      <c r="AV290" s="16" t="s">
        <v>227</v>
      </c>
      <c r="AW290" s="16" t="s">
        <v>36</v>
      </c>
      <c r="AX290" s="16" t="s">
        <v>81</v>
      </c>
      <c r="AY290" s="294" t="s">
        <v>215</v>
      </c>
    </row>
    <row r="291" s="15" customFormat="1">
      <c r="A291" s="15"/>
      <c r="B291" s="273"/>
      <c r="C291" s="274"/>
      <c r="D291" s="233" t="s">
        <v>364</v>
      </c>
      <c r="E291" s="275" t="s">
        <v>1</v>
      </c>
      <c r="F291" s="276" t="s">
        <v>368</v>
      </c>
      <c r="G291" s="274"/>
      <c r="H291" s="277">
        <v>53.351999999999997</v>
      </c>
      <c r="I291" s="278"/>
      <c r="J291" s="274"/>
      <c r="K291" s="274"/>
      <c r="L291" s="279"/>
      <c r="M291" s="280"/>
      <c r="N291" s="281"/>
      <c r="O291" s="281"/>
      <c r="P291" s="281"/>
      <c r="Q291" s="281"/>
      <c r="R291" s="281"/>
      <c r="S291" s="281"/>
      <c r="T291" s="282"/>
      <c r="U291" s="15"/>
      <c r="V291" s="15"/>
      <c r="W291" s="15"/>
      <c r="X291" s="15"/>
      <c r="Y291" s="15"/>
      <c r="Z291" s="15"/>
      <c r="AA291" s="15"/>
      <c r="AB291" s="15"/>
      <c r="AC291" s="15"/>
      <c r="AD291" s="15"/>
      <c r="AE291" s="15"/>
      <c r="AT291" s="283" t="s">
        <v>364</v>
      </c>
      <c r="AU291" s="283" t="s">
        <v>90</v>
      </c>
      <c r="AV291" s="15" t="s">
        <v>214</v>
      </c>
      <c r="AW291" s="15" t="s">
        <v>36</v>
      </c>
      <c r="AX291" s="15" t="s">
        <v>88</v>
      </c>
      <c r="AY291" s="283" t="s">
        <v>215</v>
      </c>
    </row>
    <row r="292" s="2" customFormat="1" ht="24.15" customHeight="1">
      <c r="A292" s="39"/>
      <c r="B292" s="40"/>
      <c r="C292" s="220" t="s">
        <v>291</v>
      </c>
      <c r="D292" s="220" t="s">
        <v>216</v>
      </c>
      <c r="E292" s="221" t="s">
        <v>486</v>
      </c>
      <c r="F292" s="222" t="s">
        <v>487</v>
      </c>
      <c r="G292" s="223" t="s">
        <v>358</v>
      </c>
      <c r="H292" s="224">
        <v>53.351999999999997</v>
      </c>
      <c r="I292" s="225"/>
      <c r="J292" s="226">
        <f>ROUND(I292*H292,2)</f>
        <v>0</v>
      </c>
      <c r="K292" s="222" t="s">
        <v>359</v>
      </c>
      <c r="L292" s="45"/>
      <c r="M292" s="227" t="s">
        <v>1</v>
      </c>
      <c r="N292" s="228" t="s">
        <v>46</v>
      </c>
      <c r="O292" s="92"/>
      <c r="P292" s="229">
        <f>O292*H292</f>
        <v>0</v>
      </c>
      <c r="Q292" s="229">
        <v>0</v>
      </c>
      <c r="R292" s="229">
        <f>Q292*H292</f>
        <v>0</v>
      </c>
      <c r="S292" s="229">
        <v>0</v>
      </c>
      <c r="T292" s="230">
        <f>S292*H292</f>
        <v>0</v>
      </c>
      <c r="U292" s="39"/>
      <c r="V292" s="39"/>
      <c r="W292" s="39"/>
      <c r="X292" s="39"/>
      <c r="Y292" s="39"/>
      <c r="Z292" s="39"/>
      <c r="AA292" s="39"/>
      <c r="AB292" s="39"/>
      <c r="AC292" s="39"/>
      <c r="AD292" s="39"/>
      <c r="AE292" s="39"/>
      <c r="AR292" s="231" t="s">
        <v>214</v>
      </c>
      <c r="AT292" s="231" t="s">
        <v>216</v>
      </c>
      <c r="AU292" s="231" t="s">
        <v>90</v>
      </c>
      <c r="AY292" s="18" t="s">
        <v>215</v>
      </c>
      <c r="BE292" s="232">
        <f>IF(N292="základní",J292,0)</f>
        <v>0</v>
      </c>
      <c r="BF292" s="232">
        <f>IF(N292="snížená",J292,0)</f>
        <v>0</v>
      </c>
      <c r="BG292" s="232">
        <f>IF(N292="zákl. přenesená",J292,0)</f>
        <v>0</v>
      </c>
      <c r="BH292" s="232">
        <f>IF(N292="sníž. přenesená",J292,0)</f>
        <v>0</v>
      </c>
      <c r="BI292" s="232">
        <f>IF(N292="nulová",J292,0)</f>
        <v>0</v>
      </c>
      <c r="BJ292" s="18" t="s">
        <v>88</v>
      </c>
      <c r="BK292" s="232">
        <f>ROUND(I292*H292,2)</f>
        <v>0</v>
      </c>
      <c r="BL292" s="18" t="s">
        <v>214</v>
      </c>
      <c r="BM292" s="231" t="s">
        <v>488</v>
      </c>
    </row>
    <row r="293" s="2" customFormat="1">
      <c r="A293" s="39"/>
      <c r="B293" s="40"/>
      <c r="C293" s="41"/>
      <c r="D293" s="233" t="s">
        <v>221</v>
      </c>
      <c r="E293" s="41"/>
      <c r="F293" s="234" t="s">
        <v>489</v>
      </c>
      <c r="G293" s="41"/>
      <c r="H293" s="41"/>
      <c r="I293" s="235"/>
      <c r="J293" s="41"/>
      <c r="K293" s="41"/>
      <c r="L293" s="45"/>
      <c r="M293" s="236"/>
      <c r="N293" s="237"/>
      <c r="O293" s="92"/>
      <c r="P293" s="92"/>
      <c r="Q293" s="92"/>
      <c r="R293" s="92"/>
      <c r="S293" s="92"/>
      <c r="T293" s="93"/>
      <c r="U293" s="39"/>
      <c r="V293" s="39"/>
      <c r="W293" s="39"/>
      <c r="X293" s="39"/>
      <c r="Y293" s="39"/>
      <c r="Z293" s="39"/>
      <c r="AA293" s="39"/>
      <c r="AB293" s="39"/>
      <c r="AC293" s="39"/>
      <c r="AD293" s="39"/>
      <c r="AE293" s="39"/>
      <c r="AT293" s="18" t="s">
        <v>221</v>
      </c>
      <c r="AU293" s="18" t="s">
        <v>90</v>
      </c>
    </row>
    <row r="294" s="2" customFormat="1">
      <c r="A294" s="39"/>
      <c r="B294" s="40"/>
      <c r="C294" s="41"/>
      <c r="D294" s="250" t="s">
        <v>362</v>
      </c>
      <c r="E294" s="41"/>
      <c r="F294" s="251" t="s">
        <v>490</v>
      </c>
      <c r="G294" s="41"/>
      <c r="H294" s="41"/>
      <c r="I294" s="235"/>
      <c r="J294" s="41"/>
      <c r="K294" s="41"/>
      <c r="L294" s="45"/>
      <c r="M294" s="236"/>
      <c r="N294" s="237"/>
      <c r="O294" s="92"/>
      <c r="P294" s="92"/>
      <c r="Q294" s="92"/>
      <c r="R294" s="92"/>
      <c r="S294" s="92"/>
      <c r="T294" s="93"/>
      <c r="U294" s="39"/>
      <c r="V294" s="39"/>
      <c r="W294" s="39"/>
      <c r="X294" s="39"/>
      <c r="Y294" s="39"/>
      <c r="Z294" s="39"/>
      <c r="AA294" s="39"/>
      <c r="AB294" s="39"/>
      <c r="AC294" s="39"/>
      <c r="AD294" s="39"/>
      <c r="AE294" s="39"/>
      <c r="AT294" s="18" t="s">
        <v>362</v>
      </c>
      <c r="AU294" s="18" t="s">
        <v>90</v>
      </c>
    </row>
    <row r="295" s="2" customFormat="1" ht="24.15" customHeight="1">
      <c r="A295" s="39"/>
      <c r="B295" s="40"/>
      <c r="C295" s="220" t="s">
        <v>296</v>
      </c>
      <c r="D295" s="220" t="s">
        <v>216</v>
      </c>
      <c r="E295" s="221" t="s">
        <v>491</v>
      </c>
      <c r="F295" s="222" t="s">
        <v>492</v>
      </c>
      <c r="G295" s="223" t="s">
        <v>358</v>
      </c>
      <c r="H295" s="224">
        <v>870</v>
      </c>
      <c r="I295" s="225"/>
      <c r="J295" s="226">
        <f>ROUND(I295*H295,2)</f>
        <v>0</v>
      </c>
      <c r="K295" s="222" t="s">
        <v>359</v>
      </c>
      <c r="L295" s="45"/>
      <c r="M295" s="227" t="s">
        <v>1</v>
      </c>
      <c r="N295" s="228" t="s">
        <v>46</v>
      </c>
      <c r="O295" s="92"/>
      <c r="P295" s="229">
        <f>O295*H295</f>
        <v>0</v>
      </c>
      <c r="Q295" s="229">
        <v>0</v>
      </c>
      <c r="R295" s="229">
        <f>Q295*H295</f>
        <v>0</v>
      </c>
      <c r="S295" s="229">
        <v>0</v>
      </c>
      <c r="T295" s="230">
        <f>S295*H295</f>
        <v>0</v>
      </c>
      <c r="U295" s="39"/>
      <c r="V295" s="39"/>
      <c r="W295" s="39"/>
      <c r="X295" s="39"/>
      <c r="Y295" s="39"/>
      <c r="Z295" s="39"/>
      <c r="AA295" s="39"/>
      <c r="AB295" s="39"/>
      <c r="AC295" s="39"/>
      <c r="AD295" s="39"/>
      <c r="AE295" s="39"/>
      <c r="AR295" s="231" t="s">
        <v>214</v>
      </c>
      <c r="AT295" s="231" t="s">
        <v>216</v>
      </c>
      <c r="AU295" s="231" t="s">
        <v>90</v>
      </c>
      <c r="AY295" s="18" t="s">
        <v>215</v>
      </c>
      <c r="BE295" s="232">
        <f>IF(N295="základní",J295,0)</f>
        <v>0</v>
      </c>
      <c r="BF295" s="232">
        <f>IF(N295="snížená",J295,0)</f>
        <v>0</v>
      </c>
      <c r="BG295" s="232">
        <f>IF(N295="zákl. přenesená",J295,0)</f>
        <v>0</v>
      </c>
      <c r="BH295" s="232">
        <f>IF(N295="sníž. přenesená",J295,0)</f>
        <v>0</v>
      </c>
      <c r="BI295" s="232">
        <f>IF(N295="nulová",J295,0)</f>
        <v>0</v>
      </c>
      <c r="BJ295" s="18" t="s">
        <v>88</v>
      </c>
      <c r="BK295" s="232">
        <f>ROUND(I295*H295,2)</f>
        <v>0</v>
      </c>
      <c r="BL295" s="18" t="s">
        <v>214</v>
      </c>
      <c r="BM295" s="231" t="s">
        <v>493</v>
      </c>
    </row>
    <row r="296" s="2" customFormat="1">
      <c r="A296" s="39"/>
      <c r="B296" s="40"/>
      <c r="C296" s="41"/>
      <c r="D296" s="233" t="s">
        <v>221</v>
      </c>
      <c r="E296" s="41"/>
      <c r="F296" s="234" t="s">
        <v>494</v>
      </c>
      <c r="G296" s="41"/>
      <c r="H296" s="41"/>
      <c r="I296" s="235"/>
      <c r="J296" s="41"/>
      <c r="K296" s="41"/>
      <c r="L296" s="45"/>
      <c r="M296" s="236"/>
      <c r="N296" s="237"/>
      <c r="O296" s="92"/>
      <c r="P296" s="92"/>
      <c r="Q296" s="92"/>
      <c r="R296" s="92"/>
      <c r="S296" s="92"/>
      <c r="T296" s="93"/>
      <c r="U296" s="39"/>
      <c r="V296" s="39"/>
      <c r="W296" s="39"/>
      <c r="X296" s="39"/>
      <c r="Y296" s="39"/>
      <c r="Z296" s="39"/>
      <c r="AA296" s="39"/>
      <c r="AB296" s="39"/>
      <c r="AC296" s="39"/>
      <c r="AD296" s="39"/>
      <c r="AE296" s="39"/>
      <c r="AT296" s="18" t="s">
        <v>221</v>
      </c>
      <c r="AU296" s="18" t="s">
        <v>90</v>
      </c>
    </row>
    <row r="297" s="2" customFormat="1">
      <c r="A297" s="39"/>
      <c r="B297" s="40"/>
      <c r="C297" s="41"/>
      <c r="D297" s="250" t="s">
        <v>362</v>
      </c>
      <c r="E297" s="41"/>
      <c r="F297" s="251" t="s">
        <v>495</v>
      </c>
      <c r="G297" s="41"/>
      <c r="H297" s="41"/>
      <c r="I297" s="235"/>
      <c r="J297" s="41"/>
      <c r="K297" s="41"/>
      <c r="L297" s="45"/>
      <c r="M297" s="236"/>
      <c r="N297" s="237"/>
      <c r="O297" s="92"/>
      <c r="P297" s="92"/>
      <c r="Q297" s="92"/>
      <c r="R297" s="92"/>
      <c r="S297" s="92"/>
      <c r="T297" s="93"/>
      <c r="U297" s="39"/>
      <c r="V297" s="39"/>
      <c r="W297" s="39"/>
      <c r="X297" s="39"/>
      <c r="Y297" s="39"/>
      <c r="Z297" s="39"/>
      <c r="AA297" s="39"/>
      <c r="AB297" s="39"/>
      <c r="AC297" s="39"/>
      <c r="AD297" s="39"/>
      <c r="AE297" s="39"/>
      <c r="AT297" s="18" t="s">
        <v>362</v>
      </c>
      <c r="AU297" s="18" t="s">
        <v>90</v>
      </c>
    </row>
    <row r="298" s="13" customFormat="1">
      <c r="A298" s="13"/>
      <c r="B298" s="252"/>
      <c r="C298" s="253"/>
      <c r="D298" s="233" t="s">
        <v>364</v>
      </c>
      <c r="E298" s="254" t="s">
        <v>1</v>
      </c>
      <c r="F298" s="255" t="s">
        <v>496</v>
      </c>
      <c r="G298" s="253"/>
      <c r="H298" s="254" t="s">
        <v>1</v>
      </c>
      <c r="I298" s="256"/>
      <c r="J298" s="253"/>
      <c r="K298" s="253"/>
      <c r="L298" s="257"/>
      <c r="M298" s="258"/>
      <c r="N298" s="259"/>
      <c r="O298" s="259"/>
      <c r="P298" s="259"/>
      <c r="Q298" s="259"/>
      <c r="R298" s="259"/>
      <c r="S298" s="259"/>
      <c r="T298" s="260"/>
      <c r="U298" s="13"/>
      <c r="V298" s="13"/>
      <c r="W298" s="13"/>
      <c r="X298" s="13"/>
      <c r="Y298" s="13"/>
      <c r="Z298" s="13"/>
      <c r="AA298" s="13"/>
      <c r="AB298" s="13"/>
      <c r="AC298" s="13"/>
      <c r="AD298" s="13"/>
      <c r="AE298" s="13"/>
      <c r="AT298" s="261" t="s">
        <v>364</v>
      </c>
      <c r="AU298" s="261" t="s">
        <v>90</v>
      </c>
      <c r="AV298" s="13" t="s">
        <v>88</v>
      </c>
      <c r="AW298" s="13" t="s">
        <v>36</v>
      </c>
      <c r="AX298" s="13" t="s">
        <v>81</v>
      </c>
      <c r="AY298" s="261" t="s">
        <v>215</v>
      </c>
    </row>
    <row r="299" s="14" customFormat="1">
      <c r="A299" s="14"/>
      <c r="B299" s="262"/>
      <c r="C299" s="263"/>
      <c r="D299" s="233" t="s">
        <v>364</v>
      </c>
      <c r="E299" s="264" t="s">
        <v>1</v>
      </c>
      <c r="F299" s="265" t="s">
        <v>481</v>
      </c>
      <c r="G299" s="263"/>
      <c r="H299" s="266">
        <v>870</v>
      </c>
      <c r="I299" s="267"/>
      <c r="J299" s="263"/>
      <c r="K299" s="263"/>
      <c r="L299" s="268"/>
      <c r="M299" s="269"/>
      <c r="N299" s="270"/>
      <c r="O299" s="270"/>
      <c r="P299" s="270"/>
      <c r="Q299" s="270"/>
      <c r="R299" s="270"/>
      <c r="S299" s="270"/>
      <c r="T299" s="271"/>
      <c r="U299" s="14"/>
      <c r="V299" s="14"/>
      <c r="W299" s="14"/>
      <c r="X299" s="14"/>
      <c r="Y299" s="14"/>
      <c r="Z299" s="14"/>
      <c r="AA299" s="14"/>
      <c r="AB299" s="14"/>
      <c r="AC299" s="14"/>
      <c r="AD299" s="14"/>
      <c r="AE299" s="14"/>
      <c r="AT299" s="272" t="s">
        <v>364</v>
      </c>
      <c r="AU299" s="272" t="s">
        <v>90</v>
      </c>
      <c r="AV299" s="14" t="s">
        <v>90</v>
      </c>
      <c r="AW299" s="14" t="s">
        <v>36</v>
      </c>
      <c r="AX299" s="14" t="s">
        <v>81</v>
      </c>
      <c r="AY299" s="272" t="s">
        <v>215</v>
      </c>
    </row>
    <row r="300" s="15" customFormat="1">
      <c r="A300" s="15"/>
      <c r="B300" s="273"/>
      <c r="C300" s="274"/>
      <c r="D300" s="233" t="s">
        <v>364</v>
      </c>
      <c r="E300" s="275" t="s">
        <v>1</v>
      </c>
      <c r="F300" s="276" t="s">
        <v>368</v>
      </c>
      <c r="G300" s="274"/>
      <c r="H300" s="277">
        <v>870</v>
      </c>
      <c r="I300" s="278"/>
      <c r="J300" s="274"/>
      <c r="K300" s="274"/>
      <c r="L300" s="279"/>
      <c r="M300" s="280"/>
      <c r="N300" s="281"/>
      <c r="O300" s="281"/>
      <c r="P300" s="281"/>
      <c r="Q300" s="281"/>
      <c r="R300" s="281"/>
      <c r="S300" s="281"/>
      <c r="T300" s="282"/>
      <c r="U300" s="15"/>
      <c r="V300" s="15"/>
      <c r="W300" s="15"/>
      <c r="X300" s="15"/>
      <c r="Y300" s="15"/>
      <c r="Z300" s="15"/>
      <c r="AA300" s="15"/>
      <c r="AB300" s="15"/>
      <c r="AC300" s="15"/>
      <c r="AD300" s="15"/>
      <c r="AE300" s="15"/>
      <c r="AT300" s="283" t="s">
        <v>364</v>
      </c>
      <c r="AU300" s="283" t="s">
        <v>90</v>
      </c>
      <c r="AV300" s="15" t="s">
        <v>214</v>
      </c>
      <c r="AW300" s="15" t="s">
        <v>36</v>
      </c>
      <c r="AX300" s="15" t="s">
        <v>88</v>
      </c>
      <c r="AY300" s="283" t="s">
        <v>215</v>
      </c>
    </row>
    <row r="301" s="2" customFormat="1" ht="37.8" customHeight="1">
      <c r="A301" s="39"/>
      <c r="B301" s="40"/>
      <c r="C301" s="220" t="s">
        <v>300</v>
      </c>
      <c r="D301" s="220" t="s">
        <v>216</v>
      </c>
      <c r="E301" s="221" t="s">
        <v>497</v>
      </c>
      <c r="F301" s="222" t="s">
        <v>498</v>
      </c>
      <c r="G301" s="223" t="s">
        <v>358</v>
      </c>
      <c r="H301" s="224">
        <v>383.04899999999998</v>
      </c>
      <c r="I301" s="225"/>
      <c r="J301" s="226">
        <f>ROUND(I301*H301,2)</f>
        <v>0</v>
      </c>
      <c r="K301" s="222" t="s">
        <v>359</v>
      </c>
      <c r="L301" s="45"/>
      <c r="M301" s="227" t="s">
        <v>1</v>
      </c>
      <c r="N301" s="228" t="s">
        <v>46</v>
      </c>
      <c r="O301" s="92"/>
      <c r="P301" s="229">
        <f>O301*H301</f>
        <v>0</v>
      </c>
      <c r="Q301" s="229">
        <v>0</v>
      </c>
      <c r="R301" s="229">
        <f>Q301*H301</f>
        <v>0</v>
      </c>
      <c r="S301" s="229">
        <v>0</v>
      </c>
      <c r="T301" s="230">
        <f>S301*H301</f>
        <v>0</v>
      </c>
      <c r="U301" s="39"/>
      <c r="V301" s="39"/>
      <c r="W301" s="39"/>
      <c r="X301" s="39"/>
      <c r="Y301" s="39"/>
      <c r="Z301" s="39"/>
      <c r="AA301" s="39"/>
      <c r="AB301" s="39"/>
      <c r="AC301" s="39"/>
      <c r="AD301" s="39"/>
      <c r="AE301" s="39"/>
      <c r="AR301" s="231" t="s">
        <v>214</v>
      </c>
      <c r="AT301" s="231" t="s">
        <v>216</v>
      </c>
      <c r="AU301" s="231" t="s">
        <v>90</v>
      </c>
      <c r="AY301" s="18" t="s">
        <v>215</v>
      </c>
      <c r="BE301" s="232">
        <f>IF(N301="základní",J301,0)</f>
        <v>0</v>
      </c>
      <c r="BF301" s="232">
        <f>IF(N301="snížená",J301,0)</f>
        <v>0</v>
      </c>
      <c r="BG301" s="232">
        <f>IF(N301="zákl. přenesená",J301,0)</f>
        <v>0</v>
      </c>
      <c r="BH301" s="232">
        <f>IF(N301="sníž. přenesená",J301,0)</f>
        <v>0</v>
      </c>
      <c r="BI301" s="232">
        <f>IF(N301="nulová",J301,0)</f>
        <v>0</v>
      </c>
      <c r="BJ301" s="18" t="s">
        <v>88</v>
      </c>
      <c r="BK301" s="232">
        <f>ROUND(I301*H301,2)</f>
        <v>0</v>
      </c>
      <c r="BL301" s="18" t="s">
        <v>214</v>
      </c>
      <c r="BM301" s="231" t="s">
        <v>499</v>
      </c>
    </row>
    <row r="302" s="2" customFormat="1">
      <c r="A302" s="39"/>
      <c r="B302" s="40"/>
      <c r="C302" s="41"/>
      <c r="D302" s="233" t="s">
        <v>221</v>
      </c>
      <c r="E302" s="41"/>
      <c r="F302" s="234" t="s">
        <v>500</v>
      </c>
      <c r="G302" s="41"/>
      <c r="H302" s="41"/>
      <c r="I302" s="235"/>
      <c r="J302" s="41"/>
      <c r="K302" s="41"/>
      <c r="L302" s="45"/>
      <c r="M302" s="236"/>
      <c r="N302" s="237"/>
      <c r="O302" s="92"/>
      <c r="P302" s="92"/>
      <c r="Q302" s="92"/>
      <c r="R302" s="92"/>
      <c r="S302" s="92"/>
      <c r="T302" s="93"/>
      <c r="U302" s="39"/>
      <c r="V302" s="39"/>
      <c r="W302" s="39"/>
      <c r="X302" s="39"/>
      <c r="Y302" s="39"/>
      <c r="Z302" s="39"/>
      <c r="AA302" s="39"/>
      <c r="AB302" s="39"/>
      <c r="AC302" s="39"/>
      <c r="AD302" s="39"/>
      <c r="AE302" s="39"/>
      <c r="AT302" s="18" t="s">
        <v>221</v>
      </c>
      <c r="AU302" s="18" t="s">
        <v>90</v>
      </c>
    </row>
    <row r="303" s="2" customFormat="1">
      <c r="A303" s="39"/>
      <c r="B303" s="40"/>
      <c r="C303" s="41"/>
      <c r="D303" s="250" t="s">
        <v>362</v>
      </c>
      <c r="E303" s="41"/>
      <c r="F303" s="251" t="s">
        <v>501</v>
      </c>
      <c r="G303" s="41"/>
      <c r="H303" s="41"/>
      <c r="I303" s="235"/>
      <c r="J303" s="41"/>
      <c r="K303" s="41"/>
      <c r="L303" s="45"/>
      <c r="M303" s="236"/>
      <c r="N303" s="237"/>
      <c r="O303" s="92"/>
      <c r="P303" s="92"/>
      <c r="Q303" s="92"/>
      <c r="R303" s="92"/>
      <c r="S303" s="92"/>
      <c r="T303" s="93"/>
      <c r="U303" s="39"/>
      <c r="V303" s="39"/>
      <c r="W303" s="39"/>
      <c r="X303" s="39"/>
      <c r="Y303" s="39"/>
      <c r="Z303" s="39"/>
      <c r="AA303" s="39"/>
      <c r="AB303" s="39"/>
      <c r="AC303" s="39"/>
      <c r="AD303" s="39"/>
      <c r="AE303" s="39"/>
      <c r="AT303" s="18" t="s">
        <v>362</v>
      </c>
      <c r="AU303" s="18" t="s">
        <v>90</v>
      </c>
    </row>
    <row r="304" s="14" customFormat="1">
      <c r="A304" s="14"/>
      <c r="B304" s="262"/>
      <c r="C304" s="263"/>
      <c r="D304" s="233" t="s">
        <v>364</v>
      </c>
      <c r="E304" s="264" t="s">
        <v>1</v>
      </c>
      <c r="F304" s="265" t="s">
        <v>456</v>
      </c>
      <c r="G304" s="263"/>
      <c r="H304" s="266">
        <v>268</v>
      </c>
      <c r="I304" s="267"/>
      <c r="J304" s="263"/>
      <c r="K304" s="263"/>
      <c r="L304" s="268"/>
      <c r="M304" s="269"/>
      <c r="N304" s="270"/>
      <c r="O304" s="270"/>
      <c r="P304" s="270"/>
      <c r="Q304" s="270"/>
      <c r="R304" s="270"/>
      <c r="S304" s="270"/>
      <c r="T304" s="271"/>
      <c r="U304" s="14"/>
      <c r="V304" s="14"/>
      <c r="W304" s="14"/>
      <c r="X304" s="14"/>
      <c r="Y304" s="14"/>
      <c r="Z304" s="14"/>
      <c r="AA304" s="14"/>
      <c r="AB304" s="14"/>
      <c r="AC304" s="14"/>
      <c r="AD304" s="14"/>
      <c r="AE304" s="14"/>
      <c r="AT304" s="272" t="s">
        <v>364</v>
      </c>
      <c r="AU304" s="272" t="s">
        <v>90</v>
      </c>
      <c r="AV304" s="14" t="s">
        <v>90</v>
      </c>
      <c r="AW304" s="14" t="s">
        <v>36</v>
      </c>
      <c r="AX304" s="14" t="s">
        <v>81</v>
      </c>
      <c r="AY304" s="272" t="s">
        <v>215</v>
      </c>
    </row>
    <row r="305" s="14" customFormat="1">
      <c r="A305" s="14"/>
      <c r="B305" s="262"/>
      <c r="C305" s="263"/>
      <c r="D305" s="233" t="s">
        <v>364</v>
      </c>
      <c r="E305" s="264" t="s">
        <v>1</v>
      </c>
      <c r="F305" s="265" t="s">
        <v>457</v>
      </c>
      <c r="G305" s="263"/>
      <c r="H305" s="266">
        <v>76.843999999999994</v>
      </c>
      <c r="I305" s="267"/>
      <c r="J305" s="263"/>
      <c r="K305" s="263"/>
      <c r="L305" s="268"/>
      <c r="M305" s="269"/>
      <c r="N305" s="270"/>
      <c r="O305" s="270"/>
      <c r="P305" s="270"/>
      <c r="Q305" s="270"/>
      <c r="R305" s="270"/>
      <c r="S305" s="270"/>
      <c r="T305" s="271"/>
      <c r="U305" s="14"/>
      <c r="V305" s="14"/>
      <c r="W305" s="14"/>
      <c r="X305" s="14"/>
      <c r="Y305" s="14"/>
      <c r="Z305" s="14"/>
      <c r="AA305" s="14"/>
      <c r="AB305" s="14"/>
      <c r="AC305" s="14"/>
      <c r="AD305" s="14"/>
      <c r="AE305" s="14"/>
      <c r="AT305" s="272" t="s">
        <v>364</v>
      </c>
      <c r="AU305" s="272" t="s">
        <v>90</v>
      </c>
      <c r="AV305" s="14" t="s">
        <v>90</v>
      </c>
      <c r="AW305" s="14" t="s">
        <v>36</v>
      </c>
      <c r="AX305" s="14" t="s">
        <v>81</v>
      </c>
      <c r="AY305" s="272" t="s">
        <v>215</v>
      </c>
    </row>
    <row r="306" s="14" customFormat="1">
      <c r="A306" s="14"/>
      <c r="B306" s="262"/>
      <c r="C306" s="263"/>
      <c r="D306" s="233" t="s">
        <v>364</v>
      </c>
      <c r="E306" s="264" t="s">
        <v>1</v>
      </c>
      <c r="F306" s="265" t="s">
        <v>502</v>
      </c>
      <c r="G306" s="263"/>
      <c r="H306" s="266">
        <v>28.654</v>
      </c>
      <c r="I306" s="267"/>
      <c r="J306" s="263"/>
      <c r="K306" s="263"/>
      <c r="L306" s="268"/>
      <c r="M306" s="269"/>
      <c r="N306" s="270"/>
      <c r="O306" s="270"/>
      <c r="P306" s="270"/>
      <c r="Q306" s="270"/>
      <c r="R306" s="270"/>
      <c r="S306" s="270"/>
      <c r="T306" s="271"/>
      <c r="U306" s="14"/>
      <c r="V306" s="14"/>
      <c r="W306" s="14"/>
      <c r="X306" s="14"/>
      <c r="Y306" s="14"/>
      <c r="Z306" s="14"/>
      <c r="AA306" s="14"/>
      <c r="AB306" s="14"/>
      <c r="AC306" s="14"/>
      <c r="AD306" s="14"/>
      <c r="AE306" s="14"/>
      <c r="AT306" s="272" t="s">
        <v>364</v>
      </c>
      <c r="AU306" s="272" t="s">
        <v>90</v>
      </c>
      <c r="AV306" s="14" t="s">
        <v>90</v>
      </c>
      <c r="AW306" s="14" t="s">
        <v>36</v>
      </c>
      <c r="AX306" s="14" t="s">
        <v>81</v>
      </c>
      <c r="AY306" s="272" t="s">
        <v>215</v>
      </c>
    </row>
    <row r="307" s="14" customFormat="1">
      <c r="A307" s="14"/>
      <c r="B307" s="262"/>
      <c r="C307" s="263"/>
      <c r="D307" s="233" t="s">
        <v>364</v>
      </c>
      <c r="E307" s="264" t="s">
        <v>1</v>
      </c>
      <c r="F307" s="265" t="s">
        <v>503</v>
      </c>
      <c r="G307" s="263"/>
      <c r="H307" s="266">
        <v>9.5510000000000002</v>
      </c>
      <c r="I307" s="267"/>
      <c r="J307" s="263"/>
      <c r="K307" s="263"/>
      <c r="L307" s="268"/>
      <c r="M307" s="269"/>
      <c r="N307" s="270"/>
      <c r="O307" s="270"/>
      <c r="P307" s="270"/>
      <c r="Q307" s="270"/>
      <c r="R307" s="270"/>
      <c r="S307" s="270"/>
      <c r="T307" s="271"/>
      <c r="U307" s="14"/>
      <c r="V307" s="14"/>
      <c r="W307" s="14"/>
      <c r="X307" s="14"/>
      <c r="Y307" s="14"/>
      <c r="Z307" s="14"/>
      <c r="AA307" s="14"/>
      <c r="AB307" s="14"/>
      <c r="AC307" s="14"/>
      <c r="AD307" s="14"/>
      <c r="AE307" s="14"/>
      <c r="AT307" s="272" t="s">
        <v>364</v>
      </c>
      <c r="AU307" s="272" t="s">
        <v>90</v>
      </c>
      <c r="AV307" s="14" t="s">
        <v>90</v>
      </c>
      <c r="AW307" s="14" t="s">
        <v>36</v>
      </c>
      <c r="AX307" s="14" t="s">
        <v>81</v>
      </c>
      <c r="AY307" s="272" t="s">
        <v>215</v>
      </c>
    </row>
    <row r="308" s="13" customFormat="1">
      <c r="A308" s="13"/>
      <c r="B308" s="252"/>
      <c r="C308" s="253"/>
      <c r="D308" s="233" t="s">
        <v>364</v>
      </c>
      <c r="E308" s="254" t="s">
        <v>1</v>
      </c>
      <c r="F308" s="255" t="s">
        <v>504</v>
      </c>
      <c r="G308" s="253"/>
      <c r="H308" s="254" t="s">
        <v>1</v>
      </c>
      <c r="I308" s="256"/>
      <c r="J308" s="253"/>
      <c r="K308" s="253"/>
      <c r="L308" s="257"/>
      <c r="M308" s="258"/>
      <c r="N308" s="259"/>
      <c r="O308" s="259"/>
      <c r="P308" s="259"/>
      <c r="Q308" s="259"/>
      <c r="R308" s="259"/>
      <c r="S308" s="259"/>
      <c r="T308" s="260"/>
      <c r="U308" s="13"/>
      <c r="V308" s="13"/>
      <c r="W308" s="13"/>
      <c r="X308" s="13"/>
      <c r="Y308" s="13"/>
      <c r="Z308" s="13"/>
      <c r="AA308" s="13"/>
      <c r="AB308" s="13"/>
      <c r="AC308" s="13"/>
      <c r="AD308" s="13"/>
      <c r="AE308" s="13"/>
      <c r="AT308" s="261" t="s">
        <v>364</v>
      </c>
      <c r="AU308" s="261" t="s">
        <v>90</v>
      </c>
      <c r="AV308" s="13" t="s">
        <v>88</v>
      </c>
      <c r="AW308" s="13" t="s">
        <v>36</v>
      </c>
      <c r="AX308" s="13" t="s">
        <v>81</v>
      </c>
      <c r="AY308" s="261" t="s">
        <v>215</v>
      </c>
    </row>
    <row r="309" s="15" customFormat="1">
      <c r="A309" s="15"/>
      <c r="B309" s="273"/>
      <c r="C309" s="274"/>
      <c r="D309" s="233" t="s">
        <v>364</v>
      </c>
      <c r="E309" s="275" t="s">
        <v>1</v>
      </c>
      <c r="F309" s="276" t="s">
        <v>368</v>
      </c>
      <c r="G309" s="274"/>
      <c r="H309" s="277">
        <v>383.04899999999998</v>
      </c>
      <c r="I309" s="278"/>
      <c r="J309" s="274"/>
      <c r="K309" s="274"/>
      <c r="L309" s="279"/>
      <c r="M309" s="280"/>
      <c r="N309" s="281"/>
      <c r="O309" s="281"/>
      <c r="P309" s="281"/>
      <c r="Q309" s="281"/>
      <c r="R309" s="281"/>
      <c r="S309" s="281"/>
      <c r="T309" s="282"/>
      <c r="U309" s="15"/>
      <c r="V309" s="15"/>
      <c r="W309" s="15"/>
      <c r="X309" s="15"/>
      <c r="Y309" s="15"/>
      <c r="Z309" s="15"/>
      <c r="AA309" s="15"/>
      <c r="AB309" s="15"/>
      <c r="AC309" s="15"/>
      <c r="AD309" s="15"/>
      <c r="AE309" s="15"/>
      <c r="AT309" s="283" t="s">
        <v>364</v>
      </c>
      <c r="AU309" s="283" t="s">
        <v>90</v>
      </c>
      <c r="AV309" s="15" t="s">
        <v>214</v>
      </c>
      <c r="AW309" s="15" t="s">
        <v>36</v>
      </c>
      <c r="AX309" s="15" t="s">
        <v>88</v>
      </c>
      <c r="AY309" s="283" t="s">
        <v>215</v>
      </c>
    </row>
    <row r="310" s="2" customFormat="1" ht="24.15" customHeight="1">
      <c r="A310" s="39"/>
      <c r="B310" s="40"/>
      <c r="C310" s="220" t="s">
        <v>305</v>
      </c>
      <c r="D310" s="220" t="s">
        <v>216</v>
      </c>
      <c r="E310" s="221" t="s">
        <v>505</v>
      </c>
      <c r="F310" s="222" t="s">
        <v>506</v>
      </c>
      <c r="G310" s="223" t="s">
        <v>358</v>
      </c>
      <c r="H310" s="224">
        <v>140.976</v>
      </c>
      <c r="I310" s="225"/>
      <c r="J310" s="226">
        <f>ROUND(I310*H310,2)</f>
        <v>0</v>
      </c>
      <c r="K310" s="222" t="s">
        <v>359</v>
      </c>
      <c r="L310" s="45"/>
      <c r="M310" s="227" t="s">
        <v>1</v>
      </c>
      <c r="N310" s="228" t="s">
        <v>46</v>
      </c>
      <c r="O310" s="92"/>
      <c r="P310" s="229">
        <f>O310*H310</f>
        <v>0</v>
      </c>
      <c r="Q310" s="229">
        <v>0</v>
      </c>
      <c r="R310" s="229">
        <f>Q310*H310</f>
        <v>0</v>
      </c>
      <c r="S310" s="229">
        <v>0</v>
      </c>
      <c r="T310" s="230">
        <f>S310*H310</f>
        <v>0</v>
      </c>
      <c r="U310" s="39"/>
      <c r="V310" s="39"/>
      <c r="W310" s="39"/>
      <c r="X310" s="39"/>
      <c r="Y310" s="39"/>
      <c r="Z310" s="39"/>
      <c r="AA310" s="39"/>
      <c r="AB310" s="39"/>
      <c r="AC310" s="39"/>
      <c r="AD310" s="39"/>
      <c r="AE310" s="39"/>
      <c r="AR310" s="231" t="s">
        <v>214</v>
      </c>
      <c r="AT310" s="231" t="s">
        <v>216</v>
      </c>
      <c r="AU310" s="231" t="s">
        <v>90</v>
      </c>
      <c r="AY310" s="18" t="s">
        <v>215</v>
      </c>
      <c r="BE310" s="232">
        <f>IF(N310="základní",J310,0)</f>
        <v>0</v>
      </c>
      <c r="BF310" s="232">
        <f>IF(N310="snížená",J310,0)</f>
        <v>0</v>
      </c>
      <c r="BG310" s="232">
        <f>IF(N310="zákl. přenesená",J310,0)</f>
        <v>0</v>
      </c>
      <c r="BH310" s="232">
        <f>IF(N310="sníž. přenesená",J310,0)</f>
        <v>0</v>
      </c>
      <c r="BI310" s="232">
        <f>IF(N310="nulová",J310,0)</f>
        <v>0</v>
      </c>
      <c r="BJ310" s="18" t="s">
        <v>88</v>
      </c>
      <c r="BK310" s="232">
        <f>ROUND(I310*H310,2)</f>
        <v>0</v>
      </c>
      <c r="BL310" s="18" t="s">
        <v>214</v>
      </c>
      <c r="BM310" s="231" t="s">
        <v>507</v>
      </c>
    </row>
    <row r="311" s="2" customFormat="1">
      <c r="A311" s="39"/>
      <c r="B311" s="40"/>
      <c r="C311" s="41"/>
      <c r="D311" s="233" t="s">
        <v>221</v>
      </c>
      <c r="E311" s="41"/>
      <c r="F311" s="234" t="s">
        <v>508</v>
      </c>
      <c r="G311" s="41"/>
      <c r="H311" s="41"/>
      <c r="I311" s="235"/>
      <c r="J311" s="41"/>
      <c r="K311" s="41"/>
      <c r="L311" s="45"/>
      <c r="M311" s="236"/>
      <c r="N311" s="237"/>
      <c r="O311" s="92"/>
      <c r="P311" s="92"/>
      <c r="Q311" s="92"/>
      <c r="R311" s="92"/>
      <c r="S311" s="92"/>
      <c r="T311" s="93"/>
      <c r="U311" s="39"/>
      <c r="V311" s="39"/>
      <c r="W311" s="39"/>
      <c r="X311" s="39"/>
      <c r="Y311" s="39"/>
      <c r="Z311" s="39"/>
      <c r="AA311" s="39"/>
      <c r="AB311" s="39"/>
      <c r="AC311" s="39"/>
      <c r="AD311" s="39"/>
      <c r="AE311" s="39"/>
      <c r="AT311" s="18" t="s">
        <v>221</v>
      </c>
      <c r="AU311" s="18" t="s">
        <v>90</v>
      </c>
    </row>
    <row r="312" s="2" customFormat="1">
      <c r="A312" s="39"/>
      <c r="B312" s="40"/>
      <c r="C312" s="41"/>
      <c r="D312" s="250" t="s">
        <v>362</v>
      </c>
      <c r="E312" s="41"/>
      <c r="F312" s="251" t="s">
        <v>509</v>
      </c>
      <c r="G312" s="41"/>
      <c r="H312" s="41"/>
      <c r="I312" s="235"/>
      <c r="J312" s="41"/>
      <c r="K312" s="41"/>
      <c r="L312" s="45"/>
      <c r="M312" s="236"/>
      <c r="N312" s="237"/>
      <c r="O312" s="92"/>
      <c r="P312" s="92"/>
      <c r="Q312" s="92"/>
      <c r="R312" s="92"/>
      <c r="S312" s="92"/>
      <c r="T312" s="93"/>
      <c r="U312" s="39"/>
      <c r="V312" s="39"/>
      <c r="W312" s="39"/>
      <c r="X312" s="39"/>
      <c r="Y312" s="39"/>
      <c r="Z312" s="39"/>
      <c r="AA312" s="39"/>
      <c r="AB312" s="39"/>
      <c r="AC312" s="39"/>
      <c r="AD312" s="39"/>
      <c r="AE312" s="39"/>
      <c r="AT312" s="18" t="s">
        <v>362</v>
      </c>
      <c r="AU312" s="18" t="s">
        <v>90</v>
      </c>
    </row>
    <row r="313" s="13" customFormat="1">
      <c r="A313" s="13"/>
      <c r="B313" s="252"/>
      <c r="C313" s="253"/>
      <c r="D313" s="233" t="s">
        <v>364</v>
      </c>
      <c r="E313" s="254" t="s">
        <v>1</v>
      </c>
      <c r="F313" s="255" t="s">
        <v>510</v>
      </c>
      <c r="G313" s="253"/>
      <c r="H313" s="254" t="s">
        <v>1</v>
      </c>
      <c r="I313" s="256"/>
      <c r="J313" s="253"/>
      <c r="K313" s="253"/>
      <c r="L313" s="257"/>
      <c r="M313" s="258"/>
      <c r="N313" s="259"/>
      <c r="O313" s="259"/>
      <c r="P313" s="259"/>
      <c r="Q313" s="259"/>
      <c r="R313" s="259"/>
      <c r="S313" s="259"/>
      <c r="T313" s="260"/>
      <c r="U313" s="13"/>
      <c r="V313" s="13"/>
      <c r="W313" s="13"/>
      <c r="X313" s="13"/>
      <c r="Y313" s="13"/>
      <c r="Z313" s="13"/>
      <c r="AA313" s="13"/>
      <c r="AB313" s="13"/>
      <c r="AC313" s="13"/>
      <c r="AD313" s="13"/>
      <c r="AE313" s="13"/>
      <c r="AT313" s="261" t="s">
        <v>364</v>
      </c>
      <c r="AU313" s="261" t="s">
        <v>90</v>
      </c>
      <c r="AV313" s="13" t="s">
        <v>88</v>
      </c>
      <c r="AW313" s="13" t="s">
        <v>36</v>
      </c>
      <c r="AX313" s="13" t="s">
        <v>81</v>
      </c>
      <c r="AY313" s="261" t="s">
        <v>215</v>
      </c>
    </row>
    <row r="314" s="13" customFormat="1">
      <c r="A314" s="13"/>
      <c r="B314" s="252"/>
      <c r="C314" s="253"/>
      <c r="D314" s="233" t="s">
        <v>364</v>
      </c>
      <c r="E314" s="254" t="s">
        <v>1</v>
      </c>
      <c r="F314" s="255" t="s">
        <v>511</v>
      </c>
      <c r="G314" s="253"/>
      <c r="H314" s="254" t="s">
        <v>1</v>
      </c>
      <c r="I314" s="256"/>
      <c r="J314" s="253"/>
      <c r="K314" s="253"/>
      <c r="L314" s="257"/>
      <c r="M314" s="258"/>
      <c r="N314" s="259"/>
      <c r="O314" s="259"/>
      <c r="P314" s="259"/>
      <c r="Q314" s="259"/>
      <c r="R314" s="259"/>
      <c r="S314" s="259"/>
      <c r="T314" s="260"/>
      <c r="U314" s="13"/>
      <c r="V314" s="13"/>
      <c r="W314" s="13"/>
      <c r="X314" s="13"/>
      <c r="Y314" s="13"/>
      <c r="Z314" s="13"/>
      <c r="AA314" s="13"/>
      <c r="AB314" s="13"/>
      <c r="AC314" s="13"/>
      <c r="AD314" s="13"/>
      <c r="AE314" s="13"/>
      <c r="AT314" s="261" t="s">
        <v>364</v>
      </c>
      <c r="AU314" s="261" t="s">
        <v>90</v>
      </c>
      <c r="AV314" s="13" t="s">
        <v>88</v>
      </c>
      <c r="AW314" s="13" t="s">
        <v>36</v>
      </c>
      <c r="AX314" s="13" t="s">
        <v>81</v>
      </c>
      <c r="AY314" s="261" t="s">
        <v>215</v>
      </c>
    </row>
    <row r="315" s="14" customFormat="1">
      <c r="A315" s="14"/>
      <c r="B315" s="262"/>
      <c r="C315" s="263"/>
      <c r="D315" s="233" t="s">
        <v>364</v>
      </c>
      <c r="E315" s="264" t="s">
        <v>1</v>
      </c>
      <c r="F315" s="265" t="s">
        <v>512</v>
      </c>
      <c r="G315" s="263"/>
      <c r="H315" s="266">
        <v>16.440000000000001</v>
      </c>
      <c r="I315" s="267"/>
      <c r="J315" s="263"/>
      <c r="K315" s="263"/>
      <c r="L315" s="268"/>
      <c r="M315" s="269"/>
      <c r="N315" s="270"/>
      <c r="O315" s="270"/>
      <c r="P315" s="270"/>
      <c r="Q315" s="270"/>
      <c r="R315" s="270"/>
      <c r="S315" s="270"/>
      <c r="T315" s="271"/>
      <c r="U315" s="14"/>
      <c r="V315" s="14"/>
      <c r="W315" s="14"/>
      <c r="X315" s="14"/>
      <c r="Y315" s="14"/>
      <c r="Z315" s="14"/>
      <c r="AA315" s="14"/>
      <c r="AB315" s="14"/>
      <c r="AC315" s="14"/>
      <c r="AD315" s="14"/>
      <c r="AE315" s="14"/>
      <c r="AT315" s="272" t="s">
        <v>364</v>
      </c>
      <c r="AU315" s="272" t="s">
        <v>90</v>
      </c>
      <c r="AV315" s="14" t="s">
        <v>90</v>
      </c>
      <c r="AW315" s="14" t="s">
        <v>36</v>
      </c>
      <c r="AX315" s="14" t="s">
        <v>81</v>
      </c>
      <c r="AY315" s="272" t="s">
        <v>215</v>
      </c>
    </row>
    <row r="316" s="14" customFormat="1">
      <c r="A316" s="14"/>
      <c r="B316" s="262"/>
      <c r="C316" s="263"/>
      <c r="D316" s="233" t="s">
        <v>364</v>
      </c>
      <c r="E316" s="264" t="s">
        <v>1</v>
      </c>
      <c r="F316" s="265" t="s">
        <v>513</v>
      </c>
      <c r="G316" s="263"/>
      <c r="H316" s="266">
        <v>20.34</v>
      </c>
      <c r="I316" s="267"/>
      <c r="J316" s="263"/>
      <c r="K316" s="263"/>
      <c r="L316" s="268"/>
      <c r="M316" s="269"/>
      <c r="N316" s="270"/>
      <c r="O316" s="270"/>
      <c r="P316" s="270"/>
      <c r="Q316" s="270"/>
      <c r="R316" s="270"/>
      <c r="S316" s="270"/>
      <c r="T316" s="271"/>
      <c r="U316" s="14"/>
      <c r="V316" s="14"/>
      <c r="W316" s="14"/>
      <c r="X316" s="14"/>
      <c r="Y316" s="14"/>
      <c r="Z316" s="14"/>
      <c r="AA316" s="14"/>
      <c r="AB316" s="14"/>
      <c r="AC316" s="14"/>
      <c r="AD316" s="14"/>
      <c r="AE316" s="14"/>
      <c r="AT316" s="272" t="s">
        <v>364</v>
      </c>
      <c r="AU316" s="272" t="s">
        <v>90</v>
      </c>
      <c r="AV316" s="14" t="s">
        <v>90</v>
      </c>
      <c r="AW316" s="14" t="s">
        <v>36</v>
      </c>
      <c r="AX316" s="14" t="s">
        <v>81</v>
      </c>
      <c r="AY316" s="272" t="s">
        <v>215</v>
      </c>
    </row>
    <row r="317" s="14" customFormat="1">
      <c r="A317" s="14"/>
      <c r="B317" s="262"/>
      <c r="C317" s="263"/>
      <c r="D317" s="233" t="s">
        <v>364</v>
      </c>
      <c r="E317" s="264" t="s">
        <v>1</v>
      </c>
      <c r="F317" s="265" t="s">
        <v>514</v>
      </c>
      <c r="G317" s="263"/>
      <c r="H317" s="266">
        <v>5.79</v>
      </c>
      <c r="I317" s="267"/>
      <c r="J317" s="263"/>
      <c r="K317" s="263"/>
      <c r="L317" s="268"/>
      <c r="M317" s="269"/>
      <c r="N317" s="270"/>
      <c r="O317" s="270"/>
      <c r="P317" s="270"/>
      <c r="Q317" s="270"/>
      <c r="R317" s="270"/>
      <c r="S317" s="270"/>
      <c r="T317" s="271"/>
      <c r="U317" s="14"/>
      <c r="V317" s="14"/>
      <c r="W317" s="14"/>
      <c r="X317" s="14"/>
      <c r="Y317" s="14"/>
      <c r="Z317" s="14"/>
      <c r="AA317" s="14"/>
      <c r="AB317" s="14"/>
      <c r="AC317" s="14"/>
      <c r="AD317" s="14"/>
      <c r="AE317" s="14"/>
      <c r="AT317" s="272" t="s">
        <v>364</v>
      </c>
      <c r="AU317" s="272" t="s">
        <v>90</v>
      </c>
      <c r="AV317" s="14" t="s">
        <v>90</v>
      </c>
      <c r="AW317" s="14" t="s">
        <v>36</v>
      </c>
      <c r="AX317" s="14" t="s">
        <v>81</v>
      </c>
      <c r="AY317" s="272" t="s">
        <v>215</v>
      </c>
    </row>
    <row r="318" s="13" customFormat="1">
      <c r="A318" s="13"/>
      <c r="B318" s="252"/>
      <c r="C318" s="253"/>
      <c r="D318" s="233" t="s">
        <v>364</v>
      </c>
      <c r="E318" s="254" t="s">
        <v>1</v>
      </c>
      <c r="F318" s="255" t="s">
        <v>395</v>
      </c>
      <c r="G318" s="253"/>
      <c r="H318" s="254" t="s">
        <v>1</v>
      </c>
      <c r="I318" s="256"/>
      <c r="J318" s="253"/>
      <c r="K318" s="253"/>
      <c r="L318" s="257"/>
      <c r="M318" s="258"/>
      <c r="N318" s="259"/>
      <c r="O318" s="259"/>
      <c r="P318" s="259"/>
      <c r="Q318" s="259"/>
      <c r="R318" s="259"/>
      <c r="S318" s="259"/>
      <c r="T318" s="260"/>
      <c r="U318" s="13"/>
      <c r="V318" s="13"/>
      <c r="W318" s="13"/>
      <c r="X318" s="13"/>
      <c r="Y318" s="13"/>
      <c r="Z318" s="13"/>
      <c r="AA318" s="13"/>
      <c r="AB318" s="13"/>
      <c r="AC318" s="13"/>
      <c r="AD318" s="13"/>
      <c r="AE318" s="13"/>
      <c r="AT318" s="261" t="s">
        <v>364</v>
      </c>
      <c r="AU318" s="261" t="s">
        <v>90</v>
      </c>
      <c r="AV318" s="13" t="s">
        <v>88</v>
      </c>
      <c r="AW318" s="13" t="s">
        <v>36</v>
      </c>
      <c r="AX318" s="13" t="s">
        <v>81</v>
      </c>
      <c r="AY318" s="261" t="s">
        <v>215</v>
      </c>
    </row>
    <row r="319" s="14" customFormat="1">
      <c r="A319" s="14"/>
      <c r="B319" s="262"/>
      <c r="C319" s="263"/>
      <c r="D319" s="233" t="s">
        <v>364</v>
      </c>
      <c r="E319" s="264" t="s">
        <v>1</v>
      </c>
      <c r="F319" s="265" t="s">
        <v>515</v>
      </c>
      <c r="G319" s="263"/>
      <c r="H319" s="266">
        <v>5.9640000000000004</v>
      </c>
      <c r="I319" s="267"/>
      <c r="J319" s="263"/>
      <c r="K319" s="263"/>
      <c r="L319" s="268"/>
      <c r="M319" s="269"/>
      <c r="N319" s="270"/>
      <c r="O319" s="270"/>
      <c r="P319" s="270"/>
      <c r="Q319" s="270"/>
      <c r="R319" s="270"/>
      <c r="S319" s="270"/>
      <c r="T319" s="271"/>
      <c r="U319" s="14"/>
      <c r="V319" s="14"/>
      <c r="W319" s="14"/>
      <c r="X319" s="14"/>
      <c r="Y319" s="14"/>
      <c r="Z319" s="14"/>
      <c r="AA319" s="14"/>
      <c r="AB319" s="14"/>
      <c r="AC319" s="14"/>
      <c r="AD319" s="14"/>
      <c r="AE319" s="14"/>
      <c r="AT319" s="272" t="s">
        <v>364</v>
      </c>
      <c r="AU319" s="272" t="s">
        <v>90</v>
      </c>
      <c r="AV319" s="14" t="s">
        <v>90</v>
      </c>
      <c r="AW319" s="14" t="s">
        <v>36</v>
      </c>
      <c r="AX319" s="14" t="s">
        <v>81</v>
      </c>
      <c r="AY319" s="272" t="s">
        <v>215</v>
      </c>
    </row>
    <row r="320" s="14" customFormat="1">
      <c r="A320" s="14"/>
      <c r="B320" s="262"/>
      <c r="C320" s="263"/>
      <c r="D320" s="233" t="s">
        <v>364</v>
      </c>
      <c r="E320" s="264" t="s">
        <v>1</v>
      </c>
      <c r="F320" s="265" t="s">
        <v>516</v>
      </c>
      <c r="G320" s="263"/>
      <c r="H320" s="266">
        <v>3.1379999999999999</v>
      </c>
      <c r="I320" s="267"/>
      <c r="J320" s="263"/>
      <c r="K320" s="263"/>
      <c r="L320" s="268"/>
      <c r="M320" s="269"/>
      <c r="N320" s="270"/>
      <c r="O320" s="270"/>
      <c r="P320" s="270"/>
      <c r="Q320" s="270"/>
      <c r="R320" s="270"/>
      <c r="S320" s="270"/>
      <c r="T320" s="271"/>
      <c r="U320" s="14"/>
      <c r="V320" s="14"/>
      <c r="W320" s="14"/>
      <c r="X320" s="14"/>
      <c r="Y320" s="14"/>
      <c r="Z320" s="14"/>
      <c r="AA320" s="14"/>
      <c r="AB320" s="14"/>
      <c r="AC320" s="14"/>
      <c r="AD320" s="14"/>
      <c r="AE320" s="14"/>
      <c r="AT320" s="272" t="s">
        <v>364</v>
      </c>
      <c r="AU320" s="272" t="s">
        <v>90</v>
      </c>
      <c r="AV320" s="14" t="s">
        <v>90</v>
      </c>
      <c r="AW320" s="14" t="s">
        <v>36</v>
      </c>
      <c r="AX320" s="14" t="s">
        <v>81</v>
      </c>
      <c r="AY320" s="272" t="s">
        <v>215</v>
      </c>
    </row>
    <row r="321" s="14" customFormat="1">
      <c r="A321" s="14"/>
      <c r="B321" s="262"/>
      <c r="C321" s="263"/>
      <c r="D321" s="233" t="s">
        <v>364</v>
      </c>
      <c r="E321" s="264" t="s">
        <v>1</v>
      </c>
      <c r="F321" s="265" t="s">
        <v>517</v>
      </c>
      <c r="G321" s="263"/>
      <c r="H321" s="266">
        <v>3.984</v>
      </c>
      <c r="I321" s="267"/>
      <c r="J321" s="263"/>
      <c r="K321" s="263"/>
      <c r="L321" s="268"/>
      <c r="M321" s="269"/>
      <c r="N321" s="270"/>
      <c r="O321" s="270"/>
      <c r="P321" s="270"/>
      <c r="Q321" s="270"/>
      <c r="R321" s="270"/>
      <c r="S321" s="270"/>
      <c r="T321" s="271"/>
      <c r="U321" s="14"/>
      <c r="V321" s="14"/>
      <c r="W321" s="14"/>
      <c r="X321" s="14"/>
      <c r="Y321" s="14"/>
      <c r="Z321" s="14"/>
      <c r="AA321" s="14"/>
      <c r="AB321" s="14"/>
      <c r="AC321" s="14"/>
      <c r="AD321" s="14"/>
      <c r="AE321" s="14"/>
      <c r="AT321" s="272" t="s">
        <v>364</v>
      </c>
      <c r="AU321" s="272" t="s">
        <v>90</v>
      </c>
      <c r="AV321" s="14" t="s">
        <v>90</v>
      </c>
      <c r="AW321" s="14" t="s">
        <v>36</v>
      </c>
      <c r="AX321" s="14" t="s">
        <v>81</v>
      </c>
      <c r="AY321" s="272" t="s">
        <v>215</v>
      </c>
    </row>
    <row r="322" s="13" customFormat="1">
      <c r="A322" s="13"/>
      <c r="B322" s="252"/>
      <c r="C322" s="253"/>
      <c r="D322" s="233" t="s">
        <v>364</v>
      </c>
      <c r="E322" s="254" t="s">
        <v>1</v>
      </c>
      <c r="F322" s="255" t="s">
        <v>401</v>
      </c>
      <c r="G322" s="253"/>
      <c r="H322" s="254" t="s">
        <v>1</v>
      </c>
      <c r="I322" s="256"/>
      <c r="J322" s="253"/>
      <c r="K322" s="253"/>
      <c r="L322" s="257"/>
      <c r="M322" s="258"/>
      <c r="N322" s="259"/>
      <c r="O322" s="259"/>
      <c r="P322" s="259"/>
      <c r="Q322" s="259"/>
      <c r="R322" s="259"/>
      <c r="S322" s="259"/>
      <c r="T322" s="260"/>
      <c r="U322" s="13"/>
      <c r="V322" s="13"/>
      <c r="W322" s="13"/>
      <c r="X322" s="13"/>
      <c r="Y322" s="13"/>
      <c r="Z322" s="13"/>
      <c r="AA322" s="13"/>
      <c r="AB322" s="13"/>
      <c r="AC322" s="13"/>
      <c r="AD322" s="13"/>
      <c r="AE322" s="13"/>
      <c r="AT322" s="261" t="s">
        <v>364</v>
      </c>
      <c r="AU322" s="261" t="s">
        <v>90</v>
      </c>
      <c r="AV322" s="13" t="s">
        <v>88</v>
      </c>
      <c r="AW322" s="13" t="s">
        <v>36</v>
      </c>
      <c r="AX322" s="13" t="s">
        <v>81</v>
      </c>
      <c r="AY322" s="261" t="s">
        <v>215</v>
      </c>
    </row>
    <row r="323" s="14" customFormat="1">
      <c r="A323" s="14"/>
      <c r="B323" s="262"/>
      <c r="C323" s="263"/>
      <c r="D323" s="233" t="s">
        <v>364</v>
      </c>
      <c r="E323" s="264" t="s">
        <v>1</v>
      </c>
      <c r="F323" s="265" t="s">
        <v>512</v>
      </c>
      <c r="G323" s="263"/>
      <c r="H323" s="266">
        <v>16.440000000000001</v>
      </c>
      <c r="I323" s="267"/>
      <c r="J323" s="263"/>
      <c r="K323" s="263"/>
      <c r="L323" s="268"/>
      <c r="M323" s="269"/>
      <c r="N323" s="270"/>
      <c r="O323" s="270"/>
      <c r="P323" s="270"/>
      <c r="Q323" s="270"/>
      <c r="R323" s="270"/>
      <c r="S323" s="270"/>
      <c r="T323" s="271"/>
      <c r="U323" s="14"/>
      <c r="V323" s="14"/>
      <c r="W323" s="14"/>
      <c r="X323" s="14"/>
      <c r="Y323" s="14"/>
      <c r="Z323" s="14"/>
      <c r="AA323" s="14"/>
      <c r="AB323" s="14"/>
      <c r="AC323" s="14"/>
      <c r="AD323" s="14"/>
      <c r="AE323" s="14"/>
      <c r="AT323" s="272" t="s">
        <v>364</v>
      </c>
      <c r="AU323" s="272" t="s">
        <v>90</v>
      </c>
      <c r="AV323" s="14" t="s">
        <v>90</v>
      </c>
      <c r="AW323" s="14" t="s">
        <v>36</v>
      </c>
      <c r="AX323" s="14" t="s">
        <v>81</v>
      </c>
      <c r="AY323" s="272" t="s">
        <v>215</v>
      </c>
    </row>
    <row r="324" s="14" customFormat="1">
      <c r="A324" s="14"/>
      <c r="B324" s="262"/>
      <c r="C324" s="263"/>
      <c r="D324" s="233" t="s">
        <v>364</v>
      </c>
      <c r="E324" s="264" t="s">
        <v>1</v>
      </c>
      <c r="F324" s="265" t="s">
        <v>513</v>
      </c>
      <c r="G324" s="263"/>
      <c r="H324" s="266">
        <v>20.34</v>
      </c>
      <c r="I324" s="267"/>
      <c r="J324" s="263"/>
      <c r="K324" s="263"/>
      <c r="L324" s="268"/>
      <c r="M324" s="269"/>
      <c r="N324" s="270"/>
      <c r="O324" s="270"/>
      <c r="P324" s="270"/>
      <c r="Q324" s="270"/>
      <c r="R324" s="270"/>
      <c r="S324" s="270"/>
      <c r="T324" s="271"/>
      <c r="U324" s="14"/>
      <c r="V324" s="14"/>
      <c r="W324" s="14"/>
      <c r="X324" s="14"/>
      <c r="Y324" s="14"/>
      <c r="Z324" s="14"/>
      <c r="AA324" s="14"/>
      <c r="AB324" s="14"/>
      <c r="AC324" s="14"/>
      <c r="AD324" s="14"/>
      <c r="AE324" s="14"/>
      <c r="AT324" s="272" t="s">
        <v>364</v>
      </c>
      <c r="AU324" s="272" t="s">
        <v>90</v>
      </c>
      <c r="AV324" s="14" t="s">
        <v>90</v>
      </c>
      <c r="AW324" s="14" t="s">
        <v>36</v>
      </c>
      <c r="AX324" s="14" t="s">
        <v>81</v>
      </c>
      <c r="AY324" s="272" t="s">
        <v>215</v>
      </c>
    </row>
    <row r="325" s="14" customFormat="1">
      <c r="A325" s="14"/>
      <c r="B325" s="262"/>
      <c r="C325" s="263"/>
      <c r="D325" s="233" t="s">
        <v>364</v>
      </c>
      <c r="E325" s="264" t="s">
        <v>1</v>
      </c>
      <c r="F325" s="265" t="s">
        <v>518</v>
      </c>
      <c r="G325" s="263"/>
      <c r="H325" s="266">
        <v>7.8600000000000003</v>
      </c>
      <c r="I325" s="267"/>
      <c r="J325" s="263"/>
      <c r="K325" s="263"/>
      <c r="L325" s="268"/>
      <c r="M325" s="269"/>
      <c r="N325" s="270"/>
      <c r="O325" s="270"/>
      <c r="P325" s="270"/>
      <c r="Q325" s="270"/>
      <c r="R325" s="270"/>
      <c r="S325" s="270"/>
      <c r="T325" s="271"/>
      <c r="U325" s="14"/>
      <c r="V325" s="14"/>
      <c r="W325" s="14"/>
      <c r="X325" s="14"/>
      <c r="Y325" s="14"/>
      <c r="Z325" s="14"/>
      <c r="AA325" s="14"/>
      <c r="AB325" s="14"/>
      <c r="AC325" s="14"/>
      <c r="AD325" s="14"/>
      <c r="AE325" s="14"/>
      <c r="AT325" s="272" t="s">
        <v>364</v>
      </c>
      <c r="AU325" s="272" t="s">
        <v>90</v>
      </c>
      <c r="AV325" s="14" t="s">
        <v>90</v>
      </c>
      <c r="AW325" s="14" t="s">
        <v>36</v>
      </c>
      <c r="AX325" s="14" t="s">
        <v>81</v>
      </c>
      <c r="AY325" s="272" t="s">
        <v>215</v>
      </c>
    </row>
    <row r="326" s="16" customFormat="1">
      <c r="A326" s="16"/>
      <c r="B326" s="284"/>
      <c r="C326" s="285"/>
      <c r="D326" s="233" t="s">
        <v>364</v>
      </c>
      <c r="E326" s="286" t="s">
        <v>1</v>
      </c>
      <c r="F326" s="287" t="s">
        <v>403</v>
      </c>
      <c r="G326" s="285"/>
      <c r="H326" s="288">
        <v>100.29600000000001</v>
      </c>
      <c r="I326" s="289"/>
      <c r="J326" s="285"/>
      <c r="K326" s="285"/>
      <c r="L326" s="290"/>
      <c r="M326" s="291"/>
      <c r="N326" s="292"/>
      <c r="O326" s="292"/>
      <c r="P326" s="292"/>
      <c r="Q326" s="292"/>
      <c r="R326" s="292"/>
      <c r="S326" s="292"/>
      <c r="T326" s="293"/>
      <c r="U326" s="16"/>
      <c r="V326" s="16"/>
      <c r="W326" s="16"/>
      <c r="X326" s="16"/>
      <c r="Y326" s="16"/>
      <c r="Z326" s="16"/>
      <c r="AA326" s="16"/>
      <c r="AB326" s="16"/>
      <c r="AC326" s="16"/>
      <c r="AD326" s="16"/>
      <c r="AE326" s="16"/>
      <c r="AT326" s="294" t="s">
        <v>364</v>
      </c>
      <c r="AU326" s="294" t="s">
        <v>90</v>
      </c>
      <c r="AV326" s="16" t="s">
        <v>227</v>
      </c>
      <c r="AW326" s="16" t="s">
        <v>36</v>
      </c>
      <c r="AX326" s="16" t="s">
        <v>81</v>
      </c>
      <c r="AY326" s="294" t="s">
        <v>215</v>
      </c>
    </row>
    <row r="327" s="13" customFormat="1">
      <c r="A327" s="13"/>
      <c r="B327" s="252"/>
      <c r="C327" s="253"/>
      <c r="D327" s="233" t="s">
        <v>364</v>
      </c>
      <c r="E327" s="254" t="s">
        <v>1</v>
      </c>
      <c r="F327" s="255" t="s">
        <v>519</v>
      </c>
      <c r="G327" s="253"/>
      <c r="H327" s="254" t="s">
        <v>1</v>
      </c>
      <c r="I327" s="256"/>
      <c r="J327" s="253"/>
      <c r="K327" s="253"/>
      <c r="L327" s="257"/>
      <c r="M327" s="258"/>
      <c r="N327" s="259"/>
      <c r="O327" s="259"/>
      <c r="P327" s="259"/>
      <c r="Q327" s="259"/>
      <c r="R327" s="259"/>
      <c r="S327" s="259"/>
      <c r="T327" s="260"/>
      <c r="U327" s="13"/>
      <c r="V327" s="13"/>
      <c r="W327" s="13"/>
      <c r="X327" s="13"/>
      <c r="Y327" s="13"/>
      <c r="Z327" s="13"/>
      <c r="AA327" s="13"/>
      <c r="AB327" s="13"/>
      <c r="AC327" s="13"/>
      <c r="AD327" s="13"/>
      <c r="AE327" s="13"/>
      <c r="AT327" s="261" t="s">
        <v>364</v>
      </c>
      <c r="AU327" s="261" t="s">
        <v>90</v>
      </c>
      <c r="AV327" s="13" t="s">
        <v>88</v>
      </c>
      <c r="AW327" s="13" t="s">
        <v>36</v>
      </c>
      <c r="AX327" s="13" t="s">
        <v>81</v>
      </c>
      <c r="AY327" s="261" t="s">
        <v>215</v>
      </c>
    </row>
    <row r="328" s="13" customFormat="1">
      <c r="A328" s="13"/>
      <c r="B328" s="252"/>
      <c r="C328" s="253"/>
      <c r="D328" s="233" t="s">
        <v>364</v>
      </c>
      <c r="E328" s="254" t="s">
        <v>1</v>
      </c>
      <c r="F328" s="255" t="s">
        <v>388</v>
      </c>
      <c r="G328" s="253"/>
      <c r="H328" s="254" t="s">
        <v>1</v>
      </c>
      <c r="I328" s="256"/>
      <c r="J328" s="253"/>
      <c r="K328" s="253"/>
      <c r="L328" s="257"/>
      <c r="M328" s="258"/>
      <c r="N328" s="259"/>
      <c r="O328" s="259"/>
      <c r="P328" s="259"/>
      <c r="Q328" s="259"/>
      <c r="R328" s="259"/>
      <c r="S328" s="259"/>
      <c r="T328" s="260"/>
      <c r="U328" s="13"/>
      <c r="V328" s="13"/>
      <c r="W328" s="13"/>
      <c r="X328" s="13"/>
      <c r="Y328" s="13"/>
      <c r="Z328" s="13"/>
      <c r="AA328" s="13"/>
      <c r="AB328" s="13"/>
      <c r="AC328" s="13"/>
      <c r="AD328" s="13"/>
      <c r="AE328" s="13"/>
      <c r="AT328" s="261" t="s">
        <v>364</v>
      </c>
      <c r="AU328" s="261" t="s">
        <v>90</v>
      </c>
      <c r="AV328" s="13" t="s">
        <v>88</v>
      </c>
      <c r="AW328" s="13" t="s">
        <v>36</v>
      </c>
      <c r="AX328" s="13" t="s">
        <v>81</v>
      </c>
      <c r="AY328" s="261" t="s">
        <v>215</v>
      </c>
    </row>
    <row r="329" s="13" customFormat="1">
      <c r="A329" s="13"/>
      <c r="B329" s="252"/>
      <c r="C329" s="253"/>
      <c r="D329" s="233" t="s">
        <v>364</v>
      </c>
      <c r="E329" s="254" t="s">
        <v>1</v>
      </c>
      <c r="F329" s="255" t="s">
        <v>389</v>
      </c>
      <c r="G329" s="253"/>
      <c r="H329" s="254" t="s">
        <v>1</v>
      </c>
      <c r="I329" s="256"/>
      <c r="J329" s="253"/>
      <c r="K329" s="253"/>
      <c r="L329" s="257"/>
      <c r="M329" s="258"/>
      <c r="N329" s="259"/>
      <c r="O329" s="259"/>
      <c r="P329" s="259"/>
      <c r="Q329" s="259"/>
      <c r="R329" s="259"/>
      <c r="S329" s="259"/>
      <c r="T329" s="260"/>
      <c r="U329" s="13"/>
      <c r="V329" s="13"/>
      <c r="W329" s="13"/>
      <c r="X329" s="13"/>
      <c r="Y329" s="13"/>
      <c r="Z329" s="13"/>
      <c r="AA329" s="13"/>
      <c r="AB329" s="13"/>
      <c r="AC329" s="13"/>
      <c r="AD329" s="13"/>
      <c r="AE329" s="13"/>
      <c r="AT329" s="261" t="s">
        <v>364</v>
      </c>
      <c r="AU329" s="261" t="s">
        <v>90</v>
      </c>
      <c r="AV329" s="13" t="s">
        <v>88</v>
      </c>
      <c r="AW329" s="13" t="s">
        <v>36</v>
      </c>
      <c r="AX329" s="13" t="s">
        <v>81</v>
      </c>
      <c r="AY329" s="261" t="s">
        <v>215</v>
      </c>
    </row>
    <row r="330" s="14" customFormat="1">
      <c r="A330" s="14"/>
      <c r="B330" s="262"/>
      <c r="C330" s="263"/>
      <c r="D330" s="233" t="s">
        <v>364</v>
      </c>
      <c r="E330" s="264" t="s">
        <v>1</v>
      </c>
      <c r="F330" s="265" t="s">
        <v>520</v>
      </c>
      <c r="G330" s="263"/>
      <c r="H330" s="266">
        <v>10.17</v>
      </c>
      <c r="I330" s="267"/>
      <c r="J330" s="263"/>
      <c r="K330" s="263"/>
      <c r="L330" s="268"/>
      <c r="M330" s="269"/>
      <c r="N330" s="270"/>
      <c r="O330" s="270"/>
      <c r="P330" s="270"/>
      <c r="Q330" s="270"/>
      <c r="R330" s="270"/>
      <c r="S330" s="270"/>
      <c r="T330" s="271"/>
      <c r="U330" s="14"/>
      <c r="V330" s="14"/>
      <c r="W330" s="14"/>
      <c r="X330" s="14"/>
      <c r="Y330" s="14"/>
      <c r="Z330" s="14"/>
      <c r="AA330" s="14"/>
      <c r="AB330" s="14"/>
      <c r="AC330" s="14"/>
      <c r="AD330" s="14"/>
      <c r="AE330" s="14"/>
      <c r="AT330" s="272" t="s">
        <v>364</v>
      </c>
      <c r="AU330" s="272" t="s">
        <v>90</v>
      </c>
      <c r="AV330" s="14" t="s">
        <v>90</v>
      </c>
      <c r="AW330" s="14" t="s">
        <v>36</v>
      </c>
      <c r="AX330" s="14" t="s">
        <v>81</v>
      </c>
      <c r="AY330" s="272" t="s">
        <v>215</v>
      </c>
    </row>
    <row r="331" s="14" customFormat="1">
      <c r="A331" s="14"/>
      <c r="B331" s="262"/>
      <c r="C331" s="263"/>
      <c r="D331" s="233" t="s">
        <v>364</v>
      </c>
      <c r="E331" s="264" t="s">
        <v>1</v>
      </c>
      <c r="F331" s="265" t="s">
        <v>520</v>
      </c>
      <c r="G331" s="263"/>
      <c r="H331" s="266">
        <v>10.17</v>
      </c>
      <c r="I331" s="267"/>
      <c r="J331" s="263"/>
      <c r="K331" s="263"/>
      <c r="L331" s="268"/>
      <c r="M331" s="269"/>
      <c r="N331" s="270"/>
      <c r="O331" s="270"/>
      <c r="P331" s="270"/>
      <c r="Q331" s="270"/>
      <c r="R331" s="270"/>
      <c r="S331" s="270"/>
      <c r="T331" s="271"/>
      <c r="U331" s="14"/>
      <c r="V331" s="14"/>
      <c r="W331" s="14"/>
      <c r="X331" s="14"/>
      <c r="Y331" s="14"/>
      <c r="Z331" s="14"/>
      <c r="AA331" s="14"/>
      <c r="AB331" s="14"/>
      <c r="AC331" s="14"/>
      <c r="AD331" s="14"/>
      <c r="AE331" s="14"/>
      <c r="AT331" s="272" t="s">
        <v>364</v>
      </c>
      <c r="AU331" s="272" t="s">
        <v>90</v>
      </c>
      <c r="AV331" s="14" t="s">
        <v>90</v>
      </c>
      <c r="AW331" s="14" t="s">
        <v>36</v>
      </c>
      <c r="AX331" s="14" t="s">
        <v>81</v>
      </c>
      <c r="AY331" s="272" t="s">
        <v>215</v>
      </c>
    </row>
    <row r="332" s="13" customFormat="1">
      <c r="A332" s="13"/>
      <c r="B332" s="252"/>
      <c r="C332" s="253"/>
      <c r="D332" s="233" t="s">
        <v>364</v>
      </c>
      <c r="E332" s="254" t="s">
        <v>1</v>
      </c>
      <c r="F332" s="255" t="s">
        <v>401</v>
      </c>
      <c r="G332" s="253"/>
      <c r="H332" s="254" t="s">
        <v>1</v>
      </c>
      <c r="I332" s="256"/>
      <c r="J332" s="253"/>
      <c r="K332" s="253"/>
      <c r="L332" s="257"/>
      <c r="M332" s="258"/>
      <c r="N332" s="259"/>
      <c r="O332" s="259"/>
      <c r="P332" s="259"/>
      <c r="Q332" s="259"/>
      <c r="R332" s="259"/>
      <c r="S332" s="259"/>
      <c r="T332" s="260"/>
      <c r="U332" s="13"/>
      <c r="V332" s="13"/>
      <c r="W332" s="13"/>
      <c r="X332" s="13"/>
      <c r="Y332" s="13"/>
      <c r="Z332" s="13"/>
      <c r="AA332" s="13"/>
      <c r="AB332" s="13"/>
      <c r="AC332" s="13"/>
      <c r="AD332" s="13"/>
      <c r="AE332" s="13"/>
      <c r="AT332" s="261" t="s">
        <v>364</v>
      </c>
      <c r="AU332" s="261" t="s">
        <v>90</v>
      </c>
      <c r="AV332" s="13" t="s">
        <v>88</v>
      </c>
      <c r="AW332" s="13" t="s">
        <v>36</v>
      </c>
      <c r="AX332" s="13" t="s">
        <v>81</v>
      </c>
      <c r="AY332" s="261" t="s">
        <v>215</v>
      </c>
    </row>
    <row r="333" s="14" customFormat="1">
      <c r="A333" s="14"/>
      <c r="B333" s="262"/>
      <c r="C333" s="263"/>
      <c r="D333" s="233" t="s">
        <v>364</v>
      </c>
      <c r="E333" s="264" t="s">
        <v>1</v>
      </c>
      <c r="F333" s="265" t="s">
        <v>520</v>
      </c>
      <c r="G333" s="263"/>
      <c r="H333" s="266">
        <v>10.17</v>
      </c>
      <c r="I333" s="267"/>
      <c r="J333" s="263"/>
      <c r="K333" s="263"/>
      <c r="L333" s="268"/>
      <c r="M333" s="269"/>
      <c r="N333" s="270"/>
      <c r="O333" s="270"/>
      <c r="P333" s="270"/>
      <c r="Q333" s="270"/>
      <c r="R333" s="270"/>
      <c r="S333" s="270"/>
      <c r="T333" s="271"/>
      <c r="U333" s="14"/>
      <c r="V333" s="14"/>
      <c r="W333" s="14"/>
      <c r="X333" s="14"/>
      <c r="Y333" s="14"/>
      <c r="Z333" s="14"/>
      <c r="AA333" s="14"/>
      <c r="AB333" s="14"/>
      <c r="AC333" s="14"/>
      <c r="AD333" s="14"/>
      <c r="AE333" s="14"/>
      <c r="AT333" s="272" t="s">
        <v>364</v>
      </c>
      <c r="AU333" s="272" t="s">
        <v>90</v>
      </c>
      <c r="AV333" s="14" t="s">
        <v>90</v>
      </c>
      <c r="AW333" s="14" t="s">
        <v>36</v>
      </c>
      <c r="AX333" s="14" t="s">
        <v>81</v>
      </c>
      <c r="AY333" s="272" t="s">
        <v>215</v>
      </c>
    </row>
    <row r="334" s="14" customFormat="1">
      <c r="A334" s="14"/>
      <c r="B334" s="262"/>
      <c r="C334" s="263"/>
      <c r="D334" s="233" t="s">
        <v>364</v>
      </c>
      <c r="E334" s="264" t="s">
        <v>1</v>
      </c>
      <c r="F334" s="265" t="s">
        <v>520</v>
      </c>
      <c r="G334" s="263"/>
      <c r="H334" s="266">
        <v>10.17</v>
      </c>
      <c r="I334" s="267"/>
      <c r="J334" s="263"/>
      <c r="K334" s="263"/>
      <c r="L334" s="268"/>
      <c r="M334" s="269"/>
      <c r="N334" s="270"/>
      <c r="O334" s="270"/>
      <c r="P334" s="270"/>
      <c r="Q334" s="270"/>
      <c r="R334" s="270"/>
      <c r="S334" s="270"/>
      <c r="T334" s="271"/>
      <c r="U334" s="14"/>
      <c r="V334" s="14"/>
      <c r="W334" s="14"/>
      <c r="X334" s="14"/>
      <c r="Y334" s="14"/>
      <c r="Z334" s="14"/>
      <c r="AA334" s="14"/>
      <c r="AB334" s="14"/>
      <c r="AC334" s="14"/>
      <c r="AD334" s="14"/>
      <c r="AE334" s="14"/>
      <c r="AT334" s="272" t="s">
        <v>364</v>
      </c>
      <c r="AU334" s="272" t="s">
        <v>90</v>
      </c>
      <c r="AV334" s="14" t="s">
        <v>90</v>
      </c>
      <c r="AW334" s="14" t="s">
        <v>36</v>
      </c>
      <c r="AX334" s="14" t="s">
        <v>81</v>
      </c>
      <c r="AY334" s="272" t="s">
        <v>215</v>
      </c>
    </row>
    <row r="335" s="16" customFormat="1">
      <c r="A335" s="16"/>
      <c r="B335" s="284"/>
      <c r="C335" s="285"/>
      <c r="D335" s="233" t="s">
        <v>364</v>
      </c>
      <c r="E335" s="286" t="s">
        <v>1</v>
      </c>
      <c r="F335" s="287" t="s">
        <v>403</v>
      </c>
      <c r="G335" s="285"/>
      <c r="H335" s="288">
        <v>40.68</v>
      </c>
      <c r="I335" s="289"/>
      <c r="J335" s="285"/>
      <c r="K335" s="285"/>
      <c r="L335" s="290"/>
      <c r="M335" s="291"/>
      <c r="N335" s="292"/>
      <c r="O335" s="292"/>
      <c r="P335" s="292"/>
      <c r="Q335" s="292"/>
      <c r="R335" s="292"/>
      <c r="S335" s="292"/>
      <c r="T335" s="293"/>
      <c r="U335" s="16"/>
      <c r="V335" s="16"/>
      <c r="W335" s="16"/>
      <c r="X335" s="16"/>
      <c r="Y335" s="16"/>
      <c r="Z335" s="16"/>
      <c r="AA335" s="16"/>
      <c r="AB335" s="16"/>
      <c r="AC335" s="16"/>
      <c r="AD335" s="16"/>
      <c r="AE335" s="16"/>
      <c r="AT335" s="294" t="s">
        <v>364</v>
      </c>
      <c r="AU335" s="294" t="s">
        <v>90</v>
      </c>
      <c r="AV335" s="16" t="s">
        <v>227</v>
      </c>
      <c r="AW335" s="16" t="s">
        <v>36</v>
      </c>
      <c r="AX335" s="16" t="s">
        <v>81</v>
      </c>
      <c r="AY335" s="294" t="s">
        <v>215</v>
      </c>
    </row>
    <row r="336" s="15" customFormat="1">
      <c r="A336" s="15"/>
      <c r="B336" s="273"/>
      <c r="C336" s="274"/>
      <c r="D336" s="233" t="s">
        <v>364</v>
      </c>
      <c r="E336" s="275" t="s">
        <v>1</v>
      </c>
      <c r="F336" s="276" t="s">
        <v>368</v>
      </c>
      <c r="G336" s="274"/>
      <c r="H336" s="277">
        <v>140.976</v>
      </c>
      <c r="I336" s="278"/>
      <c r="J336" s="274"/>
      <c r="K336" s="274"/>
      <c r="L336" s="279"/>
      <c r="M336" s="280"/>
      <c r="N336" s="281"/>
      <c r="O336" s="281"/>
      <c r="P336" s="281"/>
      <c r="Q336" s="281"/>
      <c r="R336" s="281"/>
      <c r="S336" s="281"/>
      <c r="T336" s="282"/>
      <c r="U336" s="15"/>
      <c r="V336" s="15"/>
      <c r="W336" s="15"/>
      <c r="X336" s="15"/>
      <c r="Y336" s="15"/>
      <c r="Z336" s="15"/>
      <c r="AA336" s="15"/>
      <c r="AB336" s="15"/>
      <c r="AC336" s="15"/>
      <c r="AD336" s="15"/>
      <c r="AE336" s="15"/>
      <c r="AT336" s="283" t="s">
        <v>364</v>
      </c>
      <c r="AU336" s="283" t="s">
        <v>90</v>
      </c>
      <c r="AV336" s="15" t="s">
        <v>214</v>
      </c>
      <c r="AW336" s="15" t="s">
        <v>36</v>
      </c>
      <c r="AX336" s="15" t="s">
        <v>88</v>
      </c>
      <c r="AY336" s="283" t="s">
        <v>215</v>
      </c>
    </row>
    <row r="337" s="2" customFormat="1" ht="24.15" customHeight="1">
      <c r="A337" s="39"/>
      <c r="B337" s="40"/>
      <c r="C337" s="220" t="s">
        <v>309</v>
      </c>
      <c r="D337" s="220" t="s">
        <v>216</v>
      </c>
      <c r="E337" s="221" t="s">
        <v>521</v>
      </c>
      <c r="F337" s="222" t="s">
        <v>522</v>
      </c>
      <c r="G337" s="223" t="s">
        <v>523</v>
      </c>
      <c r="H337" s="224">
        <v>545.03599999999994</v>
      </c>
      <c r="I337" s="225"/>
      <c r="J337" s="226">
        <f>ROUND(I337*H337,2)</f>
        <v>0</v>
      </c>
      <c r="K337" s="222" t="s">
        <v>359</v>
      </c>
      <c r="L337" s="45"/>
      <c r="M337" s="227" t="s">
        <v>1</v>
      </c>
      <c r="N337" s="228" t="s">
        <v>46</v>
      </c>
      <c r="O337" s="92"/>
      <c r="P337" s="229">
        <f>O337*H337</f>
        <v>0</v>
      </c>
      <c r="Q337" s="229">
        <v>0</v>
      </c>
      <c r="R337" s="229">
        <f>Q337*H337</f>
        <v>0</v>
      </c>
      <c r="S337" s="229">
        <v>0</v>
      </c>
      <c r="T337" s="230">
        <f>S337*H337</f>
        <v>0</v>
      </c>
      <c r="U337" s="39"/>
      <c r="V337" s="39"/>
      <c r="W337" s="39"/>
      <c r="X337" s="39"/>
      <c r="Y337" s="39"/>
      <c r="Z337" s="39"/>
      <c r="AA337" s="39"/>
      <c r="AB337" s="39"/>
      <c r="AC337" s="39"/>
      <c r="AD337" s="39"/>
      <c r="AE337" s="39"/>
      <c r="AR337" s="231" t="s">
        <v>214</v>
      </c>
      <c r="AT337" s="231" t="s">
        <v>216</v>
      </c>
      <c r="AU337" s="231" t="s">
        <v>90</v>
      </c>
      <c r="AY337" s="18" t="s">
        <v>215</v>
      </c>
      <c r="BE337" s="232">
        <f>IF(N337="základní",J337,0)</f>
        <v>0</v>
      </c>
      <c r="BF337" s="232">
        <f>IF(N337="snížená",J337,0)</f>
        <v>0</v>
      </c>
      <c r="BG337" s="232">
        <f>IF(N337="zákl. přenesená",J337,0)</f>
        <v>0</v>
      </c>
      <c r="BH337" s="232">
        <f>IF(N337="sníž. přenesená",J337,0)</f>
        <v>0</v>
      </c>
      <c r="BI337" s="232">
        <f>IF(N337="nulová",J337,0)</f>
        <v>0</v>
      </c>
      <c r="BJ337" s="18" t="s">
        <v>88</v>
      </c>
      <c r="BK337" s="232">
        <f>ROUND(I337*H337,2)</f>
        <v>0</v>
      </c>
      <c r="BL337" s="18" t="s">
        <v>214</v>
      </c>
      <c r="BM337" s="231" t="s">
        <v>524</v>
      </c>
    </row>
    <row r="338" s="2" customFormat="1">
      <c r="A338" s="39"/>
      <c r="B338" s="40"/>
      <c r="C338" s="41"/>
      <c r="D338" s="233" t="s">
        <v>221</v>
      </c>
      <c r="E338" s="41"/>
      <c r="F338" s="234" t="s">
        <v>525</v>
      </c>
      <c r="G338" s="41"/>
      <c r="H338" s="41"/>
      <c r="I338" s="235"/>
      <c r="J338" s="41"/>
      <c r="K338" s="41"/>
      <c r="L338" s="45"/>
      <c r="M338" s="236"/>
      <c r="N338" s="237"/>
      <c r="O338" s="92"/>
      <c r="P338" s="92"/>
      <c r="Q338" s="92"/>
      <c r="R338" s="92"/>
      <c r="S338" s="92"/>
      <c r="T338" s="93"/>
      <c r="U338" s="39"/>
      <c r="V338" s="39"/>
      <c r="W338" s="39"/>
      <c r="X338" s="39"/>
      <c r="Y338" s="39"/>
      <c r="Z338" s="39"/>
      <c r="AA338" s="39"/>
      <c r="AB338" s="39"/>
      <c r="AC338" s="39"/>
      <c r="AD338" s="39"/>
      <c r="AE338" s="39"/>
      <c r="AT338" s="18" t="s">
        <v>221</v>
      </c>
      <c r="AU338" s="18" t="s">
        <v>90</v>
      </c>
    </row>
    <row r="339" s="2" customFormat="1">
      <c r="A339" s="39"/>
      <c r="B339" s="40"/>
      <c r="C339" s="41"/>
      <c r="D339" s="250" t="s">
        <v>362</v>
      </c>
      <c r="E339" s="41"/>
      <c r="F339" s="251" t="s">
        <v>526</v>
      </c>
      <c r="G339" s="41"/>
      <c r="H339" s="41"/>
      <c r="I339" s="235"/>
      <c r="J339" s="41"/>
      <c r="K339" s="41"/>
      <c r="L339" s="45"/>
      <c r="M339" s="236"/>
      <c r="N339" s="237"/>
      <c r="O339" s="92"/>
      <c r="P339" s="92"/>
      <c r="Q339" s="92"/>
      <c r="R339" s="92"/>
      <c r="S339" s="92"/>
      <c r="T339" s="93"/>
      <c r="U339" s="39"/>
      <c r="V339" s="39"/>
      <c r="W339" s="39"/>
      <c r="X339" s="39"/>
      <c r="Y339" s="39"/>
      <c r="Z339" s="39"/>
      <c r="AA339" s="39"/>
      <c r="AB339" s="39"/>
      <c r="AC339" s="39"/>
      <c r="AD339" s="39"/>
      <c r="AE339" s="39"/>
      <c r="AT339" s="18" t="s">
        <v>362</v>
      </c>
      <c r="AU339" s="18" t="s">
        <v>90</v>
      </c>
    </row>
    <row r="340" s="13" customFormat="1">
      <c r="A340" s="13"/>
      <c r="B340" s="252"/>
      <c r="C340" s="253"/>
      <c r="D340" s="233" t="s">
        <v>364</v>
      </c>
      <c r="E340" s="254" t="s">
        <v>1</v>
      </c>
      <c r="F340" s="255" t="s">
        <v>388</v>
      </c>
      <c r="G340" s="253"/>
      <c r="H340" s="254" t="s">
        <v>1</v>
      </c>
      <c r="I340" s="256"/>
      <c r="J340" s="253"/>
      <c r="K340" s="253"/>
      <c r="L340" s="257"/>
      <c r="M340" s="258"/>
      <c r="N340" s="259"/>
      <c r="O340" s="259"/>
      <c r="P340" s="259"/>
      <c r="Q340" s="259"/>
      <c r="R340" s="259"/>
      <c r="S340" s="259"/>
      <c r="T340" s="260"/>
      <c r="U340" s="13"/>
      <c r="V340" s="13"/>
      <c r="W340" s="13"/>
      <c r="X340" s="13"/>
      <c r="Y340" s="13"/>
      <c r="Z340" s="13"/>
      <c r="AA340" s="13"/>
      <c r="AB340" s="13"/>
      <c r="AC340" s="13"/>
      <c r="AD340" s="13"/>
      <c r="AE340" s="13"/>
      <c r="AT340" s="261" t="s">
        <v>364</v>
      </c>
      <c r="AU340" s="261" t="s">
        <v>90</v>
      </c>
      <c r="AV340" s="13" t="s">
        <v>88</v>
      </c>
      <c r="AW340" s="13" t="s">
        <v>36</v>
      </c>
      <c r="AX340" s="13" t="s">
        <v>81</v>
      </c>
      <c r="AY340" s="261" t="s">
        <v>215</v>
      </c>
    </row>
    <row r="341" s="13" customFormat="1">
      <c r="A341" s="13"/>
      <c r="B341" s="252"/>
      <c r="C341" s="253"/>
      <c r="D341" s="233" t="s">
        <v>364</v>
      </c>
      <c r="E341" s="254" t="s">
        <v>1</v>
      </c>
      <c r="F341" s="255" t="s">
        <v>389</v>
      </c>
      <c r="G341" s="253"/>
      <c r="H341" s="254" t="s">
        <v>1</v>
      </c>
      <c r="I341" s="256"/>
      <c r="J341" s="253"/>
      <c r="K341" s="253"/>
      <c r="L341" s="257"/>
      <c r="M341" s="258"/>
      <c r="N341" s="259"/>
      <c r="O341" s="259"/>
      <c r="P341" s="259"/>
      <c r="Q341" s="259"/>
      <c r="R341" s="259"/>
      <c r="S341" s="259"/>
      <c r="T341" s="260"/>
      <c r="U341" s="13"/>
      <c r="V341" s="13"/>
      <c r="W341" s="13"/>
      <c r="X341" s="13"/>
      <c r="Y341" s="13"/>
      <c r="Z341" s="13"/>
      <c r="AA341" s="13"/>
      <c r="AB341" s="13"/>
      <c r="AC341" s="13"/>
      <c r="AD341" s="13"/>
      <c r="AE341" s="13"/>
      <c r="AT341" s="261" t="s">
        <v>364</v>
      </c>
      <c r="AU341" s="261" t="s">
        <v>90</v>
      </c>
      <c r="AV341" s="13" t="s">
        <v>88</v>
      </c>
      <c r="AW341" s="13" t="s">
        <v>36</v>
      </c>
      <c r="AX341" s="13" t="s">
        <v>81</v>
      </c>
      <c r="AY341" s="261" t="s">
        <v>215</v>
      </c>
    </row>
    <row r="342" s="14" customFormat="1">
      <c r="A342" s="14"/>
      <c r="B342" s="262"/>
      <c r="C342" s="263"/>
      <c r="D342" s="233" t="s">
        <v>364</v>
      </c>
      <c r="E342" s="264" t="s">
        <v>1</v>
      </c>
      <c r="F342" s="265" t="s">
        <v>527</v>
      </c>
      <c r="G342" s="263"/>
      <c r="H342" s="266">
        <v>233.83500000000001</v>
      </c>
      <c r="I342" s="267"/>
      <c r="J342" s="263"/>
      <c r="K342" s="263"/>
      <c r="L342" s="268"/>
      <c r="M342" s="269"/>
      <c r="N342" s="270"/>
      <c r="O342" s="270"/>
      <c r="P342" s="270"/>
      <c r="Q342" s="270"/>
      <c r="R342" s="270"/>
      <c r="S342" s="270"/>
      <c r="T342" s="271"/>
      <c r="U342" s="14"/>
      <c r="V342" s="14"/>
      <c r="W342" s="14"/>
      <c r="X342" s="14"/>
      <c r="Y342" s="14"/>
      <c r="Z342" s="14"/>
      <c r="AA342" s="14"/>
      <c r="AB342" s="14"/>
      <c r="AC342" s="14"/>
      <c r="AD342" s="14"/>
      <c r="AE342" s="14"/>
      <c r="AT342" s="272" t="s">
        <v>364</v>
      </c>
      <c r="AU342" s="272" t="s">
        <v>90</v>
      </c>
      <c r="AV342" s="14" t="s">
        <v>90</v>
      </c>
      <c r="AW342" s="14" t="s">
        <v>36</v>
      </c>
      <c r="AX342" s="14" t="s">
        <v>81</v>
      </c>
      <c r="AY342" s="272" t="s">
        <v>215</v>
      </c>
    </row>
    <row r="343" s="13" customFormat="1">
      <c r="A343" s="13"/>
      <c r="B343" s="252"/>
      <c r="C343" s="253"/>
      <c r="D343" s="233" t="s">
        <v>364</v>
      </c>
      <c r="E343" s="254" t="s">
        <v>1</v>
      </c>
      <c r="F343" s="255" t="s">
        <v>395</v>
      </c>
      <c r="G343" s="253"/>
      <c r="H343" s="254" t="s">
        <v>1</v>
      </c>
      <c r="I343" s="256"/>
      <c r="J343" s="253"/>
      <c r="K343" s="253"/>
      <c r="L343" s="257"/>
      <c r="M343" s="258"/>
      <c r="N343" s="259"/>
      <c r="O343" s="259"/>
      <c r="P343" s="259"/>
      <c r="Q343" s="259"/>
      <c r="R343" s="259"/>
      <c r="S343" s="259"/>
      <c r="T343" s="260"/>
      <c r="U343" s="13"/>
      <c r="V343" s="13"/>
      <c r="W343" s="13"/>
      <c r="X343" s="13"/>
      <c r="Y343" s="13"/>
      <c r="Z343" s="13"/>
      <c r="AA343" s="13"/>
      <c r="AB343" s="13"/>
      <c r="AC343" s="13"/>
      <c r="AD343" s="13"/>
      <c r="AE343" s="13"/>
      <c r="AT343" s="261" t="s">
        <v>364</v>
      </c>
      <c r="AU343" s="261" t="s">
        <v>90</v>
      </c>
      <c r="AV343" s="13" t="s">
        <v>88</v>
      </c>
      <c r="AW343" s="13" t="s">
        <v>36</v>
      </c>
      <c r="AX343" s="13" t="s">
        <v>81</v>
      </c>
      <c r="AY343" s="261" t="s">
        <v>215</v>
      </c>
    </row>
    <row r="344" s="14" customFormat="1">
      <c r="A344" s="14"/>
      <c r="B344" s="262"/>
      <c r="C344" s="263"/>
      <c r="D344" s="233" t="s">
        <v>364</v>
      </c>
      <c r="E344" s="264" t="s">
        <v>1</v>
      </c>
      <c r="F344" s="265" t="s">
        <v>528</v>
      </c>
      <c r="G344" s="263"/>
      <c r="H344" s="266">
        <v>77.366</v>
      </c>
      <c r="I344" s="267"/>
      <c r="J344" s="263"/>
      <c r="K344" s="263"/>
      <c r="L344" s="268"/>
      <c r="M344" s="269"/>
      <c r="N344" s="270"/>
      <c r="O344" s="270"/>
      <c r="P344" s="270"/>
      <c r="Q344" s="270"/>
      <c r="R344" s="270"/>
      <c r="S344" s="270"/>
      <c r="T344" s="271"/>
      <c r="U344" s="14"/>
      <c r="V344" s="14"/>
      <c r="W344" s="14"/>
      <c r="X344" s="14"/>
      <c r="Y344" s="14"/>
      <c r="Z344" s="14"/>
      <c r="AA344" s="14"/>
      <c r="AB344" s="14"/>
      <c r="AC344" s="14"/>
      <c r="AD344" s="14"/>
      <c r="AE344" s="14"/>
      <c r="AT344" s="272" t="s">
        <v>364</v>
      </c>
      <c r="AU344" s="272" t="s">
        <v>90</v>
      </c>
      <c r="AV344" s="14" t="s">
        <v>90</v>
      </c>
      <c r="AW344" s="14" t="s">
        <v>36</v>
      </c>
      <c r="AX344" s="14" t="s">
        <v>81</v>
      </c>
      <c r="AY344" s="272" t="s">
        <v>215</v>
      </c>
    </row>
    <row r="345" s="13" customFormat="1">
      <c r="A345" s="13"/>
      <c r="B345" s="252"/>
      <c r="C345" s="253"/>
      <c r="D345" s="233" t="s">
        <v>364</v>
      </c>
      <c r="E345" s="254" t="s">
        <v>1</v>
      </c>
      <c r="F345" s="255" t="s">
        <v>389</v>
      </c>
      <c r="G345" s="253"/>
      <c r="H345" s="254" t="s">
        <v>1</v>
      </c>
      <c r="I345" s="256"/>
      <c r="J345" s="253"/>
      <c r="K345" s="253"/>
      <c r="L345" s="257"/>
      <c r="M345" s="258"/>
      <c r="N345" s="259"/>
      <c r="O345" s="259"/>
      <c r="P345" s="259"/>
      <c r="Q345" s="259"/>
      <c r="R345" s="259"/>
      <c r="S345" s="259"/>
      <c r="T345" s="260"/>
      <c r="U345" s="13"/>
      <c r="V345" s="13"/>
      <c r="W345" s="13"/>
      <c r="X345" s="13"/>
      <c r="Y345" s="13"/>
      <c r="Z345" s="13"/>
      <c r="AA345" s="13"/>
      <c r="AB345" s="13"/>
      <c r="AC345" s="13"/>
      <c r="AD345" s="13"/>
      <c r="AE345" s="13"/>
      <c r="AT345" s="261" t="s">
        <v>364</v>
      </c>
      <c r="AU345" s="261" t="s">
        <v>90</v>
      </c>
      <c r="AV345" s="13" t="s">
        <v>88</v>
      </c>
      <c r="AW345" s="13" t="s">
        <v>36</v>
      </c>
      <c r="AX345" s="13" t="s">
        <v>81</v>
      </c>
      <c r="AY345" s="261" t="s">
        <v>215</v>
      </c>
    </row>
    <row r="346" s="14" customFormat="1">
      <c r="A346" s="14"/>
      <c r="B346" s="262"/>
      <c r="C346" s="263"/>
      <c r="D346" s="233" t="s">
        <v>364</v>
      </c>
      <c r="E346" s="264" t="s">
        <v>1</v>
      </c>
      <c r="F346" s="265" t="s">
        <v>527</v>
      </c>
      <c r="G346" s="263"/>
      <c r="H346" s="266">
        <v>233.83500000000001</v>
      </c>
      <c r="I346" s="267"/>
      <c r="J346" s="263"/>
      <c r="K346" s="263"/>
      <c r="L346" s="268"/>
      <c r="M346" s="269"/>
      <c r="N346" s="270"/>
      <c r="O346" s="270"/>
      <c r="P346" s="270"/>
      <c r="Q346" s="270"/>
      <c r="R346" s="270"/>
      <c r="S346" s="270"/>
      <c r="T346" s="271"/>
      <c r="U346" s="14"/>
      <c r="V346" s="14"/>
      <c r="W346" s="14"/>
      <c r="X346" s="14"/>
      <c r="Y346" s="14"/>
      <c r="Z346" s="14"/>
      <c r="AA346" s="14"/>
      <c r="AB346" s="14"/>
      <c r="AC346" s="14"/>
      <c r="AD346" s="14"/>
      <c r="AE346" s="14"/>
      <c r="AT346" s="272" t="s">
        <v>364</v>
      </c>
      <c r="AU346" s="272" t="s">
        <v>90</v>
      </c>
      <c r="AV346" s="14" t="s">
        <v>90</v>
      </c>
      <c r="AW346" s="14" t="s">
        <v>36</v>
      </c>
      <c r="AX346" s="14" t="s">
        <v>81</v>
      </c>
      <c r="AY346" s="272" t="s">
        <v>215</v>
      </c>
    </row>
    <row r="347" s="15" customFormat="1">
      <c r="A347" s="15"/>
      <c r="B347" s="273"/>
      <c r="C347" s="274"/>
      <c r="D347" s="233" t="s">
        <v>364</v>
      </c>
      <c r="E347" s="275" t="s">
        <v>1</v>
      </c>
      <c r="F347" s="276" t="s">
        <v>368</v>
      </c>
      <c r="G347" s="274"/>
      <c r="H347" s="277">
        <v>545.03599999999994</v>
      </c>
      <c r="I347" s="278"/>
      <c r="J347" s="274"/>
      <c r="K347" s="274"/>
      <c r="L347" s="279"/>
      <c r="M347" s="280"/>
      <c r="N347" s="281"/>
      <c r="O347" s="281"/>
      <c r="P347" s="281"/>
      <c r="Q347" s="281"/>
      <c r="R347" s="281"/>
      <c r="S347" s="281"/>
      <c r="T347" s="282"/>
      <c r="U347" s="15"/>
      <c r="V347" s="15"/>
      <c r="W347" s="15"/>
      <c r="X347" s="15"/>
      <c r="Y347" s="15"/>
      <c r="Z347" s="15"/>
      <c r="AA347" s="15"/>
      <c r="AB347" s="15"/>
      <c r="AC347" s="15"/>
      <c r="AD347" s="15"/>
      <c r="AE347" s="15"/>
      <c r="AT347" s="283" t="s">
        <v>364</v>
      </c>
      <c r="AU347" s="283" t="s">
        <v>90</v>
      </c>
      <c r="AV347" s="15" t="s">
        <v>214</v>
      </c>
      <c r="AW347" s="15" t="s">
        <v>36</v>
      </c>
      <c r="AX347" s="15" t="s">
        <v>88</v>
      </c>
      <c r="AY347" s="283" t="s">
        <v>215</v>
      </c>
    </row>
    <row r="348" s="11" customFormat="1" ht="22.8" customHeight="1">
      <c r="A348" s="11"/>
      <c r="B348" s="206"/>
      <c r="C348" s="207"/>
      <c r="D348" s="208" t="s">
        <v>80</v>
      </c>
      <c r="E348" s="248" t="s">
        <v>90</v>
      </c>
      <c r="F348" s="248" t="s">
        <v>529</v>
      </c>
      <c r="G348" s="207"/>
      <c r="H348" s="207"/>
      <c r="I348" s="210"/>
      <c r="J348" s="249">
        <f>BK348</f>
        <v>0</v>
      </c>
      <c r="K348" s="207"/>
      <c r="L348" s="212"/>
      <c r="M348" s="213"/>
      <c r="N348" s="214"/>
      <c r="O348" s="214"/>
      <c r="P348" s="215">
        <f>SUM(P349:P663)</f>
        <v>0</v>
      </c>
      <c r="Q348" s="214"/>
      <c r="R348" s="215">
        <f>SUM(R349:R663)</f>
        <v>1115.1850829600003</v>
      </c>
      <c r="S348" s="214"/>
      <c r="T348" s="216">
        <f>SUM(T349:T663)</f>
        <v>0</v>
      </c>
      <c r="U348" s="11"/>
      <c r="V348" s="11"/>
      <c r="W348" s="11"/>
      <c r="X348" s="11"/>
      <c r="Y348" s="11"/>
      <c r="Z348" s="11"/>
      <c r="AA348" s="11"/>
      <c r="AB348" s="11"/>
      <c r="AC348" s="11"/>
      <c r="AD348" s="11"/>
      <c r="AE348" s="11"/>
      <c r="AR348" s="217" t="s">
        <v>88</v>
      </c>
      <c r="AT348" s="218" t="s">
        <v>80</v>
      </c>
      <c r="AU348" s="218" t="s">
        <v>88</v>
      </c>
      <c r="AY348" s="217" t="s">
        <v>215</v>
      </c>
      <c r="BK348" s="219">
        <f>SUM(BK349:BK663)</f>
        <v>0</v>
      </c>
    </row>
    <row r="349" s="2" customFormat="1" ht="24.15" customHeight="1">
      <c r="A349" s="39"/>
      <c r="B349" s="40"/>
      <c r="C349" s="220" t="s">
        <v>7</v>
      </c>
      <c r="D349" s="220" t="s">
        <v>216</v>
      </c>
      <c r="E349" s="221" t="s">
        <v>530</v>
      </c>
      <c r="F349" s="222" t="s">
        <v>531</v>
      </c>
      <c r="G349" s="223" t="s">
        <v>523</v>
      </c>
      <c r="H349" s="224">
        <v>1017.231</v>
      </c>
      <c r="I349" s="225"/>
      <c r="J349" s="226">
        <f>ROUND(I349*H349,2)</f>
        <v>0</v>
      </c>
      <c r="K349" s="222" t="s">
        <v>359</v>
      </c>
      <c r="L349" s="45"/>
      <c r="M349" s="227" t="s">
        <v>1</v>
      </c>
      <c r="N349" s="228" t="s">
        <v>46</v>
      </c>
      <c r="O349" s="92"/>
      <c r="P349" s="229">
        <f>O349*H349</f>
        <v>0</v>
      </c>
      <c r="Q349" s="229">
        <v>0.00010000000000000001</v>
      </c>
      <c r="R349" s="229">
        <f>Q349*H349</f>
        <v>0.10172310000000001</v>
      </c>
      <c r="S349" s="229">
        <v>0</v>
      </c>
      <c r="T349" s="230">
        <f>S349*H349</f>
        <v>0</v>
      </c>
      <c r="U349" s="39"/>
      <c r="V349" s="39"/>
      <c r="W349" s="39"/>
      <c r="X349" s="39"/>
      <c r="Y349" s="39"/>
      <c r="Z349" s="39"/>
      <c r="AA349" s="39"/>
      <c r="AB349" s="39"/>
      <c r="AC349" s="39"/>
      <c r="AD349" s="39"/>
      <c r="AE349" s="39"/>
      <c r="AR349" s="231" t="s">
        <v>214</v>
      </c>
      <c r="AT349" s="231" t="s">
        <v>216</v>
      </c>
      <c r="AU349" s="231" t="s">
        <v>90</v>
      </c>
      <c r="AY349" s="18" t="s">
        <v>215</v>
      </c>
      <c r="BE349" s="232">
        <f>IF(N349="základní",J349,0)</f>
        <v>0</v>
      </c>
      <c r="BF349" s="232">
        <f>IF(N349="snížená",J349,0)</f>
        <v>0</v>
      </c>
      <c r="BG349" s="232">
        <f>IF(N349="zákl. přenesená",J349,0)</f>
        <v>0</v>
      </c>
      <c r="BH349" s="232">
        <f>IF(N349="sníž. přenesená",J349,0)</f>
        <v>0</v>
      </c>
      <c r="BI349" s="232">
        <f>IF(N349="nulová",J349,0)</f>
        <v>0</v>
      </c>
      <c r="BJ349" s="18" t="s">
        <v>88</v>
      </c>
      <c r="BK349" s="232">
        <f>ROUND(I349*H349,2)</f>
        <v>0</v>
      </c>
      <c r="BL349" s="18" t="s">
        <v>214</v>
      </c>
      <c r="BM349" s="231" t="s">
        <v>532</v>
      </c>
    </row>
    <row r="350" s="2" customFormat="1">
      <c r="A350" s="39"/>
      <c r="B350" s="40"/>
      <c r="C350" s="41"/>
      <c r="D350" s="233" t="s">
        <v>221</v>
      </c>
      <c r="E350" s="41"/>
      <c r="F350" s="234" t="s">
        <v>533</v>
      </c>
      <c r="G350" s="41"/>
      <c r="H350" s="41"/>
      <c r="I350" s="235"/>
      <c r="J350" s="41"/>
      <c r="K350" s="41"/>
      <c r="L350" s="45"/>
      <c r="M350" s="236"/>
      <c r="N350" s="237"/>
      <c r="O350" s="92"/>
      <c r="P350" s="92"/>
      <c r="Q350" s="92"/>
      <c r="R350" s="92"/>
      <c r="S350" s="92"/>
      <c r="T350" s="93"/>
      <c r="U350" s="39"/>
      <c r="V350" s="39"/>
      <c r="W350" s="39"/>
      <c r="X350" s="39"/>
      <c r="Y350" s="39"/>
      <c r="Z350" s="39"/>
      <c r="AA350" s="39"/>
      <c r="AB350" s="39"/>
      <c r="AC350" s="39"/>
      <c r="AD350" s="39"/>
      <c r="AE350" s="39"/>
      <c r="AT350" s="18" t="s">
        <v>221</v>
      </c>
      <c r="AU350" s="18" t="s">
        <v>90</v>
      </c>
    </row>
    <row r="351" s="2" customFormat="1">
      <c r="A351" s="39"/>
      <c r="B351" s="40"/>
      <c r="C351" s="41"/>
      <c r="D351" s="250" t="s">
        <v>362</v>
      </c>
      <c r="E351" s="41"/>
      <c r="F351" s="251" t="s">
        <v>534</v>
      </c>
      <c r="G351" s="41"/>
      <c r="H351" s="41"/>
      <c r="I351" s="235"/>
      <c r="J351" s="41"/>
      <c r="K351" s="41"/>
      <c r="L351" s="45"/>
      <c r="M351" s="236"/>
      <c r="N351" s="237"/>
      <c r="O351" s="92"/>
      <c r="P351" s="92"/>
      <c r="Q351" s="92"/>
      <c r="R351" s="92"/>
      <c r="S351" s="92"/>
      <c r="T351" s="93"/>
      <c r="U351" s="39"/>
      <c r="V351" s="39"/>
      <c r="W351" s="39"/>
      <c r="X351" s="39"/>
      <c r="Y351" s="39"/>
      <c r="Z351" s="39"/>
      <c r="AA351" s="39"/>
      <c r="AB351" s="39"/>
      <c r="AC351" s="39"/>
      <c r="AD351" s="39"/>
      <c r="AE351" s="39"/>
      <c r="AT351" s="18" t="s">
        <v>362</v>
      </c>
      <c r="AU351" s="18" t="s">
        <v>90</v>
      </c>
    </row>
    <row r="352" s="13" customFormat="1">
      <c r="A352" s="13"/>
      <c r="B352" s="252"/>
      <c r="C352" s="253"/>
      <c r="D352" s="233" t="s">
        <v>364</v>
      </c>
      <c r="E352" s="254" t="s">
        <v>1</v>
      </c>
      <c r="F352" s="255" t="s">
        <v>535</v>
      </c>
      <c r="G352" s="253"/>
      <c r="H352" s="254" t="s">
        <v>1</v>
      </c>
      <c r="I352" s="256"/>
      <c r="J352" s="253"/>
      <c r="K352" s="253"/>
      <c r="L352" s="257"/>
      <c r="M352" s="258"/>
      <c r="N352" s="259"/>
      <c r="O352" s="259"/>
      <c r="P352" s="259"/>
      <c r="Q352" s="259"/>
      <c r="R352" s="259"/>
      <c r="S352" s="259"/>
      <c r="T352" s="260"/>
      <c r="U352" s="13"/>
      <c r="V352" s="13"/>
      <c r="W352" s="13"/>
      <c r="X352" s="13"/>
      <c r="Y352" s="13"/>
      <c r="Z352" s="13"/>
      <c r="AA352" s="13"/>
      <c r="AB352" s="13"/>
      <c r="AC352" s="13"/>
      <c r="AD352" s="13"/>
      <c r="AE352" s="13"/>
      <c r="AT352" s="261" t="s">
        <v>364</v>
      </c>
      <c r="AU352" s="261" t="s">
        <v>90</v>
      </c>
      <c r="AV352" s="13" t="s">
        <v>88</v>
      </c>
      <c r="AW352" s="13" t="s">
        <v>36</v>
      </c>
      <c r="AX352" s="13" t="s">
        <v>81</v>
      </c>
      <c r="AY352" s="261" t="s">
        <v>215</v>
      </c>
    </row>
    <row r="353" s="13" customFormat="1">
      <c r="A353" s="13"/>
      <c r="B353" s="252"/>
      <c r="C353" s="253"/>
      <c r="D353" s="233" t="s">
        <v>364</v>
      </c>
      <c r="E353" s="254" t="s">
        <v>1</v>
      </c>
      <c r="F353" s="255" t="s">
        <v>388</v>
      </c>
      <c r="G353" s="253"/>
      <c r="H353" s="254" t="s">
        <v>1</v>
      </c>
      <c r="I353" s="256"/>
      <c r="J353" s="253"/>
      <c r="K353" s="253"/>
      <c r="L353" s="257"/>
      <c r="M353" s="258"/>
      <c r="N353" s="259"/>
      <c r="O353" s="259"/>
      <c r="P353" s="259"/>
      <c r="Q353" s="259"/>
      <c r="R353" s="259"/>
      <c r="S353" s="259"/>
      <c r="T353" s="260"/>
      <c r="U353" s="13"/>
      <c r="V353" s="13"/>
      <c r="W353" s="13"/>
      <c r="X353" s="13"/>
      <c r="Y353" s="13"/>
      <c r="Z353" s="13"/>
      <c r="AA353" s="13"/>
      <c r="AB353" s="13"/>
      <c r="AC353" s="13"/>
      <c r="AD353" s="13"/>
      <c r="AE353" s="13"/>
      <c r="AT353" s="261" t="s">
        <v>364</v>
      </c>
      <c r="AU353" s="261" t="s">
        <v>90</v>
      </c>
      <c r="AV353" s="13" t="s">
        <v>88</v>
      </c>
      <c r="AW353" s="13" t="s">
        <v>36</v>
      </c>
      <c r="AX353" s="13" t="s">
        <v>81</v>
      </c>
      <c r="AY353" s="261" t="s">
        <v>215</v>
      </c>
    </row>
    <row r="354" s="13" customFormat="1">
      <c r="A354" s="13"/>
      <c r="B354" s="252"/>
      <c r="C354" s="253"/>
      <c r="D354" s="233" t="s">
        <v>364</v>
      </c>
      <c r="E354" s="254" t="s">
        <v>1</v>
      </c>
      <c r="F354" s="255" t="s">
        <v>389</v>
      </c>
      <c r="G354" s="253"/>
      <c r="H354" s="254" t="s">
        <v>1</v>
      </c>
      <c r="I354" s="256"/>
      <c r="J354" s="253"/>
      <c r="K354" s="253"/>
      <c r="L354" s="257"/>
      <c r="M354" s="258"/>
      <c r="N354" s="259"/>
      <c r="O354" s="259"/>
      <c r="P354" s="259"/>
      <c r="Q354" s="259"/>
      <c r="R354" s="259"/>
      <c r="S354" s="259"/>
      <c r="T354" s="260"/>
      <c r="U354" s="13"/>
      <c r="V354" s="13"/>
      <c r="W354" s="13"/>
      <c r="X354" s="13"/>
      <c r="Y354" s="13"/>
      <c r="Z354" s="13"/>
      <c r="AA354" s="13"/>
      <c r="AB354" s="13"/>
      <c r="AC354" s="13"/>
      <c r="AD354" s="13"/>
      <c r="AE354" s="13"/>
      <c r="AT354" s="261" t="s">
        <v>364</v>
      </c>
      <c r="AU354" s="261" t="s">
        <v>90</v>
      </c>
      <c r="AV354" s="13" t="s">
        <v>88</v>
      </c>
      <c r="AW354" s="13" t="s">
        <v>36</v>
      </c>
      <c r="AX354" s="13" t="s">
        <v>81</v>
      </c>
      <c r="AY354" s="261" t="s">
        <v>215</v>
      </c>
    </row>
    <row r="355" s="14" customFormat="1">
      <c r="A355" s="14"/>
      <c r="B355" s="262"/>
      <c r="C355" s="263"/>
      <c r="D355" s="233" t="s">
        <v>364</v>
      </c>
      <c r="E355" s="264" t="s">
        <v>1</v>
      </c>
      <c r="F355" s="265" t="s">
        <v>536</v>
      </c>
      <c r="G355" s="263"/>
      <c r="H355" s="266">
        <v>431.25</v>
      </c>
      <c r="I355" s="267"/>
      <c r="J355" s="263"/>
      <c r="K355" s="263"/>
      <c r="L355" s="268"/>
      <c r="M355" s="269"/>
      <c r="N355" s="270"/>
      <c r="O355" s="270"/>
      <c r="P355" s="270"/>
      <c r="Q355" s="270"/>
      <c r="R355" s="270"/>
      <c r="S355" s="270"/>
      <c r="T355" s="271"/>
      <c r="U355" s="14"/>
      <c r="V355" s="14"/>
      <c r="W355" s="14"/>
      <c r="X355" s="14"/>
      <c r="Y355" s="14"/>
      <c r="Z355" s="14"/>
      <c r="AA355" s="14"/>
      <c r="AB355" s="14"/>
      <c r="AC355" s="14"/>
      <c r="AD355" s="14"/>
      <c r="AE355" s="14"/>
      <c r="AT355" s="272" t="s">
        <v>364</v>
      </c>
      <c r="AU355" s="272" t="s">
        <v>90</v>
      </c>
      <c r="AV355" s="14" t="s">
        <v>90</v>
      </c>
      <c r="AW355" s="14" t="s">
        <v>36</v>
      </c>
      <c r="AX355" s="14" t="s">
        <v>81</v>
      </c>
      <c r="AY355" s="272" t="s">
        <v>215</v>
      </c>
    </row>
    <row r="356" s="13" customFormat="1">
      <c r="A356" s="13"/>
      <c r="B356" s="252"/>
      <c r="C356" s="253"/>
      <c r="D356" s="233" t="s">
        <v>364</v>
      </c>
      <c r="E356" s="254" t="s">
        <v>1</v>
      </c>
      <c r="F356" s="255" t="s">
        <v>395</v>
      </c>
      <c r="G356" s="253"/>
      <c r="H356" s="254" t="s">
        <v>1</v>
      </c>
      <c r="I356" s="256"/>
      <c r="J356" s="253"/>
      <c r="K356" s="253"/>
      <c r="L356" s="257"/>
      <c r="M356" s="258"/>
      <c r="N356" s="259"/>
      <c r="O356" s="259"/>
      <c r="P356" s="259"/>
      <c r="Q356" s="259"/>
      <c r="R356" s="259"/>
      <c r="S356" s="259"/>
      <c r="T356" s="260"/>
      <c r="U356" s="13"/>
      <c r="V356" s="13"/>
      <c r="W356" s="13"/>
      <c r="X356" s="13"/>
      <c r="Y356" s="13"/>
      <c r="Z356" s="13"/>
      <c r="AA356" s="13"/>
      <c r="AB356" s="13"/>
      <c r="AC356" s="13"/>
      <c r="AD356" s="13"/>
      <c r="AE356" s="13"/>
      <c r="AT356" s="261" t="s">
        <v>364</v>
      </c>
      <c r="AU356" s="261" t="s">
        <v>90</v>
      </c>
      <c r="AV356" s="13" t="s">
        <v>88</v>
      </c>
      <c r="AW356" s="13" t="s">
        <v>36</v>
      </c>
      <c r="AX356" s="13" t="s">
        <v>81</v>
      </c>
      <c r="AY356" s="261" t="s">
        <v>215</v>
      </c>
    </row>
    <row r="357" s="14" customFormat="1">
      <c r="A357" s="14"/>
      <c r="B357" s="262"/>
      <c r="C357" s="263"/>
      <c r="D357" s="233" t="s">
        <v>364</v>
      </c>
      <c r="E357" s="264" t="s">
        <v>1</v>
      </c>
      <c r="F357" s="265" t="s">
        <v>537</v>
      </c>
      <c r="G357" s="263"/>
      <c r="H357" s="266">
        <v>154.731</v>
      </c>
      <c r="I357" s="267"/>
      <c r="J357" s="263"/>
      <c r="K357" s="263"/>
      <c r="L357" s="268"/>
      <c r="M357" s="269"/>
      <c r="N357" s="270"/>
      <c r="O357" s="270"/>
      <c r="P357" s="270"/>
      <c r="Q357" s="270"/>
      <c r="R357" s="270"/>
      <c r="S357" s="270"/>
      <c r="T357" s="271"/>
      <c r="U357" s="14"/>
      <c r="V357" s="14"/>
      <c r="W357" s="14"/>
      <c r="X357" s="14"/>
      <c r="Y357" s="14"/>
      <c r="Z357" s="14"/>
      <c r="AA357" s="14"/>
      <c r="AB357" s="14"/>
      <c r="AC357" s="14"/>
      <c r="AD357" s="14"/>
      <c r="AE357" s="14"/>
      <c r="AT357" s="272" t="s">
        <v>364</v>
      </c>
      <c r="AU357" s="272" t="s">
        <v>90</v>
      </c>
      <c r="AV357" s="14" t="s">
        <v>90</v>
      </c>
      <c r="AW357" s="14" t="s">
        <v>36</v>
      </c>
      <c r="AX357" s="14" t="s">
        <v>81</v>
      </c>
      <c r="AY357" s="272" t="s">
        <v>215</v>
      </c>
    </row>
    <row r="358" s="13" customFormat="1">
      <c r="A358" s="13"/>
      <c r="B358" s="252"/>
      <c r="C358" s="253"/>
      <c r="D358" s="233" t="s">
        <v>364</v>
      </c>
      <c r="E358" s="254" t="s">
        <v>1</v>
      </c>
      <c r="F358" s="255" t="s">
        <v>401</v>
      </c>
      <c r="G358" s="253"/>
      <c r="H358" s="254" t="s">
        <v>1</v>
      </c>
      <c r="I358" s="256"/>
      <c r="J358" s="253"/>
      <c r="K358" s="253"/>
      <c r="L358" s="257"/>
      <c r="M358" s="258"/>
      <c r="N358" s="259"/>
      <c r="O358" s="259"/>
      <c r="P358" s="259"/>
      <c r="Q358" s="259"/>
      <c r="R358" s="259"/>
      <c r="S358" s="259"/>
      <c r="T358" s="260"/>
      <c r="U358" s="13"/>
      <c r="V358" s="13"/>
      <c r="W358" s="13"/>
      <c r="X358" s="13"/>
      <c r="Y358" s="13"/>
      <c r="Z358" s="13"/>
      <c r="AA358" s="13"/>
      <c r="AB358" s="13"/>
      <c r="AC358" s="13"/>
      <c r="AD358" s="13"/>
      <c r="AE358" s="13"/>
      <c r="AT358" s="261" t="s">
        <v>364</v>
      </c>
      <c r="AU358" s="261" t="s">
        <v>90</v>
      </c>
      <c r="AV358" s="13" t="s">
        <v>88</v>
      </c>
      <c r="AW358" s="13" t="s">
        <v>36</v>
      </c>
      <c r="AX358" s="13" t="s">
        <v>81</v>
      </c>
      <c r="AY358" s="261" t="s">
        <v>215</v>
      </c>
    </row>
    <row r="359" s="14" customFormat="1">
      <c r="A359" s="14"/>
      <c r="B359" s="262"/>
      <c r="C359" s="263"/>
      <c r="D359" s="233" t="s">
        <v>364</v>
      </c>
      <c r="E359" s="264" t="s">
        <v>1</v>
      </c>
      <c r="F359" s="265" t="s">
        <v>536</v>
      </c>
      <c r="G359" s="263"/>
      <c r="H359" s="266">
        <v>431.25</v>
      </c>
      <c r="I359" s="267"/>
      <c r="J359" s="263"/>
      <c r="K359" s="263"/>
      <c r="L359" s="268"/>
      <c r="M359" s="269"/>
      <c r="N359" s="270"/>
      <c r="O359" s="270"/>
      <c r="P359" s="270"/>
      <c r="Q359" s="270"/>
      <c r="R359" s="270"/>
      <c r="S359" s="270"/>
      <c r="T359" s="271"/>
      <c r="U359" s="14"/>
      <c r="V359" s="14"/>
      <c r="W359" s="14"/>
      <c r="X359" s="14"/>
      <c r="Y359" s="14"/>
      <c r="Z359" s="14"/>
      <c r="AA359" s="14"/>
      <c r="AB359" s="14"/>
      <c r="AC359" s="14"/>
      <c r="AD359" s="14"/>
      <c r="AE359" s="14"/>
      <c r="AT359" s="272" t="s">
        <v>364</v>
      </c>
      <c r="AU359" s="272" t="s">
        <v>90</v>
      </c>
      <c r="AV359" s="14" t="s">
        <v>90</v>
      </c>
      <c r="AW359" s="14" t="s">
        <v>36</v>
      </c>
      <c r="AX359" s="14" t="s">
        <v>81</v>
      </c>
      <c r="AY359" s="272" t="s">
        <v>215</v>
      </c>
    </row>
    <row r="360" s="15" customFormat="1">
      <c r="A360" s="15"/>
      <c r="B360" s="273"/>
      <c r="C360" s="274"/>
      <c r="D360" s="233" t="s">
        <v>364</v>
      </c>
      <c r="E360" s="275" t="s">
        <v>1</v>
      </c>
      <c r="F360" s="276" t="s">
        <v>368</v>
      </c>
      <c r="G360" s="274"/>
      <c r="H360" s="277">
        <v>1017.231</v>
      </c>
      <c r="I360" s="278"/>
      <c r="J360" s="274"/>
      <c r="K360" s="274"/>
      <c r="L360" s="279"/>
      <c r="M360" s="280"/>
      <c r="N360" s="281"/>
      <c r="O360" s="281"/>
      <c r="P360" s="281"/>
      <c r="Q360" s="281"/>
      <c r="R360" s="281"/>
      <c r="S360" s="281"/>
      <c r="T360" s="282"/>
      <c r="U360" s="15"/>
      <c r="V360" s="15"/>
      <c r="W360" s="15"/>
      <c r="X360" s="15"/>
      <c r="Y360" s="15"/>
      <c r="Z360" s="15"/>
      <c r="AA360" s="15"/>
      <c r="AB360" s="15"/>
      <c r="AC360" s="15"/>
      <c r="AD360" s="15"/>
      <c r="AE360" s="15"/>
      <c r="AT360" s="283" t="s">
        <v>364</v>
      </c>
      <c r="AU360" s="283" t="s">
        <v>90</v>
      </c>
      <c r="AV360" s="15" t="s">
        <v>214</v>
      </c>
      <c r="AW360" s="15" t="s">
        <v>36</v>
      </c>
      <c r="AX360" s="15" t="s">
        <v>88</v>
      </c>
      <c r="AY360" s="283" t="s">
        <v>215</v>
      </c>
    </row>
    <row r="361" s="2" customFormat="1" ht="24.15" customHeight="1">
      <c r="A361" s="39"/>
      <c r="B361" s="40"/>
      <c r="C361" s="295" t="s">
        <v>538</v>
      </c>
      <c r="D361" s="295" t="s">
        <v>539</v>
      </c>
      <c r="E361" s="296" t="s">
        <v>540</v>
      </c>
      <c r="F361" s="297" t="s">
        <v>541</v>
      </c>
      <c r="G361" s="298" t="s">
        <v>523</v>
      </c>
      <c r="H361" s="299">
        <v>1169.816</v>
      </c>
      <c r="I361" s="300"/>
      <c r="J361" s="301">
        <f>ROUND(I361*H361,2)</f>
        <v>0</v>
      </c>
      <c r="K361" s="297" t="s">
        <v>359</v>
      </c>
      <c r="L361" s="302"/>
      <c r="M361" s="303" t="s">
        <v>1</v>
      </c>
      <c r="N361" s="304" t="s">
        <v>46</v>
      </c>
      <c r="O361" s="92"/>
      <c r="P361" s="229">
        <f>O361*H361</f>
        <v>0</v>
      </c>
      <c r="Q361" s="229">
        <v>0.00029999999999999997</v>
      </c>
      <c r="R361" s="229">
        <f>Q361*H361</f>
        <v>0.3509448</v>
      </c>
      <c r="S361" s="229">
        <v>0</v>
      </c>
      <c r="T361" s="230">
        <f>S361*H361</f>
        <v>0</v>
      </c>
      <c r="U361" s="39"/>
      <c r="V361" s="39"/>
      <c r="W361" s="39"/>
      <c r="X361" s="39"/>
      <c r="Y361" s="39"/>
      <c r="Z361" s="39"/>
      <c r="AA361" s="39"/>
      <c r="AB361" s="39"/>
      <c r="AC361" s="39"/>
      <c r="AD361" s="39"/>
      <c r="AE361" s="39"/>
      <c r="AR361" s="231" t="s">
        <v>251</v>
      </c>
      <c r="AT361" s="231" t="s">
        <v>539</v>
      </c>
      <c r="AU361" s="231" t="s">
        <v>90</v>
      </c>
      <c r="AY361" s="18" t="s">
        <v>215</v>
      </c>
      <c r="BE361" s="232">
        <f>IF(N361="základní",J361,0)</f>
        <v>0</v>
      </c>
      <c r="BF361" s="232">
        <f>IF(N361="snížená",J361,0)</f>
        <v>0</v>
      </c>
      <c r="BG361" s="232">
        <f>IF(N361="zákl. přenesená",J361,0)</f>
        <v>0</v>
      </c>
      <c r="BH361" s="232">
        <f>IF(N361="sníž. přenesená",J361,0)</f>
        <v>0</v>
      </c>
      <c r="BI361" s="232">
        <f>IF(N361="nulová",J361,0)</f>
        <v>0</v>
      </c>
      <c r="BJ361" s="18" t="s">
        <v>88</v>
      </c>
      <c r="BK361" s="232">
        <f>ROUND(I361*H361,2)</f>
        <v>0</v>
      </c>
      <c r="BL361" s="18" t="s">
        <v>214</v>
      </c>
      <c r="BM361" s="231" t="s">
        <v>542</v>
      </c>
    </row>
    <row r="362" s="2" customFormat="1">
      <c r="A362" s="39"/>
      <c r="B362" s="40"/>
      <c r="C362" s="41"/>
      <c r="D362" s="233" t="s">
        <v>221</v>
      </c>
      <c r="E362" s="41"/>
      <c r="F362" s="234" t="s">
        <v>541</v>
      </c>
      <c r="G362" s="41"/>
      <c r="H362" s="41"/>
      <c r="I362" s="235"/>
      <c r="J362" s="41"/>
      <c r="K362" s="41"/>
      <c r="L362" s="45"/>
      <c r="M362" s="236"/>
      <c r="N362" s="237"/>
      <c r="O362" s="92"/>
      <c r="P362" s="92"/>
      <c r="Q362" s="92"/>
      <c r="R362" s="92"/>
      <c r="S362" s="92"/>
      <c r="T362" s="93"/>
      <c r="U362" s="39"/>
      <c r="V362" s="39"/>
      <c r="W362" s="39"/>
      <c r="X362" s="39"/>
      <c r="Y362" s="39"/>
      <c r="Z362" s="39"/>
      <c r="AA362" s="39"/>
      <c r="AB362" s="39"/>
      <c r="AC362" s="39"/>
      <c r="AD362" s="39"/>
      <c r="AE362" s="39"/>
      <c r="AT362" s="18" t="s">
        <v>221</v>
      </c>
      <c r="AU362" s="18" t="s">
        <v>90</v>
      </c>
    </row>
    <row r="363" s="14" customFormat="1">
      <c r="A363" s="14"/>
      <c r="B363" s="262"/>
      <c r="C363" s="263"/>
      <c r="D363" s="233" t="s">
        <v>364</v>
      </c>
      <c r="E363" s="264" t="s">
        <v>1</v>
      </c>
      <c r="F363" s="265" t="s">
        <v>543</v>
      </c>
      <c r="G363" s="263"/>
      <c r="H363" s="266">
        <v>1169.816</v>
      </c>
      <c r="I363" s="267"/>
      <c r="J363" s="263"/>
      <c r="K363" s="263"/>
      <c r="L363" s="268"/>
      <c r="M363" s="269"/>
      <c r="N363" s="270"/>
      <c r="O363" s="270"/>
      <c r="P363" s="270"/>
      <c r="Q363" s="270"/>
      <c r="R363" s="270"/>
      <c r="S363" s="270"/>
      <c r="T363" s="271"/>
      <c r="U363" s="14"/>
      <c r="V363" s="14"/>
      <c r="W363" s="14"/>
      <c r="X363" s="14"/>
      <c r="Y363" s="14"/>
      <c r="Z363" s="14"/>
      <c r="AA363" s="14"/>
      <c r="AB363" s="14"/>
      <c r="AC363" s="14"/>
      <c r="AD363" s="14"/>
      <c r="AE363" s="14"/>
      <c r="AT363" s="272" t="s">
        <v>364</v>
      </c>
      <c r="AU363" s="272" t="s">
        <v>90</v>
      </c>
      <c r="AV363" s="14" t="s">
        <v>90</v>
      </c>
      <c r="AW363" s="14" t="s">
        <v>36</v>
      </c>
      <c r="AX363" s="14" t="s">
        <v>81</v>
      </c>
      <c r="AY363" s="272" t="s">
        <v>215</v>
      </c>
    </row>
    <row r="364" s="15" customFormat="1">
      <c r="A364" s="15"/>
      <c r="B364" s="273"/>
      <c r="C364" s="274"/>
      <c r="D364" s="233" t="s">
        <v>364</v>
      </c>
      <c r="E364" s="275" t="s">
        <v>1</v>
      </c>
      <c r="F364" s="276" t="s">
        <v>368</v>
      </c>
      <c r="G364" s="274"/>
      <c r="H364" s="277">
        <v>1169.816</v>
      </c>
      <c r="I364" s="278"/>
      <c r="J364" s="274"/>
      <c r="K364" s="274"/>
      <c r="L364" s="279"/>
      <c r="M364" s="280"/>
      <c r="N364" s="281"/>
      <c r="O364" s="281"/>
      <c r="P364" s="281"/>
      <c r="Q364" s="281"/>
      <c r="R364" s="281"/>
      <c r="S364" s="281"/>
      <c r="T364" s="282"/>
      <c r="U364" s="15"/>
      <c r="V364" s="15"/>
      <c r="W364" s="15"/>
      <c r="X364" s="15"/>
      <c r="Y364" s="15"/>
      <c r="Z364" s="15"/>
      <c r="AA364" s="15"/>
      <c r="AB364" s="15"/>
      <c r="AC364" s="15"/>
      <c r="AD364" s="15"/>
      <c r="AE364" s="15"/>
      <c r="AT364" s="283" t="s">
        <v>364</v>
      </c>
      <c r="AU364" s="283" t="s">
        <v>90</v>
      </c>
      <c r="AV364" s="15" t="s">
        <v>214</v>
      </c>
      <c r="AW364" s="15" t="s">
        <v>36</v>
      </c>
      <c r="AX364" s="15" t="s">
        <v>88</v>
      </c>
      <c r="AY364" s="283" t="s">
        <v>215</v>
      </c>
    </row>
    <row r="365" s="2" customFormat="1" ht="24.15" customHeight="1">
      <c r="A365" s="39"/>
      <c r="B365" s="40"/>
      <c r="C365" s="220" t="s">
        <v>544</v>
      </c>
      <c r="D365" s="220" t="s">
        <v>216</v>
      </c>
      <c r="E365" s="221" t="s">
        <v>545</v>
      </c>
      <c r="F365" s="222" t="s">
        <v>546</v>
      </c>
      <c r="G365" s="223" t="s">
        <v>358</v>
      </c>
      <c r="H365" s="224">
        <v>127.15300000000001</v>
      </c>
      <c r="I365" s="225"/>
      <c r="J365" s="226">
        <f>ROUND(I365*H365,2)</f>
        <v>0</v>
      </c>
      <c r="K365" s="222" t="s">
        <v>359</v>
      </c>
      <c r="L365" s="45"/>
      <c r="M365" s="227" t="s">
        <v>1</v>
      </c>
      <c r="N365" s="228" t="s">
        <v>46</v>
      </c>
      <c r="O365" s="92"/>
      <c r="P365" s="229">
        <f>O365*H365</f>
        <v>0</v>
      </c>
      <c r="Q365" s="229">
        <v>2.1600000000000001</v>
      </c>
      <c r="R365" s="229">
        <f>Q365*H365</f>
        <v>274.65048000000002</v>
      </c>
      <c r="S365" s="229">
        <v>0</v>
      </c>
      <c r="T365" s="230">
        <f>S365*H365</f>
        <v>0</v>
      </c>
      <c r="U365" s="39"/>
      <c r="V365" s="39"/>
      <c r="W365" s="39"/>
      <c r="X365" s="39"/>
      <c r="Y365" s="39"/>
      <c r="Z365" s="39"/>
      <c r="AA365" s="39"/>
      <c r="AB365" s="39"/>
      <c r="AC365" s="39"/>
      <c r="AD365" s="39"/>
      <c r="AE365" s="39"/>
      <c r="AR365" s="231" t="s">
        <v>214</v>
      </c>
      <c r="AT365" s="231" t="s">
        <v>216</v>
      </c>
      <c r="AU365" s="231" t="s">
        <v>90</v>
      </c>
      <c r="AY365" s="18" t="s">
        <v>215</v>
      </c>
      <c r="BE365" s="232">
        <f>IF(N365="základní",J365,0)</f>
        <v>0</v>
      </c>
      <c r="BF365" s="232">
        <f>IF(N365="snížená",J365,0)</f>
        <v>0</v>
      </c>
      <c r="BG365" s="232">
        <f>IF(N365="zákl. přenesená",J365,0)</f>
        <v>0</v>
      </c>
      <c r="BH365" s="232">
        <f>IF(N365="sníž. přenesená",J365,0)</f>
        <v>0</v>
      </c>
      <c r="BI365" s="232">
        <f>IF(N365="nulová",J365,0)</f>
        <v>0</v>
      </c>
      <c r="BJ365" s="18" t="s">
        <v>88</v>
      </c>
      <c r="BK365" s="232">
        <f>ROUND(I365*H365,2)</f>
        <v>0</v>
      </c>
      <c r="BL365" s="18" t="s">
        <v>214</v>
      </c>
      <c r="BM365" s="231" t="s">
        <v>547</v>
      </c>
    </row>
    <row r="366" s="2" customFormat="1">
      <c r="A366" s="39"/>
      <c r="B366" s="40"/>
      <c r="C366" s="41"/>
      <c r="D366" s="233" t="s">
        <v>221</v>
      </c>
      <c r="E366" s="41"/>
      <c r="F366" s="234" t="s">
        <v>548</v>
      </c>
      <c r="G366" s="41"/>
      <c r="H366" s="41"/>
      <c r="I366" s="235"/>
      <c r="J366" s="41"/>
      <c r="K366" s="41"/>
      <c r="L366" s="45"/>
      <c r="M366" s="236"/>
      <c r="N366" s="237"/>
      <c r="O366" s="92"/>
      <c r="P366" s="92"/>
      <c r="Q366" s="92"/>
      <c r="R366" s="92"/>
      <c r="S366" s="92"/>
      <c r="T366" s="93"/>
      <c r="U366" s="39"/>
      <c r="V366" s="39"/>
      <c r="W366" s="39"/>
      <c r="X366" s="39"/>
      <c r="Y366" s="39"/>
      <c r="Z366" s="39"/>
      <c r="AA366" s="39"/>
      <c r="AB366" s="39"/>
      <c r="AC366" s="39"/>
      <c r="AD366" s="39"/>
      <c r="AE366" s="39"/>
      <c r="AT366" s="18" t="s">
        <v>221</v>
      </c>
      <c r="AU366" s="18" t="s">
        <v>90</v>
      </c>
    </row>
    <row r="367" s="2" customFormat="1">
      <c r="A367" s="39"/>
      <c r="B367" s="40"/>
      <c r="C367" s="41"/>
      <c r="D367" s="250" t="s">
        <v>362</v>
      </c>
      <c r="E367" s="41"/>
      <c r="F367" s="251" t="s">
        <v>549</v>
      </c>
      <c r="G367" s="41"/>
      <c r="H367" s="41"/>
      <c r="I367" s="235"/>
      <c r="J367" s="41"/>
      <c r="K367" s="41"/>
      <c r="L367" s="45"/>
      <c r="M367" s="236"/>
      <c r="N367" s="237"/>
      <c r="O367" s="92"/>
      <c r="P367" s="92"/>
      <c r="Q367" s="92"/>
      <c r="R367" s="92"/>
      <c r="S367" s="92"/>
      <c r="T367" s="93"/>
      <c r="U367" s="39"/>
      <c r="V367" s="39"/>
      <c r="W367" s="39"/>
      <c r="X367" s="39"/>
      <c r="Y367" s="39"/>
      <c r="Z367" s="39"/>
      <c r="AA367" s="39"/>
      <c r="AB367" s="39"/>
      <c r="AC367" s="39"/>
      <c r="AD367" s="39"/>
      <c r="AE367" s="39"/>
      <c r="AT367" s="18" t="s">
        <v>362</v>
      </c>
      <c r="AU367" s="18" t="s">
        <v>90</v>
      </c>
    </row>
    <row r="368" s="13" customFormat="1">
      <c r="A368" s="13"/>
      <c r="B368" s="252"/>
      <c r="C368" s="253"/>
      <c r="D368" s="233" t="s">
        <v>364</v>
      </c>
      <c r="E368" s="254" t="s">
        <v>1</v>
      </c>
      <c r="F368" s="255" t="s">
        <v>535</v>
      </c>
      <c r="G368" s="253"/>
      <c r="H368" s="254" t="s">
        <v>1</v>
      </c>
      <c r="I368" s="256"/>
      <c r="J368" s="253"/>
      <c r="K368" s="253"/>
      <c r="L368" s="257"/>
      <c r="M368" s="258"/>
      <c r="N368" s="259"/>
      <c r="O368" s="259"/>
      <c r="P368" s="259"/>
      <c r="Q368" s="259"/>
      <c r="R368" s="259"/>
      <c r="S368" s="259"/>
      <c r="T368" s="260"/>
      <c r="U368" s="13"/>
      <c r="V368" s="13"/>
      <c r="W368" s="13"/>
      <c r="X368" s="13"/>
      <c r="Y368" s="13"/>
      <c r="Z368" s="13"/>
      <c r="AA368" s="13"/>
      <c r="AB368" s="13"/>
      <c r="AC368" s="13"/>
      <c r="AD368" s="13"/>
      <c r="AE368" s="13"/>
      <c r="AT368" s="261" t="s">
        <v>364</v>
      </c>
      <c r="AU368" s="261" t="s">
        <v>90</v>
      </c>
      <c r="AV368" s="13" t="s">
        <v>88</v>
      </c>
      <c r="AW368" s="13" t="s">
        <v>36</v>
      </c>
      <c r="AX368" s="13" t="s">
        <v>81</v>
      </c>
      <c r="AY368" s="261" t="s">
        <v>215</v>
      </c>
    </row>
    <row r="369" s="13" customFormat="1">
      <c r="A369" s="13"/>
      <c r="B369" s="252"/>
      <c r="C369" s="253"/>
      <c r="D369" s="233" t="s">
        <v>364</v>
      </c>
      <c r="E369" s="254" t="s">
        <v>1</v>
      </c>
      <c r="F369" s="255" t="s">
        <v>388</v>
      </c>
      <c r="G369" s="253"/>
      <c r="H369" s="254" t="s">
        <v>1</v>
      </c>
      <c r="I369" s="256"/>
      <c r="J369" s="253"/>
      <c r="K369" s="253"/>
      <c r="L369" s="257"/>
      <c r="M369" s="258"/>
      <c r="N369" s="259"/>
      <c r="O369" s="259"/>
      <c r="P369" s="259"/>
      <c r="Q369" s="259"/>
      <c r="R369" s="259"/>
      <c r="S369" s="259"/>
      <c r="T369" s="260"/>
      <c r="U369" s="13"/>
      <c r="V369" s="13"/>
      <c r="W369" s="13"/>
      <c r="X369" s="13"/>
      <c r="Y369" s="13"/>
      <c r="Z369" s="13"/>
      <c r="AA369" s="13"/>
      <c r="AB369" s="13"/>
      <c r="AC369" s="13"/>
      <c r="AD369" s="13"/>
      <c r="AE369" s="13"/>
      <c r="AT369" s="261" t="s">
        <v>364</v>
      </c>
      <c r="AU369" s="261" t="s">
        <v>90</v>
      </c>
      <c r="AV369" s="13" t="s">
        <v>88</v>
      </c>
      <c r="AW369" s="13" t="s">
        <v>36</v>
      </c>
      <c r="AX369" s="13" t="s">
        <v>81</v>
      </c>
      <c r="AY369" s="261" t="s">
        <v>215</v>
      </c>
    </row>
    <row r="370" s="13" customFormat="1">
      <c r="A370" s="13"/>
      <c r="B370" s="252"/>
      <c r="C370" s="253"/>
      <c r="D370" s="233" t="s">
        <v>364</v>
      </c>
      <c r="E370" s="254" t="s">
        <v>1</v>
      </c>
      <c r="F370" s="255" t="s">
        <v>389</v>
      </c>
      <c r="G370" s="253"/>
      <c r="H370" s="254" t="s">
        <v>1</v>
      </c>
      <c r="I370" s="256"/>
      <c r="J370" s="253"/>
      <c r="K370" s="253"/>
      <c r="L370" s="257"/>
      <c r="M370" s="258"/>
      <c r="N370" s="259"/>
      <c r="O370" s="259"/>
      <c r="P370" s="259"/>
      <c r="Q370" s="259"/>
      <c r="R370" s="259"/>
      <c r="S370" s="259"/>
      <c r="T370" s="260"/>
      <c r="U370" s="13"/>
      <c r="V370" s="13"/>
      <c r="W370" s="13"/>
      <c r="X370" s="13"/>
      <c r="Y370" s="13"/>
      <c r="Z370" s="13"/>
      <c r="AA370" s="13"/>
      <c r="AB370" s="13"/>
      <c r="AC370" s="13"/>
      <c r="AD370" s="13"/>
      <c r="AE370" s="13"/>
      <c r="AT370" s="261" t="s">
        <v>364</v>
      </c>
      <c r="AU370" s="261" t="s">
        <v>90</v>
      </c>
      <c r="AV370" s="13" t="s">
        <v>88</v>
      </c>
      <c r="AW370" s="13" t="s">
        <v>36</v>
      </c>
      <c r="AX370" s="13" t="s">
        <v>81</v>
      </c>
      <c r="AY370" s="261" t="s">
        <v>215</v>
      </c>
    </row>
    <row r="371" s="14" customFormat="1">
      <c r="A371" s="14"/>
      <c r="B371" s="262"/>
      <c r="C371" s="263"/>
      <c r="D371" s="233" t="s">
        <v>364</v>
      </c>
      <c r="E371" s="264" t="s">
        <v>1</v>
      </c>
      <c r="F371" s="265" t="s">
        <v>550</v>
      </c>
      <c r="G371" s="263"/>
      <c r="H371" s="266">
        <v>53.905999999999999</v>
      </c>
      <c r="I371" s="267"/>
      <c r="J371" s="263"/>
      <c r="K371" s="263"/>
      <c r="L371" s="268"/>
      <c r="M371" s="269"/>
      <c r="N371" s="270"/>
      <c r="O371" s="270"/>
      <c r="P371" s="270"/>
      <c r="Q371" s="270"/>
      <c r="R371" s="270"/>
      <c r="S371" s="270"/>
      <c r="T371" s="271"/>
      <c r="U371" s="14"/>
      <c r="V371" s="14"/>
      <c r="W371" s="14"/>
      <c r="X371" s="14"/>
      <c r="Y371" s="14"/>
      <c r="Z371" s="14"/>
      <c r="AA371" s="14"/>
      <c r="AB371" s="14"/>
      <c r="AC371" s="14"/>
      <c r="AD371" s="14"/>
      <c r="AE371" s="14"/>
      <c r="AT371" s="272" t="s">
        <v>364</v>
      </c>
      <c r="AU371" s="272" t="s">
        <v>90</v>
      </c>
      <c r="AV371" s="14" t="s">
        <v>90</v>
      </c>
      <c r="AW371" s="14" t="s">
        <v>36</v>
      </c>
      <c r="AX371" s="14" t="s">
        <v>81</v>
      </c>
      <c r="AY371" s="272" t="s">
        <v>215</v>
      </c>
    </row>
    <row r="372" s="13" customFormat="1">
      <c r="A372" s="13"/>
      <c r="B372" s="252"/>
      <c r="C372" s="253"/>
      <c r="D372" s="233" t="s">
        <v>364</v>
      </c>
      <c r="E372" s="254" t="s">
        <v>1</v>
      </c>
      <c r="F372" s="255" t="s">
        <v>395</v>
      </c>
      <c r="G372" s="253"/>
      <c r="H372" s="254" t="s">
        <v>1</v>
      </c>
      <c r="I372" s="256"/>
      <c r="J372" s="253"/>
      <c r="K372" s="253"/>
      <c r="L372" s="257"/>
      <c r="M372" s="258"/>
      <c r="N372" s="259"/>
      <c r="O372" s="259"/>
      <c r="P372" s="259"/>
      <c r="Q372" s="259"/>
      <c r="R372" s="259"/>
      <c r="S372" s="259"/>
      <c r="T372" s="260"/>
      <c r="U372" s="13"/>
      <c r="V372" s="13"/>
      <c r="W372" s="13"/>
      <c r="X372" s="13"/>
      <c r="Y372" s="13"/>
      <c r="Z372" s="13"/>
      <c r="AA372" s="13"/>
      <c r="AB372" s="13"/>
      <c r="AC372" s="13"/>
      <c r="AD372" s="13"/>
      <c r="AE372" s="13"/>
      <c r="AT372" s="261" t="s">
        <v>364</v>
      </c>
      <c r="AU372" s="261" t="s">
        <v>90</v>
      </c>
      <c r="AV372" s="13" t="s">
        <v>88</v>
      </c>
      <c r="AW372" s="13" t="s">
        <v>36</v>
      </c>
      <c r="AX372" s="13" t="s">
        <v>81</v>
      </c>
      <c r="AY372" s="261" t="s">
        <v>215</v>
      </c>
    </row>
    <row r="373" s="14" customFormat="1">
      <c r="A373" s="14"/>
      <c r="B373" s="262"/>
      <c r="C373" s="263"/>
      <c r="D373" s="233" t="s">
        <v>364</v>
      </c>
      <c r="E373" s="264" t="s">
        <v>1</v>
      </c>
      <c r="F373" s="265" t="s">
        <v>551</v>
      </c>
      <c r="G373" s="263"/>
      <c r="H373" s="266">
        <v>19.341000000000001</v>
      </c>
      <c r="I373" s="267"/>
      <c r="J373" s="263"/>
      <c r="K373" s="263"/>
      <c r="L373" s="268"/>
      <c r="M373" s="269"/>
      <c r="N373" s="270"/>
      <c r="O373" s="270"/>
      <c r="P373" s="270"/>
      <c r="Q373" s="270"/>
      <c r="R373" s="270"/>
      <c r="S373" s="270"/>
      <c r="T373" s="271"/>
      <c r="U373" s="14"/>
      <c r="V373" s="14"/>
      <c r="W373" s="14"/>
      <c r="X373" s="14"/>
      <c r="Y373" s="14"/>
      <c r="Z373" s="14"/>
      <c r="AA373" s="14"/>
      <c r="AB373" s="14"/>
      <c r="AC373" s="14"/>
      <c r="AD373" s="14"/>
      <c r="AE373" s="14"/>
      <c r="AT373" s="272" t="s">
        <v>364</v>
      </c>
      <c r="AU373" s="272" t="s">
        <v>90</v>
      </c>
      <c r="AV373" s="14" t="s">
        <v>90</v>
      </c>
      <c r="AW373" s="14" t="s">
        <v>36</v>
      </c>
      <c r="AX373" s="14" t="s">
        <v>81</v>
      </c>
      <c r="AY373" s="272" t="s">
        <v>215</v>
      </c>
    </row>
    <row r="374" s="13" customFormat="1">
      <c r="A374" s="13"/>
      <c r="B374" s="252"/>
      <c r="C374" s="253"/>
      <c r="D374" s="233" t="s">
        <v>364</v>
      </c>
      <c r="E374" s="254" t="s">
        <v>1</v>
      </c>
      <c r="F374" s="255" t="s">
        <v>401</v>
      </c>
      <c r="G374" s="253"/>
      <c r="H374" s="254" t="s">
        <v>1</v>
      </c>
      <c r="I374" s="256"/>
      <c r="J374" s="253"/>
      <c r="K374" s="253"/>
      <c r="L374" s="257"/>
      <c r="M374" s="258"/>
      <c r="N374" s="259"/>
      <c r="O374" s="259"/>
      <c r="P374" s="259"/>
      <c r="Q374" s="259"/>
      <c r="R374" s="259"/>
      <c r="S374" s="259"/>
      <c r="T374" s="260"/>
      <c r="U374" s="13"/>
      <c r="V374" s="13"/>
      <c r="W374" s="13"/>
      <c r="X374" s="13"/>
      <c r="Y374" s="13"/>
      <c r="Z374" s="13"/>
      <c r="AA374" s="13"/>
      <c r="AB374" s="13"/>
      <c r="AC374" s="13"/>
      <c r="AD374" s="13"/>
      <c r="AE374" s="13"/>
      <c r="AT374" s="261" t="s">
        <v>364</v>
      </c>
      <c r="AU374" s="261" t="s">
        <v>90</v>
      </c>
      <c r="AV374" s="13" t="s">
        <v>88</v>
      </c>
      <c r="AW374" s="13" t="s">
        <v>36</v>
      </c>
      <c r="AX374" s="13" t="s">
        <v>81</v>
      </c>
      <c r="AY374" s="261" t="s">
        <v>215</v>
      </c>
    </row>
    <row r="375" s="14" customFormat="1">
      <c r="A375" s="14"/>
      <c r="B375" s="262"/>
      <c r="C375" s="263"/>
      <c r="D375" s="233" t="s">
        <v>364</v>
      </c>
      <c r="E375" s="264" t="s">
        <v>1</v>
      </c>
      <c r="F375" s="265" t="s">
        <v>552</v>
      </c>
      <c r="G375" s="263"/>
      <c r="H375" s="266">
        <v>53.905999999999999</v>
      </c>
      <c r="I375" s="267"/>
      <c r="J375" s="263"/>
      <c r="K375" s="263"/>
      <c r="L375" s="268"/>
      <c r="M375" s="269"/>
      <c r="N375" s="270"/>
      <c r="O375" s="270"/>
      <c r="P375" s="270"/>
      <c r="Q375" s="270"/>
      <c r="R375" s="270"/>
      <c r="S375" s="270"/>
      <c r="T375" s="271"/>
      <c r="U375" s="14"/>
      <c r="V375" s="14"/>
      <c r="W375" s="14"/>
      <c r="X375" s="14"/>
      <c r="Y375" s="14"/>
      <c r="Z375" s="14"/>
      <c r="AA375" s="14"/>
      <c r="AB375" s="14"/>
      <c r="AC375" s="14"/>
      <c r="AD375" s="14"/>
      <c r="AE375" s="14"/>
      <c r="AT375" s="272" t="s">
        <v>364</v>
      </c>
      <c r="AU375" s="272" t="s">
        <v>90</v>
      </c>
      <c r="AV375" s="14" t="s">
        <v>90</v>
      </c>
      <c r="AW375" s="14" t="s">
        <v>36</v>
      </c>
      <c r="AX375" s="14" t="s">
        <v>81</v>
      </c>
      <c r="AY375" s="272" t="s">
        <v>215</v>
      </c>
    </row>
    <row r="376" s="15" customFormat="1">
      <c r="A376" s="15"/>
      <c r="B376" s="273"/>
      <c r="C376" s="274"/>
      <c r="D376" s="233" t="s">
        <v>364</v>
      </c>
      <c r="E376" s="275" t="s">
        <v>1</v>
      </c>
      <c r="F376" s="276" t="s">
        <v>368</v>
      </c>
      <c r="G376" s="274"/>
      <c r="H376" s="277">
        <v>127.15300000000001</v>
      </c>
      <c r="I376" s="278"/>
      <c r="J376" s="274"/>
      <c r="K376" s="274"/>
      <c r="L376" s="279"/>
      <c r="M376" s="280"/>
      <c r="N376" s="281"/>
      <c r="O376" s="281"/>
      <c r="P376" s="281"/>
      <c r="Q376" s="281"/>
      <c r="R376" s="281"/>
      <c r="S376" s="281"/>
      <c r="T376" s="282"/>
      <c r="U376" s="15"/>
      <c r="V376" s="15"/>
      <c r="W376" s="15"/>
      <c r="X376" s="15"/>
      <c r="Y376" s="15"/>
      <c r="Z376" s="15"/>
      <c r="AA376" s="15"/>
      <c r="AB376" s="15"/>
      <c r="AC376" s="15"/>
      <c r="AD376" s="15"/>
      <c r="AE376" s="15"/>
      <c r="AT376" s="283" t="s">
        <v>364</v>
      </c>
      <c r="AU376" s="283" t="s">
        <v>90</v>
      </c>
      <c r="AV376" s="15" t="s">
        <v>214</v>
      </c>
      <c r="AW376" s="15" t="s">
        <v>36</v>
      </c>
      <c r="AX376" s="15" t="s">
        <v>88</v>
      </c>
      <c r="AY376" s="283" t="s">
        <v>215</v>
      </c>
    </row>
    <row r="377" s="2" customFormat="1" ht="24.15" customHeight="1">
      <c r="A377" s="39"/>
      <c r="B377" s="40"/>
      <c r="C377" s="220" t="s">
        <v>553</v>
      </c>
      <c r="D377" s="220" t="s">
        <v>216</v>
      </c>
      <c r="E377" s="221" t="s">
        <v>554</v>
      </c>
      <c r="F377" s="222" t="s">
        <v>555</v>
      </c>
      <c r="G377" s="223" t="s">
        <v>358</v>
      </c>
      <c r="H377" s="224">
        <v>82.811000000000007</v>
      </c>
      <c r="I377" s="225"/>
      <c r="J377" s="226">
        <f>ROUND(I377*H377,2)</f>
        <v>0</v>
      </c>
      <c r="K377" s="222" t="s">
        <v>359</v>
      </c>
      <c r="L377" s="45"/>
      <c r="M377" s="227" t="s">
        <v>1</v>
      </c>
      <c r="N377" s="228" t="s">
        <v>46</v>
      </c>
      <c r="O377" s="92"/>
      <c r="P377" s="229">
        <f>O377*H377</f>
        <v>0</v>
      </c>
      <c r="Q377" s="229">
        <v>2.5018699999999998</v>
      </c>
      <c r="R377" s="229">
        <f>Q377*H377</f>
        <v>207.18235657</v>
      </c>
      <c r="S377" s="229">
        <v>0</v>
      </c>
      <c r="T377" s="230">
        <f>S377*H377</f>
        <v>0</v>
      </c>
      <c r="U377" s="39"/>
      <c r="V377" s="39"/>
      <c r="W377" s="39"/>
      <c r="X377" s="39"/>
      <c r="Y377" s="39"/>
      <c r="Z377" s="39"/>
      <c r="AA377" s="39"/>
      <c r="AB377" s="39"/>
      <c r="AC377" s="39"/>
      <c r="AD377" s="39"/>
      <c r="AE377" s="39"/>
      <c r="AR377" s="231" t="s">
        <v>214</v>
      </c>
      <c r="AT377" s="231" t="s">
        <v>216</v>
      </c>
      <c r="AU377" s="231" t="s">
        <v>90</v>
      </c>
      <c r="AY377" s="18" t="s">
        <v>215</v>
      </c>
      <c r="BE377" s="232">
        <f>IF(N377="základní",J377,0)</f>
        <v>0</v>
      </c>
      <c r="BF377" s="232">
        <f>IF(N377="snížená",J377,0)</f>
        <v>0</v>
      </c>
      <c r="BG377" s="232">
        <f>IF(N377="zákl. přenesená",J377,0)</f>
        <v>0</v>
      </c>
      <c r="BH377" s="232">
        <f>IF(N377="sníž. přenesená",J377,0)</f>
        <v>0</v>
      </c>
      <c r="BI377" s="232">
        <f>IF(N377="nulová",J377,0)</f>
        <v>0</v>
      </c>
      <c r="BJ377" s="18" t="s">
        <v>88</v>
      </c>
      <c r="BK377" s="232">
        <f>ROUND(I377*H377,2)</f>
        <v>0</v>
      </c>
      <c r="BL377" s="18" t="s">
        <v>214</v>
      </c>
      <c r="BM377" s="231" t="s">
        <v>556</v>
      </c>
    </row>
    <row r="378" s="2" customFormat="1">
      <c r="A378" s="39"/>
      <c r="B378" s="40"/>
      <c r="C378" s="41"/>
      <c r="D378" s="233" t="s">
        <v>221</v>
      </c>
      <c r="E378" s="41"/>
      <c r="F378" s="234" t="s">
        <v>557</v>
      </c>
      <c r="G378" s="41"/>
      <c r="H378" s="41"/>
      <c r="I378" s="235"/>
      <c r="J378" s="41"/>
      <c r="K378" s="41"/>
      <c r="L378" s="45"/>
      <c r="M378" s="236"/>
      <c r="N378" s="237"/>
      <c r="O378" s="92"/>
      <c r="P378" s="92"/>
      <c r="Q378" s="92"/>
      <c r="R378" s="92"/>
      <c r="S378" s="92"/>
      <c r="T378" s="93"/>
      <c r="U378" s="39"/>
      <c r="V378" s="39"/>
      <c r="W378" s="39"/>
      <c r="X378" s="39"/>
      <c r="Y378" s="39"/>
      <c r="Z378" s="39"/>
      <c r="AA378" s="39"/>
      <c r="AB378" s="39"/>
      <c r="AC378" s="39"/>
      <c r="AD378" s="39"/>
      <c r="AE378" s="39"/>
      <c r="AT378" s="18" t="s">
        <v>221</v>
      </c>
      <c r="AU378" s="18" t="s">
        <v>90</v>
      </c>
    </row>
    <row r="379" s="2" customFormat="1">
      <c r="A379" s="39"/>
      <c r="B379" s="40"/>
      <c r="C379" s="41"/>
      <c r="D379" s="250" t="s">
        <v>362</v>
      </c>
      <c r="E379" s="41"/>
      <c r="F379" s="251" t="s">
        <v>558</v>
      </c>
      <c r="G379" s="41"/>
      <c r="H379" s="41"/>
      <c r="I379" s="235"/>
      <c r="J379" s="41"/>
      <c r="K379" s="41"/>
      <c r="L379" s="45"/>
      <c r="M379" s="236"/>
      <c r="N379" s="237"/>
      <c r="O379" s="92"/>
      <c r="P379" s="92"/>
      <c r="Q379" s="92"/>
      <c r="R379" s="92"/>
      <c r="S379" s="92"/>
      <c r="T379" s="93"/>
      <c r="U379" s="39"/>
      <c r="V379" s="39"/>
      <c r="W379" s="39"/>
      <c r="X379" s="39"/>
      <c r="Y379" s="39"/>
      <c r="Z379" s="39"/>
      <c r="AA379" s="39"/>
      <c r="AB379" s="39"/>
      <c r="AC379" s="39"/>
      <c r="AD379" s="39"/>
      <c r="AE379" s="39"/>
      <c r="AT379" s="18" t="s">
        <v>362</v>
      </c>
      <c r="AU379" s="18" t="s">
        <v>90</v>
      </c>
    </row>
    <row r="380" s="13" customFormat="1">
      <c r="A380" s="13"/>
      <c r="B380" s="252"/>
      <c r="C380" s="253"/>
      <c r="D380" s="233" t="s">
        <v>364</v>
      </c>
      <c r="E380" s="254" t="s">
        <v>1</v>
      </c>
      <c r="F380" s="255" t="s">
        <v>388</v>
      </c>
      <c r="G380" s="253"/>
      <c r="H380" s="254" t="s">
        <v>1</v>
      </c>
      <c r="I380" s="256"/>
      <c r="J380" s="253"/>
      <c r="K380" s="253"/>
      <c r="L380" s="257"/>
      <c r="M380" s="258"/>
      <c r="N380" s="259"/>
      <c r="O380" s="259"/>
      <c r="P380" s="259"/>
      <c r="Q380" s="259"/>
      <c r="R380" s="259"/>
      <c r="S380" s="259"/>
      <c r="T380" s="260"/>
      <c r="U380" s="13"/>
      <c r="V380" s="13"/>
      <c r="W380" s="13"/>
      <c r="X380" s="13"/>
      <c r="Y380" s="13"/>
      <c r="Z380" s="13"/>
      <c r="AA380" s="13"/>
      <c r="AB380" s="13"/>
      <c r="AC380" s="13"/>
      <c r="AD380" s="13"/>
      <c r="AE380" s="13"/>
      <c r="AT380" s="261" t="s">
        <v>364</v>
      </c>
      <c r="AU380" s="261" t="s">
        <v>90</v>
      </c>
      <c r="AV380" s="13" t="s">
        <v>88</v>
      </c>
      <c r="AW380" s="13" t="s">
        <v>36</v>
      </c>
      <c r="AX380" s="13" t="s">
        <v>81</v>
      </c>
      <c r="AY380" s="261" t="s">
        <v>215</v>
      </c>
    </row>
    <row r="381" s="13" customFormat="1">
      <c r="A381" s="13"/>
      <c r="B381" s="252"/>
      <c r="C381" s="253"/>
      <c r="D381" s="233" t="s">
        <v>364</v>
      </c>
      <c r="E381" s="254" t="s">
        <v>1</v>
      </c>
      <c r="F381" s="255" t="s">
        <v>389</v>
      </c>
      <c r="G381" s="253"/>
      <c r="H381" s="254" t="s">
        <v>1</v>
      </c>
      <c r="I381" s="256"/>
      <c r="J381" s="253"/>
      <c r="K381" s="253"/>
      <c r="L381" s="257"/>
      <c r="M381" s="258"/>
      <c r="N381" s="259"/>
      <c r="O381" s="259"/>
      <c r="P381" s="259"/>
      <c r="Q381" s="259"/>
      <c r="R381" s="259"/>
      <c r="S381" s="259"/>
      <c r="T381" s="260"/>
      <c r="U381" s="13"/>
      <c r="V381" s="13"/>
      <c r="W381" s="13"/>
      <c r="X381" s="13"/>
      <c r="Y381" s="13"/>
      <c r="Z381" s="13"/>
      <c r="AA381" s="13"/>
      <c r="AB381" s="13"/>
      <c r="AC381" s="13"/>
      <c r="AD381" s="13"/>
      <c r="AE381" s="13"/>
      <c r="AT381" s="261" t="s">
        <v>364</v>
      </c>
      <c r="AU381" s="261" t="s">
        <v>90</v>
      </c>
      <c r="AV381" s="13" t="s">
        <v>88</v>
      </c>
      <c r="AW381" s="13" t="s">
        <v>36</v>
      </c>
      <c r="AX381" s="13" t="s">
        <v>81</v>
      </c>
      <c r="AY381" s="261" t="s">
        <v>215</v>
      </c>
    </row>
    <row r="382" s="14" customFormat="1">
      <c r="A382" s="14"/>
      <c r="B382" s="262"/>
      <c r="C382" s="263"/>
      <c r="D382" s="233" t="s">
        <v>364</v>
      </c>
      <c r="E382" s="264" t="s">
        <v>1</v>
      </c>
      <c r="F382" s="265" t="s">
        <v>559</v>
      </c>
      <c r="G382" s="263"/>
      <c r="H382" s="266">
        <v>35.075000000000003</v>
      </c>
      <c r="I382" s="267"/>
      <c r="J382" s="263"/>
      <c r="K382" s="263"/>
      <c r="L382" s="268"/>
      <c r="M382" s="269"/>
      <c r="N382" s="270"/>
      <c r="O382" s="270"/>
      <c r="P382" s="270"/>
      <c r="Q382" s="270"/>
      <c r="R382" s="270"/>
      <c r="S382" s="270"/>
      <c r="T382" s="271"/>
      <c r="U382" s="14"/>
      <c r="V382" s="14"/>
      <c r="W382" s="14"/>
      <c r="X382" s="14"/>
      <c r="Y382" s="14"/>
      <c r="Z382" s="14"/>
      <c r="AA382" s="14"/>
      <c r="AB382" s="14"/>
      <c r="AC382" s="14"/>
      <c r="AD382" s="14"/>
      <c r="AE382" s="14"/>
      <c r="AT382" s="272" t="s">
        <v>364</v>
      </c>
      <c r="AU382" s="272" t="s">
        <v>90</v>
      </c>
      <c r="AV382" s="14" t="s">
        <v>90</v>
      </c>
      <c r="AW382" s="14" t="s">
        <v>36</v>
      </c>
      <c r="AX382" s="14" t="s">
        <v>81</v>
      </c>
      <c r="AY382" s="272" t="s">
        <v>215</v>
      </c>
    </row>
    <row r="383" s="13" customFormat="1">
      <c r="A383" s="13"/>
      <c r="B383" s="252"/>
      <c r="C383" s="253"/>
      <c r="D383" s="233" t="s">
        <v>364</v>
      </c>
      <c r="E383" s="254" t="s">
        <v>1</v>
      </c>
      <c r="F383" s="255" t="s">
        <v>395</v>
      </c>
      <c r="G383" s="253"/>
      <c r="H383" s="254" t="s">
        <v>1</v>
      </c>
      <c r="I383" s="256"/>
      <c r="J383" s="253"/>
      <c r="K383" s="253"/>
      <c r="L383" s="257"/>
      <c r="M383" s="258"/>
      <c r="N383" s="259"/>
      <c r="O383" s="259"/>
      <c r="P383" s="259"/>
      <c r="Q383" s="259"/>
      <c r="R383" s="259"/>
      <c r="S383" s="259"/>
      <c r="T383" s="260"/>
      <c r="U383" s="13"/>
      <c r="V383" s="13"/>
      <c r="W383" s="13"/>
      <c r="X383" s="13"/>
      <c r="Y383" s="13"/>
      <c r="Z383" s="13"/>
      <c r="AA383" s="13"/>
      <c r="AB383" s="13"/>
      <c r="AC383" s="13"/>
      <c r="AD383" s="13"/>
      <c r="AE383" s="13"/>
      <c r="AT383" s="261" t="s">
        <v>364</v>
      </c>
      <c r="AU383" s="261" t="s">
        <v>90</v>
      </c>
      <c r="AV383" s="13" t="s">
        <v>88</v>
      </c>
      <c r="AW383" s="13" t="s">
        <v>36</v>
      </c>
      <c r="AX383" s="13" t="s">
        <v>81</v>
      </c>
      <c r="AY383" s="261" t="s">
        <v>215</v>
      </c>
    </row>
    <row r="384" s="14" customFormat="1">
      <c r="A384" s="14"/>
      <c r="B384" s="262"/>
      <c r="C384" s="263"/>
      <c r="D384" s="233" t="s">
        <v>364</v>
      </c>
      <c r="E384" s="264" t="s">
        <v>1</v>
      </c>
      <c r="F384" s="265" t="s">
        <v>560</v>
      </c>
      <c r="G384" s="263"/>
      <c r="H384" s="266">
        <v>11.605</v>
      </c>
      <c r="I384" s="267"/>
      <c r="J384" s="263"/>
      <c r="K384" s="263"/>
      <c r="L384" s="268"/>
      <c r="M384" s="269"/>
      <c r="N384" s="270"/>
      <c r="O384" s="270"/>
      <c r="P384" s="270"/>
      <c r="Q384" s="270"/>
      <c r="R384" s="270"/>
      <c r="S384" s="270"/>
      <c r="T384" s="271"/>
      <c r="U384" s="14"/>
      <c r="V384" s="14"/>
      <c r="W384" s="14"/>
      <c r="X384" s="14"/>
      <c r="Y384" s="14"/>
      <c r="Z384" s="14"/>
      <c r="AA384" s="14"/>
      <c r="AB384" s="14"/>
      <c r="AC384" s="14"/>
      <c r="AD384" s="14"/>
      <c r="AE384" s="14"/>
      <c r="AT384" s="272" t="s">
        <v>364</v>
      </c>
      <c r="AU384" s="272" t="s">
        <v>90</v>
      </c>
      <c r="AV384" s="14" t="s">
        <v>90</v>
      </c>
      <c r="AW384" s="14" t="s">
        <v>36</v>
      </c>
      <c r="AX384" s="14" t="s">
        <v>81</v>
      </c>
      <c r="AY384" s="272" t="s">
        <v>215</v>
      </c>
    </row>
    <row r="385" s="13" customFormat="1">
      <c r="A385" s="13"/>
      <c r="B385" s="252"/>
      <c r="C385" s="253"/>
      <c r="D385" s="233" t="s">
        <v>364</v>
      </c>
      <c r="E385" s="254" t="s">
        <v>1</v>
      </c>
      <c r="F385" s="255" t="s">
        <v>389</v>
      </c>
      <c r="G385" s="253"/>
      <c r="H385" s="254" t="s">
        <v>1</v>
      </c>
      <c r="I385" s="256"/>
      <c r="J385" s="253"/>
      <c r="K385" s="253"/>
      <c r="L385" s="257"/>
      <c r="M385" s="258"/>
      <c r="N385" s="259"/>
      <c r="O385" s="259"/>
      <c r="P385" s="259"/>
      <c r="Q385" s="259"/>
      <c r="R385" s="259"/>
      <c r="S385" s="259"/>
      <c r="T385" s="260"/>
      <c r="U385" s="13"/>
      <c r="V385" s="13"/>
      <c r="W385" s="13"/>
      <c r="X385" s="13"/>
      <c r="Y385" s="13"/>
      <c r="Z385" s="13"/>
      <c r="AA385" s="13"/>
      <c r="AB385" s="13"/>
      <c r="AC385" s="13"/>
      <c r="AD385" s="13"/>
      <c r="AE385" s="13"/>
      <c r="AT385" s="261" t="s">
        <v>364</v>
      </c>
      <c r="AU385" s="261" t="s">
        <v>90</v>
      </c>
      <c r="AV385" s="13" t="s">
        <v>88</v>
      </c>
      <c r="AW385" s="13" t="s">
        <v>36</v>
      </c>
      <c r="AX385" s="13" t="s">
        <v>81</v>
      </c>
      <c r="AY385" s="261" t="s">
        <v>215</v>
      </c>
    </row>
    <row r="386" s="14" customFormat="1">
      <c r="A386" s="14"/>
      <c r="B386" s="262"/>
      <c r="C386" s="263"/>
      <c r="D386" s="233" t="s">
        <v>364</v>
      </c>
      <c r="E386" s="264" t="s">
        <v>1</v>
      </c>
      <c r="F386" s="265" t="s">
        <v>559</v>
      </c>
      <c r="G386" s="263"/>
      <c r="H386" s="266">
        <v>35.075000000000003</v>
      </c>
      <c r="I386" s="267"/>
      <c r="J386" s="263"/>
      <c r="K386" s="263"/>
      <c r="L386" s="268"/>
      <c r="M386" s="269"/>
      <c r="N386" s="270"/>
      <c r="O386" s="270"/>
      <c r="P386" s="270"/>
      <c r="Q386" s="270"/>
      <c r="R386" s="270"/>
      <c r="S386" s="270"/>
      <c r="T386" s="271"/>
      <c r="U386" s="14"/>
      <c r="V386" s="14"/>
      <c r="W386" s="14"/>
      <c r="X386" s="14"/>
      <c r="Y386" s="14"/>
      <c r="Z386" s="14"/>
      <c r="AA386" s="14"/>
      <c r="AB386" s="14"/>
      <c r="AC386" s="14"/>
      <c r="AD386" s="14"/>
      <c r="AE386" s="14"/>
      <c r="AT386" s="272" t="s">
        <v>364</v>
      </c>
      <c r="AU386" s="272" t="s">
        <v>90</v>
      </c>
      <c r="AV386" s="14" t="s">
        <v>90</v>
      </c>
      <c r="AW386" s="14" t="s">
        <v>36</v>
      </c>
      <c r="AX386" s="14" t="s">
        <v>81</v>
      </c>
      <c r="AY386" s="272" t="s">
        <v>215</v>
      </c>
    </row>
    <row r="387" s="16" customFormat="1">
      <c r="A387" s="16"/>
      <c r="B387" s="284"/>
      <c r="C387" s="285"/>
      <c r="D387" s="233" t="s">
        <v>364</v>
      </c>
      <c r="E387" s="286" t="s">
        <v>1</v>
      </c>
      <c r="F387" s="287" t="s">
        <v>403</v>
      </c>
      <c r="G387" s="285"/>
      <c r="H387" s="288">
        <v>81.754999999999995</v>
      </c>
      <c r="I387" s="289"/>
      <c r="J387" s="285"/>
      <c r="K387" s="285"/>
      <c r="L387" s="290"/>
      <c r="M387" s="291"/>
      <c r="N387" s="292"/>
      <c r="O387" s="292"/>
      <c r="P387" s="292"/>
      <c r="Q387" s="292"/>
      <c r="R387" s="292"/>
      <c r="S387" s="292"/>
      <c r="T387" s="293"/>
      <c r="U387" s="16"/>
      <c r="V387" s="16"/>
      <c r="W387" s="16"/>
      <c r="X387" s="16"/>
      <c r="Y387" s="16"/>
      <c r="Z387" s="16"/>
      <c r="AA387" s="16"/>
      <c r="AB387" s="16"/>
      <c r="AC387" s="16"/>
      <c r="AD387" s="16"/>
      <c r="AE387" s="16"/>
      <c r="AT387" s="294" t="s">
        <v>364</v>
      </c>
      <c r="AU387" s="294" t="s">
        <v>90</v>
      </c>
      <c r="AV387" s="16" t="s">
        <v>227</v>
      </c>
      <c r="AW387" s="16" t="s">
        <v>36</v>
      </c>
      <c r="AX387" s="16" t="s">
        <v>81</v>
      </c>
      <c r="AY387" s="294" t="s">
        <v>215</v>
      </c>
    </row>
    <row r="388" s="13" customFormat="1">
      <c r="A388" s="13"/>
      <c r="B388" s="252"/>
      <c r="C388" s="253"/>
      <c r="D388" s="233" t="s">
        <v>364</v>
      </c>
      <c r="E388" s="254" t="s">
        <v>1</v>
      </c>
      <c r="F388" s="255" t="s">
        <v>561</v>
      </c>
      <c r="G388" s="253"/>
      <c r="H388" s="254" t="s">
        <v>1</v>
      </c>
      <c r="I388" s="256"/>
      <c r="J388" s="253"/>
      <c r="K388" s="253"/>
      <c r="L388" s="257"/>
      <c r="M388" s="258"/>
      <c r="N388" s="259"/>
      <c r="O388" s="259"/>
      <c r="P388" s="259"/>
      <c r="Q388" s="259"/>
      <c r="R388" s="259"/>
      <c r="S388" s="259"/>
      <c r="T388" s="260"/>
      <c r="U388" s="13"/>
      <c r="V388" s="13"/>
      <c r="W388" s="13"/>
      <c r="X388" s="13"/>
      <c r="Y388" s="13"/>
      <c r="Z388" s="13"/>
      <c r="AA388" s="13"/>
      <c r="AB388" s="13"/>
      <c r="AC388" s="13"/>
      <c r="AD388" s="13"/>
      <c r="AE388" s="13"/>
      <c r="AT388" s="261" t="s">
        <v>364</v>
      </c>
      <c r="AU388" s="261" t="s">
        <v>90</v>
      </c>
      <c r="AV388" s="13" t="s">
        <v>88</v>
      </c>
      <c r="AW388" s="13" t="s">
        <v>36</v>
      </c>
      <c r="AX388" s="13" t="s">
        <v>81</v>
      </c>
      <c r="AY388" s="261" t="s">
        <v>215</v>
      </c>
    </row>
    <row r="389" s="14" customFormat="1">
      <c r="A389" s="14"/>
      <c r="B389" s="262"/>
      <c r="C389" s="263"/>
      <c r="D389" s="233" t="s">
        <v>364</v>
      </c>
      <c r="E389" s="264" t="s">
        <v>1</v>
      </c>
      <c r="F389" s="265" t="s">
        <v>562</v>
      </c>
      <c r="G389" s="263"/>
      <c r="H389" s="266">
        <v>0.624</v>
      </c>
      <c r="I389" s="267"/>
      <c r="J389" s="263"/>
      <c r="K389" s="263"/>
      <c r="L389" s="268"/>
      <c r="M389" s="269"/>
      <c r="N389" s="270"/>
      <c r="O389" s="270"/>
      <c r="P389" s="270"/>
      <c r="Q389" s="270"/>
      <c r="R389" s="270"/>
      <c r="S389" s="270"/>
      <c r="T389" s="271"/>
      <c r="U389" s="14"/>
      <c r="V389" s="14"/>
      <c r="W389" s="14"/>
      <c r="X389" s="14"/>
      <c r="Y389" s="14"/>
      <c r="Z389" s="14"/>
      <c r="AA389" s="14"/>
      <c r="AB389" s="14"/>
      <c r="AC389" s="14"/>
      <c r="AD389" s="14"/>
      <c r="AE389" s="14"/>
      <c r="AT389" s="272" t="s">
        <v>364</v>
      </c>
      <c r="AU389" s="272" t="s">
        <v>90</v>
      </c>
      <c r="AV389" s="14" t="s">
        <v>90</v>
      </c>
      <c r="AW389" s="14" t="s">
        <v>36</v>
      </c>
      <c r="AX389" s="14" t="s">
        <v>81</v>
      </c>
      <c r="AY389" s="272" t="s">
        <v>215</v>
      </c>
    </row>
    <row r="390" s="14" customFormat="1">
      <c r="A390" s="14"/>
      <c r="B390" s="262"/>
      <c r="C390" s="263"/>
      <c r="D390" s="233" t="s">
        <v>364</v>
      </c>
      <c r="E390" s="264" t="s">
        <v>1</v>
      </c>
      <c r="F390" s="265" t="s">
        <v>563</v>
      </c>
      <c r="G390" s="263"/>
      <c r="H390" s="266">
        <v>0.432</v>
      </c>
      <c r="I390" s="267"/>
      <c r="J390" s="263"/>
      <c r="K390" s="263"/>
      <c r="L390" s="268"/>
      <c r="M390" s="269"/>
      <c r="N390" s="270"/>
      <c r="O390" s="270"/>
      <c r="P390" s="270"/>
      <c r="Q390" s="270"/>
      <c r="R390" s="270"/>
      <c r="S390" s="270"/>
      <c r="T390" s="271"/>
      <c r="U390" s="14"/>
      <c r="V390" s="14"/>
      <c r="W390" s="14"/>
      <c r="X390" s="14"/>
      <c r="Y390" s="14"/>
      <c r="Z390" s="14"/>
      <c r="AA390" s="14"/>
      <c r="AB390" s="14"/>
      <c r="AC390" s="14"/>
      <c r="AD390" s="14"/>
      <c r="AE390" s="14"/>
      <c r="AT390" s="272" t="s">
        <v>364</v>
      </c>
      <c r="AU390" s="272" t="s">
        <v>90</v>
      </c>
      <c r="AV390" s="14" t="s">
        <v>90</v>
      </c>
      <c r="AW390" s="14" t="s">
        <v>36</v>
      </c>
      <c r="AX390" s="14" t="s">
        <v>81</v>
      </c>
      <c r="AY390" s="272" t="s">
        <v>215</v>
      </c>
    </row>
    <row r="391" s="16" customFormat="1">
      <c r="A391" s="16"/>
      <c r="B391" s="284"/>
      <c r="C391" s="285"/>
      <c r="D391" s="233" t="s">
        <v>364</v>
      </c>
      <c r="E391" s="286" t="s">
        <v>1</v>
      </c>
      <c r="F391" s="287" t="s">
        <v>403</v>
      </c>
      <c r="G391" s="285"/>
      <c r="H391" s="288">
        <v>1.0560000000000001</v>
      </c>
      <c r="I391" s="289"/>
      <c r="J391" s="285"/>
      <c r="K391" s="285"/>
      <c r="L391" s="290"/>
      <c r="M391" s="291"/>
      <c r="N391" s="292"/>
      <c r="O391" s="292"/>
      <c r="P391" s="292"/>
      <c r="Q391" s="292"/>
      <c r="R391" s="292"/>
      <c r="S391" s="292"/>
      <c r="T391" s="293"/>
      <c r="U391" s="16"/>
      <c r="V391" s="16"/>
      <c r="W391" s="16"/>
      <c r="X391" s="16"/>
      <c r="Y391" s="16"/>
      <c r="Z391" s="16"/>
      <c r="AA391" s="16"/>
      <c r="AB391" s="16"/>
      <c r="AC391" s="16"/>
      <c r="AD391" s="16"/>
      <c r="AE391" s="16"/>
      <c r="AT391" s="294" t="s">
        <v>364</v>
      </c>
      <c r="AU391" s="294" t="s">
        <v>90</v>
      </c>
      <c r="AV391" s="16" t="s">
        <v>227</v>
      </c>
      <c r="AW391" s="16" t="s">
        <v>36</v>
      </c>
      <c r="AX391" s="16" t="s">
        <v>81</v>
      </c>
      <c r="AY391" s="294" t="s">
        <v>215</v>
      </c>
    </row>
    <row r="392" s="15" customFormat="1">
      <c r="A392" s="15"/>
      <c r="B392" s="273"/>
      <c r="C392" s="274"/>
      <c r="D392" s="233" t="s">
        <v>364</v>
      </c>
      <c r="E392" s="275" t="s">
        <v>1</v>
      </c>
      <c r="F392" s="276" t="s">
        <v>368</v>
      </c>
      <c r="G392" s="274"/>
      <c r="H392" s="277">
        <v>82.811000000000007</v>
      </c>
      <c r="I392" s="278"/>
      <c r="J392" s="274"/>
      <c r="K392" s="274"/>
      <c r="L392" s="279"/>
      <c r="M392" s="280"/>
      <c r="N392" s="281"/>
      <c r="O392" s="281"/>
      <c r="P392" s="281"/>
      <c r="Q392" s="281"/>
      <c r="R392" s="281"/>
      <c r="S392" s="281"/>
      <c r="T392" s="282"/>
      <c r="U392" s="15"/>
      <c r="V392" s="15"/>
      <c r="W392" s="15"/>
      <c r="X392" s="15"/>
      <c r="Y392" s="15"/>
      <c r="Z392" s="15"/>
      <c r="AA392" s="15"/>
      <c r="AB392" s="15"/>
      <c r="AC392" s="15"/>
      <c r="AD392" s="15"/>
      <c r="AE392" s="15"/>
      <c r="AT392" s="283" t="s">
        <v>364</v>
      </c>
      <c r="AU392" s="283" t="s">
        <v>90</v>
      </c>
      <c r="AV392" s="15" t="s">
        <v>214</v>
      </c>
      <c r="AW392" s="15" t="s">
        <v>36</v>
      </c>
      <c r="AX392" s="15" t="s">
        <v>88</v>
      </c>
      <c r="AY392" s="283" t="s">
        <v>215</v>
      </c>
    </row>
    <row r="393" s="2" customFormat="1" ht="16.5" customHeight="1">
      <c r="A393" s="39"/>
      <c r="B393" s="40"/>
      <c r="C393" s="220" t="s">
        <v>564</v>
      </c>
      <c r="D393" s="220" t="s">
        <v>216</v>
      </c>
      <c r="E393" s="221" t="s">
        <v>565</v>
      </c>
      <c r="F393" s="222" t="s">
        <v>566</v>
      </c>
      <c r="G393" s="223" t="s">
        <v>523</v>
      </c>
      <c r="H393" s="224">
        <v>141.61000000000001</v>
      </c>
      <c r="I393" s="225"/>
      <c r="J393" s="226">
        <f>ROUND(I393*H393,2)</f>
        <v>0</v>
      </c>
      <c r="K393" s="222" t="s">
        <v>359</v>
      </c>
      <c r="L393" s="45"/>
      <c r="M393" s="227" t="s">
        <v>1</v>
      </c>
      <c r="N393" s="228" t="s">
        <v>46</v>
      </c>
      <c r="O393" s="92"/>
      <c r="P393" s="229">
        <f>O393*H393</f>
        <v>0</v>
      </c>
      <c r="Q393" s="229">
        <v>0.0029399999999999999</v>
      </c>
      <c r="R393" s="229">
        <f>Q393*H393</f>
        <v>0.41633340000000002</v>
      </c>
      <c r="S393" s="229">
        <v>0</v>
      </c>
      <c r="T393" s="230">
        <f>S393*H393</f>
        <v>0</v>
      </c>
      <c r="U393" s="39"/>
      <c r="V393" s="39"/>
      <c r="W393" s="39"/>
      <c r="X393" s="39"/>
      <c r="Y393" s="39"/>
      <c r="Z393" s="39"/>
      <c r="AA393" s="39"/>
      <c r="AB393" s="39"/>
      <c r="AC393" s="39"/>
      <c r="AD393" s="39"/>
      <c r="AE393" s="39"/>
      <c r="AR393" s="231" t="s">
        <v>214</v>
      </c>
      <c r="AT393" s="231" t="s">
        <v>216</v>
      </c>
      <c r="AU393" s="231" t="s">
        <v>90</v>
      </c>
      <c r="AY393" s="18" t="s">
        <v>215</v>
      </c>
      <c r="BE393" s="232">
        <f>IF(N393="základní",J393,0)</f>
        <v>0</v>
      </c>
      <c r="BF393" s="232">
        <f>IF(N393="snížená",J393,0)</f>
        <v>0</v>
      </c>
      <c r="BG393" s="232">
        <f>IF(N393="zákl. přenesená",J393,0)</f>
        <v>0</v>
      </c>
      <c r="BH393" s="232">
        <f>IF(N393="sníž. přenesená",J393,0)</f>
        <v>0</v>
      </c>
      <c r="BI393" s="232">
        <f>IF(N393="nulová",J393,0)</f>
        <v>0</v>
      </c>
      <c r="BJ393" s="18" t="s">
        <v>88</v>
      </c>
      <c r="BK393" s="232">
        <f>ROUND(I393*H393,2)</f>
        <v>0</v>
      </c>
      <c r="BL393" s="18" t="s">
        <v>214</v>
      </c>
      <c r="BM393" s="231" t="s">
        <v>567</v>
      </c>
    </row>
    <row r="394" s="2" customFormat="1">
      <c r="A394" s="39"/>
      <c r="B394" s="40"/>
      <c r="C394" s="41"/>
      <c r="D394" s="233" t="s">
        <v>221</v>
      </c>
      <c r="E394" s="41"/>
      <c r="F394" s="234" t="s">
        <v>568</v>
      </c>
      <c r="G394" s="41"/>
      <c r="H394" s="41"/>
      <c r="I394" s="235"/>
      <c r="J394" s="41"/>
      <c r="K394" s="41"/>
      <c r="L394" s="45"/>
      <c r="M394" s="236"/>
      <c r="N394" s="237"/>
      <c r="O394" s="92"/>
      <c r="P394" s="92"/>
      <c r="Q394" s="92"/>
      <c r="R394" s="92"/>
      <c r="S394" s="92"/>
      <c r="T394" s="93"/>
      <c r="U394" s="39"/>
      <c r="V394" s="39"/>
      <c r="W394" s="39"/>
      <c r="X394" s="39"/>
      <c r="Y394" s="39"/>
      <c r="Z394" s="39"/>
      <c r="AA394" s="39"/>
      <c r="AB394" s="39"/>
      <c r="AC394" s="39"/>
      <c r="AD394" s="39"/>
      <c r="AE394" s="39"/>
      <c r="AT394" s="18" t="s">
        <v>221</v>
      </c>
      <c r="AU394" s="18" t="s">
        <v>90</v>
      </c>
    </row>
    <row r="395" s="2" customFormat="1">
      <c r="A395" s="39"/>
      <c r="B395" s="40"/>
      <c r="C395" s="41"/>
      <c r="D395" s="250" t="s">
        <v>362</v>
      </c>
      <c r="E395" s="41"/>
      <c r="F395" s="251" t="s">
        <v>569</v>
      </c>
      <c r="G395" s="41"/>
      <c r="H395" s="41"/>
      <c r="I395" s="235"/>
      <c r="J395" s="41"/>
      <c r="K395" s="41"/>
      <c r="L395" s="45"/>
      <c r="M395" s="236"/>
      <c r="N395" s="237"/>
      <c r="O395" s="92"/>
      <c r="P395" s="92"/>
      <c r="Q395" s="92"/>
      <c r="R395" s="92"/>
      <c r="S395" s="92"/>
      <c r="T395" s="93"/>
      <c r="U395" s="39"/>
      <c r="V395" s="39"/>
      <c r="W395" s="39"/>
      <c r="X395" s="39"/>
      <c r="Y395" s="39"/>
      <c r="Z395" s="39"/>
      <c r="AA395" s="39"/>
      <c r="AB395" s="39"/>
      <c r="AC395" s="39"/>
      <c r="AD395" s="39"/>
      <c r="AE395" s="39"/>
      <c r="AT395" s="18" t="s">
        <v>362</v>
      </c>
      <c r="AU395" s="18" t="s">
        <v>90</v>
      </c>
    </row>
    <row r="396" s="13" customFormat="1">
      <c r="A396" s="13"/>
      <c r="B396" s="252"/>
      <c r="C396" s="253"/>
      <c r="D396" s="233" t="s">
        <v>364</v>
      </c>
      <c r="E396" s="254" t="s">
        <v>1</v>
      </c>
      <c r="F396" s="255" t="s">
        <v>388</v>
      </c>
      <c r="G396" s="253"/>
      <c r="H396" s="254" t="s">
        <v>1</v>
      </c>
      <c r="I396" s="256"/>
      <c r="J396" s="253"/>
      <c r="K396" s="253"/>
      <c r="L396" s="257"/>
      <c r="M396" s="258"/>
      <c r="N396" s="259"/>
      <c r="O396" s="259"/>
      <c r="P396" s="259"/>
      <c r="Q396" s="259"/>
      <c r="R396" s="259"/>
      <c r="S396" s="259"/>
      <c r="T396" s="260"/>
      <c r="U396" s="13"/>
      <c r="V396" s="13"/>
      <c r="W396" s="13"/>
      <c r="X396" s="13"/>
      <c r="Y396" s="13"/>
      <c r="Z396" s="13"/>
      <c r="AA396" s="13"/>
      <c r="AB396" s="13"/>
      <c r="AC396" s="13"/>
      <c r="AD396" s="13"/>
      <c r="AE396" s="13"/>
      <c r="AT396" s="261" t="s">
        <v>364</v>
      </c>
      <c r="AU396" s="261" t="s">
        <v>90</v>
      </c>
      <c r="AV396" s="13" t="s">
        <v>88</v>
      </c>
      <c r="AW396" s="13" t="s">
        <v>36</v>
      </c>
      <c r="AX396" s="13" t="s">
        <v>81</v>
      </c>
      <c r="AY396" s="261" t="s">
        <v>215</v>
      </c>
    </row>
    <row r="397" s="13" customFormat="1">
      <c r="A397" s="13"/>
      <c r="B397" s="252"/>
      <c r="C397" s="253"/>
      <c r="D397" s="233" t="s">
        <v>364</v>
      </c>
      <c r="E397" s="254" t="s">
        <v>1</v>
      </c>
      <c r="F397" s="255" t="s">
        <v>389</v>
      </c>
      <c r="G397" s="253"/>
      <c r="H397" s="254" t="s">
        <v>1</v>
      </c>
      <c r="I397" s="256"/>
      <c r="J397" s="253"/>
      <c r="K397" s="253"/>
      <c r="L397" s="257"/>
      <c r="M397" s="258"/>
      <c r="N397" s="259"/>
      <c r="O397" s="259"/>
      <c r="P397" s="259"/>
      <c r="Q397" s="259"/>
      <c r="R397" s="259"/>
      <c r="S397" s="259"/>
      <c r="T397" s="260"/>
      <c r="U397" s="13"/>
      <c r="V397" s="13"/>
      <c r="W397" s="13"/>
      <c r="X397" s="13"/>
      <c r="Y397" s="13"/>
      <c r="Z397" s="13"/>
      <c r="AA397" s="13"/>
      <c r="AB397" s="13"/>
      <c r="AC397" s="13"/>
      <c r="AD397" s="13"/>
      <c r="AE397" s="13"/>
      <c r="AT397" s="261" t="s">
        <v>364</v>
      </c>
      <c r="AU397" s="261" t="s">
        <v>90</v>
      </c>
      <c r="AV397" s="13" t="s">
        <v>88</v>
      </c>
      <c r="AW397" s="13" t="s">
        <v>36</v>
      </c>
      <c r="AX397" s="13" t="s">
        <v>81</v>
      </c>
      <c r="AY397" s="261" t="s">
        <v>215</v>
      </c>
    </row>
    <row r="398" s="14" customFormat="1">
      <c r="A398" s="14"/>
      <c r="B398" s="262"/>
      <c r="C398" s="263"/>
      <c r="D398" s="233" t="s">
        <v>364</v>
      </c>
      <c r="E398" s="264" t="s">
        <v>1</v>
      </c>
      <c r="F398" s="265" t="s">
        <v>570</v>
      </c>
      <c r="G398" s="263"/>
      <c r="H398" s="266">
        <v>61.899999999999999</v>
      </c>
      <c r="I398" s="267"/>
      <c r="J398" s="263"/>
      <c r="K398" s="263"/>
      <c r="L398" s="268"/>
      <c r="M398" s="269"/>
      <c r="N398" s="270"/>
      <c r="O398" s="270"/>
      <c r="P398" s="270"/>
      <c r="Q398" s="270"/>
      <c r="R398" s="270"/>
      <c r="S398" s="270"/>
      <c r="T398" s="271"/>
      <c r="U398" s="14"/>
      <c r="V398" s="14"/>
      <c r="W398" s="14"/>
      <c r="X398" s="14"/>
      <c r="Y398" s="14"/>
      <c r="Z398" s="14"/>
      <c r="AA398" s="14"/>
      <c r="AB398" s="14"/>
      <c r="AC398" s="14"/>
      <c r="AD398" s="14"/>
      <c r="AE398" s="14"/>
      <c r="AT398" s="272" t="s">
        <v>364</v>
      </c>
      <c r="AU398" s="272" t="s">
        <v>90</v>
      </c>
      <c r="AV398" s="14" t="s">
        <v>90</v>
      </c>
      <c r="AW398" s="14" t="s">
        <v>36</v>
      </c>
      <c r="AX398" s="14" t="s">
        <v>81</v>
      </c>
      <c r="AY398" s="272" t="s">
        <v>215</v>
      </c>
    </row>
    <row r="399" s="13" customFormat="1">
      <c r="A399" s="13"/>
      <c r="B399" s="252"/>
      <c r="C399" s="253"/>
      <c r="D399" s="233" t="s">
        <v>364</v>
      </c>
      <c r="E399" s="254" t="s">
        <v>1</v>
      </c>
      <c r="F399" s="255" t="s">
        <v>395</v>
      </c>
      <c r="G399" s="253"/>
      <c r="H399" s="254" t="s">
        <v>1</v>
      </c>
      <c r="I399" s="256"/>
      <c r="J399" s="253"/>
      <c r="K399" s="253"/>
      <c r="L399" s="257"/>
      <c r="M399" s="258"/>
      <c r="N399" s="259"/>
      <c r="O399" s="259"/>
      <c r="P399" s="259"/>
      <c r="Q399" s="259"/>
      <c r="R399" s="259"/>
      <c r="S399" s="259"/>
      <c r="T399" s="260"/>
      <c r="U399" s="13"/>
      <c r="V399" s="13"/>
      <c r="W399" s="13"/>
      <c r="X399" s="13"/>
      <c r="Y399" s="13"/>
      <c r="Z399" s="13"/>
      <c r="AA399" s="13"/>
      <c r="AB399" s="13"/>
      <c r="AC399" s="13"/>
      <c r="AD399" s="13"/>
      <c r="AE399" s="13"/>
      <c r="AT399" s="261" t="s">
        <v>364</v>
      </c>
      <c r="AU399" s="261" t="s">
        <v>90</v>
      </c>
      <c r="AV399" s="13" t="s">
        <v>88</v>
      </c>
      <c r="AW399" s="13" t="s">
        <v>36</v>
      </c>
      <c r="AX399" s="13" t="s">
        <v>81</v>
      </c>
      <c r="AY399" s="261" t="s">
        <v>215</v>
      </c>
    </row>
    <row r="400" s="14" customFormat="1">
      <c r="A400" s="14"/>
      <c r="B400" s="262"/>
      <c r="C400" s="263"/>
      <c r="D400" s="233" t="s">
        <v>364</v>
      </c>
      <c r="E400" s="264" t="s">
        <v>1</v>
      </c>
      <c r="F400" s="265" t="s">
        <v>571</v>
      </c>
      <c r="G400" s="263"/>
      <c r="H400" s="266">
        <v>12.59</v>
      </c>
      <c r="I400" s="267"/>
      <c r="J400" s="263"/>
      <c r="K400" s="263"/>
      <c r="L400" s="268"/>
      <c r="M400" s="269"/>
      <c r="N400" s="270"/>
      <c r="O400" s="270"/>
      <c r="P400" s="270"/>
      <c r="Q400" s="270"/>
      <c r="R400" s="270"/>
      <c r="S400" s="270"/>
      <c r="T400" s="271"/>
      <c r="U400" s="14"/>
      <c r="V400" s="14"/>
      <c r="W400" s="14"/>
      <c r="X400" s="14"/>
      <c r="Y400" s="14"/>
      <c r="Z400" s="14"/>
      <c r="AA400" s="14"/>
      <c r="AB400" s="14"/>
      <c r="AC400" s="14"/>
      <c r="AD400" s="14"/>
      <c r="AE400" s="14"/>
      <c r="AT400" s="272" t="s">
        <v>364</v>
      </c>
      <c r="AU400" s="272" t="s">
        <v>90</v>
      </c>
      <c r="AV400" s="14" t="s">
        <v>90</v>
      </c>
      <c r="AW400" s="14" t="s">
        <v>36</v>
      </c>
      <c r="AX400" s="14" t="s">
        <v>81</v>
      </c>
      <c r="AY400" s="272" t="s">
        <v>215</v>
      </c>
    </row>
    <row r="401" s="13" customFormat="1">
      <c r="A401" s="13"/>
      <c r="B401" s="252"/>
      <c r="C401" s="253"/>
      <c r="D401" s="233" t="s">
        <v>364</v>
      </c>
      <c r="E401" s="254" t="s">
        <v>1</v>
      </c>
      <c r="F401" s="255" t="s">
        <v>389</v>
      </c>
      <c r="G401" s="253"/>
      <c r="H401" s="254" t="s">
        <v>1</v>
      </c>
      <c r="I401" s="256"/>
      <c r="J401" s="253"/>
      <c r="K401" s="253"/>
      <c r="L401" s="257"/>
      <c r="M401" s="258"/>
      <c r="N401" s="259"/>
      <c r="O401" s="259"/>
      <c r="P401" s="259"/>
      <c r="Q401" s="259"/>
      <c r="R401" s="259"/>
      <c r="S401" s="259"/>
      <c r="T401" s="260"/>
      <c r="U401" s="13"/>
      <c r="V401" s="13"/>
      <c r="W401" s="13"/>
      <c r="X401" s="13"/>
      <c r="Y401" s="13"/>
      <c r="Z401" s="13"/>
      <c r="AA401" s="13"/>
      <c r="AB401" s="13"/>
      <c r="AC401" s="13"/>
      <c r="AD401" s="13"/>
      <c r="AE401" s="13"/>
      <c r="AT401" s="261" t="s">
        <v>364</v>
      </c>
      <c r="AU401" s="261" t="s">
        <v>90</v>
      </c>
      <c r="AV401" s="13" t="s">
        <v>88</v>
      </c>
      <c r="AW401" s="13" t="s">
        <v>36</v>
      </c>
      <c r="AX401" s="13" t="s">
        <v>81</v>
      </c>
      <c r="AY401" s="261" t="s">
        <v>215</v>
      </c>
    </row>
    <row r="402" s="14" customFormat="1">
      <c r="A402" s="14"/>
      <c r="B402" s="262"/>
      <c r="C402" s="263"/>
      <c r="D402" s="233" t="s">
        <v>364</v>
      </c>
      <c r="E402" s="264" t="s">
        <v>1</v>
      </c>
      <c r="F402" s="265" t="s">
        <v>570</v>
      </c>
      <c r="G402" s="263"/>
      <c r="H402" s="266">
        <v>61.899999999999999</v>
      </c>
      <c r="I402" s="267"/>
      <c r="J402" s="263"/>
      <c r="K402" s="263"/>
      <c r="L402" s="268"/>
      <c r="M402" s="269"/>
      <c r="N402" s="270"/>
      <c r="O402" s="270"/>
      <c r="P402" s="270"/>
      <c r="Q402" s="270"/>
      <c r="R402" s="270"/>
      <c r="S402" s="270"/>
      <c r="T402" s="271"/>
      <c r="U402" s="14"/>
      <c r="V402" s="14"/>
      <c r="W402" s="14"/>
      <c r="X402" s="14"/>
      <c r="Y402" s="14"/>
      <c r="Z402" s="14"/>
      <c r="AA402" s="14"/>
      <c r="AB402" s="14"/>
      <c r="AC402" s="14"/>
      <c r="AD402" s="14"/>
      <c r="AE402" s="14"/>
      <c r="AT402" s="272" t="s">
        <v>364</v>
      </c>
      <c r="AU402" s="272" t="s">
        <v>90</v>
      </c>
      <c r="AV402" s="14" t="s">
        <v>90</v>
      </c>
      <c r="AW402" s="14" t="s">
        <v>36</v>
      </c>
      <c r="AX402" s="14" t="s">
        <v>81</v>
      </c>
      <c r="AY402" s="272" t="s">
        <v>215</v>
      </c>
    </row>
    <row r="403" s="16" customFormat="1">
      <c r="A403" s="16"/>
      <c r="B403" s="284"/>
      <c r="C403" s="285"/>
      <c r="D403" s="233" t="s">
        <v>364</v>
      </c>
      <c r="E403" s="286" t="s">
        <v>1</v>
      </c>
      <c r="F403" s="287" t="s">
        <v>403</v>
      </c>
      <c r="G403" s="285"/>
      <c r="H403" s="288">
        <v>136.38999999999999</v>
      </c>
      <c r="I403" s="289"/>
      <c r="J403" s="285"/>
      <c r="K403" s="285"/>
      <c r="L403" s="290"/>
      <c r="M403" s="291"/>
      <c r="N403" s="292"/>
      <c r="O403" s="292"/>
      <c r="P403" s="292"/>
      <c r="Q403" s="292"/>
      <c r="R403" s="292"/>
      <c r="S403" s="292"/>
      <c r="T403" s="293"/>
      <c r="U403" s="16"/>
      <c r="V403" s="16"/>
      <c r="W403" s="16"/>
      <c r="X403" s="16"/>
      <c r="Y403" s="16"/>
      <c r="Z403" s="16"/>
      <c r="AA403" s="16"/>
      <c r="AB403" s="16"/>
      <c r="AC403" s="16"/>
      <c r="AD403" s="16"/>
      <c r="AE403" s="16"/>
      <c r="AT403" s="294" t="s">
        <v>364</v>
      </c>
      <c r="AU403" s="294" t="s">
        <v>90</v>
      </c>
      <c r="AV403" s="16" t="s">
        <v>227</v>
      </c>
      <c r="AW403" s="16" t="s">
        <v>36</v>
      </c>
      <c r="AX403" s="16" t="s">
        <v>81</v>
      </c>
      <c r="AY403" s="294" t="s">
        <v>215</v>
      </c>
    </row>
    <row r="404" s="13" customFormat="1">
      <c r="A404" s="13"/>
      <c r="B404" s="252"/>
      <c r="C404" s="253"/>
      <c r="D404" s="233" t="s">
        <v>364</v>
      </c>
      <c r="E404" s="254" t="s">
        <v>1</v>
      </c>
      <c r="F404" s="255" t="s">
        <v>561</v>
      </c>
      <c r="G404" s="253"/>
      <c r="H404" s="254" t="s">
        <v>1</v>
      </c>
      <c r="I404" s="256"/>
      <c r="J404" s="253"/>
      <c r="K404" s="253"/>
      <c r="L404" s="257"/>
      <c r="M404" s="258"/>
      <c r="N404" s="259"/>
      <c r="O404" s="259"/>
      <c r="P404" s="259"/>
      <c r="Q404" s="259"/>
      <c r="R404" s="259"/>
      <c r="S404" s="259"/>
      <c r="T404" s="260"/>
      <c r="U404" s="13"/>
      <c r="V404" s="13"/>
      <c r="W404" s="13"/>
      <c r="X404" s="13"/>
      <c r="Y404" s="13"/>
      <c r="Z404" s="13"/>
      <c r="AA404" s="13"/>
      <c r="AB404" s="13"/>
      <c r="AC404" s="13"/>
      <c r="AD404" s="13"/>
      <c r="AE404" s="13"/>
      <c r="AT404" s="261" t="s">
        <v>364</v>
      </c>
      <c r="AU404" s="261" t="s">
        <v>90</v>
      </c>
      <c r="AV404" s="13" t="s">
        <v>88</v>
      </c>
      <c r="AW404" s="13" t="s">
        <v>36</v>
      </c>
      <c r="AX404" s="13" t="s">
        <v>81</v>
      </c>
      <c r="AY404" s="261" t="s">
        <v>215</v>
      </c>
    </row>
    <row r="405" s="14" customFormat="1">
      <c r="A405" s="14"/>
      <c r="B405" s="262"/>
      <c r="C405" s="263"/>
      <c r="D405" s="233" t="s">
        <v>364</v>
      </c>
      <c r="E405" s="264" t="s">
        <v>1</v>
      </c>
      <c r="F405" s="265" t="s">
        <v>572</v>
      </c>
      <c r="G405" s="263"/>
      <c r="H405" s="266">
        <v>2.9100000000000001</v>
      </c>
      <c r="I405" s="267"/>
      <c r="J405" s="263"/>
      <c r="K405" s="263"/>
      <c r="L405" s="268"/>
      <c r="M405" s="269"/>
      <c r="N405" s="270"/>
      <c r="O405" s="270"/>
      <c r="P405" s="270"/>
      <c r="Q405" s="270"/>
      <c r="R405" s="270"/>
      <c r="S405" s="270"/>
      <c r="T405" s="271"/>
      <c r="U405" s="14"/>
      <c r="V405" s="14"/>
      <c r="W405" s="14"/>
      <c r="X405" s="14"/>
      <c r="Y405" s="14"/>
      <c r="Z405" s="14"/>
      <c r="AA405" s="14"/>
      <c r="AB405" s="14"/>
      <c r="AC405" s="14"/>
      <c r="AD405" s="14"/>
      <c r="AE405" s="14"/>
      <c r="AT405" s="272" t="s">
        <v>364</v>
      </c>
      <c r="AU405" s="272" t="s">
        <v>90</v>
      </c>
      <c r="AV405" s="14" t="s">
        <v>90</v>
      </c>
      <c r="AW405" s="14" t="s">
        <v>36</v>
      </c>
      <c r="AX405" s="14" t="s">
        <v>81</v>
      </c>
      <c r="AY405" s="272" t="s">
        <v>215</v>
      </c>
    </row>
    <row r="406" s="14" customFormat="1">
      <c r="A406" s="14"/>
      <c r="B406" s="262"/>
      <c r="C406" s="263"/>
      <c r="D406" s="233" t="s">
        <v>364</v>
      </c>
      <c r="E406" s="264" t="s">
        <v>1</v>
      </c>
      <c r="F406" s="265" t="s">
        <v>573</v>
      </c>
      <c r="G406" s="263"/>
      <c r="H406" s="266">
        <v>2.3100000000000001</v>
      </c>
      <c r="I406" s="267"/>
      <c r="J406" s="263"/>
      <c r="K406" s="263"/>
      <c r="L406" s="268"/>
      <c r="M406" s="269"/>
      <c r="N406" s="270"/>
      <c r="O406" s="270"/>
      <c r="P406" s="270"/>
      <c r="Q406" s="270"/>
      <c r="R406" s="270"/>
      <c r="S406" s="270"/>
      <c r="T406" s="271"/>
      <c r="U406" s="14"/>
      <c r="V406" s="14"/>
      <c r="W406" s="14"/>
      <c r="X406" s="14"/>
      <c r="Y406" s="14"/>
      <c r="Z406" s="14"/>
      <c r="AA406" s="14"/>
      <c r="AB406" s="14"/>
      <c r="AC406" s="14"/>
      <c r="AD406" s="14"/>
      <c r="AE406" s="14"/>
      <c r="AT406" s="272" t="s">
        <v>364</v>
      </c>
      <c r="AU406" s="272" t="s">
        <v>90</v>
      </c>
      <c r="AV406" s="14" t="s">
        <v>90</v>
      </c>
      <c r="AW406" s="14" t="s">
        <v>36</v>
      </c>
      <c r="AX406" s="14" t="s">
        <v>81</v>
      </c>
      <c r="AY406" s="272" t="s">
        <v>215</v>
      </c>
    </row>
    <row r="407" s="16" customFormat="1">
      <c r="A407" s="16"/>
      <c r="B407" s="284"/>
      <c r="C407" s="285"/>
      <c r="D407" s="233" t="s">
        <v>364</v>
      </c>
      <c r="E407" s="286" t="s">
        <v>1</v>
      </c>
      <c r="F407" s="287" t="s">
        <v>403</v>
      </c>
      <c r="G407" s="285"/>
      <c r="H407" s="288">
        <v>5.2199999999999998</v>
      </c>
      <c r="I407" s="289"/>
      <c r="J407" s="285"/>
      <c r="K407" s="285"/>
      <c r="L407" s="290"/>
      <c r="M407" s="291"/>
      <c r="N407" s="292"/>
      <c r="O407" s="292"/>
      <c r="P407" s="292"/>
      <c r="Q407" s="292"/>
      <c r="R407" s="292"/>
      <c r="S407" s="292"/>
      <c r="T407" s="293"/>
      <c r="U407" s="16"/>
      <c r="V407" s="16"/>
      <c r="W407" s="16"/>
      <c r="X407" s="16"/>
      <c r="Y407" s="16"/>
      <c r="Z407" s="16"/>
      <c r="AA407" s="16"/>
      <c r="AB407" s="16"/>
      <c r="AC407" s="16"/>
      <c r="AD407" s="16"/>
      <c r="AE407" s="16"/>
      <c r="AT407" s="294" t="s">
        <v>364</v>
      </c>
      <c r="AU407" s="294" t="s">
        <v>90</v>
      </c>
      <c r="AV407" s="16" t="s">
        <v>227</v>
      </c>
      <c r="AW407" s="16" t="s">
        <v>36</v>
      </c>
      <c r="AX407" s="16" t="s">
        <v>81</v>
      </c>
      <c r="AY407" s="294" t="s">
        <v>215</v>
      </c>
    </row>
    <row r="408" s="15" customFormat="1">
      <c r="A408" s="15"/>
      <c r="B408" s="273"/>
      <c r="C408" s="274"/>
      <c r="D408" s="233" t="s">
        <v>364</v>
      </c>
      <c r="E408" s="275" t="s">
        <v>1</v>
      </c>
      <c r="F408" s="276" t="s">
        <v>368</v>
      </c>
      <c r="G408" s="274"/>
      <c r="H408" s="277">
        <v>141.61000000000001</v>
      </c>
      <c r="I408" s="278"/>
      <c r="J408" s="274"/>
      <c r="K408" s="274"/>
      <c r="L408" s="279"/>
      <c r="M408" s="280"/>
      <c r="N408" s="281"/>
      <c r="O408" s="281"/>
      <c r="P408" s="281"/>
      <c r="Q408" s="281"/>
      <c r="R408" s="281"/>
      <c r="S408" s="281"/>
      <c r="T408" s="282"/>
      <c r="U408" s="15"/>
      <c r="V408" s="15"/>
      <c r="W408" s="15"/>
      <c r="X408" s="15"/>
      <c r="Y408" s="15"/>
      <c r="Z408" s="15"/>
      <c r="AA408" s="15"/>
      <c r="AB408" s="15"/>
      <c r="AC408" s="15"/>
      <c r="AD408" s="15"/>
      <c r="AE408" s="15"/>
      <c r="AT408" s="283" t="s">
        <v>364</v>
      </c>
      <c r="AU408" s="283" t="s">
        <v>90</v>
      </c>
      <c r="AV408" s="15" t="s">
        <v>214</v>
      </c>
      <c r="AW408" s="15" t="s">
        <v>36</v>
      </c>
      <c r="AX408" s="15" t="s">
        <v>88</v>
      </c>
      <c r="AY408" s="283" t="s">
        <v>215</v>
      </c>
    </row>
    <row r="409" s="2" customFormat="1" ht="16.5" customHeight="1">
      <c r="A409" s="39"/>
      <c r="B409" s="40"/>
      <c r="C409" s="220" t="s">
        <v>574</v>
      </c>
      <c r="D409" s="220" t="s">
        <v>216</v>
      </c>
      <c r="E409" s="221" t="s">
        <v>575</v>
      </c>
      <c r="F409" s="222" t="s">
        <v>576</v>
      </c>
      <c r="G409" s="223" t="s">
        <v>523</v>
      </c>
      <c r="H409" s="224">
        <v>141.61000000000001</v>
      </c>
      <c r="I409" s="225"/>
      <c r="J409" s="226">
        <f>ROUND(I409*H409,2)</f>
        <v>0</v>
      </c>
      <c r="K409" s="222" t="s">
        <v>359</v>
      </c>
      <c r="L409" s="45"/>
      <c r="M409" s="227" t="s">
        <v>1</v>
      </c>
      <c r="N409" s="228" t="s">
        <v>46</v>
      </c>
      <c r="O409" s="92"/>
      <c r="P409" s="229">
        <f>O409*H409</f>
        <v>0</v>
      </c>
      <c r="Q409" s="229">
        <v>0</v>
      </c>
      <c r="R409" s="229">
        <f>Q409*H409</f>
        <v>0</v>
      </c>
      <c r="S409" s="229">
        <v>0</v>
      </c>
      <c r="T409" s="230">
        <f>S409*H409</f>
        <v>0</v>
      </c>
      <c r="U409" s="39"/>
      <c r="V409" s="39"/>
      <c r="W409" s="39"/>
      <c r="X409" s="39"/>
      <c r="Y409" s="39"/>
      <c r="Z409" s="39"/>
      <c r="AA409" s="39"/>
      <c r="AB409" s="39"/>
      <c r="AC409" s="39"/>
      <c r="AD409" s="39"/>
      <c r="AE409" s="39"/>
      <c r="AR409" s="231" t="s">
        <v>214</v>
      </c>
      <c r="AT409" s="231" t="s">
        <v>216</v>
      </c>
      <c r="AU409" s="231" t="s">
        <v>90</v>
      </c>
      <c r="AY409" s="18" t="s">
        <v>215</v>
      </c>
      <c r="BE409" s="232">
        <f>IF(N409="základní",J409,0)</f>
        <v>0</v>
      </c>
      <c r="BF409" s="232">
        <f>IF(N409="snížená",J409,0)</f>
        <v>0</v>
      </c>
      <c r="BG409" s="232">
        <f>IF(N409="zákl. přenesená",J409,0)</f>
        <v>0</v>
      </c>
      <c r="BH409" s="232">
        <f>IF(N409="sníž. přenesená",J409,0)</f>
        <v>0</v>
      </c>
      <c r="BI409" s="232">
        <f>IF(N409="nulová",J409,0)</f>
        <v>0</v>
      </c>
      <c r="BJ409" s="18" t="s">
        <v>88</v>
      </c>
      <c r="BK409" s="232">
        <f>ROUND(I409*H409,2)</f>
        <v>0</v>
      </c>
      <c r="BL409" s="18" t="s">
        <v>214</v>
      </c>
      <c r="BM409" s="231" t="s">
        <v>577</v>
      </c>
    </row>
    <row r="410" s="2" customFormat="1">
      <c r="A410" s="39"/>
      <c r="B410" s="40"/>
      <c r="C410" s="41"/>
      <c r="D410" s="233" t="s">
        <v>221</v>
      </c>
      <c r="E410" s="41"/>
      <c r="F410" s="234" t="s">
        <v>578</v>
      </c>
      <c r="G410" s="41"/>
      <c r="H410" s="41"/>
      <c r="I410" s="235"/>
      <c r="J410" s="41"/>
      <c r="K410" s="41"/>
      <c r="L410" s="45"/>
      <c r="M410" s="236"/>
      <c r="N410" s="237"/>
      <c r="O410" s="92"/>
      <c r="P410" s="92"/>
      <c r="Q410" s="92"/>
      <c r="R410" s="92"/>
      <c r="S410" s="92"/>
      <c r="T410" s="93"/>
      <c r="U410" s="39"/>
      <c r="V410" s="39"/>
      <c r="W410" s="39"/>
      <c r="X410" s="39"/>
      <c r="Y410" s="39"/>
      <c r="Z410" s="39"/>
      <c r="AA410" s="39"/>
      <c r="AB410" s="39"/>
      <c r="AC410" s="39"/>
      <c r="AD410" s="39"/>
      <c r="AE410" s="39"/>
      <c r="AT410" s="18" t="s">
        <v>221</v>
      </c>
      <c r="AU410" s="18" t="s">
        <v>90</v>
      </c>
    </row>
    <row r="411" s="2" customFormat="1">
      <c r="A411" s="39"/>
      <c r="B411" s="40"/>
      <c r="C411" s="41"/>
      <c r="D411" s="250" t="s">
        <v>362</v>
      </c>
      <c r="E411" s="41"/>
      <c r="F411" s="251" t="s">
        <v>579</v>
      </c>
      <c r="G411" s="41"/>
      <c r="H411" s="41"/>
      <c r="I411" s="235"/>
      <c r="J411" s="41"/>
      <c r="K411" s="41"/>
      <c r="L411" s="45"/>
      <c r="M411" s="236"/>
      <c r="N411" s="237"/>
      <c r="O411" s="92"/>
      <c r="P411" s="92"/>
      <c r="Q411" s="92"/>
      <c r="R411" s="92"/>
      <c r="S411" s="92"/>
      <c r="T411" s="93"/>
      <c r="U411" s="39"/>
      <c r="V411" s="39"/>
      <c r="W411" s="39"/>
      <c r="X411" s="39"/>
      <c r="Y411" s="39"/>
      <c r="Z411" s="39"/>
      <c r="AA411" s="39"/>
      <c r="AB411" s="39"/>
      <c r="AC411" s="39"/>
      <c r="AD411" s="39"/>
      <c r="AE411" s="39"/>
      <c r="AT411" s="18" t="s">
        <v>362</v>
      </c>
      <c r="AU411" s="18" t="s">
        <v>90</v>
      </c>
    </row>
    <row r="412" s="2" customFormat="1" ht="16.5" customHeight="1">
      <c r="A412" s="39"/>
      <c r="B412" s="40"/>
      <c r="C412" s="220" t="s">
        <v>580</v>
      </c>
      <c r="D412" s="220" t="s">
        <v>216</v>
      </c>
      <c r="E412" s="221" t="s">
        <v>581</v>
      </c>
      <c r="F412" s="222" t="s">
        <v>582</v>
      </c>
      <c r="G412" s="223" t="s">
        <v>583</v>
      </c>
      <c r="H412" s="224">
        <v>7.968</v>
      </c>
      <c r="I412" s="225"/>
      <c r="J412" s="226">
        <f>ROUND(I412*H412,2)</f>
        <v>0</v>
      </c>
      <c r="K412" s="222" t="s">
        <v>359</v>
      </c>
      <c r="L412" s="45"/>
      <c r="M412" s="227" t="s">
        <v>1</v>
      </c>
      <c r="N412" s="228" t="s">
        <v>46</v>
      </c>
      <c r="O412" s="92"/>
      <c r="P412" s="229">
        <f>O412*H412</f>
        <v>0</v>
      </c>
      <c r="Q412" s="229">
        <v>1.06277</v>
      </c>
      <c r="R412" s="229">
        <f>Q412*H412</f>
        <v>8.4681513600000002</v>
      </c>
      <c r="S412" s="229">
        <v>0</v>
      </c>
      <c r="T412" s="230">
        <f>S412*H412</f>
        <v>0</v>
      </c>
      <c r="U412" s="39"/>
      <c r="V412" s="39"/>
      <c r="W412" s="39"/>
      <c r="X412" s="39"/>
      <c r="Y412" s="39"/>
      <c r="Z412" s="39"/>
      <c r="AA412" s="39"/>
      <c r="AB412" s="39"/>
      <c r="AC412" s="39"/>
      <c r="AD412" s="39"/>
      <c r="AE412" s="39"/>
      <c r="AR412" s="231" t="s">
        <v>214</v>
      </c>
      <c r="AT412" s="231" t="s">
        <v>216</v>
      </c>
      <c r="AU412" s="231" t="s">
        <v>90</v>
      </c>
      <c r="AY412" s="18" t="s">
        <v>215</v>
      </c>
      <c r="BE412" s="232">
        <f>IF(N412="základní",J412,0)</f>
        <v>0</v>
      </c>
      <c r="BF412" s="232">
        <f>IF(N412="snížená",J412,0)</f>
        <v>0</v>
      </c>
      <c r="BG412" s="232">
        <f>IF(N412="zákl. přenesená",J412,0)</f>
        <v>0</v>
      </c>
      <c r="BH412" s="232">
        <f>IF(N412="sníž. přenesená",J412,0)</f>
        <v>0</v>
      </c>
      <c r="BI412" s="232">
        <f>IF(N412="nulová",J412,0)</f>
        <v>0</v>
      </c>
      <c r="BJ412" s="18" t="s">
        <v>88</v>
      </c>
      <c r="BK412" s="232">
        <f>ROUND(I412*H412,2)</f>
        <v>0</v>
      </c>
      <c r="BL412" s="18" t="s">
        <v>214</v>
      </c>
      <c r="BM412" s="231" t="s">
        <v>584</v>
      </c>
    </row>
    <row r="413" s="2" customFormat="1">
      <c r="A413" s="39"/>
      <c r="B413" s="40"/>
      <c r="C413" s="41"/>
      <c r="D413" s="233" t="s">
        <v>221</v>
      </c>
      <c r="E413" s="41"/>
      <c r="F413" s="234" t="s">
        <v>585</v>
      </c>
      <c r="G413" s="41"/>
      <c r="H413" s="41"/>
      <c r="I413" s="235"/>
      <c r="J413" s="41"/>
      <c r="K413" s="41"/>
      <c r="L413" s="45"/>
      <c r="M413" s="236"/>
      <c r="N413" s="237"/>
      <c r="O413" s="92"/>
      <c r="P413" s="92"/>
      <c r="Q413" s="92"/>
      <c r="R413" s="92"/>
      <c r="S413" s="92"/>
      <c r="T413" s="93"/>
      <c r="U413" s="39"/>
      <c r="V413" s="39"/>
      <c r="W413" s="39"/>
      <c r="X413" s="39"/>
      <c r="Y413" s="39"/>
      <c r="Z413" s="39"/>
      <c r="AA413" s="39"/>
      <c r="AB413" s="39"/>
      <c r="AC413" s="39"/>
      <c r="AD413" s="39"/>
      <c r="AE413" s="39"/>
      <c r="AT413" s="18" t="s">
        <v>221</v>
      </c>
      <c r="AU413" s="18" t="s">
        <v>90</v>
      </c>
    </row>
    <row r="414" s="2" customFormat="1">
      <c r="A414" s="39"/>
      <c r="B414" s="40"/>
      <c r="C414" s="41"/>
      <c r="D414" s="250" t="s">
        <v>362</v>
      </c>
      <c r="E414" s="41"/>
      <c r="F414" s="251" t="s">
        <v>586</v>
      </c>
      <c r="G414" s="41"/>
      <c r="H414" s="41"/>
      <c r="I414" s="235"/>
      <c r="J414" s="41"/>
      <c r="K414" s="41"/>
      <c r="L414" s="45"/>
      <c r="M414" s="236"/>
      <c r="N414" s="237"/>
      <c r="O414" s="92"/>
      <c r="P414" s="92"/>
      <c r="Q414" s="92"/>
      <c r="R414" s="92"/>
      <c r="S414" s="92"/>
      <c r="T414" s="93"/>
      <c r="U414" s="39"/>
      <c r="V414" s="39"/>
      <c r="W414" s="39"/>
      <c r="X414" s="39"/>
      <c r="Y414" s="39"/>
      <c r="Z414" s="39"/>
      <c r="AA414" s="39"/>
      <c r="AB414" s="39"/>
      <c r="AC414" s="39"/>
      <c r="AD414" s="39"/>
      <c r="AE414" s="39"/>
      <c r="AT414" s="18" t="s">
        <v>362</v>
      </c>
      <c r="AU414" s="18" t="s">
        <v>90</v>
      </c>
    </row>
    <row r="415" s="13" customFormat="1">
      <c r="A415" s="13"/>
      <c r="B415" s="252"/>
      <c r="C415" s="253"/>
      <c r="D415" s="233" t="s">
        <v>364</v>
      </c>
      <c r="E415" s="254" t="s">
        <v>1</v>
      </c>
      <c r="F415" s="255" t="s">
        <v>587</v>
      </c>
      <c r="G415" s="253"/>
      <c r="H415" s="254" t="s">
        <v>1</v>
      </c>
      <c r="I415" s="256"/>
      <c r="J415" s="253"/>
      <c r="K415" s="253"/>
      <c r="L415" s="257"/>
      <c r="M415" s="258"/>
      <c r="N415" s="259"/>
      <c r="O415" s="259"/>
      <c r="P415" s="259"/>
      <c r="Q415" s="259"/>
      <c r="R415" s="259"/>
      <c r="S415" s="259"/>
      <c r="T415" s="260"/>
      <c r="U415" s="13"/>
      <c r="V415" s="13"/>
      <c r="W415" s="13"/>
      <c r="X415" s="13"/>
      <c r="Y415" s="13"/>
      <c r="Z415" s="13"/>
      <c r="AA415" s="13"/>
      <c r="AB415" s="13"/>
      <c r="AC415" s="13"/>
      <c r="AD415" s="13"/>
      <c r="AE415" s="13"/>
      <c r="AT415" s="261" t="s">
        <v>364</v>
      </c>
      <c r="AU415" s="261" t="s">
        <v>90</v>
      </c>
      <c r="AV415" s="13" t="s">
        <v>88</v>
      </c>
      <c r="AW415" s="13" t="s">
        <v>36</v>
      </c>
      <c r="AX415" s="13" t="s">
        <v>81</v>
      </c>
      <c r="AY415" s="261" t="s">
        <v>215</v>
      </c>
    </row>
    <row r="416" s="14" customFormat="1">
      <c r="A416" s="14"/>
      <c r="B416" s="262"/>
      <c r="C416" s="263"/>
      <c r="D416" s="233" t="s">
        <v>364</v>
      </c>
      <c r="E416" s="264" t="s">
        <v>1</v>
      </c>
      <c r="F416" s="265" t="s">
        <v>588</v>
      </c>
      <c r="G416" s="263"/>
      <c r="H416" s="266">
        <v>7.968</v>
      </c>
      <c r="I416" s="267"/>
      <c r="J416" s="263"/>
      <c r="K416" s="263"/>
      <c r="L416" s="268"/>
      <c r="M416" s="269"/>
      <c r="N416" s="270"/>
      <c r="O416" s="270"/>
      <c r="P416" s="270"/>
      <c r="Q416" s="270"/>
      <c r="R416" s="270"/>
      <c r="S416" s="270"/>
      <c r="T416" s="271"/>
      <c r="U416" s="14"/>
      <c r="V416" s="14"/>
      <c r="W416" s="14"/>
      <c r="X416" s="14"/>
      <c r="Y416" s="14"/>
      <c r="Z416" s="14"/>
      <c r="AA416" s="14"/>
      <c r="AB416" s="14"/>
      <c r="AC416" s="14"/>
      <c r="AD416" s="14"/>
      <c r="AE416" s="14"/>
      <c r="AT416" s="272" t="s">
        <v>364</v>
      </c>
      <c r="AU416" s="272" t="s">
        <v>90</v>
      </c>
      <c r="AV416" s="14" t="s">
        <v>90</v>
      </c>
      <c r="AW416" s="14" t="s">
        <v>36</v>
      </c>
      <c r="AX416" s="14" t="s">
        <v>81</v>
      </c>
      <c r="AY416" s="272" t="s">
        <v>215</v>
      </c>
    </row>
    <row r="417" s="15" customFormat="1">
      <c r="A417" s="15"/>
      <c r="B417" s="273"/>
      <c r="C417" s="274"/>
      <c r="D417" s="233" t="s">
        <v>364</v>
      </c>
      <c r="E417" s="275" t="s">
        <v>1</v>
      </c>
      <c r="F417" s="276" t="s">
        <v>368</v>
      </c>
      <c r="G417" s="274"/>
      <c r="H417" s="277">
        <v>7.968</v>
      </c>
      <c r="I417" s="278"/>
      <c r="J417" s="274"/>
      <c r="K417" s="274"/>
      <c r="L417" s="279"/>
      <c r="M417" s="280"/>
      <c r="N417" s="281"/>
      <c r="O417" s="281"/>
      <c r="P417" s="281"/>
      <c r="Q417" s="281"/>
      <c r="R417" s="281"/>
      <c r="S417" s="281"/>
      <c r="T417" s="282"/>
      <c r="U417" s="15"/>
      <c r="V417" s="15"/>
      <c r="W417" s="15"/>
      <c r="X417" s="15"/>
      <c r="Y417" s="15"/>
      <c r="Z417" s="15"/>
      <c r="AA417" s="15"/>
      <c r="AB417" s="15"/>
      <c r="AC417" s="15"/>
      <c r="AD417" s="15"/>
      <c r="AE417" s="15"/>
      <c r="AT417" s="283" t="s">
        <v>364</v>
      </c>
      <c r="AU417" s="283" t="s">
        <v>90</v>
      </c>
      <c r="AV417" s="15" t="s">
        <v>214</v>
      </c>
      <c r="AW417" s="15" t="s">
        <v>36</v>
      </c>
      <c r="AX417" s="15" t="s">
        <v>88</v>
      </c>
      <c r="AY417" s="283" t="s">
        <v>215</v>
      </c>
    </row>
    <row r="418" s="2" customFormat="1" ht="16.5" customHeight="1">
      <c r="A418" s="39"/>
      <c r="B418" s="40"/>
      <c r="C418" s="220" t="s">
        <v>589</v>
      </c>
      <c r="D418" s="220" t="s">
        <v>216</v>
      </c>
      <c r="E418" s="221" t="s">
        <v>590</v>
      </c>
      <c r="F418" s="222" t="s">
        <v>591</v>
      </c>
      <c r="G418" s="223" t="s">
        <v>358</v>
      </c>
      <c r="H418" s="224">
        <v>27.280000000000001</v>
      </c>
      <c r="I418" s="225"/>
      <c r="J418" s="226">
        <f>ROUND(I418*H418,2)</f>
        <v>0</v>
      </c>
      <c r="K418" s="222" t="s">
        <v>359</v>
      </c>
      <c r="L418" s="45"/>
      <c r="M418" s="227" t="s">
        <v>1</v>
      </c>
      <c r="N418" s="228" t="s">
        <v>46</v>
      </c>
      <c r="O418" s="92"/>
      <c r="P418" s="229">
        <f>O418*H418</f>
        <v>0</v>
      </c>
      <c r="Q418" s="229">
        <v>2.3010199999999998</v>
      </c>
      <c r="R418" s="229">
        <f>Q418*H418</f>
        <v>62.7718256</v>
      </c>
      <c r="S418" s="229">
        <v>0</v>
      </c>
      <c r="T418" s="230">
        <f>S418*H418</f>
        <v>0</v>
      </c>
      <c r="U418" s="39"/>
      <c r="V418" s="39"/>
      <c r="W418" s="39"/>
      <c r="X418" s="39"/>
      <c r="Y418" s="39"/>
      <c r="Z418" s="39"/>
      <c r="AA418" s="39"/>
      <c r="AB418" s="39"/>
      <c r="AC418" s="39"/>
      <c r="AD418" s="39"/>
      <c r="AE418" s="39"/>
      <c r="AR418" s="231" t="s">
        <v>214</v>
      </c>
      <c r="AT418" s="231" t="s">
        <v>216</v>
      </c>
      <c r="AU418" s="231" t="s">
        <v>90</v>
      </c>
      <c r="AY418" s="18" t="s">
        <v>215</v>
      </c>
      <c r="BE418" s="232">
        <f>IF(N418="základní",J418,0)</f>
        <v>0</v>
      </c>
      <c r="BF418" s="232">
        <f>IF(N418="snížená",J418,0)</f>
        <v>0</v>
      </c>
      <c r="BG418" s="232">
        <f>IF(N418="zákl. přenesená",J418,0)</f>
        <v>0</v>
      </c>
      <c r="BH418" s="232">
        <f>IF(N418="sníž. přenesená",J418,0)</f>
        <v>0</v>
      </c>
      <c r="BI418" s="232">
        <f>IF(N418="nulová",J418,0)</f>
        <v>0</v>
      </c>
      <c r="BJ418" s="18" t="s">
        <v>88</v>
      </c>
      <c r="BK418" s="232">
        <f>ROUND(I418*H418,2)</f>
        <v>0</v>
      </c>
      <c r="BL418" s="18" t="s">
        <v>214</v>
      </c>
      <c r="BM418" s="231" t="s">
        <v>592</v>
      </c>
    </row>
    <row r="419" s="2" customFormat="1">
      <c r="A419" s="39"/>
      <c r="B419" s="40"/>
      <c r="C419" s="41"/>
      <c r="D419" s="233" t="s">
        <v>221</v>
      </c>
      <c r="E419" s="41"/>
      <c r="F419" s="234" t="s">
        <v>593</v>
      </c>
      <c r="G419" s="41"/>
      <c r="H419" s="41"/>
      <c r="I419" s="235"/>
      <c r="J419" s="41"/>
      <c r="K419" s="41"/>
      <c r="L419" s="45"/>
      <c r="M419" s="236"/>
      <c r="N419" s="237"/>
      <c r="O419" s="92"/>
      <c r="P419" s="92"/>
      <c r="Q419" s="92"/>
      <c r="R419" s="92"/>
      <c r="S419" s="92"/>
      <c r="T419" s="93"/>
      <c r="U419" s="39"/>
      <c r="V419" s="39"/>
      <c r="W419" s="39"/>
      <c r="X419" s="39"/>
      <c r="Y419" s="39"/>
      <c r="Z419" s="39"/>
      <c r="AA419" s="39"/>
      <c r="AB419" s="39"/>
      <c r="AC419" s="39"/>
      <c r="AD419" s="39"/>
      <c r="AE419" s="39"/>
      <c r="AT419" s="18" t="s">
        <v>221</v>
      </c>
      <c r="AU419" s="18" t="s">
        <v>90</v>
      </c>
    </row>
    <row r="420" s="2" customFormat="1">
      <c r="A420" s="39"/>
      <c r="B420" s="40"/>
      <c r="C420" s="41"/>
      <c r="D420" s="250" t="s">
        <v>362</v>
      </c>
      <c r="E420" s="41"/>
      <c r="F420" s="251" t="s">
        <v>594</v>
      </c>
      <c r="G420" s="41"/>
      <c r="H420" s="41"/>
      <c r="I420" s="235"/>
      <c r="J420" s="41"/>
      <c r="K420" s="41"/>
      <c r="L420" s="45"/>
      <c r="M420" s="236"/>
      <c r="N420" s="237"/>
      <c r="O420" s="92"/>
      <c r="P420" s="92"/>
      <c r="Q420" s="92"/>
      <c r="R420" s="92"/>
      <c r="S420" s="92"/>
      <c r="T420" s="93"/>
      <c r="U420" s="39"/>
      <c r="V420" s="39"/>
      <c r="W420" s="39"/>
      <c r="X420" s="39"/>
      <c r="Y420" s="39"/>
      <c r="Z420" s="39"/>
      <c r="AA420" s="39"/>
      <c r="AB420" s="39"/>
      <c r="AC420" s="39"/>
      <c r="AD420" s="39"/>
      <c r="AE420" s="39"/>
      <c r="AT420" s="18" t="s">
        <v>362</v>
      </c>
      <c r="AU420" s="18" t="s">
        <v>90</v>
      </c>
    </row>
    <row r="421" s="13" customFormat="1">
      <c r="A421" s="13"/>
      <c r="B421" s="252"/>
      <c r="C421" s="253"/>
      <c r="D421" s="233" t="s">
        <v>364</v>
      </c>
      <c r="E421" s="254" t="s">
        <v>1</v>
      </c>
      <c r="F421" s="255" t="s">
        <v>595</v>
      </c>
      <c r="G421" s="253"/>
      <c r="H421" s="254" t="s">
        <v>1</v>
      </c>
      <c r="I421" s="256"/>
      <c r="J421" s="253"/>
      <c r="K421" s="253"/>
      <c r="L421" s="257"/>
      <c r="M421" s="258"/>
      <c r="N421" s="259"/>
      <c r="O421" s="259"/>
      <c r="P421" s="259"/>
      <c r="Q421" s="259"/>
      <c r="R421" s="259"/>
      <c r="S421" s="259"/>
      <c r="T421" s="260"/>
      <c r="U421" s="13"/>
      <c r="V421" s="13"/>
      <c r="W421" s="13"/>
      <c r="X421" s="13"/>
      <c r="Y421" s="13"/>
      <c r="Z421" s="13"/>
      <c r="AA421" s="13"/>
      <c r="AB421" s="13"/>
      <c r="AC421" s="13"/>
      <c r="AD421" s="13"/>
      <c r="AE421" s="13"/>
      <c r="AT421" s="261" t="s">
        <v>364</v>
      </c>
      <c r="AU421" s="261" t="s">
        <v>90</v>
      </c>
      <c r="AV421" s="13" t="s">
        <v>88</v>
      </c>
      <c r="AW421" s="13" t="s">
        <v>36</v>
      </c>
      <c r="AX421" s="13" t="s">
        <v>81</v>
      </c>
      <c r="AY421" s="261" t="s">
        <v>215</v>
      </c>
    </row>
    <row r="422" s="13" customFormat="1">
      <c r="A422" s="13"/>
      <c r="B422" s="252"/>
      <c r="C422" s="253"/>
      <c r="D422" s="233" t="s">
        <v>364</v>
      </c>
      <c r="E422" s="254" t="s">
        <v>1</v>
      </c>
      <c r="F422" s="255" t="s">
        <v>389</v>
      </c>
      <c r="G422" s="253"/>
      <c r="H422" s="254" t="s">
        <v>1</v>
      </c>
      <c r="I422" s="256"/>
      <c r="J422" s="253"/>
      <c r="K422" s="253"/>
      <c r="L422" s="257"/>
      <c r="M422" s="258"/>
      <c r="N422" s="259"/>
      <c r="O422" s="259"/>
      <c r="P422" s="259"/>
      <c r="Q422" s="259"/>
      <c r="R422" s="259"/>
      <c r="S422" s="259"/>
      <c r="T422" s="260"/>
      <c r="U422" s="13"/>
      <c r="V422" s="13"/>
      <c r="W422" s="13"/>
      <c r="X422" s="13"/>
      <c r="Y422" s="13"/>
      <c r="Z422" s="13"/>
      <c r="AA422" s="13"/>
      <c r="AB422" s="13"/>
      <c r="AC422" s="13"/>
      <c r="AD422" s="13"/>
      <c r="AE422" s="13"/>
      <c r="AT422" s="261" t="s">
        <v>364</v>
      </c>
      <c r="AU422" s="261" t="s">
        <v>90</v>
      </c>
      <c r="AV422" s="13" t="s">
        <v>88</v>
      </c>
      <c r="AW422" s="13" t="s">
        <v>36</v>
      </c>
      <c r="AX422" s="13" t="s">
        <v>81</v>
      </c>
      <c r="AY422" s="261" t="s">
        <v>215</v>
      </c>
    </row>
    <row r="423" s="14" customFormat="1">
      <c r="A423" s="14"/>
      <c r="B423" s="262"/>
      <c r="C423" s="263"/>
      <c r="D423" s="233" t="s">
        <v>364</v>
      </c>
      <c r="E423" s="264" t="s">
        <v>1</v>
      </c>
      <c r="F423" s="265" t="s">
        <v>596</v>
      </c>
      <c r="G423" s="263"/>
      <c r="H423" s="266">
        <v>2.4660000000000002</v>
      </c>
      <c r="I423" s="267"/>
      <c r="J423" s="263"/>
      <c r="K423" s="263"/>
      <c r="L423" s="268"/>
      <c r="M423" s="269"/>
      <c r="N423" s="270"/>
      <c r="O423" s="270"/>
      <c r="P423" s="270"/>
      <c r="Q423" s="270"/>
      <c r="R423" s="270"/>
      <c r="S423" s="270"/>
      <c r="T423" s="271"/>
      <c r="U423" s="14"/>
      <c r="V423" s="14"/>
      <c r="W423" s="14"/>
      <c r="X423" s="14"/>
      <c r="Y423" s="14"/>
      <c r="Z423" s="14"/>
      <c r="AA423" s="14"/>
      <c r="AB423" s="14"/>
      <c r="AC423" s="14"/>
      <c r="AD423" s="14"/>
      <c r="AE423" s="14"/>
      <c r="AT423" s="272" t="s">
        <v>364</v>
      </c>
      <c r="AU423" s="272" t="s">
        <v>90</v>
      </c>
      <c r="AV423" s="14" t="s">
        <v>90</v>
      </c>
      <c r="AW423" s="14" t="s">
        <v>36</v>
      </c>
      <c r="AX423" s="14" t="s">
        <v>81</v>
      </c>
      <c r="AY423" s="272" t="s">
        <v>215</v>
      </c>
    </row>
    <row r="424" s="14" customFormat="1">
      <c r="A424" s="14"/>
      <c r="B424" s="262"/>
      <c r="C424" s="263"/>
      <c r="D424" s="233" t="s">
        <v>364</v>
      </c>
      <c r="E424" s="264" t="s">
        <v>1</v>
      </c>
      <c r="F424" s="265" t="s">
        <v>597</v>
      </c>
      <c r="G424" s="263"/>
      <c r="H424" s="266">
        <v>8.4749999999999996</v>
      </c>
      <c r="I424" s="267"/>
      <c r="J424" s="263"/>
      <c r="K424" s="263"/>
      <c r="L424" s="268"/>
      <c r="M424" s="269"/>
      <c r="N424" s="270"/>
      <c r="O424" s="270"/>
      <c r="P424" s="270"/>
      <c r="Q424" s="270"/>
      <c r="R424" s="270"/>
      <c r="S424" s="270"/>
      <c r="T424" s="271"/>
      <c r="U424" s="14"/>
      <c r="V424" s="14"/>
      <c r="W424" s="14"/>
      <c r="X424" s="14"/>
      <c r="Y424" s="14"/>
      <c r="Z424" s="14"/>
      <c r="AA424" s="14"/>
      <c r="AB424" s="14"/>
      <c r="AC424" s="14"/>
      <c r="AD424" s="14"/>
      <c r="AE424" s="14"/>
      <c r="AT424" s="272" t="s">
        <v>364</v>
      </c>
      <c r="AU424" s="272" t="s">
        <v>90</v>
      </c>
      <c r="AV424" s="14" t="s">
        <v>90</v>
      </c>
      <c r="AW424" s="14" t="s">
        <v>36</v>
      </c>
      <c r="AX424" s="14" t="s">
        <v>81</v>
      </c>
      <c r="AY424" s="272" t="s">
        <v>215</v>
      </c>
    </row>
    <row r="425" s="14" customFormat="1">
      <c r="A425" s="14"/>
      <c r="B425" s="262"/>
      <c r="C425" s="263"/>
      <c r="D425" s="233" t="s">
        <v>364</v>
      </c>
      <c r="E425" s="264" t="s">
        <v>1</v>
      </c>
      <c r="F425" s="265" t="s">
        <v>598</v>
      </c>
      <c r="G425" s="263"/>
      <c r="H425" s="266">
        <v>0.86899999999999999</v>
      </c>
      <c r="I425" s="267"/>
      <c r="J425" s="263"/>
      <c r="K425" s="263"/>
      <c r="L425" s="268"/>
      <c r="M425" s="269"/>
      <c r="N425" s="270"/>
      <c r="O425" s="270"/>
      <c r="P425" s="270"/>
      <c r="Q425" s="270"/>
      <c r="R425" s="270"/>
      <c r="S425" s="270"/>
      <c r="T425" s="271"/>
      <c r="U425" s="14"/>
      <c r="V425" s="14"/>
      <c r="W425" s="14"/>
      <c r="X425" s="14"/>
      <c r="Y425" s="14"/>
      <c r="Z425" s="14"/>
      <c r="AA425" s="14"/>
      <c r="AB425" s="14"/>
      <c r="AC425" s="14"/>
      <c r="AD425" s="14"/>
      <c r="AE425" s="14"/>
      <c r="AT425" s="272" t="s">
        <v>364</v>
      </c>
      <c r="AU425" s="272" t="s">
        <v>90</v>
      </c>
      <c r="AV425" s="14" t="s">
        <v>90</v>
      </c>
      <c r="AW425" s="14" t="s">
        <v>36</v>
      </c>
      <c r="AX425" s="14" t="s">
        <v>81</v>
      </c>
      <c r="AY425" s="272" t="s">
        <v>215</v>
      </c>
    </row>
    <row r="426" s="13" customFormat="1">
      <c r="A426" s="13"/>
      <c r="B426" s="252"/>
      <c r="C426" s="253"/>
      <c r="D426" s="233" t="s">
        <v>364</v>
      </c>
      <c r="E426" s="254" t="s">
        <v>1</v>
      </c>
      <c r="F426" s="255" t="s">
        <v>395</v>
      </c>
      <c r="G426" s="253"/>
      <c r="H426" s="254" t="s">
        <v>1</v>
      </c>
      <c r="I426" s="256"/>
      <c r="J426" s="253"/>
      <c r="K426" s="253"/>
      <c r="L426" s="257"/>
      <c r="M426" s="258"/>
      <c r="N426" s="259"/>
      <c r="O426" s="259"/>
      <c r="P426" s="259"/>
      <c r="Q426" s="259"/>
      <c r="R426" s="259"/>
      <c r="S426" s="259"/>
      <c r="T426" s="260"/>
      <c r="U426" s="13"/>
      <c r="V426" s="13"/>
      <c r="W426" s="13"/>
      <c r="X426" s="13"/>
      <c r="Y426" s="13"/>
      <c r="Z426" s="13"/>
      <c r="AA426" s="13"/>
      <c r="AB426" s="13"/>
      <c r="AC426" s="13"/>
      <c r="AD426" s="13"/>
      <c r="AE426" s="13"/>
      <c r="AT426" s="261" t="s">
        <v>364</v>
      </c>
      <c r="AU426" s="261" t="s">
        <v>90</v>
      </c>
      <c r="AV426" s="13" t="s">
        <v>88</v>
      </c>
      <c r="AW426" s="13" t="s">
        <v>36</v>
      </c>
      <c r="AX426" s="13" t="s">
        <v>81</v>
      </c>
      <c r="AY426" s="261" t="s">
        <v>215</v>
      </c>
    </row>
    <row r="427" s="14" customFormat="1">
      <c r="A427" s="14"/>
      <c r="B427" s="262"/>
      <c r="C427" s="263"/>
      <c r="D427" s="233" t="s">
        <v>364</v>
      </c>
      <c r="E427" s="264" t="s">
        <v>1</v>
      </c>
      <c r="F427" s="265" t="s">
        <v>599</v>
      </c>
      <c r="G427" s="263"/>
      <c r="H427" s="266">
        <v>1.093</v>
      </c>
      <c r="I427" s="267"/>
      <c r="J427" s="263"/>
      <c r="K427" s="263"/>
      <c r="L427" s="268"/>
      <c r="M427" s="269"/>
      <c r="N427" s="270"/>
      <c r="O427" s="270"/>
      <c r="P427" s="270"/>
      <c r="Q427" s="270"/>
      <c r="R427" s="270"/>
      <c r="S427" s="270"/>
      <c r="T427" s="271"/>
      <c r="U427" s="14"/>
      <c r="V427" s="14"/>
      <c r="W427" s="14"/>
      <c r="X427" s="14"/>
      <c r="Y427" s="14"/>
      <c r="Z427" s="14"/>
      <c r="AA427" s="14"/>
      <c r="AB427" s="14"/>
      <c r="AC427" s="14"/>
      <c r="AD427" s="14"/>
      <c r="AE427" s="14"/>
      <c r="AT427" s="272" t="s">
        <v>364</v>
      </c>
      <c r="AU427" s="272" t="s">
        <v>90</v>
      </c>
      <c r="AV427" s="14" t="s">
        <v>90</v>
      </c>
      <c r="AW427" s="14" t="s">
        <v>36</v>
      </c>
      <c r="AX427" s="14" t="s">
        <v>81</v>
      </c>
      <c r="AY427" s="272" t="s">
        <v>215</v>
      </c>
    </row>
    <row r="428" s="14" customFormat="1">
      <c r="A428" s="14"/>
      <c r="B428" s="262"/>
      <c r="C428" s="263"/>
      <c r="D428" s="233" t="s">
        <v>364</v>
      </c>
      <c r="E428" s="264" t="s">
        <v>1</v>
      </c>
      <c r="F428" s="265" t="s">
        <v>600</v>
      </c>
      <c r="G428" s="263"/>
      <c r="H428" s="266">
        <v>0.47099999999999997</v>
      </c>
      <c r="I428" s="267"/>
      <c r="J428" s="263"/>
      <c r="K428" s="263"/>
      <c r="L428" s="268"/>
      <c r="M428" s="269"/>
      <c r="N428" s="270"/>
      <c r="O428" s="270"/>
      <c r="P428" s="270"/>
      <c r="Q428" s="270"/>
      <c r="R428" s="270"/>
      <c r="S428" s="270"/>
      <c r="T428" s="271"/>
      <c r="U428" s="14"/>
      <c r="V428" s="14"/>
      <c r="W428" s="14"/>
      <c r="X428" s="14"/>
      <c r="Y428" s="14"/>
      <c r="Z428" s="14"/>
      <c r="AA428" s="14"/>
      <c r="AB428" s="14"/>
      <c r="AC428" s="14"/>
      <c r="AD428" s="14"/>
      <c r="AE428" s="14"/>
      <c r="AT428" s="272" t="s">
        <v>364</v>
      </c>
      <c r="AU428" s="272" t="s">
        <v>90</v>
      </c>
      <c r="AV428" s="14" t="s">
        <v>90</v>
      </c>
      <c r="AW428" s="14" t="s">
        <v>36</v>
      </c>
      <c r="AX428" s="14" t="s">
        <v>81</v>
      </c>
      <c r="AY428" s="272" t="s">
        <v>215</v>
      </c>
    </row>
    <row r="429" s="14" customFormat="1">
      <c r="A429" s="14"/>
      <c r="B429" s="262"/>
      <c r="C429" s="263"/>
      <c r="D429" s="233" t="s">
        <v>364</v>
      </c>
      <c r="E429" s="264" t="s">
        <v>1</v>
      </c>
      <c r="F429" s="265" t="s">
        <v>601</v>
      </c>
      <c r="G429" s="263"/>
      <c r="H429" s="266">
        <v>0.373</v>
      </c>
      <c r="I429" s="267"/>
      <c r="J429" s="263"/>
      <c r="K429" s="263"/>
      <c r="L429" s="268"/>
      <c r="M429" s="269"/>
      <c r="N429" s="270"/>
      <c r="O429" s="270"/>
      <c r="P429" s="270"/>
      <c r="Q429" s="270"/>
      <c r="R429" s="270"/>
      <c r="S429" s="270"/>
      <c r="T429" s="271"/>
      <c r="U429" s="14"/>
      <c r="V429" s="14"/>
      <c r="W429" s="14"/>
      <c r="X429" s="14"/>
      <c r="Y429" s="14"/>
      <c r="Z429" s="14"/>
      <c r="AA429" s="14"/>
      <c r="AB429" s="14"/>
      <c r="AC429" s="14"/>
      <c r="AD429" s="14"/>
      <c r="AE429" s="14"/>
      <c r="AT429" s="272" t="s">
        <v>364</v>
      </c>
      <c r="AU429" s="272" t="s">
        <v>90</v>
      </c>
      <c r="AV429" s="14" t="s">
        <v>90</v>
      </c>
      <c r="AW429" s="14" t="s">
        <v>36</v>
      </c>
      <c r="AX429" s="14" t="s">
        <v>81</v>
      </c>
      <c r="AY429" s="272" t="s">
        <v>215</v>
      </c>
    </row>
    <row r="430" s="14" customFormat="1">
      <c r="A430" s="14"/>
      <c r="B430" s="262"/>
      <c r="C430" s="263"/>
      <c r="D430" s="233" t="s">
        <v>364</v>
      </c>
      <c r="E430" s="264" t="s">
        <v>1</v>
      </c>
      <c r="F430" s="265" t="s">
        <v>602</v>
      </c>
      <c r="G430" s="263"/>
      <c r="H430" s="266">
        <v>0.22500000000000001</v>
      </c>
      <c r="I430" s="267"/>
      <c r="J430" s="263"/>
      <c r="K430" s="263"/>
      <c r="L430" s="268"/>
      <c r="M430" s="269"/>
      <c r="N430" s="270"/>
      <c r="O430" s="270"/>
      <c r="P430" s="270"/>
      <c r="Q430" s="270"/>
      <c r="R430" s="270"/>
      <c r="S430" s="270"/>
      <c r="T430" s="271"/>
      <c r="U430" s="14"/>
      <c r="V430" s="14"/>
      <c r="W430" s="14"/>
      <c r="X430" s="14"/>
      <c r="Y430" s="14"/>
      <c r="Z430" s="14"/>
      <c r="AA430" s="14"/>
      <c r="AB430" s="14"/>
      <c r="AC430" s="14"/>
      <c r="AD430" s="14"/>
      <c r="AE430" s="14"/>
      <c r="AT430" s="272" t="s">
        <v>364</v>
      </c>
      <c r="AU430" s="272" t="s">
        <v>90</v>
      </c>
      <c r="AV430" s="14" t="s">
        <v>90</v>
      </c>
      <c r="AW430" s="14" t="s">
        <v>36</v>
      </c>
      <c r="AX430" s="14" t="s">
        <v>81</v>
      </c>
      <c r="AY430" s="272" t="s">
        <v>215</v>
      </c>
    </row>
    <row r="431" s="13" customFormat="1">
      <c r="A431" s="13"/>
      <c r="B431" s="252"/>
      <c r="C431" s="253"/>
      <c r="D431" s="233" t="s">
        <v>364</v>
      </c>
      <c r="E431" s="254" t="s">
        <v>1</v>
      </c>
      <c r="F431" s="255" t="s">
        <v>401</v>
      </c>
      <c r="G431" s="253"/>
      <c r="H431" s="254" t="s">
        <v>1</v>
      </c>
      <c r="I431" s="256"/>
      <c r="J431" s="253"/>
      <c r="K431" s="253"/>
      <c r="L431" s="257"/>
      <c r="M431" s="258"/>
      <c r="N431" s="259"/>
      <c r="O431" s="259"/>
      <c r="P431" s="259"/>
      <c r="Q431" s="259"/>
      <c r="R431" s="259"/>
      <c r="S431" s="259"/>
      <c r="T431" s="260"/>
      <c r="U431" s="13"/>
      <c r="V431" s="13"/>
      <c r="W431" s="13"/>
      <c r="X431" s="13"/>
      <c r="Y431" s="13"/>
      <c r="Z431" s="13"/>
      <c r="AA431" s="13"/>
      <c r="AB431" s="13"/>
      <c r="AC431" s="13"/>
      <c r="AD431" s="13"/>
      <c r="AE431" s="13"/>
      <c r="AT431" s="261" t="s">
        <v>364</v>
      </c>
      <c r="AU431" s="261" t="s">
        <v>90</v>
      </c>
      <c r="AV431" s="13" t="s">
        <v>88</v>
      </c>
      <c r="AW431" s="13" t="s">
        <v>36</v>
      </c>
      <c r="AX431" s="13" t="s">
        <v>81</v>
      </c>
      <c r="AY431" s="261" t="s">
        <v>215</v>
      </c>
    </row>
    <row r="432" s="14" customFormat="1">
      <c r="A432" s="14"/>
      <c r="B432" s="262"/>
      <c r="C432" s="263"/>
      <c r="D432" s="233" t="s">
        <v>364</v>
      </c>
      <c r="E432" s="264" t="s">
        <v>1</v>
      </c>
      <c r="F432" s="265" t="s">
        <v>596</v>
      </c>
      <c r="G432" s="263"/>
      <c r="H432" s="266">
        <v>2.4660000000000002</v>
      </c>
      <c r="I432" s="267"/>
      <c r="J432" s="263"/>
      <c r="K432" s="263"/>
      <c r="L432" s="268"/>
      <c r="M432" s="269"/>
      <c r="N432" s="270"/>
      <c r="O432" s="270"/>
      <c r="P432" s="270"/>
      <c r="Q432" s="270"/>
      <c r="R432" s="270"/>
      <c r="S432" s="270"/>
      <c r="T432" s="271"/>
      <c r="U432" s="14"/>
      <c r="V432" s="14"/>
      <c r="W432" s="14"/>
      <c r="X432" s="14"/>
      <c r="Y432" s="14"/>
      <c r="Z432" s="14"/>
      <c r="AA432" s="14"/>
      <c r="AB432" s="14"/>
      <c r="AC432" s="14"/>
      <c r="AD432" s="14"/>
      <c r="AE432" s="14"/>
      <c r="AT432" s="272" t="s">
        <v>364</v>
      </c>
      <c r="AU432" s="272" t="s">
        <v>90</v>
      </c>
      <c r="AV432" s="14" t="s">
        <v>90</v>
      </c>
      <c r="AW432" s="14" t="s">
        <v>36</v>
      </c>
      <c r="AX432" s="14" t="s">
        <v>81</v>
      </c>
      <c r="AY432" s="272" t="s">
        <v>215</v>
      </c>
    </row>
    <row r="433" s="14" customFormat="1">
      <c r="A433" s="14"/>
      <c r="B433" s="262"/>
      <c r="C433" s="263"/>
      <c r="D433" s="233" t="s">
        <v>364</v>
      </c>
      <c r="E433" s="264" t="s">
        <v>1</v>
      </c>
      <c r="F433" s="265" t="s">
        <v>603</v>
      </c>
      <c r="G433" s="263"/>
      <c r="H433" s="266">
        <v>8.4749999999999996</v>
      </c>
      <c r="I433" s="267"/>
      <c r="J433" s="263"/>
      <c r="K433" s="263"/>
      <c r="L433" s="268"/>
      <c r="M433" s="269"/>
      <c r="N433" s="270"/>
      <c r="O433" s="270"/>
      <c r="P433" s="270"/>
      <c r="Q433" s="270"/>
      <c r="R433" s="270"/>
      <c r="S433" s="270"/>
      <c r="T433" s="271"/>
      <c r="U433" s="14"/>
      <c r="V433" s="14"/>
      <c r="W433" s="14"/>
      <c r="X433" s="14"/>
      <c r="Y433" s="14"/>
      <c r="Z433" s="14"/>
      <c r="AA433" s="14"/>
      <c r="AB433" s="14"/>
      <c r="AC433" s="14"/>
      <c r="AD433" s="14"/>
      <c r="AE433" s="14"/>
      <c r="AT433" s="272" t="s">
        <v>364</v>
      </c>
      <c r="AU433" s="272" t="s">
        <v>90</v>
      </c>
      <c r="AV433" s="14" t="s">
        <v>90</v>
      </c>
      <c r="AW433" s="14" t="s">
        <v>36</v>
      </c>
      <c r="AX433" s="14" t="s">
        <v>81</v>
      </c>
      <c r="AY433" s="272" t="s">
        <v>215</v>
      </c>
    </row>
    <row r="434" s="14" customFormat="1">
      <c r="A434" s="14"/>
      <c r="B434" s="262"/>
      <c r="C434" s="263"/>
      <c r="D434" s="233" t="s">
        <v>364</v>
      </c>
      <c r="E434" s="264" t="s">
        <v>1</v>
      </c>
      <c r="F434" s="265" t="s">
        <v>604</v>
      </c>
      <c r="G434" s="263"/>
      <c r="H434" s="266">
        <v>1.1790000000000001</v>
      </c>
      <c r="I434" s="267"/>
      <c r="J434" s="263"/>
      <c r="K434" s="263"/>
      <c r="L434" s="268"/>
      <c r="M434" s="269"/>
      <c r="N434" s="270"/>
      <c r="O434" s="270"/>
      <c r="P434" s="270"/>
      <c r="Q434" s="270"/>
      <c r="R434" s="270"/>
      <c r="S434" s="270"/>
      <c r="T434" s="271"/>
      <c r="U434" s="14"/>
      <c r="V434" s="14"/>
      <c r="W434" s="14"/>
      <c r="X434" s="14"/>
      <c r="Y434" s="14"/>
      <c r="Z434" s="14"/>
      <c r="AA434" s="14"/>
      <c r="AB434" s="14"/>
      <c r="AC434" s="14"/>
      <c r="AD434" s="14"/>
      <c r="AE434" s="14"/>
      <c r="AT434" s="272" t="s">
        <v>364</v>
      </c>
      <c r="AU434" s="272" t="s">
        <v>90</v>
      </c>
      <c r="AV434" s="14" t="s">
        <v>90</v>
      </c>
      <c r="AW434" s="14" t="s">
        <v>36</v>
      </c>
      <c r="AX434" s="14" t="s">
        <v>81</v>
      </c>
      <c r="AY434" s="272" t="s">
        <v>215</v>
      </c>
    </row>
    <row r="435" s="16" customFormat="1">
      <c r="A435" s="16"/>
      <c r="B435" s="284"/>
      <c r="C435" s="285"/>
      <c r="D435" s="233" t="s">
        <v>364</v>
      </c>
      <c r="E435" s="286" t="s">
        <v>1</v>
      </c>
      <c r="F435" s="287" t="s">
        <v>403</v>
      </c>
      <c r="G435" s="285"/>
      <c r="H435" s="288">
        <v>26.091999999999999</v>
      </c>
      <c r="I435" s="289"/>
      <c r="J435" s="285"/>
      <c r="K435" s="285"/>
      <c r="L435" s="290"/>
      <c r="M435" s="291"/>
      <c r="N435" s="292"/>
      <c r="O435" s="292"/>
      <c r="P435" s="292"/>
      <c r="Q435" s="292"/>
      <c r="R435" s="292"/>
      <c r="S435" s="292"/>
      <c r="T435" s="293"/>
      <c r="U435" s="16"/>
      <c r="V435" s="16"/>
      <c r="W435" s="16"/>
      <c r="X435" s="16"/>
      <c r="Y435" s="16"/>
      <c r="Z435" s="16"/>
      <c r="AA435" s="16"/>
      <c r="AB435" s="16"/>
      <c r="AC435" s="16"/>
      <c r="AD435" s="16"/>
      <c r="AE435" s="16"/>
      <c r="AT435" s="294" t="s">
        <v>364</v>
      </c>
      <c r="AU435" s="294" t="s">
        <v>90</v>
      </c>
      <c r="AV435" s="16" t="s">
        <v>227</v>
      </c>
      <c r="AW435" s="16" t="s">
        <v>36</v>
      </c>
      <c r="AX435" s="16" t="s">
        <v>81</v>
      </c>
      <c r="AY435" s="294" t="s">
        <v>215</v>
      </c>
    </row>
    <row r="436" s="13" customFormat="1">
      <c r="A436" s="13"/>
      <c r="B436" s="252"/>
      <c r="C436" s="253"/>
      <c r="D436" s="233" t="s">
        <v>364</v>
      </c>
      <c r="E436" s="254" t="s">
        <v>1</v>
      </c>
      <c r="F436" s="255" t="s">
        <v>605</v>
      </c>
      <c r="G436" s="253"/>
      <c r="H436" s="254" t="s">
        <v>1</v>
      </c>
      <c r="I436" s="256"/>
      <c r="J436" s="253"/>
      <c r="K436" s="253"/>
      <c r="L436" s="257"/>
      <c r="M436" s="258"/>
      <c r="N436" s="259"/>
      <c r="O436" s="259"/>
      <c r="P436" s="259"/>
      <c r="Q436" s="259"/>
      <c r="R436" s="259"/>
      <c r="S436" s="259"/>
      <c r="T436" s="260"/>
      <c r="U436" s="13"/>
      <c r="V436" s="13"/>
      <c r="W436" s="13"/>
      <c r="X436" s="13"/>
      <c r="Y436" s="13"/>
      <c r="Z436" s="13"/>
      <c r="AA436" s="13"/>
      <c r="AB436" s="13"/>
      <c r="AC436" s="13"/>
      <c r="AD436" s="13"/>
      <c r="AE436" s="13"/>
      <c r="AT436" s="261" t="s">
        <v>364</v>
      </c>
      <c r="AU436" s="261" t="s">
        <v>90</v>
      </c>
      <c r="AV436" s="13" t="s">
        <v>88</v>
      </c>
      <c r="AW436" s="13" t="s">
        <v>36</v>
      </c>
      <c r="AX436" s="13" t="s">
        <v>81</v>
      </c>
      <c r="AY436" s="261" t="s">
        <v>215</v>
      </c>
    </row>
    <row r="437" s="13" customFormat="1">
      <c r="A437" s="13"/>
      <c r="B437" s="252"/>
      <c r="C437" s="253"/>
      <c r="D437" s="233" t="s">
        <v>364</v>
      </c>
      <c r="E437" s="254" t="s">
        <v>1</v>
      </c>
      <c r="F437" s="255" t="s">
        <v>389</v>
      </c>
      <c r="G437" s="253"/>
      <c r="H437" s="254" t="s">
        <v>1</v>
      </c>
      <c r="I437" s="256"/>
      <c r="J437" s="253"/>
      <c r="K437" s="253"/>
      <c r="L437" s="257"/>
      <c r="M437" s="258"/>
      <c r="N437" s="259"/>
      <c r="O437" s="259"/>
      <c r="P437" s="259"/>
      <c r="Q437" s="259"/>
      <c r="R437" s="259"/>
      <c r="S437" s="259"/>
      <c r="T437" s="260"/>
      <c r="U437" s="13"/>
      <c r="V437" s="13"/>
      <c r="W437" s="13"/>
      <c r="X437" s="13"/>
      <c r="Y437" s="13"/>
      <c r="Z437" s="13"/>
      <c r="AA437" s="13"/>
      <c r="AB437" s="13"/>
      <c r="AC437" s="13"/>
      <c r="AD437" s="13"/>
      <c r="AE437" s="13"/>
      <c r="AT437" s="261" t="s">
        <v>364</v>
      </c>
      <c r="AU437" s="261" t="s">
        <v>90</v>
      </c>
      <c r="AV437" s="13" t="s">
        <v>88</v>
      </c>
      <c r="AW437" s="13" t="s">
        <v>36</v>
      </c>
      <c r="AX437" s="13" t="s">
        <v>81</v>
      </c>
      <c r="AY437" s="261" t="s">
        <v>215</v>
      </c>
    </row>
    <row r="438" s="14" customFormat="1">
      <c r="A438" s="14"/>
      <c r="B438" s="262"/>
      <c r="C438" s="263"/>
      <c r="D438" s="233" t="s">
        <v>364</v>
      </c>
      <c r="E438" s="264" t="s">
        <v>1</v>
      </c>
      <c r="F438" s="265" t="s">
        <v>606</v>
      </c>
      <c r="G438" s="263"/>
      <c r="H438" s="266">
        <v>0.71299999999999997</v>
      </c>
      <c r="I438" s="267"/>
      <c r="J438" s="263"/>
      <c r="K438" s="263"/>
      <c r="L438" s="268"/>
      <c r="M438" s="269"/>
      <c r="N438" s="270"/>
      <c r="O438" s="270"/>
      <c r="P438" s="270"/>
      <c r="Q438" s="270"/>
      <c r="R438" s="270"/>
      <c r="S438" s="270"/>
      <c r="T438" s="271"/>
      <c r="U438" s="14"/>
      <c r="V438" s="14"/>
      <c r="W438" s="14"/>
      <c r="X438" s="14"/>
      <c r="Y438" s="14"/>
      <c r="Z438" s="14"/>
      <c r="AA438" s="14"/>
      <c r="AB438" s="14"/>
      <c r="AC438" s="14"/>
      <c r="AD438" s="14"/>
      <c r="AE438" s="14"/>
      <c r="AT438" s="272" t="s">
        <v>364</v>
      </c>
      <c r="AU438" s="272" t="s">
        <v>90</v>
      </c>
      <c r="AV438" s="14" t="s">
        <v>90</v>
      </c>
      <c r="AW438" s="14" t="s">
        <v>36</v>
      </c>
      <c r="AX438" s="14" t="s">
        <v>81</v>
      </c>
      <c r="AY438" s="272" t="s">
        <v>215</v>
      </c>
    </row>
    <row r="439" s="13" customFormat="1">
      <c r="A439" s="13"/>
      <c r="B439" s="252"/>
      <c r="C439" s="253"/>
      <c r="D439" s="233" t="s">
        <v>364</v>
      </c>
      <c r="E439" s="254" t="s">
        <v>1</v>
      </c>
      <c r="F439" s="255" t="s">
        <v>607</v>
      </c>
      <c r="G439" s="253"/>
      <c r="H439" s="254" t="s">
        <v>1</v>
      </c>
      <c r="I439" s="256"/>
      <c r="J439" s="253"/>
      <c r="K439" s="253"/>
      <c r="L439" s="257"/>
      <c r="M439" s="258"/>
      <c r="N439" s="259"/>
      <c r="O439" s="259"/>
      <c r="P439" s="259"/>
      <c r="Q439" s="259"/>
      <c r="R439" s="259"/>
      <c r="S439" s="259"/>
      <c r="T439" s="260"/>
      <c r="U439" s="13"/>
      <c r="V439" s="13"/>
      <c r="W439" s="13"/>
      <c r="X439" s="13"/>
      <c r="Y439" s="13"/>
      <c r="Z439" s="13"/>
      <c r="AA439" s="13"/>
      <c r="AB439" s="13"/>
      <c r="AC439" s="13"/>
      <c r="AD439" s="13"/>
      <c r="AE439" s="13"/>
      <c r="AT439" s="261" t="s">
        <v>364</v>
      </c>
      <c r="AU439" s="261" t="s">
        <v>90</v>
      </c>
      <c r="AV439" s="13" t="s">
        <v>88</v>
      </c>
      <c r="AW439" s="13" t="s">
        <v>36</v>
      </c>
      <c r="AX439" s="13" t="s">
        <v>81</v>
      </c>
      <c r="AY439" s="261" t="s">
        <v>215</v>
      </c>
    </row>
    <row r="440" s="14" customFormat="1">
      <c r="A440" s="14"/>
      <c r="B440" s="262"/>
      <c r="C440" s="263"/>
      <c r="D440" s="233" t="s">
        <v>364</v>
      </c>
      <c r="E440" s="264" t="s">
        <v>1</v>
      </c>
      <c r="F440" s="265" t="s">
        <v>608</v>
      </c>
      <c r="G440" s="263"/>
      <c r="H440" s="266">
        <v>0.47499999999999998</v>
      </c>
      <c r="I440" s="267"/>
      <c r="J440" s="263"/>
      <c r="K440" s="263"/>
      <c r="L440" s="268"/>
      <c r="M440" s="269"/>
      <c r="N440" s="270"/>
      <c r="O440" s="270"/>
      <c r="P440" s="270"/>
      <c r="Q440" s="270"/>
      <c r="R440" s="270"/>
      <c r="S440" s="270"/>
      <c r="T440" s="271"/>
      <c r="U440" s="14"/>
      <c r="V440" s="14"/>
      <c r="W440" s="14"/>
      <c r="X440" s="14"/>
      <c r="Y440" s="14"/>
      <c r="Z440" s="14"/>
      <c r="AA440" s="14"/>
      <c r="AB440" s="14"/>
      <c r="AC440" s="14"/>
      <c r="AD440" s="14"/>
      <c r="AE440" s="14"/>
      <c r="AT440" s="272" t="s">
        <v>364</v>
      </c>
      <c r="AU440" s="272" t="s">
        <v>90</v>
      </c>
      <c r="AV440" s="14" t="s">
        <v>90</v>
      </c>
      <c r="AW440" s="14" t="s">
        <v>36</v>
      </c>
      <c r="AX440" s="14" t="s">
        <v>81</v>
      </c>
      <c r="AY440" s="272" t="s">
        <v>215</v>
      </c>
    </row>
    <row r="441" s="16" customFormat="1">
      <c r="A441" s="16"/>
      <c r="B441" s="284"/>
      <c r="C441" s="285"/>
      <c r="D441" s="233" t="s">
        <v>364</v>
      </c>
      <c r="E441" s="286" t="s">
        <v>1</v>
      </c>
      <c r="F441" s="287" t="s">
        <v>403</v>
      </c>
      <c r="G441" s="285"/>
      <c r="H441" s="288">
        <v>1.1879999999999999</v>
      </c>
      <c r="I441" s="289"/>
      <c r="J441" s="285"/>
      <c r="K441" s="285"/>
      <c r="L441" s="290"/>
      <c r="M441" s="291"/>
      <c r="N441" s="292"/>
      <c r="O441" s="292"/>
      <c r="P441" s="292"/>
      <c r="Q441" s="292"/>
      <c r="R441" s="292"/>
      <c r="S441" s="292"/>
      <c r="T441" s="293"/>
      <c r="U441" s="16"/>
      <c r="V441" s="16"/>
      <c r="W441" s="16"/>
      <c r="X441" s="16"/>
      <c r="Y441" s="16"/>
      <c r="Z441" s="16"/>
      <c r="AA441" s="16"/>
      <c r="AB441" s="16"/>
      <c r="AC441" s="16"/>
      <c r="AD441" s="16"/>
      <c r="AE441" s="16"/>
      <c r="AT441" s="294" t="s">
        <v>364</v>
      </c>
      <c r="AU441" s="294" t="s">
        <v>90</v>
      </c>
      <c r="AV441" s="16" t="s">
        <v>227</v>
      </c>
      <c r="AW441" s="16" t="s">
        <v>36</v>
      </c>
      <c r="AX441" s="16" t="s">
        <v>81</v>
      </c>
      <c r="AY441" s="294" t="s">
        <v>215</v>
      </c>
    </row>
    <row r="442" s="15" customFormat="1">
      <c r="A442" s="15"/>
      <c r="B442" s="273"/>
      <c r="C442" s="274"/>
      <c r="D442" s="233" t="s">
        <v>364</v>
      </c>
      <c r="E442" s="275" t="s">
        <v>1</v>
      </c>
      <c r="F442" s="276" t="s">
        <v>368</v>
      </c>
      <c r="G442" s="274"/>
      <c r="H442" s="277">
        <v>27.280000000000001</v>
      </c>
      <c r="I442" s="278"/>
      <c r="J442" s="274"/>
      <c r="K442" s="274"/>
      <c r="L442" s="279"/>
      <c r="M442" s="280"/>
      <c r="N442" s="281"/>
      <c r="O442" s="281"/>
      <c r="P442" s="281"/>
      <c r="Q442" s="281"/>
      <c r="R442" s="281"/>
      <c r="S442" s="281"/>
      <c r="T442" s="282"/>
      <c r="U442" s="15"/>
      <c r="V442" s="15"/>
      <c r="W442" s="15"/>
      <c r="X442" s="15"/>
      <c r="Y442" s="15"/>
      <c r="Z442" s="15"/>
      <c r="AA442" s="15"/>
      <c r="AB442" s="15"/>
      <c r="AC442" s="15"/>
      <c r="AD442" s="15"/>
      <c r="AE442" s="15"/>
      <c r="AT442" s="283" t="s">
        <v>364</v>
      </c>
      <c r="AU442" s="283" t="s">
        <v>90</v>
      </c>
      <c r="AV442" s="15" t="s">
        <v>214</v>
      </c>
      <c r="AW442" s="15" t="s">
        <v>36</v>
      </c>
      <c r="AX442" s="15" t="s">
        <v>88</v>
      </c>
      <c r="AY442" s="283" t="s">
        <v>215</v>
      </c>
    </row>
    <row r="443" s="2" customFormat="1" ht="16.5" customHeight="1">
      <c r="A443" s="39"/>
      <c r="B443" s="40"/>
      <c r="C443" s="220" t="s">
        <v>609</v>
      </c>
      <c r="D443" s="220" t="s">
        <v>216</v>
      </c>
      <c r="E443" s="221" t="s">
        <v>610</v>
      </c>
      <c r="F443" s="222" t="s">
        <v>611</v>
      </c>
      <c r="G443" s="223" t="s">
        <v>523</v>
      </c>
      <c r="H443" s="224">
        <v>50.142000000000003</v>
      </c>
      <c r="I443" s="225"/>
      <c r="J443" s="226">
        <f>ROUND(I443*H443,2)</f>
        <v>0</v>
      </c>
      <c r="K443" s="222" t="s">
        <v>359</v>
      </c>
      <c r="L443" s="45"/>
      <c r="M443" s="227" t="s">
        <v>1</v>
      </c>
      <c r="N443" s="228" t="s">
        <v>46</v>
      </c>
      <c r="O443" s="92"/>
      <c r="P443" s="229">
        <f>O443*H443</f>
        <v>0</v>
      </c>
      <c r="Q443" s="229">
        <v>0.0026900000000000001</v>
      </c>
      <c r="R443" s="229">
        <f>Q443*H443</f>
        <v>0.13488198000000001</v>
      </c>
      <c r="S443" s="229">
        <v>0</v>
      </c>
      <c r="T443" s="230">
        <f>S443*H443</f>
        <v>0</v>
      </c>
      <c r="U443" s="39"/>
      <c r="V443" s="39"/>
      <c r="W443" s="39"/>
      <c r="X443" s="39"/>
      <c r="Y443" s="39"/>
      <c r="Z443" s="39"/>
      <c r="AA443" s="39"/>
      <c r="AB443" s="39"/>
      <c r="AC443" s="39"/>
      <c r="AD443" s="39"/>
      <c r="AE443" s="39"/>
      <c r="AR443" s="231" t="s">
        <v>214</v>
      </c>
      <c r="AT443" s="231" t="s">
        <v>216</v>
      </c>
      <c r="AU443" s="231" t="s">
        <v>90</v>
      </c>
      <c r="AY443" s="18" t="s">
        <v>215</v>
      </c>
      <c r="BE443" s="232">
        <f>IF(N443="základní",J443,0)</f>
        <v>0</v>
      </c>
      <c r="BF443" s="232">
        <f>IF(N443="snížená",J443,0)</f>
        <v>0</v>
      </c>
      <c r="BG443" s="232">
        <f>IF(N443="zákl. přenesená",J443,0)</f>
        <v>0</v>
      </c>
      <c r="BH443" s="232">
        <f>IF(N443="sníž. přenesená",J443,0)</f>
        <v>0</v>
      </c>
      <c r="BI443" s="232">
        <f>IF(N443="nulová",J443,0)</f>
        <v>0</v>
      </c>
      <c r="BJ443" s="18" t="s">
        <v>88</v>
      </c>
      <c r="BK443" s="232">
        <f>ROUND(I443*H443,2)</f>
        <v>0</v>
      </c>
      <c r="BL443" s="18" t="s">
        <v>214</v>
      </c>
      <c r="BM443" s="231" t="s">
        <v>612</v>
      </c>
    </row>
    <row r="444" s="2" customFormat="1">
      <c r="A444" s="39"/>
      <c r="B444" s="40"/>
      <c r="C444" s="41"/>
      <c r="D444" s="233" t="s">
        <v>221</v>
      </c>
      <c r="E444" s="41"/>
      <c r="F444" s="234" t="s">
        <v>613</v>
      </c>
      <c r="G444" s="41"/>
      <c r="H444" s="41"/>
      <c r="I444" s="235"/>
      <c r="J444" s="41"/>
      <c r="K444" s="41"/>
      <c r="L444" s="45"/>
      <c r="M444" s="236"/>
      <c r="N444" s="237"/>
      <c r="O444" s="92"/>
      <c r="P444" s="92"/>
      <c r="Q444" s="92"/>
      <c r="R444" s="92"/>
      <c r="S444" s="92"/>
      <c r="T444" s="93"/>
      <c r="U444" s="39"/>
      <c r="V444" s="39"/>
      <c r="W444" s="39"/>
      <c r="X444" s="39"/>
      <c r="Y444" s="39"/>
      <c r="Z444" s="39"/>
      <c r="AA444" s="39"/>
      <c r="AB444" s="39"/>
      <c r="AC444" s="39"/>
      <c r="AD444" s="39"/>
      <c r="AE444" s="39"/>
      <c r="AT444" s="18" t="s">
        <v>221</v>
      </c>
      <c r="AU444" s="18" t="s">
        <v>90</v>
      </c>
    </row>
    <row r="445" s="2" customFormat="1">
      <c r="A445" s="39"/>
      <c r="B445" s="40"/>
      <c r="C445" s="41"/>
      <c r="D445" s="250" t="s">
        <v>362</v>
      </c>
      <c r="E445" s="41"/>
      <c r="F445" s="251" t="s">
        <v>614</v>
      </c>
      <c r="G445" s="41"/>
      <c r="H445" s="41"/>
      <c r="I445" s="235"/>
      <c r="J445" s="41"/>
      <c r="K445" s="41"/>
      <c r="L445" s="45"/>
      <c r="M445" s="236"/>
      <c r="N445" s="237"/>
      <c r="O445" s="92"/>
      <c r="P445" s="92"/>
      <c r="Q445" s="92"/>
      <c r="R445" s="92"/>
      <c r="S445" s="92"/>
      <c r="T445" s="93"/>
      <c r="U445" s="39"/>
      <c r="V445" s="39"/>
      <c r="W445" s="39"/>
      <c r="X445" s="39"/>
      <c r="Y445" s="39"/>
      <c r="Z445" s="39"/>
      <c r="AA445" s="39"/>
      <c r="AB445" s="39"/>
      <c r="AC445" s="39"/>
      <c r="AD445" s="39"/>
      <c r="AE445" s="39"/>
      <c r="AT445" s="18" t="s">
        <v>362</v>
      </c>
      <c r="AU445" s="18" t="s">
        <v>90</v>
      </c>
    </row>
    <row r="446" s="13" customFormat="1">
      <c r="A446" s="13"/>
      <c r="B446" s="252"/>
      <c r="C446" s="253"/>
      <c r="D446" s="233" t="s">
        <v>364</v>
      </c>
      <c r="E446" s="254" t="s">
        <v>1</v>
      </c>
      <c r="F446" s="255" t="s">
        <v>595</v>
      </c>
      <c r="G446" s="253"/>
      <c r="H446" s="254" t="s">
        <v>1</v>
      </c>
      <c r="I446" s="256"/>
      <c r="J446" s="253"/>
      <c r="K446" s="253"/>
      <c r="L446" s="257"/>
      <c r="M446" s="258"/>
      <c r="N446" s="259"/>
      <c r="O446" s="259"/>
      <c r="P446" s="259"/>
      <c r="Q446" s="259"/>
      <c r="R446" s="259"/>
      <c r="S446" s="259"/>
      <c r="T446" s="260"/>
      <c r="U446" s="13"/>
      <c r="V446" s="13"/>
      <c r="W446" s="13"/>
      <c r="X446" s="13"/>
      <c r="Y446" s="13"/>
      <c r="Z446" s="13"/>
      <c r="AA446" s="13"/>
      <c r="AB446" s="13"/>
      <c r="AC446" s="13"/>
      <c r="AD446" s="13"/>
      <c r="AE446" s="13"/>
      <c r="AT446" s="261" t="s">
        <v>364</v>
      </c>
      <c r="AU446" s="261" t="s">
        <v>90</v>
      </c>
      <c r="AV446" s="13" t="s">
        <v>88</v>
      </c>
      <c r="AW446" s="13" t="s">
        <v>36</v>
      </c>
      <c r="AX446" s="13" t="s">
        <v>81</v>
      </c>
      <c r="AY446" s="261" t="s">
        <v>215</v>
      </c>
    </row>
    <row r="447" s="13" customFormat="1">
      <c r="A447" s="13"/>
      <c r="B447" s="252"/>
      <c r="C447" s="253"/>
      <c r="D447" s="233" t="s">
        <v>364</v>
      </c>
      <c r="E447" s="254" t="s">
        <v>1</v>
      </c>
      <c r="F447" s="255" t="s">
        <v>389</v>
      </c>
      <c r="G447" s="253"/>
      <c r="H447" s="254" t="s">
        <v>1</v>
      </c>
      <c r="I447" s="256"/>
      <c r="J447" s="253"/>
      <c r="K447" s="253"/>
      <c r="L447" s="257"/>
      <c r="M447" s="258"/>
      <c r="N447" s="259"/>
      <c r="O447" s="259"/>
      <c r="P447" s="259"/>
      <c r="Q447" s="259"/>
      <c r="R447" s="259"/>
      <c r="S447" s="259"/>
      <c r="T447" s="260"/>
      <c r="U447" s="13"/>
      <c r="V447" s="13"/>
      <c r="W447" s="13"/>
      <c r="X447" s="13"/>
      <c r="Y447" s="13"/>
      <c r="Z447" s="13"/>
      <c r="AA447" s="13"/>
      <c r="AB447" s="13"/>
      <c r="AC447" s="13"/>
      <c r="AD447" s="13"/>
      <c r="AE447" s="13"/>
      <c r="AT447" s="261" t="s">
        <v>364</v>
      </c>
      <c r="AU447" s="261" t="s">
        <v>90</v>
      </c>
      <c r="AV447" s="13" t="s">
        <v>88</v>
      </c>
      <c r="AW447" s="13" t="s">
        <v>36</v>
      </c>
      <c r="AX447" s="13" t="s">
        <v>81</v>
      </c>
      <c r="AY447" s="261" t="s">
        <v>215</v>
      </c>
    </row>
    <row r="448" s="14" customFormat="1">
      <c r="A448" s="14"/>
      <c r="B448" s="262"/>
      <c r="C448" s="263"/>
      <c r="D448" s="233" t="s">
        <v>364</v>
      </c>
      <c r="E448" s="264" t="s">
        <v>1</v>
      </c>
      <c r="F448" s="265" t="s">
        <v>615</v>
      </c>
      <c r="G448" s="263"/>
      <c r="H448" s="266">
        <v>5.4800000000000004</v>
      </c>
      <c r="I448" s="267"/>
      <c r="J448" s="263"/>
      <c r="K448" s="263"/>
      <c r="L448" s="268"/>
      <c r="M448" s="269"/>
      <c r="N448" s="270"/>
      <c r="O448" s="270"/>
      <c r="P448" s="270"/>
      <c r="Q448" s="270"/>
      <c r="R448" s="270"/>
      <c r="S448" s="270"/>
      <c r="T448" s="271"/>
      <c r="U448" s="14"/>
      <c r="V448" s="14"/>
      <c r="W448" s="14"/>
      <c r="X448" s="14"/>
      <c r="Y448" s="14"/>
      <c r="Z448" s="14"/>
      <c r="AA448" s="14"/>
      <c r="AB448" s="14"/>
      <c r="AC448" s="14"/>
      <c r="AD448" s="14"/>
      <c r="AE448" s="14"/>
      <c r="AT448" s="272" t="s">
        <v>364</v>
      </c>
      <c r="AU448" s="272" t="s">
        <v>90</v>
      </c>
      <c r="AV448" s="14" t="s">
        <v>90</v>
      </c>
      <c r="AW448" s="14" t="s">
        <v>36</v>
      </c>
      <c r="AX448" s="14" t="s">
        <v>81</v>
      </c>
      <c r="AY448" s="272" t="s">
        <v>215</v>
      </c>
    </row>
    <row r="449" s="14" customFormat="1">
      <c r="A449" s="14"/>
      <c r="B449" s="262"/>
      <c r="C449" s="263"/>
      <c r="D449" s="233" t="s">
        <v>364</v>
      </c>
      <c r="E449" s="264" t="s">
        <v>1</v>
      </c>
      <c r="F449" s="265" t="s">
        <v>616</v>
      </c>
      <c r="G449" s="263"/>
      <c r="H449" s="266">
        <v>13.560000000000001</v>
      </c>
      <c r="I449" s="267"/>
      <c r="J449" s="263"/>
      <c r="K449" s="263"/>
      <c r="L449" s="268"/>
      <c r="M449" s="269"/>
      <c r="N449" s="270"/>
      <c r="O449" s="270"/>
      <c r="P449" s="270"/>
      <c r="Q449" s="270"/>
      <c r="R449" s="270"/>
      <c r="S449" s="270"/>
      <c r="T449" s="271"/>
      <c r="U449" s="14"/>
      <c r="V449" s="14"/>
      <c r="W449" s="14"/>
      <c r="X449" s="14"/>
      <c r="Y449" s="14"/>
      <c r="Z449" s="14"/>
      <c r="AA449" s="14"/>
      <c r="AB449" s="14"/>
      <c r="AC449" s="14"/>
      <c r="AD449" s="14"/>
      <c r="AE449" s="14"/>
      <c r="AT449" s="272" t="s">
        <v>364</v>
      </c>
      <c r="AU449" s="272" t="s">
        <v>90</v>
      </c>
      <c r="AV449" s="14" t="s">
        <v>90</v>
      </c>
      <c r="AW449" s="14" t="s">
        <v>36</v>
      </c>
      <c r="AX449" s="14" t="s">
        <v>81</v>
      </c>
      <c r="AY449" s="272" t="s">
        <v>215</v>
      </c>
    </row>
    <row r="450" s="14" customFormat="1">
      <c r="A450" s="14"/>
      <c r="B450" s="262"/>
      <c r="C450" s="263"/>
      <c r="D450" s="233" t="s">
        <v>364</v>
      </c>
      <c r="E450" s="264" t="s">
        <v>1</v>
      </c>
      <c r="F450" s="265" t="s">
        <v>617</v>
      </c>
      <c r="G450" s="263"/>
      <c r="H450" s="266">
        <v>1.9299999999999999</v>
      </c>
      <c r="I450" s="267"/>
      <c r="J450" s="263"/>
      <c r="K450" s="263"/>
      <c r="L450" s="268"/>
      <c r="M450" s="269"/>
      <c r="N450" s="270"/>
      <c r="O450" s="270"/>
      <c r="P450" s="270"/>
      <c r="Q450" s="270"/>
      <c r="R450" s="270"/>
      <c r="S450" s="270"/>
      <c r="T450" s="271"/>
      <c r="U450" s="14"/>
      <c r="V450" s="14"/>
      <c r="W450" s="14"/>
      <c r="X450" s="14"/>
      <c r="Y450" s="14"/>
      <c r="Z450" s="14"/>
      <c r="AA450" s="14"/>
      <c r="AB450" s="14"/>
      <c r="AC450" s="14"/>
      <c r="AD450" s="14"/>
      <c r="AE450" s="14"/>
      <c r="AT450" s="272" t="s">
        <v>364</v>
      </c>
      <c r="AU450" s="272" t="s">
        <v>90</v>
      </c>
      <c r="AV450" s="14" t="s">
        <v>90</v>
      </c>
      <c r="AW450" s="14" t="s">
        <v>36</v>
      </c>
      <c r="AX450" s="14" t="s">
        <v>81</v>
      </c>
      <c r="AY450" s="272" t="s">
        <v>215</v>
      </c>
    </row>
    <row r="451" s="13" customFormat="1">
      <c r="A451" s="13"/>
      <c r="B451" s="252"/>
      <c r="C451" s="253"/>
      <c r="D451" s="233" t="s">
        <v>364</v>
      </c>
      <c r="E451" s="254" t="s">
        <v>1</v>
      </c>
      <c r="F451" s="255" t="s">
        <v>395</v>
      </c>
      <c r="G451" s="253"/>
      <c r="H451" s="254" t="s">
        <v>1</v>
      </c>
      <c r="I451" s="256"/>
      <c r="J451" s="253"/>
      <c r="K451" s="253"/>
      <c r="L451" s="257"/>
      <c r="M451" s="258"/>
      <c r="N451" s="259"/>
      <c r="O451" s="259"/>
      <c r="P451" s="259"/>
      <c r="Q451" s="259"/>
      <c r="R451" s="259"/>
      <c r="S451" s="259"/>
      <c r="T451" s="260"/>
      <c r="U451" s="13"/>
      <c r="V451" s="13"/>
      <c r="W451" s="13"/>
      <c r="X451" s="13"/>
      <c r="Y451" s="13"/>
      <c r="Z451" s="13"/>
      <c r="AA451" s="13"/>
      <c r="AB451" s="13"/>
      <c r="AC451" s="13"/>
      <c r="AD451" s="13"/>
      <c r="AE451" s="13"/>
      <c r="AT451" s="261" t="s">
        <v>364</v>
      </c>
      <c r="AU451" s="261" t="s">
        <v>90</v>
      </c>
      <c r="AV451" s="13" t="s">
        <v>88</v>
      </c>
      <c r="AW451" s="13" t="s">
        <v>36</v>
      </c>
      <c r="AX451" s="13" t="s">
        <v>81</v>
      </c>
      <c r="AY451" s="261" t="s">
        <v>215</v>
      </c>
    </row>
    <row r="452" s="14" customFormat="1">
      <c r="A452" s="14"/>
      <c r="B452" s="262"/>
      <c r="C452" s="263"/>
      <c r="D452" s="233" t="s">
        <v>364</v>
      </c>
      <c r="E452" s="264" t="s">
        <v>1</v>
      </c>
      <c r="F452" s="265" t="s">
        <v>618</v>
      </c>
      <c r="G452" s="263"/>
      <c r="H452" s="266">
        <v>1.988</v>
      </c>
      <c r="I452" s="267"/>
      <c r="J452" s="263"/>
      <c r="K452" s="263"/>
      <c r="L452" s="268"/>
      <c r="M452" s="269"/>
      <c r="N452" s="270"/>
      <c r="O452" s="270"/>
      <c r="P452" s="270"/>
      <c r="Q452" s="270"/>
      <c r="R452" s="270"/>
      <c r="S452" s="270"/>
      <c r="T452" s="271"/>
      <c r="U452" s="14"/>
      <c r="V452" s="14"/>
      <c r="W452" s="14"/>
      <c r="X452" s="14"/>
      <c r="Y452" s="14"/>
      <c r="Z452" s="14"/>
      <c r="AA452" s="14"/>
      <c r="AB452" s="14"/>
      <c r="AC452" s="14"/>
      <c r="AD452" s="14"/>
      <c r="AE452" s="14"/>
      <c r="AT452" s="272" t="s">
        <v>364</v>
      </c>
      <c r="AU452" s="272" t="s">
        <v>90</v>
      </c>
      <c r="AV452" s="14" t="s">
        <v>90</v>
      </c>
      <c r="AW452" s="14" t="s">
        <v>36</v>
      </c>
      <c r="AX452" s="14" t="s">
        <v>81</v>
      </c>
      <c r="AY452" s="272" t="s">
        <v>215</v>
      </c>
    </row>
    <row r="453" s="14" customFormat="1">
      <c r="A453" s="14"/>
      <c r="B453" s="262"/>
      <c r="C453" s="263"/>
      <c r="D453" s="233" t="s">
        <v>364</v>
      </c>
      <c r="E453" s="264" t="s">
        <v>1</v>
      </c>
      <c r="F453" s="265" t="s">
        <v>619</v>
      </c>
      <c r="G453" s="263"/>
      <c r="H453" s="266">
        <v>1.046</v>
      </c>
      <c r="I453" s="267"/>
      <c r="J453" s="263"/>
      <c r="K453" s="263"/>
      <c r="L453" s="268"/>
      <c r="M453" s="269"/>
      <c r="N453" s="270"/>
      <c r="O453" s="270"/>
      <c r="P453" s="270"/>
      <c r="Q453" s="270"/>
      <c r="R453" s="270"/>
      <c r="S453" s="270"/>
      <c r="T453" s="271"/>
      <c r="U453" s="14"/>
      <c r="V453" s="14"/>
      <c r="W453" s="14"/>
      <c r="X453" s="14"/>
      <c r="Y453" s="14"/>
      <c r="Z453" s="14"/>
      <c r="AA453" s="14"/>
      <c r="AB453" s="14"/>
      <c r="AC453" s="14"/>
      <c r="AD453" s="14"/>
      <c r="AE453" s="14"/>
      <c r="AT453" s="272" t="s">
        <v>364</v>
      </c>
      <c r="AU453" s="272" t="s">
        <v>90</v>
      </c>
      <c r="AV453" s="14" t="s">
        <v>90</v>
      </c>
      <c r="AW453" s="14" t="s">
        <v>36</v>
      </c>
      <c r="AX453" s="14" t="s">
        <v>81</v>
      </c>
      <c r="AY453" s="272" t="s">
        <v>215</v>
      </c>
    </row>
    <row r="454" s="14" customFormat="1">
      <c r="A454" s="14"/>
      <c r="B454" s="262"/>
      <c r="C454" s="263"/>
      <c r="D454" s="233" t="s">
        <v>364</v>
      </c>
      <c r="E454" s="264" t="s">
        <v>1</v>
      </c>
      <c r="F454" s="265" t="s">
        <v>620</v>
      </c>
      <c r="G454" s="263"/>
      <c r="H454" s="266">
        <v>0.82799999999999996</v>
      </c>
      <c r="I454" s="267"/>
      <c r="J454" s="263"/>
      <c r="K454" s="263"/>
      <c r="L454" s="268"/>
      <c r="M454" s="269"/>
      <c r="N454" s="270"/>
      <c r="O454" s="270"/>
      <c r="P454" s="270"/>
      <c r="Q454" s="270"/>
      <c r="R454" s="270"/>
      <c r="S454" s="270"/>
      <c r="T454" s="271"/>
      <c r="U454" s="14"/>
      <c r="V454" s="14"/>
      <c r="W454" s="14"/>
      <c r="X454" s="14"/>
      <c r="Y454" s="14"/>
      <c r="Z454" s="14"/>
      <c r="AA454" s="14"/>
      <c r="AB454" s="14"/>
      <c r="AC454" s="14"/>
      <c r="AD454" s="14"/>
      <c r="AE454" s="14"/>
      <c r="AT454" s="272" t="s">
        <v>364</v>
      </c>
      <c r="AU454" s="272" t="s">
        <v>90</v>
      </c>
      <c r="AV454" s="14" t="s">
        <v>90</v>
      </c>
      <c r="AW454" s="14" t="s">
        <v>36</v>
      </c>
      <c r="AX454" s="14" t="s">
        <v>81</v>
      </c>
      <c r="AY454" s="272" t="s">
        <v>215</v>
      </c>
    </row>
    <row r="455" s="14" customFormat="1">
      <c r="A455" s="14"/>
      <c r="B455" s="262"/>
      <c r="C455" s="263"/>
      <c r="D455" s="233" t="s">
        <v>364</v>
      </c>
      <c r="E455" s="264" t="s">
        <v>1</v>
      </c>
      <c r="F455" s="265" t="s">
        <v>621</v>
      </c>
      <c r="G455" s="263"/>
      <c r="H455" s="266">
        <v>0.5</v>
      </c>
      <c r="I455" s="267"/>
      <c r="J455" s="263"/>
      <c r="K455" s="263"/>
      <c r="L455" s="268"/>
      <c r="M455" s="269"/>
      <c r="N455" s="270"/>
      <c r="O455" s="270"/>
      <c r="P455" s="270"/>
      <c r="Q455" s="270"/>
      <c r="R455" s="270"/>
      <c r="S455" s="270"/>
      <c r="T455" s="271"/>
      <c r="U455" s="14"/>
      <c r="V455" s="14"/>
      <c r="W455" s="14"/>
      <c r="X455" s="14"/>
      <c r="Y455" s="14"/>
      <c r="Z455" s="14"/>
      <c r="AA455" s="14"/>
      <c r="AB455" s="14"/>
      <c r="AC455" s="14"/>
      <c r="AD455" s="14"/>
      <c r="AE455" s="14"/>
      <c r="AT455" s="272" t="s">
        <v>364</v>
      </c>
      <c r="AU455" s="272" t="s">
        <v>90</v>
      </c>
      <c r="AV455" s="14" t="s">
        <v>90</v>
      </c>
      <c r="AW455" s="14" t="s">
        <v>36</v>
      </c>
      <c r="AX455" s="14" t="s">
        <v>81</v>
      </c>
      <c r="AY455" s="272" t="s">
        <v>215</v>
      </c>
    </row>
    <row r="456" s="13" customFormat="1">
      <c r="A456" s="13"/>
      <c r="B456" s="252"/>
      <c r="C456" s="253"/>
      <c r="D456" s="233" t="s">
        <v>364</v>
      </c>
      <c r="E456" s="254" t="s">
        <v>1</v>
      </c>
      <c r="F456" s="255" t="s">
        <v>401</v>
      </c>
      <c r="G456" s="253"/>
      <c r="H456" s="254" t="s">
        <v>1</v>
      </c>
      <c r="I456" s="256"/>
      <c r="J456" s="253"/>
      <c r="K456" s="253"/>
      <c r="L456" s="257"/>
      <c r="M456" s="258"/>
      <c r="N456" s="259"/>
      <c r="O456" s="259"/>
      <c r="P456" s="259"/>
      <c r="Q456" s="259"/>
      <c r="R456" s="259"/>
      <c r="S456" s="259"/>
      <c r="T456" s="260"/>
      <c r="U456" s="13"/>
      <c r="V456" s="13"/>
      <c r="W456" s="13"/>
      <c r="X456" s="13"/>
      <c r="Y456" s="13"/>
      <c r="Z456" s="13"/>
      <c r="AA456" s="13"/>
      <c r="AB456" s="13"/>
      <c r="AC456" s="13"/>
      <c r="AD456" s="13"/>
      <c r="AE456" s="13"/>
      <c r="AT456" s="261" t="s">
        <v>364</v>
      </c>
      <c r="AU456" s="261" t="s">
        <v>90</v>
      </c>
      <c r="AV456" s="13" t="s">
        <v>88</v>
      </c>
      <c r="AW456" s="13" t="s">
        <v>36</v>
      </c>
      <c r="AX456" s="13" t="s">
        <v>81</v>
      </c>
      <c r="AY456" s="261" t="s">
        <v>215</v>
      </c>
    </row>
    <row r="457" s="14" customFormat="1">
      <c r="A457" s="14"/>
      <c r="B457" s="262"/>
      <c r="C457" s="263"/>
      <c r="D457" s="233" t="s">
        <v>364</v>
      </c>
      <c r="E457" s="264" t="s">
        <v>1</v>
      </c>
      <c r="F457" s="265" t="s">
        <v>615</v>
      </c>
      <c r="G457" s="263"/>
      <c r="H457" s="266">
        <v>5.4800000000000004</v>
      </c>
      <c r="I457" s="267"/>
      <c r="J457" s="263"/>
      <c r="K457" s="263"/>
      <c r="L457" s="268"/>
      <c r="M457" s="269"/>
      <c r="N457" s="270"/>
      <c r="O457" s="270"/>
      <c r="P457" s="270"/>
      <c r="Q457" s="270"/>
      <c r="R457" s="270"/>
      <c r="S457" s="270"/>
      <c r="T457" s="271"/>
      <c r="U457" s="14"/>
      <c r="V457" s="14"/>
      <c r="W457" s="14"/>
      <c r="X457" s="14"/>
      <c r="Y457" s="14"/>
      <c r="Z457" s="14"/>
      <c r="AA457" s="14"/>
      <c r="AB457" s="14"/>
      <c r="AC457" s="14"/>
      <c r="AD457" s="14"/>
      <c r="AE457" s="14"/>
      <c r="AT457" s="272" t="s">
        <v>364</v>
      </c>
      <c r="AU457" s="272" t="s">
        <v>90</v>
      </c>
      <c r="AV457" s="14" t="s">
        <v>90</v>
      </c>
      <c r="AW457" s="14" t="s">
        <v>36</v>
      </c>
      <c r="AX457" s="14" t="s">
        <v>81</v>
      </c>
      <c r="AY457" s="272" t="s">
        <v>215</v>
      </c>
    </row>
    <row r="458" s="14" customFormat="1">
      <c r="A458" s="14"/>
      <c r="B458" s="262"/>
      <c r="C458" s="263"/>
      <c r="D458" s="233" t="s">
        <v>364</v>
      </c>
      <c r="E458" s="264" t="s">
        <v>1</v>
      </c>
      <c r="F458" s="265" t="s">
        <v>616</v>
      </c>
      <c r="G458" s="263"/>
      <c r="H458" s="266">
        <v>13.560000000000001</v>
      </c>
      <c r="I458" s="267"/>
      <c r="J458" s="263"/>
      <c r="K458" s="263"/>
      <c r="L458" s="268"/>
      <c r="M458" s="269"/>
      <c r="N458" s="270"/>
      <c r="O458" s="270"/>
      <c r="P458" s="270"/>
      <c r="Q458" s="270"/>
      <c r="R458" s="270"/>
      <c r="S458" s="270"/>
      <c r="T458" s="271"/>
      <c r="U458" s="14"/>
      <c r="V458" s="14"/>
      <c r="W458" s="14"/>
      <c r="X458" s="14"/>
      <c r="Y458" s="14"/>
      <c r="Z458" s="14"/>
      <c r="AA458" s="14"/>
      <c r="AB458" s="14"/>
      <c r="AC458" s="14"/>
      <c r="AD458" s="14"/>
      <c r="AE458" s="14"/>
      <c r="AT458" s="272" t="s">
        <v>364</v>
      </c>
      <c r="AU458" s="272" t="s">
        <v>90</v>
      </c>
      <c r="AV458" s="14" t="s">
        <v>90</v>
      </c>
      <c r="AW458" s="14" t="s">
        <v>36</v>
      </c>
      <c r="AX458" s="14" t="s">
        <v>81</v>
      </c>
      <c r="AY458" s="272" t="s">
        <v>215</v>
      </c>
    </row>
    <row r="459" s="14" customFormat="1">
      <c r="A459" s="14"/>
      <c r="B459" s="262"/>
      <c r="C459" s="263"/>
      <c r="D459" s="233" t="s">
        <v>364</v>
      </c>
      <c r="E459" s="264" t="s">
        <v>1</v>
      </c>
      <c r="F459" s="265" t="s">
        <v>622</v>
      </c>
      <c r="G459" s="263"/>
      <c r="H459" s="266">
        <v>2.6200000000000001</v>
      </c>
      <c r="I459" s="267"/>
      <c r="J459" s="263"/>
      <c r="K459" s="263"/>
      <c r="L459" s="268"/>
      <c r="M459" s="269"/>
      <c r="N459" s="270"/>
      <c r="O459" s="270"/>
      <c r="P459" s="270"/>
      <c r="Q459" s="270"/>
      <c r="R459" s="270"/>
      <c r="S459" s="270"/>
      <c r="T459" s="271"/>
      <c r="U459" s="14"/>
      <c r="V459" s="14"/>
      <c r="W459" s="14"/>
      <c r="X459" s="14"/>
      <c r="Y459" s="14"/>
      <c r="Z459" s="14"/>
      <c r="AA459" s="14"/>
      <c r="AB459" s="14"/>
      <c r="AC459" s="14"/>
      <c r="AD459" s="14"/>
      <c r="AE459" s="14"/>
      <c r="AT459" s="272" t="s">
        <v>364</v>
      </c>
      <c r="AU459" s="272" t="s">
        <v>90</v>
      </c>
      <c r="AV459" s="14" t="s">
        <v>90</v>
      </c>
      <c r="AW459" s="14" t="s">
        <v>36</v>
      </c>
      <c r="AX459" s="14" t="s">
        <v>81</v>
      </c>
      <c r="AY459" s="272" t="s">
        <v>215</v>
      </c>
    </row>
    <row r="460" s="16" customFormat="1">
      <c r="A460" s="16"/>
      <c r="B460" s="284"/>
      <c r="C460" s="285"/>
      <c r="D460" s="233" t="s">
        <v>364</v>
      </c>
      <c r="E460" s="286" t="s">
        <v>1</v>
      </c>
      <c r="F460" s="287" t="s">
        <v>403</v>
      </c>
      <c r="G460" s="285"/>
      <c r="H460" s="288">
        <v>46.991999999999997</v>
      </c>
      <c r="I460" s="289"/>
      <c r="J460" s="285"/>
      <c r="K460" s="285"/>
      <c r="L460" s="290"/>
      <c r="M460" s="291"/>
      <c r="N460" s="292"/>
      <c r="O460" s="292"/>
      <c r="P460" s="292"/>
      <c r="Q460" s="292"/>
      <c r="R460" s="292"/>
      <c r="S460" s="292"/>
      <c r="T460" s="293"/>
      <c r="U460" s="16"/>
      <c r="V460" s="16"/>
      <c r="W460" s="16"/>
      <c r="X460" s="16"/>
      <c r="Y460" s="16"/>
      <c r="Z460" s="16"/>
      <c r="AA460" s="16"/>
      <c r="AB460" s="16"/>
      <c r="AC460" s="16"/>
      <c r="AD460" s="16"/>
      <c r="AE460" s="16"/>
      <c r="AT460" s="294" t="s">
        <v>364</v>
      </c>
      <c r="AU460" s="294" t="s">
        <v>90</v>
      </c>
      <c r="AV460" s="16" t="s">
        <v>227</v>
      </c>
      <c r="AW460" s="16" t="s">
        <v>36</v>
      </c>
      <c r="AX460" s="16" t="s">
        <v>81</v>
      </c>
      <c r="AY460" s="294" t="s">
        <v>215</v>
      </c>
    </row>
    <row r="461" s="13" customFormat="1">
      <c r="A461" s="13"/>
      <c r="B461" s="252"/>
      <c r="C461" s="253"/>
      <c r="D461" s="233" t="s">
        <v>364</v>
      </c>
      <c r="E461" s="254" t="s">
        <v>1</v>
      </c>
      <c r="F461" s="255" t="s">
        <v>605</v>
      </c>
      <c r="G461" s="253"/>
      <c r="H461" s="254" t="s">
        <v>1</v>
      </c>
      <c r="I461" s="256"/>
      <c r="J461" s="253"/>
      <c r="K461" s="253"/>
      <c r="L461" s="257"/>
      <c r="M461" s="258"/>
      <c r="N461" s="259"/>
      <c r="O461" s="259"/>
      <c r="P461" s="259"/>
      <c r="Q461" s="259"/>
      <c r="R461" s="259"/>
      <c r="S461" s="259"/>
      <c r="T461" s="260"/>
      <c r="U461" s="13"/>
      <c r="V461" s="13"/>
      <c r="W461" s="13"/>
      <c r="X461" s="13"/>
      <c r="Y461" s="13"/>
      <c r="Z461" s="13"/>
      <c r="AA461" s="13"/>
      <c r="AB461" s="13"/>
      <c r="AC461" s="13"/>
      <c r="AD461" s="13"/>
      <c r="AE461" s="13"/>
      <c r="AT461" s="261" t="s">
        <v>364</v>
      </c>
      <c r="AU461" s="261" t="s">
        <v>90</v>
      </c>
      <c r="AV461" s="13" t="s">
        <v>88</v>
      </c>
      <c r="AW461" s="13" t="s">
        <v>36</v>
      </c>
      <c r="AX461" s="13" t="s">
        <v>81</v>
      </c>
      <c r="AY461" s="261" t="s">
        <v>215</v>
      </c>
    </row>
    <row r="462" s="13" customFormat="1">
      <c r="A462" s="13"/>
      <c r="B462" s="252"/>
      <c r="C462" s="253"/>
      <c r="D462" s="233" t="s">
        <v>364</v>
      </c>
      <c r="E462" s="254" t="s">
        <v>1</v>
      </c>
      <c r="F462" s="255" t="s">
        <v>389</v>
      </c>
      <c r="G462" s="253"/>
      <c r="H462" s="254" t="s">
        <v>1</v>
      </c>
      <c r="I462" s="256"/>
      <c r="J462" s="253"/>
      <c r="K462" s="253"/>
      <c r="L462" s="257"/>
      <c r="M462" s="258"/>
      <c r="N462" s="259"/>
      <c r="O462" s="259"/>
      <c r="P462" s="259"/>
      <c r="Q462" s="259"/>
      <c r="R462" s="259"/>
      <c r="S462" s="259"/>
      <c r="T462" s="260"/>
      <c r="U462" s="13"/>
      <c r="V462" s="13"/>
      <c r="W462" s="13"/>
      <c r="X462" s="13"/>
      <c r="Y462" s="13"/>
      <c r="Z462" s="13"/>
      <c r="AA462" s="13"/>
      <c r="AB462" s="13"/>
      <c r="AC462" s="13"/>
      <c r="AD462" s="13"/>
      <c r="AE462" s="13"/>
      <c r="AT462" s="261" t="s">
        <v>364</v>
      </c>
      <c r="AU462" s="261" t="s">
        <v>90</v>
      </c>
      <c r="AV462" s="13" t="s">
        <v>88</v>
      </c>
      <c r="AW462" s="13" t="s">
        <v>36</v>
      </c>
      <c r="AX462" s="13" t="s">
        <v>81</v>
      </c>
      <c r="AY462" s="261" t="s">
        <v>215</v>
      </c>
    </row>
    <row r="463" s="14" customFormat="1">
      <c r="A463" s="14"/>
      <c r="B463" s="262"/>
      <c r="C463" s="263"/>
      <c r="D463" s="233" t="s">
        <v>364</v>
      </c>
      <c r="E463" s="264" t="s">
        <v>1</v>
      </c>
      <c r="F463" s="265" t="s">
        <v>623</v>
      </c>
      <c r="G463" s="263"/>
      <c r="H463" s="266">
        <v>1.8899999999999999</v>
      </c>
      <c r="I463" s="267"/>
      <c r="J463" s="263"/>
      <c r="K463" s="263"/>
      <c r="L463" s="268"/>
      <c r="M463" s="269"/>
      <c r="N463" s="270"/>
      <c r="O463" s="270"/>
      <c r="P463" s="270"/>
      <c r="Q463" s="270"/>
      <c r="R463" s="270"/>
      <c r="S463" s="270"/>
      <c r="T463" s="271"/>
      <c r="U463" s="14"/>
      <c r="V463" s="14"/>
      <c r="W463" s="14"/>
      <c r="X463" s="14"/>
      <c r="Y463" s="14"/>
      <c r="Z463" s="14"/>
      <c r="AA463" s="14"/>
      <c r="AB463" s="14"/>
      <c r="AC463" s="14"/>
      <c r="AD463" s="14"/>
      <c r="AE463" s="14"/>
      <c r="AT463" s="272" t="s">
        <v>364</v>
      </c>
      <c r="AU463" s="272" t="s">
        <v>90</v>
      </c>
      <c r="AV463" s="14" t="s">
        <v>90</v>
      </c>
      <c r="AW463" s="14" t="s">
        <v>36</v>
      </c>
      <c r="AX463" s="14" t="s">
        <v>81</v>
      </c>
      <c r="AY463" s="272" t="s">
        <v>215</v>
      </c>
    </row>
    <row r="464" s="13" customFormat="1">
      <c r="A464" s="13"/>
      <c r="B464" s="252"/>
      <c r="C464" s="253"/>
      <c r="D464" s="233" t="s">
        <v>364</v>
      </c>
      <c r="E464" s="254" t="s">
        <v>1</v>
      </c>
      <c r="F464" s="255" t="s">
        <v>607</v>
      </c>
      <c r="G464" s="253"/>
      <c r="H464" s="254" t="s">
        <v>1</v>
      </c>
      <c r="I464" s="256"/>
      <c r="J464" s="253"/>
      <c r="K464" s="253"/>
      <c r="L464" s="257"/>
      <c r="M464" s="258"/>
      <c r="N464" s="259"/>
      <c r="O464" s="259"/>
      <c r="P464" s="259"/>
      <c r="Q464" s="259"/>
      <c r="R464" s="259"/>
      <c r="S464" s="259"/>
      <c r="T464" s="260"/>
      <c r="U464" s="13"/>
      <c r="V464" s="13"/>
      <c r="W464" s="13"/>
      <c r="X464" s="13"/>
      <c r="Y464" s="13"/>
      <c r="Z464" s="13"/>
      <c r="AA464" s="13"/>
      <c r="AB464" s="13"/>
      <c r="AC464" s="13"/>
      <c r="AD464" s="13"/>
      <c r="AE464" s="13"/>
      <c r="AT464" s="261" t="s">
        <v>364</v>
      </c>
      <c r="AU464" s="261" t="s">
        <v>90</v>
      </c>
      <c r="AV464" s="13" t="s">
        <v>88</v>
      </c>
      <c r="AW464" s="13" t="s">
        <v>36</v>
      </c>
      <c r="AX464" s="13" t="s">
        <v>81</v>
      </c>
      <c r="AY464" s="261" t="s">
        <v>215</v>
      </c>
    </row>
    <row r="465" s="14" customFormat="1">
      <c r="A465" s="14"/>
      <c r="B465" s="262"/>
      <c r="C465" s="263"/>
      <c r="D465" s="233" t="s">
        <v>364</v>
      </c>
      <c r="E465" s="264" t="s">
        <v>1</v>
      </c>
      <c r="F465" s="265" t="s">
        <v>624</v>
      </c>
      <c r="G465" s="263"/>
      <c r="H465" s="266">
        <v>1.26</v>
      </c>
      <c r="I465" s="267"/>
      <c r="J465" s="263"/>
      <c r="K465" s="263"/>
      <c r="L465" s="268"/>
      <c r="M465" s="269"/>
      <c r="N465" s="270"/>
      <c r="O465" s="270"/>
      <c r="P465" s="270"/>
      <c r="Q465" s="270"/>
      <c r="R465" s="270"/>
      <c r="S465" s="270"/>
      <c r="T465" s="271"/>
      <c r="U465" s="14"/>
      <c r="V465" s="14"/>
      <c r="W465" s="14"/>
      <c r="X465" s="14"/>
      <c r="Y465" s="14"/>
      <c r="Z465" s="14"/>
      <c r="AA465" s="14"/>
      <c r="AB465" s="14"/>
      <c r="AC465" s="14"/>
      <c r="AD465" s="14"/>
      <c r="AE465" s="14"/>
      <c r="AT465" s="272" t="s">
        <v>364</v>
      </c>
      <c r="AU465" s="272" t="s">
        <v>90</v>
      </c>
      <c r="AV465" s="14" t="s">
        <v>90</v>
      </c>
      <c r="AW465" s="14" t="s">
        <v>36</v>
      </c>
      <c r="AX465" s="14" t="s">
        <v>81</v>
      </c>
      <c r="AY465" s="272" t="s">
        <v>215</v>
      </c>
    </row>
    <row r="466" s="16" customFormat="1">
      <c r="A466" s="16"/>
      <c r="B466" s="284"/>
      <c r="C466" s="285"/>
      <c r="D466" s="233" t="s">
        <v>364</v>
      </c>
      <c r="E466" s="286" t="s">
        <v>1</v>
      </c>
      <c r="F466" s="287" t="s">
        <v>403</v>
      </c>
      <c r="G466" s="285"/>
      <c r="H466" s="288">
        <v>3.1499999999999999</v>
      </c>
      <c r="I466" s="289"/>
      <c r="J466" s="285"/>
      <c r="K466" s="285"/>
      <c r="L466" s="290"/>
      <c r="M466" s="291"/>
      <c r="N466" s="292"/>
      <c r="O466" s="292"/>
      <c r="P466" s="292"/>
      <c r="Q466" s="292"/>
      <c r="R466" s="292"/>
      <c r="S466" s="292"/>
      <c r="T466" s="293"/>
      <c r="U466" s="16"/>
      <c r="V466" s="16"/>
      <c r="W466" s="16"/>
      <c r="X466" s="16"/>
      <c r="Y466" s="16"/>
      <c r="Z466" s="16"/>
      <c r="AA466" s="16"/>
      <c r="AB466" s="16"/>
      <c r="AC466" s="16"/>
      <c r="AD466" s="16"/>
      <c r="AE466" s="16"/>
      <c r="AT466" s="294" t="s">
        <v>364</v>
      </c>
      <c r="AU466" s="294" t="s">
        <v>90</v>
      </c>
      <c r="AV466" s="16" t="s">
        <v>227</v>
      </c>
      <c r="AW466" s="16" t="s">
        <v>36</v>
      </c>
      <c r="AX466" s="16" t="s">
        <v>81</v>
      </c>
      <c r="AY466" s="294" t="s">
        <v>215</v>
      </c>
    </row>
    <row r="467" s="15" customFormat="1">
      <c r="A467" s="15"/>
      <c r="B467" s="273"/>
      <c r="C467" s="274"/>
      <c r="D467" s="233" t="s">
        <v>364</v>
      </c>
      <c r="E467" s="275" t="s">
        <v>1</v>
      </c>
      <c r="F467" s="276" t="s">
        <v>368</v>
      </c>
      <c r="G467" s="274"/>
      <c r="H467" s="277">
        <v>50.142000000000003</v>
      </c>
      <c r="I467" s="278"/>
      <c r="J467" s="274"/>
      <c r="K467" s="274"/>
      <c r="L467" s="279"/>
      <c r="M467" s="280"/>
      <c r="N467" s="281"/>
      <c r="O467" s="281"/>
      <c r="P467" s="281"/>
      <c r="Q467" s="281"/>
      <c r="R467" s="281"/>
      <c r="S467" s="281"/>
      <c r="T467" s="282"/>
      <c r="U467" s="15"/>
      <c r="V467" s="15"/>
      <c r="W467" s="15"/>
      <c r="X467" s="15"/>
      <c r="Y467" s="15"/>
      <c r="Z467" s="15"/>
      <c r="AA467" s="15"/>
      <c r="AB467" s="15"/>
      <c r="AC467" s="15"/>
      <c r="AD467" s="15"/>
      <c r="AE467" s="15"/>
      <c r="AT467" s="283" t="s">
        <v>364</v>
      </c>
      <c r="AU467" s="283" t="s">
        <v>90</v>
      </c>
      <c r="AV467" s="15" t="s">
        <v>214</v>
      </c>
      <c r="AW467" s="15" t="s">
        <v>36</v>
      </c>
      <c r="AX467" s="15" t="s">
        <v>88</v>
      </c>
      <c r="AY467" s="283" t="s">
        <v>215</v>
      </c>
    </row>
    <row r="468" s="2" customFormat="1" ht="16.5" customHeight="1">
      <c r="A468" s="39"/>
      <c r="B468" s="40"/>
      <c r="C468" s="220" t="s">
        <v>625</v>
      </c>
      <c r="D468" s="220" t="s">
        <v>216</v>
      </c>
      <c r="E468" s="221" t="s">
        <v>626</v>
      </c>
      <c r="F468" s="222" t="s">
        <v>627</v>
      </c>
      <c r="G468" s="223" t="s">
        <v>523</v>
      </c>
      <c r="H468" s="224">
        <v>50.142000000000003</v>
      </c>
      <c r="I468" s="225"/>
      <c r="J468" s="226">
        <f>ROUND(I468*H468,2)</f>
        <v>0</v>
      </c>
      <c r="K468" s="222" t="s">
        <v>359</v>
      </c>
      <c r="L468" s="45"/>
      <c r="M468" s="227" t="s">
        <v>1</v>
      </c>
      <c r="N468" s="228" t="s">
        <v>46</v>
      </c>
      <c r="O468" s="92"/>
      <c r="P468" s="229">
        <f>O468*H468</f>
        <v>0</v>
      </c>
      <c r="Q468" s="229">
        <v>0</v>
      </c>
      <c r="R468" s="229">
        <f>Q468*H468</f>
        <v>0</v>
      </c>
      <c r="S468" s="229">
        <v>0</v>
      </c>
      <c r="T468" s="230">
        <f>S468*H468</f>
        <v>0</v>
      </c>
      <c r="U468" s="39"/>
      <c r="V468" s="39"/>
      <c r="W468" s="39"/>
      <c r="X468" s="39"/>
      <c r="Y468" s="39"/>
      <c r="Z468" s="39"/>
      <c r="AA468" s="39"/>
      <c r="AB468" s="39"/>
      <c r="AC468" s="39"/>
      <c r="AD468" s="39"/>
      <c r="AE468" s="39"/>
      <c r="AR468" s="231" t="s">
        <v>214</v>
      </c>
      <c r="AT468" s="231" t="s">
        <v>216</v>
      </c>
      <c r="AU468" s="231" t="s">
        <v>90</v>
      </c>
      <c r="AY468" s="18" t="s">
        <v>215</v>
      </c>
      <c r="BE468" s="232">
        <f>IF(N468="základní",J468,0)</f>
        <v>0</v>
      </c>
      <c r="BF468" s="232">
        <f>IF(N468="snížená",J468,0)</f>
        <v>0</v>
      </c>
      <c r="BG468" s="232">
        <f>IF(N468="zákl. přenesená",J468,0)</f>
        <v>0</v>
      </c>
      <c r="BH468" s="232">
        <f>IF(N468="sníž. přenesená",J468,0)</f>
        <v>0</v>
      </c>
      <c r="BI468" s="232">
        <f>IF(N468="nulová",J468,0)</f>
        <v>0</v>
      </c>
      <c r="BJ468" s="18" t="s">
        <v>88</v>
      </c>
      <c r="BK468" s="232">
        <f>ROUND(I468*H468,2)</f>
        <v>0</v>
      </c>
      <c r="BL468" s="18" t="s">
        <v>214</v>
      </c>
      <c r="BM468" s="231" t="s">
        <v>628</v>
      </c>
    </row>
    <row r="469" s="2" customFormat="1">
      <c r="A469" s="39"/>
      <c r="B469" s="40"/>
      <c r="C469" s="41"/>
      <c r="D469" s="233" t="s">
        <v>221</v>
      </c>
      <c r="E469" s="41"/>
      <c r="F469" s="234" t="s">
        <v>629</v>
      </c>
      <c r="G469" s="41"/>
      <c r="H469" s="41"/>
      <c r="I469" s="235"/>
      <c r="J469" s="41"/>
      <c r="K469" s="41"/>
      <c r="L469" s="45"/>
      <c r="M469" s="236"/>
      <c r="N469" s="237"/>
      <c r="O469" s="92"/>
      <c r="P469" s="92"/>
      <c r="Q469" s="92"/>
      <c r="R469" s="92"/>
      <c r="S469" s="92"/>
      <c r="T469" s="93"/>
      <c r="U469" s="39"/>
      <c r="V469" s="39"/>
      <c r="W469" s="39"/>
      <c r="X469" s="39"/>
      <c r="Y469" s="39"/>
      <c r="Z469" s="39"/>
      <c r="AA469" s="39"/>
      <c r="AB469" s="39"/>
      <c r="AC469" s="39"/>
      <c r="AD469" s="39"/>
      <c r="AE469" s="39"/>
      <c r="AT469" s="18" t="s">
        <v>221</v>
      </c>
      <c r="AU469" s="18" t="s">
        <v>90</v>
      </c>
    </row>
    <row r="470" s="2" customFormat="1">
      <c r="A470" s="39"/>
      <c r="B470" s="40"/>
      <c r="C470" s="41"/>
      <c r="D470" s="250" t="s">
        <v>362</v>
      </c>
      <c r="E470" s="41"/>
      <c r="F470" s="251" t="s">
        <v>630</v>
      </c>
      <c r="G470" s="41"/>
      <c r="H470" s="41"/>
      <c r="I470" s="235"/>
      <c r="J470" s="41"/>
      <c r="K470" s="41"/>
      <c r="L470" s="45"/>
      <c r="M470" s="236"/>
      <c r="N470" s="237"/>
      <c r="O470" s="92"/>
      <c r="P470" s="92"/>
      <c r="Q470" s="92"/>
      <c r="R470" s="92"/>
      <c r="S470" s="92"/>
      <c r="T470" s="93"/>
      <c r="U470" s="39"/>
      <c r="V470" s="39"/>
      <c r="W470" s="39"/>
      <c r="X470" s="39"/>
      <c r="Y470" s="39"/>
      <c r="Z470" s="39"/>
      <c r="AA470" s="39"/>
      <c r="AB470" s="39"/>
      <c r="AC470" s="39"/>
      <c r="AD470" s="39"/>
      <c r="AE470" s="39"/>
      <c r="AT470" s="18" t="s">
        <v>362</v>
      </c>
      <c r="AU470" s="18" t="s">
        <v>90</v>
      </c>
    </row>
    <row r="471" s="2" customFormat="1" ht="24.15" customHeight="1">
      <c r="A471" s="39"/>
      <c r="B471" s="40"/>
      <c r="C471" s="220" t="s">
        <v>631</v>
      </c>
      <c r="D471" s="220" t="s">
        <v>216</v>
      </c>
      <c r="E471" s="221" t="s">
        <v>632</v>
      </c>
      <c r="F471" s="222" t="s">
        <v>633</v>
      </c>
      <c r="G471" s="223" t="s">
        <v>358</v>
      </c>
      <c r="H471" s="224">
        <v>99.436999999999998</v>
      </c>
      <c r="I471" s="225"/>
      <c r="J471" s="226">
        <f>ROUND(I471*H471,2)</f>
        <v>0</v>
      </c>
      <c r="K471" s="222" t="s">
        <v>359</v>
      </c>
      <c r="L471" s="45"/>
      <c r="M471" s="227" t="s">
        <v>1</v>
      </c>
      <c r="N471" s="228" t="s">
        <v>46</v>
      </c>
      <c r="O471" s="92"/>
      <c r="P471" s="229">
        <f>O471*H471</f>
        <v>0</v>
      </c>
      <c r="Q471" s="229">
        <v>2.5018699999999998</v>
      </c>
      <c r="R471" s="229">
        <f>Q471*H471</f>
        <v>248.77844718999998</v>
      </c>
      <c r="S471" s="229">
        <v>0</v>
      </c>
      <c r="T471" s="230">
        <f>S471*H471</f>
        <v>0</v>
      </c>
      <c r="U471" s="39"/>
      <c r="V471" s="39"/>
      <c r="W471" s="39"/>
      <c r="X471" s="39"/>
      <c r="Y471" s="39"/>
      <c r="Z471" s="39"/>
      <c r="AA471" s="39"/>
      <c r="AB471" s="39"/>
      <c r="AC471" s="39"/>
      <c r="AD471" s="39"/>
      <c r="AE471" s="39"/>
      <c r="AR471" s="231" t="s">
        <v>214</v>
      </c>
      <c r="AT471" s="231" t="s">
        <v>216</v>
      </c>
      <c r="AU471" s="231" t="s">
        <v>90</v>
      </c>
      <c r="AY471" s="18" t="s">
        <v>215</v>
      </c>
      <c r="BE471" s="232">
        <f>IF(N471="základní",J471,0)</f>
        <v>0</v>
      </c>
      <c r="BF471" s="232">
        <f>IF(N471="snížená",J471,0)</f>
        <v>0</v>
      </c>
      <c r="BG471" s="232">
        <f>IF(N471="zákl. přenesená",J471,0)</f>
        <v>0</v>
      </c>
      <c r="BH471" s="232">
        <f>IF(N471="sníž. přenesená",J471,0)</f>
        <v>0</v>
      </c>
      <c r="BI471" s="232">
        <f>IF(N471="nulová",J471,0)</f>
        <v>0</v>
      </c>
      <c r="BJ471" s="18" t="s">
        <v>88</v>
      </c>
      <c r="BK471" s="232">
        <f>ROUND(I471*H471,2)</f>
        <v>0</v>
      </c>
      <c r="BL471" s="18" t="s">
        <v>214</v>
      </c>
      <c r="BM471" s="231" t="s">
        <v>634</v>
      </c>
    </row>
    <row r="472" s="2" customFormat="1">
      <c r="A472" s="39"/>
      <c r="B472" s="40"/>
      <c r="C472" s="41"/>
      <c r="D472" s="233" t="s">
        <v>221</v>
      </c>
      <c r="E472" s="41"/>
      <c r="F472" s="234" t="s">
        <v>635</v>
      </c>
      <c r="G472" s="41"/>
      <c r="H472" s="41"/>
      <c r="I472" s="235"/>
      <c r="J472" s="41"/>
      <c r="K472" s="41"/>
      <c r="L472" s="45"/>
      <c r="M472" s="236"/>
      <c r="N472" s="237"/>
      <c r="O472" s="92"/>
      <c r="P472" s="92"/>
      <c r="Q472" s="92"/>
      <c r="R472" s="92"/>
      <c r="S472" s="92"/>
      <c r="T472" s="93"/>
      <c r="U472" s="39"/>
      <c r="V472" s="39"/>
      <c r="W472" s="39"/>
      <c r="X472" s="39"/>
      <c r="Y472" s="39"/>
      <c r="Z472" s="39"/>
      <c r="AA472" s="39"/>
      <c r="AB472" s="39"/>
      <c r="AC472" s="39"/>
      <c r="AD472" s="39"/>
      <c r="AE472" s="39"/>
      <c r="AT472" s="18" t="s">
        <v>221</v>
      </c>
      <c r="AU472" s="18" t="s">
        <v>90</v>
      </c>
    </row>
    <row r="473" s="2" customFormat="1">
      <c r="A473" s="39"/>
      <c r="B473" s="40"/>
      <c r="C473" s="41"/>
      <c r="D473" s="250" t="s">
        <v>362</v>
      </c>
      <c r="E473" s="41"/>
      <c r="F473" s="251" t="s">
        <v>636</v>
      </c>
      <c r="G473" s="41"/>
      <c r="H473" s="41"/>
      <c r="I473" s="235"/>
      <c r="J473" s="41"/>
      <c r="K473" s="41"/>
      <c r="L473" s="45"/>
      <c r="M473" s="236"/>
      <c r="N473" s="237"/>
      <c r="O473" s="92"/>
      <c r="P473" s="92"/>
      <c r="Q473" s="92"/>
      <c r="R473" s="92"/>
      <c r="S473" s="92"/>
      <c r="T473" s="93"/>
      <c r="U473" s="39"/>
      <c r="V473" s="39"/>
      <c r="W473" s="39"/>
      <c r="X473" s="39"/>
      <c r="Y473" s="39"/>
      <c r="Z473" s="39"/>
      <c r="AA473" s="39"/>
      <c r="AB473" s="39"/>
      <c r="AC473" s="39"/>
      <c r="AD473" s="39"/>
      <c r="AE473" s="39"/>
      <c r="AT473" s="18" t="s">
        <v>362</v>
      </c>
      <c r="AU473" s="18" t="s">
        <v>90</v>
      </c>
    </row>
    <row r="474" s="13" customFormat="1">
      <c r="A474" s="13"/>
      <c r="B474" s="252"/>
      <c r="C474" s="253"/>
      <c r="D474" s="233" t="s">
        <v>364</v>
      </c>
      <c r="E474" s="254" t="s">
        <v>1</v>
      </c>
      <c r="F474" s="255" t="s">
        <v>388</v>
      </c>
      <c r="G474" s="253"/>
      <c r="H474" s="254" t="s">
        <v>1</v>
      </c>
      <c r="I474" s="256"/>
      <c r="J474" s="253"/>
      <c r="K474" s="253"/>
      <c r="L474" s="257"/>
      <c r="M474" s="258"/>
      <c r="N474" s="259"/>
      <c r="O474" s="259"/>
      <c r="P474" s="259"/>
      <c r="Q474" s="259"/>
      <c r="R474" s="259"/>
      <c r="S474" s="259"/>
      <c r="T474" s="260"/>
      <c r="U474" s="13"/>
      <c r="V474" s="13"/>
      <c r="W474" s="13"/>
      <c r="X474" s="13"/>
      <c r="Y474" s="13"/>
      <c r="Z474" s="13"/>
      <c r="AA474" s="13"/>
      <c r="AB474" s="13"/>
      <c r="AC474" s="13"/>
      <c r="AD474" s="13"/>
      <c r="AE474" s="13"/>
      <c r="AT474" s="261" t="s">
        <v>364</v>
      </c>
      <c r="AU474" s="261" t="s">
        <v>90</v>
      </c>
      <c r="AV474" s="13" t="s">
        <v>88</v>
      </c>
      <c r="AW474" s="13" t="s">
        <v>36</v>
      </c>
      <c r="AX474" s="13" t="s">
        <v>81</v>
      </c>
      <c r="AY474" s="261" t="s">
        <v>215</v>
      </c>
    </row>
    <row r="475" s="13" customFormat="1">
      <c r="A475" s="13"/>
      <c r="B475" s="252"/>
      <c r="C475" s="253"/>
      <c r="D475" s="233" t="s">
        <v>364</v>
      </c>
      <c r="E475" s="254" t="s">
        <v>1</v>
      </c>
      <c r="F475" s="255" t="s">
        <v>637</v>
      </c>
      <c r="G475" s="253"/>
      <c r="H475" s="254" t="s">
        <v>1</v>
      </c>
      <c r="I475" s="256"/>
      <c r="J475" s="253"/>
      <c r="K475" s="253"/>
      <c r="L475" s="257"/>
      <c r="M475" s="258"/>
      <c r="N475" s="259"/>
      <c r="O475" s="259"/>
      <c r="P475" s="259"/>
      <c r="Q475" s="259"/>
      <c r="R475" s="259"/>
      <c r="S475" s="259"/>
      <c r="T475" s="260"/>
      <c r="U475" s="13"/>
      <c r="V475" s="13"/>
      <c r="W475" s="13"/>
      <c r="X475" s="13"/>
      <c r="Y475" s="13"/>
      <c r="Z475" s="13"/>
      <c r="AA475" s="13"/>
      <c r="AB475" s="13"/>
      <c r="AC475" s="13"/>
      <c r="AD475" s="13"/>
      <c r="AE475" s="13"/>
      <c r="AT475" s="261" t="s">
        <v>364</v>
      </c>
      <c r="AU475" s="261" t="s">
        <v>90</v>
      </c>
      <c r="AV475" s="13" t="s">
        <v>88</v>
      </c>
      <c r="AW475" s="13" t="s">
        <v>36</v>
      </c>
      <c r="AX475" s="13" t="s">
        <v>81</v>
      </c>
      <c r="AY475" s="261" t="s">
        <v>215</v>
      </c>
    </row>
    <row r="476" s="14" customFormat="1">
      <c r="A476" s="14"/>
      <c r="B476" s="262"/>
      <c r="C476" s="263"/>
      <c r="D476" s="233" t="s">
        <v>364</v>
      </c>
      <c r="E476" s="264" t="s">
        <v>1</v>
      </c>
      <c r="F476" s="265" t="s">
        <v>638</v>
      </c>
      <c r="G476" s="263"/>
      <c r="H476" s="266">
        <v>4.1100000000000003</v>
      </c>
      <c r="I476" s="267"/>
      <c r="J476" s="263"/>
      <c r="K476" s="263"/>
      <c r="L476" s="268"/>
      <c r="M476" s="269"/>
      <c r="N476" s="270"/>
      <c r="O476" s="270"/>
      <c r="P476" s="270"/>
      <c r="Q476" s="270"/>
      <c r="R476" s="270"/>
      <c r="S476" s="270"/>
      <c r="T476" s="271"/>
      <c r="U476" s="14"/>
      <c r="V476" s="14"/>
      <c r="W476" s="14"/>
      <c r="X476" s="14"/>
      <c r="Y476" s="14"/>
      <c r="Z476" s="14"/>
      <c r="AA476" s="14"/>
      <c r="AB476" s="14"/>
      <c r="AC476" s="14"/>
      <c r="AD476" s="14"/>
      <c r="AE476" s="14"/>
      <c r="AT476" s="272" t="s">
        <v>364</v>
      </c>
      <c r="AU476" s="272" t="s">
        <v>90</v>
      </c>
      <c r="AV476" s="14" t="s">
        <v>90</v>
      </c>
      <c r="AW476" s="14" t="s">
        <v>36</v>
      </c>
      <c r="AX476" s="14" t="s">
        <v>81</v>
      </c>
      <c r="AY476" s="272" t="s">
        <v>215</v>
      </c>
    </row>
    <row r="477" s="14" customFormat="1">
      <c r="A477" s="14"/>
      <c r="B477" s="262"/>
      <c r="C477" s="263"/>
      <c r="D477" s="233" t="s">
        <v>364</v>
      </c>
      <c r="E477" s="264" t="s">
        <v>1</v>
      </c>
      <c r="F477" s="265" t="s">
        <v>639</v>
      </c>
      <c r="G477" s="263"/>
      <c r="H477" s="266">
        <v>0.83999999999999997</v>
      </c>
      <c r="I477" s="267"/>
      <c r="J477" s="263"/>
      <c r="K477" s="263"/>
      <c r="L477" s="268"/>
      <c r="M477" s="269"/>
      <c r="N477" s="270"/>
      <c r="O477" s="270"/>
      <c r="P477" s="270"/>
      <c r="Q477" s="270"/>
      <c r="R477" s="270"/>
      <c r="S477" s="270"/>
      <c r="T477" s="271"/>
      <c r="U477" s="14"/>
      <c r="V477" s="14"/>
      <c r="W477" s="14"/>
      <c r="X477" s="14"/>
      <c r="Y477" s="14"/>
      <c r="Z477" s="14"/>
      <c r="AA477" s="14"/>
      <c r="AB477" s="14"/>
      <c r="AC477" s="14"/>
      <c r="AD477" s="14"/>
      <c r="AE477" s="14"/>
      <c r="AT477" s="272" t="s">
        <v>364</v>
      </c>
      <c r="AU477" s="272" t="s">
        <v>90</v>
      </c>
      <c r="AV477" s="14" t="s">
        <v>90</v>
      </c>
      <c r="AW477" s="14" t="s">
        <v>36</v>
      </c>
      <c r="AX477" s="14" t="s">
        <v>81</v>
      </c>
      <c r="AY477" s="272" t="s">
        <v>215</v>
      </c>
    </row>
    <row r="478" s="14" customFormat="1">
      <c r="A478" s="14"/>
      <c r="B478" s="262"/>
      <c r="C478" s="263"/>
      <c r="D478" s="233" t="s">
        <v>364</v>
      </c>
      <c r="E478" s="264" t="s">
        <v>1</v>
      </c>
      <c r="F478" s="265" t="s">
        <v>640</v>
      </c>
      <c r="G478" s="263"/>
      <c r="H478" s="266">
        <v>3.3999999999999999</v>
      </c>
      <c r="I478" s="267"/>
      <c r="J478" s="263"/>
      <c r="K478" s="263"/>
      <c r="L478" s="268"/>
      <c r="M478" s="269"/>
      <c r="N478" s="270"/>
      <c r="O478" s="270"/>
      <c r="P478" s="270"/>
      <c r="Q478" s="270"/>
      <c r="R478" s="270"/>
      <c r="S478" s="270"/>
      <c r="T478" s="271"/>
      <c r="U478" s="14"/>
      <c r="V478" s="14"/>
      <c r="W478" s="14"/>
      <c r="X478" s="14"/>
      <c r="Y478" s="14"/>
      <c r="Z478" s="14"/>
      <c r="AA478" s="14"/>
      <c r="AB478" s="14"/>
      <c r="AC478" s="14"/>
      <c r="AD478" s="14"/>
      <c r="AE478" s="14"/>
      <c r="AT478" s="272" t="s">
        <v>364</v>
      </c>
      <c r="AU478" s="272" t="s">
        <v>90</v>
      </c>
      <c r="AV478" s="14" t="s">
        <v>90</v>
      </c>
      <c r="AW478" s="14" t="s">
        <v>36</v>
      </c>
      <c r="AX478" s="14" t="s">
        <v>81</v>
      </c>
      <c r="AY478" s="272" t="s">
        <v>215</v>
      </c>
    </row>
    <row r="479" s="14" customFormat="1">
      <c r="A479" s="14"/>
      <c r="B479" s="262"/>
      <c r="C479" s="263"/>
      <c r="D479" s="233" t="s">
        <v>364</v>
      </c>
      <c r="E479" s="264" t="s">
        <v>1</v>
      </c>
      <c r="F479" s="265" t="s">
        <v>641</v>
      </c>
      <c r="G479" s="263"/>
      <c r="H479" s="266">
        <v>2.9399999999999999</v>
      </c>
      <c r="I479" s="267"/>
      <c r="J479" s="263"/>
      <c r="K479" s="263"/>
      <c r="L479" s="268"/>
      <c r="M479" s="269"/>
      <c r="N479" s="270"/>
      <c r="O479" s="270"/>
      <c r="P479" s="270"/>
      <c r="Q479" s="270"/>
      <c r="R479" s="270"/>
      <c r="S479" s="270"/>
      <c r="T479" s="271"/>
      <c r="U479" s="14"/>
      <c r="V479" s="14"/>
      <c r="W479" s="14"/>
      <c r="X479" s="14"/>
      <c r="Y479" s="14"/>
      <c r="Z479" s="14"/>
      <c r="AA479" s="14"/>
      <c r="AB479" s="14"/>
      <c r="AC479" s="14"/>
      <c r="AD479" s="14"/>
      <c r="AE479" s="14"/>
      <c r="AT479" s="272" t="s">
        <v>364</v>
      </c>
      <c r="AU479" s="272" t="s">
        <v>90</v>
      </c>
      <c r="AV479" s="14" t="s">
        <v>90</v>
      </c>
      <c r="AW479" s="14" t="s">
        <v>36</v>
      </c>
      <c r="AX479" s="14" t="s">
        <v>81</v>
      </c>
      <c r="AY479" s="272" t="s">
        <v>215</v>
      </c>
    </row>
    <row r="480" s="14" customFormat="1">
      <c r="A480" s="14"/>
      <c r="B480" s="262"/>
      <c r="C480" s="263"/>
      <c r="D480" s="233" t="s">
        <v>364</v>
      </c>
      <c r="E480" s="264" t="s">
        <v>1</v>
      </c>
      <c r="F480" s="265" t="s">
        <v>642</v>
      </c>
      <c r="G480" s="263"/>
      <c r="H480" s="266">
        <v>3.4649999999999999</v>
      </c>
      <c r="I480" s="267"/>
      <c r="J480" s="263"/>
      <c r="K480" s="263"/>
      <c r="L480" s="268"/>
      <c r="M480" s="269"/>
      <c r="N480" s="270"/>
      <c r="O480" s="270"/>
      <c r="P480" s="270"/>
      <c r="Q480" s="270"/>
      <c r="R480" s="270"/>
      <c r="S480" s="270"/>
      <c r="T480" s="271"/>
      <c r="U480" s="14"/>
      <c r="V480" s="14"/>
      <c r="W480" s="14"/>
      <c r="X480" s="14"/>
      <c r="Y480" s="14"/>
      <c r="Z480" s="14"/>
      <c r="AA480" s="14"/>
      <c r="AB480" s="14"/>
      <c r="AC480" s="14"/>
      <c r="AD480" s="14"/>
      <c r="AE480" s="14"/>
      <c r="AT480" s="272" t="s">
        <v>364</v>
      </c>
      <c r="AU480" s="272" t="s">
        <v>90</v>
      </c>
      <c r="AV480" s="14" t="s">
        <v>90</v>
      </c>
      <c r="AW480" s="14" t="s">
        <v>36</v>
      </c>
      <c r="AX480" s="14" t="s">
        <v>81</v>
      </c>
      <c r="AY480" s="272" t="s">
        <v>215</v>
      </c>
    </row>
    <row r="481" s="14" customFormat="1">
      <c r="A481" s="14"/>
      <c r="B481" s="262"/>
      <c r="C481" s="263"/>
      <c r="D481" s="233" t="s">
        <v>364</v>
      </c>
      <c r="E481" s="264" t="s">
        <v>1</v>
      </c>
      <c r="F481" s="265" t="s">
        <v>643</v>
      </c>
      <c r="G481" s="263"/>
      <c r="H481" s="266">
        <v>0.79500000000000004</v>
      </c>
      <c r="I481" s="267"/>
      <c r="J481" s="263"/>
      <c r="K481" s="263"/>
      <c r="L481" s="268"/>
      <c r="M481" s="269"/>
      <c r="N481" s="270"/>
      <c r="O481" s="270"/>
      <c r="P481" s="270"/>
      <c r="Q481" s="270"/>
      <c r="R481" s="270"/>
      <c r="S481" s="270"/>
      <c r="T481" s="271"/>
      <c r="U481" s="14"/>
      <c r="V481" s="14"/>
      <c r="W481" s="14"/>
      <c r="X481" s="14"/>
      <c r="Y481" s="14"/>
      <c r="Z481" s="14"/>
      <c r="AA481" s="14"/>
      <c r="AB481" s="14"/>
      <c r="AC481" s="14"/>
      <c r="AD481" s="14"/>
      <c r="AE481" s="14"/>
      <c r="AT481" s="272" t="s">
        <v>364</v>
      </c>
      <c r="AU481" s="272" t="s">
        <v>90</v>
      </c>
      <c r="AV481" s="14" t="s">
        <v>90</v>
      </c>
      <c r="AW481" s="14" t="s">
        <v>36</v>
      </c>
      <c r="AX481" s="14" t="s">
        <v>81</v>
      </c>
      <c r="AY481" s="272" t="s">
        <v>215</v>
      </c>
    </row>
    <row r="482" s="14" customFormat="1">
      <c r="A482" s="14"/>
      <c r="B482" s="262"/>
      <c r="C482" s="263"/>
      <c r="D482" s="233" t="s">
        <v>364</v>
      </c>
      <c r="E482" s="264" t="s">
        <v>1</v>
      </c>
      <c r="F482" s="265" t="s">
        <v>644</v>
      </c>
      <c r="G482" s="263"/>
      <c r="H482" s="266">
        <v>5.7999999999999998</v>
      </c>
      <c r="I482" s="267"/>
      <c r="J482" s="263"/>
      <c r="K482" s="263"/>
      <c r="L482" s="268"/>
      <c r="M482" s="269"/>
      <c r="N482" s="270"/>
      <c r="O482" s="270"/>
      <c r="P482" s="270"/>
      <c r="Q482" s="270"/>
      <c r="R482" s="270"/>
      <c r="S482" s="270"/>
      <c r="T482" s="271"/>
      <c r="U482" s="14"/>
      <c r="V482" s="14"/>
      <c r="W482" s="14"/>
      <c r="X482" s="14"/>
      <c r="Y482" s="14"/>
      <c r="Z482" s="14"/>
      <c r="AA482" s="14"/>
      <c r="AB482" s="14"/>
      <c r="AC482" s="14"/>
      <c r="AD482" s="14"/>
      <c r="AE482" s="14"/>
      <c r="AT482" s="272" t="s">
        <v>364</v>
      </c>
      <c r="AU482" s="272" t="s">
        <v>90</v>
      </c>
      <c r="AV482" s="14" t="s">
        <v>90</v>
      </c>
      <c r="AW482" s="14" t="s">
        <v>36</v>
      </c>
      <c r="AX482" s="14" t="s">
        <v>81</v>
      </c>
      <c r="AY482" s="272" t="s">
        <v>215</v>
      </c>
    </row>
    <row r="483" s="14" customFormat="1">
      <c r="A483" s="14"/>
      <c r="B483" s="262"/>
      <c r="C483" s="263"/>
      <c r="D483" s="233" t="s">
        <v>364</v>
      </c>
      <c r="E483" s="264" t="s">
        <v>1</v>
      </c>
      <c r="F483" s="265" t="s">
        <v>645</v>
      </c>
      <c r="G483" s="263"/>
      <c r="H483" s="266">
        <v>2.9500000000000002</v>
      </c>
      <c r="I483" s="267"/>
      <c r="J483" s="263"/>
      <c r="K483" s="263"/>
      <c r="L483" s="268"/>
      <c r="M483" s="269"/>
      <c r="N483" s="270"/>
      <c r="O483" s="270"/>
      <c r="P483" s="270"/>
      <c r="Q483" s="270"/>
      <c r="R483" s="270"/>
      <c r="S483" s="270"/>
      <c r="T483" s="271"/>
      <c r="U483" s="14"/>
      <c r="V483" s="14"/>
      <c r="W483" s="14"/>
      <c r="X483" s="14"/>
      <c r="Y483" s="14"/>
      <c r="Z483" s="14"/>
      <c r="AA483" s="14"/>
      <c r="AB483" s="14"/>
      <c r="AC483" s="14"/>
      <c r="AD483" s="14"/>
      <c r="AE483" s="14"/>
      <c r="AT483" s="272" t="s">
        <v>364</v>
      </c>
      <c r="AU483" s="272" t="s">
        <v>90</v>
      </c>
      <c r="AV483" s="14" t="s">
        <v>90</v>
      </c>
      <c r="AW483" s="14" t="s">
        <v>36</v>
      </c>
      <c r="AX483" s="14" t="s">
        <v>81</v>
      </c>
      <c r="AY483" s="272" t="s">
        <v>215</v>
      </c>
    </row>
    <row r="484" s="13" customFormat="1">
      <c r="A484" s="13"/>
      <c r="B484" s="252"/>
      <c r="C484" s="253"/>
      <c r="D484" s="233" t="s">
        <v>364</v>
      </c>
      <c r="E484" s="254" t="s">
        <v>1</v>
      </c>
      <c r="F484" s="255" t="s">
        <v>646</v>
      </c>
      <c r="G484" s="253"/>
      <c r="H484" s="254" t="s">
        <v>1</v>
      </c>
      <c r="I484" s="256"/>
      <c r="J484" s="253"/>
      <c r="K484" s="253"/>
      <c r="L484" s="257"/>
      <c r="M484" s="258"/>
      <c r="N484" s="259"/>
      <c r="O484" s="259"/>
      <c r="P484" s="259"/>
      <c r="Q484" s="259"/>
      <c r="R484" s="259"/>
      <c r="S484" s="259"/>
      <c r="T484" s="260"/>
      <c r="U484" s="13"/>
      <c r="V484" s="13"/>
      <c r="W484" s="13"/>
      <c r="X484" s="13"/>
      <c r="Y484" s="13"/>
      <c r="Z484" s="13"/>
      <c r="AA484" s="13"/>
      <c r="AB484" s="13"/>
      <c r="AC484" s="13"/>
      <c r="AD484" s="13"/>
      <c r="AE484" s="13"/>
      <c r="AT484" s="261" t="s">
        <v>364</v>
      </c>
      <c r="AU484" s="261" t="s">
        <v>90</v>
      </c>
      <c r="AV484" s="13" t="s">
        <v>88</v>
      </c>
      <c r="AW484" s="13" t="s">
        <v>36</v>
      </c>
      <c r="AX484" s="13" t="s">
        <v>81</v>
      </c>
      <c r="AY484" s="261" t="s">
        <v>215</v>
      </c>
    </row>
    <row r="485" s="14" customFormat="1">
      <c r="A485" s="14"/>
      <c r="B485" s="262"/>
      <c r="C485" s="263"/>
      <c r="D485" s="233" t="s">
        <v>364</v>
      </c>
      <c r="E485" s="264" t="s">
        <v>1</v>
      </c>
      <c r="F485" s="265" t="s">
        <v>647</v>
      </c>
      <c r="G485" s="263"/>
      <c r="H485" s="266">
        <v>2.895</v>
      </c>
      <c r="I485" s="267"/>
      <c r="J485" s="263"/>
      <c r="K485" s="263"/>
      <c r="L485" s="268"/>
      <c r="M485" s="269"/>
      <c r="N485" s="270"/>
      <c r="O485" s="270"/>
      <c r="P485" s="270"/>
      <c r="Q485" s="270"/>
      <c r="R485" s="270"/>
      <c r="S485" s="270"/>
      <c r="T485" s="271"/>
      <c r="U485" s="14"/>
      <c r="V485" s="14"/>
      <c r="W485" s="14"/>
      <c r="X485" s="14"/>
      <c r="Y485" s="14"/>
      <c r="Z485" s="14"/>
      <c r="AA485" s="14"/>
      <c r="AB485" s="14"/>
      <c r="AC485" s="14"/>
      <c r="AD485" s="14"/>
      <c r="AE485" s="14"/>
      <c r="AT485" s="272" t="s">
        <v>364</v>
      </c>
      <c r="AU485" s="272" t="s">
        <v>90</v>
      </c>
      <c r="AV485" s="14" t="s">
        <v>90</v>
      </c>
      <c r="AW485" s="14" t="s">
        <v>36</v>
      </c>
      <c r="AX485" s="14" t="s">
        <v>81</v>
      </c>
      <c r="AY485" s="272" t="s">
        <v>215</v>
      </c>
    </row>
    <row r="486" s="14" customFormat="1">
      <c r="A486" s="14"/>
      <c r="B486" s="262"/>
      <c r="C486" s="263"/>
      <c r="D486" s="233" t="s">
        <v>364</v>
      </c>
      <c r="E486" s="264" t="s">
        <v>1</v>
      </c>
      <c r="F486" s="265" t="s">
        <v>648</v>
      </c>
      <c r="G486" s="263"/>
      <c r="H486" s="266">
        <v>3.5099999999999998</v>
      </c>
      <c r="I486" s="267"/>
      <c r="J486" s="263"/>
      <c r="K486" s="263"/>
      <c r="L486" s="268"/>
      <c r="M486" s="269"/>
      <c r="N486" s="270"/>
      <c r="O486" s="270"/>
      <c r="P486" s="270"/>
      <c r="Q486" s="270"/>
      <c r="R486" s="270"/>
      <c r="S486" s="270"/>
      <c r="T486" s="271"/>
      <c r="U486" s="14"/>
      <c r="V486" s="14"/>
      <c r="W486" s="14"/>
      <c r="X486" s="14"/>
      <c r="Y486" s="14"/>
      <c r="Z486" s="14"/>
      <c r="AA486" s="14"/>
      <c r="AB486" s="14"/>
      <c r="AC486" s="14"/>
      <c r="AD486" s="14"/>
      <c r="AE486" s="14"/>
      <c r="AT486" s="272" t="s">
        <v>364</v>
      </c>
      <c r="AU486" s="272" t="s">
        <v>90</v>
      </c>
      <c r="AV486" s="14" t="s">
        <v>90</v>
      </c>
      <c r="AW486" s="14" t="s">
        <v>36</v>
      </c>
      <c r="AX486" s="14" t="s">
        <v>81</v>
      </c>
      <c r="AY486" s="272" t="s">
        <v>215</v>
      </c>
    </row>
    <row r="487" s="14" customFormat="1">
      <c r="A487" s="14"/>
      <c r="B487" s="262"/>
      <c r="C487" s="263"/>
      <c r="D487" s="233" t="s">
        <v>364</v>
      </c>
      <c r="E487" s="264" t="s">
        <v>1</v>
      </c>
      <c r="F487" s="265" t="s">
        <v>649</v>
      </c>
      <c r="G487" s="263"/>
      <c r="H487" s="266">
        <v>5.8499999999999996</v>
      </c>
      <c r="I487" s="267"/>
      <c r="J487" s="263"/>
      <c r="K487" s="263"/>
      <c r="L487" s="268"/>
      <c r="M487" s="269"/>
      <c r="N487" s="270"/>
      <c r="O487" s="270"/>
      <c r="P487" s="270"/>
      <c r="Q487" s="270"/>
      <c r="R487" s="270"/>
      <c r="S487" s="270"/>
      <c r="T487" s="271"/>
      <c r="U487" s="14"/>
      <c r="V487" s="14"/>
      <c r="W487" s="14"/>
      <c r="X487" s="14"/>
      <c r="Y487" s="14"/>
      <c r="Z487" s="14"/>
      <c r="AA487" s="14"/>
      <c r="AB487" s="14"/>
      <c r="AC487" s="14"/>
      <c r="AD487" s="14"/>
      <c r="AE487" s="14"/>
      <c r="AT487" s="272" t="s">
        <v>364</v>
      </c>
      <c r="AU487" s="272" t="s">
        <v>90</v>
      </c>
      <c r="AV487" s="14" t="s">
        <v>90</v>
      </c>
      <c r="AW487" s="14" t="s">
        <v>36</v>
      </c>
      <c r="AX487" s="14" t="s">
        <v>81</v>
      </c>
      <c r="AY487" s="272" t="s">
        <v>215</v>
      </c>
    </row>
    <row r="488" s="14" customFormat="1">
      <c r="A488" s="14"/>
      <c r="B488" s="262"/>
      <c r="C488" s="263"/>
      <c r="D488" s="233" t="s">
        <v>364</v>
      </c>
      <c r="E488" s="264" t="s">
        <v>1</v>
      </c>
      <c r="F488" s="265" t="s">
        <v>650</v>
      </c>
      <c r="G488" s="263"/>
      <c r="H488" s="266">
        <v>1.4099999999999999</v>
      </c>
      <c r="I488" s="267"/>
      <c r="J488" s="263"/>
      <c r="K488" s="263"/>
      <c r="L488" s="268"/>
      <c r="M488" s="269"/>
      <c r="N488" s="270"/>
      <c r="O488" s="270"/>
      <c r="P488" s="270"/>
      <c r="Q488" s="270"/>
      <c r="R488" s="270"/>
      <c r="S488" s="270"/>
      <c r="T488" s="271"/>
      <c r="U488" s="14"/>
      <c r="V488" s="14"/>
      <c r="W488" s="14"/>
      <c r="X488" s="14"/>
      <c r="Y488" s="14"/>
      <c r="Z488" s="14"/>
      <c r="AA488" s="14"/>
      <c r="AB488" s="14"/>
      <c r="AC488" s="14"/>
      <c r="AD488" s="14"/>
      <c r="AE488" s="14"/>
      <c r="AT488" s="272" t="s">
        <v>364</v>
      </c>
      <c r="AU488" s="272" t="s">
        <v>90</v>
      </c>
      <c r="AV488" s="14" t="s">
        <v>90</v>
      </c>
      <c r="AW488" s="14" t="s">
        <v>36</v>
      </c>
      <c r="AX488" s="14" t="s">
        <v>81</v>
      </c>
      <c r="AY488" s="272" t="s">
        <v>215</v>
      </c>
    </row>
    <row r="489" s="14" customFormat="1">
      <c r="A489" s="14"/>
      <c r="B489" s="262"/>
      <c r="C489" s="263"/>
      <c r="D489" s="233" t="s">
        <v>364</v>
      </c>
      <c r="E489" s="264" t="s">
        <v>1</v>
      </c>
      <c r="F489" s="265" t="s">
        <v>639</v>
      </c>
      <c r="G489" s="263"/>
      <c r="H489" s="266">
        <v>0.83999999999999997</v>
      </c>
      <c r="I489" s="267"/>
      <c r="J489" s="263"/>
      <c r="K489" s="263"/>
      <c r="L489" s="268"/>
      <c r="M489" s="269"/>
      <c r="N489" s="270"/>
      <c r="O489" s="270"/>
      <c r="P489" s="270"/>
      <c r="Q489" s="270"/>
      <c r="R489" s="270"/>
      <c r="S489" s="270"/>
      <c r="T489" s="271"/>
      <c r="U489" s="14"/>
      <c r="V489" s="14"/>
      <c r="W489" s="14"/>
      <c r="X489" s="14"/>
      <c r="Y489" s="14"/>
      <c r="Z489" s="14"/>
      <c r="AA489" s="14"/>
      <c r="AB489" s="14"/>
      <c r="AC489" s="14"/>
      <c r="AD489" s="14"/>
      <c r="AE489" s="14"/>
      <c r="AT489" s="272" t="s">
        <v>364</v>
      </c>
      <c r="AU489" s="272" t="s">
        <v>90</v>
      </c>
      <c r="AV489" s="14" t="s">
        <v>90</v>
      </c>
      <c r="AW489" s="14" t="s">
        <v>36</v>
      </c>
      <c r="AX489" s="14" t="s">
        <v>81</v>
      </c>
      <c r="AY489" s="272" t="s">
        <v>215</v>
      </c>
    </row>
    <row r="490" s="14" customFormat="1">
      <c r="A490" s="14"/>
      <c r="B490" s="262"/>
      <c r="C490" s="263"/>
      <c r="D490" s="233" t="s">
        <v>364</v>
      </c>
      <c r="E490" s="264" t="s">
        <v>1</v>
      </c>
      <c r="F490" s="265" t="s">
        <v>651</v>
      </c>
      <c r="G490" s="263"/>
      <c r="H490" s="266">
        <v>4.5999999999999996</v>
      </c>
      <c r="I490" s="267"/>
      <c r="J490" s="263"/>
      <c r="K490" s="263"/>
      <c r="L490" s="268"/>
      <c r="M490" s="269"/>
      <c r="N490" s="270"/>
      <c r="O490" s="270"/>
      <c r="P490" s="270"/>
      <c r="Q490" s="270"/>
      <c r="R490" s="270"/>
      <c r="S490" s="270"/>
      <c r="T490" s="271"/>
      <c r="U490" s="14"/>
      <c r="V490" s="14"/>
      <c r="W490" s="14"/>
      <c r="X490" s="14"/>
      <c r="Y490" s="14"/>
      <c r="Z490" s="14"/>
      <c r="AA490" s="14"/>
      <c r="AB490" s="14"/>
      <c r="AC490" s="14"/>
      <c r="AD490" s="14"/>
      <c r="AE490" s="14"/>
      <c r="AT490" s="272" t="s">
        <v>364</v>
      </c>
      <c r="AU490" s="272" t="s">
        <v>90</v>
      </c>
      <c r="AV490" s="14" t="s">
        <v>90</v>
      </c>
      <c r="AW490" s="14" t="s">
        <v>36</v>
      </c>
      <c r="AX490" s="14" t="s">
        <v>81</v>
      </c>
      <c r="AY490" s="272" t="s">
        <v>215</v>
      </c>
    </row>
    <row r="491" s="14" customFormat="1">
      <c r="A491" s="14"/>
      <c r="B491" s="262"/>
      <c r="C491" s="263"/>
      <c r="D491" s="233" t="s">
        <v>364</v>
      </c>
      <c r="E491" s="264" t="s">
        <v>1</v>
      </c>
      <c r="F491" s="265" t="s">
        <v>652</v>
      </c>
      <c r="G491" s="263"/>
      <c r="H491" s="266">
        <v>1.74</v>
      </c>
      <c r="I491" s="267"/>
      <c r="J491" s="263"/>
      <c r="K491" s="263"/>
      <c r="L491" s="268"/>
      <c r="M491" s="269"/>
      <c r="N491" s="270"/>
      <c r="O491" s="270"/>
      <c r="P491" s="270"/>
      <c r="Q491" s="270"/>
      <c r="R491" s="270"/>
      <c r="S491" s="270"/>
      <c r="T491" s="271"/>
      <c r="U491" s="14"/>
      <c r="V491" s="14"/>
      <c r="W491" s="14"/>
      <c r="X491" s="14"/>
      <c r="Y491" s="14"/>
      <c r="Z491" s="14"/>
      <c r="AA491" s="14"/>
      <c r="AB491" s="14"/>
      <c r="AC491" s="14"/>
      <c r="AD491" s="14"/>
      <c r="AE491" s="14"/>
      <c r="AT491" s="272" t="s">
        <v>364</v>
      </c>
      <c r="AU491" s="272" t="s">
        <v>90</v>
      </c>
      <c r="AV491" s="14" t="s">
        <v>90</v>
      </c>
      <c r="AW491" s="14" t="s">
        <v>36</v>
      </c>
      <c r="AX491" s="14" t="s">
        <v>81</v>
      </c>
      <c r="AY491" s="272" t="s">
        <v>215</v>
      </c>
    </row>
    <row r="492" s="13" customFormat="1">
      <c r="A492" s="13"/>
      <c r="B492" s="252"/>
      <c r="C492" s="253"/>
      <c r="D492" s="233" t="s">
        <v>364</v>
      </c>
      <c r="E492" s="254" t="s">
        <v>1</v>
      </c>
      <c r="F492" s="255" t="s">
        <v>395</v>
      </c>
      <c r="G492" s="253"/>
      <c r="H492" s="254" t="s">
        <v>1</v>
      </c>
      <c r="I492" s="256"/>
      <c r="J492" s="253"/>
      <c r="K492" s="253"/>
      <c r="L492" s="257"/>
      <c r="M492" s="258"/>
      <c r="N492" s="259"/>
      <c r="O492" s="259"/>
      <c r="P492" s="259"/>
      <c r="Q492" s="259"/>
      <c r="R492" s="259"/>
      <c r="S492" s="259"/>
      <c r="T492" s="260"/>
      <c r="U492" s="13"/>
      <c r="V492" s="13"/>
      <c r="W492" s="13"/>
      <c r="X492" s="13"/>
      <c r="Y492" s="13"/>
      <c r="Z492" s="13"/>
      <c r="AA492" s="13"/>
      <c r="AB492" s="13"/>
      <c r="AC492" s="13"/>
      <c r="AD492" s="13"/>
      <c r="AE492" s="13"/>
      <c r="AT492" s="261" t="s">
        <v>364</v>
      </c>
      <c r="AU492" s="261" t="s">
        <v>90</v>
      </c>
      <c r="AV492" s="13" t="s">
        <v>88</v>
      </c>
      <c r="AW492" s="13" t="s">
        <v>36</v>
      </c>
      <c r="AX492" s="13" t="s">
        <v>81</v>
      </c>
      <c r="AY492" s="261" t="s">
        <v>215</v>
      </c>
    </row>
    <row r="493" s="14" customFormat="1">
      <c r="A493" s="14"/>
      <c r="B493" s="262"/>
      <c r="C493" s="263"/>
      <c r="D493" s="233" t="s">
        <v>364</v>
      </c>
      <c r="E493" s="264" t="s">
        <v>1</v>
      </c>
      <c r="F493" s="265" t="s">
        <v>653</v>
      </c>
      <c r="G493" s="263"/>
      <c r="H493" s="266">
        <v>1.4159999999999999</v>
      </c>
      <c r="I493" s="267"/>
      <c r="J493" s="263"/>
      <c r="K493" s="263"/>
      <c r="L493" s="268"/>
      <c r="M493" s="269"/>
      <c r="N493" s="270"/>
      <c r="O493" s="270"/>
      <c r="P493" s="270"/>
      <c r="Q493" s="270"/>
      <c r="R493" s="270"/>
      <c r="S493" s="270"/>
      <c r="T493" s="271"/>
      <c r="U493" s="14"/>
      <c r="V493" s="14"/>
      <c r="W493" s="14"/>
      <c r="X493" s="14"/>
      <c r="Y493" s="14"/>
      <c r="Z493" s="14"/>
      <c r="AA493" s="14"/>
      <c r="AB493" s="14"/>
      <c r="AC493" s="14"/>
      <c r="AD493" s="14"/>
      <c r="AE493" s="14"/>
      <c r="AT493" s="272" t="s">
        <v>364</v>
      </c>
      <c r="AU493" s="272" t="s">
        <v>90</v>
      </c>
      <c r="AV493" s="14" t="s">
        <v>90</v>
      </c>
      <c r="AW493" s="14" t="s">
        <v>36</v>
      </c>
      <c r="AX493" s="14" t="s">
        <v>81</v>
      </c>
      <c r="AY493" s="272" t="s">
        <v>215</v>
      </c>
    </row>
    <row r="494" s="14" customFormat="1">
      <c r="A494" s="14"/>
      <c r="B494" s="262"/>
      <c r="C494" s="263"/>
      <c r="D494" s="233" t="s">
        <v>364</v>
      </c>
      <c r="E494" s="264" t="s">
        <v>1</v>
      </c>
      <c r="F494" s="265" t="s">
        <v>654</v>
      </c>
      <c r="G494" s="263"/>
      <c r="H494" s="266">
        <v>2.7599999999999998</v>
      </c>
      <c r="I494" s="267"/>
      <c r="J494" s="263"/>
      <c r="K494" s="263"/>
      <c r="L494" s="268"/>
      <c r="M494" s="269"/>
      <c r="N494" s="270"/>
      <c r="O494" s="270"/>
      <c r="P494" s="270"/>
      <c r="Q494" s="270"/>
      <c r="R494" s="270"/>
      <c r="S494" s="270"/>
      <c r="T494" s="271"/>
      <c r="U494" s="14"/>
      <c r="V494" s="14"/>
      <c r="W494" s="14"/>
      <c r="X494" s="14"/>
      <c r="Y494" s="14"/>
      <c r="Z494" s="14"/>
      <c r="AA494" s="14"/>
      <c r="AB494" s="14"/>
      <c r="AC494" s="14"/>
      <c r="AD494" s="14"/>
      <c r="AE494" s="14"/>
      <c r="AT494" s="272" t="s">
        <v>364</v>
      </c>
      <c r="AU494" s="272" t="s">
        <v>90</v>
      </c>
      <c r="AV494" s="14" t="s">
        <v>90</v>
      </c>
      <c r="AW494" s="14" t="s">
        <v>36</v>
      </c>
      <c r="AX494" s="14" t="s">
        <v>81</v>
      </c>
      <c r="AY494" s="272" t="s">
        <v>215</v>
      </c>
    </row>
    <row r="495" s="14" customFormat="1">
      <c r="A495" s="14"/>
      <c r="B495" s="262"/>
      <c r="C495" s="263"/>
      <c r="D495" s="233" t="s">
        <v>364</v>
      </c>
      <c r="E495" s="264" t="s">
        <v>1</v>
      </c>
      <c r="F495" s="265" t="s">
        <v>655</v>
      </c>
      <c r="G495" s="263"/>
      <c r="H495" s="266">
        <v>0.89700000000000002</v>
      </c>
      <c r="I495" s="267"/>
      <c r="J495" s="263"/>
      <c r="K495" s="263"/>
      <c r="L495" s="268"/>
      <c r="M495" s="269"/>
      <c r="N495" s="270"/>
      <c r="O495" s="270"/>
      <c r="P495" s="270"/>
      <c r="Q495" s="270"/>
      <c r="R495" s="270"/>
      <c r="S495" s="270"/>
      <c r="T495" s="271"/>
      <c r="U495" s="14"/>
      <c r="V495" s="14"/>
      <c r="W495" s="14"/>
      <c r="X495" s="14"/>
      <c r="Y495" s="14"/>
      <c r="Z495" s="14"/>
      <c r="AA495" s="14"/>
      <c r="AB495" s="14"/>
      <c r="AC495" s="14"/>
      <c r="AD495" s="14"/>
      <c r="AE495" s="14"/>
      <c r="AT495" s="272" t="s">
        <v>364</v>
      </c>
      <c r="AU495" s="272" t="s">
        <v>90</v>
      </c>
      <c r="AV495" s="14" t="s">
        <v>90</v>
      </c>
      <c r="AW495" s="14" t="s">
        <v>36</v>
      </c>
      <c r="AX495" s="14" t="s">
        <v>81</v>
      </c>
      <c r="AY495" s="272" t="s">
        <v>215</v>
      </c>
    </row>
    <row r="496" s="14" customFormat="1">
      <c r="A496" s="14"/>
      <c r="B496" s="262"/>
      <c r="C496" s="263"/>
      <c r="D496" s="233" t="s">
        <v>364</v>
      </c>
      <c r="E496" s="264" t="s">
        <v>1</v>
      </c>
      <c r="F496" s="265" t="s">
        <v>656</v>
      </c>
      <c r="G496" s="263"/>
      <c r="H496" s="266">
        <v>0.82199999999999995</v>
      </c>
      <c r="I496" s="267"/>
      <c r="J496" s="263"/>
      <c r="K496" s="263"/>
      <c r="L496" s="268"/>
      <c r="M496" s="269"/>
      <c r="N496" s="270"/>
      <c r="O496" s="270"/>
      <c r="P496" s="270"/>
      <c r="Q496" s="270"/>
      <c r="R496" s="270"/>
      <c r="S496" s="270"/>
      <c r="T496" s="271"/>
      <c r="U496" s="14"/>
      <c r="V496" s="14"/>
      <c r="W496" s="14"/>
      <c r="X496" s="14"/>
      <c r="Y496" s="14"/>
      <c r="Z496" s="14"/>
      <c r="AA496" s="14"/>
      <c r="AB496" s="14"/>
      <c r="AC496" s="14"/>
      <c r="AD496" s="14"/>
      <c r="AE496" s="14"/>
      <c r="AT496" s="272" t="s">
        <v>364</v>
      </c>
      <c r="AU496" s="272" t="s">
        <v>90</v>
      </c>
      <c r="AV496" s="14" t="s">
        <v>90</v>
      </c>
      <c r="AW496" s="14" t="s">
        <v>36</v>
      </c>
      <c r="AX496" s="14" t="s">
        <v>81</v>
      </c>
      <c r="AY496" s="272" t="s">
        <v>215</v>
      </c>
    </row>
    <row r="497" s="14" customFormat="1">
      <c r="A497" s="14"/>
      <c r="B497" s="262"/>
      <c r="C497" s="263"/>
      <c r="D497" s="233" t="s">
        <v>364</v>
      </c>
      <c r="E497" s="264" t="s">
        <v>1</v>
      </c>
      <c r="F497" s="265" t="s">
        <v>657</v>
      </c>
      <c r="G497" s="263"/>
      <c r="H497" s="266">
        <v>0.56999999999999995</v>
      </c>
      <c r="I497" s="267"/>
      <c r="J497" s="263"/>
      <c r="K497" s="263"/>
      <c r="L497" s="268"/>
      <c r="M497" s="269"/>
      <c r="N497" s="270"/>
      <c r="O497" s="270"/>
      <c r="P497" s="270"/>
      <c r="Q497" s="270"/>
      <c r="R497" s="270"/>
      <c r="S497" s="270"/>
      <c r="T497" s="271"/>
      <c r="U497" s="14"/>
      <c r="V497" s="14"/>
      <c r="W497" s="14"/>
      <c r="X497" s="14"/>
      <c r="Y497" s="14"/>
      <c r="Z497" s="14"/>
      <c r="AA497" s="14"/>
      <c r="AB497" s="14"/>
      <c r="AC497" s="14"/>
      <c r="AD497" s="14"/>
      <c r="AE497" s="14"/>
      <c r="AT497" s="272" t="s">
        <v>364</v>
      </c>
      <c r="AU497" s="272" t="s">
        <v>90</v>
      </c>
      <c r="AV497" s="14" t="s">
        <v>90</v>
      </c>
      <c r="AW497" s="14" t="s">
        <v>36</v>
      </c>
      <c r="AX497" s="14" t="s">
        <v>81</v>
      </c>
      <c r="AY497" s="272" t="s">
        <v>215</v>
      </c>
    </row>
    <row r="498" s="14" customFormat="1">
      <c r="A498" s="14"/>
      <c r="B498" s="262"/>
      <c r="C498" s="263"/>
      <c r="D498" s="233" t="s">
        <v>364</v>
      </c>
      <c r="E498" s="264" t="s">
        <v>1</v>
      </c>
      <c r="F498" s="265" t="s">
        <v>656</v>
      </c>
      <c r="G498" s="263"/>
      <c r="H498" s="266">
        <v>0.82199999999999995</v>
      </c>
      <c r="I498" s="267"/>
      <c r="J498" s="263"/>
      <c r="K498" s="263"/>
      <c r="L498" s="268"/>
      <c r="M498" s="269"/>
      <c r="N498" s="270"/>
      <c r="O498" s="270"/>
      <c r="P498" s="270"/>
      <c r="Q498" s="270"/>
      <c r="R498" s="270"/>
      <c r="S498" s="270"/>
      <c r="T498" s="271"/>
      <c r="U498" s="14"/>
      <c r="V498" s="14"/>
      <c r="W498" s="14"/>
      <c r="X498" s="14"/>
      <c r="Y498" s="14"/>
      <c r="Z498" s="14"/>
      <c r="AA498" s="14"/>
      <c r="AB498" s="14"/>
      <c r="AC498" s="14"/>
      <c r="AD498" s="14"/>
      <c r="AE498" s="14"/>
      <c r="AT498" s="272" t="s">
        <v>364</v>
      </c>
      <c r="AU498" s="272" t="s">
        <v>90</v>
      </c>
      <c r="AV498" s="14" t="s">
        <v>90</v>
      </c>
      <c r="AW498" s="14" t="s">
        <v>36</v>
      </c>
      <c r="AX498" s="14" t="s">
        <v>81</v>
      </c>
      <c r="AY498" s="272" t="s">
        <v>215</v>
      </c>
    </row>
    <row r="499" s="14" customFormat="1">
      <c r="A499" s="14"/>
      <c r="B499" s="262"/>
      <c r="C499" s="263"/>
      <c r="D499" s="233" t="s">
        <v>364</v>
      </c>
      <c r="E499" s="264" t="s">
        <v>1</v>
      </c>
      <c r="F499" s="265" t="s">
        <v>658</v>
      </c>
      <c r="G499" s="263"/>
      <c r="H499" s="266">
        <v>0.75</v>
      </c>
      <c r="I499" s="267"/>
      <c r="J499" s="263"/>
      <c r="K499" s="263"/>
      <c r="L499" s="268"/>
      <c r="M499" s="269"/>
      <c r="N499" s="270"/>
      <c r="O499" s="270"/>
      <c r="P499" s="270"/>
      <c r="Q499" s="270"/>
      <c r="R499" s="270"/>
      <c r="S499" s="270"/>
      <c r="T499" s="271"/>
      <c r="U499" s="14"/>
      <c r="V499" s="14"/>
      <c r="W499" s="14"/>
      <c r="X499" s="14"/>
      <c r="Y499" s="14"/>
      <c r="Z499" s="14"/>
      <c r="AA499" s="14"/>
      <c r="AB499" s="14"/>
      <c r="AC499" s="14"/>
      <c r="AD499" s="14"/>
      <c r="AE499" s="14"/>
      <c r="AT499" s="272" t="s">
        <v>364</v>
      </c>
      <c r="AU499" s="272" t="s">
        <v>90</v>
      </c>
      <c r="AV499" s="14" t="s">
        <v>90</v>
      </c>
      <c r="AW499" s="14" t="s">
        <v>36</v>
      </c>
      <c r="AX499" s="14" t="s">
        <v>81</v>
      </c>
      <c r="AY499" s="272" t="s">
        <v>215</v>
      </c>
    </row>
    <row r="500" s="13" customFormat="1">
      <c r="A500" s="13"/>
      <c r="B500" s="252"/>
      <c r="C500" s="253"/>
      <c r="D500" s="233" t="s">
        <v>364</v>
      </c>
      <c r="E500" s="254" t="s">
        <v>1</v>
      </c>
      <c r="F500" s="255" t="s">
        <v>659</v>
      </c>
      <c r="G500" s="253"/>
      <c r="H500" s="254" t="s">
        <v>1</v>
      </c>
      <c r="I500" s="256"/>
      <c r="J500" s="253"/>
      <c r="K500" s="253"/>
      <c r="L500" s="257"/>
      <c r="M500" s="258"/>
      <c r="N500" s="259"/>
      <c r="O500" s="259"/>
      <c r="P500" s="259"/>
      <c r="Q500" s="259"/>
      <c r="R500" s="259"/>
      <c r="S500" s="259"/>
      <c r="T500" s="260"/>
      <c r="U500" s="13"/>
      <c r="V500" s="13"/>
      <c r="W500" s="13"/>
      <c r="X500" s="13"/>
      <c r="Y500" s="13"/>
      <c r="Z500" s="13"/>
      <c r="AA500" s="13"/>
      <c r="AB500" s="13"/>
      <c r="AC500" s="13"/>
      <c r="AD500" s="13"/>
      <c r="AE500" s="13"/>
      <c r="AT500" s="261" t="s">
        <v>364</v>
      </c>
      <c r="AU500" s="261" t="s">
        <v>90</v>
      </c>
      <c r="AV500" s="13" t="s">
        <v>88</v>
      </c>
      <c r="AW500" s="13" t="s">
        <v>36</v>
      </c>
      <c r="AX500" s="13" t="s">
        <v>81</v>
      </c>
      <c r="AY500" s="261" t="s">
        <v>215</v>
      </c>
    </row>
    <row r="501" s="14" customFormat="1">
      <c r="A501" s="14"/>
      <c r="B501" s="262"/>
      <c r="C501" s="263"/>
      <c r="D501" s="233" t="s">
        <v>364</v>
      </c>
      <c r="E501" s="264" t="s">
        <v>1</v>
      </c>
      <c r="F501" s="265" t="s">
        <v>660</v>
      </c>
      <c r="G501" s="263"/>
      <c r="H501" s="266">
        <v>4.1100000000000003</v>
      </c>
      <c r="I501" s="267"/>
      <c r="J501" s="263"/>
      <c r="K501" s="263"/>
      <c r="L501" s="268"/>
      <c r="M501" s="269"/>
      <c r="N501" s="270"/>
      <c r="O501" s="270"/>
      <c r="P501" s="270"/>
      <c r="Q501" s="270"/>
      <c r="R501" s="270"/>
      <c r="S501" s="270"/>
      <c r="T501" s="271"/>
      <c r="U501" s="14"/>
      <c r="V501" s="14"/>
      <c r="W501" s="14"/>
      <c r="X501" s="14"/>
      <c r="Y501" s="14"/>
      <c r="Z501" s="14"/>
      <c r="AA501" s="14"/>
      <c r="AB501" s="14"/>
      <c r="AC501" s="14"/>
      <c r="AD501" s="14"/>
      <c r="AE501" s="14"/>
      <c r="AT501" s="272" t="s">
        <v>364</v>
      </c>
      <c r="AU501" s="272" t="s">
        <v>90</v>
      </c>
      <c r="AV501" s="14" t="s">
        <v>90</v>
      </c>
      <c r="AW501" s="14" t="s">
        <v>36</v>
      </c>
      <c r="AX501" s="14" t="s">
        <v>81</v>
      </c>
      <c r="AY501" s="272" t="s">
        <v>215</v>
      </c>
    </row>
    <row r="502" s="14" customFormat="1">
      <c r="A502" s="14"/>
      <c r="B502" s="262"/>
      <c r="C502" s="263"/>
      <c r="D502" s="233" t="s">
        <v>364</v>
      </c>
      <c r="E502" s="264" t="s">
        <v>1</v>
      </c>
      <c r="F502" s="265" t="s">
        <v>661</v>
      </c>
      <c r="G502" s="263"/>
      <c r="H502" s="266">
        <v>3.4249999999999998</v>
      </c>
      <c r="I502" s="267"/>
      <c r="J502" s="263"/>
      <c r="K502" s="263"/>
      <c r="L502" s="268"/>
      <c r="M502" s="269"/>
      <c r="N502" s="270"/>
      <c r="O502" s="270"/>
      <c r="P502" s="270"/>
      <c r="Q502" s="270"/>
      <c r="R502" s="270"/>
      <c r="S502" s="270"/>
      <c r="T502" s="271"/>
      <c r="U502" s="14"/>
      <c r="V502" s="14"/>
      <c r="W502" s="14"/>
      <c r="X502" s="14"/>
      <c r="Y502" s="14"/>
      <c r="Z502" s="14"/>
      <c r="AA502" s="14"/>
      <c r="AB502" s="14"/>
      <c r="AC502" s="14"/>
      <c r="AD502" s="14"/>
      <c r="AE502" s="14"/>
      <c r="AT502" s="272" t="s">
        <v>364</v>
      </c>
      <c r="AU502" s="272" t="s">
        <v>90</v>
      </c>
      <c r="AV502" s="14" t="s">
        <v>90</v>
      </c>
      <c r="AW502" s="14" t="s">
        <v>36</v>
      </c>
      <c r="AX502" s="14" t="s">
        <v>81</v>
      </c>
      <c r="AY502" s="272" t="s">
        <v>215</v>
      </c>
    </row>
    <row r="503" s="14" customFormat="1">
      <c r="A503" s="14"/>
      <c r="B503" s="262"/>
      <c r="C503" s="263"/>
      <c r="D503" s="233" t="s">
        <v>364</v>
      </c>
      <c r="E503" s="264" t="s">
        <v>1</v>
      </c>
      <c r="F503" s="265" t="s">
        <v>662</v>
      </c>
      <c r="G503" s="263"/>
      <c r="H503" s="266">
        <v>3.9500000000000002</v>
      </c>
      <c r="I503" s="267"/>
      <c r="J503" s="263"/>
      <c r="K503" s="263"/>
      <c r="L503" s="268"/>
      <c r="M503" s="269"/>
      <c r="N503" s="270"/>
      <c r="O503" s="270"/>
      <c r="P503" s="270"/>
      <c r="Q503" s="270"/>
      <c r="R503" s="270"/>
      <c r="S503" s="270"/>
      <c r="T503" s="271"/>
      <c r="U503" s="14"/>
      <c r="V503" s="14"/>
      <c r="W503" s="14"/>
      <c r="X503" s="14"/>
      <c r="Y503" s="14"/>
      <c r="Z503" s="14"/>
      <c r="AA503" s="14"/>
      <c r="AB503" s="14"/>
      <c r="AC503" s="14"/>
      <c r="AD503" s="14"/>
      <c r="AE503" s="14"/>
      <c r="AT503" s="272" t="s">
        <v>364</v>
      </c>
      <c r="AU503" s="272" t="s">
        <v>90</v>
      </c>
      <c r="AV503" s="14" t="s">
        <v>90</v>
      </c>
      <c r="AW503" s="14" t="s">
        <v>36</v>
      </c>
      <c r="AX503" s="14" t="s">
        <v>81</v>
      </c>
      <c r="AY503" s="272" t="s">
        <v>215</v>
      </c>
    </row>
    <row r="504" s="14" customFormat="1">
      <c r="A504" s="14"/>
      <c r="B504" s="262"/>
      <c r="C504" s="263"/>
      <c r="D504" s="233" t="s">
        <v>364</v>
      </c>
      <c r="E504" s="264" t="s">
        <v>1</v>
      </c>
      <c r="F504" s="265" t="s">
        <v>663</v>
      </c>
      <c r="G504" s="263"/>
      <c r="H504" s="266">
        <v>1.6000000000000001</v>
      </c>
      <c r="I504" s="267"/>
      <c r="J504" s="263"/>
      <c r="K504" s="263"/>
      <c r="L504" s="268"/>
      <c r="M504" s="269"/>
      <c r="N504" s="270"/>
      <c r="O504" s="270"/>
      <c r="P504" s="270"/>
      <c r="Q504" s="270"/>
      <c r="R504" s="270"/>
      <c r="S504" s="270"/>
      <c r="T504" s="271"/>
      <c r="U504" s="14"/>
      <c r="V504" s="14"/>
      <c r="W504" s="14"/>
      <c r="X504" s="14"/>
      <c r="Y504" s="14"/>
      <c r="Z504" s="14"/>
      <c r="AA504" s="14"/>
      <c r="AB504" s="14"/>
      <c r="AC504" s="14"/>
      <c r="AD504" s="14"/>
      <c r="AE504" s="14"/>
      <c r="AT504" s="272" t="s">
        <v>364</v>
      </c>
      <c r="AU504" s="272" t="s">
        <v>90</v>
      </c>
      <c r="AV504" s="14" t="s">
        <v>90</v>
      </c>
      <c r="AW504" s="14" t="s">
        <v>36</v>
      </c>
      <c r="AX504" s="14" t="s">
        <v>81</v>
      </c>
      <c r="AY504" s="272" t="s">
        <v>215</v>
      </c>
    </row>
    <row r="505" s="14" customFormat="1">
      <c r="A505" s="14"/>
      <c r="B505" s="262"/>
      <c r="C505" s="263"/>
      <c r="D505" s="233" t="s">
        <v>364</v>
      </c>
      <c r="E505" s="264" t="s">
        <v>1</v>
      </c>
      <c r="F505" s="265" t="s">
        <v>664</v>
      </c>
      <c r="G505" s="263"/>
      <c r="H505" s="266">
        <v>4.1100000000000003</v>
      </c>
      <c r="I505" s="267"/>
      <c r="J505" s="263"/>
      <c r="K505" s="263"/>
      <c r="L505" s="268"/>
      <c r="M505" s="269"/>
      <c r="N505" s="270"/>
      <c r="O505" s="270"/>
      <c r="P505" s="270"/>
      <c r="Q505" s="270"/>
      <c r="R505" s="270"/>
      <c r="S505" s="270"/>
      <c r="T505" s="271"/>
      <c r="U505" s="14"/>
      <c r="V505" s="14"/>
      <c r="W505" s="14"/>
      <c r="X505" s="14"/>
      <c r="Y505" s="14"/>
      <c r="Z505" s="14"/>
      <c r="AA505" s="14"/>
      <c r="AB505" s="14"/>
      <c r="AC505" s="14"/>
      <c r="AD505" s="14"/>
      <c r="AE505" s="14"/>
      <c r="AT505" s="272" t="s">
        <v>364</v>
      </c>
      <c r="AU505" s="272" t="s">
        <v>90</v>
      </c>
      <c r="AV505" s="14" t="s">
        <v>90</v>
      </c>
      <c r="AW505" s="14" t="s">
        <v>36</v>
      </c>
      <c r="AX505" s="14" t="s">
        <v>81</v>
      </c>
      <c r="AY505" s="272" t="s">
        <v>215</v>
      </c>
    </row>
    <row r="506" s="14" customFormat="1">
      <c r="A506" s="14"/>
      <c r="B506" s="262"/>
      <c r="C506" s="263"/>
      <c r="D506" s="233" t="s">
        <v>364</v>
      </c>
      <c r="E506" s="264" t="s">
        <v>1</v>
      </c>
      <c r="F506" s="265" t="s">
        <v>665</v>
      </c>
      <c r="G506" s="263"/>
      <c r="H506" s="266">
        <v>1.24</v>
      </c>
      <c r="I506" s="267"/>
      <c r="J506" s="263"/>
      <c r="K506" s="263"/>
      <c r="L506" s="268"/>
      <c r="M506" s="269"/>
      <c r="N506" s="270"/>
      <c r="O506" s="270"/>
      <c r="P506" s="270"/>
      <c r="Q506" s="270"/>
      <c r="R506" s="270"/>
      <c r="S506" s="270"/>
      <c r="T506" s="271"/>
      <c r="U506" s="14"/>
      <c r="V506" s="14"/>
      <c r="W506" s="14"/>
      <c r="X506" s="14"/>
      <c r="Y506" s="14"/>
      <c r="Z506" s="14"/>
      <c r="AA506" s="14"/>
      <c r="AB506" s="14"/>
      <c r="AC506" s="14"/>
      <c r="AD506" s="14"/>
      <c r="AE506" s="14"/>
      <c r="AT506" s="272" t="s">
        <v>364</v>
      </c>
      <c r="AU506" s="272" t="s">
        <v>90</v>
      </c>
      <c r="AV506" s="14" t="s">
        <v>90</v>
      </c>
      <c r="AW506" s="14" t="s">
        <v>36</v>
      </c>
      <c r="AX506" s="14" t="s">
        <v>81</v>
      </c>
      <c r="AY506" s="272" t="s">
        <v>215</v>
      </c>
    </row>
    <row r="507" s="14" customFormat="1">
      <c r="A507" s="14"/>
      <c r="B507" s="262"/>
      <c r="C507" s="263"/>
      <c r="D507" s="233" t="s">
        <v>364</v>
      </c>
      <c r="E507" s="264" t="s">
        <v>1</v>
      </c>
      <c r="F507" s="265" t="s">
        <v>666</v>
      </c>
      <c r="G507" s="263"/>
      <c r="H507" s="266">
        <v>3.2000000000000002</v>
      </c>
      <c r="I507" s="267"/>
      <c r="J507" s="263"/>
      <c r="K507" s="263"/>
      <c r="L507" s="268"/>
      <c r="M507" s="269"/>
      <c r="N507" s="270"/>
      <c r="O507" s="270"/>
      <c r="P507" s="270"/>
      <c r="Q507" s="270"/>
      <c r="R507" s="270"/>
      <c r="S507" s="270"/>
      <c r="T507" s="271"/>
      <c r="U507" s="14"/>
      <c r="V507" s="14"/>
      <c r="W507" s="14"/>
      <c r="X507" s="14"/>
      <c r="Y507" s="14"/>
      <c r="Z507" s="14"/>
      <c r="AA507" s="14"/>
      <c r="AB507" s="14"/>
      <c r="AC507" s="14"/>
      <c r="AD507" s="14"/>
      <c r="AE507" s="14"/>
      <c r="AT507" s="272" t="s">
        <v>364</v>
      </c>
      <c r="AU507" s="272" t="s">
        <v>90</v>
      </c>
      <c r="AV507" s="14" t="s">
        <v>90</v>
      </c>
      <c r="AW507" s="14" t="s">
        <v>36</v>
      </c>
      <c r="AX507" s="14" t="s">
        <v>81</v>
      </c>
      <c r="AY507" s="272" t="s">
        <v>215</v>
      </c>
    </row>
    <row r="508" s="14" customFormat="1">
      <c r="A508" s="14"/>
      <c r="B508" s="262"/>
      <c r="C508" s="263"/>
      <c r="D508" s="233" t="s">
        <v>364</v>
      </c>
      <c r="E508" s="264" t="s">
        <v>1</v>
      </c>
      <c r="F508" s="265" t="s">
        <v>667</v>
      </c>
      <c r="G508" s="263"/>
      <c r="H508" s="266">
        <v>2.7400000000000002</v>
      </c>
      <c r="I508" s="267"/>
      <c r="J508" s="263"/>
      <c r="K508" s="263"/>
      <c r="L508" s="268"/>
      <c r="M508" s="269"/>
      <c r="N508" s="270"/>
      <c r="O508" s="270"/>
      <c r="P508" s="270"/>
      <c r="Q508" s="270"/>
      <c r="R508" s="270"/>
      <c r="S508" s="270"/>
      <c r="T508" s="271"/>
      <c r="U508" s="14"/>
      <c r="V508" s="14"/>
      <c r="W508" s="14"/>
      <c r="X508" s="14"/>
      <c r="Y508" s="14"/>
      <c r="Z508" s="14"/>
      <c r="AA508" s="14"/>
      <c r="AB508" s="14"/>
      <c r="AC508" s="14"/>
      <c r="AD508" s="14"/>
      <c r="AE508" s="14"/>
      <c r="AT508" s="272" t="s">
        <v>364</v>
      </c>
      <c r="AU508" s="272" t="s">
        <v>90</v>
      </c>
      <c r="AV508" s="14" t="s">
        <v>90</v>
      </c>
      <c r="AW508" s="14" t="s">
        <v>36</v>
      </c>
      <c r="AX508" s="14" t="s">
        <v>81</v>
      </c>
      <c r="AY508" s="272" t="s">
        <v>215</v>
      </c>
    </row>
    <row r="509" s="13" customFormat="1">
      <c r="A509" s="13"/>
      <c r="B509" s="252"/>
      <c r="C509" s="253"/>
      <c r="D509" s="233" t="s">
        <v>364</v>
      </c>
      <c r="E509" s="254" t="s">
        <v>1</v>
      </c>
      <c r="F509" s="255" t="s">
        <v>668</v>
      </c>
      <c r="G509" s="253"/>
      <c r="H509" s="254" t="s">
        <v>1</v>
      </c>
      <c r="I509" s="256"/>
      <c r="J509" s="253"/>
      <c r="K509" s="253"/>
      <c r="L509" s="257"/>
      <c r="M509" s="258"/>
      <c r="N509" s="259"/>
      <c r="O509" s="259"/>
      <c r="P509" s="259"/>
      <c r="Q509" s="259"/>
      <c r="R509" s="259"/>
      <c r="S509" s="259"/>
      <c r="T509" s="260"/>
      <c r="U509" s="13"/>
      <c r="V509" s="13"/>
      <c r="W509" s="13"/>
      <c r="X509" s="13"/>
      <c r="Y509" s="13"/>
      <c r="Z509" s="13"/>
      <c r="AA509" s="13"/>
      <c r="AB509" s="13"/>
      <c r="AC509" s="13"/>
      <c r="AD509" s="13"/>
      <c r="AE509" s="13"/>
      <c r="AT509" s="261" t="s">
        <v>364</v>
      </c>
      <c r="AU509" s="261" t="s">
        <v>90</v>
      </c>
      <c r="AV509" s="13" t="s">
        <v>88</v>
      </c>
      <c r="AW509" s="13" t="s">
        <v>36</v>
      </c>
      <c r="AX509" s="13" t="s">
        <v>81</v>
      </c>
      <c r="AY509" s="261" t="s">
        <v>215</v>
      </c>
    </row>
    <row r="510" s="14" customFormat="1">
      <c r="A510" s="14"/>
      <c r="B510" s="262"/>
      <c r="C510" s="263"/>
      <c r="D510" s="233" t="s">
        <v>364</v>
      </c>
      <c r="E510" s="264" t="s">
        <v>1</v>
      </c>
      <c r="F510" s="265" t="s">
        <v>669</v>
      </c>
      <c r="G510" s="263"/>
      <c r="H510" s="266">
        <v>2.895</v>
      </c>
      <c r="I510" s="267"/>
      <c r="J510" s="263"/>
      <c r="K510" s="263"/>
      <c r="L510" s="268"/>
      <c r="M510" s="269"/>
      <c r="N510" s="270"/>
      <c r="O510" s="270"/>
      <c r="P510" s="270"/>
      <c r="Q510" s="270"/>
      <c r="R510" s="270"/>
      <c r="S510" s="270"/>
      <c r="T510" s="271"/>
      <c r="U510" s="14"/>
      <c r="V510" s="14"/>
      <c r="W510" s="14"/>
      <c r="X510" s="14"/>
      <c r="Y510" s="14"/>
      <c r="Z510" s="14"/>
      <c r="AA510" s="14"/>
      <c r="AB510" s="14"/>
      <c r="AC510" s="14"/>
      <c r="AD510" s="14"/>
      <c r="AE510" s="14"/>
      <c r="AT510" s="272" t="s">
        <v>364</v>
      </c>
      <c r="AU510" s="272" t="s">
        <v>90</v>
      </c>
      <c r="AV510" s="14" t="s">
        <v>90</v>
      </c>
      <c r="AW510" s="14" t="s">
        <v>36</v>
      </c>
      <c r="AX510" s="14" t="s">
        <v>81</v>
      </c>
      <c r="AY510" s="272" t="s">
        <v>215</v>
      </c>
    </row>
    <row r="511" s="14" customFormat="1">
      <c r="A511" s="14"/>
      <c r="B511" s="262"/>
      <c r="C511" s="263"/>
      <c r="D511" s="233" t="s">
        <v>364</v>
      </c>
      <c r="E511" s="264" t="s">
        <v>1</v>
      </c>
      <c r="F511" s="265" t="s">
        <v>670</v>
      </c>
      <c r="G511" s="263"/>
      <c r="H511" s="266">
        <v>1.0349999999999999</v>
      </c>
      <c r="I511" s="267"/>
      <c r="J511" s="263"/>
      <c r="K511" s="263"/>
      <c r="L511" s="268"/>
      <c r="M511" s="269"/>
      <c r="N511" s="270"/>
      <c r="O511" s="270"/>
      <c r="P511" s="270"/>
      <c r="Q511" s="270"/>
      <c r="R511" s="270"/>
      <c r="S511" s="270"/>
      <c r="T511" s="271"/>
      <c r="U511" s="14"/>
      <c r="V511" s="14"/>
      <c r="W511" s="14"/>
      <c r="X511" s="14"/>
      <c r="Y511" s="14"/>
      <c r="Z511" s="14"/>
      <c r="AA511" s="14"/>
      <c r="AB511" s="14"/>
      <c r="AC511" s="14"/>
      <c r="AD511" s="14"/>
      <c r="AE511" s="14"/>
      <c r="AT511" s="272" t="s">
        <v>364</v>
      </c>
      <c r="AU511" s="272" t="s">
        <v>90</v>
      </c>
      <c r="AV511" s="14" t="s">
        <v>90</v>
      </c>
      <c r="AW511" s="14" t="s">
        <v>36</v>
      </c>
      <c r="AX511" s="14" t="s">
        <v>81</v>
      </c>
      <c r="AY511" s="272" t="s">
        <v>215</v>
      </c>
    </row>
    <row r="512" s="14" customFormat="1">
      <c r="A512" s="14"/>
      <c r="B512" s="262"/>
      <c r="C512" s="263"/>
      <c r="D512" s="233" t="s">
        <v>364</v>
      </c>
      <c r="E512" s="264" t="s">
        <v>1</v>
      </c>
      <c r="F512" s="265" t="s">
        <v>671</v>
      </c>
      <c r="G512" s="263"/>
      <c r="H512" s="266">
        <v>4.1100000000000003</v>
      </c>
      <c r="I512" s="267"/>
      <c r="J512" s="263"/>
      <c r="K512" s="263"/>
      <c r="L512" s="268"/>
      <c r="M512" s="269"/>
      <c r="N512" s="270"/>
      <c r="O512" s="270"/>
      <c r="P512" s="270"/>
      <c r="Q512" s="270"/>
      <c r="R512" s="270"/>
      <c r="S512" s="270"/>
      <c r="T512" s="271"/>
      <c r="U512" s="14"/>
      <c r="V512" s="14"/>
      <c r="W512" s="14"/>
      <c r="X512" s="14"/>
      <c r="Y512" s="14"/>
      <c r="Z512" s="14"/>
      <c r="AA512" s="14"/>
      <c r="AB512" s="14"/>
      <c r="AC512" s="14"/>
      <c r="AD512" s="14"/>
      <c r="AE512" s="14"/>
      <c r="AT512" s="272" t="s">
        <v>364</v>
      </c>
      <c r="AU512" s="272" t="s">
        <v>90</v>
      </c>
      <c r="AV512" s="14" t="s">
        <v>90</v>
      </c>
      <c r="AW512" s="14" t="s">
        <v>36</v>
      </c>
      <c r="AX512" s="14" t="s">
        <v>81</v>
      </c>
      <c r="AY512" s="272" t="s">
        <v>215</v>
      </c>
    </row>
    <row r="513" s="14" customFormat="1">
      <c r="A513" s="14"/>
      <c r="B513" s="262"/>
      <c r="C513" s="263"/>
      <c r="D513" s="233" t="s">
        <v>364</v>
      </c>
      <c r="E513" s="264" t="s">
        <v>1</v>
      </c>
      <c r="F513" s="265" t="s">
        <v>672</v>
      </c>
      <c r="G513" s="263"/>
      <c r="H513" s="266">
        <v>4.7999999999999998</v>
      </c>
      <c r="I513" s="267"/>
      <c r="J513" s="263"/>
      <c r="K513" s="263"/>
      <c r="L513" s="268"/>
      <c r="M513" s="269"/>
      <c r="N513" s="270"/>
      <c r="O513" s="270"/>
      <c r="P513" s="270"/>
      <c r="Q513" s="270"/>
      <c r="R513" s="270"/>
      <c r="S513" s="270"/>
      <c r="T513" s="271"/>
      <c r="U513" s="14"/>
      <c r="V513" s="14"/>
      <c r="W513" s="14"/>
      <c r="X513" s="14"/>
      <c r="Y513" s="14"/>
      <c r="Z513" s="14"/>
      <c r="AA513" s="14"/>
      <c r="AB513" s="14"/>
      <c r="AC513" s="14"/>
      <c r="AD513" s="14"/>
      <c r="AE513" s="14"/>
      <c r="AT513" s="272" t="s">
        <v>364</v>
      </c>
      <c r="AU513" s="272" t="s">
        <v>90</v>
      </c>
      <c r="AV513" s="14" t="s">
        <v>90</v>
      </c>
      <c r="AW513" s="14" t="s">
        <v>36</v>
      </c>
      <c r="AX513" s="14" t="s">
        <v>81</v>
      </c>
      <c r="AY513" s="272" t="s">
        <v>215</v>
      </c>
    </row>
    <row r="514" s="14" customFormat="1">
      <c r="A514" s="14"/>
      <c r="B514" s="262"/>
      <c r="C514" s="263"/>
      <c r="D514" s="233" t="s">
        <v>364</v>
      </c>
      <c r="E514" s="264" t="s">
        <v>1</v>
      </c>
      <c r="F514" s="265" t="s">
        <v>673</v>
      </c>
      <c r="G514" s="263"/>
      <c r="H514" s="266">
        <v>1.8600000000000001</v>
      </c>
      <c r="I514" s="267"/>
      <c r="J514" s="263"/>
      <c r="K514" s="263"/>
      <c r="L514" s="268"/>
      <c r="M514" s="269"/>
      <c r="N514" s="270"/>
      <c r="O514" s="270"/>
      <c r="P514" s="270"/>
      <c r="Q514" s="270"/>
      <c r="R514" s="270"/>
      <c r="S514" s="270"/>
      <c r="T514" s="271"/>
      <c r="U514" s="14"/>
      <c r="V514" s="14"/>
      <c r="W514" s="14"/>
      <c r="X514" s="14"/>
      <c r="Y514" s="14"/>
      <c r="Z514" s="14"/>
      <c r="AA514" s="14"/>
      <c r="AB514" s="14"/>
      <c r="AC514" s="14"/>
      <c r="AD514" s="14"/>
      <c r="AE514" s="14"/>
      <c r="AT514" s="272" t="s">
        <v>364</v>
      </c>
      <c r="AU514" s="272" t="s">
        <v>90</v>
      </c>
      <c r="AV514" s="14" t="s">
        <v>90</v>
      </c>
      <c r="AW514" s="14" t="s">
        <v>36</v>
      </c>
      <c r="AX514" s="14" t="s">
        <v>81</v>
      </c>
      <c r="AY514" s="272" t="s">
        <v>215</v>
      </c>
    </row>
    <row r="515" s="14" customFormat="1">
      <c r="A515" s="14"/>
      <c r="B515" s="262"/>
      <c r="C515" s="263"/>
      <c r="D515" s="233" t="s">
        <v>364</v>
      </c>
      <c r="E515" s="264" t="s">
        <v>1</v>
      </c>
      <c r="F515" s="265" t="s">
        <v>674</v>
      </c>
      <c r="G515" s="263"/>
      <c r="H515" s="266">
        <v>2.7400000000000002</v>
      </c>
      <c r="I515" s="267"/>
      <c r="J515" s="263"/>
      <c r="K515" s="263"/>
      <c r="L515" s="268"/>
      <c r="M515" s="269"/>
      <c r="N515" s="270"/>
      <c r="O515" s="270"/>
      <c r="P515" s="270"/>
      <c r="Q515" s="270"/>
      <c r="R515" s="270"/>
      <c r="S515" s="270"/>
      <c r="T515" s="271"/>
      <c r="U515" s="14"/>
      <c r="V515" s="14"/>
      <c r="W515" s="14"/>
      <c r="X515" s="14"/>
      <c r="Y515" s="14"/>
      <c r="Z515" s="14"/>
      <c r="AA515" s="14"/>
      <c r="AB515" s="14"/>
      <c r="AC515" s="14"/>
      <c r="AD515" s="14"/>
      <c r="AE515" s="14"/>
      <c r="AT515" s="272" t="s">
        <v>364</v>
      </c>
      <c r="AU515" s="272" t="s">
        <v>90</v>
      </c>
      <c r="AV515" s="14" t="s">
        <v>90</v>
      </c>
      <c r="AW515" s="14" t="s">
        <v>36</v>
      </c>
      <c r="AX515" s="14" t="s">
        <v>81</v>
      </c>
      <c r="AY515" s="272" t="s">
        <v>215</v>
      </c>
    </row>
    <row r="516" s="14" customFormat="1">
      <c r="A516" s="14"/>
      <c r="B516" s="262"/>
      <c r="C516" s="263"/>
      <c r="D516" s="233" t="s">
        <v>364</v>
      </c>
      <c r="E516" s="264" t="s">
        <v>1</v>
      </c>
      <c r="F516" s="265" t="s">
        <v>666</v>
      </c>
      <c r="G516" s="263"/>
      <c r="H516" s="266">
        <v>3.2000000000000002</v>
      </c>
      <c r="I516" s="267"/>
      <c r="J516" s="263"/>
      <c r="K516" s="263"/>
      <c r="L516" s="268"/>
      <c r="M516" s="269"/>
      <c r="N516" s="270"/>
      <c r="O516" s="270"/>
      <c r="P516" s="270"/>
      <c r="Q516" s="270"/>
      <c r="R516" s="270"/>
      <c r="S516" s="270"/>
      <c r="T516" s="271"/>
      <c r="U516" s="14"/>
      <c r="V516" s="14"/>
      <c r="W516" s="14"/>
      <c r="X516" s="14"/>
      <c r="Y516" s="14"/>
      <c r="Z516" s="14"/>
      <c r="AA516" s="14"/>
      <c r="AB516" s="14"/>
      <c r="AC516" s="14"/>
      <c r="AD516" s="14"/>
      <c r="AE516" s="14"/>
      <c r="AT516" s="272" t="s">
        <v>364</v>
      </c>
      <c r="AU516" s="272" t="s">
        <v>90</v>
      </c>
      <c r="AV516" s="14" t="s">
        <v>90</v>
      </c>
      <c r="AW516" s="14" t="s">
        <v>36</v>
      </c>
      <c r="AX516" s="14" t="s">
        <v>81</v>
      </c>
      <c r="AY516" s="272" t="s">
        <v>215</v>
      </c>
    </row>
    <row r="517" s="14" customFormat="1">
      <c r="A517" s="14"/>
      <c r="B517" s="262"/>
      <c r="C517" s="263"/>
      <c r="D517" s="233" t="s">
        <v>364</v>
      </c>
      <c r="E517" s="264" t="s">
        <v>1</v>
      </c>
      <c r="F517" s="265" t="s">
        <v>675</v>
      </c>
      <c r="G517" s="263"/>
      <c r="H517" s="266">
        <v>1.24</v>
      </c>
      <c r="I517" s="267"/>
      <c r="J517" s="263"/>
      <c r="K517" s="263"/>
      <c r="L517" s="268"/>
      <c r="M517" s="269"/>
      <c r="N517" s="270"/>
      <c r="O517" s="270"/>
      <c r="P517" s="270"/>
      <c r="Q517" s="270"/>
      <c r="R517" s="270"/>
      <c r="S517" s="270"/>
      <c r="T517" s="271"/>
      <c r="U517" s="14"/>
      <c r="V517" s="14"/>
      <c r="W517" s="14"/>
      <c r="X517" s="14"/>
      <c r="Y517" s="14"/>
      <c r="Z517" s="14"/>
      <c r="AA517" s="14"/>
      <c r="AB517" s="14"/>
      <c r="AC517" s="14"/>
      <c r="AD517" s="14"/>
      <c r="AE517" s="14"/>
      <c r="AT517" s="272" t="s">
        <v>364</v>
      </c>
      <c r="AU517" s="272" t="s">
        <v>90</v>
      </c>
      <c r="AV517" s="14" t="s">
        <v>90</v>
      </c>
      <c r="AW517" s="14" t="s">
        <v>36</v>
      </c>
      <c r="AX517" s="14" t="s">
        <v>81</v>
      </c>
      <c r="AY517" s="272" t="s">
        <v>215</v>
      </c>
    </row>
    <row r="518" s="15" customFormat="1">
      <c r="A518" s="15"/>
      <c r="B518" s="273"/>
      <c r="C518" s="274"/>
      <c r="D518" s="233" t="s">
        <v>364</v>
      </c>
      <c r="E518" s="275" t="s">
        <v>1</v>
      </c>
      <c r="F518" s="276" t="s">
        <v>368</v>
      </c>
      <c r="G518" s="274"/>
      <c r="H518" s="277">
        <v>99.436999999999998</v>
      </c>
      <c r="I518" s="278"/>
      <c r="J518" s="274"/>
      <c r="K518" s="274"/>
      <c r="L518" s="279"/>
      <c r="M518" s="280"/>
      <c r="N518" s="281"/>
      <c r="O518" s="281"/>
      <c r="P518" s="281"/>
      <c r="Q518" s="281"/>
      <c r="R518" s="281"/>
      <c r="S518" s="281"/>
      <c r="T518" s="282"/>
      <c r="U518" s="15"/>
      <c r="V518" s="15"/>
      <c r="W518" s="15"/>
      <c r="X518" s="15"/>
      <c r="Y518" s="15"/>
      <c r="Z518" s="15"/>
      <c r="AA518" s="15"/>
      <c r="AB518" s="15"/>
      <c r="AC518" s="15"/>
      <c r="AD518" s="15"/>
      <c r="AE518" s="15"/>
      <c r="AT518" s="283" t="s">
        <v>364</v>
      </c>
      <c r="AU518" s="283" t="s">
        <v>90</v>
      </c>
      <c r="AV518" s="15" t="s">
        <v>214</v>
      </c>
      <c r="AW518" s="15" t="s">
        <v>36</v>
      </c>
      <c r="AX518" s="15" t="s">
        <v>88</v>
      </c>
      <c r="AY518" s="283" t="s">
        <v>215</v>
      </c>
    </row>
    <row r="519" s="2" customFormat="1" ht="16.5" customHeight="1">
      <c r="A519" s="39"/>
      <c r="B519" s="40"/>
      <c r="C519" s="220" t="s">
        <v>676</v>
      </c>
      <c r="D519" s="220" t="s">
        <v>216</v>
      </c>
      <c r="E519" s="221" t="s">
        <v>610</v>
      </c>
      <c r="F519" s="222" t="s">
        <v>611</v>
      </c>
      <c r="G519" s="223" t="s">
        <v>523</v>
      </c>
      <c r="H519" s="224">
        <v>244.50999999999999</v>
      </c>
      <c r="I519" s="225"/>
      <c r="J519" s="226">
        <f>ROUND(I519*H519,2)</f>
        <v>0</v>
      </c>
      <c r="K519" s="222" t="s">
        <v>359</v>
      </c>
      <c r="L519" s="45"/>
      <c r="M519" s="227" t="s">
        <v>1</v>
      </c>
      <c r="N519" s="228" t="s">
        <v>46</v>
      </c>
      <c r="O519" s="92"/>
      <c r="P519" s="229">
        <f>O519*H519</f>
        <v>0</v>
      </c>
      <c r="Q519" s="229">
        <v>0.0026900000000000001</v>
      </c>
      <c r="R519" s="229">
        <f>Q519*H519</f>
        <v>0.65773190000000004</v>
      </c>
      <c r="S519" s="229">
        <v>0</v>
      </c>
      <c r="T519" s="230">
        <f>S519*H519</f>
        <v>0</v>
      </c>
      <c r="U519" s="39"/>
      <c r="V519" s="39"/>
      <c r="W519" s="39"/>
      <c r="X519" s="39"/>
      <c r="Y519" s="39"/>
      <c r="Z519" s="39"/>
      <c r="AA519" s="39"/>
      <c r="AB519" s="39"/>
      <c r="AC519" s="39"/>
      <c r="AD519" s="39"/>
      <c r="AE519" s="39"/>
      <c r="AR519" s="231" t="s">
        <v>214</v>
      </c>
      <c r="AT519" s="231" t="s">
        <v>216</v>
      </c>
      <c r="AU519" s="231" t="s">
        <v>90</v>
      </c>
      <c r="AY519" s="18" t="s">
        <v>215</v>
      </c>
      <c r="BE519" s="232">
        <f>IF(N519="základní",J519,0)</f>
        <v>0</v>
      </c>
      <c r="BF519" s="232">
        <f>IF(N519="snížená",J519,0)</f>
        <v>0</v>
      </c>
      <c r="BG519" s="232">
        <f>IF(N519="zákl. přenesená",J519,0)</f>
        <v>0</v>
      </c>
      <c r="BH519" s="232">
        <f>IF(N519="sníž. přenesená",J519,0)</f>
        <v>0</v>
      </c>
      <c r="BI519" s="232">
        <f>IF(N519="nulová",J519,0)</f>
        <v>0</v>
      </c>
      <c r="BJ519" s="18" t="s">
        <v>88</v>
      </c>
      <c r="BK519" s="232">
        <f>ROUND(I519*H519,2)</f>
        <v>0</v>
      </c>
      <c r="BL519" s="18" t="s">
        <v>214</v>
      </c>
      <c r="BM519" s="231" t="s">
        <v>677</v>
      </c>
    </row>
    <row r="520" s="2" customFormat="1">
      <c r="A520" s="39"/>
      <c r="B520" s="40"/>
      <c r="C520" s="41"/>
      <c r="D520" s="233" t="s">
        <v>221</v>
      </c>
      <c r="E520" s="41"/>
      <c r="F520" s="234" t="s">
        <v>613</v>
      </c>
      <c r="G520" s="41"/>
      <c r="H520" s="41"/>
      <c r="I520" s="235"/>
      <c r="J520" s="41"/>
      <c r="K520" s="41"/>
      <c r="L520" s="45"/>
      <c r="M520" s="236"/>
      <c r="N520" s="237"/>
      <c r="O520" s="92"/>
      <c r="P520" s="92"/>
      <c r="Q520" s="92"/>
      <c r="R520" s="92"/>
      <c r="S520" s="92"/>
      <c r="T520" s="93"/>
      <c r="U520" s="39"/>
      <c r="V520" s="39"/>
      <c r="W520" s="39"/>
      <c r="X520" s="39"/>
      <c r="Y520" s="39"/>
      <c r="Z520" s="39"/>
      <c r="AA520" s="39"/>
      <c r="AB520" s="39"/>
      <c r="AC520" s="39"/>
      <c r="AD520" s="39"/>
      <c r="AE520" s="39"/>
      <c r="AT520" s="18" t="s">
        <v>221</v>
      </c>
      <c r="AU520" s="18" t="s">
        <v>90</v>
      </c>
    </row>
    <row r="521" s="2" customFormat="1">
      <c r="A521" s="39"/>
      <c r="B521" s="40"/>
      <c r="C521" s="41"/>
      <c r="D521" s="250" t="s">
        <v>362</v>
      </c>
      <c r="E521" s="41"/>
      <c r="F521" s="251" t="s">
        <v>614</v>
      </c>
      <c r="G521" s="41"/>
      <c r="H521" s="41"/>
      <c r="I521" s="235"/>
      <c r="J521" s="41"/>
      <c r="K521" s="41"/>
      <c r="L521" s="45"/>
      <c r="M521" s="236"/>
      <c r="N521" s="237"/>
      <c r="O521" s="92"/>
      <c r="P521" s="92"/>
      <c r="Q521" s="92"/>
      <c r="R521" s="92"/>
      <c r="S521" s="92"/>
      <c r="T521" s="93"/>
      <c r="U521" s="39"/>
      <c r="V521" s="39"/>
      <c r="W521" s="39"/>
      <c r="X521" s="39"/>
      <c r="Y521" s="39"/>
      <c r="Z521" s="39"/>
      <c r="AA521" s="39"/>
      <c r="AB521" s="39"/>
      <c r="AC521" s="39"/>
      <c r="AD521" s="39"/>
      <c r="AE521" s="39"/>
      <c r="AT521" s="18" t="s">
        <v>362</v>
      </c>
      <c r="AU521" s="18" t="s">
        <v>90</v>
      </c>
    </row>
    <row r="522" s="13" customFormat="1">
      <c r="A522" s="13"/>
      <c r="B522" s="252"/>
      <c r="C522" s="253"/>
      <c r="D522" s="233" t="s">
        <v>364</v>
      </c>
      <c r="E522" s="254" t="s">
        <v>1</v>
      </c>
      <c r="F522" s="255" t="s">
        <v>388</v>
      </c>
      <c r="G522" s="253"/>
      <c r="H522" s="254" t="s">
        <v>1</v>
      </c>
      <c r="I522" s="256"/>
      <c r="J522" s="253"/>
      <c r="K522" s="253"/>
      <c r="L522" s="257"/>
      <c r="M522" s="258"/>
      <c r="N522" s="259"/>
      <c r="O522" s="259"/>
      <c r="P522" s="259"/>
      <c r="Q522" s="259"/>
      <c r="R522" s="259"/>
      <c r="S522" s="259"/>
      <c r="T522" s="260"/>
      <c r="U522" s="13"/>
      <c r="V522" s="13"/>
      <c r="W522" s="13"/>
      <c r="X522" s="13"/>
      <c r="Y522" s="13"/>
      <c r="Z522" s="13"/>
      <c r="AA522" s="13"/>
      <c r="AB522" s="13"/>
      <c r="AC522" s="13"/>
      <c r="AD522" s="13"/>
      <c r="AE522" s="13"/>
      <c r="AT522" s="261" t="s">
        <v>364</v>
      </c>
      <c r="AU522" s="261" t="s">
        <v>90</v>
      </c>
      <c r="AV522" s="13" t="s">
        <v>88</v>
      </c>
      <c r="AW522" s="13" t="s">
        <v>36</v>
      </c>
      <c r="AX522" s="13" t="s">
        <v>81</v>
      </c>
      <c r="AY522" s="261" t="s">
        <v>215</v>
      </c>
    </row>
    <row r="523" s="13" customFormat="1">
      <c r="A523" s="13"/>
      <c r="B523" s="252"/>
      <c r="C523" s="253"/>
      <c r="D523" s="233" t="s">
        <v>364</v>
      </c>
      <c r="E523" s="254" t="s">
        <v>1</v>
      </c>
      <c r="F523" s="255" t="s">
        <v>637</v>
      </c>
      <c r="G523" s="253"/>
      <c r="H523" s="254" t="s">
        <v>1</v>
      </c>
      <c r="I523" s="256"/>
      <c r="J523" s="253"/>
      <c r="K523" s="253"/>
      <c r="L523" s="257"/>
      <c r="M523" s="258"/>
      <c r="N523" s="259"/>
      <c r="O523" s="259"/>
      <c r="P523" s="259"/>
      <c r="Q523" s="259"/>
      <c r="R523" s="259"/>
      <c r="S523" s="259"/>
      <c r="T523" s="260"/>
      <c r="U523" s="13"/>
      <c r="V523" s="13"/>
      <c r="W523" s="13"/>
      <c r="X523" s="13"/>
      <c r="Y523" s="13"/>
      <c r="Z523" s="13"/>
      <c r="AA523" s="13"/>
      <c r="AB523" s="13"/>
      <c r="AC523" s="13"/>
      <c r="AD523" s="13"/>
      <c r="AE523" s="13"/>
      <c r="AT523" s="261" t="s">
        <v>364</v>
      </c>
      <c r="AU523" s="261" t="s">
        <v>90</v>
      </c>
      <c r="AV523" s="13" t="s">
        <v>88</v>
      </c>
      <c r="AW523" s="13" t="s">
        <v>36</v>
      </c>
      <c r="AX523" s="13" t="s">
        <v>81</v>
      </c>
      <c r="AY523" s="261" t="s">
        <v>215</v>
      </c>
    </row>
    <row r="524" s="14" customFormat="1">
      <c r="A524" s="14"/>
      <c r="B524" s="262"/>
      <c r="C524" s="263"/>
      <c r="D524" s="233" t="s">
        <v>364</v>
      </c>
      <c r="E524" s="264" t="s">
        <v>1</v>
      </c>
      <c r="F524" s="265" t="s">
        <v>678</v>
      </c>
      <c r="G524" s="263"/>
      <c r="H524" s="266">
        <v>13.699999999999999</v>
      </c>
      <c r="I524" s="267"/>
      <c r="J524" s="263"/>
      <c r="K524" s="263"/>
      <c r="L524" s="268"/>
      <c r="M524" s="269"/>
      <c r="N524" s="270"/>
      <c r="O524" s="270"/>
      <c r="P524" s="270"/>
      <c r="Q524" s="270"/>
      <c r="R524" s="270"/>
      <c r="S524" s="270"/>
      <c r="T524" s="271"/>
      <c r="U524" s="14"/>
      <c r="V524" s="14"/>
      <c r="W524" s="14"/>
      <c r="X524" s="14"/>
      <c r="Y524" s="14"/>
      <c r="Z524" s="14"/>
      <c r="AA524" s="14"/>
      <c r="AB524" s="14"/>
      <c r="AC524" s="14"/>
      <c r="AD524" s="14"/>
      <c r="AE524" s="14"/>
      <c r="AT524" s="272" t="s">
        <v>364</v>
      </c>
      <c r="AU524" s="272" t="s">
        <v>90</v>
      </c>
      <c r="AV524" s="14" t="s">
        <v>90</v>
      </c>
      <c r="AW524" s="14" t="s">
        <v>36</v>
      </c>
      <c r="AX524" s="14" t="s">
        <v>81</v>
      </c>
      <c r="AY524" s="272" t="s">
        <v>215</v>
      </c>
    </row>
    <row r="525" s="14" customFormat="1">
      <c r="A525" s="14"/>
      <c r="B525" s="262"/>
      <c r="C525" s="263"/>
      <c r="D525" s="233" t="s">
        <v>364</v>
      </c>
      <c r="E525" s="264" t="s">
        <v>1</v>
      </c>
      <c r="F525" s="265" t="s">
        <v>679</v>
      </c>
      <c r="G525" s="263"/>
      <c r="H525" s="266">
        <v>2.1000000000000001</v>
      </c>
      <c r="I525" s="267"/>
      <c r="J525" s="263"/>
      <c r="K525" s="263"/>
      <c r="L525" s="268"/>
      <c r="M525" s="269"/>
      <c r="N525" s="270"/>
      <c r="O525" s="270"/>
      <c r="P525" s="270"/>
      <c r="Q525" s="270"/>
      <c r="R525" s="270"/>
      <c r="S525" s="270"/>
      <c r="T525" s="271"/>
      <c r="U525" s="14"/>
      <c r="V525" s="14"/>
      <c r="W525" s="14"/>
      <c r="X525" s="14"/>
      <c r="Y525" s="14"/>
      <c r="Z525" s="14"/>
      <c r="AA525" s="14"/>
      <c r="AB525" s="14"/>
      <c r="AC525" s="14"/>
      <c r="AD525" s="14"/>
      <c r="AE525" s="14"/>
      <c r="AT525" s="272" t="s">
        <v>364</v>
      </c>
      <c r="AU525" s="272" t="s">
        <v>90</v>
      </c>
      <c r="AV525" s="14" t="s">
        <v>90</v>
      </c>
      <c r="AW525" s="14" t="s">
        <v>36</v>
      </c>
      <c r="AX525" s="14" t="s">
        <v>81</v>
      </c>
      <c r="AY525" s="272" t="s">
        <v>215</v>
      </c>
    </row>
    <row r="526" s="14" customFormat="1">
      <c r="A526" s="14"/>
      <c r="B526" s="262"/>
      <c r="C526" s="263"/>
      <c r="D526" s="233" t="s">
        <v>364</v>
      </c>
      <c r="E526" s="264" t="s">
        <v>1</v>
      </c>
      <c r="F526" s="265" t="s">
        <v>680</v>
      </c>
      <c r="G526" s="263"/>
      <c r="H526" s="266">
        <v>8.5</v>
      </c>
      <c r="I526" s="267"/>
      <c r="J526" s="263"/>
      <c r="K526" s="263"/>
      <c r="L526" s="268"/>
      <c r="M526" s="269"/>
      <c r="N526" s="270"/>
      <c r="O526" s="270"/>
      <c r="P526" s="270"/>
      <c r="Q526" s="270"/>
      <c r="R526" s="270"/>
      <c r="S526" s="270"/>
      <c r="T526" s="271"/>
      <c r="U526" s="14"/>
      <c r="V526" s="14"/>
      <c r="W526" s="14"/>
      <c r="X526" s="14"/>
      <c r="Y526" s="14"/>
      <c r="Z526" s="14"/>
      <c r="AA526" s="14"/>
      <c r="AB526" s="14"/>
      <c r="AC526" s="14"/>
      <c r="AD526" s="14"/>
      <c r="AE526" s="14"/>
      <c r="AT526" s="272" t="s">
        <v>364</v>
      </c>
      <c r="AU526" s="272" t="s">
        <v>90</v>
      </c>
      <c r="AV526" s="14" t="s">
        <v>90</v>
      </c>
      <c r="AW526" s="14" t="s">
        <v>36</v>
      </c>
      <c r="AX526" s="14" t="s">
        <v>81</v>
      </c>
      <c r="AY526" s="272" t="s">
        <v>215</v>
      </c>
    </row>
    <row r="527" s="14" customFormat="1">
      <c r="A527" s="14"/>
      <c r="B527" s="262"/>
      <c r="C527" s="263"/>
      <c r="D527" s="233" t="s">
        <v>364</v>
      </c>
      <c r="E527" s="264" t="s">
        <v>1</v>
      </c>
      <c r="F527" s="265" t="s">
        <v>681</v>
      </c>
      <c r="G527" s="263"/>
      <c r="H527" s="266">
        <v>7.3499999999999996</v>
      </c>
      <c r="I527" s="267"/>
      <c r="J527" s="263"/>
      <c r="K527" s="263"/>
      <c r="L527" s="268"/>
      <c r="M527" s="269"/>
      <c r="N527" s="270"/>
      <c r="O527" s="270"/>
      <c r="P527" s="270"/>
      <c r="Q527" s="270"/>
      <c r="R527" s="270"/>
      <c r="S527" s="270"/>
      <c r="T527" s="271"/>
      <c r="U527" s="14"/>
      <c r="V527" s="14"/>
      <c r="W527" s="14"/>
      <c r="X527" s="14"/>
      <c r="Y527" s="14"/>
      <c r="Z527" s="14"/>
      <c r="AA527" s="14"/>
      <c r="AB527" s="14"/>
      <c r="AC527" s="14"/>
      <c r="AD527" s="14"/>
      <c r="AE527" s="14"/>
      <c r="AT527" s="272" t="s">
        <v>364</v>
      </c>
      <c r="AU527" s="272" t="s">
        <v>90</v>
      </c>
      <c r="AV527" s="14" t="s">
        <v>90</v>
      </c>
      <c r="AW527" s="14" t="s">
        <v>36</v>
      </c>
      <c r="AX527" s="14" t="s">
        <v>81</v>
      </c>
      <c r="AY527" s="272" t="s">
        <v>215</v>
      </c>
    </row>
    <row r="528" s="14" customFormat="1">
      <c r="A528" s="14"/>
      <c r="B528" s="262"/>
      <c r="C528" s="263"/>
      <c r="D528" s="233" t="s">
        <v>364</v>
      </c>
      <c r="E528" s="264" t="s">
        <v>1</v>
      </c>
      <c r="F528" s="265" t="s">
        <v>682</v>
      </c>
      <c r="G528" s="263"/>
      <c r="H528" s="266">
        <v>11.550000000000001</v>
      </c>
      <c r="I528" s="267"/>
      <c r="J528" s="263"/>
      <c r="K528" s="263"/>
      <c r="L528" s="268"/>
      <c r="M528" s="269"/>
      <c r="N528" s="270"/>
      <c r="O528" s="270"/>
      <c r="P528" s="270"/>
      <c r="Q528" s="270"/>
      <c r="R528" s="270"/>
      <c r="S528" s="270"/>
      <c r="T528" s="271"/>
      <c r="U528" s="14"/>
      <c r="V528" s="14"/>
      <c r="W528" s="14"/>
      <c r="X528" s="14"/>
      <c r="Y528" s="14"/>
      <c r="Z528" s="14"/>
      <c r="AA528" s="14"/>
      <c r="AB528" s="14"/>
      <c r="AC528" s="14"/>
      <c r="AD528" s="14"/>
      <c r="AE528" s="14"/>
      <c r="AT528" s="272" t="s">
        <v>364</v>
      </c>
      <c r="AU528" s="272" t="s">
        <v>90</v>
      </c>
      <c r="AV528" s="14" t="s">
        <v>90</v>
      </c>
      <c r="AW528" s="14" t="s">
        <v>36</v>
      </c>
      <c r="AX528" s="14" t="s">
        <v>81</v>
      </c>
      <c r="AY528" s="272" t="s">
        <v>215</v>
      </c>
    </row>
    <row r="529" s="14" customFormat="1">
      <c r="A529" s="14"/>
      <c r="B529" s="262"/>
      <c r="C529" s="263"/>
      <c r="D529" s="233" t="s">
        <v>364</v>
      </c>
      <c r="E529" s="264" t="s">
        <v>1</v>
      </c>
      <c r="F529" s="265" t="s">
        <v>683</v>
      </c>
      <c r="G529" s="263"/>
      <c r="H529" s="266">
        <v>2.6499999999999999</v>
      </c>
      <c r="I529" s="267"/>
      <c r="J529" s="263"/>
      <c r="K529" s="263"/>
      <c r="L529" s="268"/>
      <c r="M529" s="269"/>
      <c r="N529" s="270"/>
      <c r="O529" s="270"/>
      <c r="P529" s="270"/>
      <c r="Q529" s="270"/>
      <c r="R529" s="270"/>
      <c r="S529" s="270"/>
      <c r="T529" s="271"/>
      <c r="U529" s="14"/>
      <c r="V529" s="14"/>
      <c r="W529" s="14"/>
      <c r="X529" s="14"/>
      <c r="Y529" s="14"/>
      <c r="Z529" s="14"/>
      <c r="AA529" s="14"/>
      <c r="AB529" s="14"/>
      <c r="AC529" s="14"/>
      <c r="AD529" s="14"/>
      <c r="AE529" s="14"/>
      <c r="AT529" s="272" t="s">
        <v>364</v>
      </c>
      <c r="AU529" s="272" t="s">
        <v>90</v>
      </c>
      <c r="AV529" s="14" t="s">
        <v>90</v>
      </c>
      <c r="AW529" s="14" t="s">
        <v>36</v>
      </c>
      <c r="AX529" s="14" t="s">
        <v>81</v>
      </c>
      <c r="AY529" s="272" t="s">
        <v>215</v>
      </c>
    </row>
    <row r="530" s="14" customFormat="1">
      <c r="A530" s="14"/>
      <c r="B530" s="262"/>
      <c r="C530" s="263"/>
      <c r="D530" s="233" t="s">
        <v>364</v>
      </c>
      <c r="E530" s="264" t="s">
        <v>1</v>
      </c>
      <c r="F530" s="265" t="s">
        <v>684</v>
      </c>
      <c r="G530" s="263"/>
      <c r="H530" s="266">
        <v>11.6</v>
      </c>
      <c r="I530" s="267"/>
      <c r="J530" s="263"/>
      <c r="K530" s="263"/>
      <c r="L530" s="268"/>
      <c r="M530" s="269"/>
      <c r="N530" s="270"/>
      <c r="O530" s="270"/>
      <c r="P530" s="270"/>
      <c r="Q530" s="270"/>
      <c r="R530" s="270"/>
      <c r="S530" s="270"/>
      <c r="T530" s="271"/>
      <c r="U530" s="14"/>
      <c r="V530" s="14"/>
      <c r="W530" s="14"/>
      <c r="X530" s="14"/>
      <c r="Y530" s="14"/>
      <c r="Z530" s="14"/>
      <c r="AA530" s="14"/>
      <c r="AB530" s="14"/>
      <c r="AC530" s="14"/>
      <c r="AD530" s="14"/>
      <c r="AE530" s="14"/>
      <c r="AT530" s="272" t="s">
        <v>364</v>
      </c>
      <c r="AU530" s="272" t="s">
        <v>90</v>
      </c>
      <c r="AV530" s="14" t="s">
        <v>90</v>
      </c>
      <c r="AW530" s="14" t="s">
        <v>36</v>
      </c>
      <c r="AX530" s="14" t="s">
        <v>81</v>
      </c>
      <c r="AY530" s="272" t="s">
        <v>215</v>
      </c>
    </row>
    <row r="531" s="14" customFormat="1">
      <c r="A531" s="14"/>
      <c r="B531" s="262"/>
      <c r="C531" s="263"/>
      <c r="D531" s="233" t="s">
        <v>364</v>
      </c>
      <c r="E531" s="264" t="s">
        <v>1</v>
      </c>
      <c r="F531" s="265" t="s">
        <v>685</v>
      </c>
      <c r="G531" s="263"/>
      <c r="H531" s="266">
        <v>5.9000000000000004</v>
      </c>
      <c r="I531" s="267"/>
      <c r="J531" s="263"/>
      <c r="K531" s="263"/>
      <c r="L531" s="268"/>
      <c r="M531" s="269"/>
      <c r="N531" s="270"/>
      <c r="O531" s="270"/>
      <c r="P531" s="270"/>
      <c r="Q531" s="270"/>
      <c r="R531" s="270"/>
      <c r="S531" s="270"/>
      <c r="T531" s="271"/>
      <c r="U531" s="14"/>
      <c r="V531" s="14"/>
      <c r="W531" s="14"/>
      <c r="X531" s="14"/>
      <c r="Y531" s="14"/>
      <c r="Z531" s="14"/>
      <c r="AA531" s="14"/>
      <c r="AB531" s="14"/>
      <c r="AC531" s="14"/>
      <c r="AD531" s="14"/>
      <c r="AE531" s="14"/>
      <c r="AT531" s="272" t="s">
        <v>364</v>
      </c>
      <c r="AU531" s="272" t="s">
        <v>90</v>
      </c>
      <c r="AV531" s="14" t="s">
        <v>90</v>
      </c>
      <c r="AW531" s="14" t="s">
        <v>36</v>
      </c>
      <c r="AX531" s="14" t="s">
        <v>81</v>
      </c>
      <c r="AY531" s="272" t="s">
        <v>215</v>
      </c>
    </row>
    <row r="532" s="13" customFormat="1">
      <c r="A532" s="13"/>
      <c r="B532" s="252"/>
      <c r="C532" s="253"/>
      <c r="D532" s="233" t="s">
        <v>364</v>
      </c>
      <c r="E532" s="254" t="s">
        <v>1</v>
      </c>
      <c r="F532" s="255" t="s">
        <v>646</v>
      </c>
      <c r="G532" s="253"/>
      <c r="H532" s="254" t="s">
        <v>1</v>
      </c>
      <c r="I532" s="256"/>
      <c r="J532" s="253"/>
      <c r="K532" s="253"/>
      <c r="L532" s="257"/>
      <c r="M532" s="258"/>
      <c r="N532" s="259"/>
      <c r="O532" s="259"/>
      <c r="P532" s="259"/>
      <c r="Q532" s="259"/>
      <c r="R532" s="259"/>
      <c r="S532" s="259"/>
      <c r="T532" s="260"/>
      <c r="U532" s="13"/>
      <c r="V532" s="13"/>
      <c r="W532" s="13"/>
      <c r="X532" s="13"/>
      <c r="Y532" s="13"/>
      <c r="Z532" s="13"/>
      <c r="AA532" s="13"/>
      <c r="AB532" s="13"/>
      <c r="AC532" s="13"/>
      <c r="AD532" s="13"/>
      <c r="AE532" s="13"/>
      <c r="AT532" s="261" t="s">
        <v>364</v>
      </c>
      <c r="AU532" s="261" t="s">
        <v>90</v>
      </c>
      <c r="AV532" s="13" t="s">
        <v>88</v>
      </c>
      <c r="AW532" s="13" t="s">
        <v>36</v>
      </c>
      <c r="AX532" s="13" t="s">
        <v>81</v>
      </c>
      <c r="AY532" s="261" t="s">
        <v>215</v>
      </c>
    </row>
    <row r="533" s="14" customFormat="1">
      <c r="A533" s="14"/>
      <c r="B533" s="262"/>
      <c r="C533" s="263"/>
      <c r="D533" s="233" t="s">
        <v>364</v>
      </c>
      <c r="E533" s="264" t="s">
        <v>1</v>
      </c>
      <c r="F533" s="265" t="s">
        <v>686</v>
      </c>
      <c r="G533" s="263"/>
      <c r="H533" s="266">
        <v>9.6500000000000004</v>
      </c>
      <c r="I533" s="267"/>
      <c r="J533" s="263"/>
      <c r="K533" s="263"/>
      <c r="L533" s="268"/>
      <c r="M533" s="269"/>
      <c r="N533" s="270"/>
      <c r="O533" s="270"/>
      <c r="P533" s="270"/>
      <c r="Q533" s="270"/>
      <c r="R533" s="270"/>
      <c r="S533" s="270"/>
      <c r="T533" s="271"/>
      <c r="U533" s="14"/>
      <c r="V533" s="14"/>
      <c r="W533" s="14"/>
      <c r="X533" s="14"/>
      <c r="Y533" s="14"/>
      <c r="Z533" s="14"/>
      <c r="AA533" s="14"/>
      <c r="AB533" s="14"/>
      <c r="AC533" s="14"/>
      <c r="AD533" s="14"/>
      <c r="AE533" s="14"/>
      <c r="AT533" s="272" t="s">
        <v>364</v>
      </c>
      <c r="AU533" s="272" t="s">
        <v>90</v>
      </c>
      <c r="AV533" s="14" t="s">
        <v>90</v>
      </c>
      <c r="AW533" s="14" t="s">
        <v>36</v>
      </c>
      <c r="AX533" s="14" t="s">
        <v>81</v>
      </c>
      <c r="AY533" s="272" t="s">
        <v>215</v>
      </c>
    </row>
    <row r="534" s="14" customFormat="1">
      <c r="A534" s="14"/>
      <c r="B534" s="262"/>
      <c r="C534" s="263"/>
      <c r="D534" s="233" t="s">
        <v>364</v>
      </c>
      <c r="E534" s="264" t="s">
        <v>1</v>
      </c>
      <c r="F534" s="265" t="s">
        <v>687</v>
      </c>
      <c r="G534" s="263"/>
      <c r="H534" s="266">
        <v>5.8499999999999996</v>
      </c>
      <c r="I534" s="267"/>
      <c r="J534" s="263"/>
      <c r="K534" s="263"/>
      <c r="L534" s="268"/>
      <c r="M534" s="269"/>
      <c r="N534" s="270"/>
      <c r="O534" s="270"/>
      <c r="P534" s="270"/>
      <c r="Q534" s="270"/>
      <c r="R534" s="270"/>
      <c r="S534" s="270"/>
      <c r="T534" s="271"/>
      <c r="U534" s="14"/>
      <c r="V534" s="14"/>
      <c r="W534" s="14"/>
      <c r="X534" s="14"/>
      <c r="Y534" s="14"/>
      <c r="Z534" s="14"/>
      <c r="AA534" s="14"/>
      <c r="AB534" s="14"/>
      <c r="AC534" s="14"/>
      <c r="AD534" s="14"/>
      <c r="AE534" s="14"/>
      <c r="AT534" s="272" t="s">
        <v>364</v>
      </c>
      <c r="AU534" s="272" t="s">
        <v>90</v>
      </c>
      <c r="AV534" s="14" t="s">
        <v>90</v>
      </c>
      <c r="AW534" s="14" t="s">
        <v>36</v>
      </c>
      <c r="AX534" s="14" t="s">
        <v>81</v>
      </c>
      <c r="AY534" s="272" t="s">
        <v>215</v>
      </c>
    </row>
    <row r="535" s="14" customFormat="1">
      <c r="A535" s="14"/>
      <c r="B535" s="262"/>
      <c r="C535" s="263"/>
      <c r="D535" s="233" t="s">
        <v>364</v>
      </c>
      <c r="E535" s="264" t="s">
        <v>1</v>
      </c>
      <c r="F535" s="265" t="s">
        <v>688</v>
      </c>
      <c r="G535" s="263"/>
      <c r="H535" s="266">
        <v>9.75</v>
      </c>
      <c r="I535" s="267"/>
      <c r="J535" s="263"/>
      <c r="K535" s="263"/>
      <c r="L535" s="268"/>
      <c r="M535" s="269"/>
      <c r="N535" s="270"/>
      <c r="O535" s="270"/>
      <c r="P535" s="270"/>
      <c r="Q535" s="270"/>
      <c r="R535" s="270"/>
      <c r="S535" s="270"/>
      <c r="T535" s="271"/>
      <c r="U535" s="14"/>
      <c r="V535" s="14"/>
      <c r="W535" s="14"/>
      <c r="X535" s="14"/>
      <c r="Y535" s="14"/>
      <c r="Z535" s="14"/>
      <c r="AA535" s="14"/>
      <c r="AB535" s="14"/>
      <c r="AC535" s="14"/>
      <c r="AD535" s="14"/>
      <c r="AE535" s="14"/>
      <c r="AT535" s="272" t="s">
        <v>364</v>
      </c>
      <c r="AU535" s="272" t="s">
        <v>90</v>
      </c>
      <c r="AV535" s="14" t="s">
        <v>90</v>
      </c>
      <c r="AW535" s="14" t="s">
        <v>36</v>
      </c>
      <c r="AX535" s="14" t="s">
        <v>81</v>
      </c>
      <c r="AY535" s="272" t="s">
        <v>215</v>
      </c>
    </row>
    <row r="536" s="14" customFormat="1">
      <c r="A536" s="14"/>
      <c r="B536" s="262"/>
      <c r="C536" s="263"/>
      <c r="D536" s="233" t="s">
        <v>364</v>
      </c>
      <c r="E536" s="264" t="s">
        <v>1</v>
      </c>
      <c r="F536" s="265" t="s">
        <v>689</v>
      </c>
      <c r="G536" s="263"/>
      <c r="H536" s="266">
        <v>2.3500000000000001</v>
      </c>
      <c r="I536" s="267"/>
      <c r="J536" s="263"/>
      <c r="K536" s="263"/>
      <c r="L536" s="268"/>
      <c r="M536" s="269"/>
      <c r="N536" s="270"/>
      <c r="O536" s="270"/>
      <c r="P536" s="270"/>
      <c r="Q536" s="270"/>
      <c r="R536" s="270"/>
      <c r="S536" s="270"/>
      <c r="T536" s="271"/>
      <c r="U536" s="14"/>
      <c r="V536" s="14"/>
      <c r="W536" s="14"/>
      <c r="X536" s="14"/>
      <c r="Y536" s="14"/>
      <c r="Z536" s="14"/>
      <c r="AA536" s="14"/>
      <c r="AB536" s="14"/>
      <c r="AC536" s="14"/>
      <c r="AD536" s="14"/>
      <c r="AE536" s="14"/>
      <c r="AT536" s="272" t="s">
        <v>364</v>
      </c>
      <c r="AU536" s="272" t="s">
        <v>90</v>
      </c>
      <c r="AV536" s="14" t="s">
        <v>90</v>
      </c>
      <c r="AW536" s="14" t="s">
        <v>36</v>
      </c>
      <c r="AX536" s="14" t="s">
        <v>81</v>
      </c>
      <c r="AY536" s="272" t="s">
        <v>215</v>
      </c>
    </row>
    <row r="537" s="14" customFormat="1">
      <c r="A537" s="14"/>
      <c r="B537" s="262"/>
      <c r="C537" s="263"/>
      <c r="D537" s="233" t="s">
        <v>364</v>
      </c>
      <c r="E537" s="264" t="s">
        <v>1</v>
      </c>
      <c r="F537" s="265" t="s">
        <v>679</v>
      </c>
      <c r="G537" s="263"/>
      <c r="H537" s="266">
        <v>2.1000000000000001</v>
      </c>
      <c r="I537" s="267"/>
      <c r="J537" s="263"/>
      <c r="K537" s="263"/>
      <c r="L537" s="268"/>
      <c r="M537" s="269"/>
      <c r="N537" s="270"/>
      <c r="O537" s="270"/>
      <c r="P537" s="270"/>
      <c r="Q537" s="270"/>
      <c r="R537" s="270"/>
      <c r="S537" s="270"/>
      <c r="T537" s="271"/>
      <c r="U537" s="14"/>
      <c r="V537" s="14"/>
      <c r="W537" s="14"/>
      <c r="X537" s="14"/>
      <c r="Y537" s="14"/>
      <c r="Z537" s="14"/>
      <c r="AA537" s="14"/>
      <c r="AB537" s="14"/>
      <c r="AC537" s="14"/>
      <c r="AD537" s="14"/>
      <c r="AE537" s="14"/>
      <c r="AT537" s="272" t="s">
        <v>364</v>
      </c>
      <c r="AU537" s="272" t="s">
        <v>90</v>
      </c>
      <c r="AV537" s="14" t="s">
        <v>90</v>
      </c>
      <c r="AW537" s="14" t="s">
        <v>36</v>
      </c>
      <c r="AX537" s="14" t="s">
        <v>81</v>
      </c>
      <c r="AY537" s="272" t="s">
        <v>215</v>
      </c>
    </row>
    <row r="538" s="14" customFormat="1">
      <c r="A538" s="14"/>
      <c r="B538" s="262"/>
      <c r="C538" s="263"/>
      <c r="D538" s="233" t="s">
        <v>364</v>
      </c>
      <c r="E538" s="264" t="s">
        <v>1</v>
      </c>
      <c r="F538" s="265" t="s">
        <v>690</v>
      </c>
      <c r="G538" s="263"/>
      <c r="H538" s="266">
        <v>11.5</v>
      </c>
      <c r="I538" s="267"/>
      <c r="J538" s="263"/>
      <c r="K538" s="263"/>
      <c r="L538" s="268"/>
      <c r="M538" s="269"/>
      <c r="N538" s="270"/>
      <c r="O538" s="270"/>
      <c r="P538" s="270"/>
      <c r="Q538" s="270"/>
      <c r="R538" s="270"/>
      <c r="S538" s="270"/>
      <c r="T538" s="271"/>
      <c r="U538" s="14"/>
      <c r="V538" s="14"/>
      <c r="W538" s="14"/>
      <c r="X538" s="14"/>
      <c r="Y538" s="14"/>
      <c r="Z538" s="14"/>
      <c r="AA538" s="14"/>
      <c r="AB538" s="14"/>
      <c r="AC538" s="14"/>
      <c r="AD538" s="14"/>
      <c r="AE538" s="14"/>
      <c r="AT538" s="272" t="s">
        <v>364</v>
      </c>
      <c r="AU538" s="272" t="s">
        <v>90</v>
      </c>
      <c r="AV538" s="14" t="s">
        <v>90</v>
      </c>
      <c r="AW538" s="14" t="s">
        <v>36</v>
      </c>
      <c r="AX538" s="14" t="s">
        <v>81</v>
      </c>
      <c r="AY538" s="272" t="s">
        <v>215</v>
      </c>
    </row>
    <row r="539" s="14" customFormat="1">
      <c r="A539" s="14"/>
      <c r="B539" s="262"/>
      <c r="C539" s="263"/>
      <c r="D539" s="233" t="s">
        <v>364</v>
      </c>
      <c r="E539" s="264" t="s">
        <v>1</v>
      </c>
      <c r="F539" s="265" t="s">
        <v>691</v>
      </c>
      <c r="G539" s="263"/>
      <c r="H539" s="266">
        <v>4.3499999999999996</v>
      </c>
      <c r="I539" s="267"/>
      <c r="J539" s="263"/>
      <c r="K539" s="263"/>
      <c r="L539" s="268"/>
      <c r="M539" s="269"/>
      <c r="N539" s="270"/>
      <c r="O539" s="270"/>
      <c r="P539" s="270"/>
      <c r="Q539" s="270"/>
      <c r="R539" s="270"/>
      <c r="S539" s="270"/>
      <c r="T539" s="271"/>
      <c r="U539" s="14"/>
      <c r="V539" s="14"/>
      <c r="W539" s="14"/>
      <c r="X539" s="14"/>
      <c r="Y539" s="14"/>
      <c r="Z539" s="14"/>
      <c r="AA539" s="14"/>
      <c r="AB539" s="14"/>
      <c r="AC539" s="14"/>
      <c r="AD539" s="14"/>
      <c r="AE539" s="14"/>
      <c r="AT539" s="272" t="s">
        <v>364</v>
      </c>
      <c r="AU539" s="272" t="s">
        <v>90</v>
      </c>
      <c r="AV539" s="14" t="s">
        <v>90</v>
      </c>
      <c r="AW539" s="14" t="s">
        <v>36</v>
      </c>
      <c r="AX539" s="14" t="s">
        <v>81</v>
      </c>
      <c r="AY539" s="272" t="s">
        <v>215</v>
      </c>
    </row>
    <row r="540" s="13" customFormat="1">
      <c r="A540" s="13"/>
      <c r="B540" s="252"/>
      <c r="C540" s="253"/>
      <c r="D540" s="233" t="s">
        <v>364</v>
      </c>
      <c r="E540" s="254" t="s">
        <v>1</v>
      </c>
      <c r="F540" s="255" t="s">
        <v>395</v>
      </c>
      <c r="G540" s="253"/>
      <c r="H540" s="254" t="s">
        <v>1</v>
      </c>
      <c r="I540" s="256"/>
      <c r="J540" s="253"/>
      <c r="K540" s="253"/>
      <c r="L540" s="257"/>
      <c r="M540" s="258"/>
      <c r="N540" s="259"/>
      <c r="O540" s="259"/>
      <c r="P540" s="259"/>
      <c r="Q540" s="259"/>
      <c r="R540" s="259"/>
      <c r="S540" s="259"/>
      <c r="T540" s="260"/>
      <c r="U540" s="13"/>
      <c r="V540" s="13"/>
      <c r="W540" s="13"/>
      <c r="X540" s="13"/>
      <c r="Y540" s="13"/>
      <c r="Z540" s="13"/>
      <c r="AA540" s="13"/>
      <c r="AB540" s="13"/>
      <c r="AC540" s="13"/>
      <c r="AD540" s="13"/>
      <c r="AE540" s="13"/>
      <c r="AT540" s="261" t="s">
        <v>364</v>
      </c>
      <c r="AU540" s="261" t="s">
        <v>90</v>
      </c>
      <c r="AV540" s="13" t="s">
        <v>88</v>
      </c>
      <c r="AW540" s="13" t="s">
        <v>36</v>
      </c>
      <c r="AX540" s="13" t="s">
        <v>81</v>
      </c>
      <c r="AY540" s="261" t="s">
        <v>215</v>
      </c>
    </row>
    <row r="541" s="14" customFormat="1">
      <c r="A541" s="14"/>
      <c r="B541" s="262"/>
      <c r="C541" s="263"/>
      <c r="D541" s="233" t="s">
        <v>364</v>
      </c>
      <c r="E541" s="264" t="s">
        <v>1</v>
      </c>
      <c r="F541" s="265" t="s">
        <v>692</v>
      </c>
      <c r="G541" s="263"/>
      <c r="H541" s="266">
        <v>3.54</v>
      </c>
      <c r="I541" s="267"/>
      <c r="J541" s="263"/>
      <c r="K541" s="263"/>
      <c r="L541" s="268"/>
      <c r="M541" s="269"/>
      <c r="N541" s="270"/>
      <c r="O541" s="270"/>
      <c r="P541" s="270"/>
      <c r="Q541" s="270"/>
      <c r="R541" s="270"/>
      <c r="S541" s="270"/>
      <c r="T541" s="271"/>
      <c r="U541" s="14"/>
      <c r="V541" s="14"/>
      <c r="W541" s="14"/>
      <c r="X541" s="14"/>
      <c r="Y541" s="14"/>
      <c r="Z541" s="14"/>
      <c r="AA541" s="14"/>
      <c r="AB541" s="14"/>
      <c r="AC541" s="14"/>
      <c r="AD541" s="14"/>
      <c r="AE541" s="14"/>
      <c r="AT541" s="272" t="s">
        <v>364</v>
      </c>
      <c r="AU541" s="272" t="s">
        <v>90</v>
      </c>
      <c r="AV541" s="14" t="s">
        <v>90</v>
      </c>
      <c r="AW541" s="14" t="s">
        <v>36</v>
      </c>
      <c r="AX541" s="14" t="s">
        <v>81</v>
      </c>
      <c r="AY541" s="272" t="s">
        <v>215</v>
      </c>
    </row>
    <row r="542" s="14" customFormat="1">
      <c r="A542" s="14"/>
      <c r="B542" s="262"/>
      <c r="C542" s="263"/>
      <c r="D542" s="233" t="s">
        <v>364</v>
      </c>
      <c r="E542" s="264" t="s">
        <v>1</v>
      </c>
      <c r="F542" s="265" t="s">
        <v>693</v>
      </c>
      <c r="G542" s="263"/>
      <c r="H542" s="266">
        <v>6.9000000000000004</v>
      </c>
      <c r="I542" s="267"/>
      <c r="J542" s="263"/>
      <c r="K542" s="263"/>
      <c r="L542" s="268"/>
      <c r="M542" s="269"/>
      <c r="N542" s="270"/>
      <c r="O542" s="270"/>
      <c r="P542" s="270"/>
      <c r="Q542" s="270"/>
      <c r="R542" s="270"/>
      <c r="S542" s="270"/>
      <c r="T542" s="271"/>
      <c r="U542" s="14"/>
      <c r="V542" s="14"/>
      <c r="W542" s="14"/>
      <c r="X542" s="14"/>
      <c r="Y542" s="14"/>
      <c r="Z542" s="14"/>
      <c r="AA542" s="14"/>
      <c r="AB542" s="14"/>
      <c r="AC542" s="14"/>
      <c r="AD542" s="14"/>
      <c r="AE542" s="14"/>
      <c r="AT542" s="272" t="s">
        <v>364</v>
      </c>
      <c r="AU542" s="272" t="s">
        <v>90</v>
      </c>
      <c r="AV542" s="14" t="s">
        <v>90</v>
      </c>
      <c r="AW542" s="14" t="s">
        <v>36</v>
      </c>
      <c r="AX542" s="14" t="s">
        <v>81</v>
      </c>
      <c r="AY542" s="272" t="s">
        <v>215</v>
      </c>
    </row>
    <row r="543" s="14" customFormat="1">
      <c r="A543" s="14"/>
      <c r="B543" s="262"/>
      <c r="C543" s="263"/>
      <c r="D543" s="233" t="s">
        <v>364</v>
      </c>
      <c r="E543" s="264" t="s">
        <v>1</v>
      </c>
      <c r="F543" s="265" t="s">
        <v>694</v>
      </c>
      <c r="G543" s="263"/>
      <c r="H543" s="266">
        <v>2.9900000000000002</v>
      </c>
      <c r="I543" s="267"/>
      <c r="J543" s="263"/>
      <c r="K543" s="263"/>
      <c r="L543" s="268"/>
      <c r="M543" s="269"/>
      <c r="N543" s="270"/>
      <c r="O543" s="270"/>
      <c r="P543" s="270"/>
      <c r="Q543" s="270"/>
      <c r="R543" s="270"/>
      <c r="S543" s="270"/>
      <c r="T543" s="271"/>
      <c r="U543" s="14"/>
      <c r="V543" s="14"/>
      <c r="W543" s="14"/>
      <c r="X543" s="14"/>
      <c r="Y543" s="14"/>
      <c r="Z543" s="14"/>
      <c r="AA543" s="14"/>
      <c r="AB543" s="14"/>
      <c r="AC543" s="14"/>
      <c r="AD543" s="14"/>
      <c r="AE543" s="14"/>
      <c r="AT543" s="272" t="s">
        <v>364</v>
      </c>
      <c r="AU543" s="272" t="s">
        <v>90</v>
      </c>
      <c r="AV543" s="14" t="s">
        <v>90</v>
      </c>
      <c r="AW543" s="14" t="s">
        <v>36</v>
      </c>
      <c r="AX543" s="14" t="s">
        <v>81</v>
      </c>
      <c r="AY543" s="272" t="s">
        <v>215</v>
      </c>
    </row>
    <row r="544" s="14" customFormat="1">
      <c r="A544" s="14"/>
      <c r="B544" s="262"/>
      <c r="C544" s="263"/>
      <c r="D544" s="233" t="s">
        <v>364</v>
      </c>
      <c r="E544" s="264" t="s">
        <v>1</v>
      </c>
      <c r="F544" s="265" t="s">
        <v>695</v>
      </c>
      <c r="G544" s="263"/>
      <c r="H544" s="266">
        <v>2.7400000000000002</v>
      </c>
      <c r="I544" s="267"/>
      <c r="J544" s="263"/>
      <c r="K544" s="263"/>
      <c r="L544" s="268"/>
      <c r="M544" s="269"/>
      <c r="N544" s="270"/>
      <c r="O544" s="270"/>
      <c r="P544" s="270"/>
      <c r="Q544" s="270"/>
      <c r="R544" s="270"/>
      <c r="S544" s="270"/>
      <c r="T544" s="271"/>
      <c r="U544" s="14"/>
      <c r="V544" s="14"/>
      <c r="W544" s="14"/>
      <c r="X544" s="14"/>
      <c r="Y544" s="14"/>
      <c r="Z544" s="14"/>
      <c r="AA544" s="14"/>
      <c r="AB544" s="14"/>
      <c r="AC544" s="14"/>
      <c r="AD544" s="14"/>
      <c r="AE544" s="14"/>
      <c r="AT544" s="272" t="s">
        <v>364</v>
      </c>
      <c r="AU544" s="272" t="s">
        <v>90</v>
      </c>
      <c r="AV544" s="14" t="s">
        <v>90</v>
      </c>
      <c r="AW544" s="14" t="s">
        <v>36</v>
      </c>
      <c r="AX544" s="14" t="s">
        <v>81</v>
      </c>
      <c r="AY544" s="272" t="s">
        <v>215</v>
      </c>
    </row>
    <row r="545" s="14" customFormat="1">
      <c r="A545" s="14"/>
      <c r="B545" s="262"/>
      <c r="C545" s="263"/>
      <c r="D545" s="233" t="s">
        <v>364</v>
      </c>
      <c r="E545" s="264" t="s">
        <v>1</v>
      </c>
      <c r="F545" s="265" t="s">
        <v>696</v>
      </c>
      <c r="G545" s="263"/>
      <c r="H545" s="266">
        <v>1.8999999999999999</v>
      </c>
      <c r="I545" s="267"/>
      <c r="J545" s="263"/>
      <c r="K545" s="263"/>
      <c r="L545" s="268"/>
      <c r="M545" s="269"/>
      <c r="N545" s="270"/>
      <c r="O545" s="270"/>
      <c r="P545" s="270"/>
      <c r="Q545" s="270"/>
      <c r="R545" s="270"/>
      <c r="S545" s="270"/>
      <c r="T545" s="271"/>
      <c r="U545" s="14"/>
      <c r="V545" s="14"/>
      <c r="W545" s="14"/>
      <c r="X545" s="14"/>
      <c r="Y545" s="14"/>
      <c r="Z545" s="14"/>
      <c r="AA545" s="14"/>
      <c r="AB545" s="14"/>
      <c r="AC545" s="14"/>
      <c r="AD545" s="14"/>
      <c r="AE545" s="14"/>
      <c r="AT545" s="272" t="s">
        <v>364</v>
      </c>
      <c r="AU545" s="272" t="s">
        <v>90</v>
      </c>
      <c r="AV545" s="14" t="s">
        <v>90</v>
      </c>
      <c r="AW545" s="14" t="s">
        <v>36</v>
      </c>
      <c r="AX545" s="14" t="s">
        <v>81</v>
      </c>
      <c r="AY545" s="272" t="s">
        <v>215</v>
      </c>
    </row>
    <row r="546" s="14" customFormat="1">
      <c r="A546" s="14"/>
      <c r="B546" s="262"/>
      <c r="C546" s="263"/>
      <c r="D546" s="233" t="s">
        <v>364</v>
      </c>
      <c r="E546" s="264" t="s">
        <v>1</v>
      </c>
      <c r="F546" s="265" t="s">
        <v>695</v>
      </c>
      <c r="G546" s="263"/>
      <c r="H546" s="266">
        <v>2.7400000000000002</v>
      </c>
      <c r="I546" s="267"/>
      <c r="J546" s="263"/>
      <c r="K546" s="263"/>
      <c r="L546" s="268"/>
      <c r="M546" s="269"/>
      <c r="N546" s="270"/>
      <c r="O546" s="270"/>
      <c r="P546" s="270"/>
      <c r="Q546" s="270"/>
      <c r="R546" s="270"/>
      <c r="S546" s="270"/>
      <c r="T546" s="271"/>
      <c r="U546" s="14"/>
      <c r="V546" s="14"/>
      <c r="W546" s="14"/>
      <c r="X546" s="14"/>
      <c r="Y546" s="14"/>
      <c r="Z546" s="14"/>
      <c r="AA546" s="14"/>
      <c r="AB546" s="14"/>
      <c r="AC546" s="14"/>
      <c r="AD546" s="14"/>
      <c r="AE546" s="14"/>
      <c r="AT546" s="272" t="s">
        <v>364</v>
      </c>
      <c r="AU546" s="272" t="s">
        <v>90</v>
      </c>
      <c r="AV546" s="14" t="s">
        <v>90</v>
      </c>
      <c r="AW546" s="14" t="s">
        <v>36</v>
      </c>
      <c r="AX546" s="14" t="s">
        <v>81</v>
      </c>
      <c r="AY546" s="272" t="s">
        <v>215</v>
      </c>
    </row>
    <row r="547" s="14" customFormat="1">
      <c r="A547" s="14"/>
      <c r="B547" s="262"/>
      <c r="C547" s="263"/>
      <c r="D547" s="233" t="s">
        <v>364</v>
      </c>
      <c r="E547" s="264" t="s">
        <v>1</v>
      </c>
      <c r="F547" s="265" t="s">
        <v>697</v>
      </c>
      <c r="G547" s="263"/>
      <c r="H547" s="266">
        <v>2.5</v>
      </c>
      <c r="I547" s="267"/>
      <c r="J547" s="263"/>
      <c r="K547" s="263"/>
      <c r="L547" s="268"/>
      <c r="M547" s="269"/>
      <c r="N547" s="270"/>
      <c r="O547" s="270"/>
      <c r="P547" s="270"/>
      <c r="Q547" s="270"/>
      <c r="R547" s="270"/>
      <c r="S547" s="270"/>
      <c r="T547" s="271"/>
      <c r="U547" s="14"/>
      <c r="V547" s="14"/>
      <c r="W547" s="14"/>
      <c r="X547" s="14"/>
      <c r="Y547" s="14"/>
      <c r="Z547" s="14"/>
      <c r="AA547" s="14"/>
      <c r="AB547" s="14"/>
      <c r="AC547" s="14"/>
      <c r="AD547" s="14"/>
      <c r="AE547" s="14"/>
      <c r="AT547" s="272" t="s">
        <v>364</v>
      </c>
      <c r="AU547" s="272" t="s">
        <v>90</v>
      </c>
      <c r="AV547" s="14" t="s">
        <v>90</v>
      </c>
      <c r="AW547" s="14" t="s">
        <v>36</v>
      </c>
      <c r="AX547" s="14" t="s">
        <v>81</v>
      </c>
      <c r="AY547" s="272" t="s">
        <v>215</v>
      </c>
    </row>
    <row r="548" s="13" customFormat="1">
      <c r="A548" s="13"/>
      <c r="B548" s="252"/>
      <c r="C548" s="253"/>
      <c r="D548" s="233" t="s">
        <v>364</v>
      </c>
      <c r="E548" s="254" t="s">
        <v>1</v>
      </c>
      <c r="F548" s="255" t="s">
        <v>659</v>
      </c>
      <c r="G548" s="253"/>
      <c r="H548" s="254" t="s">
        <v>1</v>
      </c>
      <c r="I548" s="256"/>
      <c r="J548" s="253"/>
      <c r="K548" s="253"/>
      <c r="L548" s="257"/>
      <c r="M548" s="258"/>
      <c r="N548" s="259"/>
      <c r="O548" s="259"/>
      <c r="P548" s="259"/>
      <c r="Q548" s="259"/>
      <c r="R548" s="259"/>
      <c r="S548" s="259"/>
      <c r="T548" s="260"/>
      <c r="U548" s="13"/>
      <c r="V548" s="13"/>
      <c r="W548" s="13"/>
      <c r="X548" s="13"/>
      <c r="Y548" s="13"/>
      <c r="Z548" s="13"/>
      <c r="AA548" s="13"/>
      <c r="AB548" s="13"/>
      <c r="AC548" s="13"/>
      <c r="AD548" s="13"/>
      <c r="AE548" s="13"/>
      <c r="AT548" s="261" t="s">
        <v>364</v>
      </c>
      <c r="AU548" s="261" t="s">
        <v>90</v>
      </c>
      <c r="AV548" s="13" t="s">
        <v>88</v>
      </c>
      <c r="AW548" s="13" t="s">
        <v>36</v>
      </c>
      <c r="AX548" s="13" t="s">
        <v>81</v>
      </c>
      <c r="AY548" s="261" t="s">
        <v>215</v>
      </c>
    </row>
    <row r="549" s="14" customFormat="1">
      <c r="A549" s="14"/>
      <c r="B549" s="262"/>
      <c r="C549" s="263"/>
      <c r="D549" s="233" t="s">
        <v>364</v>
      </c>
      <c r="E549" s="264" t="s">
        <v>1</v>
      </c>
      <c r="F549" s="265" t="s">
        <v>698</v>
      </c>
      <c r="G549" s="263"/>
      <c r="H549" s="266">
        <v>13.699999999999999</v>
      </c>
      <c r="I549" s="267"/>
      <c r="J549" s="263"/>
      <c r="K549" s="263"/>
      <c r="L549" s="268"/>
      <c r="M549" s="269"/>
      <c r="N549" s="270"/>
      <c r="O549" s="270"/>
      <c r="P549" s="270"/>
      <c r="Q549" s="270"/>
      <c r="R549" s="270"/>
      <c r="S549" s="270"/>
      <c r="T549" s="271"/>
      <c r="U549" s="14"/>
      <c r="V549" s="14"/>
      <c r="W549" s="14"/>
      <c r="X549" s="14"/>
      <c r="Y549" s="14"/>
      <c r="Z549" s="14"/>
      <c r="AA549" s="14"/>
      <c r="AB549" s="14"/>
      <c r="AC549" s="14"/>
      <c r="AD549" s="14"/>
      <c r="AE549" s="14"/>
      <c r="AT549" s="272" t="s">
        <v>364</v>
      </c>
      <c r="AU549" s="272" t="s">
        <v>90</v>
      </c>
      <c r="AV549" s="14" t="s">
        <v>90</v>
      </c>
      <c r="AW549" s="14" t="s">
        <v>36</v>
      </c>
      <c r="AX549" s="14" t="s">
        <v>81</v>
      </c>
      <c r="AY549" s="272" t="s">
        <v>215</v>
      </c>
    </row>
    <row r="550" s="14" customFormat="1">
      <c r="A550" s="14"/>
      <c r="B550" s="262"/>
      <c r="C550" s="263"/>
      <c r="D550" s="233" t="s">
        <v>364</v>
      </c>
      <c r="E550" s="264" t="s">
        <v>1</v>
      </c>
      <c r="F550" s="265" t="s">
        <v>699</v>
      </c>
      <c r="G550" s="263"/>
      <c r="H550" s="266">
        <v>6.8499999999999996</v>
      </c>
      <c r="I550" s="267"/>
      <c r="J550" s="263"/>
      <c r="K550" s="263"/>
      <c r="L550" s="268"/>
      <c r="M550" s="269"/>
      <c r="N550" s="270"/>
      <c r="O550" s="270"/>
      <c r="P550" s="270"/>
      <c r="Q550" s="270"/>
      <c r="R550" s="270"/>
      <c r="S550" s="270"/>
      <c r="T550" s="271"/>
      <c r="U550" s="14"/>
      <c r="V550" s="14"/>
      <c r="W550" s="14"/>
      <c r="X550" s="14"/>
      <c r="Y550" s="14"/>
      <c r="Z550" s="14"/>
      <c r="AA550" s="14"/>
      <c r="AB550" s="14"/>
      <c r="AC550" s="14"/>
      <c r="AD550" s="14"/>
      <c r="AE550" s="14"/>
      <c r="AT550" s="272" t="s">
        <v>364</v>
      </c>
      <c r="AU550" s="272" t="s">
        <v>90</v>
      </c>
      <c r="AV550" s="14" t="s">
        <v>90</v>
      </c>
      <c r="AW550" s="14" t="s">
        <v>36</v>
      </c>
      <c r="AX550" s="14" t="s">
        <v>81</v>
      </c>
      <c r="AY550" s="272" t="s">
        <v>215</v>
      </c>
    </row>
    <row r="551" s="14" customFormat="1">
      <c r="A551" s="14"/>
      <c r="B551" s="262"/>
      <c r="C551" s="263"/>
      <c r="D551" s="233" t="s">
        <v>364</v>
      </c>
      <c r="E551" s="264" t="s">
        <v>1</v>
      </c>
      <c r="F551" s="265" t="s">
        <v>700</v>
      </c>
      <c r="G551" s="263"/>
      <c r="H551" s="266">
        <v>7.9000000000000004</v>
      </c>
      <c r="I551" s="267"/>
      <c r="J551" s="263"/>
      <c r="K551" s="263"/>
      <c r="L551" s="268"/>
      <c r="M551" s="269"/>
      <c r="N551" s="270"/>
      <c r="O551" s="270"/>
      <c r="P551" s="270"/>
      <c r="Q551" s="270"/>
      <c r="R551" s="270"/>
      <c r="S551" s="270"/>
      <c r="T551" s="271"/>
      <c r="U551" s="14"/>
      <c r="V551" s="14"/>
      <c r="W551" s="14"/>
      <c r="X551" s="14"/>
      <c r="Y551" s="14"/>
      <c r="Z551" s="14"/>
      <c r="AA551" s="14"/>
      <c r="AB551" s="14"/>
      <c r="AC551" s="14"/>
      <c r="AD551" s="14"/>
      <c r="AE551" s="14"/>
      <c r="AT551" s="272" t="s">
        <v>364</v>
      </c>
      <c r="AU551" s="272" t="s">
        <v>90</v>
      </c>
      <c r="AV551" s="14" t="s">
        <v>90</v>
      </c>
      <c r="AW551" s="14" t="s">
        <v>36</v>
      </c>
      <c r="AX551" s="14" t="s">
        <v>81</v>
      </c>
      <c r="AY551" s="272" t="s">
        <v>215</v>
      </c>
    </row>
    <row r="552" s="14" customFormat="1">
      <c r="A552" s="14"/>
      <c r="B552" s="262"/>
      <c r="C552" s="263"/>
      <c r="D552" s="233" t="s">
        <v>364</v>
      </c>
      <c r="E552" s="264" t="s">
        <v>1</v>
      </c>
      <c r="F552" s="265" t="s">
        <v>701</v>
      </c>
      <c r="G552" s="263"/>
      <c r="H552" s="266">
        <v>3.2000000000000002</v>
      </c>
      <c r="I552" s="267"/>
      <c r="J552" s="263"/>
      <c r="K552" s="263"/>
      <c r="L552" s="268"/>
      <c r="M552" s="269"/>
      <c r="N552" s="270"/>
      <c r="O552" s="270"/>
      <c r="P552" s="270"/>
      <c r="Q552" s="270"/>
      <c r="R552" s="270"/>
      <c r="S552" s="270"/>
      <c r="T552" s="271"/>
      <c r="U552" s="14"/>
      <c r="V552" s="14"/>
      <c r="W552" s="14"/>
      <c r="X552" s="14"/>
      <c r="Y552" s="14"/>
      <c r="Z552" s="14"/>
      <c r="AA552" s="14"/>
      <c r="AB552" s="14"/>
      <c r="AC552" s="14"/>
      <c r="AD552" s="14"/>
      <c r="AE552" s="14"/>
      <c r="AT552" s="272" t="s">
        <v>364</v>
      </c>
      <c r="AU552" s="272" t="s">
        <v>90</v>
      </c>
      <c r="AV552" s="14" t="s">
        <v>90</v>
      </c>
      <c r="AW552" s="14" t="s">
        <v>36</v>
      </c>
      <c r="AX552" s="14" t="s">
        <v>81</v>
      </c>
      <c r="AY552" s="272" t="s">
        <v>215</v>
      </c>
    </row>
    <row r="553" s="14" customFormat="1">
      <c r="A553" s="14"/>
      <c r="B553" s="262"/>
      <c r="C553" s="263"/>
      <c r="D553" s="233" t="s">
        <v>364</v>
      </c>
      <c r="E553" s="264" t="s">
        <v>1</v>
      </c>
      <c r="F553" s="265" t="s">
        <v>702</v>
      </c>
      <c r="G553" s="263"/>
      <c r="H553" s="266">
        <v>13.699999999999999</v>
      </c>
      <c r="I553" s="267"/>
      <c r="J553" s="263"/>
      <c r="K553" s="263"/>
      <c r="L553" s="268"/>
      <c r="M553" s="269"/>
      <c r="N553" s="270"/>
      <c r="O553" s="270"/>
      <c r="P553" s="270"/>
      <c r="Q553" s="270"/>
      <c r="R553" s="270"/>
      <c r="S553" s="270"/>
      <c r="T553" s="271"/>
      <c r="U553" s="14"/>
      <c r="V553" s="14"/>
      <c r="W553" s="14"/>
      <c r="X553" s="14"/>
      <c r="Y553" s="14"/>
      <c r="Z553" s="14"/>
      <c r="AA553" s="14"/>
      <c r="AB553" s="14"/>
      <c r="AC553" s="14"/>
      <c r="AD553" s="14"/>
      <c r="AE553" s="14"/>
      <c r="AT553" s="272" t="s">
        <v>364</v>
      </c>
      <c r="AU553" s="272" t="s">
        <v>90</v>
      </c>
      <c r="AV553" s="14" t="s">
        <v>90</v>
      </c>
      <c r="AW553" s="14" t="s">
        <v>36</v>
      </c>
      <c r="AX553" s="14" t="s">
        <v>81</v>
      </c>
      <c r="AY553" s="272" t="s">
        <v>215</v>
      </c>
    </row>
    <row r="554" s="14" customFormat="1">
      <c r="A554" s="14"/>
      <c r="B554" s="262"/>
      <c r="C554" s="263"/>
      <c r="D554" s="233" t="s">
        <v>364</v>
      </c>
      <c r="E554" s="264" t="s">
        <v>1</v>
      </c>
      <c r="F554" s="265" t="s">
        <v>703</v>
      </c>
      <c r="G554" s="263"/>
      <c r="H554" s="266">
        <v>3.1000000000000001</v>
      </c>
      <c r="I554" s="267"/>
      <c r="J554" s="263"/>
      <c r="K554" s="263"/>
      <c r="L554" s="268"/>
      <c r="M554" s="269"/>
      <c r="N554" s="270"/>
      <c r="O554" s="270"/>
      <c r="P554" s="270"/>
      <c r="Q554" s="270"/>
      <c r="R554" s="270"/>
      <c r="S554" s="270"/>
      <c r="T554" s="271"/>
      <c r="U554" s="14"/>
      <c r="V554" s="14"/>
      <c r="W554" s="14"/>
      <c r="X554" s="14"/>
      <c r="Y554" s="14"/>
      <c r="Z554" s="14"/>
      <c r="AA554" s="14"/>
      <c r="AB554" s="14"/>
      <c r="AC554" s="14"/>
      <c r="AD554" s="14"/>
      <c r="AE554" s="14"/>
      <c r="AT554" s="272" t="s">
        <v>364</v>
      </c>
      <c r="AU554" s="272" t="s">
        <v>90</v>
      </c>
      <c r="AV554" s="14" t="s">
        <v>90</v>
      </c>
      <c r="AW554" s="14" t="s">
        <v>36</v>
      </c>
      <c r="AX554" s="14" t="s">
        <v>81</v>
      </c>
      <c r="AY554" s="272" t="s">
        <v>215</v>
      </c>
    </row>
    <row r="555" s="14" customFormat="1">
      <c r="A555" s="14"/>
      <c r="B555" s="262"/>
      <c r="C555" s="263"/>
      <c r="D555" s="233" t="s">
        <v>364</v>
      </c>
      <c r="E555" s="264" t="s">
        <v>1</v>
      </c>
      <c r="F555" s="265" t="s">
        <v>704</v>
      </c>
      <c r="G555" s="263"/>
      <c r="H555" s="266">
        <v>8</v>
      </c>
      <c r="I555" s="267"/>
      <c r="J555" s="263"/>
      <c r="K555" s="263"/>
      <c r="L555" s="268"/>
      <c r="M555" s="269"/>
      <c r="N555" s="270"/>
      <c r="O555" s="270"/>
      <c r="P555" s="270"/>
      <c r="Q555" s="270"/>
      <c r="R555" s="270"/>
      <c r="S555" s="270"/>
      <c r="T555" s="271"/>
      <c r="U555" s="14"/>
      <c r="V555" s="14"/>
      <c r="W555" s="14"/>
      <c r="X555" s="14"/>
      <c r="Y555" s="14"/>
      <c r="Z555" s="14"/>
      <c r="AA555" s="14"/>
      <c r="AB555" s="14"/>
      <c r="AC555" s="14"/>
      <c r="AD555" s="14"/>
      <c r="AE555" s="14"/>
      <c r="AT555" s="272" t="s">
        <v>364</v>
      </c>
      <c r="AU555" s="272" t="s">
        <v>90</v>
      </c>
      <c r="AV555" s="14" t="s">
        <v>90</v>
      </c>
      <c r="AW555" s="14" t="s">
        <v>36</v>
      </c>
      <c r="AX555" s="14" t="s">
        <v>81</v>
      </c>
      <c r="AY555" s="272" t="s">
        <v>215</v>
      </c>
    </row>
    <row r="556" s="14" customFormat="1">
      <c r="A556" s="14"/>
      <c r="B556" s="262"/>
      <c r="C556" s="263"/>
      <c r="D556" s="233" t="s">
        <v>364</v>
      </c>
      <c r="E556" s="264" t="s">
        <v>1</v>
      </c>
      <c r="F556" s="265" t="s">
        <v>705</v>
      </c>
      <c r="G556" s="263"/>
      <c r="H556" s="266">
        <v>6.8499999999999996</v>
      </c>
      <c r="I556" s="267"/>
      <c r="J556" s="263"/>
      <c r="K556" s="263"/>
      <c r="L556" s="268"/>
      <c r="M556" s="269"/>
      <c r="N556" s="270"/>
      <c r="O556" s="270"/>
      <c r="P556" s="270"/>
      <c r="Q556" s="270"/>
      <c r="R556" s="270"/>
      <c r="S556" s="270"/>
      <c r="T556" s="271"/>
      <c r="U556" s="14"/>
      <c r="V556" s="14"/>
      <c r="W556" s="14"/>
      <c r="X556" s="14"/>
      <c r="Y556" s="14"/>
      <c r="Z556" s="14"/>
      <c r="AA556" s="14"/>
      <c r="AB556" s="14"/>
      <c r="AC556" s="14"/>
      <c r="AD556" s="14"/>
      <c r="AE556" s="14"/>
      <c r="AT556" s="272" t="s">
        <v>364</v>
      </c>
      <c r="AU556" s="272" t="s">
        <v>90</v>
      </c>
      <c r="AV556" s="14" t="s">
        <v>90</v>
      </c>
      <c r="AW556" s="14" t="s">
        <v>36</v>
      </c>
      <c r="AX556" s="14" t="s">
        <v>81</v>
      </c>
      <c r="AY556" s="272" t="s">
        <v>215</v>
      </c>
    </row>
    <row r="557" s="13" customFormat="1">
      <c r="A557" s="13"/>
      <c r="B557" s="252"/>
      <c r="C557" s="253"/>
      <c r="D557" s="233" t="s">
        <v>364</v>
      </c>
      <c r="E557" s="254" t="s">
        <v>1</v>
      </c>
      <c r="F557" s="255" t="s">
        <v>668</v>
      </c>
      <c r="G557" s="253"/>
      <c r="H557" s="254" t="s">
        <v>1</v>
      </c>
      <c r="I557" s="256"/>
      <c r="J557" s="253"/>
      <c r="K557" s="253"/>
      <c r="L557" s="257"/>
      <c r="M557" s="258"/>
      <c r="N557" s="259"/>
      <c r="O557" s="259"/>
      <c r="P557" s="259"/>
      <c r="Q557" s="259"/>
      <c r="R557" s="259"/>
      <c r="S557" s="259"/>
      <c r="T557" s="260"/>
      <c r="U557" s="13"/>
      <c r="V557" s="13"/>
      <c r="W557" s="13"/>
      <c r="X557" s="13"/>
      <c r="Y557" s="13"/>
      <c r="Z557" s="13"/>
      <c r="AA557" s="13"/>
      <c r="AB557" s="13"/>
      <c r="AC557" s="13"/>
      <c r="AD557" s="13"/>
      <c r="AE557" s="13"/>
      <c r="AT557" s="261" t="s">
        <v>364</v>
      </c>
      <c r="AU557" s="261" t="s">
        <v>90</v>
      </c>
      <c r="AV557" s="13" t="s">
        <v>88</v>
      </c>
      <c r="AW557" s="13" t="s">
        <v>36</v>
      </c>
      <c r="AX557" s="13" t="s">
        <v>81</v>
      </c>
      <c r="AY557" s="261" t="s">
        <v>215</v>
      </c>
    </row>
    <row r="558" s="14" customFormat="1">
      <c r="A558" s="14"/>
      <c r="B558" s="262"/>
      <c r="C558" s="263"/>
      <c r="D558" s="233" t="s">
        <v>364</v>
      </c>
      <c r="E558" s="264" t="s">
        <v>1</v>
      </c>
      <c r="F558" s="265" t="s">
        <v>706</v>
      </c>
      <c r="G558" s="263"/>
      <c r="H558" s="266">
        <v>9.6500000000000004</v>
      </c>
      <c r="I558" s="267"/>
      <c r="J558" s="263"/>
      <c r="K558" s="263"/>
      <c r="L558" s="268"/>
      <c r="M558" s="269"/>
      <c r="N558" s="270"/>
      <c r="O558" s="270"/>
      <c r="P558" s="270"/>
      <c r="Q558" s="270"/>
      <c r="R558" s="270"/>
      <c r="S558" s="270"/>
      <c r="T558" s="271"/>
      <c r="U558" s="14"/>
      <c r="V558" s="14"/>
      <c r="W558" s="14"/>
      <c r="X558" s="14"/>
      <c r="Y558" s="14"/>
      <c r="Z558" s="14"/>
      <c r="AA558" s="14"/>
      <c r="AB558" s="14"/>
      <c r="AC558" s="14"/>
      <c r="AD558" s="14"/>
      <c r="AE558" s="14"/>
      <c r="AT558" s="272" t="s">
        <v>364</v>
      </c>
      <c r="AU558" s="272" t="s">
        <v>90</v>
      </c>
      <c r="AV558" s="14" t="s">
        <v>90</v>
      </c>
      <c r="AW558" s="14" t="s">
        <v>36</v>
      </c>
      <c r="AX558" s="14" t="s">
        <v>81</v>
      </c>
      <c r="AY558" s="272" t="s">
        <v>215</v>
      </c>
    </row>
    <row r="559" s="14" customFormat="1">
      <c r="A559" s="14"/>
      <c r="B559" s="262"/>
      <c r="C559" s="263"/>
      <c r="D559" s="233" t="s">
        <v>364</v>
      </c>
      <c r="E559" s="264" t="s">
        <v>1</v>
      </c>
      <c r="F559" s="265" t="s">
        <v>707</v>
      </c>
      <c r="G559" s="263"/>
      <c r="H559" s="266">
        <v>3.4500000000000002</v>
      </c>
      <c r="I559" s="267"/>
      <c r="J559" s="263"/>
      <c r="K559" s="263"/>
      <c r="L559" s="268"/>
      <c r="M559" s="269"/>
      <c r="N559" s="270"/>
      <c r="O559" s="270"/>
      <c r="P559" s="270"/>
      <c r="Q559" s="270"/>
      <c r="R559" s="270"/>
      <c r="S559" s="270"/>
      <c r="T559" s="271"/>
      <c r="U559" s="14"/>
      <c r="V559" s="14"/>
      <c r="W559" s="14"/>
      <c r="X559" s="14"/>
      <c r="Y559" s="14"/>
      <c r="Z559" s="14"/>
      <c r="AA559" s="14"/>
      <c r="AB559" s="14"/>
      <c r="AC559" s="14"/>
      <c r="AD559" s="14"/>
      <c r="AE559" s="14"/>
      <c r="AT559" s="272" t="s">
        <v>364</v>
      </c>
      <c r="AU559" s="272" t="s">
        <v>90</v>
      </c>
      <c r="AV559" s="14" t="s">
        <v>90</v>
      </c>
      <c r="AW559" s="14" t="s">
        <v>36</v>
      </c>
      <c r="AX559" s="14" t="s">
        <v>81</v>
      </c>
      <c r="AY559" s="272" t="s">
        <v>215</v>
      </c>
    </row>
    <row r="560" s="14" customFormat="1">
      <c r="A560" s="14"/>
      <c r="B560" s="262"/>
      <c r="C560" s="263"/>
      <c r="D560" s="233" t="s">
        <v>364</v>
      </c>
      <c r="E560" s="264" t="s">
        <v>1</v>
      </c>
      <c r="F560" s="265" t="s">
        <v>699</v>
      </c>
      <c r="G560" s="263"/>
      <c r="H560" s="266">
        <v>6.8499999999999996</v>
      </c>
      <c r="I560" s="267"/>
      <c r="J560" s="263"/>
      <c r="K560" s="263"/>
      <c r="L560" s="268"/>
      <c r="M560" s="269"/>
      <c r="N560" s="270"/>
      <c r="O560" s="270"/>
      <c r="P560" s="270"/>
      <c r="Q560" s="270"/>
      <c r="R560" s="270"/>
      <c r="S560" s="270"/>
      <c r="T560" s="271"/>
      <c r="U560" s="14"/>
      <c r="V560" s="14"/>
      <c r="W560" s="14"/>
      <c r="X560" s="14"/>
      <c r="Y560" s="14"/>
      <c r="Z560" s="14"/>
      <c r="AA560" s="14"/>
      <c r="AB560" s="14"/>
      <c r="AC560" s="14"/>
      <c r="AD560" s="14"/>
      <c r="AE560" s="14"/>
      <c r="AT560" s="272" t="s">
        <v>364</v>
      </c>
      <c r="AU560" s="272" t="s">
        <v>90</v>
      </c>
      <c r="AV560" s="14" t="s">
        <v>90</v>
      </c>
      <c r="AW560" s="14" t="s">
        <v>36</v>
      </c>
      <c r="AX560" s="14" t="s">
        <v>81</v>
      </c>
      <c r="AY560" s="272" t="s">
        <v>215</v>
      </c>
    </row>
    <row r="561" s="14" customFormat="1">
      <c r="A561" s="14"/>
      <c r="B561" s="262"/>
      <c r="C561" s="263"/>
      <c r="D561" s="233" t="s">
        <v>364</v>
      </c>
      <c r="E561" s="264" t="s">
        <v>1</v>
      </c>
      <c r="F561" s="265" t="s">
        <v>708</v>
      </c>
      <c r="G561" s="263"/>
      <c r="H561" s="266">
        <v>8</v>
      </c>
      <c r="I561" s="267"/>
      <c r="J561" s="263"/>
      <c r="K561" s="263"/>
      <c r="L561" s="268"/>
      <c r="M561" s="269"/>
      <c r="N561" s="270"/>
      <c r="O561" s="270"/>
      <c r="P561" s="270"/>
      <c r="Q561" s="270"/>
      <c r="R561" s="270"/>
      <c r="S561" s="270"/>
      <c r="T561" s="271"/>
      <c r="U561" s="14"/>
      <c r="V561" s="14"/>
      <c r="W561" s="14"/>
      <c r="X561" s="14"/>
      <c r="Y561" s="14"/>
      <c r="Z561" s="14"/>
      <c r="AA561" s="14"/>
      <c r="AB561" s="14"/>
      <c r="AC561" s="14"/>
      <c r="AD561" s="14"/>
      <c r="AE561" s="14"/>
      <c r="AT561" s="272" t="s">
        <v>364</v>
      </c>
      <c r="AU561" s="272" t="s">
        <v>90</v>
      </c>
      <c r="AV561" s="14" t="s">
        <v>90</v>
      </c>
      <c r="AW561" s="14" t="s">
        <v>36</v>
      </c>
      <c r="AX561" s="14" t="s">
        <v>81</v>
      </c>
      <c r="AY561" s="272" t="s">
        <v>215</v>
      </c>
    </row>
    <row r="562" s="14" customFormat="1">
      <c r="A562" s="14"/>
      <c r="B562" s="262"/>
      <c r="C562" s="263"/>
      <c r="D562" s="233" t="s">
        <v>364</v>
      </c>
      <c r="E562" s="264" t="s">
        <v>1</v>
      </c>
      <c r="F562" s="265" t="s">
        <v>709</v>
      </c>
      <c r="G562" s="263"/>
      <c r="H562" s="266">
        <v>3.1000000000000001</v>
      </c>
      <c r="I562" s="267"/>
      <c r="J562" s="263"/>
      <c r="K562" s="263"/>
      <c r="L562" s="268"/>
      <c r="M562" s="269"/>
      <c r="N562" s="270"/>
      <c r="O562" s="270"/>
      <c r="P562" s="270"/>
      <c r="Q562" s="270"/>
      <c r="R562" s="270"/>
      <c r="S562" s="270"/>
      <c r="T562" s="271"/>
      <c r="U562" s="14"/>
      <c r="V562" s="14"/>
      <c r="W562" s="14"/>
      <c r="X562" s="14"/>
      <c r="Y562" s="14"/>
      <c r="Z562" s="14"/>
      <c r="AA562" s="14"/>
      <c r="AB562" s="14"/>
      <c r="AC562" s="14"/>
      <c r="AD562" s="14"/>
      <c r="AE562" s="14"/>
      <c r="AT562" s="272" t="s">
        <v>364</v>
      </c>
      <c r="AU562" s="272" t="s">
        <v>90</v>
      </c>
      <c r="AV562" s="14" t="s">
        <v>90</v>
      </c>
      <c r="AW562" s="14" t="s">
        <v>36</v>
      </c>
      <c r="AX562" s="14" t="s">
        <v>81</v>
      </c>
      <c r="AY562" s="272" t="s">
        <v>215</v>
      </c>
    </row>
    <row r="563" s="14" customFormat="1">
      <c r="A563" s="14"/>
      <c r="B563" s="262"/>
      <c r="C563" s="263"/>
      <c r="D563" s="233" t="s">
        <v>364</v>
      </c>
      <c r="E563" s="264" t="s">
        <v>1</v>
      </c>
      <c r="F563" s="265" t="s">
        <v>710</v>
      </c>
      <c r="G563" s="263"/>
      <c r="H563" s="266">
        <v>6.8499999999999996</v>
      </c>
      <c r="I563" s="267"/>
      <c r="J563" s="263"/>
      <c r="K563" s="263"/>
      <c r="L563" s="268"/>
      <c r="M563" s="269"/>
      <c r="N563" s="270"/>
      <c r="O563" s="270"/>
      <c r="P563" s="270"/>
      <c r="Q563" s="270"/>
      <c r="R563" s="270"/>
      <c r="S563" s="270"/>
      <c r="T563" s="271"/>
      <c r="U563" s="14"/>
      <c r="V563" s="14"/>
      <c r="W563" s="14"/>
      <c r="X563" s="14"/>
      <c r="Y563" s="14"/>
      <c r="Z563" s="14"/>
      <c r="AA563" s="14"/>
      <c r="AB563" s="14"/>
      <c r="AC563" s="14"/>
      <c r="AD563" s="14"/>
      <c r="AE563" s="14"/>
      <c r="AT563" s="272" t="s">
        <v>364</v>
      </c>
      <c r="AU563" s="272" t="s">
        <v>90</v>
      </c>
      <c r="AV563" s="14" t="s">
        <v>90</v>
      </c>
      <c r="AW563" s="14" t="s">
        <v>36</v>
      </c>
      <c r="AX563" s="14" t="s">
        <v>81</v>
      </c>
      <c r="AY563" s="272" t="s">
        <v>215</v>
      </c>
    </row>
    <row r="564" s="14" customFormat="1">
      <c r="A564" s="14"/>
      <c r="B564" s="262"/>
      <c r="C564" s="263"/>
      <c r="D564" s="233" t="s">
        <v>364</v>
      </c>
      <c r="E564" s="264" t="s">
        <v>1</v>
      </c>
      <c r="F564" s="265" t="s">
        <v>704</v>
      </c>
      <c r="G564" s="263"/>
      <c r="H564" s="266">
        <v>8</v>
      </c>
      <c r="I564" s="267"/>
      <c r="J564" s="263"/>
      <c r="K564" s="263"/>
      <c r="L564" s="268"/>
      <c r="M564" s="269"/>
      <c r="N564" s="270"/>
      <c r="O564" s="270"/>
      <c r="P564" s="270"/>
      <c r="Q564" s="270"/>
      <c r="R564" s="270"/>
      <c r="S564" s="270"/>
      <c r="T564" s="271"/>
      <c r="U564" s="14"/>
      <c r="V564" s="14"/>
      <c r="W564" s="14"/>
      <c r="X564" s="14"/>
      <c r="Y564" s="14"/>
      <c r="Z564" s="14"/>
      <c r="AA564" s="14"/>
      <c r="AB564" s="14"/>
      <c r="AC564" s="14"/>
      <c r="AD564" s="14"/>
      <c r="AE564" s="14"/>
      <c r="AT564" s="272" t="s">
        <v>364</v>
      </c>
      <c r="AU564" s="272" t="s">
        <v>90</v>
      </c>
      <c r="AV564" s="14" t="s">
        <v>90</v>
      </c>
      <c r="AW564" s="14" t="s">
        <v>36</v>
      </c>
      <c r="AX564" s="14" t="s">
        <v>81</v>
      </c>
      <c r="AY564" s="272" t="s">
        <v>215</v>
      </c>
    </row>
    <row r="565" s="14" customFormat="1">
      <c r="A565" s="14"/>
      <c r="B565" s="262"/>
      <c r="C565" s="263"/>
      <c r="D565" s="233" t="s">
        <v>364</v>
      </c>
      <c r="E565" s="264" t="s">
        <v>1</v>
      </c>
      <c r="F565" s="265" t="s">
        <v>709</v>
      </c>
      <c r="G565" s="263"/>
      <c r="H565" s="266">
        <v>3.1000000000000001</v>
      </c>
      <c r="I565" s="267"/>
      <c r="J565" s="263"/>
      <c r="K565" s="263"/>
      <c r="L565" s="268"/>
      <c r="M565" s="269"/>
      <c r="N565" s="270"/>
      <c r="O565" s="270"/>
      <c r="P565" s="270"/>
      <c r="Q565" s="270"/>
      <c r="R565" s="270"/>
      <c r="S565" s="270"/>
      <c r="T565" s="271"/>
      <c r="U565" s="14"/>
      <c r="V565" s="14"/>
      <c r="W565" s="14"/>
      <c r="X565" s="14"/>
      <c r="Y565" s="14"/>
      <c r="Z565" s="14"/>
      <c r="AA565" s="14"/>
      <c r="AB565" s="14"/>
      <c r="AC565" s="14"/>
      <c r="AD565" s="14"/>
      <c r="AE565" s="14"/>
      <c r="AT565" s="272" t="s">
        <v>364</v>
      </c>
      <c r="AU565" s="272" t="s">
        <v>90</v>
      </c>
      <c r="AV565" s="14" t="s">
        <v>90</v>
      </c>
      <c r="AW565" s="14" t="s">
        <v>36</v>
      </c>
      <c r="AX565" s="14" t="s">
        <v>81</v>
      </c>
      <c r="AY565" s="272" t="s">
        <v>215</v>
      </c>
    </row>
    <row r="566" s="15" customFormat="1">
      <c r="A566" s="15"/>
      <c r="B566" s="273"/>
      <c r="C566" s="274"/>
      <c r="D566" s="233" t="s">
        <v>364</v>
      </c>
      <c r="E566" s="275" t="s">
        <v>1</v>
      </c>
      <c r="F566" s="276" t="s">
        <v>368</v>
      </c>
      <c r="G566" s="274"/>
      <c r="H566" s="277">
        <v>244.50999999999999</v>
      </c>
      <c r="I566" s="278"/>
      <c r="J566" s="274"/>
      <c r="K566" s="274"/>
      <c r="L566" s="279"/>
      <c r="M566" s="280"/>
      <c r="N566" s="281"/>
      <c r="O566" s="281"/>
      <c r="P566" s="281"/>
      <c r="Q566" s="281"/>
      <c r="R566" s="281"/>
      <c r="S566" s="281"/>
      <c r="T566" s="282"/>
      <c r="U566" s="15"/>
      <c r="V566" s="15"/>
      <c r="W566" s="15"/>
      <c r="X566" s="15"/>
      <c r="Y566" s="15"/>
      <c r="Z566" s="15"/>
      <c r="AA566" s="15"/>
      <c r="AB566" s="15"/>
      <c r="AC566" s="15"/>
      <c r="AD566" s="15"/>
      <c r="AE566" s="15"/>
      <c r="AT566" s="283" t="s">
        <v>364</v>
      </c>
      <c r="AU566" s="283" t="s">
        <v>90</v>
      </c>
      <c r="AV566" s="15" t="s">
        <v>214</v>
      </c>
      <c r="AW566" s="15" t="s">
        <v>36</v>
      </c>
      <c r="AX566" s="15" t="s">
        <v>88</v>
      </c>
      <c r="AY566" s="283" t="s">
        <v>215</v>
      </c>
    </row>
    <row r="567" s="2" customFormat="1" ht="16.5" customHeight="1">
      <c r="A567" s="39"/>
      <c r="B567" s="40"/>
      <c r="C567" s="220" t="s">
        <v>711</v>
      </c>
      <c r="D567" s="220" t="s">
        <v>216</v>
      </c>
      <c r="E567" s="221" t="s">
        <v>626</v>
      </c>
      <c r="F567" s="222" t="s">
        <v>627</v>
      </c>
      <c r="G567" s="223" t="s">
        <v>523</v>
      </c>
      <c r="H567" s="224">
        <v>244.50999999999999</v>
      </c>
      <c r="I567" s="225"/>
      <c r="J567" s="226">
        <f>ROUND(I567*H567,2)</f>
        <v>0</v>
      </c>
      <c r="K567" s="222" t="s">
        <v>359</v>
      </c>
      <c r="L567" s="45"/>
      <c r="M567" s="227" t="s">
        <v>1</v>
      </c>
      <c r="N567" s="228" t="s">
        <v>46</v>
      </c>
      <c r="O567" s="92"/>
      <c r="P567" s="229">
        <f>O567*H567</f>
        <v>0</v>
      </c>
      <c r="Q567" s="229">
        <v>0</v>
      </c>
      <c r="R567" s="229">
        <f>Q567*H567</f>
        <v>0</v>
      </c>
      <c r="S567" s="229">
        <v>0</v>
      </c>
      <c r="T567" s="230">
        <f>S567*H567</f>
        <v>0</v>
      </c>
      <c r="U567" s="39"/>
      <c r="V567" s="39"/>
      <c r="W567" s="39"/>
      <c r="X567" s="39"/>
      <c r="Y567" s="39"/>
      <c r="Z567" s="39"/>
      <c r="AA567" s="39"/>
      <c r="AB567" s="39"/>
      <c r="AC567" s="39"/>
      <c r="AD567" s="39"/>
      <c r="AE567" s="39"/>
      <c r="AR567" s="231" t="s">
        <v>214</v>
      </c>
      <c r="AT567" s="231" t="s">
        <v>216</v>
      </c>
      <c r="AU567" s="231" t="s">
        <v>90</v>
      </c>
      <c r="AY567" s="18" t="s">
        <v>215</v>
      </c>
      <c r="BE567" s="232">
        <f>IF(N567="základní",J567,0)</f>
        <v>0</v>
      </c>
      <c r="BF567" s="232">
        <f>IF(N567="snížená",J567,0)</f>
        <v>0</v>
      </c>
      <c r="BG567" s="232">
        <f>IF(N567="zákl. přenesená",J567,0)</f>
        <v>0</v>
      </c>
      <c r="BH567" s="232">
        <f>IF(N567="sníž. přenesená",J567,0)</f>
        <v>0</v>
      </c>
      <c r="BI567" s="232">
        <f>IF(N567="nulová",J567,0)</f>
        <v>0</v>
      </c>
      <c r="BJ567" s="18" t="s">
        <v>88</v>
      </c>
      <c r="BK567" s="232">
        <f>ROUND(I567*H567,2)</f>
        <v>0</v>
      </c>
      <c r="BL567" s="18" t="s">
        <v>214</v>
      </c>
      <c r="BM567" s="231" t="s">
        <v>712</v>
      </c>
    </row>
    <row r="568" s="2" customFormat="1">
      <c r="A568" s="39"/>
      <c r="B568" s="40"/>
      <c r="C568" s="41"/>
      <c r="D568" s="233" t="s">
        <v>221</v>
      </c>
      <c r="E568" s="41"/>
      <c r="F568" s="234" t="s">
        <v>629</v>
      </c>
      <c r="G568" s="41"/>
      <c r="H568" s="41"/>
      <c r="I568" s="235"/>
      <c r="J568" s="41"/>
      <c r="K568" s="41"/>
      <c r="L568" s="45"/>
      <c r="M568" s="236"/>
      <c r="N568" s="237"/>
      <c r="O568" s="92"/>
      <c r="P568" s="92"/>
      <c r="Q568" s="92"/>
      <c r="R568" s="92"/>
      <c r="S568" s="92"/>
      <c r="T568" s="93"/>
      <c r="U568" s="39"/>
      <c r="V568" s="39"/>
      <c r="W568" s="39"/>
      <c r="X568" s="39"/>
      <c r="Y568" s="39"/>
      <c r="Z568" s="39"/>
      <c r="AA568" s="39"/>
      <c r="AB568" s="39"/>
      <c r="AC568" s="39"/>
      <c r="AD568" s="39"/>
      <c r="AE568" s="39"/>
      <c r="AT568" s="18" t="s">
        <v>221</v>
      </c>
      <c r="AU568" s="18" t="s">
        <v>90</v>
      </c>
    </row>
    <row r="569" s="2" customFormat="1">
      <c r="A569" s="39"/>
      <c r="B569" s="40"/>
      <c r="C569" s="41"/>
      <c r="D569" s="250" t="s">
        <v>362</v>
      </c>
      <c r="E569" s="41"/>
      <c r="F569" s="251" t="s">
        <v>630</v>
      </c>
      <c r="G569" s="41"/>
      <c r="H569" s="41"/>
      <c r="I569" s="235"/>
      <c r="J569" s="41"/>
      <c r="K569" s="41"/>
      <c r="L569" s="45"/>
      <c r="M569" s="236"/>
      <c r="N569" s="237"/>
      <c r="O569" s="92"/>
      <c r="P569" s="92"/>
      <c r="Q569" s="92"/>
      <c r="R569" s="92"/>
      <c r="S569" s="92"/>
      <c r="T569" s="93"/>
      <c r="U569" s="39"/>
      <c r="V569" s="39"/>
      <c r="W569" s="39"/>
      <c r="X569" s="39"/>
      <c r="Y569" s="39"/>
      <c r="Z569" s="39"/>
      <c r="AA569" s="39"/>
      <c r="AB569" s="39"/>
      <c r="AC569" s="39"/>
      <c r="AD569" s="39"/>
      <c r="AE569" s="39"/>
      <c r="AT569" s="18" t="s">
        <v>362</v>
      </c>
      <c r="AU569" s="18" t="s">
        <v>90</v>
      </c>
    </row>
    <row r="570" s="2" customFormat="1" ht="24.15" customHeight="1">
      <c r="A570" s="39"/>
      <c r="B570" s="40"/>
      <c r="C570" s="220" t="s">
        <v>713</v>
      </c>
      <c r="D570" s="220" t="s">
        <v>216</v>
      </c>
      <c r="E570" s="221" t="s">
        <v>714</v>
      </c>
      <c r="F570" s="222" t="s">
        <v>715</v>
      </c>
      <c r="G570" s="223" t="s">
        <v>716</v>
      </c>
      <c r="H570" s="224">
        <v>50</v>
      </c>
      <c r="I570" s="225"/>
      <c r="J570" s="226">
        <f>ROUND(I570*H570,2)</f>
        <v>0</v>
      </c>
      <c r="K570" s="222" t="s">
        <v>359</v>
      </c>
      <c r="L570" s="45"/>
      <c r="M570" s="227" t="s">
        <v>1</v>
      </c>
      <c r="N570" s="228" t="s">
        <v>46</v>
      </c>
      <c r="O570" s="92"/>
      <c r="P570" s="229">
        <f>O570*H570</f>
        <v>0</v>
      </c>
      <c r="Q570" s="229">
        <v>0.013509999999999999</v>
      </c>
      <c r="R570" s="229">
        <f>Q570*H570</f>
        <v>0.67549999999999999</v>
      </c>
      <c r="S570" s="229">
        <v>0</v>
      </c>
      <c r="T570" s="230">
        <f>S570*H570</f>
        <v>0</v>
      </c>
      <c r="U570" s="39"/>
      <c r="V570" s="39"/>
      <c r="W570" s="39"/>
      <c r="X570" s="39"/>
      <c r="Y570" s="39"/>
      <c r="Z570" s="39"/>
      <c r="AA570" s="39"/>
      <c r="AB570" s="39"/>
      <c r="AC570" s="39"/>
      <c r="AD570" s="39"/>
      <c r="AE570" s="39"/>
      <c r="AR570" s="231" t="s">
        <v>214</v>
      </c>
      <c r="AT570" s="231" t="s">
        <v>216</v>
      </c>
      <c r="AU570" s="231" t="s">
        <v>90</v>
      </c>
      <c r="AY570" s="18" t="s">
        <v>215</v>
      </c>
      <c r="BE570" s="232">
        <f>IF(N570="základní",J570,0)</f>
        <v>0</v>
      </c>
      <c r="BF570" s="232">
        <f>IF(N570="snížená",J570,0)</f>
        <v>0</v>
      </c>
      <c r="BG570" s="232">
        <f>IF(N570="zákl. přenesená",J570,0)</f>
        <v>0</v>
      </c>
      <c r="BH570" s="232">
        <f>IF(N570="sníž. přenesená",J570,0)</f>
        <v>0</v>
      </c>
      <c r="BI570" s="232">
        <f>IF(N570="nulová",J570,0)</f>
        <v>0</v>
      </c>
      <c r="BJ570" s="18" t="s">
        <v>88</v>
      </c>
      <c r="BK570" s="232">
        <f>ROUND(I570*H570,2)</f>
        <v>0</v>
      </c>
      <c r="BL570" s="18" t="s">
        <v>214</v>
      </c>
      <c r="BM570" s="231" t="s">
        <v>717</v>
      </c>
    </row>
    <row r="571" s="2" customFormat="1">
      <c r="A571" s="39"/>
      <c r="B571" s="40"/>
      <c r="C571" s="41"/>
      <c r="D571" s="233" t="s">
        <v>221</v>
      </c>
      <c r="E571" s="41"/>
      <c r="F571" s="234" t="s">
        <v>718</v>
      </c>
      <c r="G571" s="41"/>
      <c r="H571" s="41"/>
      <c r="I571" s="235"/>
      <c r="J571" s="41"/>
      <c r="K571" s="41"/>
      <c r="L571" s="45"/>
      <c r="M571" s="236"/>
      <c r="N571" s="237"/>
      <c r="O571" s="92"/>
      <c r="P571" s="92"/>
      <c r="Q571" s="92"/>
      <c r="R571" s="92"/>
      <c r="S571" s="92"/>
      <c r="T571" s="93"/>
      <c r="U571" s="39"/>
      <c r="V571" s="39"/>
      <c r="W571" s="39"/>
      <c r="X571" s="39"/>
      <c r="Y571" s="39"/>
      <c r="Z571" s="39"/>
      <c r="AA571" s="39"/>
      <c r="AB571" s="39"/>
      <c r="AC571" s="39"/>
      <c r="AD571" s="39"/>
      <c r="AE571" s="39"/>
      <c r="AT571" s="18" t="s">
        <v>221</v>
      </c>
      <c r="AU571" s="18" t="s">
        <v>90</v>
      </c>
    </row>
    <row r="572" s="2" customFormat="1">
      <c r="A572" s="39"/>
      <c r="B572" s="40"/>
      <c r="C572" s="41"/>
      <c r="D572" s="250" t="s">
        <v>362</v>
      </c>
      <c r="E572" s="41"/>
      <c r="F572" s="251" t="s">
        <v>719</v>
      </c>
      <c r="G572" s="41"/>
      <c r="H572" s="41"/>
      <c r="I572" s="235"/>
      <c r="J572" s="41"/>
      <c r="K572" s="41"/>
      <c r="L572" s="45"/>
      <c r="M572" s="236"/>
      <c r="N572" s="237"/>
      <c r="O572" s="92"/>
      <c r="P572" s="92"/>
      <c r="Q572" s="92"/>
      <c r="R572" s="92"/>
      <c r="S572" s="92"/>
      <c r="T572" s="93"/>
      <c r="U572" s="39"/>
      <c r="V572" s="39"/>
      <c r="W572" s="39"/>
      <c r="X572" s="39"/>
      <c r="Y572" s="39"/>
      <c r="Z572" s="39"/>
      <c r="AA572" s="39"/>
      <c r="AB572" s="39"/>
      <c r="AC572" s="39"/>
      <c r="AD572" s="39"/>
      <c r="AE572" s="39"/>
      <c r="AT572" s="18" t="s">
        <v>362</v>
      </c>
      <c r="AU572" s="18" t="s">
        <v>90</v>
      </c>
    </row>
    <row r="573" s="2" customFormat="1" ht="24.15" customHeight="1">
      <c r="A573" s="39"/>
      <c r="B573" s="40"/>
      <c r="C573" s="220" t="s">
        <v>720</v>
      </c>
      <c r="D573" s="220" t="s">
        <v>216</v>
      </c>
      <c r="E573" s="221" t="s">
        <v>721</v>
      </c>
      <c r="F573" s="222" t="s">
        <v>722</v>
      </c>
      <c r="G573" s="223" t="s">
        <v>583</v>
      </c>
      <c r="H573" s="224">
        <v>13.551</v>
      </c>
      <c r="I573" s="225"/>
      <c r="J573" s="226">
        <f>ROUND(I573*H573,2)</f>
        <v>0</v>
      </c>
      <c r="K573" s="222" t="s">
        <v>359</v>
      </c>
      <c r="L573" s="45"/>
      <c r="M573" s="227" t="s">
        <v>1</v>
      </c>
      <c r="N573" s="228" t="s">
        <v>46</v>
      </c>
      <c r="O573" s="92"/>
      <c r="P573" s="229">
        <f>O573*H573</f>
        <v>0</v>
      </c>
      <c r="Q573" s="229">
        <v>1.0606199999999999</v>
      </c>
      <c r="R573" s="229">
        <f>Q573*H573</f>
        <v>14.372461619999999</v>
      </c>
      <c r="S573" s="229">
        <v>0</v>
      </c>
      <c r="T573" s="230">
        <f>S573*H573</f>
        <v>0</v>
      </c>
      <c r="U573" s="39"/>
      <c r="V573" s="39"/>
      <c r="W573" s="39"/>
      <c r="X573" s="39"/>
      <c r="Y573" s="39"/>
      <c r="Z573" s="39"/>
      <c r="AA573" s="39"/>
      <c r="AB573" s="39"/>
      <c r="AC573" s="39"/>
      <c r="AD573" s="39"/>
      <c r="AE573" s="39"/>
      <c r="AR573" s="231" t="s">
        <v>214</v>
      </c>
      <c r="AT573" s="231" t="s">
        <v>216</v>
      </c>
      <c r="AU573" s="231" t="s">
        <v>90</v>
      </c>
      <c r="AY573" s="18" t="s">
        <v>215</v>
      </c>
      <c r="BE573" s="232">
        <f>IF(N573="základní",J573,0)</f>
        <v>0</v>
      </c>
      <c r="BF573" s="232">
        <f>IF(N573="snížená",J573,0)</f>
        <v>0</v>
      </c>
      <c r="BG573" s="232">
        <f>IF(N573="zákl. přenesená",J573,0)</f>
        <v>0</v>
      </c>
      <c r="BH573" s="232">
        <f>IF(N573="sníž. přenesená",J573,0)</f>
        <v>0</v>
      </c>
      <c r="BI573" s="232">
        <f>IF(N573="nulová",J573,0)</f>
        <v>0</v>
      </c>
      <c r="BJ573" s="18" t="s">
        <v>88</v>
      </c>
      <c r="BK573" s="232">
        <f>ROUND(I573*H573,2)</f>
        <v>0</v>
      </c>
      <c r="BL573" s="18" t="s">
        <v>214</v>
      </c>
      <c r="BM573" s="231" t="s">
        <v>723</v>
      </c>
    </row>
    <row r="574" s="2" customFormat="1">
      <c r="A574" s="39"/>
      <c r="B574" s="40"/>
      <c r="C574" s="41"/>
      <c r="D574" s="233" t="s">
        <v>221</v>
      </c>
      <c r="E574" s="41"/>
      <c r="F574" s="234" t="s">
        <v>724</v>
      </c>
      <c r="G574" s="41"/>
      <c r="H574" s="41"/>
      <c r="I574" s="235"/>
      <c r="J574" s="41"/>
      <c r="K574" s="41"/>
      <c r="L574" s="45"/>
      <c r="M574" s="236"/>
      <c r="N574" s="237"/>
      <c r="O574" s="92"/>
      <c r="P574" s="92"/>
      <c r="Q574" s="92"/>
      <c r="R574" s="92"/>
      <c r="S574" s="92"/>
      <c r="T574" s="93"/>
      <c r="U574" s="39"/>
      <c r="V574" s="39"/>
      <c r="W574" s="39"/>
      <c r="X574" s="39"/>
      <c r="Y574" s="39"/>
      <c r="Z574" s="39"/>
      <c r="AA574" s="39"/>
      <c r="AB574" s="39"/>
      <c r="AC574" s="39"/>
      <c r="AD574" s="39"/>
      <c r="AE574" s="39"/>
      <c r="AT574" s="18" t="s">
        <v>221</v>
      </c>
      <c r="AU574" s="18" t="s">
        <v>90</v>
      </c>
    </row>
    <row r="575" s="2" customFormat="1">
      <c r="A575" s="39"/>
      <c r="B575" s="40"/>
      <c r="C575" s="41"/>
      <c r="D575" s="250" t="s">
        <v>362</v>
      </c>
      <c r="E575" s="41"/>
      <c r="F575" s="251" t="s">
        <v>725</v>
      </c>
      <c r="G575" s="41"/>
      <c r="H575" s="41"/>
      <c r="I575" s="235"/>
      <c r="J575" s="41"/>
      <c r="K575" s="41"/>
      <c r="L575" s="45"/>
      <c r="M575" s="236"/>
      <c r="N575" s="237"/>
      <c r="O575" s="92"/>
      <c r="P575" s="92"/>
      <c r="Q575" s="92"/>
      <c r="R575" s="92"/>
      <c r="S575" s="92"/>
      <c r="T575" s="93"/>
      <c r="U575" s="39"/>
      <c r="V575" s="39"/>
      <c r="W575" s="39"/>
      <c r="X575" s="39"/>
      <c r="Y575" s="39"/>
      <c r="Z575" s="39"/>
      <c r="AA575" s="39"/>
      <c r="AB575" s="39"/>
      <c r="AC575" s="39"/>
      <c r="AD575" s="39"/>
      <c r="AE575" s="39"/>
      <c r="AT575" s="18" t="s">
        <v>362</v>
      </c>
      <c r="AU575" s="18" t="s">
        <v>90</v>
      </c>
    </row>
    <row r="576" s="13" customFormat="1">
      <c r="A576" s="13"/>
      <c r="B576" s="252"/>
      <c r="C576" s="253"/>
      <c r="D576" s="233" t="s">
        <v>364</v>
      </c>
      <c r="E576" s="254" t="s">
        <v>1</v>
      </c>
      <c r="F576" s="255" t="s">
        <v>587</v>
      </c>
      <c r="G576" s="253"/>
      <c r="H576" s="254" t="s">
        <v>1</v>
      </c>
      <c r="I576" s="256"/>
      <c r="J576" s="253"/>
      <c r="K576" s="253"/>
      <c r="L576" s="257"/>
      <c r="M576" s="258"/>
      <c r="N576" s="259"/>
      <c r="O576" s="259"/>
      <c r="P576" s="259"/>
      <c r="Q576" s="259"/>
      <c r="R576" s="259"/>
      <c r="S576" s="259"/>
      <c r="T576" s="260"/>
      <c r="U576" s="13"/>
      <c r="V576" s="13"/>
      <c r="W576" s="13"/>
      <c r="X576" s="13"/>
      <c r="Y576" s="13"/>
      <c r="Z576" s="13"/>
      <c r="AA576" s="13"/>
      <c r="AB576" s="13"/>
      <c r="AC576" s="13"/>
      <c r="AD576" s="13"/>
      <c r="AE576" s="13"/>
      <c r="AT576" s="261" t="s">
        <v>364</v>
      </c>
      <c r="AU576" s="261" t="s">
        <v>90</v>
      </c>
      <c r="AV576" s="13" t="s">
        <v>88</v>
      </c>
      <c r="AW576" s="13" t="s">
        <v>36</v>
      </c>
      <c r="AX576" s="13" t="s">
        <v>81</v>
      </c>
      <c r="AY576" s="261" t="s">
        <v>215</v>
      </c>
    </row>
    <row r="577" s="14" customFormat="1">
      <c r="A577" s="14"/>
      <c r="B577" s="262"/>
      <c r="C577" s="263"/>
      <c r="D577" s="233" t="s">
        <v>364</v>
      </c>
      <c r="E577" s="264" t="s">
        <v>1</v>
      </c>
      <c r="F577" s="265" t="s">
        <v>726</v>
      </c>
      <c r="G577" s="263"/>
      <c r="H577" s="266">
        <v>13.551</v>
      </c>
      <c r="I577" s="267"/>
      <c r="J577" s="263"/>
      <c r="K577" s="263"/>
      <c r="L577" s="268"/>
      <c r="M577" s="269"/>
      <c r="N577" s="270"/>
      <c r="O577" s="270"/>
      <c r="P577" s="270"/>
      <c r="Q577" s="270"/>
      <c r="R577" s="270"/>
      <c r="S577" s="270"/>
      <c r="T577" s="271"/>
      <c r="U577" s="14"/>
      <c r="V577" s="14"/>
      <c r="W577" s="14"/>
      <c r="X577" s="14"/>
      <c r="Y577" s="14"/>
      <c r="Z577" s="14"/>
      <c r="AA577" s="14"/>
      <c r="AB577" s="14"/>
      <c r="AC577" s="14"/>
      <c r="AD577" s="14"/>
      <c r="AE577" s="14"/>
      <c r="AT577" s="272" t="s">
        <v>364</v>
      </c>
      <c r="AU577" s="272" t="s">
        <v>90</v>
      </c>
      <c r="AV577" s="14" t="s">
        <v>90</v>
      </c>
      <c r="AW577" s="14" t="s">
        <v>36</v>
      </c>
      <c r="AX577" s="14" t="s">
        <v>81</v>
      </c>
      <c r="AY577" s="272" t="s">
        <v>215</v>
      </c>
    </row>
    <row r="578" s="15" customFormat="1">
      <c r="A578" s="15"/>
      <c r="B578" s="273"/>
      <c r="C578" s="274"/>
      <c r="D578" s="233" t="s">
        <v>364</v>
      </c>
      <c r="E578" s="275" t="s">
        <v>1</v>
      </c>
      <c r="F578" s="276" t="s">
        <v>368</v>
      </c>
      <c r="G578" s="274"/>
      <c r="H578" s="277">
        <v>13.551</v>
      </c>
      <c r="I578" s="278"/>
      <c r="J578" s="274"/>
      <c r="K578" s="274"/>
      <c r="L578" s="279"/>
      <c r="M578" s="280"/>
      <c r="N578" s="281"/>
      <c r="O578" s="281"/>
      <c r="P578" s="281"/>
      <c r="Q578" s="281"/>
      <c r="R578" s="281"/>
      <c r="S578" s="281"/>
      <c r="T578" s="282"/>
      <c r="U578" s="15"/>
      <c r="V578" s="15"/>
      <c r="W578" s="15"/>
      <c r="X578" s="15"/>
      <c r="Y578" s="15"/>
      <c r="Z578" s="15"/>
      <c r="AA578" s="15"/>
      <c r="AB578" s="15"/>
      <c r="AC578" s="15"/>
      <c r="AD578" s="15"/>
      <c r="AE578" s="15"/>
      <c r="AT578" s="283" t="s">
        <v>364</v>
      </c>
      <c r="AU578" s="283" t="s">
        <v>90</v>
      </c>
      <c r="AV578" s="15" t="s">
        <v>214</v>
      </c>
      <c r="AW578" s="15" t="s">
        <v>36</v>
      </c>
      <c r="AX578" s="15" t="s">
        <v>88</v>
      </c>
      <c r="AY578" s="283" t="s">
        <v>215</v>
      </c>
    </row>
    <row r="579" s="2" customFormat="1" ht="24.15" customHeight="1">
      <c r="A579" s="39"/>
      <c r="B579" s="40"/>
      <c r="C579" s="220" t="s">
        <v>727</v>
      </c>
      <c r="D579" s="220" t="s">
        <v>216</v>
      </c>
      <c r="E579" s="221" t="s">
        <v>728</v>
      </c>
      <c r="F579" s="222" t="s">
        <v>729</v>
      </c>
      <c r="G579" s="223" t="s">
        <v>358</v>
      </c>
      <c r="H579" s="224">
        <v>1.9079999999999999</v>
      </c>
      <c r="I579" s="225"/>
      <c r="J579" s="226">
        <f>ROUND(I579*H579,2)</f>
        <v>0</v>
      </c>
      <c r="K579" s="222" t="s">
        <v>359</v>
      </c>
      <c r="L579" s="45"/>
      <c r="M579" s="227" t="s">
        <v>1</v>
      </c>
      <c r="N579" s="228" t="s">
        <v>46</v>
      </c>
      <c r="O579" s="92"/>
      <c r="P579" s="229">
        <f>O579*H579</f>
        <v>0</v>
      </c>
      <c r="Q579" s="229">
        <v>2.5018699999999998</v>
      </c>
      <c r="R579" s="229">
        <f>Q579*H579</f>
        <v>4.7735679599999994</v>
      </c>
      <c r="S579" s="229">
        <v>0</v>
      </c>
      <c r="T579" s="230">
        <f>S579*H579</f>
        <v>0</v>
      </c>
      <c r="U579" s="39"/>
      <c r="V579" s="39"/>
      <c r="W579" s="39"/>
      <c r="X579" s="39"/>
      <c r="Y579" s="39"/>
      <c r="Z579" s="39"/>
      <c r="AA579" s="39"/>
      <c r="AB579" s="39"/>
      <c r="AC579" s="39"/>
      <c r="AD579" s="39"/>
      <c r="AE579" s="39"/>
      <c r="AR579" s="231" t="s">
        <v>214</v>
      </c>
      <c r="AT579" s="231" t="s">
        <v>216</v>
      </c>
      <c r="AU579" s="231" t="s">
        <v>90</v>
      </c>
      <c r="AY579" s="18" t="s">
        <v>215</v>
      </c>
      <c r="BE579" s="232">
        <f>IF(N579="základní",J579,0)</f>
        <v>0</v>
      </c>
      <c r="BF579" s="232">
        <f>IF(N579="snížená",J579,0)</f>
        <v>0</v>
      </c>
      <c r="BG579" s="232">
        <f>IF(N579="zákl. přenesená",J579,0)</f>
        <v>0</v>
      </c>
      <c r="BH579" s="232">
        <f>IF(N579="sníž. přenesená",J579,0)</f>
        <v>0</v>
      </c>
      <c r="BI579" s="232">
        <f>IF(N579="nulová",J579,0)</f>
        <v>0</v>
      </c>
      <c r="BJ579" s="18" t="s">
        <v>88</v>
      </c>
      <c r="BK579" s="232">
        <f>ROUND(I579*H579,2)</f>
        <v>0</v>
      </c>
      <c r="BL579" s="18" t="s">
        <v>214</v>
      </c>
      <c r="BM579" s="231" t="s">
        <v>730</v>
      </c>
    </row>
    <row r="580" s="2" customFormat="1">
      <c r="A580" s="39"/>
      <c r="B580" s="40"/>
      <c r="C580" s="41"/>
      <c r="D580" s="233" t="s">
        <v>221</v>
      </c>
      <c r="E580" s="41"/>
      <c r="F580" s="234" t="s">
        <v>731</v>
      </c>
      <c r="G580" s="41"/>
      <c r="H580" s="41"/>
      <c r="I580" s="235"/>
      <c r="J580" s="41"/>
      <c r="K580" s="41"/>
      <c r="L580" s="45"/>
      <c r="M580" s="236"/>
      <c r="N580" s="237"/>
      <c r="O580" s="92"/>
      <c r="P580" s="92"/>
      <c r="Q580" s="92"/>
      <c r="R580" s="92"/>
      <c r="S580" s="92"/>
      <c r="T580" s="93"/>
      <c r="U580" s="39"/>
      <c r="V580" s="39"/>
      <c r="W580" s="39"/>
      <c r="X580" s="39"/>
      <c r="Y580" s="39"/>
      <c r="Z580" s="39"/>
      <c r="AA580" s="39"/>
      <c r="AB580" s="39"/>
      <c r="AC580" s="39"/>
      <c r="AD580" s="39"/>
      <c r="AE580" s="39"/>
      <c r="AT580" s="18" t="s">
        <v>221</v>
      </c>
      <c r="AU580" s="18" t="s">
        <v>90</v>
      </c>
    </row>
    <row r="581" s="2" customFormat="1">
      <c r="A581" s="39"/>
      <c r="B581" s="40"/>
      <c r="C581" s="41"/>
      <c r="D581" s="250" t="s">
        <v>362</v>
      </c>
      <c r="E581" s="41"/>
      <c r="F581" s="251" t="s">
        <v>732</v>
      </c>
      <c r="G581" s="41"/>
      <c r="H581" s="41"/>
      <c r="I581" s="235"/>
      <c r="J581" s="41"/>
      <c r="K581" s="41"/>
      <c r="L581" s="45"/>
      <c r="M581" s="236"/>
      <c r="N581" s="237"/>
      <c r="O581" s="92"/>
      <c r="P581" s="92"/>
      <c r="Q581" s="92"/>
      <c r="R581" s="92"/>
      <c r="S581" s="92"/>
      <c r="T581" s="93"/>
      <c r="U581" s="39"/>
      <c r="V581" s="39"/>
      <c r="W581" s="39"/>
      <c r="X581" s="39"/>
      <c r="Y581" s="39"/>
      <c r="Z581" s="39"/>
      <c r="AA581" s="39"/>
      <c r="AB581" s="39"/>
      <c r="AC581" s="39"/>
      <c r="AD581" s="39"/>
      <c r="AE581" s="39"/>
      <c r="AT581" s="18" t="s">
        <v>362</v>
      </c>
      <c r="AU581" s="18" t="s">
        <v>90</v>
      </c>
    </row>
    <row r="582" s="13" customFormat="1">
      <c r="A582" s="13"/>
      <c r="B582" s="252"/>
      <c r="C582" s="253"/>
      <c r="D582" s="233" t="s">
        <v>364</v>
      </c>
      <c r="E582" s="254" t="s">
        <v>1</v>
      </c>
      <c r="F582" s="255" t="s">
        <v>605</v>
      </c>
      <c r="G582" s="253"/>
      <c r="H582" s="254" t="s">
        <v>1</v>
      </c>
      <c r="I582" s="256"/>
      <c r="J582" s="253"/>
      <c r="K582" s="253"/>
      <c r="L582" s="257"/>
      <c r="M582" s="258"/>
      <c r="N582" s="259"/>
      <c r="O582" s="259"/>
      <c r="P582" s="259"/>
      <c r="Q582" s="259"/>
      <c r="R582" s="259"/>
      <c r="S582" s="259"/>
      <c r="T582" s="260"/>
      <c r="U582" s="13"/>
      <c r="V582" s="13"/>
      <c r="W582" s="13"/>
      <c r="X582" s="13"/>
      <c r="Y582" s="13"/>
      <c r="Z582" s="13"/>
      <c r="AA582" s="13"/>
      <c r="AB582" s="13"/>
      <c r="AC582" s="13"/>
      <c r="AD582" s="13"/>
      <c r="AE582" s="13"/>
      <c r="AT582" s="261" t="s">
        <v>364</v>
      </c>
      <c r="AU582" s="261" t="s">
        <v>90</v>
      </c>
      <c r="AV582" s="13" t="s">
        <v>88</v>
      </c>
      <c r="AW582" s="13" t="s">
        <v>36</v>
      </c>
      <c r="AX582" s="13" t="s">
        <v>81</v>
      </c>
      <c r="AY582" s="261" t="s">
        <v>215</v>
      </c>
    </row>
    <row r="583" s="14" customFormat="1">
      <c r="A583" s="14"/>
      <c r="B583" s="262"/>
      <c r="C583" s="263"/>
      <c r="D583" s="233" t="s">
        <v>364</v>
      </c>
      <c r="E583" s="264" t="s">
        <v>1</v>
      </c>
      <c r="F583" s="265" t="s">
        <v>733</v>
      </c>
      <c r="G583" s="263"/>
      <c r="H583" s="266">
        <v>0.79200000000000004</v>
      </c>
      <c r="I583" s="267"/>
      <c r="J583" s="263"/>
      <c r="K583" s="263"/>
      <c r="L583" s="268"/>
      <c r="M583" s="269"/>
      <c r="N583" s="270"/>
      <c r="O583" s="270"/>
      <c r="P583" s="270"/>
      <c r="Q583" s="270"/>
      <c r="R583" s="270"/>
      <c r="S583" s="270"/>
      <c r="T583" s="271"/>
      <c r="U583" s="14"/>
      <c r="V583" s="14"/>
      <c r="W583" s="14"/>
      <c r="X583" s="14"/>
      <c r="Y583" s="14"/>
      <c r="Z583" s="14"/>
      <c r="AA583" s="14"/>
      <c r="AB583" s="14"/>
      <c r="AC583" s="14"/>
      <c r="AD583" s="14"/>
      <c r="AE583" s="14"/>
      <c r="AT583" s="272" t="s">
        <v>364</v>
      </c>
      <c r="AU583" s="272" t="s">
        <v>90</v>
      </c>
      <c r="AV583" s="14" t="s">
        <v>90</v>
      </c>
      <c r="AW583" s="14" t="s">
        <v>36</v>
      </c>
      <c r="AX583" s="14" t="s">
        <v>81</v>
      </c>
      <c r="AY583" s="272" t="s">
        <v>215</v>
      </c>
    </row>
    <row r="584" s="14" customFormat="1">
      <c r="A584" s="14"/>
      <c r="B584" s="262"/>
      <c r="C584" s="263"/>
      <c r="D584" s="233" t="s">
        <v>364</v>
      </c>
      <c r="E584" s="264" t="s">
        <v>1</v>
      </c>
      <c r="F584" s="265" t="s">
        <v>734</v>
      </c>
      <c r="G584" s="263"/>
      <c r="H584" s="266">
        <v>1.1160000000000001</v>
      </c>
      <c r="I584" s="267"/>
      <c r="J584" s="263"/>
      <c r="K584" s="263"/>
      <c r="L584" s="268"/>
      <c r="M584" s="269"/>
      <c r="N584" s="270"/>
      <c r="O584" s="270"/>
      <c r="P584" s="270"/>
      <c r="Q584" s="270"/>
      <c r="R584" s="270"/>
      <c r="S584" s="270"/>
      <c r="T584" s="271"/>
      <c r="U584" s="14"/>
      <c r="V584" s="14"/>
      <c r="W584" s="14"/>
      <c r="X584" s="14"/>
      <c r="Y584" s="14"/>
      <c r="Z584" s="14"/>
      <c r="AA584" s="14"/>
      <c r="AB584" s="14"/>
      <c r="AC584" s="14"/>
      <c r="AD584" s="14"/>
      <c r="AE584" s="14"/>
      <c r="AT584" s="272" t="s">
        <v>364</v>
      </c>
      <c r="AU584" s="272" t="s">
        <v>90</v>
      </c>
      <c r="AV584" s="14" t="s">
        <v>90</v>
      </c>
      <c r="AW584" s="14" t="s">
        <v>36</v>
      </c>
      <c r="AX584" s="14" t="s">
        <v>81</v>
      </c>
      <c r="AY584" s="272" t="s">
        <v>215</v>
      </c>
    </row>
    <row r="585" s="15" customFormat="1">
      <c r="A585" s="15"/>
      <c r="B585" s="273"/>
      <c r="C585" s="274"/>
      <c r="D585" s="233" t="s">
        <v>364</v>
      </c>
      <c r="E585" s="275" t="s">
        <v>1</v>
      </c>
      <c r="F585" s="276" t="s">
        <v>368</v>
      </c>
      <c r="G585" s="274"/>
      <c r="H585" s="277">
        <v>1.9079999999999999</v>
      </c>
      <c r="I585" s="278"/>
      <c r="J585" s="274"/>
      <c r="K585" s="274"/>
      <c r="L585" s="279"/>
      <c r="M585" s="280"/>
      <c r="N585" s="281"/>
      <c r="O585" s="281"/>
      <c r="P585" s="281"/>
      <c r="Q585" s="281"/>
      <c r="R585" s="281"/>
      <c r="S585" s="281"/>
      <c r="T585" s="282"/>
      <c r="U585" s="15"/>
      <c r="V585" s="15"/>
      <c r="W585" s="15"/>
      <c r="X585" s="15"/>
      <c r="Y585" s="15"/>
      <c r="Z585" s="15"/>
      <c r="AA585" s="15"/>
      <c r="AB585" s="15"/>
      <c r="AC585" s="15"/>
      <c r="AD585" s="15"/>
      <c r="AE585" s="15"/>
      <c r="AT585" s="283" t="s">
        <v>364</v>
      </c>
      <c r="AU585" s="283" t="s">
        <v>90</v>
      </c>
      <c r="AV585" s="15" t="s">
        <v>214</v>
      </c>
      <c r="AW585" s="15" t="s">
        <v>36</v>
      </c>
      <c r="AX585" s="15" t="s">
        <v>88</v>
      </c>
      <c r="AY585" s="283" t="s">
        <v>215</v>
      </c>
    </row>
    <row r="586" s="2" customFormat="1" ht="16.5" customHeight="1">
      <c r="A586" s="39"/>
      <c r="B586" s="40"/>
      <c r="C586" s="220" t="s">
        <v>735</v>
      </c>
      <c r="D586" s="220" t="s">
        <v>216</v>
      </c>
      <c r="E586" s="221" t="s">
        <v>736</v>
      </c>
      <c r="F586" s="222" t="s">
        <v>737</v>
      </c>
      <c r="G586" s="223" t="s">
        <v>523</v>
      </c>
      <c r="H586" s="224">
        <v>25.559999999999999</v>
      </c>
      <c r="I586" s="225"/>
      <c r="J586" s="226">
        <f>ROUND(I586*H586,2)</f>
        <v>0</v>
      </c>
      <c r="K586" s="222" t="s">
        <v>359</v>
      </c>
      <c r="L586" s="45"/>
      <c r="M586" s="227" t="s">
        <v>1</v>
      </c>
      <c r="N586" s="228" t="s">
        <v>46</v>
      </c>
      <c r="O586" s="92"/>
      <c r="P586" s="229">
        <f>O586*H586</f>
        <v>0</v>
      </c>
      <c r="Q586" s="229">
        <v>0.0027499999999999998</v>
      </c>
      <c r="R586" s="229">
        <f>Q586*H586</f>
        <v>0.070289999999999991</v>
      </c>
      <c r="S586" s="229">
        <v>0</v>
      </c>
      <c r="T586" s="230">
        <f>S586*H586</f>
        <v>0</v>
      </c>
      <c r="U586" s="39"/>
      <c r="V586" s="39"/>
      <c r="W586" s="39"/>
      <c r="X586" s="39"/>
      <c r="Y586" s="39"/>
      <c r="Z586" s="39"/>
      <c r="AA586" s="39"/>
      <c r="AB586" s="39"/>
      <c r="AC586" s="39"/>
      <c r="AD586" s="39"/>
      <c r="AE586" s="39"/>
      <c r="AR586" s="231" t="s">
        <v>214</v>
      </c>
      <c r="AT586" s="231" t="s">
        <v>216</v>
      </c>
      <c r="AU586" s="231" t="s">
        <v>90</v>
      </c>
      <c r="AY586" s="18" t="s">
        <v>215</v>
      </c>
      <c r="BE586" s="232">
        <f>IF(N586="základní",J586,0)</f>
        <v>0</v>
      </c>
      <c r="BF586" s="232">
        <f>IF(N586="snížená",J586,0)</f>
        <v>0</v>
      </c>
      <c r="BG586" s="232">
        <f>IF(N586="zákl. přenesená",J586,0)</f>
        <v>0</v>
      </c>
      <c r="BH586" s="232">
        <f>IF(N586="sníž. přenesená",J586,0)</f>
        <v>0</v>
      </c>
      <c r="BI586" s="232">
        <f>IF(N586="nulová",J586,0)</f>
        <v>0</v>
      </c>
      <c r="BJ586" s="18" t="s">
        <v>88</v>
      </c>
      <c r="BK586" s="232">
        <f>ROUND(I586*H586,2)</f>
        <v>0</v>
      </c>
      <c r="BL586" s="18" t="s">
        <v>214</v>
      </c>
      <c r="BM586" s="231" t="s">
        <v>738</v>
      </c>
    </row>
    <row r="587" s="2" customFormat="1">
      <c r="A587" s="39"/>
      <c r="B587" s="40"/>
      <c r="C587" s="41"/>
      <c r="D587" s="233" t="s">
        <v>221</v>
      </c>
      <c r="E587" s="41"/>
      <c r="F587" s="234" t="s">
        <v>739</v>
      </c>
      <c r="G587" s="41"/>
      <c r="H587" s="41"/>
      <c r="I587" s="235"/>
      <c r="J587" s="41"/>
      <c r="K587" s="41"/>
      <c r="L587" s="45"/>
      <c r="M587" s="236"/>
      <c r="N587" s="237"/>
      <c r="O587" s="92"/>
      <c r="P587" s="92"/>
      <c r="Q587" s="92"/>
      <c r="R587" s="92"/>
      <c r="S587" s="92"/>
      <c r="T587" s="93"/>
      <c r="U587" s="39"/>
      <c r="V587" s="39"/>
      <c r="W587" s="39"/>
      <c r="X587" s="39"/>
      <c r="Y587" s="39"/>
      <c r="Z587" s="39"/>
      <c r="AA587" s="39"/>
      <c r="AB587" s="39"/>
      <c r="AC587" s="39"/>
      <c r="AD587" s="39"/>
      <c r="AE587" s="39"/>
      <c r="AT587" s="18" t="s">
        <v>221</v>
      </c>
      <c r="AU587" s="18" t="s">
        <v>90</v>
      </c>
    </row>
    <row r="588" s="2" customFormat="1">
      <c r="A588" s="39"/>
      <c r="B588" s="40"/>
      <c r="C588" s="41"/>
      <c r="D588" s="250" t="s">
        <v>362</v>
      </c>
      <c r="E588" s="41"/>
      <c r="F588" s="251" t="s">
        <v>740</v>
      </c>
      <c r="G588" s="41"/>
      <c r="H588" s="41"/>
      <c r="I588" s="235"/>
      <c r="J588" s="41"/>
      <c r="K588" s="41"/>
      <c r="L588" s="45"/>
      <c r="M588" s="236"/>
      <c r="N588" s="237"/>
      <c r="O588" s="92"/>
      <c r="P588" s="92"/>
      <c r="Q588" s="92"/>
      <c r="R588" s="92"/>
      <c r="S588" s="92"/>
      <c r="T588" s="93"/>
      <c r="U588" s="39"/>
      <c r="V588" s="39"/>
      <c r="W588" s="39"/>
      <c r="X588" s="39"/>
      <c r="Y588" s="39"/>
      <c r="Z588" s="39"/>
      <c r="AA588" s="39"/>
      <c r="AB588" s="39"/>
      <c r="AC588" s="39"/>
      <c r="AD588" s="39"/>
      <c r="AE588" s="39"/>
      <c r="AT588" s="18" t="s">
        <v>362</v>
      </c>
      <c r="AU588" s="18" t="s">
        <v>90</v>
      </c>
    </row>
    <row r="589" s="13" customFormat="1">
      <c r="A589" s="13"/>
      <c r="B589" s="252"/>
      <c r="C589" s="253"/>
      <c r="D589" s="233" t="s">
        <v>364</v>
      </c>
      <c r="E589" s="254" t="s">
        <v>1</v>
      </c>
      <c r="F589" s="255" t="s">
        <v>605</v>
      </c>
      <c r="G589" s="253"/>
      <c r="H589" s="254" t="s">
        <v>1</v>
      </c>
      <c r="I589" s="256"/>
      <c r="J589" s="253"/>
      <c r="K589" s="253"/>
      <c r="L589" s="257"/>
      <c r="M589" s="258"/>
      <c r="N589" s="259"/>
      <c r="O589" s="259"/>
      <c r="P589" s="259"/>
      <c r="Q589" s="259"/>
      <c r="R589" s="259"/>
      <c r="S589" s="259"/>
      <c r="T589" s="260"/>
      <c r="U589" s="13"/>
      <c r="V589" s="13"/>
      <c r="W589" s="13"/>
      <c r="X589" s="13"/>
      <c r="Y589" s="13"/>
      <c r="Z589" s="13"/>
      <c r="AA589" s="13"/>
      <c r="AB589" s="13"/>
      <c r="AC589" s="13"/>
      <c r="AD589" s="13"/>
      <c r="AE589" s="13"/>
      <c r="AT589" s="261" t="s">
        <v>364</v>
      </c>
      <c r="AU589" s="261" t="s">
        <v>90</v>
      </c>
      <c r="AV589" s="13" t="s">
        <v>88</v>
      </c>
      <c r="AW589" s="13" t="s">
        <v>36</v>
      </c>
      <c r="AX589" s="13" t="s">
        <v>81</v>
      </c>
      <c r="AY589" s="261" t="s">
        <v>215</v>
      </c>
    </row>
    <row r="590" s="14" customFormat="1">
      <c r="A590" s="14"/>
      <c r="B590" s="262"/>
      <c r="C590" s="263"/>
      <c r="D590" s="233" t="s">
        <v>364</v>
      </c>
      <c r="E590" s="264" t="s">
        <v>1</v>
      </c>
      <c r="F590" s="265" t="s">
        <v>741</v>
      </c>
      <c r="G590" s="263"/>
      <c r="H590" s="266">
        <v>5.8799999999999999</v>
      </c>
      <c r="I590" s="267"/>
      <c r="J590" s="263"/>
      <c r="K590" s="263"/>
      <c r="L590" s="268"/>
      <c r="M590" s="269"/>
      <c r="N590" s="270"/>
      <c r="O590" s="270"/>
      <c r="P590" s="270"/>
      <c r="Q590" s="270"/>
      <c r="R590" s="270"/>
      <c r="S590" s="270"/>
      <c r="T590" s="271"/>
      <c r="U590" s="14"/>
      <c r="V590" s="14"/>
      <c r="W590" s="14"/>
      <c r="X590" s="14"/>
      <c r="Y590" s="14"/>
      <c r="Z590" s="14"/>
      <c r="AA590" s="14"/>
      <c r="AB590" s="14"/>
      <c r="AC590" s="14"/>
      <c r="AD590" s="14"/>
      <c r="AE590" s="14"/>
      <c r="AT590" s="272" t="s">
        <v>364</v>
      </c>
      <c r="AU590" s="272" t="s">
        <v>90</v>
      </c>
      <c r="AV590" s="14" t="s">
        <v>90</v>
      </c>
      <c r="AW590" s="14" t="s">
        <v>36</v>
      </c>
      <c r="AX590" s="14" t="s">
        <v>81</v>
      </c>
      <c r="AY590" s="272" t="s">
        <v>215</v>
      </c>
    </row>
    <row r="591" s="14" customFormat="1">
      <c r="A591" s="14"/>
      <c r="B591" s="262"/>
      <c r="C591" s="263"/>
      <c r="D591" s="233" t="s">
        <v>364</v>
      </c>
      <c r="E591" s="264" t="s">
        <v>1</v>
      </c>
      <c r="F591" s="265" t="s">
        <v>742</v>
      </c>
      <c r="G591" s="263"/>
      <c r="H591" s="266">
        <v>4.7999999999999998</v>
      </c>
      <c r="I591" s="267"/>
      <c r="J591" s="263"/>
      <c r="K591" s="263"/>
      <c r="L591" s="268"/>
      <c r="M591" s="269"/>
      <c r="N591" s="270"/>
      <c r="O591" s="270"/>
      <c r="P591" s="270"/>
      <c r="Q591" s="270"/>
      <c r="R591" s="270"/>
      <c r="S591" s="270"/>
      <c r="T591" s="271"/>
      <c r="U591" s="14"/>
      <c r="V591" s="14"/>
      <c r="W591" s="14"/>
      <c r="X591" s="14"/>
      <c r="Y591" s="14"/>
      <c r="Z591" s="14"/>
      <c r="AA591" s="14"/>
      <c r="AB591" s="14"/>
      <c r="AC591" s="14"/>
      <c r="AD591" s="14"/>
      <c r="AE591" s="14"/>
      <c r="AT591" s="272" t="s">
        <v>364</v>
      </c>
      <c r="AU591" s="272" t="s">
        <v>90</v>
      </c>
      <c r="AV591" s="14" t="s">
        <v>90</v>
      </c>
      <c r="AW591" s="14" t="s">
        <v>36</v>
      </c>
      <c r="AX591" s="14" t="s">
        <v>81</v>
      </c>
      <c r="AY591" s="272" t="s">
        <v>215</v>
      </c>
    </row>
    <row r="592" s="14" customFormat="1">
      <c r="A592" s="14"/>
      <c r="B592" s="262"/>
      <c r="C592" s="263"/>
      <c r="D592" s="233" t="s">
        <v>364</v>
      </c>
      <c r="E592" s="264" t="s">
        <v>1</v>
      </c>
      <c r="F592" s="265" t="s">
        <v>743</v>
      </c>
      <c r="G592" s="263"/>
      <c r="H592" s="266">
        <v>9.2400000000000002</v>
      </c>
      <c r="I592" s="267"/>
      <c r="J592" s="263"/>
      <c r="K592" s="263"/>
      <c r="L592" s="268"/>
      <c r="M592" s="269"/>
      <c r="N592" s="270"/>
      <c r="O592" s="270"/>
      <c r="P592" s="270"/>
      <c r="Q592" s="270"/>
      <c r="R592" s="270"/>
      <c r="S592" s="270"/>
      <c r="T592" s="271"/>
      <c r="U592" s="14"/>
      <c r="V592" s="14"/>
      <c r="W592" s="14"/>
      <c r="X592" s="14"/>
      <c r="Y592" s="14"/>
      <c r="Z592" s="14"/>
      <c r="AA592" s="14"/>
      <c r="AB592" s="14"/>
      <c r="AC592" s="14"/>
      <c r="AD592" s="14"/>
      <c r="AE592" s="14"/>
      <c r="AT592" s="272" t="s">
        <v>364</v>
      </c>
      <c r="AU592" s="272" t="s">
        <v>90</v>
      </c>
      <c r="AV592" s="14" t="s">
        <v>90</v>
      </c>
      <c r="AW592" s="14" t="s">
        <v>36</v>
      </c>
      <c r="AX592" s="14" t="s">
        <v>81</v>
      </c>
      <c r="AY592" s="272" t="s">
        <v>215</v>
      </c>
    </row>
    <row r="593" s="14" customFormat="1">
      <c r="A593" s="14"/>
      <c r="B593" s="262"/>
      <c r="C593" s="263"/>
      <c r="D593" s="233" t="s">
        <v>364</v>
      </c>
      <c r="E593" s="264" t="s">
        <v>1</v>
      </c>
      <c r="F593" s="265" t="s">
        <v>744</v>
      </c>
      <c r="G593" s="263"/>
      <c r="H593" s="266">
        <v>5.6399999999999997</v>
      </c>
      <c r="I593" s="267"/>
      <c r="J593" s="263"/>
      <c r="K593" s="263"/>
      <c r="L593" s="268"/>
      <c r="M593" s="269"/>
      <c r="N593" s="270"/>
      <c r="O593" s="270"/>
      <c r="P593" s="270"/>
      <c r="Q593" s="270"/>
      <c r="R593" s="270"/>
      <c r="S593" s="270"/>
      <c r="T593" s="271"/>
      <c r="U593" s="14"/>
      <c r="V593" s="14"/>
      <c r="W593" s="14"/>
      <c r="X593" s="14"/>
      <c r="Y593" s="14"/>
      <c r="Z593" s="14"/>
      <c r="AA593" s="14"/>
      <c r="AB593" s="14"/>
      <c r="AC593" s="14"/>
      <c r="AD593" s="14"/>
      <c r="AE593" s="14"/>
      <c r="AT593" s="272" t="s">
        <v>364</v>
      </c>
      <c r="AU593" s="272" t="s">
        <v>90</v>
      </c>
      <c r="AV593" s="14" t="s">
        <v>90</v>
      </c>
      <c r="AW593" s="14" t="s">
        <v>36</v>
      </c>
      <c r="AX593" s="14" t="s">
        <v>81</v>
      </c>
      <c r="AY593" s="272" t="s">
        <v>215</v>
      </c>
    </row>
    <row r="594" s="15" customFormat="1">
      <c r="A594" s="15"/>
      <c r="B594" s="273"/>
      <c r="C594" s="274"/>
      <c r="D594" s="233" t="s">
        <v>364</v>
      </c>
      <c r="E594" s="275" t="s">
        <v>1</v>
      </c>
      <c r="F594" s="276" t="s">
        <v>368</v>
      </c>
      <c r="G594" s="274"/>
      <c r="H594" s="277">
        <v>25.559999999999999</v>
      </c>
      <c r="I594" s="278"/>
      <c r="J594" s="274"/>
      <c r="K594" s="274"/>
      <c r="L594" s="279"/>
      <c r="M594" s="280"/>
      <c r="N594" s="281"/>
      <c r="O594" s="281"/>
      <c r="P594" s="281"/>
      <c r="Q594" s="281"/>
      <c r="R594" s="281"/>
      <c r="S594" s="281"/>
      <c r="T594" s="282"/>
      <c r="U594" s="15"/>
      <c r="V594" s="15"/>
      <c r="W594" s="15"/>
      <c r="X594" s="15"/>
      <c r="Y594" s="15"/>
      <c r="Z594" s="15"/>
      <c r="AA594" s="15"/>
      <c r="AB594" s="15"/>
      <c r="AC594" s="15"/>
      <c r="AD594" s="15"/>
      <c r="AE594" s="15"/>
      <c r="AT594" s="283" t="s">
        <v>364</v>
      </c>
      <c r="AU594" s="283" t="s">
        <v>90</v>
      </c>
      <c r="AV594" s="15" t="s">
        <v>214</v>
      </c>
      <c r="AW594" s="15" t="s">
        <v>36</v>
      </c>
      <c r="AX594" s="15" t="s">
        <v>88</v>
      </c>
      <c r="AY594" s="283" t="s">
        <v>215</v>
      </c>
    </row>
    <row r="595" s="2" customFormat="1" ht="21.75" customHeight="1">
      <c r="A595" s="39"/>
      <c r="B595" s="40"/>
      <c r="C595" s="220" t="s">
        <v>745</v>
      </c>
      <c r="D595" s="220" t="s">
        <v>216</v>
      </c>
      <c r="E595" s="221" t="s">
        <v>746</v>
      </c>
      <c r="F595" s="222" t="s">
        <v>747</v>
      </c>
      <c r="G595" s="223" t="s">
        <v>523</v>
      </c>
      <c r="H595" s="224">
        <v>25.559999999999999</v>
      </c>
      <c r="I595" s="225"/>
      <c r="J595" s="226">
        <f>ROUND(I595*H595,2)</f>
        <v>0</v>
      </c>
      <c r="K595" s="222" t="s">
        <v>359</v>
      </c>
      <c r="L595" s="45"/>
      <c r="M595" s="227" t="s">
        <v>1</v>
      </c>
      <c r="N595" s="228" t="s">
        <v>46</v>
      </c>
      <c r="O595" s="92"/>
      <c r="P595" s="229">
        <f>O595*H595</f>
        <v>0</v>
      </c>
      <c r="Q595" s="229">
        <v>0</v>
      </c>
      <c r="R595" s="229">
        <f>Q595*H595</f>
        <v>0</v>
      </c>
      <c r="S595" s="229">
        <v>0</v>
      </c>
      <c r="T595" s="230">
        <f>S595*H595</f>
        <v>0</v>
      </c>
      <c r="U595" s="39"/>
      <c r="V595" s="39"/>
      <c r="W595" s="39"/>
      <c r="X595" s="39"/>
      <c r="Y595" s="39"/>
      <c r="Z595" s="39"/>
      <c r="AA595" s="39"/>
      <c r="AB595" s="39"/>
      <c r="AC595" s="39"/>
      <c r="AD595" s="39"/>
      <c r="AE595" s="39"/>
      <c r="AR595" s="231" t="s">
        <v>214</v>
      </c>
      <c r="AT595" s="231" t="s">
        <v>216</v>
      </c>
      <c r="AU595" s="231" t="s">
        <v>90</v>
      </c>
      <c r="AY595" s="18" t="s">
        <v>215</v>
      </c>
      <c r="BE595" s="232">
        <f>IF(N595="základní",J595,0)</f>
        <v>0</v>
      </c>
      <c r="BF595" s="232">
        <f>IF(N595="snížená",J595,0)</f>
        <v>0</v>
      </c>
      <c r="BG595" s="232">
        <f>IF(N595="zákl. přenesená",J595,0)</f>
        <v>0</v>
      </c>
      <c r="BH595" s="232">
        <f>IF(N595="sníž. přenesená",J595,0)</f>
        <v>0</v>
      </c>
      <c r="BI595" s="232">
        <f>IF(N595="nulová",J595,0)</f>
        <v>0</v>
      </c>
      <c r="BJ595" s="18" t="s">
        <v>88</v>
      </c>
      <c r="BK595" s="232">
        <f>ROUND(I595*H595,2)</f>
        <v>0</v>
      </c>
      <c r="BL595" s="18" t="s">
        <v>214</v>
      </c>
      <c r="BM595" s="231" t="s">
        <v>748</v>
      </c>
    </row>
    <row r="596" s="2" customFormat="1">
      <c r="A596" s="39"/>
      <c r="B596" s="40"/>
      <c r="C596" s="41"/>
      <c r="D596" s="233" t="s">
        <v>221</v>
      </c>
      <c r="E596" s="41"/>
      <c r="F596" s="234" t="s">
        <v>749</v>
      </c>
      <c r="G596" s="41"/>
      <c r="H596" s="41"/>
      <c r="I596" s="235"/>
      <c r="J596" s="41"/>
      <c r="K596" s="41"/>
      <c r="L596" s="45"/>
      <c r="M596" s="236"/>
      <c r="N596" s="237"/>
      <c r="O596" s="92"/>
      <c r="P596" s="92"/>
      <c r="Q596" s="92"/>
      <c r="R596" s="92"/>
      <c r="S596" s="92"/>
      <c r="T596" s="93"/>
      <c r="U596" s="39"/>
      <c r="V596" s="39"/>
      <c r="W596" s="39"/>
      <c r="X596" s="39"/>
      <c r="Y596" s="39"/>
      <c r="Z596" s="39"/>
      <c r="AA596" s="39"/>
      <c r="AB596" s="39"/>
      <c r="AC596" s="39"/>
      <c r="AD596" s="39"/>
      <c r="AE596" s="39"/>
      <c r="AT596" s="18" t="s">
        <v>221</v>
      </c>
      <c r="AU596" s="18" t="s">
        <v>90</v>
      </c>
    </row>
    <row r="597" s="2" customFormat="1">
      <c r="A597" s="39"/>
      <c r="B597" s="40"/>
      <c r="C597" s="41"/>
      <c r="D597" s="250" t="s">
        <v>362</v>
      </c>
      <c r="E597" s="41"/>
      <c r="F597" s="251" t="s">
        <v>750</v>
      </c>
      <c r="G597" s="41"/>
      <c r="H597" s="41"/>
      <c r="I597" s="235"/>
      <c r="J597" s="41"/>
      <c r="K597" s="41"/>
      <c r="L597" s="45"/>
      <c r="M597" s="236"/>
      <c r="N597" s="237"/>
      <c r="O597" s="92"/>
      <c r="P597" s="92"/>
      <c r="Q597" s="92"/>
      <c r="R597" s="92"/>
      <c r="S597" s="92"/>
      <c r="T597" s="93"/>
      <c r="U597" s="39"/>
      <c r="V597" s="39"/>
      <c r="W597" s="39"/>
      <c r="X597" s="39"/>
      <c r="Y597" s="39"/>
      <c r="Z597" s="39"/>
      <c r="AA597" s="39"/>
      <c r="AB597" s="39"/>
      <c r="AC597" s="39"/>
      <c r="AD597" s="39"/>
      <c r="AE597" s="39"/>
      <c r="AT597" s="18" t="s">
        <v>362</v>
      </c>
      <c r="AU597" s="18" t="s">
        <v>90</v>
      </c>
    </row>
    <row r="598" s="2" customFormat="1" ht="24.15" customHeight="1">
      <c r="A598" s="39"/>
      <c r="B598" s="40"/>
      <c r="C598" s="220" t="s">
        <v>751</v>
      </c>
      <c r="D598" s="220" t="s">
        <v>216</v>
      </c>
      <c r="E598" s="221" t="s">
        <v>752</v>
      </c>
      <c r="F598" s="222" t="s">
        <v>753</v>
      </c>
      <c r="G598" s="223" t="s">
        <v>583</v>
      </c>
      <c r="H598" s="224">
        <v>0.113</v>
      </c>
      <c r="I598" s="225"/>
      <c r="J598" s="226">
        <f>ROUND(I598*H598,2)</f>
        <v>0</v>
      </c>
      <c r="K598" s="222" t="s">
        <v>359</v>
      </c>
      <c r="L598" s="45"/>
      <c r="M598" s="227" t="s">
        <v>1</v>
      </c>
      <c r="N598" s="228" t="s">
        <v>46</v>
      </c>
      <c r="O598" s="92"/>
      <c r="P598" s="229">
        <f>O598*H598</f>
        <v>0</v>
      </c>
      <c r="Q598" s="229">
        <v>1.0593999999999999</v>
      </c>
      <c r="R598" s="229">
        <f>Q598*H598</f>
        <v>0.11971219999999999</v>
      </c>
      <c r="S598" s="229">
        <v>0</v>
      </c>
      <c r="T598" s="230">
        <f>S598*H598</f>
        <v>0</v>
      </c>
      <c r="U598" s="39"/>
      <c r="V598" s="39"/>
      <c r="W598" s="39"/>
      <c r="X598" s="39"/>
      <c r="Y598" s="39"/>
      <c r="Z598" s="39"/>
      <c r="AA598" s="39"/>
      <c r="AB598" s="39"/>
      <c r="AC598" s="39"/>
      <c r="AD598" s="39"/>
      <c r="AE598" s="39"/>
      <c r="AR598" s="231" t="s">
        <v>214</v>
      </c>
      <c r="AT598" s="231" t="s">
        <v>216</v>
      </c>
      <c r="AU598" s="231" t="s">
        <v>90</v>
      </c>
      <c r="AY598" s="18" t="s">
        <v>215</v>
      </c>
      <c r="BE598" s="232">
        <f>IF(N598="základní",J598,0)</f>
        <v>0</v>
      </c>
      <c r="BF598" s="232">
        <f>IF(N598="snížená",J598,0)</f>
        <v>0</v>
      </c>
      <c r="BG598" s="232">
        <f>IF(N598="zákl. přenesená",J598,0)</f>
        <v>0</v>
      </c>
      <c r="BH598" s="232">
        <f>IF(N598="sníž. přenesená",J598,0)</f>
        <v>0</v>
      </c>
      <c r="BI598" s="232">
        <f>IF(N598="nulová",J598,0)</f>
        <v>0</v>
      </c>
      <c r="BJ598" s="18" t="s">
        <v>88</v>
      </c>
      <c r="BK598" s="232">
        <f>ROUND(I598*H598,2)</f>
        <v>0</v>
      </c>
      <c r="BL598" s="18" t="s">
        <v>214</v>
      </c>
      <c r="BM598" s="231" t="s">
        <v>754</v>
      </c>
    </row>
    <row r="599" s="2" customFormat="1">
      <c r="A599" s="39"/>
      <c r="B599" s="40"/>
      <c r="C599" s="41"/>
      <c r="D599" s="233" t="s">
        <v>221</v>
      </c>
      <c r="E599" s="41"/>
      <c r="F599" s="234" t="s">
        <v>755</v>
      </c>
      <c r="G599" s="41"/>
      <c r="H599" s="41"/>
      <c r="I599" s="235"/>
      <c r="J599" s="41"/>
      <c r="K599" s="41"/>
      <c r="L599" s="45"/>
      <c r="M599" s="236"/>
      <c r="N599" s="237"/>
      <c r="O599" s="92"/>
      <c r="P599" s="92"/>
      <c r="Q599" s="92"/>
      <c r="R599" s="92"/>
      <c r="S599" s="92"/>
      <c r="T599" s="93"/>
      <c r="U599" s="39"/>
      <c r="V599" s="39"/>
      <c r="W599" s="39"/>
      <c r="X599" s="39"/>
      <c r="Y599" s="39"/>
      <c r="Z599" s="39"/>
      <c r="AA599" s="39"/>
      <c r="AB599" s="39"/>
      <c r="AC599" s="39"/>
      <c r="AD599" s="39"/>
      <c r="AE599" s="39"/>
      <c r="AT599" s="18" t="s">
        <v>221</v>
      </c>
      <c r="AU599" s="18" t="s">
        <v>90</v>
      </c>
    </row>
    <row r="600" s="2" customFormat="1">
      <c r="A600" s="39"/>
      <c r="B600" s="40"/>
      <c r="C600" s="41"/>
      <c r="D600" s="250" t="s">
        <v>362</v>
      </c>
      <c r="E600" s="41"/>
      <c r="F600" s="251" t="s">
        <v>756</v>
      </c>
      <c r="G600" s="41"/>
      <c r="H600" s="41"/>
      <c r="I600" s="235"/>
      <c r="J600" s="41"/>
      <c r="K600" s="41"/>
      <c r="L600" s="45"/>
      <c r="M600" s="236"/>
      <c r="N600" s="237"/>
      <c r="O600" s="92"/>
      <c r="P600" s="92"/>
      <c r="Q600" s="92"/>
      <c r="R600" s="92"/>
      <c r="S600" s="92"/>
      <c r="T600" s="93"/>
      <c r="U600" s="39"/>
      <c r="V600" s="39"/>
      <c r="W600" s="39"/>
      <c r="X600" s="39"/>
      <c r="Y600" s="39"/>
      <c r="Z600" s="39"/>
      <c r="AA600" s="39"/>
      <c r="AB600" s="39"/>
      <c r="AC600" s="39"/>
      <c r="AD600" s="39"/>
      <c r="AE600" s="39"/>
      <c r="AT600" s="18" t="s">
        <v>362</v>
      </c>
      <c r="AU600" s="18" t="s">
        <v>90</v>
      </c>
    </row>
    <row r="601" s="14" customFormat="1">
      <c r="A601" s="14"/>
      <c r="B601" s="262"/>
      <c r="C601" s="263"/>
      <c r="D601" s="233" t="s">
        <v>364</v>
      </c>
      <c r="E601" s="264" t="s">
        <v>1</v>
      </c>
      <c r="F601" s="265" t="s">
        <v>757</v>
      </c>
      <c r="G601" s="263"/>
      <c r="H601" s="266">
        <v>0.113</v>
      </c>
      <c r="I601" s="267"/>
      <c r="J601" s="263"/>
      <c r="K601" s="263"/>
      <c r="L601" s="268"/>
      <c r="M601" s="269"/>
      <c r="N601" s="270"/>
      <c r="O601" s="270"/>
      <c r="P601" s="270"/>
      <c r="Q601" s="270"/>
      <c r="R601" s="270"/>
      <c r="S601" s="270"/>
      <c r="T601" s="271"/>
      <c r="U601" s="14"/>
      <c r="V601" s="14"/>
      <c r="W601" s="14"/>
      <c r="X601" s="14"/>
      <c r="Y601" s="14"/>
      <c r="Z601" s="14"/>
      <c r="AA601" s="14"/>
      <c r="AB601" s="14"/>
      <c r="AC601" s="14"/>
      <c r="AD601" s="14"/>
      <c r="AE601" s="14"/>
      <c r="AT601" s="272" t="s">
        <v>364</v>
      </c>
      <c r="AU601" s="272" t="s">
        <v>90</v>
      </c>
      <c r="AV601" s="14" t="s">
        <v>90</v>
      </c>
      <c r="AW601" s="14" t="s">
        <v>36</v>
      </c>
      <c r="AX601" s="14" t="s">
        <v>81</v>
      </c>
      <c r="AY601" s="272" t="s">
        <v>215</v>
      </c>
    </row>
    <row r="602" s="15" customFormat="1">
      <c r="A602" s="15"/>
      <c r="B602" s="273"/>
      <c r="C602" s="274"/>
      <c r="D602" s="233" t="s">
        <v>364</v>
      </c>
      <c r="E602" s="275" t="s">
        <v>1</v>
      </c>
      <c r="F602" s="276" t="s">
        <v>368</v>
      </c>
      <c r="G602" s="274"/>
      <c r="H602" s="277">
        <v>0.113</v>
      </c>
      <c r="I602" s="278"/>
      <c r="J602" s="274"/>
      <c r="K602" s="274"/>
      <c r="L602" s="279"/>
      <c r="M602" s="280"/>
      <c r="N602" s="281"/>
      <c r="O602" s="281"/>
      <c r="P602" s="281"/>
      <c r="Q602" s="281"/>
      <c r="R602" s="281"/>
      <c r="S602" s="281"/>
      <c r="T602" s="282"/>
      <c r="U602" s="15"/>
      <c r="V602" s="15"/>
      <c r="W602" s="15"/>
      <c r="X602" s="15"/>
      <c r="Y602" s="15"/>
      <c r="Z602" s="15"/>
      <c r="AA602" s="15"/>
      <c r="AB602" s="15"/>
      <c r="AC602" s="15"/>
      <c r="AD602" s="15"/>
      <c r="AE602" s="15"/>
      <c r="AT602" s="283" t="s">
        <v>364</v>
      </c>
      <c r="AU602" s="283" t="s">
        <v>90</v>
      </c>
      <c r="AV602" s="15" t="s">
        <v>214</v>
      </c>
      <c r="AW602" s="15" t="s">
        <v>36</v>
      </c>
      <c r="AX602" s="15" t="s">
        <v>88</v>
      </c>
      <c r="AY602" s="283" t="s">
        <v>215</v>
      </c>
    </row>
    <row r="603" s="2" customFormat="1" ht="44.25" customHeight="1">
      <c r="A603" s="39"/>
      <c r="B603" s="40"/>
      <c r="C603" s="220" t="s">
        <v>758</v>
      </c>
      <c r="D603" s="220" t="s">
        <v>216</v>
      </c>
      <c r="E603" s="221" t="s">
        <v>759</v>
      </c>
      <c r="F603" s="222" t="s">
        <v>760</v>
      </c>
      <c r="G603" s="223" t="s">
        <v>523</v>
      </c>
      <c r="H603" s="224">
        <v>396.21600000000001</v>
      </c>
      <c r="I603" s="225"/>
      <c r="J603" s="226">
        <f>ROUND(I603*H603,2)</f>
        <v>0</v>
      </c>
      <c r="K603" s="222" t="s">
        <v>359</v>
      </c>
      <c r="L603" s="45"/>
      <c r="M603" s="227" t="s">
        <v>1</v>
      </c>
      <c r="N603" s="228" t="s">
        <v>46</v>
      </c>
      <c r="O603" s="92"/>
      <c r="P603" s="229">
        <f>O603*H603</f>
        <v>0</v>
      </c>
      <c r="Q603" s="229">
        <v>0.73558000000000001</v>
      </c>
      <c r="R603" s="229">
        <f>Q603*H603</f>
        <v>291.44856528000003</v>
      </c>
      <c r="S603" s="229">
        <v>0</v>
      </c>
      <c r="T603" s="230">
        <f>S603*H603</f>
        <v>0</v>
      </c>
      <c r="U603" s="39"/>
      <c r="V603" s="39"/>
      <c r="W603" s="39"/>
      <c r="X603" s="39"/>
      <c r="Y603" s="39"/>
      <c r="Z603" s="39"/>
      <c r="AA603" s="39"/>
      <c r="AB603" s="39"/>
      <c r="AC603" s="39"/>
      <c r="AD603" s="39"/>
      <c r="AE603" s="39"/>
      <c r="AR603" s="231" t="s">
        <v>214</v>
      </c>
      <c r="AT603" s="231" t="s">
        <v>216</v>
      </c>
      <c r="AU603" s="231" t="s">
        <v>90</v>
      </c>
      <c r="AY603" s="18" t="s">
        <v>215</v>
      </c>
      <c r="BE603" s="232">
        <f>IF(N603="základní",J603,0)</f>
        <v>0</v>
      </c>
      <c r="BF603" s="232">
        <f>IF(N603="snížená",J603,0)</f>
        <v>0</v>
      </c>
      <c r="BG603" s="232">
        <f>IF(N603="zákl. přenesená",J603,0)</f>
        <v>0</v>
      </c>
      <c r="BH603" s="232">
        <f>IF(N603="sníž. přenesená",J603,0)</f>
        <v>0</v>
      </c>
      <c r="BI603" s="232">
        <f>IF(N603="nulová",J603,0)</f>
        <v>0</v>
      </c>
      <c r="BJ603" s="18" t="s">
        <v>88</v>
      </c>
      <c r="BK603" s="232">
        <f>ROUND(I603*H603,2)</f>
        <v>0</v>
      </c>
      <c r="BL603" s="18" t="s">
        <v>214</v>
      </c>
      <c r="BM603" s="231" t="s">
        <v>761</v>
      </c>
    </row>
    <row r="604" s="2" customFormat="1">
      <c r="A604" s="39"/>
      <c r="B604" s="40"/>
      <c r="C604" s="41"/>
      <c r="D604" s="233" t="s">
        <v>221</v>
      </c>
      <c r="E604" s="41"/>
      <c r="F604" s="234" t="s">
        <v>762</v>
      </c>
      <c r="G604" s="41"/>
      <c r="H604" s="41"/>
      <c r="I604" s="235"/>
      <c r="J604" s="41"/>
      <c r="K604" s="41"/>
      <c r="L604" s="45"/>
      <c r="M604" s="236"/>
      <c r="N604" s="237"/>
      <c r="O604" s="92"/>
      <c r="P604" s="92"/>
      <c r="Q604" s="92"/>
      <c r="R604" s="92"/>
      <c r="S604" s="92"/>
      <c r="T604" s="93"/>
      <c r="U604" s="39"/>
      <c r="V604" s="39"/>
      <c r="W604" s="39"/>
      <c r="X604" s="39"/>
      <c r="Y604" s="39"/>
      <c r="Z604" s="39"/>
      <c r="AA604" s="39"/>
      <c r="AB604" s="39"/>
      <c r="AC604" s="39"/>
      <c r="AD604" s="39"/>
      <c r="AE604" s="39"/>
      <c r="AT604" s="18" t="s">
        <v>221</v>
      </c>
      <c r="AU604" s="18" t="s">
        <v>90</v>
      </c>
    </row>
    <row r="605" s="2" customFormat="1">
      <c r="A605" s="39"/>
      <c r="B605" s="40"/>
      <c r="C605" s="41"/>
      <c r="D605" s="250" t="s">
        <v>362</v>
      </c>
      <c r="E605" s="41"/>
      <c r="F605" s="251" t="s">
        <v>763</v>
      </c>
      <c r="G605" s="41"/>
      <c r="H605" s="41"/>
      <c r="I605" s="235"/>
      <c r="J605" s="41"/>
      <c r="K605" s="41"/>
      <c r="L605" s="45"/>
      <c r="M605" s="236"/>
      <c r="N605" s="237"/>
      <c r="O605" s="92"/>
      <c r="P605" s="92"/>
      <c r="Q605" s="92"/>
      <c r="R605" s="92"/>
      <c r="S605" s="92"/>
      <c r="T605" s="93"/>
      <c r="U605" s="39"/>
      <c r="V605" s="39"/>
      <c r="W605" s="39"/>
      <c r="X605" s="39"/>
      <c r="Y605" s="39"/>
      <c r="Z605" s="39"/>
      <c r="AA605" s="39"/>
      <c r="AB605" s="39"/>
      <c r="AC605" s="39"/>
      <c r="AD605" s="39"/>
      <c r="AE605" s="39"/>
      <c r="AT605" s="18" t="s">
        <v>362</v>
      </c>
      <c r="AU605" s="18" t="s">
        <v>90</v>
      </c>
    </row>
    <row r="606" s="13" customFormat="1">
      <c r="A606" s="13"/>
      <c r="B606" s="252"/>
      <c r="C606" s="253"/>
      <c r="D606" s="233" t="s">
        <v>364</v>
      </c>
      <c r="E606" s="254" t="s">
        <v>1</v>
      </c>
      <c r="F606" s="255" t="s">
        <v>388</v>
      </c>
      <c r="G606" s="253"/>
      <c r="H606" s="254" t="s">
        <v>1</v>
      </c>
      <c r="I606" s="256"/>
      <c r="J606" s="253"/>
      <c r="K606" s="253"/>
      <c r="L606" s="257"/>
      <c r="M606" s="258"/>
      <c r="N606" s="259"/>
      <c r="O606" s="259"/>
      <c r="P606" s="259"/>
      <c r="Q606" s="259"/>
      <c r="R606" s="259"/>
      <c r="S606" s="259"/>
      <c r="T606" s="260"/>
      <c r="U606" s="13"/>
      <c r="V606" s="13"/>
      <c r="W606" s="13"/>
      <c r="X606" s="13"/>
      <c r="Y606" s="13"/>
      <c r="Z606" s="13"/>
      <c r="AA606" s="13"/>
      <c r="AB606" s="13"/>
      <c r="AC606" s="13"/>
      <c r="AD606" s="13"/>
      <c r="AE606" s="13"/>
      <c r="AT606" s="261" t="s">
        <v>364</v>
      </c>
      <c r="AU606" s="261" t="s">
        <v>90</v>
      </c>
      <c r="AV606" s="13" t="s">
        <v>88</v>
      </c>
      <c r="AW606" s="13" t="s">
        <v>36</v>
      </c>
      <c r="AX606" s="13" t="s">
        <v>81</v>
      </c>
      <c r="AY606" s="261" t="s">
        <v>215</v>
      </c>
    </row>
    <row r="607" s="13" customFormat="1">
      <c r="A607" s="13"/>
      <c r="B607" s="252"/>
      <c r="C607" s="253"/>
      <c r="D607" s="233" t="s">
        <v>364</v>
      </c>
      <c r="E607" s="254" t="s">
        <v>1</v>
      </c>
      <c r="F607" s="255" t="s">
        <v>637</v>
      </c>
      <c r="G607" s="253"/>
      <c r="H607" s="254" t="s">
        <v>1</v>
      </c>
      <c r="I607" s="256"/>
      <c r="J607" s="253"/>
      <c r="K607" s="253"/>
      <c r="L607" s="257"/>
      <c r="M607" s="258"/>
      <c r="N607" s="259"/>
      <c r="O607" s="259"/>
      <c r="P607" s="259"/>
      <c r="Q607" s="259"/>
      <c r="R607" s="259"/>
      <c r="S607" s="259"/>
      <c r="T607" s="260"/>
      <c r="U607" s="13"/>
      <c r="V607" s="13"/>
      <c r="W607" s="13"/>
      <c r="X607" s="13"/>
      <c r="Y607" s="13"/>
      <c r="Z607" s="13"/>
      <c r="AA607" s="13"/>
      <c r="AB607" s="13"/>
      <c r="AC607" s="13"/>
      <c r="AD607" s="13"/>
      <c r="AE607" s="13"/>
      <c r="AT607" s="261" t="s">
        <v>364</v>
      </c>
      <c r="AU607" s="261" t="s">
        <v>90</v>
      </c>
      <c r="AV607" s="13" t="s">
        <v>88</v>
      </c>
      <c r="AW607" s="13" t="s">
        <v>36</v>
      </c>
      <c r="AX607" s="13" t="s">
        <v>81</v>
      </c>
      <c r="AY607" s="261" t="s">
        <v>215</v>
      </c>
    </row>
    <row r="608" s="14" customFormat="1">
      <c r="A608" s="14"/>
      <c r="B608" s="262"/>
      <c r="C608" s="263"/>
      <c r="D608" s="233" t="s">
        <v>364</v>
      </c>
      <c r="E608" s="264" t="s">
        <v>1</v>
      </c>
      <c r="F608" s="265" t="s">
        <v>764</v>
      </c>
      <c r="G608" s="263"/>
      <c r="H608" s="266">
        <v>20.042999999999999</v>
      </c>
      <c r="I608" s="267"/>
      <c r="J608" s="263"/>
      <c r="K608" s="263"/>
      <c r="L608" s="268"/>
      <c r="M608" s="269"/>
      <c r="N608" s="270"/>
      <c r="O608" s="270"/>
      <c r="P608" s="270"/>
      <c r="Q608" s="270"/>
      <c r="R608" s="270"/>
      <c r="S608" s="270"/>
      <c r="T608" s="271"/>
      <c r="U608" s="14"/>
      <c r="V608" s="14"/>
      <c r="W608" s="14"/>
      <c r="X608" s="14"/>
      <c r="Y608" s="14"/>
      <c r="Z608" s="14"/>
      <c r="AA608" s="14"/>
      <c r="AB608" s="14"/>
      <c r="AC608" s="14"/>
      <c r="AD608" s="14"/>
      <c r="AE608" s="14"/>
      <c r="AT608" s="272" t="s">
        <v>364</v>
      </c>
      <c r="AU608" s="272" t="s">
        <v>90</v>
      </c>
      <c r="AV608" s="14" t="s">
        <v>90</v>
      </c>
      <c r="AW608" s="14" t="s">
        <v>36</v>
      </c>
      <c r="AX608" s="14" t="s">
        <v>81</v>
      </c>
      <c r="AY608" s="272" t="s">
        <v>215</v>
      </c>
    </row>
    <row r="609" s="14" customFormat="1">
      <c r="A609" s="14"/>
      <c r="B609" s="262"/>
      <c r="C609" s="263"/>
      <c r="D609" s="233" t="s">
        <v>364</v>
      </c>
      <c r="E609" s="264" t="s">
        <v>1</v>
      </c>
      <c r="F609" s="265" t="s">
        <v>765</v>
      </c>
      <c r="G609" s="263"/>
      <c r="H609" s="266">
        <v>2.6779999999999999</v>
      </c>
      <c r="I609" s="267"/>
      <c r="J609" s="263"/>
      <c r="K609" s="263"/>
      <c r="L609" s="268"/>
      <c r="M609" s="269"/>
      <c r="N609" s="270"/>
      <c r="O609" s="270"/>
      <c r="P609" s="270"/>
      <c r="Q609" s="270"/>
      <c r="R609" s="270"/>
      <c r="S609" s="270"/>
      <c r="T609" s="271"/>
      <c r="U609" s="14"/>
      <c r="V609" s="14"/>
      <c r="W609" s="14"/>
      <c r="X609" s="14"/>
      <c r="Y609" s="14"/>
      <c r="Z609" s="14"/>
      <c r="AA609" s="14"/>
      <c r="AB609" s="14"/>
      <c r="AC609" s="14"/>
      <c r="AD609" s="14"/>
      <c r="AE609" s="14"/>
      <c r="AT609" s="272" t="s">
        <v>364</v>
      </c>
      <c r="AU609" s="272" t="s">
        <v>90</v>
      </c>
      <c r="AV609" s="14" t="s">
        <v>90</v>
      </c>
      <c r="AW609" s="14" t="s">
        <v>36</v>
      </c>
      <c r="AX609" s="14" t="s">
        <v>81</v>
      </c>
      <c r="AY609" s="272" t="s">
        <v>215</v>
      </c>
    </row>
    <row r="610" s="14" customFormat="1">
      <c r="A610" s="14"/>
      <c r="B610" s="262"/>
      <c r="C610" s="263"/>
      <c r="D610" s="233" t="s">
        <v>364</v>
      </c>
      <c r="E610" s="264" t="s">
        <v>1</v>
      </c>
      <c r="F610" s="265" t="s">
        <v>766</v>
      </c>
      <c r="G610" s="263"/>
      <c r="H610" s="266">
        <v>16.239999999999998</v>
      </c>
      <c r="I610" s="267"/>
      <c r="J610" s="263"/>
      <c r="K610" s="263"/>
      <c r="L610" s="268"/>
      <c r="M610" s="269"/>
      <c r="N610" s="270"/>
      <c r="O610" s="270"/>
      <c r="P610" s="270"/>
      <c r="Q610" s="270"/>
      <c r="R610" s="270"/>
      <c r="S610" s="270"/>
      <c r="T610" s="271"/>
      <c r="U610" s="14"/>
      <c r="V610" s="14"/>
      <c r="W610" s="14"/>
      <c r="X610" s="14"/>
      <c r="Y610" s="14"/>
      <c r="Z610" s="14"/>
      <c r="AA610" s="14"/>
      <c r="AB610" s="14"/>
      <c r="AC610" s="14"/>
      <c r="AD610" s="14"/>
      <c r="AE610" s="14"/>
      <c r="AT610" s="272" t="s">
        <v>364</v>
      </c>
      <c r="AU610" s="272" t="s">
        <v>90</v>
      </c>
      <c r="AV610" s="14" t="s">
        <v>90</v>
      </c>
      <c r="AW610" s="14" t="s">
        <v>36</v>
      </c>
      <c r="AX610" s="14" t="s">
        <v>81</v>
      </c>
      <c r="AY610" s="272" t="s">
        <v>215</v>
      </c>
    </row>
    <row r="611" s="14" customFormat="1">
      <c r="A611" s="14"/>
      <c r="B611" s="262"/>
      <c r="C611" s="263"/>
      <c r="D611" s="233" t="s">
        <v>364</v>
      </c>
      <c r="E611" s="264" t="s">
        <v>1</v>
      </c>
      <c r="F611" s="265" t="s">
        <v>767</v>
      </c>
      <c r="G611" s="263"/>
      <c r="H611" s="266">
        <v>47.564</v>
      </c>
      <c r="I611" s="267"/>
      <c r="J611" s="263"/>
      <c r="K611" s="263"/>
      <c r="L611" s="268"/>
      <c r="M611" s="269"/>
      <c r="N611" s="270"/>
      <c r="O611" s="270"/>
      <c r="P611" s="270"/>
      <c r="Q611" s="270"/>
      <c r="R611" s="270"/>
      <c r="S611" s="270"/>
      <c r="T611" s="271"/>
      <c r="U611" s="14"/>
      <c r="V611" s="14"/>
      <c r="W611" s="14"/>
      <c r="X611" s="14"/>
      <c r="Y611" s="14"/>
      <c r="Z611" s="14"/>
      <c r="AA611" s="14"/>
      <c r="AB611" s="14"/>
      <c r="AC611" s="14"/>
      <c r="AD611" s="14"/>
      <c r="AE611" s="14"/>
      <c r="AT611" s="272" t="s">
        <v>364</v>
      </c>
      <c r="AU611" s="272" t="s">
        <v>90</v>
      </c>
      <c r="AV611" s="14" t="s">
        <v>90</v>
      </c>
      <c r="AW611" s="14" t="s">
        <v>36</v>
      </c>
      <c r="AX611" s="14" t="s">
        <v>81</v>
      </c>
      <c r="AY611" s="272" t="s">
        <v>215</v>
      </c>
    </row>
    <row r="612" s="14" customFormat="1">
      <c r="A612" s="14"/>
      <c r="B612" s="262"/>
      <c r="C612" s="263"/>
      <c r="D612" s="233" t="s">
        <v>364</v>
      </c>
      <c r="E612" s="264" t="s">
        <v>1</v>
      </c>
      <c r="F612" s="265" t="s">
        <v>768</v>
      </c>
      <c r="G612" s="263"/>
      <c r="H612" s="266">
        <v>28.116</v>
      </c>
      <c r="I612" s="267"/>
      <c r="J612" s="263"/>
      <c r="K612" s="263"/>
      <c r="L612" s="268"/>
      <c r="M612" s="269"/>
      <c r="N612" s="270"/>
      <c r="O612" s="270"/>
      <c r="P612" s="270"/>
      <c r="Q612" s="270"/>
      <c r="R612" s="270"/>
      <c r="S612" s="270"/>
      <c r="T612" s="271"/>
      <c r="U612" s="14"/>
      <c r="V612" s="14"/>
      <c r="W612" s="14"/>
      <c r="X612" s="14"/>
      <c r="Y612" s="14"/>
      <c r="Z612" s="14"/>
      <c r="AA612" s="14"/>
      <c r="AB612" s="14"/>
      <c r="AC612" s="14"/>
      <c r="AD612" s="14"/>
      <c r="AE612" s="14"/>
      <c r="AT612" s="272" t="s">
        <v>364</v>
      </c>
      <c r="AU612" s="272" t="s">
        <v>90</v>
      </c>
      <c r="AV612" s="14" t="s">
        <v>90</v>
      </c>
      <c r="AW612" s="14" t="s">
        <v>36</v>
      </c>
      <c r="AX612" s="14" t="s">
        <v>81</v>
      </c>
      <c r="AY612" s="272" t="s">
        <v>215</v>
      </c>
    </row>
    <row r="613" s="14" customFormat="1">
      <c r="A613" s="14"/>
      <c r="B613" s="262"/>
      <c r="C613" s="263"/>
      <c r="D613" s="233" t="s">
        <v>364</v>
      </c>
      <c r="E613" s="264" t="s">
        <v>1</v>
      </c>
      <c r="F613" s="265" t="s">
        <v>769</v>
      </c>
      <c r="G613" s="263"/>
      <c r="H613" s="266">
        <v>8.4149999999999991</v>
      </c>
      <c r="I613" s="267"/>
      <c r="J613" s="263"/>
      <c r="K613" s="263"/>
      <c r="L613" s="268"/>
      <c r="M613" s="269"/>
      <c r="N613" s="270"/>
      <c r="O613" s="270"/>
      <c r="P613" s="270"/>
      <c r="Q613" s="270"/>
      <c r="R613" s="270"/>
      <c r="S613" s="270"/>
      <c r="T613" s="271"/>
      <c r="U613" s="14"/>
      <c r="V613" s="14"/>
      <c r="W613" s="14"/>
      <c r="X613" s="14"/>
      <c r="Y613" s="14"/>
      <c r="Z613" s="14"/>
      <c r="AA613" s="14"/>
      <c r="AB613" s="14"/>
      <c r="AC613" s="14"/>
      <c r="AD613" s="14"/>
      <c r="AE613" s="14"/>
      <c r="AT613" s="272" t="s">
        <v>364</v>
      </c>
      <c r="AU613" s="272" t="s">
        <v>90</v>
      </c>
      <c r="AV613" s="14" t="s">
        <v>90</v>
      </c>
      <c r="AW613" s="14" t="s">
        <v>36</v>
      </c>
      <c r="AX613" s="14" t="s">
        <v>81</v>
      </c>
      <c r="AY613" s="272" t="s">
        <v>215</v>
      </c>
    </row>
    <row r="614" s="13" customFormat="1">
      <c r="A614" s="13"/>
      <c r="B614" s="252"/>
      <c r="C614" s="253"/>
      <c r="D614" s="233" t="s">
        <v>364</v>
      </c>
      <c r="E614" s="254" t="s">
        <v>1</v>
      </c>
      <c r="F614" s="255" t="s">
        <v>646</v>
      </c>
      <c r="G614" s="253"/>
      <c r="H614" s="254" t="s">
        <v>1</v>
      </c>
      <c r="I614" s="256"/>
      <c r="J614" s="253"/>
      <c r="K614" s="253"/>
      <c r="L614" s="257"/>
      <c r="M614" s="258"/>
      <c r="N614" s="259"/>
      <c r="O614" s="259"/>
      <c r="P614" s="259"/>
      <c r="Q614" s="259"/>
      <c r="R614" s="259"/>
      <c r="S614" s="259"/>
      <c r="T614" s="260"/>
      <c r="U614" s="13"/>
      <c r="V614" s="13"/>
      <c r="W614" s="13"/>
      <c r="X614" s="13"/>
      <c r="Y614" s="13"/>
      <c r="Z614" s="13"/>
      <c r="AA614" s="13"/>
      <c r="AB614" s="13"/>
      <c r="AC614" s="13"/>
      <c r="AD614" s="13"/>
      <c r="AE614" s="13"/>
      <c r="AT614" s="261" t="s">
        <v>364</v>
      </c>
      <c r="AU614" s="261" t="s">
        <v>90</v>
      </c>
      <c r="AV614" s="13" t="s">
        <v>88</v>
      </c>
      <c r="AW614" s="13" t="s">
        <v>36</v>
      </c>
      <c r="AX614" s="13" t="s">
        <v>81</v>
      </c>
      <c r="AY614" s="261" t="s">
        <v>215</v>
      </c>
    </row>
    <row r="615" s="14" customFormat="1">
      <c r="A615" s="14"/>
      <c r="B615" s="262"/>
      <c r="C615" s="263"/>
      <c r="D615" s="233" t="s">
        <v>364</v>
      </c>
      <c r="E615" s="264" t="s">
        <v>1</v>
      </c>
      <c r="F615" s="265" t="s">
        <v>770</v>
      </c>
      <c r="G615" s="263"/>
      <c r="H615" s="266">
        <v>16.239999999999998</v>
      </c>
      <c r="I615" s="267"/>
      <c r="J615" s="263"/>
      <c r="K615" s="263"/>
      <c r="L615" s="268"/>
      <c r="M615" s="269"/>
      <c r="N615" s="270"/>
      <c r="O615" s="270"/>
      <c r="P615" s="270"/>
      <c r="Q615" s="270"/>
      <c r="R615" s="270"/>
      <c r="S615" s="270"/>
      <c r="T615" s="271"/>
      <c r="U615" s="14"/>
      <c r="V615" s="14"/>
      <c r="W615" s="14"/>
      <c r="X615" s="14"/>
      <c r="Y615" s="14"/>
      <c r="Z615" s="14"/>
      <c r="AA615" s="14"/>
      <c r="AB615" s="14"/>
      <c r="AC615" s="14"/>
      <c r="AD615" s="14"/>
      <c r="AE615" s="14"/>
      <c r="AT615" s="272" t="s">
        <v>364</v>
      </c>
      <c r="AU615" s="272" t="s">
        <v>90</v>
      </c>
      <c r="AV615" s="14" t="s">
        <v>90</v>
      </c>
      <c r="AW615" s="14" t="s">
        <v>36</v>
      </c>
      <c r="AX615" s="14" t="s">
        <v>81</v>
      </c>
      <c r="AY615" s="272" t="s">
        <v>215</v>
      </c>
    </row>
    <row r="616" s="14" customFormat="1">
      <c r="A616" s="14"/>
      <c r="B616" s="262"/>
      <c r="C616" s="263"/>
      <c r="D616" s="233" t="s">
        <v>364</v>
      </c>
      <c r="E616" s="264" t="s">
        <v>1</v>
      </c>
      <c r="F616" s="265" t="s">
        <v>771</v>
      </c>
      <c r="G616" s="263"/>
      <c r="H616" s="266">
        <v>8.0190000000000001</v>
      </c>
      <c r="I616" s="267"/>
      <c r="J616" s="263"/>
      <c r="K616" s="263"/>
      <c r="L616" s="268"/>
      <c r="M616" s="269"/>
      <c r="N616" s="270"/>
      <c r="O616" s="270"/>
      <c r="P616" s="270"/>
      <c r="Q616" s="270"/>
      <c r="R616" s="270"/>
      <c r="S616" s="270"/>
      <c r="T616" s="271"/>
      <c r="U616" s="14"/>
      <c r="V616" s="14"/>
      <c r="W616" s="14"/>
      <c r="X616" s="14"/>
      <c r="Y616" s="14"/>
      <c r="Z616" s="14"/>
      <c r="AA616" s="14"/>
      <c r="AB616" s="14"/>
      <c r="AC616" s="14"/>
      <c r="AD616" s="14"/>
      <c r="AE616" s="14"/>
      <c r="AT616" s="272" t="s">
        <v>364</v>
      </c>
      <c r="AU616" s="272" t="s">
        <v>90</v>
      </c>
      <c r="AV616" s="14" t="s">
        <v>90</v>
      </c>
      <c r="AW616" s="14" t="s">
        <v>36</v>
      </c>
      <c r="AX616" s="14" t="s">
        <v>81</v>
      </c>
      <c r="AY616" s="272" t="s">
        <v>215</v>
      </c>
    </row>
    <row r="617" s="14" customFormat="1">
      <c r="A617" s="14"/>
      <c r="B617" s="262"/>
      <c r="C617" s="263"/>
      <c r="D617" s="233" t="s">
        <v>364</v>
      </c>
      <c r="E617" s="264" t="s">
        <v>1</v>
      </c>
      <c r="F617" s="265" t="s">
        <v>765</v>
      </c>
      <c r="G617" s="263"/>
      <c r="H617" s="266">
        <v>2.6779999999999999</v>
      </c>
      <c r="I617" s="267"/>
      <c r="J617" s="263"/>
      <c r="K617" s="263"/>
      <c r="L617" s="268"/>
      <c r="M617" s="269"/>
      <c r="N617" s="270"/>
      <c r="O617" s="270"/>
      <c r="P617" s="270"/>
      <c r="Q617" s="270"/>
      <c r="R617" s="270"/>
      <c r="S617" s="270"/>
      <c r="T617" s="271"/>
      <c r="U617" s="14"/>
      <c r="V617" s="14"/>
      <c r="W617" s="14"/>
      <c r="X617" s="14"/>
      <c r="Y617" s="14"/>
      <c r="Z617" s="14"/>
      <c r="AA617" s="14"/>
      <c r="AB617" s="14"/>
      <c r="AC617" s="14"/>
      <c r="AD617" s="14"/>
      <c r="AE617" s="14"/>
      <c r="AT617" s="272" t="s">
        <v>364</v>
      </c>
      <c r="AU617" s="272" t="s">
        <v>90</v>
      </c>
      <c r="AV617" s="14" t="s">
        <v>90</v>
      </c>
      <c r="AW617" s="14" t="s">
        <v>36</v>
      </c>
      <c r="AX617" s="14" t="s">
        <v>81</v>
      </c>
      <c r="AY617" s="272" t="s">
        <v>215</v>
      </c>
    </row>
    <row r="618" s="14" customFormat="1">
      <c r="A618" s="14"/>
      <c r="B618" s="262"/>
      <c r="C618" s="263"/>
      <c r="D618" s="233" t="s">
        <v>364</v>
      </c>
      <c r="E618" s="264" t="s">
        <v>1</v>
      </c>
      <c r="F618" s="265" t="s">
        <v>772</v>
      </c>
      <c r="G618" s="263"/>
      <c r="H618" s="266">
        <v>22.329999999999998</v>
      </c>
      <c r="I618" s="267"/>
      <c r="J618" s="263"/>
      <c r="K618" s="263"/>
      <c r="L618" s="268"/>
      <c r="M618" s="269"/>
      <c r="N618" s="270"/>
      <c r="O618" s="270"/>
      <c r="P618" s="270"/>
      <c r="Q618" s="270"/>
      <c r="R618" s="270"/>
      <c r="S618" s="270"/>
      <c r="T618" s="271"/>
      <c r="U618" s="14"/>
      <c r="V618" s="14"/>
      <c r="W618" s="14"/>
      <c r="X618" s="14"/>
      <c r="Y618" s="14"/>
      <c r="Z618" s="14"/>
      <c r="AA618" s="14"/>
      <c r="AB618" s="14"/>
      <c r="AC618" s="14"/>
      <c r="AD618" s="14"/>
      <c r="AE618" s="14"/>
      <c r="AT618" s="272" t="s">
        <v>364</v>
      </c>
      <c r="AU618" s="272" t="s">
        <v>90</v>
      </c>
      <c r="AV618" s="14" t="s">
        <v>90</v>
      </c>
      <c r="AW618" s="14" t="s">
        <v>36</v>
      </c>
      <c r="AX618" s="14" t="s">
        <v>81</v>
      </c>
      <c r="AY618" s="272" t="s">
        <v>215</v>
      </c>
    </row>
    <row r="619" s="14" customFormat="1">
      <c r="A619" s="14"/>
      <c r="B619" s="262"/>
      <c r="C619" s="263"/>
      <c r="D619" s="233" t="s">
        <v>364</v>
      </c>
      <c r="E619" s="264" t="s">
        <v>1</v>
      </c>
      <c r="F619" s="265" t="s">
        <v>773</v>
      </c>
      <c r="G619" s="263"/>
      <c r="H619" s="266">
        <v>11.385</v>
      </c>
      <c r="I619" s="267"/>
      <c r="J619" s="263"/>
      <c r="K619" s="263"/>
      <c r="L619" s="268"/>
      <c r="M619" s="269"/>
      <c r="N619" s="270"/>
      <c r="O619" s="270"/>
      <c r="P619" s="270"/>
      <c r="Q619" s="270"/>
      <c r="R619" s="270"/>
      <c r="S619" s="270"/>
      <c r="T619" s="271"/>
      <c r="U619" s="14"/>
      <c r="V619" s="14"/>
      <c r="W619" s="14"/>
      <c r="X619" s="14"/>
      <c r="Y619" s="14"/>
      <c r="Z619" s="14"/>
      <c r="AA619" s="14"/>
      <c r="AB619" s="14"/>
      <c r="AC619" s="14"/>
      <c r="AD619" s="14"/>
      <c r="AE619" s="14"/>
      <c r="AT619" s="272" t="s">
        <v>364</v>
      </c>
      <c r="AU619" s="272" t="s">
        <v>90</v>
      </c>
      <c r="AV619" s="14" t="s">
        <v>90</v>
      </c>
      <c r="AW619" s="14" t="s">
        <v>36</v>
      </c>
      <c r="AX619" s="14" t="s">
        <v>81</v>
      </c>
      <c r="AY619" s="272" t="s">
        <v>215</v>
      </c>
    </row>
    <row r="620" s="14" customFormat="1">
      <c r="A620" s="14"/>
      <c r="B620" s="262"/>
      <c r="C620" s="263"/>
      <c r="D620" s="233" t="s">
        <v>364</v>
      </c>
      <c r="E620" s="264" t="s">
        <v>1</v>
      </c>
      <c r="F620" s="265" t="s">
        <v>774</v>
      </c>
      <c r="G620" s="263"/>
      <c r="H620" s="266">
        <v>8.4149999999999991</v>
      </c>
      <c r="I620" s="267"/>
      <c r="J620" s="263"/>
      <c r="K620" s="263"/>
      <c r="L620" s="268"/>
      <c r="M620" s="269"/>
      <c r="N620" s="270"/>
      <c r="O620" s="270"/>
      <c r="P620" s="270"/>
      <c r="Q620" s="270"/>
      <c r="R620" s="270"/>
      <c r="S620" s="270"/>
      <c r="T620" s="271"/>
      <c r="U620" s="14"/>
      <c r="V620" s="14"/>
      <c r="W620" s="14"/>
      <c r="X620" s="14"/>
      <c r="Y620" s="14"/>
      <c r="Z620" s="14"/>
      <c r="AA620" s="14"/>
      <c r="AB620" s="14"/>
      <c r="AC620" s="14"/>
      <c r="AD620" s="14"/>
      <c r="AE620" s="14"/>
      <c r="AT620" s="272" t="s">
        <v>364</v>
      </c>
      <c r="AU620" s="272" t="s">
        <v>90</v>
      </c>
      <c r="AV620" s="14" t="s">
        <v>90</v>
      </c>
      <c r="AW620" s="14" t="s">
        <v>36</v>
      </c>
      <c r="AX620" s="14" t="s">
        <v>81</v>
      </c>
      <c r="AY620" s="272" t="s">
        <v>215</v>
      </c>
    </row>
    <row r="621" s="14" customFormat="1">
      <c r="A621" s="14"/>
      <c r="B621" s="262"/>
      <c r="C621" s="263"/>
      <c r="D621" s="233" t="s">
        <v>364</v>
      </c>
      <c r="E621" s="264" t="s">
        <v>1</v>
      </c>
      <c r="F621" s="265" t="s">
        <v>775</v>
      </c>
      <c r="G621" s="263"/>
      <c r="H621" s="266">
        <v>18.777999999999999</v>
      </c>
      <c r="I621" s="267"/>
      <c r="J621" s="263"/>
      <c r="K621" s="263"/>
      <c r="L621" s="268"/>
      <c r="M621" s="269"/>
      <c r="N621" s="270"/>
      <c r="O621" s="270"/>
      <c r="P621" s="270"/>
      <c r="Q621" s="270"/>
      <c r="R621" s="270"/>
      <c r="S621" s="270"/>
      <c r="T621" s="271"/>
      <c r="U621" s="14"/>
      <c r="V621" s="14"/>
      <c r="W621" s="14"/>
      <c r="X621" s="14"/>
      <c r="Y621" s="14"/>
      <c r="Z621" s="14"/>
      <c r="AA621" s="14"/>
      <c r="AB621" s="14"/>
      <c r="AC621" s="14"/>
      <c r="AD621" s="14"/>
      <c r="AE621" s="14"/>
      <c r="AT621" s="272" t="s">
        <v>364</v>
      </c>
      <c r="AU621" s="272" t="s">
        <v>90</v>
      </c>
      <c r="AV621" s="14" t="s">
        <v>90</v>
      </c>
      <c r="AW621" s="14" t="s">
        <v>36</v>
      </c>
      <c r="AX621" s="14" t="s">
        <v>81</v>
      </c>
      <c r="AY621" s="272" t="s">
        <v>215</v>
      </c>
    </row>
    <row r="622" s="14" customFormat="1">
      <c r="A622" s="14"/>
      <c r="B622" s="262"/>
      <c r="C622" s="263"/>
      <c r="D622" s="233" t="s">
        <v>364</v>
      </c>
      <c r="E622" s="264" t="s">
        <v>1</v>
      </c>
      <c r="F622" s="265" t="s">
        <v>776</v>
      </c>
      <c r="G622" s="263"/>
      <c r="H622" s="266">
        <v>6.3250000000000002</v>
      </c>
      <c r="I622" s="267"/>
      <c r="J622" s="263"/>
      <c r="K622" s="263"/>
      <c r="L622" s="268"/>
      <c r="M622" s="269"/>
      <c r="N622" s="270"/>
      <c r="O622" s="270"/>
      <c r="P622" s="270"/>
      <c r="Q622" s="270"/>
      <c r="R622" s="270"/>
      <c r="S622" s="270"/>
      <c r="T622" s="271"/>
      <c r="U622" s="14"/>
      <c r="V622" s="14"/>
      <c r="W622" s="14"/>
      <c r="X622" s="14"/>
      <c r="Y622" s="14"/>
      <c r="Z622" s="14"/>
      <c r="AA622" s="14"/>
      <c r="AB622" s="14"/>
      <c r="AC622" s="14"/>
      <c r="AD622" s="14"/>
      <c r="AE622" s="14"/>
      <c r="AT622" s="272" t="s">
        <v>364</v>
      </c>
      <c r="AU622" s="272" t="s">
        <v>90</v>
      </c>
      <c r="AV622" s="14" t="s">
        <v>90</v>
      </c>
      <c r="AW622" s="14" t="s">
        <v>36</v>
      </c>
      <c r="AX622" s="14" t="s">
        <v>81</v>
      </c>
      <c r="AY622" s="272" t="s">
        <v>215</v>
      </c>
    </row>
    <row r="623" s="13" customFormat="1">
      <c r="A623" s="13"/>
      <c r="B623" s="252"/>
      <c r="C623" s="253"/>
      <c r="D623" s="233" t="s">
        <v>364</v>
      </c>
      <c r="E623" s="254" t="s">
        <v>1</v>
      </c>
      <c r="F623" s="255" t="s">
        <v>395</v>
      </c>
      <c r="G623" s="253"/>
      <c r="H623" s="254" t="s">
        <v>1</v>
      </c>
      <c r="I623" s="256"/>
      <c r="J623" s="253"/>
      <c r="K623" s="253"/>
      <c r="L623" s="257"/>
      <c r="M623" s="258"/>
      <c r="N623" s="259"/>
      <c r="O623" s="259"/>
      <c r="P623" s="259"/>
      <c r="Q623" s="259"/>
      <c r="R623" s="259"/>
      <c r="S623" s="259"/>
      <c r="T623" s="260"/>
      <c r="U623" s="13"/>
      <c r="V623" s="13"/>
      <c r="W623" s="13"/>
      <c r="X623" s="13"/>
      <c r="Y623" s="13"/>
      <c r="Z623" s="13"/>
      <c r="AA623" s="13"/>
      <c r="AB623" s="13"/>
      <c r="AC623" s="13"/>
      <c r="AD623" s="13"/>
      <c r="AE623" s="13"/>
      <c r="AT623" s="261" t="s">
        <v>364</v>
      </c>
      <c r="AU623" s="261" t="s">
        <v>90</v>
      </c>
      <c r="AV623" s="13" t="s">
        <v>88</v>
      </c>
      <c r="AW623" s="13" t="s">
        <v>36</v>
      </c>
      <c r="AX623" s="13" t="s">
        <v>81</v>
      </c>
      <c r="AY623" s="261" t="s">
        <v>215</v>
      </c>
    </row>
    <row r="624" s="14" customFormat="1">
      <c r="A624" s="14"/>
      <c r="B624" s="262"/>
      <c r="C624" s="263"/>
      <c r="D624" s="233" t="s">
        <v>364</v>
      </c>
      <c r="E624" s="264" t="s">
        <v>1</v>
      </c>
      <c r="F624" s="265" t="s">
        <v>777</v>
      </c>
      <c r="G624" s="263"/>
      <c r="H624" s="266">
        <v>3.492</v>
      </c>
      <c r="I624" s="267"/>
      <c r="J624" s="263"/>
      <c r="K624" s="263"/>
      <c r="L624" s="268"/>
      <c r="M624" s="269"/>
      <c r="N624" s="270"/>
      <c r="O624" s="270"/>
      <c r="P624" s="270"/>
      <c r="Q624" s="270"/>
      <c r="R624" s="270"/>
      <c r="S624" s="270"/>
      <c r="T624" s="271"/>
      <c r="U624" s="14"/>
      <c r="V624" s="14"/>
      <c r="W624" s="14"/>
      <c r="X624" s="14"/>
      <c r="Y624" s="14"/>
      <c r="Z624" s="14"/>
      <c r="AA624" s="14"/>
      <c r="AB624" s="14"/>
      <c r="AC624" s="14"/>
      <c r="AD624" s="14"/>
      <c r="AE624" s="14"/>
      <c r="AT624" s="272" t="s">
        <v>364</v>
      </c>
      <c r="AU624" s="272" t="s">
        <v>90</v>
      </c>
      <c r="AV624" s="14" t="s">
        <v>90</v>
      </c>
      <c r="AW624" s="14" t="s">
        <v>36</v>
      </c>
      <c r="AX624" s="14" t="s">
        <v>81</v>
      </c>
      <c r="AY624" s="272" t="s">
        <v>215</v>
      </c>
    </row>
    <row r="625" s="14" customFormat="1">
      <c r="A625" s="14"/>
      <c r="B625" s="262"/>
      <c r="C625" s="263"/>
      <c r="D625" s="233" t="s">
        <v>364</v>
      </c>
      <c r="E625" s="264" t="s">
        <v>1</v>
      </c>
      <c r="F625" s="265" t="s">
        <v>778</v>
      </c>
      <c r="G625" s="263"/>
      <c r="H625" s="266">
        <v>11.093</v>
      </c>
      <c r="I625" s="267"/>
      <c r="J625" s="263"/>
      <c r="K625" s="263"/>
      <c r="L625" s="268"/>
      <c r="M625" s="269"/>
      <c r="N625" s="270"/>
      <c r="O625" s="270"/>
      <c r="P625" s="270"/>
      <c r="Q625" s="270"/>
      <c r="R625" s="270"/>
      <c r="S625" s="270"/>
      <c r="T625" s="271"/>
      <c r="U625" s="14"/>
      <c r="V625" s="14"/>
      <c r="W625" s="14"/>
      <c r="X625" s="14"/>
      <c r="Y625" s="14"/>
      <c r="Z625" s="14"/>
      <c r="AA625" s="14"/>
      <c r="AB625" s="14"/>
      <c r="AC625" s="14"/>
      <c r="AD625" s="14"/>
      <c r="AE625" s="14"/>
      <c r="AT625" s="272" t="s">
        <v>364</v>
      </c>
      <c r="AU625" s="272" t="s">
        <v>90</v>
      </c>
      <c r="AV625" s="14" t="s">
        <v>90</v>
      </c>
      <c r="AW625" s="14" t="s">
        <v>36</v>
      </c>
      <c r="AX625" s="14" t="s">
        <v>81</v>
      </c>
      <c r="AY625" s="272" t="s">
        <v>215</v>
      </c>
    </row>
    <row r="626" s="14" customFormat="1">
      <c r="A626" s="14"/>
      <c r="B626" s="262"/>
      <c r="C626" s="263"/>
      <c r="D626" s="233" t="s">
        <v>364</v>
      </c>
      <c r="E626" s="264" t="s">
        <v>1</v>
      </c>
      <c r="F626" s="265" t="s">
        <v>779</v>
      </c>
      <c r="G626" s="263"/>
      <c r="H626" s="266">
        <v>4.3449999999999998</v>
      </c>
      <c r="I626" s="267"/>
      <c r="J626" s="263"/>
      <c r="K626" s="263"/>
      <c r="L626" s="268"/>
      <c r="M626" s="269"/>
      <c r="N626" s="270"/>
      <c r="O626" s="270"/>
      <c r="P626" s="270"/>
      <c r="Q626" s="270"/>
      <c r="R626" s="270"/>
      <c r="S626" s="270"/>
      <c r="T626" s="271"/>
      <c r="U626" s="14"/>
      <c r="V626" s="14"/>
      <c r="W626" s="14"/>
      <c r="X626" s="14"/>
      <c r="Y626" s="14"/>
      <c r="Z626" s="14"/>
      <c r="AA626" s="14"/>
      <c r="AB626" s="14"/>
      <c r="AC626" s="14"/>
      <c r="AD626" s="14"/>
      <c r="AE626" s="14"/>
      <c r="AT626" s="272" t="s">
        <v>364</v>
      </c>
      <c r="AU626" s="272" t="s">
        <v>90</v>
      </c>
      <c r="AV626" s="14" t="s">
        <v>90</v>
      </c>
      <c r="AW626" s="14" t="s">
        <v>36</v>
      </c>
      <c r="AX626" s="14" t="s">
        <v>81</v>
      </c>
      <c r="AY626" s="272" t="s">
        <v>215</v>
      </c>
    </row>
    <row r="627" s="14" customFormat="1">
      <c r="A627" s="14"/>
      <c r="B627" s="262"/>
      <c r="C627" s="263"/>
      <c r="D627" s="233" t="s">
        <v>364</v>
      </c>
      <c r="E627" s="264" t="s">
        <v>1</v>
      </c>
      <c r="F627" s="265" t="s">
        <v>780</v>
      </c>
      <c r="G627" s="263"/>
      <c r="H627" s="266">
        <v>6.2729999999999997</v>
      </c>
      <c r="I627" s="267"/>
      <c r="J627" s="263"/>
      <c r="K627" s="263"/>
      <c r="L627" s="268"/>
      <c r="M627" s="269"/>
      <c r="N627" s="270"/>
      <c r="O627" s="270"/>
      <c r="P627" s="270"/>
      <c r="Q627" s="270"/>
      <c r="R627" s="270"/>
      <c r="S627" s="270"/>
      <c r="T627" s="271"/>
      <c r="U627" s="14"/>
      <c r="V627" s="14"/>
      <c r="W627" s="14"/>
      <c r="X627" s="14"/>
      <c r="Y627" s="14"/>
      <c r="Z627" s="14"/>
      <c r="AA627" s="14"/>
      <c r="AB627" s="14"/>
      <c r="AC627" s="14"/>
      <c r="AD627" s="14"/>
      <c r="AE627" s="14"/>
      <c r="AT627" s="272" t="s">
        <v>364</v>
      </c>
      <c r="AU627" s="272" t="s">
        <v>90</v>
      </c>
      <c r="AV627" s="14" t="s">
        <v>90</v>
      </c>
      <c r="AW627" s="14" t="s">
        <v>36</v>
      </c>
      <c r="AX627" s="14" t="s">
        <v>81</v>
      </c>
      <c r="AY627" s="272" t="s">
        <v>215</v>
      </c>
    </row>
    <row r="628" s="14" customFormat="1">
      <c r="A628" s="14"/>
      <c r="B628" s="262"/>
      <c r="C628" s="263"/>
      <c r="D628" s="233" t="s">
        <v>364</v>
      </c>
      <c r="E628" s="264" t="s">
        <v>1</v>
      </c>
      <c r="F628" s="265" t="s">
        <v>781</v>
      </c>
      <c r="G628" s="263"/>
      <c r="H628" s="266">
        <v>2.6779999999999999</v>
      </c>
      <c r="I628" s="267"/>
      <c r="J628" s="263"/>
      <c r="K628" s="263"/>
      <c r="L628" s="268"/>
      <c r="M628" s="269"/>
      <c r="N628" s="270"/>
      <c r="O628" s="270"/>
      <c r="P628" s="270"/>
      <c r="Q628" s="270"/>
      <c r="R628" s="270"/>
      <c r="S628" s="270"/>
      <c r="T628" s="271"/>
      <c r="U628" s="14"/>
      <c r="V628" s="14"/>
      <c r="W628" s="14"/>
      <c r="X628" s="14"/>
      <c r="Y628" s="14"/>
      <c r="Z628" s="14"/>
      <c r="AA628" s="14"/>
      <c r="AB628" s="14"/>
      <c r="AC628" s="14"/>
      <c r="AD628" s="14"/>
      <c r="AE628" s="14"/>
      <c r="AT628" s="272" t="s">
        <v>364</v>
      </c>
      <c r="AU628" s="272" t="s">
        <v>90</v>
      </c>
      <c r="AV628" s="14" t="s">
        <v>90</v>
      </c>
      <c r="AW628" s="14" t="s">
        <v>36</v>
      </c>
      <c r="AX628" s="14" t="s">
        <v>81</v>
      </c>
      <c r="AY628" s="272" t="s">
        <v>215</v>
      </c>
    </row>
    <row r="629" s="14" customFormat="1">
      <c r="A629" s="14"/>
      <c r="B629" s="262"/>
      <c r="C629" s="263"/>
      <c r="D629" s="233" t="s">
        <v>364</v>
      </c>
      <c r="E629" s="264" t="s">
        <v>1</v>
      </c>
      <c r="F629" s="265" t="s">
        <v>780</v>
      </c>
      <c r="G629" s="263"/>
      <c r="H629" s="266">
        <v>6.2729999999999997</v>
      </c>
      <c r="I629" s="267"/>
      <c r="J629" s="263"/>
      <c r="K629" s="263"/>
      <c r="L629" s="268"/>
      <c r="M629" s="269"/>
      <c r="N629" s="270"/>
      <c r="O629" s="270"/>
      <c r="P629" s="270"/>
      <c r="Q629" s="270"/>
      <c r="R629" s="270"/>
      <c r="S629" s="270"/>
      <c r="T629" s="271"/>
      <c r="U629" s="14"/>
      <c r="V629" s="14"/>
      <c r="W629" s="14"/>
      <c r="X629" s="14"/>
      <c r="Y629" s="14"/>
      <c r="Z629" s="14"/>
      <c r="AA629" s="14"/>
      <c r="AB629" s="14"/>
      <c r="AC629" s="14"/>
      <c r="AD629" s="14"/>
      <c r="AE629" s="14"/>
      <c r="AT629" s="272" t="s">
        <v>364</v>
      </c>
      <c r="AU629" s="272" t="s">
        <v>90</v>
      </c>
      <c r="AV629" s="14" t="s">
        <v>90</v>
      </c>
      <c r="AW629" s="14" t="s">
        <v>36</v>
      </c>
      <c r="AX629" s="14" t="s">
        <v>81</v>
      </c>
      <c r="AY629" s="272" t="s">
        <v>215</v>
      </c>
    </row>
    <row r="630" s="14" customFormat="1">
      <c r="A630" s="14"/>
      <c r="B630" s="262"/>
      <c r="C630" s="263"/>
      <c r="D630" s="233" t="s">
        <v>364</v>
      </c>
      <c r="E630" s="264" t="s">
        <v>1</v>
      </c>
      <c r="F630" s="265" t="s">
        <v>782</v>
      </c>
      <c r="G630" s="263"/>
      <c r="H630" s="266">
        <v>6.4960000000000004</v>
      </c>
      <c r="I630" s="267"/>
      <c r="J630" s="263"/>
      <c r="K630" s="263"/>
      <c r="L630" s="268"/>
      <c r="M630" s="269"/>
      <c r="N630" s="270"/>
      <c r="O630" s="270"/>
      <c r="P630" s="270"/>
      <c r="Q630" s="270"/>
      <c r="R630" s="270"/>
      <c r="S630" s="270"/>
      <c r="T630" s="271"/>
      <c r="U630" s="14"/>
      <c r="V630" s="14"/>
      <c r="W630" s="14"/>
      <c r="X630" s="14"/>
      <c r="Y630" s="14"/>
      <c r="Z630" s="14"/>
      <c r="AA630" s="14"/>
      <c r="AB630" s="14"/>
      <c r="AC630" s="14"/>
      <c r="AD630" s="14"/>
      <c r="AE630" s="14"/>
      <c r="AT630" s="272" t="s">
        <v>364</v>
      </c>
      <c r="AU630" s="272" t="s">
        <v>90</v>
      </c>
      <c r="AV630" s="14" t="s">
        <v>90</v>
      </c>
      <c r="AW630" s="14" t="s">
        <v>36</v>
      </c>
      <c r="AX630" s="14" t="s">
        <v>81</v>
      </c>
      <c r="AY630" s="272" t="s">
        <v>215</v>
      </c>
    </row>
    <row r="631" s="13" customFormat="1">
      <c r="A631" s="13"/>
      <c r="B631" s="252"/>
      <c r="C631" s="253"/>
      <c r="D631" s="233" t="s">
        <v>364</v>
      </c>
      <c r="E631" s="254" t="s">
        <v>1</v>
      </c>
      <c r="F631" s="255" t="s">
        <v>783</v>
      </c>
      <c r="G631" s="253"/>
      <c r="H631" s="254" t="s">
        <v>1</v>
      </c>
      <c r="I631" s="256"/>
      <c r="J631" s="253"/>
      <c r="K631" s="253"/>
      <c r="L631" s="257"/>
      <c r="M631" s="258"/>
      <c r="N631" s="259"/>
      <c r="O631" s="259"/>
      <c r="P631" s="259"/>
      <c r="Q631" s="259"/>
      <c r="R631" s="259"/>
      <c r="S631" s="259"/>
      <c r="T631" s="260"/>
      <c r="U631" s="13"/>
      <c r="V631" s="13"/>
      <c r="W631" s="13"/>
      <c r="X631" s="13"/>
      <c r="Y631" s="13"/>
      <c r="Z631" s="13"/>
      <c r="AA631" s="13"/>
      <c r="AB631" s="13"/>
      <c r="AC631" s="13"/>
      <c r="AD631" s="13"/>
      <c r="AE631" s="13"/>
      <c r="AT631" s="261" t="s">
        <v>364</v>
      </c>
      <c r="AU631" s="261" t="s">
        <v>90</v>
      </c>
      <c r="AV631" s="13" t="s">
        <v>88</v>
      </c>
      <c r="AW631" s="13" t="s">
        <v>36</v>
      </c>
      <c r="AX631" s="13" t="s">
        <v>81</v>
      </c>
      <c r="AY631" s="261" t="s">
        <v>215</v>
      </c>
    </row>
    <row r="632" s="14" customFormat="1">
      <c r="A632" s="14"/>
      <c r="B632" s="262"/>
      <c r="C632" s="263"/>
      <c r="D632" s="233" t="s">
        <v>364</v>
      </c>
      <c r="E632" s="264" t="s">
        <v>1</v>
      </c>
      <c r="F632" s="265" t="s">
        <v>784</v>
      </c>
      <c r="G632" s="263"/>
      <c r="H632" s="266">
        <v>13.493</v>
      </c>
      <c r="I632" s="267"/>
      <c r="J632" s="263"/>
      <c r="K632" s="263"/>
      <c r="L632" s="268"/>
      <c r="M632" s="269"/>
      <c r="N632" s="270"/>
      <c r="O632" s="270"/>
      <c r="P632" s="270"/>
      <c r="Q632" s="270"/>
      <c r="R632" s="270"/>
      <c r="S632" s="270"/>
      <c r="T632" s="271"/>
      <c r="U632" s="14"/>
      <c r="V632" s="14"/>
      <c r="W632" s="14"/>
      <c r="X632" s="14"/>
      <c r="Y632" s="14"/>
      <c r="Z632" s="14"/>
      <c r="AA632" s="14"/>
      <c r="AB632" s="14"/>
      <c r="AC632" s="14"/>
      <c r="AD632" s="14"/>
      <c r="AE632" s="14"/>
      <c r="AT632" s="272" t="s">
        <v>364</v>
      </c>
      <c r="AU632" s="272" t="s">
        <v>90</v>
      </c>
      <c r="AV632" s="14" t="s">
        <v>90</v>
      </c>
      <c r="AW632" s="14" t="s">
        <v>36</v>
      </c>
      <c r="AX632" s="14" t="s">
        <v>81</v>
      </c>
      <c r="AY632" s="272" t="s">
        <v>215</v>
      </c>
    </row>
    <row r="633" s="14" customFormat="1">
      <c r="A633" s="14"/>
      <c r="B633" s="262"/>
      <c r="C633" s="263"/>
      <c r="D633" s="233" t="s">
        <v>364</v>
      </c>
      <c r="E633" s="264" t="s">
        <v>1</v>
      </c>
      <c r="F633" s="265" t="s">
        <v>785</v>
      </c>
      <c r="G633" s="263"/>
      <c r="H633" s="266">
        <v>6.6950000000000003</v>
      </c>
      <c r="I633" s="267"/>
      <c r="J633" s="263"/>
      <c r="K633" s="263"/>
      <c r="L633" s="268"/>
      <c r="M633" s="269"/>
      <c r="N633" s="270"/>
      <c r="O633" s="270"/>
      <c r="P633" s="270"/>
      <c r="Q633" s="270"/>
      <c r="R633" s="270"/>
      <c r="S633" s="270"/>
      <c r="T633" s="271"/>
      <c r="U633" s="14"/>
      <c r="V633" s="14"/>
      <c r="W633" s="14"/>
      <c r="X633" s="14"/>
      <c r="Y633" s="14"/>
      <c r="Z633" s="14"/>
      <c r="AA633" s="14"/>
      <c r="AB633" s="14"/>
      <c r="AC633" s="14"/>
      <c r="AD633" s="14"/>
      <c r="AE633" s="14"/>
      <c r="AT633" s="272" t="s">
        <v>364</v>
      </c>
      <c r="AU633" s="272" t="s">
        <v>90</v>
      </c>
      <c r="AV633" s="14" t="s">
        <v>90</v>
      </c>
      <c r="AW633" s="14" t="s">
        <v>36</v>
      </c>
      <c r="AX633" s="14" t="s">
        <v>81</v>
      </c>
      <c r="AY633" s="272" t="s">
        <v>215</v>
      </c>
    </row>
    <row r="634" s="14" customFormat="1">
      <c r="A634" s="14"/>
      <c r="B634" s="262"/>
      <c r="C634" s="263"/>
      <c r="D634" s="233" t="s">
        <v>364</v>
      </c>
      <c r="E634" s="264" t="s">
        <v>1</v>
      </c>
      <c r="F634" s="265" t="s">
        <v>786</v>
      </c>
      <c r="G634" s="263"/>
      <c r="H634" s="266">
        <v>11.321999999999999</v>
      </c>
      <c r="I634" s="267"/>
      <c r="J634" s="263"/>
      <c r="K634" s="263"/>
      <c r="L634" s="268"/>
      <c r="M634" s="269"/>
      <c r="N634" s="270"/>
      <c r="O634" s="270"/>
      <c r="P634" s="270"/>
      <c r="Q634" s="270"/>
      <c r="R634" s="270"/>
      <c r="S634" s="270"/>
      <c r="T634" s="271"/>
      <c r="U634" s="14"/>
      <c r="V634" s="14"/>
      <c r="W634" s="14"/>
      <c r="X634" s="14"/>
      <c r="Y634" s="14"/>
      <c r="Z634" s="14"/>
      <c r="AA634" s="14"/>
      <c r="AB634" s="14"/>
      <c r="AC634" s="14"/>
      <c r="AD634" s="14"/>
      <c r="AE634" s="14"/>
      <c r="AT634" s="272" t="s">
        <v>364</v>
      </c>
      <c r="AU634" s="272" t="s">
        <v>90</v>
      </c>
      <c r="AV634" s="14" t="s">
        <v>90</v>
      </c>
      <c r="AW634" s="14" t="s">
        <v>36</v>
      </c>
      <c r="AX634" s="14" t="s">
        <v>81</v>
      </c>
      <c r="AY634" s="272" t="s">
        <v>215</v>
      </c>
    </row>
    <row r="635" s="14" customFormat="1">
      <c r="A635" s="14"/>
      <c r="B635" s="262"/>
      <c r="C635" s="263"/>
      <c r="D635" s="233" t="s">
        <v>364</v>
      </c>
      <c r="E635" s="264" t="s">
        <v>1</v>
      </c>
      <c r="F635" s="265" t="s">
        <v>787</v>
      </c>
      <c r="G635" s="263"/>
      <c r="H635" s="266">
        <v>39.686999999999998</v>
      </c>
      <c r="I635" s="267"/>
      <c r="J635" s="263"/>
      <c r="K635" s="263"/>
      <c r="L635" s="268"/>
      <c r="M635" s="269"/>
      <c r="N635" s="270"/>
      <c r="O635" s="270"/>
      <c r="P635" s="270"/>
      <c r="Q635" s="270"/>
      <c r="R635" s="270"/>
      <c r="S635" s="270"/>
      <c r="T635" s="271"/>
      <c r="U635" s="14"/>
      <c r="V635" s="14"/>
      <c r="W635" s="14"/>
      <c r="X635" s="14"/>
      <c r="Y635" s="14"/>
      <c r="Z635" s="14"/>
      <c r="AA635" s="14"/>
      <c r="AB635" s="14"/>
      <c r="AC635" s="14"/>
      <c r="AD635" s="14"/>
      <c r="AE635" s="14"/>
      <c r="AT635" s="272" t="s">
        <v>364</v>
      </c>
      <c r="AU635" s="272" t="s">
        <v>90</v>
      </c>
      <c r="AV635" s="14" t="s">
        <v>90</v>
      </c>
      <c r="AW635" s="14" t="s">
        <v>36</v>
      </c>
      <c r="AX635" s="14" t="s">
        <v>81</v>
      </c>
      <c r="AY635" s="272" t="s">
        <v>215</v>
      </c>
    </row>
    <row r="636" s="14" customFormat="1">
      <c r="A636" s="14"/>
      <c r="B636" s="262"/>
      <c r="C636" s="263"/>
      <c r="D636" s="233" t="s">
        <v>364</v>
      </c>
      <c r="E636" s="264" t="s">
        <v>1</v>
      </c>
      <c r="F636" s="265" t="s">
        <v>788</v>
      </c>
      <c r="G636" s="263"/>
      <c r="H636" s="266">
        <v>11.475</v>
      </c>
      <c r="I636" s="267"/>
      <c r="J636" s="263"/>
      <c r="K636" s="263"/>
      <c r="L636" s="268"/>
      <c r="M636" s="269"/>
      <c r="N636" s="270"/>
      <c r="O636" s="270"/>
      <c r="P636" s="270"/>
      <c r="Q636" s="270"/>
      <c r="R636" s="270"/>
      <c r="S636" s="270"/>
      <c r="T636" s="271"/>
      <c r="U636" s="14"/>
      <c r="V636" s="14"/>
      <c r="W636" s="14"/>
      <c r="X636" s="14"/>
      <c r="Y636" s="14"/>
      <c r="Z636" s="14"/>
      <c r="AA636" s="14"/>
      <c r="AB636" s="14"/>
      <c r="AC636" s="14"/>
      <c r="AD636" s="14"/>
      <c r="AE636" s="14"/>
      <c r="AT636" s="272" t="s">
        <v>364</v>
      </c>
      <c r="AU636" s="272" t="s">
        <v>90</v>
      </c>
      <c r="AV636" s="14" t="s">
        <v>90</v>
      </c>
      <c r="AW636" s="14" t="s">
        <v>36</v>
      </c>
      <c r="AX636" s="14" t="s">
        <v>81</v>
      </c>
      <c r="AY636" s="272" t="s">
        <v>215</v>
      </c>
    </row>
    <row r="637" s="14" customFormat="1">
      <c r="A637" s="14"/>
      <c r="B637" s="262"/>
      <c r="C637" s="263"/>
      <c r="D637" s="233" t="s">
        <v>364</v>
      </c>
      <c r="E637" s="264" t="s">
        <v>1</v>
      </c>
      <c r="F637" s="265" t="s">
        <v>789</v>
      </c>
      <c r="G637" s="263"/>
      <c r="H637" s="266">
        <v>11.073</v>
      </c>
      <c r="I637" s="267"/>
      <c r="J637" s="263"/>
      <c r="K637" s="263"/>
      <c r="L637" s="268"/>
      <c r="M637" s="269"/>
      <c r="N637" s="270"/>
      <c r="O637" s="270"/>
      <c r="P637" s="270"/>
      <c r="Q637" s="270"/>
      <c r="R637" s="270"/>
      <c r="S637" s="270"/>
      <c r="T637" s="271"/>
      <c r="U637" s="14"/>
      <c r="V637" s="14"/>
      <c r="W637" s="14"/>
      <c r="X637" s="14"/>
      <c r="Y637" s="14"/>
      <c r="Z637" s="14"/>
      <c r="AA637" s="14"/>
      <c r="AB637" s="14"/>
      <c r="AC637" s="14"/>
      <c r="AD637" s="14"/>
      <c r="AE637" s="14"/>
      <c r="AT637" s="272" t="s">
        <v>364</v>
      </c>
      <c r="AU637" s="272" t="s">
        <v>90</v>
      </c>
      <c r="AV637" s="14" t="s">
        <v>90</v>
      </c>
      <c r="AW637" s="14" t="s">
        <v>36</v>
      </c>
      <c r="AX637" s="14" t="s">
        <v>81</v>
      </c>
      <c r="AY637" s="272" t="s">
        <v>215</v>
      </c>
    </row>
    <row r="638" s="13" customFormat="1">
      <c r="A638" s="13"/>
      <c r="B638" s="252"/>
      <c r="C638" s="253"/>
      <c r="D638" s="233" t="s">
        <v>364</v>
      </c>
      <c r="E638" s="254" t="s">
        <v>1</v>
      </c>
      <c r="F638" s="255" t="s">
        <v>668</v>
      </c>
      <c r="G638" s="253"/>
      <c r="H638" s="254" t="s">
        <v>1</v>
      </c>
      <c r="I638" s="256"/>
      <c r="J638" s="253"/>
      <c r="K638" s="253"/>
      <c r="L638" s="257"/>
      <c r="M638" s="258"/>
      <c r="N638" s="259"/>
      <c r="O638" s="259"/>
      <c r="P638" s="259"/>
      <c r="Q638" s="259"/>
      <c r="R638" s="259"/>
      <c r="S638" s="259"/>
      <c r="T638" s="260"/>
      <c r="U638" s="13"/>
      <c r="V638" s="13"/>
      <c r="W638" s="13"/>
      <c r="X638" s="13"/>
      <c r="Y638" s="13"/>
      <c r="Z638" s="13"/>
      <c r="AA638" s="13"/>
      <c r="AB638" s="13"/>
      <c r="AC638" s="13"/>
      <c r="AD638" s="13"/>
      <c r="AE638" s="13"/>
      <c r="AT638" s="261" t="s">
        <v>364</v>
      </c>
      <c r="AU638" s="261" t="s">
        <v>90</v>
      </c>
      <c r="AV638" s="13" t="s">
        <v>88</v>
      </c>
      <c r="AW638" s="13" t="s">
        <v>36</v>
      </c>
      <c r="AX638" s="13" t="s">
        <v>81</v>
      </c>
      <c r="AY638" s="261" t="s">
        <v>215</v>
      </c>
    </row>
    <row r="639" s="14" customFormat="1">
      <c r="A639" s="14"/>
      <c r="B639" s="262"/>
      <c r="C639" s="263"/>
      <c r="D639" s="233" t="s">
        <v>364</v>
      </c>
      <c r="E639" s="264" t="s">
        <v>1</v>
      </c>
      <c r="F639" s="265" t="s">
        <v>785</v>
      </c>
      <c r="G639" s="263"/>
      <c r="H639" s="266">
        <v>6.6950000000000003</v>
      </c>
      <c r="I639" s="267"/>
      <c r="J639" s="263"/>
      <c r="K639" s="263"/>
      <c r="L639" s="268"/>
      <c r="M639" s="269"/>
      <c r="N639" s="270"/>
      <c r="O639" s="270"/>
      <c r="P639" s="270"/>
      <c r="Q639" s="270"/>
      <c r="R639" s="270"/>
      <c r="S639" s="270"/>
      <c r="T639" s="271"/>
      <c r="U639" s="14"/>
      <c r="V639" s="14"/>
      <c r="W639" s="14"/>
      <c r="X639" s="14"/>
      <c r="Y639" s="14"/>
      <c r="Z639" s="14"/>
      <c r="AA639" s="14"/>
      <c r="AB639" s="14"/>
      <c r="AC639" s="14"/>
      <c r="AD639" s="14"/>
      <c r="AE639" s="14"/>
      <c r="AT639" s="272" t="s">
        <v>364</v>
      </c>
      <c r="AU639" s="272" t="s">
        <v>90</v>
      </c>
      <c r="AV639" s="14" t="s">
        <v>90</v>
      </c>
      <c r="AW639" s="14" t="s">
        <v>36</v>
      </c>
      <c r="AX639" s="14" t="s">
        <v>81</v>
      </c>
      <c r="AY639" s="272" t="s">
        <v>215</v>
      </c>
    </row>
    <row r="640" s="14" customFormat="1">
      <c r="A640" s="14"/>
      <c r="B640" s="262"/>
      <c r="C640" s="263"/>
      <c r="D640" s="233" t="s">
        <v>364</v>
      </c>
      <c r="E640" s="264" t="s">
        <v>1</v>
      </c>
      <c r="F640" s="265" t="s">
        <v>790</v>
      </c>
      <c r="G640" s="263"/>
      <c r="H640" s="266">
        <v>11.169000000000001</v>
      </c>
      <c r="I640" s="267"/>
      <c r="J640" s="263"/>
      <c r="K640" s="263"/>
      <c r="L640" s="268"/>
      <c r="M640" s="269"/>
      <c r="N640" s="270"/>
      <c r="O640" s="270"/>
      <c r="P640" s="270"/>
      <c r="Q640" s="270"/>
      <c r="R640" s="270"/>
      <c r="S640" s="270"/>
      <c r="T640" s="271"/>
      <c r="U640" s="14"/>
      <c r="V640" s="14"/>
      <c r="W640" s="14"/>
      <c r="X640" s="14"/>
      <c r="Y640" s="14"/>
      <c r="Z640" s="14"/>
      <c r="AA640" s="14"/>
      <c r="AB640" s="14"/>
      <c r="AC640" s="14"/>
      <c r="AD640" s="14"/>
      <c r="AE640" s="14"/>
      <c r="AT640" s="272" t="s">
        <v>364</v>
      </c>
      <c r="AU640" s="272" t="s">
        <v>90</v>
      </c>
      <c r="AV640" s="14" t="s">
        <v>90</v>
      </c>
      <c r="AW640" s="14" t="s">
        <v>36</v>
      </c>
      <c r="AX640" s="14" t="s">
        <v>81</v>
      </c>
      <c r="AY640" s="272" t="s">
        <v>215</v>
      </c>
    </row>
    <row r="641" s="14" customFormat="1">
      <c r="A641" s="14"/>
      <c r="B641" s="262"/>
      <c r="C641" s="263"/>
      <c r="D641" s="233" t="s">
        <v>364</v>
      </c>
      <c r="E641" s="264" t="s">
        <v>1</v>
      </c>
      <c r="F641" s="265" t="s">
        <v>791</v>
      </c>
      <c r="G641" s="263"/>
      <c r="H641" s="266">
        <v>6.5979999999999999</v>
      </c>
      <c r="I641" s="267"/>
      <c r="J641" s="263"/>
      <c r="K641" s="263"/>
      <c r="L641" s="268"/>
      <c r="M641" s="269"/>
      <c r="N641" s="270"/>
      <c r="O641" s="270"/>
      <c r="P641" s="270"/>
      <c r="Q641" s="270"/>
      <c r="R641" s="270"/>
      <c r="S641" s="270"/>
      <c r="T641" s="271"/>
      <c r="U641" s="14"/>
      <c r="V641" s="14"/>
      <c r="W641" s="14"/>
      <c r="X641" s="14"/>
      <c r="Y641" s="14"/>
      <c r="Z641" s="14"/>
      <c r="AA641" s="14"/>
      <c r="AB641" s="14"/>
      <c r="AC641" s="14"/>
      <c r="AD641" s="14"/>
      <c r="AE641" s="14"/>
      <c r="AT641" s="272" t="s">
        <v>364</v>
      </c>
      <c r="AU641" s="272" t="s">
        <v>90</v>
      </c>
      <c r="AV641" s="14" t="s">
        <v>90</v>
      </c>
      <c r="AW641" s="14" t="s">
        <v>36</v>
      </c>
      <c r="AX641" s="14" t="s">
        <v>81</v>
      </c>
      <c r="AY641" s="272" t="s">
        <v>215</v>
      </c>
    </row>
    <row r="642" s="14" customFormat="1">
      <c r="A642" s="14"/>
      <c r="B642" s="262"/>
      <c r="C642" s="263"/>
      <c r="D642" s="233" t="s">
        <v>364</v>
      </c>
      <c r="E642" s="264" t="s">
        <v>1</v>
      </c>
      <c r="F642" s="265" t="s">
        <v>792</v>
      </c>
      <c r="G642" s="263"/>
      <c r="H642" s="266">
        <v>2.0600000000000001</v>
      </c>
      <c r="I642" s="267"/>
      <c r="J642" s="263"/>
      <c r="K642" s="263"/>
      <c r="L642" s="268"/>
      <c r="M642" s="269"/>
      <c r="N642" s="270"/>
      <c r="O642" s="270"/>
      <c r="P642" s="270"/>
      <c r="Q642" s="270"/>
      <c r="R642" s="270"/>
      <c r="S642" s="270"/>
      <c r="T642" s="271"/>
      <c r="U642" s="14"/>
      <c r="V642" s="14"/>
      <c r="W642" s="14"/>
      <c r="X642" s="14"/>
      <c r="Y642" s="14"/>
      <c r="Z642" s="14"/>
      <c r="AA642" s="14"/>
      <c r="AB642" s="14"/>
      <c r="AC642" s="14"/>
      <c r="AD642" s="14"/>
      <c r="AE642" s="14"/>
      <c r="AT642" s="272" t="s">
        <v>364</v>
      </c>
      <c r="AU642" s="272" t="s">
        <v>90</v>
      </c>
      <c r="AV642" s="14" t="s">
        <v>90</v>
      </c>
      <c r="AW642" s="14" t="s">
        <v>36</v>
      </c>
      <c r="AX642" s="14" t="s">
        <v>81</v>
      </c>
      <c r="AY642" s="272" t="s">
        <v>215</v>
      </c>
    </row>
    <row r="643" s="14" customFormat="1">
      <c r="A643" s="14"/>
      <c r="B643" s="262"/>
      <c r="C643" s="263"/>
      <c r="D643" s="233" t="s">
        <v>364</v>
      </c>
      <c r="E643" s="264" t="s">
        <v>1</v>
      </c>
      <c r="F643" s="265" t="s">
        <v>793</v>
      </c>
      <c r="G643" s="263"/>
      <c r="H643" s="266">
        <v>11.475</v>
      </c>
      <c r="I643" s="267"/>
      <c r="J643" s="263"/>
      <c r="K643" s="263"/>
      <c r="L643" s="268"/>
      <c r="M643" s="269"/>
      <c r="N643" s="270"/>
      <c r="O643" s="270"/>
      <c r="P643" s="270"/>
      <c r="Q643" s="270"/>
      <c r="R643" s="270"/>
      <c r="S643" s="270"/>
      <c r="T643" s="271"/>
      <c r="U643" s="14"/>
      <c r="V643" s="14"/>
      <c r="W643" s="14"/>
      <c r="X643" s="14"/>
      <c r="Y643" s="14"/>
      <c r="Z643" s="14"/>
      <c r="AA643" s="14"/>
      <c r="AB643" s="14"/>
      <c r="AC643" s="14"/>
      <c r="AD643" s="14"/>
      <c r="AE643" s="14"/>
      <c r="AT643" s="272" t="s">
        <v>364</v>
      </c>
      <c r="AU643" s="272" t="s">
        <v>90</v>
      </c>
      <c r="AV643" s="14" t="s">
        <v>90</v>
      </c>
      <c r="AW643" s="14" t="s">
        <v>36</v>
      </c>
      <c r="AX643" s="14" t="s">
        <v>81</v>
      </c>
      <c r="AY643" s="272" t="s">
        <v>215</v>
      </c>
    </row>
    <row r="644" s="14" customFormat="1">
      <c r="A644" s="14"/>
      <c r="B644" s="262"/>
      <c r="C644" s="263"/>
      <c r="D644" s="233" t="s">
        <v>364</v>
      </c>
      <c r="E644" s="264" t="s">
        <v>1</v>
      </c>
      <c r="F644" s="265" t="s">
        <v>791</v>
      </c>
      <c r="G644" s="263"/>
      <c r="H644" s="266">
        <v>6.5979999999999999</v>
      </c>
      <c r="I644" s="267"/>
      <c r="J644" s="263"/>
      <c r="K644" s="263"/>
      <c r="L644" s="268"/>
      <c r="M644" s="269"/>
      <c r="N644" s="270"/>
      <c r="O644" s="270"/>
      <c r="P644" s="270"/>
      <c r="Q644" s="270"/>
      <c r="R644" s="270"/>
      <c r="S644" s="270"/>
      <c r="T644" s="271"/>
      <c r="U644" s="14"/>
      <c r="V644" s="14"/>
      <c r="W644" s="14"/>
      <c r="X644" s="14"/>
      <c r="Y644" s="14"/>
      <c r="Z644" s="14"/>
      <c r="AA644" s="14"/>
      <c r="AB644" s="14"/>
      <c r="AC644" s="14"/>
      <c r="AD644" s="14"/>
      <c r="AE644" s="14"/>
      <c r="AT644" s="272" t="s">
        <v>364</v>
      </c>
      <c r="AU644" s="272" t="s">
        <v>90</v>
      </c>
      <c r="AV644" s="14" t="s">
        <v>90</v>
      </c>
      <c r="AW644" s="14" t="s">
        <v>36</v>
      </c>
      <c r="AX644" s="14" t="s">
        <v>81</v>
      </c>
      <c r="AY644" s="272" t="s">
        <v>215</v>
      </c>
    </row>
    <row r="645" s="15" customFormat="1">
      <c r="A645" s="15"/>
      <c r="B645" s="273"/>
      <c r="C645" s="274"/>
      <c r="D645" s="233" t="s">
        <v>364</v>
      </c>
      <c r="E645" s="275" t="s">
        <v>1</v>
      </c>
      <c r="F645" s="276" t="s">
        <v>368</v>
      </c>
      <c r="G645" s="274"/>
      <c r="H645" s="277">
        <v>396.21600000000001</v>
      </c>
      <c r="I645" s="278"/>
      <c r="J645" s="274"/>
      <c r="K645" s="274"/>
      <c r="L645" s="279"/>
      <c r="M645" s="280"/>
      <c r="N645" s="281"/>
      <c r="O645" s="281"/>
      <c r="P645" s="281"/>
      <c r="Q645" s="281"/>
      <c r="R645" s="281"/>
      <c r="S645" s="281"/>
      <c r="T645" s="282"/>
      <c r="U645" s="15"/>
      <c r="V645" s="15"/>
      <c r="W645" s="15"/>
      <c r="X645" s="15"/>
      <c r="Y645" s="15"/>
      <c r="Z645" s="15"/>
      <c r="AA645" s="15"/>
      <c r="AB645" s="15"/>
      <c r="AC645" s="15"/>
      <c r="AD645" s="15"/>
      <c r="AE645" s="15"/>
      <c r="AT645" s="283" t="s">
        <v>364</v>
      </c>
      <c r="AU645" s="283" t="s">
        <v>90</v>
      </c>
      <c r="AV645" s="15" t="s">
        <v>214</v>
      </c>
      <c r="AW645" s="15" t="s">
        <v>36</v>
      </c>
      <c r="AX645" s="15" t="s">
        <v>88</v>
      </c>
      <c r="AY645" s="283" t="s">
        <v>215</v>
      </c>
    </row>
    <row r="646" s="2" customFormat="1" ht="37.8" customHeight="1">
      <c r="A646" s="39"/>
      <c r="B646" s="40"/>
      <c r="C646" s="220" t="s">
        <v>794</v>
      </c>
      <c r="D646" s="220" t="s">
        <v>216</v>
      </c>
      <c r="E646" s="221" t="s">
        <v>795</v>
      </c>
      <c r="F646" s="222" t="s">
        <v>796</v>
      </c>
      <c r="G646" s="223" t="s">
        <v>797</v>
      </c>
      <c r="H646" s="224">
        <v>113.5</v>
      </c>
      <c r="I646" s="225"/>
      <c r="J646" s="226">
        <f>ROUND(I646*H646,2)</f>
        <v>0</v>
      </c>
      <c r="K646" s="222" t="s">
        <v>359</v>
      </c>
      <c r="L646" s="45"/>
      <c r="M646" s="227" t="s">
        <v>1</v>
      </c>
      <c r="N646" s="228" t="s">
        <v>46</v>
      </c>
      <c r="O646" s="92"/>
      <c r="P646" s="229">
        <f>O646*H646</f>
        <v>0</v>
      </c>
      <c r="Q646" s="229">
        <v>0.00050000000000000001</v>
      </c>
      <c r="R646" s="229">
        <f>Q646*H646</f>
        <v>0.056750000000000002</v>
      </c>
      <c r="S646" s="229">
        <v>0</v>
      </c>
      <c r="T646" s="230">
        <f>S646*H646</f>
        <v>0</v>
      </c>
      <c r="U646" s="39"/>
      <c r="V646" s="39"/>
      <c r="W646" s="39"/>
      <c r="X646" s="39"/>
      <c r="Y646" s="39"/>
      <c r="Z646" s="39"/>
      <c r="AA646" s="39"/>
      <c r="AB646" s="39"/>
      <c r="AC646" s="39"/>
      <c r="AD646" s="39"/>
      <c r="AE646" s="39"/>
      <c r="AR646" s="231" t="s">
        <v>214</v>
      </c>
      <c r="AT646" s="231" t="s">
        <v>216</v>
      </c>
      <c r="AU646" s="231" t="s">
        <v>90</v>
      </c>
      <c r="AY646" s="18" t="s">
        <v>215</v>
      </c>
      <c r="BE646" s="232">
        <f>IF(N646="základní",J646,0)</f>
        <v>0</v>
      </c>
      <c r="BF646" s="232">
        <f>IF(N646="snížená",J646,0)</f>
        <v>0</v>
      </c>
      <c r="BG646" s="232">
        <f>IF(N646="zákl. přenesená",J646,0)</f>
        <v>0</v>
      </c>
      <c r="BH646" s="232">
        <f>IF(N646="sníž. přenesená",J646,0)</f>
        <v>0</v>
      </c>
      <c r="BI646" s="232">
        <f>IF(N646="nulová",J646,0)</f>
        <v>0</v>
      </c>
      <c r="BJ646" s="18" t="s">
        <v>88</v>
      </c>
      <c r="BK646" s="232">
        <f>ROUND(I646*H646,2)</f>
        <v>0</v>
      </c>
      <c r="BL646" s="18" t="s">
        <v>214</v>
      </c>
      <c r="BM646" s="231" t="s">
        <v>798</v>
      </c>
    </row>
    <row r="647" s="2" customFormat="1">
      <c r="A647" s="39"/>
      <c r="B647" s="40"/>
      <c r="C647" s="41"/>
      <c r="D647" s="233" t="s">
        <v>221</v>
      </c>
      <c r="E647" s="41"/>
      <c r="F647" s="234" t="s">
        <v>799</v>
      </c>
      <c r="G647" s="41"/>
      <c r="H647" s="41"/>
      <c r="I647" s="235"/>
      <c r="J647" s="41"/>
      <c r="K647" s="41"/>
      <c r="L647" s="45"/>
      <c r="M647" s="236"/>
      <c r="N647" s="237"/>
      <c r="O647" s="92"/>
      <c r="P647" s="92"/>
      <c r="Q647" s="92"/>
      <c r="R647" s="92"/>
      <c r="S647" s="92"/>
      <c r="T647" s="93"/>
      <c r="U647" s="39"/>
      <c r="V647" s="39"/>
      <c r="W647" s="39"/>
      <c r="X647" s="39"/>
      <c r="Y647" s="39"/>
      <c r="Z647" s="39"/>
      <c r="AA647" s="39"/>
      <c r="AB647" s="39"/>
      <c r="AC647" s="39"/>
      <c r="AD647" s="39"/>
      <c r="AE647" s="39"/>
      <c r="AT647" s="18" t="s">
        <v>221</v>
      </c>
      <c r="AU647" s="18" t="s">
        <v>90</v>
      </c>
    </row>
    <row r="648" s="2" customFormat="1">
      <c r="A648" s="39"/>
      <c r="B648" s="40"/>
      <c r="C648" s="41"/>
      <c r="D648" s="250" t="s">
        <v>362</v>
      </c>
      <c r="E648" s="41"/>
      <c r="F648" s="251" t="s">
        <v>800</v>
      </c>
      <c r="G648" s="41"/>
      <c r="H648" s="41"/>
      <c r="I648" s="235"/>
      <c r="J648" s="41"/>
      <c r="K648" s="41"/>
      <c r="L648" s="45"/>
      <c r="M648" s="236"/>
      <c r="N648" s="237"/>
      <c r="O648" s="92"/>
      <c r="P648" s="92"/>
      <c r="Q648" s="92"/>
      <c r="R648" s="92"/>
      <c r="S648" s="92"/>
      <c r="T648" s="93"/>
      <c r="U648" s="39"/>
      <c r="V648" s="39"/>
      <c r="W648" s="39"/>
      <c r="X648" s="39"/>
      <c r="Y648" s="39"/>
      <c r="Z648" s="39"/>
      <c r="AA648" s="39"/>
      <c r="AB648" s="39"/>
      <c r="AC648" s="39"/>
      <c r="AD648" s="39"/>
      <c r="AE648" s="39"/>
      <c r="AT648" s="18" t="s">
        <v>362</v>
      </c>
      <c r="AU648" s="18" t="s">
        <v>90</v>
      </c>
    </row>
    <row r="649" s="13" customFormat="1">
      <c r="A649" s="13"/>
      <c r="B649" s="252"/>
      <c r="C649" s="253"/>
      <c r="D649" s="233" t="s">
        <v>364</v>
      </c>
      <c r="E649" s="254" t="s">
        <v>1</v>
      </c>
      <c r="F649" s="255" t="s">
        <v>388</v>
      </c>
      <c r="G649" s="253"/>
      <c r="H649" s="254" t="s">
        <v>1</v>
      </c>
      <c r="I649" s="256"/>
      <c r="J649" s="253"/>
      <c r="K649" s="253"/>
      <c r="L649" s="257"/>
      <c r="M649" s="258"/>
      <c r="N649" s="259"/>
      <c r="O649" s="259"/>
      <c r="P649" s="259"/>
      <c r="Q649" s="259"/>
      <c r="R649" s="259"/>
      <c r="S649" s="259"/>
      <c r="T649" s="260"/>
      <c r="U649" s="13"/>
      <c r="V649" s="13"/>
      <c r="W649" s="13"/>
      <c r="X649" s="13"/>
      <c r="Y649" s="13"/>
      <c r="Z649" s="13"/>
      <c r="AA649" s="13"/>
      <c r="AB649" s="13"/>
      <c r="AC649" s="13"/>
      <c r="AD649" s="13"/>
      <c r="AE649" s="13"/>
      <c r="AT649" s="261" t="s">
        <v>364</v>
      </c>
      <c r="AU649" s="261" t="s">
        <v>90</v>
      </c>
      <c r="AV649" s="13" t="s">
        <v>88</v>
      </c>
      <c r="AW649" s="13" t="s">
        <v>36</v>
      </c>
      <c r="AX649" s="13" t="s">
        <v>81</v>
      </c>
      <c r="AY649" s="261" t="s">
        <v>215</v>
      </c>
    </row>
    <row r="650" s="14" customFormat="1">
      <c r="A650" s="14"/>
      <c r="B650" s="262"/>
      <c r="C650" s="263"/>
      <c r="D650" s="233" t="s">
        <v>364</v>
      </c>
      <c r="E650" s="264" t="s">
        <v>1</v>
      </c>
      <c r="F650" s="265" t="s">
        <v>801</v>
      </c>
      <c r="G650" s="263"/>
      <c r="H650" s="266">
        <v>113.5</v>
      </c>
      <c r="I650" s="267"/>
      <c r="J650" s="263"/>
      <c r="K650" s="263"/>
      <c r="L650" s="268"/>
      <c r="M650" s="269"/>
      <c r="N650" s="270"/>
      <c r="O650" s="270"/>
      <c r="P650" s="270"/>
      <c r="Q650" s="270"/>
      <c r="R650" s="270"/>
      <c r="S650" s="270"/>
      <c r="T650" s="271"/>
      <c r="U650" s="14"/>
      <c r="V650" s="14"/>
      <c r="W650" s="14"/>
      <c r="X650" s="14"/>
      <c r="Y650" s="14"/>
      <c r="Z650" s="14"/>
      <c r="AA650" s="14"/>
      <c r="AB650" s="14"/>
      <c r="AC650" s="14"/>
      <c r="AD650" s="14"/>
      <c r="AE650" s="14"/>
      <c r="AT650" s="272" t="s">
        <v>364</v>
      </c>
      <c r="AU650" s="272" t="s">
        <v>90</v>
      </c>
      <c r="AV650" s="14" t="s">
        <v>90</v>
      </c>
      <c r="AW650" s="14" t="s">
        <v>36</v>
      </c>
      <c r="AX650" s="14" t="s">
        <v>81</v>
      </c>
      <c r="AY650" s="272" t="s">
        <v>215</v>
      </c>
    </row>
    <row r="651" s="15" customFormat="1">
      <c r="A651" s="15"/>
      <c r="B651" s="273"/>
      <c r="C651" s="274"/>
      <c r="D651" s="233" t="s">
        <v>364</v>
      </c>
      <c r="E651" s="275" t="s">
        <v>1</v>
      </c>
      <c r="F651" s="276" t="s">
        <v>368</v>
      </c>
      <c r="G651" s="274"/>
      <c r="H651" s="277">
        <v>113.5</v>
      </c>
      <c r="I651" s="278"/>
      <c r="J651" s="274"/>
      <c r="K651" s="274"/>
      <c r="L651" s="279"/>
      <c r="M651" s="280"/>
      <c r="N651" s="281"/>
      <c r="O651" s="281"/>
      <c r="P651" s="281"/>
      <c r="Q651" s="281"/>
      <c r="R651" s="281"/>
      <c r="S651" s="281"/>
      <c r="T651" s="282"/>
      <c r="U651" s="15"/>
      <c r="V651" s="15"/>
      <c r="W651" s="15"/>
      <c r="X651" s="15"/>
      <c r="Y651" s="15"/>
      <c r="Z651" s="15"/>
      <c r="AA651" s="15"/>
      <c r="AB651" s="15"/>
      <c r="AC651" s="15"/>
      <c r="AD651" s="15"/>
      <c r="AE651" s="15"/>
      <c r="AT651" s="283" t="s">
        <v>364</v>
      </c>
      <c r="AU651" s="283" t="s">
        <v>90</v>
      </c>
      <c r="AV651" s="15" t="s">
        <v>214</v>
      </c>
      <c r="AW651" s="15" t="s">
        <v>36</v>
      </c>
      <c r="AX651" s="15" t="s">
        <v>88</v>
      </c>
      <c r="AY651" s="283" t="s">
        <v>215</v>
      </c>
    </row>
    <row r="652" s="2" customFormat="1" ht="37.8" customHeight="1">
      <c r="A652" s="39"/>
      <c r="B652" s="40"/>
      <c r="C652" s="220" t="s">
        <v>802</v>
      </c>
      <c r="D652" s="220" t="s">
        <v>216</v>
      </c>
      <c r="E652" s="221" t="s">
        <v>803</v>
      </c>
      <c r="F652" s="222" t="s">
        <v>804</v>
      </c>
      <c r="G652" s="223" t="s">
        <v>797</v>
      </c>
      <c r="H652" s="224">
        <v>28</v>
      </c>
      <c r="I652" s="225"/>
      <c r="J652" s="226">
        <f>ROUND(I652*H652,2)</f>
        <v>0</v>
      </c>
      <c r="K652" s="222" t="s">
        <v>359</v>
      </c>
      <c r="L652" s="45"/>
      <c r="M652" s="227" t="s">
        <v>1</v>
      </c>
      <c r="N652" s="228" t="s">
        <v>46</v>
      </c>
      <c r="O652" s="92"/>
      <c r="P652" s="229">
        <f>O652*H652</f>
        <v>0</v>
      </c>
      <c r="Q652" s="229">
        <v>0.0022699999999999999</v>
      </c>
      <c r="R652" s="229">
        <f>Q652*H652</f>
        <v>0.063559999999999992</v>
      </c>
      <c r="S652" s="229">
        <v>0</v>
      </c>
      <c r="T652" s="230">
        <f>S652*H652</f>
        <v>0</v>
      </c>
      <c r="U652" s="39"/>
      <c r="V652" s="39"/>
      <c r="W652" s="39"/>
      <c r="X652" s="39"/>
      <c r="Y652" s="39"/>
      <c r="Z652" s="39"/>
      <c r="AA652" s="39"/>
      <c r="AB652" s="39"/>
      <c r="AC652" s="39"/>
      <c r="AD652" s="39"/>
      <c r="AE652" s="39"/>
      <c r="AR652" s="231" t="s">
        <v>214</v>
      </c>
      <c r="AT652" s="231" t="s">
        <v>216</v>
      </c>
      <c r="AU652" s="231" t="s">
        <v>90</v>
      </c>
      <c r="AY652" s="18" t="s">
        <v>215</v>
      </c>
      <c r="BE652" s="232">
        <f>IF(N652="základní",J652,0)</f>
        <v>0</v>
      </c>
      <c r="BF652" s="232">
        <f>IF(N652="snížená",J652,0)</f>
        <v>0</v>
      </c>
      <c r="BG652" s="232">
        <f>IF(N652="zákl. přenesená",J652,0)</f>
        <v>0</v>
      </c>
      <c r="BH652" s="232">
        <f>IF(N652="sníž. přenesená",J652,0)</f>
        <v>0</v>
      </c>
      <c r="BI652" s="232">
        <f>IF(N652="nulová",J652,0)</f>
        <v>0</v>
      </c>
      <c r="BJ652" s="18" t="s">
        <v>88</v>
      </c>
      <c r="BK652" s="232">
        <f>ROUND(I652*H652,2)</f>
        <v>0</v>
      </c>
      <c r="BL652" s="18" t="s">
        <v>214</v>
      </c>
      <c r="BM652" s="231" t="s">
        <v>805</v>
      </c>
    </row>
    <row r="653" s="2" customFormat="1">
      <c r="A653" s="39"/>
      <c r="B653" s="40"/>
      <c r="C653" s="41"/>
      <c r="D653" s="233" t="s">
        <v>221</v>
      </c>
      <c r="E653" s="41"/>
      <c r="F653" s="234" t="s">
        <v>806</v>
      </c>
      <c r="G653" s="41"/>
      <c r="H653" s="41"/>
      <c r="I653" s="235"/>
      <c r="J653" s="41"/>
      <c r="K653" s="41"/>
      <c r="L653" s="45"/>
      <c r="M653" s="236"/>
      <c r="N653" s="237"/>
      <c r="O653" s="92"/>
      <c r="P653" s="92"/>
      <c r="Q653" s="92"/>
      <c r="R653" s="92"/>
      <c r="S653" s="92"/>
      <c r="T653" s="93"/>
      <c r="U653" s="39"/>
      <c r="V653" s="39"/>
      <c r="W653" s="39"/>
      <c r="X653" s="39"/>
      <c r="Y653" s="39"/>
      <c r="Z653" s="39"/>
      <c r="AA653" s="39"/>
      <c r="AB653" s="39"/>
      <c r="AC653" s="39"/>
      <c r="AD653" s="39"/>
      <c r="AE653" s="39"/>
      <c r="AT653" s="18" t="s">
        <v>221</v>
      </c>
      <c r="AU653" s="18" t="s">
        <v>90</v>
      </c>
    </row>
    <row r="654" s="2" customFormat="1">
      <c r="A654" s="39"/>
      <c r="B654" s="40"/>
      <c r="C654" s="41"/>
      <c r="D654" s="250" t="s">
        <v>362</v>
      </c>
      <c r="E654" s="41"/>
      <c r="F654" s="251" t="s">
        <v>807</v>
      </c>
      <c r="G654" s="41"/>
      <c r="H654" s="41"/>
      <c r="I654" s="235"/>
      <c r="J654" s="41"/>
      <c r="K654" s="41"/>
      <c r="L654" s="45"/>
      <c r="M654" s="236"/>
      <c r="N654" s="237"/>
      <c r="O654" s="92"/>
      <c r="P654" s="92"/>
      <c r="Q654" s="92"/>
      <c r="R654" s="92"/>
      <c r="S654" s="92"/>
      <c r="T654" s="93"/>
      <c r="U654" s="39"/>
      <c r="V654" s="39"/>
      <c r="W654" s="39"/>
      <c r="X654" s="39"/>
      <c r="Y654" s="39"/>
      <c r="Z654" s="39"/>
      <c r="AA654" s="39"/>
      <c r="AB654" s="39"/>
      <c r="AC654" s="39"/>
      <c r="AD654" s="39"/>
      <c r="AE654" s="39"/>
      <c r="AT654" s="18" t="s">
        <v>362</v>
      </c>
      <c r="AU654" s="18" t="s">
        <v>90</v>
      </c>
    </row>
    <row r="655" s="13" customFormat="1">
      <c r="A655" s="13"/>
      <c r="B655" s="252"/>
      <c r="C655" s="253"/>
      <c r="D655" s="233" t="s">
        <v>364</v>
      </c>
      <c r="E655" s="254" t="s">
        <v>1</v>
      </c>
      <c r="F655" s="255" t="s">
        <v>388</v>
      </c>
      <c r="G655" s="253"/>
      <c r="H655" s="254" t="s">
        <v>1</v>
      </c>
      <c r="I655" s="256"/>
      <c r="J655" s="253"/>
      <c r="K655" s="253"/>
      <c r="L655" s="257"/>
      <c r="M655" s="258"/>
      <c r="N655" s="259"/>
      <c r="O655" s="259"/>
      <c r="P655" s="259"/>
      <c r="Q655" s="259"/>
      <c r="R655" s="259"/>
      <c r="S655" s="259"/>
      <c r="T655" s="260"/>
      <c r="U655" s="13"/>
      <c r="V655" s="13"/>
      <c r="W655" s="13"/>
      <c r="X655" s="13"/>
      <c r="Y655" s="13"/>
      <c r="Z655" s="13"/>
      <c r="AA655" s="13"/>
      <c r="AB655" s="13"/>
      <c r="AC655" s="13"/>
      <c r="AD655" s="13"/>
      <c r="AE655" s="13"/>
      <c r="AT655" s="261" t="s">
        <v>364</v>
      </c>
      <c r="AU655" s="261" t="s">
        <v>90</v>
      </c>
      <c r="AV655" s="13" t="s">
        <v>88</v>
      </c>
      <c r="AW655" s="13" t="s">
        <v>36</v>
      </c>
      <c r="AX655" s="13" t="s">
        <v>81</v>
      </c>
      <c r="AY655" s="261" t="s">
        <v>215</v>
      </c>
    </row>
    <row r="656" s="14" customFormat="1">
      <c r="A656" s="14"/>
      <c r="B656" s="262"/>
      <c r="C656" s="263"/>
      <c r="D656" s="233" t="s">
        <v>364</v>
      </c>
      <c r="E656" s="264" t="s">
        <v>1</v>
      </c>
      <c r="F656" s="265" t="s">
        <v>589</v>
      </c>
      <c r="G656" s="263"/>
      <c r="H656" s="266">
        <v>28</v>
      </c>
      <c r="I656" s="267"/>
      <c r="J656" s="263"/>
      <c r="K656" s="263"/>
      <c r="L656" s="268"/>
      <c r="M656" s="269"/>
      <c r="N656" s="270"/>
      <c r="O656" s="270"/>
      <c r="P656" s="270"/>
      <c r="Q656" s="270"/>
      <c r="R656" s="270"/>
      <c r="S656" s="270"/>
      <c r="T656" s="271"/>
      <c r="U656" s="14"/>
      <c r="V656" s="14"/>
      <c r="W656" s="14"/>
      <c r="X656" s="14"/>
      <c r="Y656" s="14"/>
      <c r="Z656" s="14"/>
      <c r="AA656" s="14"/>
      <c r="AB656" s="14"/>
      <c r="AC656" s="14"/>
      <c r="AD656" s="14"/>
      <c r="AE656" s="14"/>
      <c r="AT656" s="272" t="s">
        <v>364</v>
      </c>
      <c r="AU656" s="272" t="s">
        <v>90</v>
      </c>
      <c r="AV656" s="14" t="s">
        <v>90</v>
      </c>
      <c r="AW656" s="14" t="s">
        <v>36</v>
      </c>
      <c r="AX656" s="14" t="s">
        <v>81</v>
      </c>
      <c r="AY656" s="272" t="s">
        <v>215</v>
      </c>
    </row>
    <row r="657" s="15" customFormat="1">
      <c r="A657" s="15"/>
      <c r="B657" s="273"/>
      <c r="C657" s="274"/>
      <c r="D657" s="233" t="s">
        <v>364</v>
      </c>
      <c r="E657" s="275" t="s">
        <v>1</v>
      </c>
      <c r="F657" s="276" t="s">
        <v>368</v>
      </c>
      <c r="G657" s="274"/>
      <c r="H657" s="277">
        <v>28</v>
      </c>
      <c r="I657" s="278"/>
      <c r="J657" s="274"/>
      <c r="K657" s="274"/>
      <c r="L657" s="279"/>
      <c r="M657" s="280"/>
      <c r="N657" s="281"/>
      <c r="O657" s="281"/>
      <c r="P657" s="281"/>
      <c r="Q657" s="281"/>
      <c r="R657" s="281"/>
      <c r="S657" s="281"/>
      <c r="T657" s="282"/>
      <c r="U657" s="15"/>
      <c r="V657" s="15"/>
      <c r="W657" s="15"/>
      <c r="X657" s="15"/>
      <c r="Y657" s="15"/>
      <c r="Z657" s="15"/>
      <c r="AA657" s="15"/>
      <c r="AB657" s="15"/>
      <c r="AC657" s="15"/>
      <c r="AD657" s="15"/>
      <c r="AE657" s="15"/>
      <c r="AT657" s="283" t="s">
        <v>364</v>
      </c>
      <c r="AU657" s="283" t="s">
        <v>90</v>
      </c>
      <c r="AV657" s="15" t="s">
        <v>214</v>
      </c>
      <c r="AW657" s="15" t="s">
        <v>36</v>
      </c>
      <c r="AX657" s="15" t="s">
        <v>88</v>
      </c>
      <c r="AY657" s="283" t="s">
        <v>215</v>
      </c>
    </row>
    <row r="658" s="2" customFormat="1" ht="24.15" customHeight="1">
      <c r="A658" s="39"/>
      <c r="B658" s="40"/>
      <c r="C658" s="220" t="s">
        <v>808</v>
      </c>
      <c r="D658" s="220" t="s">
        <v>216</v>
      </c>
      <c r="E658" s="221" t="s">
        <v>809</v>
      </c>
      <c r="F658" s="222" t="s">
        <v>810</v>
      </c>
      <c r="G658" s="223" t="s">
        <v>797</v>
      </c>
      <c r="H658" s="224">
        <v>27</v>
      </c>
      <c r="I658" s="225"/>
      <c r="J658" s="226">
        <f>ROUND(I658*H658,2)</f>
        <v>0</v>
      </c>
      <c r="K658" s="222" t="s">
        <v>359</v>
      </c>
      <c r="L658" s="45"/>
      <c r="M658" s="227" t="s">
        <v>1</v>
      </c>
      <c r="N658" s="228" t="s">
        <v>46</v>
      </c>
      <c r="O658" s="92"/>
      <c r="P658" s="229">
        <f>O658*H658</f>
        <v>0</v>
      </c>
      <c r="Q658" s="229">
        <v>0.0033999999999999998</v>
      </c>
      <c r="R658" s="229">
        <f>Q658*H658</f>
        <v>0.091799999999999993</v>
      </c>
      <c r="S658" s="229">
        <v>0</v>
      </c>
      <c r="T658" s="230">
        <f>S658*H658</f>
        <v>0</v>
      </c>
      <c r="U658" s="39"/>
      <c r="V658" s="39"/>
      <c r="W658" s="39"/>
      <c r="X658" s="39"/>
      <c r="Y658" s="39"/>
      <c r="Z658" s="39"/>
      <c r="AA658" s="39"/>
      <c r="AB658" s="39"/>
      <c r="AC658" s="39"/>
      <c r="AD658" s="39"/>
      <c r="AE658" s="39"/>
      <c r="AR658" s="231" t="s">
        <v>214</v>
      </c>
      <c r="AT658" s="231" t="s">
        <v>216</v>
      </c>
      <c r="AU658" s="231" t="s">
        <v>90</v>
      </c>
      <c r="AY658" s="18" t="s">
        <v>215</v>
      </c>
      <c r="BE658" s="232">
        <f>IF(N658="základní",J658,0)</f>
        <v>0</v>
      </c>
      <c r="BF658" s="232">
        <f>IF(N658="snížená",J658,0)</f>
        <v>0</v>
      </c>
      <c r="BG658" s="232">
        <f>IF(N658="zákl. přenesená",J658,0)</f>
        <v>0</v>
      </c>
      <c r="BH658" s="232">
        <f>IF(N658="sníž. přenesená",J658,0)</f>
        <v>0</v>
      </c>
      <c r="BI658" s="232">
        <f>IF(N658="nulová",J658,0)</f>
        <v>0</v>
      </c>
      <c r="BJ658" s="18" t="s">
        <v>88</v>
      </c>
      <c r="BK658" s="232">
        <f>ROUND(I658*H658,2)</f>
        <v>0</v>
      </c>
      <c r="BL658" s="18" t="s">
        <v>214</v>
      </c>
      <c r="BM658" s="231" t="s">
        <v>811</v>
      </c>
    </row>
    <row r="659" s="2" customFormat="1">
      <c r="A659" s="39"/>
      <c r="B659" s="40"/>
      <c r="C659" s="41"/>
      <c r="D659" s="233" t="s">
        <v>221</v>
      </c>
      <c r="E659" s="41"/>
      <c r="F659" s="234" t="s">
        <v>812</v>
      </c>
      <c r="G659" s="41"/>
      <c r="H659" s="41"/>
      <c r="I659" s="235"/>
      <c r="J659" s="41"/>
      <c r="K659" s="41"/>
      <c r="L659" s="45"/>
      <c r="M659" s="236"/>
      <c r="N659" s="237"/>
      <c r="O659" s="92"/>
      <c r="P659" s="92"/>
      <c r="Q659" s="92"/>
      <c r="R659" s="92"/>
      <c r="S659" s="92"/>
      <c r="T659" s="93"/>
      <c r="U659" s="39"/>
      <c r="V659" s="39"/>
      <c r="W659" s="39"/>
      <c r="X659" s="39"/>
      <c r="Y659" s="39"/>
      <c r="Z659" s="39"/>
      <c r="AA659" s="39"/>
      <c r="AB659" s="39"/>
      <c r="AC659" s="39"/>
      <c r="AD659" s="39"/>
      <c r="AE659" s="39"/>
      <c r="AT659" s="18" t="s">
        <v>221</v>
      </c>
      <c r="AU659" s="18" t="s">
        <v>90</v>
      </c>
    </row>
    <row r="660" s="2" customFormat="1">
      <c r="A660" s="39"/>
      <c r="B660" s="40"/>
      <c r="C660" s="41"/>
      <c r="D660" s="250" t="s">
        <v>362</v>
      </c>
      <c r="E660" s="41"/>
      <c r="F660" s="251" t="s">
        <v>813</v>
      </c>
      <c r="G660" s="41"/>
      <c r="H660" s="41"/>
      <c r="I660" s="235"/>
      <c r="J660" s="41"/>
      <c r="K660" s="41"/>
      <c r="L660" s="45"/>
      <c r="M660" s="236"/>
      <c r="N660" s="237"/>
      <c r="O660" s="92"/>
      <c r="P660" s="92"/>
      <c r="Q660" s="92"/>
      <c r="R660" s="92"/>
      <c r="S660" s="92"/>
      <c r="T660" s="93"/>
      <c r="U660" s="39"/>
      <c r="V660" s="39"/>
      <c r="W660" s="39"/>
      <c r="X660" s="39"/>
      <c r="Y660" s="39"/>
      <c r="Z660" s="39"/>
      <c r="AA660" s="39"/>
      <c r="AB660" s="39"/>
      <c r="AC660" s="39"/>
      <c r="AD660" s="39"/>
      <c r="AE660" s="39"/>
      <c r="AT660" s="18" t="s">
        <v>362</v>
      </c>
      <c r="AU660" s="18" t="s">
        <v>90</v>
      </c>
    </row>
    <row r="661" s="13" customFormat="1">
      <c r="A661" s="13"/>
      <c r="B661" s="252"/>
      <c r="C661" s="253"/>
      <c r="D661" s="233" t="s">
        <v>364</v>
      </c>
      <c r="E661" s="254" t="s">
        <v>1</v>
      </c>
      <c r="F661" s="255" t="s">
        <v>388</v>
      </c>
      <c r="G661" s="253"/>
      <c r="H661" s="254" t="s">
        <v>1</v>
      </c>
      <c r="I661" s="256"/>
      <c r="J661" s="253"/>
      <c r="K661" s="253"/>
      <c r="L661" s="257"/>
      <c r="M661" s="258"/>
      <c r="N661" s="259"/>
      <c r="O661" s="259"/>
      <c r="P661" s="259"/>
      <c r="Q661" s="259"/>
      <c r="R661" s="259"/>
      <c r="S661" s="259"/>
      <c r="T661" s="260"/>
      <c r="U661" s="13"/>
      <c r="V661" s="13"/>
      <c r="W661" s="13"/>
      <c r="X661" s="13"/>
      <c r="Y661" s="13"/>
      <c r="Z661" s="13"/>
      <c r="AA661" s="13"/>
      <c r="AB661" s="13"/>
      <c r="AC661" s="13"/>
      <c r="AD661" s="13"/>
      <c r="AE661" s="13"/>
      <c r="AT661" s="261" t="s">
        <v>364</v>
      </c>
      <c r="AU661" s="261" t="s">
        <v>90</v>
      </c>
      <c r="AV661" s="13" t="s">
        <v>88</v>
      </c>
      <c r="AW661" s="13" t="s">
        <v>36</v>
      </c>
      <c r="AX661" s="13" t="s">
        <v>81</v>
      </c>
      <c r="AY661" s="261" t="s">
        <v>215</v>
      </c>
    </row>
    <row r="662" s="14" customFormat="1">
      <c r="A662" s="14"/>
      <c r="B662" s="262"/>
      <c r="C662" s="263"/>
      <c r="D662" s="233" t="s">
        <v>364</v>
      </c>
      <c r="E662" s="264" t="s">
        <v>1</v>
      </c>
      <c r="F662" s="265" t="s">
        <v>814</v>
      </c>
      <c r="G662" s="263"/>
      <c r="H662" s="266">
        <v>27</v>
      </c>
      <c r="I662" s="267"/>
      <c r="J662" s="263"/>
      <c r="K662" s="263"/>
      <c r="L662" s="268"/>
      <c r="M662" s="269"/>
      <c r="N662" s="270"/>
      <c r="O662" s="270"/>
      <c r="P662" s="270"/>
      <c r="Q662" s="270"/>
      <c r="R662" s="270"/>
      <c r="S662" s="270"/>
      <c r="T662" s="271"/>
      <c r="U662" s="14"/>
      <c r="V662" s="14"/>
      <c r="W662" s="14"/>
      <c r="X662" s="14"/>
      <c r="Y662" s="14"/>
      <c r="Z662" s="14"/>
      <c r="AA662" s="14"/>
      <c r="AB662" s="14"/>
      <c r="AC662" s="14"/>
      <c r="AD662" s="14"/>
      <c r="AE662" s="14"/>
      <c r="AT662" s="272" t="s">
        <v>364</v>
      </c>
      <c r="AU662" s="272" t="s">
        <v>90</v>
      </c>
      <c r="AV662" s="14" t="s">
        <v>90</v>
      </c>
      <c r="AW662" s="14" t="s">
        <v>36</v>
      </c>
      <c r="AX662" s="14" t="s">
        <v>81</v>
      </c>
      <c r="AY662" s="272" t="s">
        <v>215</v>
      </c>
    </row>
    <row r="663" s="15" customFormat="1">
      <c r="A663" s="15"/>
      <c r="B663" s="273"/>
      <c r="C663" s="274"/>
      <c r="D663" s="233" t="s">
        <v>364</v>
      </c>
      <c r="E663" s="275" t="s">
        <v>1</v>
      </c>
      <c r="F663" s="276" t="s">
        <v>368</v>
      </c>
      <c r="G663" s="274"/>
      <c r="H663" s="277">
        <v>27</v>
      </c>
      <c r="I663" s="278"/>
      <c r="J663" s="274"/>
      <c r="K663" s="274"/>
      <c r="L663" s="279"/>
      <c r="M663" s="280"/>
      <c r="N663" s="281"/>
      <c r="O663" s="281"/>
      <c r="P663" s="281"/>
      <c r="Q663" s="281"/>
      <c r="R663" s="281"/>
      <c r="S663" s="281"/>
      <c r="T663" s="282"/>
      <c r="U663" s="15"/>
      <c r="V663" s="15"/>
      <c r="W663" s="15"/>
      <c r="X663" s="15"/>
      <c r="Y663" s="15"/>
      <c r="Z663" s="15"/>
      <c r="AA663" s="15"/>
      <c r="AB663" s="15"/>
      <c r="AC663" s="15"/>
      <c r="AD663" s="15"/>
      <c r="AE663" s="15"/>
      <c r="AT663" s="283" t="s">
        <v>364</v>
      </c>
      <c r="AU663" s="283" t="s">
        <v>90</v>
      </c>
      <c r="AV663" s="15" t="s">
        <v>214</v>
      </c>
      <c r="AW663" s="15" t="s">
        <v>36</v>
      </c>
      <c r="AX663" s="15" t="s">
        <v>88</v>
      </c>
      <c r="AY663" s="283" t="s">
        <v>215</v>
      </c>
    </row>
    <row r="664" s="11" customFormat="1" ht="22.8" customHeight="1">
      <c r="A664" s="11"/>
      <c r="B664" s="206"/>
      <c r="C664" s="207"/>
      <c r="D664" s="208" t="s">
        <v>80</v>
      </c>
      <c r="E664" s="248" t="s">
        <v>227</v>
      </c>
      <c r="F664" s="248" t="s">
        <v>815</v>
      </c>
      <c r="G664" s="207"/>
      <c r="H664" s="207"/>
      <c r="I664" s="210"/>
      <c r="J664" s="249">
        <f>BK664</f>
        <v>0</v>
      </c>
      <c r="K664" s="207"/>
      <c r="L664" s="212"/>
      <c r="M664" s="213"/>
      <c r="N664" s="214"/>
      <c r="O664" s="214"/>
      <c r="P664" s="215">
        <f>SUM(P665:P1087)</f>
        <v>0</v>
      </c>
      <c r="Q664" s="214"/>
      <c r="R664" s="215">
        <f>SUM(R665:R1087)</f>
        <v>370.70123124000008</v>
      </c>
      <c r="S664" s="214"/>
      <c r="T664" s="216">
        <f>SUM(T665:T1087)</f>
        <v>0</v>
      </c>
      <c r="U664" s="11"/>
      <c r="V664" s="11"/>
      <c r="W664" s="11"/>
      <c r="X664" s="11"/>
      <c r="Y664" s="11"/>
      <c r="Z664" s="11"/>
      <c r="AA664" s="11"/>
      <c r="AB664" s="11"/>
      <c r="AC664" s="11"/>
      <c r="AD664" s="11"/>
      <c r="AE664" s="11"/>
      <c r="AR664" s="217" t="s">
        <v>88</v>
      </c>
      <c r="AT664" s="218" t="s">
        <v>80</v>
      </c>
      <c r="AU664" s="218" t="s">
        <v>88</v>
      </c>
      <c r="AY664" s="217" t="s">
        <v>215</v>
      </c>
      <c r="BK664" s="219">
        <f>SUM(BK665:BK1087)</f>
        <v>0</v>
      </c>
    </row>
    <row r="665" s="2" customFormat="1" ht="24.15" customHeight="1">
      <c r="A665" s="39"/>
      <c r="B665" s="40"/>
      <c r="C665" s="220" t="s">
        <v>816</v>
      </c>
      <c r="D665" s="220" t="s">
        <v>216</v>
      </c>
      <c r="E665" s="221" t="s">
        <v>817</v>
      </c>
      <c r="F665" s="222" t="s">
        <v>818</v>
      </c>
      <c r="G665" s="223" t="s">
        <v>523</v>
      </c>
      <c r="H665" s="224">
        <v>897.28599999999994</v>
      </c>
      <c r="I665" s="225"/>
      <c r="J665" s="226">
        <f>ROUND(I665*H665,2)</f>
        <v>0</v>
      </c>
      <c r="K665" s="222" t="s">
        <v>359</v>
      </c>
      <c r="L665" s="45"/>
      <c r="M665" s="227" t="s">
        <v>1</v>
      </c>
      <c r="N665" s="228" t="s">
        <v>46</v>
      </c>
      <c r="O665" s="92"/>
      <c r="P665" s="229">
        <f>O665*H665</f>
        <v>0</v>
      </c>
      <c r="Q665" s="229">
        <v>0.26878000000000002</v>
      </c>
      <c r="R665" s="229">
        <f>Q665*H665</f>
        <v>241.17253108</v>
      </c>
      <c r="S665" s="229">
        <v>0</v>
      </c>
      <c r="T665" s="230">
        <f>S665*H665</f>
        <v>0</v>
      </c>
      <c r="U665" s="39"/>
      <c r="V665" s="39"/>
      <c r="W665" s="39"/>
      <c r="X665" s="39"/>
      <c r="Y665" s="39"/>
      <c r="Z665" s="39"/>
      <c r="AA665" s="39"/>
      <c r="AB665" s="39"/>
      <c r="AC665" s="39"/>
      <c r="AD665" s="39"/>
      <c r="AE665" s="39"/>
      <c r="AR665" s="231" t="s">
        <v>214</v>
      </c>
      <c r="AT665" s="231" t="s">
        <v>216</v>
      </c>
      <c r="AU665" s="231" t="s">
        <v>90</v>
      </c>
      <c r="AY665" s="18" t="s">
        <v>215</v>
      </c>
      <c r="BE665" s="232">
        <f>IF(N665="základní",J665,0)</f>
        <v>0</v>
      </c>
      <c r="BF665" s="232">
        <f>IF(N665="snížená",J665,0)</f>
        <v>0</v>
      </c>
      <c r="BG665" s="232">
        <f>IF(N665="zákl. přenesená",J665,0)</f>
        <v>0</v>
      </c>
      <c r="BH665" s="232">
        <f>IF(N665="sníž. přenesená",J665,0)</f>
        <v>0</v>
      </c>
      <c r="BI665" s="232">
        <f>IF(N665="nulová",J665,0)</f>
        <v>0</v>
      </c>
      <c r="BJ665" s="18" t="s">
        <v>88</v>
      </c>
      <c r="BK665" s="232">
        <f>ROUND(I665*H665,2)</f>
        <v>0</v>
      </c>
      <c r="BL665" s="18" t="s">
        <v>214</v>
      </c>
      <c r="BM665" s="231" t="s">
        <v>819</v>
      </c>
    </row>
    <row r="666" s="2" customFormat="1">
      <c r="A666" s="39"/>
      <c r="B666" s="40"/>
      <c r="C666" s="41"/>
      <c r="D666" s="233" t="s">
        <v>221</v>
      </c>
      <c r="E666" s="41"/>
      <c r="F666" s="234" t="s">
        <v>820</v>
      </c>
      <c r="G666" s="41"/>
      <c r="H666" s="41"/>
      <c r="I666" s="235"/>
      <c r="J666" s="41"/>
      <c r="K666" s="41"/>
      <c r="L666" s="45"/>
      <c r="M666" s="236"/>
      <c r="N666" s="237"/>
      <c r="O666" s="92"/>
      <c r="P666" s="92"/>
      <c r="Q666" s="92"/>
      <c r="R666" s="92"/>
      <c r="S666" s="92"/>
      <c r="T666" s="93"/>
      <c r="U666" s="39"/>
      <c r="V666" s="39"/>
      <c r="W666" s="39"/>
      <c r="X666" s="39"/>
      <c r="Y666" s="39"/>
      <c r="Z666" s="39"/>
      <c r="AA666" s="39"/>
      <c r="AB666" s="39"/>
      <c r="AC666" s="39"/>
      <c r="AD666" s="39"/>
      <c r="AE666" s="39"/>
      <c r="AT666" s="18" t="s">
        <v>221</v>
      </c>
      <c r="AU666" s="18" t="s">
        <v>90</v>
      </c>
    </row>
    <row r="667" s="2" customFormat="1">
      <c r="A667" s="39"/>
      <c r="B667" s="40"/>
      <c r="C667" s="41"/>
      <c r="D667" s="250" t="s">
        <v>362</v>
      </c>
      <c r="E667" s="41"/>
      <c r="F667" s="251" t="s">
        <v>821</v>
      </c>
      <c r="G667" s="41"/>
      <c r="H667" s="41"/>
      <c r="I667" s="235"/>
      <c r="J667" s="41"/>
      <c r="K667" s="41"/>
      <c r="L667" s="45"/>
      <c r="M667" s="236"/>
      <c r="N667" s="237"/>
      <c r="O667" s="92"/>
      <c r="P667" s="92"/>
      <c r="Q667" s="92"/>
      <c r="R667" s="92"/>
      <c r="S667" s="92"/>
      <c r="T667" s="93"/>
      <c r="U667" s="39"/>
      <c r="V667" s="39"/>
      <c r="W667" s="39"/>
      <c r="X667" s="39"/>
      <c r="Y667" s="39"/>
      <c r="Z667" s="39"/>
      <c r="AA667" s="39"/>
      <c r="AB667" s="39"/>
      <c r="AC667" s="39"/>
      <c r="AD667" s="39"/>
      <c r="AE667" s="39"/>
      <c r="AT667" s="18" t="s">
        <v>362</v>
      </c>
      <c r="AU667" s="18" t="s">
        <v>90</v>
      </c>
    </row>
    <row r="668" s="13" customFormat="1">
      <c r="A668" s="13"/>
      <c r="B668" s="252"/>
      <c r="C668" s="253"/>
      <c r="D668" s="233" t="s">
        <v>364</v>
      </c>
      <c r="E668" s="254" t="s">
        <v>1</v>
      </c>
      <c r="F668" s="255" t="s">
        <v>822</v>
      </c>
      <c r="G668" s="253"/>
      <c r="H668" s="254" t="s">
        <v>1</v>
      </c>
      <c r="I668" s="256"/>
      <c r="J668" s="253"/>
      <c r="K668" s="253"/>
      <c r="L668" s="257"/>
      <c r="M668" s="258"/>
      <c r="N668" s="259"/>
      <c r="O668" s="259"/>
      <c r="P668" s="259"/>
      <c r="Q668" s="259"/>
      <c r="R668" s="259"/>
      <c r="S668" s="259"/>
      <c r="T668" s="260"/>
      <c r="U668" s="13"/>
      <c r="V668" s="13"/>
      <c r="W668" s="13"/>
      <c r="X668" s="13"/>
      <c r="Y668" s="13"/>
      <c r="Z668" s="13"/>
      <c r="AA668" s="13"/>
      <c r="AB668" s="13"/>
      <c r="AC668" s="13"/>
      <c r="AD668" s="13"/>
      <c r="AE668" s="13"/>
      <c r="AT668" s="261" t="s">
        <v>364</v>
      </c>
      <c r="AU668" s="261" t="s">
        <v>90</v>
      </c>
      <c r="AV668" s="13" t="s">
        <v>88</v>
      </c>
      <c r="AW668" s="13" t="s">
        <v>36</v>
      </c>
      <c r="AX668" s="13" t="s">
        <v>81</v>
      </c>
      <c r="AY668" s="261" t="s">
        <v>215</v>
      </c>
    </row>
    <row r="669" s="13" customFormat="1">
      <c r="A669" s="13"/>
      <c r="B669" s="252"/>
      <c r="C669" s="253"/>
      <c r="D669" s="233" t="s">
        <v>364</v>
      </c>
      <c r="E669" s="254" t="s">
        <v>1</v>
      </c>
      <c r="F669" s="255" t="s">
        <v>389</v>
      </c>
      <c r="G669" s="253"/>
      <c r="H669" s="254" t="s">
        <v>1</v>
      </c>
      <c r="I669" s="256"/>
      <c r="J669" s="253"/>
      <c r="K669" s="253"/>
      <c r="L669" s="257"/>
      <c r="M669" s="258"/>
      <c r="N669" s="259"/>
      <c r="O669" s="259"/>
      <c r="P669" s="259"/>
      <c r="Q669" s="259"/>
      <c r="R669" s="259"/>
      <c r="S669" s="259"/>
      <c r="T669" s="260"/>
      <c r="U669" s="13"/>
      <c r="V669" s="13"/>
      <c r="W669" s="13"/>
      <c r="X669" s="13"/>
      <c r="Y669" s="13"/>
      <c r="Z669" s="13"/>
      <c r="AA669" s="13"/>
      <c r="AB669" s="13"/>
      <c r="AC669" s="13"/>
      <c r="AD669" s="13"/>
      <c r="AE669" s="13"/>
      <c r="AT669" s="261" t="s">
        <v>364</v>
      </c>
      <c r="AU669" s="261" t="s">
        <v>90</v>
      </c>
      <c r="AV669" s="13" t="s">
        <v>88</v>
      </c>
      <c r="AW669" s="13" t="s">
        <v>36</v>
      </c>
      <c r="AX669" s="13" t="s">
        <v>81</v>
      </c>
      <c r="AY669" s="261" t="s">
        <v>215</v>
      </c>
    </row>
    <row r="670" s="14" customFormat="1">
      <c r="A670" s="14"/>
      <c r="B670" s="262"/>
      <c r="C670" s="263"/>
      <c r="D670" s="233" t="s">
        <v>364</v>
      </c>
      <c r="E670" s="264" t="s">
        <v>1</v>
      </c>
      <c r="F670" s="265" t="s">
        <v>823</v>
      </c>
      <c r="G670" s="263"/>
      <c r="H670" s="266">
        <v>216.65000000000001</v>
      </c>
      <c r="I670" s="267"/>
      <c r="J670" s="263"/>
      <c r="K670" s="263"/>
      <c r="L670" s="268"/>
      <c r="M670" s="269"/>
      <c r="N670" s="270"/>
      <c r="O670" s="270"/>
      <c r="P670" s="270"/>
      <c r="Q670" s="270"/>
      <c r="R670" s="270"/>
      <c r="S670" s="270"/>
      <c r="T670" s="271"/>
      <c r="U670" s="14"/>
      <c r="V670" s="14"/>
      <c r="W670" s="14"/>
      <c r="X670" s="14"/>
      <c r="Y670" s="14"/>
      <c r="Z670" s="14"/>
      <c r="AA670" s="14"/>
      <c r="AB670" s="14"/>
      <c r="AC670" s="14"/>
      <c r="AD670" s="14"/>
      <c r="AE670" s="14"/>
      <c r="AT670" s="272" t="s">
        <v>364</v>
      </c>
      <c r="AU670" s="272" t="s">
        <v>90</v>
      </c>
      <c r="AV670" s="14" t="s">
        <v>90</v>
      </c>
      <c r="AW670" s="14" t="s">
        <v>36</v>
      </c>
      <c r="AX670" s="14" t="s">
        <v>81</v>
      </c>
      <c r="AY670" s="272" t="s">
        <v>215</v>
      </c>
    </row>
    <row r="671" s="14" customFormat="1">
      <c r="A671" s="14"/>
      <c r="B671" s="262"/>
      <c r="C671" s="263"/>
      <c r="D671" s="233" t="s">
        <v>364</v>
      </c>
      <c r="E671" s="264" t="s">
        <v>1</v>
      </c>
      <c r="F671" s="265" t="s">
        <v>824</v>
      </c>
      <c r="G671" s="263"/>
      <c r="H671" s="266">
        <v>-29.699999999999999</v>
      </c>
      <c r="I671" s="267"/>
      <c r="J671" s="263"/>
      <c r="K671" s="263"/>
      <c r="L671" s="268"/>
      <c r="M671" s="269"/>
      <c r="N671" s="270"/>
      <c r="O671" s="270"/>
      <c r="P671" s="270"/>
      <c r="Q671" s="270"/>
      <c r="R671" s="270"/>
      <c r="S671" s="270"/>
      <c r="T671" s="271"/>
      <c r="U671" s="14"/>
      <c r="V671" s="14"/>
      <c r="W671" s="14"/>
      <c r="X671" s="14"/>
      <c r="Y671" s="14"/>
      <c r="Z671" s="14"/>
      <c r="AA671" s="14"/>
      <c r="AB671" s="14"/>
      <c r="AC671" s="14"/>
      <c r="AD671" s="14"/>
      <c r="AE671" s="14"/>
      <c r="AT671" s="272" t="s">
        <v>364</v>
      </c>
      <c r="AU671" s="272" t="s">
        <v>90</v>
      </c>
      <c r="AV671" s="14" t="s">
        <v>90</v>
      </c>
      <c r="AW671" s="14" t="s">
        <v>36</v>
      </c>
      <c r="AX671" s="14" t="s">
        <v>81</v>
      </c>
      <c r="AY671" s="272" t="s">
        <v>215</v>
      </c>
    </row>
    <row r="672" s="14" customFormat="1">
      <c r="A672" s="14"/>
      <c r="B672" s="262"/>
      <c r="C672" s="263"/>
      <c r="D672" s="233" t="s">
        <v>364</v>
      </c>
      <c r="E672" s="264" t="s">
        <v>1</v>
      </c>
      <c r="F672" s="265" t="s">
        <v>825</v>
      </c>
      <c r="G672" s="263"/>
      <c r="H672" s="266">
        <v>-3.8399999999999999</v>
      </c>
      <c r="I672" s="267"/>
      <c r="J672" s="263"/>
      <c r="K672" s="263"/>
      <c r="L672" s="268"/>
      <c r="M672" s="269"/>
      <c r="N672" s="270"/>
      <c r="O672" s="270"/>
      <c r="P672" s="270"/>
      <c r="Q672" s="270"/>
      <c r="R672" s="270"/>
      <c r="S672" s="270"/>
      <c r="T672" s="271"/>
      <c r="U672" s="14"/>
      <c r="V672" s="14"/>
      <c r="W672" s="14"/>
      <c r="X672" s="14"/>
      <c r="Y672" s="14"/>
      <c r="Z672" s="14"/>
      <c r="AA672" s="14"/>
      <c r="AB672" s="14"/>
      <c r="AC672" s="14"/>
      <c r="AD672" s="14"/>
      <c r="AE672" s="14"/>
      <c r="AT672" s="272" t="s">
        <v>364</v>
      </c>
      <c r="AU672" s="272" t="s">
        <v>90</v>
      </c>
      <c r="AV672" s="14" t="s">
        <v>90</v>
      </c>
      <c r="AW672" s="14" t="s">
        <v>36</v>
      </c>
      <c r="AX672" s="14" t="s">
        <v>81</v>
      </c>
      <c r="AY672" s="272" t="s">
        <v>215</v>
      </c>
    </row>
    <row r="673" s="14" customFormat="1">
      <c r="A673" s="14"/>
      <c r="B673" s="262"/>
      <c r="C673" s="263"/>
      <c r="D673" s="233" t="s">
        <v>364</v>
      </c>
      <c r="E673" s="264" t="s">
        <v>1</v>
      </c>
      <c r="F673" s="265" t="s">
        <v>826</v>
      </c>
      <c r="G673" s="263"/>
      <c r="H673" s="266">
        <v>-7.6799999999999997</v>
      </c>
      <c r="I673" s="267"/>
      <c r="J673" s="263"/>
      <c r="K673" s="263"/>
      <c r="L673" s="268"/>
      <c r="M673" s="269"/>
      <c r="N673" s="270"/>
      <c r="O673" s="270"/>
      <c r="P673" s="270"/>
      <c r="Q673" s="270"/>
      <c r="R673" s="270"/>
      <c r="S673" s="270"/>
      <c r="T673" s="271"/>
      <c r="U673" s="14"/>
      <c r="V673" s="14"/>
      <c r="W673" s="14"/>
      <c r="X673" s="14"/>
      <c r="Y673" s="14"/>
      <c r="Z673" s="14"/>
      <c r="AA673" s="14"/>
      <c r="AB673" s="14"/>
      <c r="AC673" s="14"/>
      <c r="AD673" s="14"/>
      <c r="AE673" s="14"/>
      <c r="AT673" s="272" t="s">
        <v>364</v>
      </c>
      <c r="AU673" s="272" t="s">
        <v>90</v>
      </c>
      <c r="AV673" s="14" t="s">
        <v>90</v>
      </c>
      <c r="AW673" s="14" t="s">
        <v>36</v>
      </c>
      <c r="AX673" s="14" t="s">
        <v>81</v>
      </c>
      <c r="AY673" s="272" t="s">
        <v>215</v>
      </c>
    </row>
    <row r="674" s="14" customFormat="1">
      <c r="A674" s="14"/>
      <c r="B674" s="262"/>
      <c r="C674" s="263"/>
      <c r="D674" s="233" t="s">
        <v>364</v>
      </c>
      <c r="E674" s="264" t="s">
        <v>1</v>
      </c>
      <c r="F674" s="265" t="s">
        <v>827</v>
      </c>
      <c r="G674" s="263"/>
      <c r="H674" s="266">
        <v>-1.5600000000000001</v>
      </c>
      <c r="I674" s="267"/>
      <c r="J674" s="263"/>
      <c r="K674" s="263"/>
      <c r="L674" s="268"/>
      <c r="M674" s="269"/>
      <c r="N674" s="270"/>
      <c r="O674" s="270"/>
      <c r="P674" s="270"/>
      <c r="Q674" s="270"/>
      <c r="R674" s="270"/>
      <c r="S674" s="270"/>
      <c r="T674" s="271"/>
      <c r="U674" s="14"/>
      <c r="V674" s="14"/>
      <c r="W674" s="14"/>
      <c r="X674" s="14"/>
      <c r="Y674" s="14"/>
      <c r="Z674" s="14"/>
      <c r="AA674" s="14"/>
      <c r="AB674" s="14"/>
      <c r="AC674" s="14"/>
      <c r="AD674" s="14"/>
      <c r="AE674" s="14"/>
      <c r="AT674" s="272" t="s">
        <v>364</v>
      </c>
      <c r="AU674" s="272" t="s">
        <v>90</v>
      </c>
      <c r="AV674" s="14" t="s">
        <v>90</v>
      </c>
      <c r="AW674" s="14" t="s">
        <v>36</v>
      </c>
      <c r="AX674" s="14" t="s">
        <v>81</v>
      </c>
      <c r="AY674" s="272" t="s">
        <v>215</v>
      </c>
    </row>
    <row r="675" s="14" customFormat="1">
      <c r="A675" s="14"/>
      <c r="B675" s="262"/>
      <c r="C675" s="263"/>
      <c r="D675" s="233" t="s">
        <v>364</v>
      </c>
      <c r="E675" s="264" t="s">
        <v>1</v>
      </c>
      <c r="F675" s="265" t="s">
        <v>828</v>
      </c>
      <c r="G675" s="263"/>
      <c r="H675" s="266">
        <v>-0.78000000000000003</v>
      </c>
      <c r="I675" s="267"/>
      <c r="J675" s="263"/>
      <c r="K675" s="263"/>
      <c r="L675" s="268"/>
      <c r="M675" s="269"/>
      <c r="N675" s="270"/>
      <c r="O675" s="270"/>
      <c r="P675" s="270"/>
      <c r="Q675" s="270"/>
      <c r="R675" s="270"/>
      <c r="S675" s="270"/>
      <c r="T675" s="271"/>
      <c r="U675" s="14"/>
      <c r="V675" s="14"/>
      <c r="W675" s="14"/>
      <c r="X675" s="14"/>
      <c r="Y675" s="14"/>
      <c r="Z675" s="14"/>
      <c r="AA675" s="14"/>
      <c r="AB675" s="14"/>
      <c r="AC675" s="14"/>
      <c r="AD675" s="14"/>
      <c r="AE675" s="14"/>
      <c r="AT675" s="272" t="s">
        <v>364</v>
      </c>
      <c r="AU675" s="272" t="s">
        <v>90</v>
      </c>
      <c r="AV675" s="14" t="s">
        <v>90</v>
      </c>
      <c r="AW675" s="14" t="s">
        <v>36</v>
      </c>
      <c r="AX675" s="14" t="s">
        <v>81</v>
      </c>
      <c r="AY675" s="272" t="s">
        <v>215</v>
      </c>
    </row>
    <row r="676" s="14" customFormat="1">
      <c r="A676" s="14"/>
      <c r="B676" s="262"/>
      <c r="C676" s="263"/>
      <c r="D676" s="233" t="s">
        <v>364</v>
      </c>
      <c r="E676" s="264" t="s">
        <v>1</v>
      </c>
      <c r="F676" s="265" t="s">
        <v>829</v>
      </c>
      <c r="G676" s="263"/>
      <c r="H676" s="266">
        <v>-16.975000000000001</v>
      </c>
      <c r="I676" s="267"/>
      <c r="J676" s="263"/>
      <c r="K676" s="263"/>
      <c r="L676" s="268"/>
      <c r="M676" s="269"/>
      <c r="N676" s="270"/>
      <c r="O676" s="270"/>
      <c r="P676" s="270"/>
      <c r="Q676" s="270"/>
      <c r="R676" s="270"/>
      <c r="S676" s="270"/>
      <c r="T676" s="271"/>
      <c r="U676" s="14"/>
      <c r="V676" s="14"/>
      <c r="W676" s="14"/>
      <c r="X676" s="14"/>
      <c r="Y676" s="14"/>
      <c r="Z676" s="14"/>
      <c r="AA676" s="14"/>
      <c r="AB676" s="14"/>
      <c r="AC676" s="14"/>
      <c r="AD676" s="14"/>
      <c r="AE676" s="14"/>
      <c r="AT676" s="272" t="s">
        <v>364</v>
      </c>
      <c r="AU676" s="272" t="s">
        <v>90</v>
      </c>
      <c r="AV676" s="14" t="s">
        <v>90</v>
      </c>
      <c r="AW676" s="14" t="s">
        <v>36</v>
      </c>
      <c r="AX676" s="14" t="s">
        <v>81</v>
      </c>
      <c r="AY676" s="272" t="s">
        <v>215</v>
      </c>
    </row>
    <row r="677" s="14" customFormat="1">
      <c r="A677" s="14"/>
      <c r="B677" s="262"/>
      <c r="C677" s="263"/>
      <c r="D677" s="233" t="s">
        <v>364</v>
      </c>
      <c r="E677" s="264" t="s">
        <v>1</v>
      </c>
      <c r="F677" s="265" t="s">
        <v>830</v>
      </c>
      <c r="G677" s="263"/>
      <c r="H677" s="266">
        <v>120.75</v>
      </c>
      <c r="I677" s="267"/>
      <c r="J677" s="263"/>
      <c r="K677" s="263"/>
      <c r="L677" s="268"/>
      <c r="M677" s="269"/>
      <c r="N677" s="270"/>
      <c r="O677" s="270"/>
      <c r="P677" s="270"/>
      <c r="Q677" s="270"/>
      <c r="R677" s="270"/>
      <c r="S677" s="270"/>
      <c r="T677" s="271"/>
      <c r="U677" s="14"/>
      <c r="V677" s="14"/>
      <c r="W677" s="14"/>
      <c r="X677" s="14"/>
      <c r="Y677" s="14"/>
      <c r="Z677" s="14"/>
      <c r="AA677" s="14"/>
      <c r="AB677" s="14"/>
      <c r="AC677" s="14"/>
      <c r="AD677" s="14"/>
      <c r="AE677" s="14"/>
      <c r="AT677" s="272" t="s">
        <v>364</v>
      </c>
      <c r="AU677" s="272" t="s">
        <v>90</v>
      </c>
      <c r="AV677" s="14" t="s">
        <v>90</v>
      </c>
      <c r="AW677" s="14" t="s">
        <v>36</v>
      </c>
      <c r="AX677" s="14" t="s">
        <v>81</v>
      </c>
      <c r="AY677" s="272" t="s">
        <v>215</v>
      </c>
    </row>
    <row r="678" s="14" customFormat="1">
      <c r="A678" s="14"/>
      <c r="B678" s="262"/>
      <c r="C678" s="263"/>
      <c r="D678" s="233" t="s">
        <v>364</v>
      </c>
      <c r="E678" s="264" t="s">
        <v>1</v>
      </c>
      <c r="F678" s="265" t="s">
        <v>831</v>
      </c>
      <c r="G678" s="263"/>
      <c r="H678" s="266">
        <v>-1.6000000000000001</v>
      </c>
      <c r="I678" s="267"/>
      <c r="J678" s="263"/>
      <c r="K678" s="263"/>
      <c r="L678" s="268"/>
      <c r="M678" s="269"/>
      <c r="N678" s="270"/>
      <c r="O678" s="270"/>
      <c r="P678" s="270"/>
      <c r="Q678" s="270"/>
      <c r="R678" s="270"/>
      <c r="S678" s="270"/>
      <c r="T678" s="271"/>
      <c r="U678" s="14"/>
      <c r="V678" s="14"/>
      <c r="W678" s="14"/>
      <c r="X678" s="14"/>
      <c r="Y678" s="14"/>
      <c r="Z678" s="14"/>
      <c r="AA678" s="14"/>
      <c r="AB678" s="14"/>
      <c r="AC678" s="14"/>
      <c r="AD678" s="14"/>
      <c r="AE678" s="14"/>
      <c r="AT678" s="272" t="s">
        <v>364</v>
      </c>
      <c r="AU678" s="272" t="s">
        <v>90</v>
      </c>
      <c r="AV678" s="14" t="s">
        <v>90</v>
      </c>
      <c r="AW678" s="14" t="s">
        <v>36</v>
      </c>
      <c r="AX678" s="14" t="s">
        <v>81</v>
      </c>
      <c r="AY678" s="272" t="s">
        <v>215</v>
      </c>
    </row>
    <row r="679" s="14" customFormat="1">
      <c r="A679" s="14"/>
      <c r="B679" s="262"/>
      <c r="C679" s="263"/>
      <c r="D679" s="233" t="s">
        <v>364</v>
      </c>
      <c r="E679" s="264" t="s">
        <v>1</v>
      </c>
      <c r="F679" s="265" t="s">
        <v>832</v>
      </c>
      <c r="G679" s="263"/>
      <c r="H679" s="266">
        <v>-1.8</v>
      </c>
      <c r="I679" s="267"/>
      <c r="J679" s="263"/>
      <c r="K679" s="263"/>
      <c r="L679" s="268"/>
      <c r="M679" s="269"/>
      <c r="N679" s="270"/>
      <c r="O679" s="270"/>
      <c r="P679" s="270"/>
      <c r="Q679" s="270"/>
      <c r="R679" s="270"/>
      <c r="S679" s="270"/>
      <c r="T679" s="271"/>
      <c r="U679" s="14"/>
      <c r="V679" s="14"/>
      <c r="W679" s="14"/>
      <c r="X679" s="14"/>
      <c r="Y679" s="14"/>
      <c r="Z679" s="14"/>
      <c r="AA679" s="14"/>
      <c r="AB679" s="14"/>
      <c r="AC679" s="14"/>
      <c r="AD679" s="14"/>
      <c r="AE679" s="14"/>
      <c r="AT679" s="272" t="s">
        <v>364</v>
      </c>
      <c r="AU679" s="272" t="s">
        <v>90</v>
      </c>
      <c r="AV679" s="14" t="s">
        <v>90</v>
      </c>
      <c r="AW679" s="14" t="s">
        <v>36</v>
      </c>
      <c r="AX679" s="14" t="s">
        <v>81</v>
      </c>
      <c r="AY679" s="272" t="s">
        <v>215</v>
      </c>
    </row>
    <row r="680" s="14" customFormat="1">
      <c r="A680" s="14"/>
      <c r="B680" s="262"/>
      <c r="C680" s="263"/>
      <c r="D680" s="233" t="s">
        <v>364</v>
      </c>
      <c r="E680" s="264" t="s">
        <v>1</v>
      </c>
      <c r="F680" s="265" t="s">
        <v>833</v>
      </c>
      <c r="G680" s="263"/>
      <c r="H680" s="266">
        <v>-16</v>
      </c>
      <c r="I680" s="267"/>
      <c r="J680" s="263"/>
      <c r="K680" s="263"/>
      <c r="L680" s="268"/>
      <c r="M680" s="269"/>
      <c r="N680" s="270"/>
      <c r="O680" s="270"/>
      <c r="P680" s="270"/>
      <c r="Q680" s="270"/>
      <c r="R680" s="270"/>
      <c r="S680" s="270"/>
      <c r="T680" s="271"/>
      <c r="U680" s="14"/>
      <c r="V680" s="14"/>
      <c r="W680" s="14"/>
      <c r="X680" s="14"/>
      <c r="Y680" s="14"/>
      <c r="Z680" s="14"/>
      <c r="AA680" s="14"/>
      <c r="AB680" s="14"/>
      <c r="AC680" s="14"/>
      <c r="AD680" s="14"/>
      <c r="AE680" s="14"/>
      <c r="AT680" s="272" t="s">
        <v>364</v>
      </c>
      <c r="AU680" s="272" t="s">
        <v>90</v>
      </c>
      <c r="AV680" s="14" t="s">
        <v>90</v>
      </c>
      <c r="AW680" s="14" t="s">
        <v>36</v>
      </c>
      <c r="AX680" s="14" t="s">
        <v>81</v>
      </c>
      <c r="AY680" s="272" t="s">
        <v>215</v>
      </c>
    </row>
    <row r="681" s="14" customFormat="1">
      <c r="A681" s="14"/>
      <c r="B681" s="262"/>
      <c r="C681" s="263"/>
      <c r="D681" s="233" t="s">
        <v>364</v>
      </c>
      <c r="E681" s="264" t="s">
        <v>1</v>
      </c>
      <c r="F681" s="265" t="s">
        <v>834</v>
      </c>
      <c r="G681" s="263"/>
      <c r="H681" s="266">
        <v>-6.8250000000000002</v>
      </c>
      <c r="I681" s="267"/>
      <c r="J681" s="263"/>
      <c r="K681" s="263"/>
      <c r="L681" s="268"/>
      <c r="M681" s="269"/>
      <c r="N681" s="270"/>
      <c r="O681" s="270"/>
      <c r="P681" s="270"/>
      <c r="Q681" s="270"/>
      <c r="R681" s="270"/>
      <c r="S681" s="270"/>
      <c r="T681" s="271"/>
      <c r="U681" s="14"/>
      <c r="V681" s="14"/>
      <c r="W681" s="14"/>
      <c r="X681" s="14"/>
      <c r="Y681" s="14"/>
      <c r="Z681" s="14"/>
      <c r="AA681" s="14"/>
      <c r="AB681" s="14"/>
      <c r="AC681" s="14"/>
      <c r="AD681" s="14"/>
      <c r="AE681" s="14"/>
      <c r="AT681" s="272" t="s">
        <v>364</v>
      </c>
      <c r="AU681" s="272" t="s">
        <v>90</v>
      </c>
      <c r="AV681" s="14" t="s">
        <v>90</v>
      </c>
      <c r="AW681" s="14" t="s">
        <v>36</v>
      </c>
      <c r="AX681" s="14" t="s">
        <v>81</v>
      </c>
      <c r="AY681" s="272" t="s">
        <v>215</v>
      </c>
    </row>
    <row r="682" s="14" customFormat="1">
      <c r="A682" s="14"/>
      <c r="B682" s="262"/>
      <c r="C682" s="263"/>
      <c r="D682" s="233" t="s">
        <v>364</v>
      </c>
      <c r="E682" s="264" t="s">
        <v>1</v>
      </c>
      <c r="F682" s="265" t="s">
        <v>835</v>
      </c>
      <c r="G682" s="263"/>
      <c r="H682" s="266">
        <v>25.375</v>
      </c>
      <c r="I682" s="267"/>
      <c r="J682" s="263"/>
      <c r="K682" s="263"/>
      <c r="L682" s="268"/>
      <c r="M682" s="269"/>
      <c r="N682" s="270"/>
      <c r="O682" s="270"/>
      <c r="P682" s="270"/>
      <c r="Q682" s="270"/>
      <c r="R682" s="270"/>
      <c r="S682" s="270"/>
      <c r="T682" s="271"/>
      <c r="U682" s="14"/>
      <c r="V682" s="14"/>
      <c r="W682" s="14"/>
      <c r="X682" s="14"/>
      <c r="Y682" s="14"/>
      <c r="Z682" s="14"/>
      <c r="AA682" s="14"/>
      <c r="AB682" s="14"/>
      <c r="AC682" s="14"/>
      <c r="AD682" s="14"/>
      <c r="AE682" s="14"/>
      <c r="AT682" s="272" t="s">
        <v>364</v>
      </c>
      <c r="AU682" s="272" t="s">
        <v>90</v>
      </c>
      <c r="AV682" s="14" t="s">
        <v>90</v>
      </c>
      <c r="AW682" s="14" t="s">
        <v>36</v>
      </c>
      <c r="AX682" s="14" t="s">
        <v>81</v>
      </c>
      <c r="AY682" s="272" t="s">
        <v>215</v>
      </c>
    </row>
    <row r="683" s="14" customFormat="1">
      <c r="A683" s="14"/>
      <c r="B683" s="262"/>
      <c r="C683" s="263"/>
      <c r="D683" s="233" t="s">
        <v>364</v>
      </c>
      <c r="E683" s="264" t="s">
        <v>1</v>
      </c>
      <c r="F683" s="265" t="s">
        <v>836</v>
      </c>
      <c r="G683" s="263"/>
      <c r="H683" s="266">
        <v>-3.6000000000000001</v>
      </c>
      <c r="I683" s="267"/>
      <c r="J683" s="263"/>
      <c r="K683" s="263"/>
      <c r="L683" s="268"/>
      <c r="M683" s="269"/>
      <c r="N683" s="270"/>
      <c r="O683" s="270"/>
      <c r="P683" s="270"/>
      <c r="Q683" s="270"/>
      <c r="R683" s="270"/>
      <c r="S683" s="270"/>
      <c r="T683" s="271"/>
      <c r="U683" s="14"/>
      <c r="V683" s="14"/>
      <c r="W683" s="14"/>
      <c r="X683" s="14"/>
      <c r="Y683" s="14"/>
      <c r="Z683" s="14"/>
      <c r="AA683" s="14"/>
      <c r="AB683" s="14"/>
      <c r="AC683" s="14"/>
      <c r="AD683" s="14"/>
      <c r="AE683" s="14"/>
      <c r="AT683" s="272" t="s">
        <v>364</v>
      </c>
      <c r="AU683" s="272" t="s">
        <v>90</v>
      </c>
      <c r="AV683" s="14" t="s">
        <v>90</v>
      </c>
      <c r="AW683" s="14" t="s">
        <v>36</v>
      </c>
      <c r="AX683" s="14" t="s">
        <v>81</v>
      </c>
      <c r="AY683" s="272" t="s">
        <v>215</v>
      </c>
    </row>
    <row r="684" s="14" customFormat="1">
      <c r="A684" s="14"/>
      <c r="B684" s="262"/>
      <c r="C684" s="263"/>
      <c r="D684" s="233" t="s">
        <v>364</v>
      </c>
      <c r="E684" s="264" t="s">
        <v>1</v>
      </c>
      <c r="F684" s="265" t="s">
        <v>837</v>
      </c>
      <c r="G684" s="263"/>
      <c r="H684" s="266">
        <v>7.7000000000000002</v>
      </c>
      <c r="I684" s="267"/>
      <c r="J684" s="263"/>
      <c r="K684" s="263"/>
      <c r="L684" s="268"/>
      <c r="M684" s="269"/>
      <c r="N684" s="270"/>
      <c r="O684" s="270"/>
      <c r="P684" s="270"/>
      <c r="Q684" s="270"/>
      <c r="R684" s="270"/>
      <c r="S684" s="270"/>
      <c r="T684" s="271"/>
      <c r="U684" s="14"/>
      <c r="V684" s="14"/>
      <c r="W684" s="14"/>
      <c r="X684" s="14"/>
      <c r="Y684" s="14"/>
      <c r="Z684" s="14"/>
      <c r="AA684" s="14"/>
      <c r="AB684" s="14"/>
      <c r="AC684" s="14"/>
      <c r="AD684" s="14"/>
      <c r="AE684" s="14"/>
      <c r="AT684" s="272" t="s">
        <v>364</v>
      </c>
      <c r="AU684" s="272" t="s">
        <v>90</v>
      </c>
      <c r="AV684" s="14" t="s">
        <v>90</v>
      </c>
      <c r="AW684" s="14" t="s">
        <v>36</v>
      </c>
      <c r="AX684" s="14" t="s">
        <v>81</v>
      </c>
      <c r="AY684" s="272" t="s">
        <v>215</v>
      </c>
    </row>
    <row r="685" s="14" customFormat="1">
      <c r="A685" s="14"/>
      <c r="B685" s="262"/>
      <c r="C685" s="263"/>
      <c r="D685" s="233" t="s">
        <v>364</v>
      </c>
      <c r="E685" s="264" t="s">
        <v>1</v>
      </c>
      <c r="F685" s="265" t="s">
        <v>832</v>
      </c>
      <c r="G685" s="263"/>
      <c r="H685" s="266">
        <v>-1.8</v>
      </c>
      <c r="I685" s="267"/>
      <c r="J685" s="263"/>
      <c r="K685" s="263"/>
      <c r="L685" s="268"/>
      <c r="M685" s="269"/>
      <c r="N685" s="270"/>
      <c r="O685" s="270"/>
      <c r="P685" s="270"/>
      <c r="Q685" s="270"/>
      <c r="R685" s="270"/>
      <c r="S685" s="270"/>
      <c r="T685" s="271"/>
      <c r="U685" s="14"/>
      <c r="V685" s="14"/>
      <c r="W685" s="14"/>
      <c r="X685" s="14"/>
      <c r="Y685" s="14"/>
      <c r="Z685" s="14"/>
      <c r="AA685" s="14"/>
      <c r="AB685" s="14"/>
      <c r="AC685" s="14"/>
      <c r="AD685" s="14"/>
      <c r="AE685" s="14"/>
      <c r="AT685" s="272" t="s">
        <v>364</v>
      </c>
      <c r="AU685" s="272" t="s">
        <v>90</v>
      </c>
      <c r="AV685" s="14" t="s">
        <v>90</v>
      </c>
      <c r="AW685" s="14" t="s">
        <v>36</v>
      </c>
      <c r="AX685" s="14" t="s">
        <v>81</v>
      </c>
      <c r="AY685" s="272" t="s">
        <v>215</v>
      </c>
    </row>
    <row r="686" s="13" customFormat="1">
      <c r="A686" s="13"/>
      <c r="B686" s="252"/>
      <c r="C686" s="253"/>
      <c r="D686" s="233" t="s">
        <v>364</v>
      </c>
      <c r="E686" s="254" t="s">
        <v>1</v>
      </c>
      <c r="F686" s="255" t="s">
        <v>395</v>
      </c>
      <c r="G686" s="253"/>
      <c r="H686" s="254" t="s">
        <v>1</v>
      </c>
      <c r="I686" s="256"/>
      <c r="J686" s="253"/>
      <c r="K686" s="253"/>
      <c r="L686" s="257"/>
      <c r="M686" s="258"/>
      <c r="N686" s="259"/>
      <c r="O686" s="259"/>
      <c r="P686" s="259"/>
      <c r="Q686" s="259"/>
      <c r="R686" s="259"/>
      <c r="S686" s="259"/>
      <c r="T686" s="260"/>
      <c r="U686" s="13"/>
      <c r="V686" s="13"/>
      <c r="W686" s="13"/>
      <c r="X686" s="13"/>
      <c r="Y686" s="13"/>
      <c r="Z686" s="13"/>
      <c r="AA686" s="13"/>
      <c r="AB686" s="13"/>
      <c r="AC686" s="13"/>
      <c r="AD686" s="13"/>
      <c r="AE686" s="13"/>
      <c r="AT686" s="261" t="s">
        <v>364</v>
      </c>
      <c r="AU686" s="261" t="s">
        <v>90</v>
      </c>
      <c r="AV686" s="13" t="s">
        <v>88</v>
      </c>
      <c r="AW686" s="13" t="s">
        <v>36</v>
      </c>
      <c r="AX686" s="13" t="s">
        <v>81</v>
      </c>
      <c r="AY686" s="261" t="s">
        <v>215</v>
      </c>
    </row>
    <row r="687" s="14" customFormat="1">
      <c r="A687" s="14"/>
      <c r="B687" s="262"/>
      <c r="C687" s="263"/>
      <c r="D687" s="233" t="s">
        <v>364</v>
      </c>
      <c r="E687" s="264" t="s">
        <v>1</v>
      </c>
      <c r="F687" s="265" t="s">
        <v>838</v>
      </c>
      <c r="G687" s="263"/>
      <c r="H687" s="266">
        <v>20.335000000000001</v>
      </c>
      <c r="I687" s="267"/>
      <c r="J687" s="263"/>
      <c r="K687" s="263"/>
      <c r="L687" s="268"/>
      <c r="M687" s="269"/>
      <c r="N687" s="270"/>
      <c r="O687" s="270"/>
      <c r="P687" s="270"/>
      <c r="Q687" s="270"/>
      <c r="R687" s="270"/>
      <c r="S687" s="270"/>
      <c r="T687" s="271"/>
      <c r="U687" s="14"/>
      <c r="V687" s="14"/>
      <c r="W687" s="14"/>
      <c r="X687" s="14"/>
      <c r="Y687" s="14"/>
      <c r="Z687" s="14"/>
      <c r="AA687" s="14"/>
      <c r="AB687" s="14"/>
      <c r="AC687" s="14"/>
      <c r="AD687" s="14"/>
      <c r="AE687" s="14"/>
      <c r="AT687" s="272" t="s">
        <v>364</v>
      </c>
      <c r="AU687" s="272" t="s">
        <v>90</v>
      </c>
      <c r="AV687" s="14" t="s">
        <v>90</v>
      </c>
      <c r="AW687" s="14" t="s">
        <v>36</v>
      </c>
      <c r="AX687" s="14" t="s">
        <v>81</v>
      </c>
      <c r="AY687" s="272" t="s">
        <v>215</v>
      </c>
    </row>
    <row r="688" s="14" customFormat="1">
      <c r="A688" s="14"/>
      <c r="B688" s="262"/>
      <c r="C688" s="263"/>
      <c r="D688" s="233" t="s">
        <v>364</v>
      </c>
      <c r="E688" s="264" t="s">
        <v>1</v>
      </c>
      <c r="F688" s="265" t="s">
        <v>839</v>
      </c>
      <c r="G688" s="263"/>
      <c r="H688" s="266">
        <v>-8.3040000000000003</v>
      </c>
      <c r="I688" s="267"/>
      <c r="J688" s="263"/>
      <c r="K688" s="263"/>
      <c r="L688" s="268"/>
      <c r="M688" s="269"/>
      <c r="N688" s="270"/>
      <c r="O688" s="270"/>
      <c r="P688" s="270"/>
      <c r="Q688" s="270"/>
      <c r="R688" s="270"/>
      <c r="S688" s="270"/>
      <c r="T688" s="271"/>
      <c r="U688" s="14"/>
      <c r="V688" s="14"/>
      <c r="W688" s="14"/>
      <c r="X688" s="14"/>
      <c r="Y688" s="14"/>
      <c r="Z688" s="14"/>
      <c r="AA688" s="14"/>
      <c r="AB688" s="14"/>
      <c r="AC688" s="14"/>
      <c r="AD688" s="14"/>
      <c r="AE688" s="14"/>
      <c r="AT688" s="272" t="s">
        <v>364</v>
      </c>
      <c r="AU688" s="272" t="s">
        <v>90</v>
      </c>
      <c r="AV688" s="14" t="s">
        <v>90</v>
      </c>
      <c r="AW688" s="14" t="s">
        <v>36</v>
      </c>
      <c r="AX688" s="14" t="s">
        <v>81</v>
      </c>
      <c r="AY688" s="272" t="s">
        <v>215</v>
      </c>
    </row>
    <row r="689" s="14" customFormat="1">
      <c r="A689" s="14"/>
      <c r="B689" s="262"/>
      <c r="C689" s="263"/>
      <c r="D689" s="233" t="s">
        <v>364</v>
      </c>
      <c r="E689" s="264" t="s">
        <v>1</v>
      </c>
      <c r="F689" s="265" t="s">
        <v>840</v>
      </c>
      <c r="G689" s="263"/>
      <c r="H689" s="266">
        <v>15.365</v>
      </c>
      <c r="I689" s="267"/>
      <c r="J689" s="263"/>
      <c r="K689" s="263"/>
      <c r="L689" s="268"/>
      <c r="M689" s="269"/>
      <c r="N689" s="270"/>
      <c r="O689" s="270"/>
      <c r="P689" s="270"/>
      <c r="Q689" s="270"/>
      <c r="R689" s="270"/>
      <c r="S689" s="270"/>
      <c r="T689" s="271"/>
      <c r="U689" s="14"/>
      <c r="V689" s="14"/>
      <c r="W689" s="14"/>
      <c r="X689" s="14"/>
      <c r="Y689" s="14"/>
      <c r="Z689" s="14"/>
      <c r="AA689" s="14"/>
      <c r="AB689" s="14"/>
      <c r="AC689" s="14"/>
      <c r="AD689" s="14"/>
      <c r="AE689" s="14"/>
      <c r="AT689" s="272" t="s">
        <v>364</v>
      </c>
      <c r="AU689" s="272" t="s">
        <v>90</v>
      </c>
      <c r="AV689" s="14" t="s">
        <v>90</v>
      </c>
      <c r="AW689" s="14" t="s">
        <v>36</v>
      </c>
      <c r="AX689" s="14" t="s">
        <v>81</v>
      </c>
      <c r="AY689" s="272" t="s">
        <v>215</v>
      </c>
    </row>
    <row r="690" s="14" customFormat="1">
      <c r="A690" s="14"/>
      <c r="B690" s="262"/>
      <c r="C690" s="263"/>
      <c r="D690" s="233" t="s">
        <v>364</v>
      </c>
      <c r="E690" s="264" t="s">
        <v>1</v>
      </c>
      <c r="F690" s="265" t="s">
        <v>841</v>
      </c>
      <c r="G690" s="263"/>
      <c r="H690" s="266">
        <v>10.5</v>
      </c>
      <c r="I690" s="267"/>
      <c r="J690" s="263"/>
      <c r="K690" s="263"/>
      <c r="L690" s="268"/>
      <c r="M690" s="269"/>
      <c r="N690" s="270"/>
      <c r="O690" s="270"/>
      <c r="P690" s="270"/>
      <c r="Q690" s="270"/>
      <c r="R690" s="270"/>
      <c r="S690" s="270"/>
      <c r="T690" s="271"/>
      <c r="U690" s="14"/>
      <c r="V690" s="14"/>
      <c r="W690" s="14"/>
      <c r="X690" s="14"/>
      <c r="Y690" s="14"/>
      <c r="Z690" s="14"/>
      <c r="AA690" s="14"/>
      <c r="AB690" s="14"/>
      <c r="AC690" s="14"/>
      <c r="AD690" s="14"/>
      <c r="AE690" s="14"/>
      <c r="AT690" s="272" t="s">
        <v>364</v>
      </c>
      <c r="AU690" s="272" t="s">
        <v>90</v>
      </c>
      <c r="AV690" s="14" t="s">
        <v>90</v>
      </c>
      <c r="AW690" s="14" t="s">
        <v>36</v>
      </c>
      <c r="AX690" s="14" t="s">
        <v>81</v>
      </c>
      <c r="AY690" s="272" t="s">
        <v>215</v>
      </c>
    </row>
    <row r="691" s="13" customFormat="1">
      <c r="A691" s="13"/>
      <c r="B691" s="252"/>
      <c r="C691" s="253"/>
      <c r="D691" s="233" t="s">
        <v>364</v>
      </c>
      <c r="E691" s="254" t="s">
        <v>1</v>
      </c>
      <c r="F691" s="255" t="s">
        <v>401</v>
      </c>
      <c r="G691" s="253"/>
      <c r="H691" s="254" t="s">
        <v>1</v>
      </c>
      <c r="I691" s="256"/>
      <c r="J691" s="253"/>
      <c r="K691" s="253"/>
      <c r="L691" s="257"/>
      <c r="M691" s="258"/>
      <c r="N691" s="259"/>
      <c r="O691" s="259"/>
      <c r="P691" s="259"/>
      <c r="Q691" s="259"/>
      <c r="R691" s="259"/>
      <c r="S691" s="259"/>
      <c r="T691" s="260"/>
      <c r="U691" s="13"/>
      <c r="V691" s="13"/>
      <c r="W691" s="13"/>
      <c r="X691" s="13"/>
      <c r="Y691" s="13"/>
      <c r="Z691" s="13"/>
      <c r="AA691" s="13"/>
      <c r="AB691" s="13"/>
      <c r="AC691" s="13"/>
      <c r="AD691" s="13"/>
      <c r="AE691" s="13"/>
      <c r="AT691" s="261" t="s">
        <v>364</v>
      </c>
      <c r="AU691" s="261" t="s">
        <v>90</v>
      </c>
      <c r="AV691" s="13" t="s">
        <v>88</v>
      </c>
      <c r="AW691" s="13" t="s">
        <v>36</v>
      </c>
      <c r="AX691" s="13" t="s">
        <v>81</v>
      </c>
      <c r="AY691" s="261" t="s">
        <v>215</v>
      </c>
    </row>
    <row r="692" s="14" customFormat="1">
      <c r="A692" s="14"/>
      <c r="B692" s="262"/>
      <c r="C692" s="263"/>
      <c r="D692" s="233" t="s">
        <v>364</v>
      </c>
      <c r="E692" s="264" t="s">
        <v>1</v>
      </c>
      <c r="F692" s="265" t="s">
        <v>823</v>
      </c>
      <c r="G692" s="263"/>
      <c r="H692" s="266">
        <v>216.65000000000001</v>
      </c>
      <c r="I692" s="267"/>
      <c r="J692" s="263"/>
      <c r="K692" s="263"/>
      <c r="L692" s="268"/>
      <c r="M692" s="269"/>
      <c r="N692" s="270"/>
      <c r="O692" s="270"/>
      <c r="P692" s="270"/>
      <c r="Q692" s="270"/>
      <c r="R692" s="270"/>
      <c r="S692" s="270"/>
      <c r="T692" s="271"/>
      <c r="U692" s="14"/>
      <c r="V692" s="14"/>
      <c r="W692" s="14"/>
      <c r="X692" s="14"/>
      <c r="Y692" s="14"/>
      <c r="Z692" s="14"/>
      <c r="AA692" s="14"/>
      <c r="AB692" s="14"/>
      <c r="AC692" s="14"/>
      <c r="AD692" s="14"/>
      <c r="AE692" s="14"/>
      <c r="AT692" s="272" t="s">
        <v>364</v>
      </c>
      <c r="AU692" s="272" t="s">
        <v>90</v>
      </c>
      <c r="AV692" s="14" t="s">
        <v>90</v>
      </c>
      <c r="AW692" s="14" t="s">
        <v>36</v>
      </c>
      <c r="AX692" s="14" t="s">
        <v>81</v>
      </c>
      <c r="AY692" s="272" t="s">
        <v>215</v>
      </c>
    </row>
    <row r="693" s="14" customFormat="1">
      <c r="A693" s="14"/>
      <c r="B693" s="262"/>
      <c r="C693" s="263"/>
      <c r="D693" s="233" t="s">
        <v>364</v>
      </c>
      <c r="E693" s="264" t="s">
        <v>1</v>
      </c>
      <c r="F693" s="265" t="s">
        <v>842</v>
      </c>
      <c r="G693" s="263"/>
      <c r="H693" s="266">
        <v>-19.800000000000001</v>
      </c>
      <c r="I693" s="267"/>
      <c r="J693" s="263"/>
      <c r="K693" s="263"/>
      <c r="L693" s="268"/>
      <c r="M693" s="269"/>
      <c r="N693" s="270"/>
      <c r="O693" s="270"/>
      <c r="P693" s="270"/>
      <c r="Q693" s="270"/>
      <c r="R693" s="270"/>
      <c r="S693" s="270"/>
      <c r="T693" s="271"/>
      <c r="U693" s="14"/>
      <c r="V693" s="14"/>
      <c r="W693" s="14"/>
      <c r="X693" s="14"/>
      <c r="Y693" s="14"/>
      <c r="Z693" s="14"/>
      <c r="AA693" s="14"/>
      <c r="AB693" s="14"/>
      <c r="AC693" s="14"/>
      <c r="AD693" s="14"/>
      <c r="AE693" s="14"/>
      <c r="AT693" s="272" t="s">
        <v>364</v>
      </c>
      <c r="AU693" s="272" t="s">
        <v>90</v>
      </c>
      <c r="AV693" s="14" t="s">
        <v>90</v>
      </c>
      <c r="AW693" s="14" t="s">
        <v>36</v>
      </c>
      <c r="AX693" s="14" t="s">
        <v>81</v>
      </c>
      <c r="AY693" s="272" t="s">
        <v>215</v>
      </c>
    </row>
    <row r="694" s="14" customFormat="1">
      <c r="A694" s="14"/>
      <c r="B694" s="262"/>
      <c r="C694" s="263"/>
      <c r="D694" s="233" t="s">
        <v>364</v>
      </c>
      <c r="E694" s="264" t="s">
        <v>1</v>
      </c>
      <c r="F694" s="265" t="s">
        <v>843</v>
      </c>
      <c r="G694" s="263"/>
      <c r="H694" s="266">
        <v>-17.850000000000001</v>
      </c>
      <c r="I694" s="267"/>
      <c r="J694" s="263"/>
      <c r="K694" s="263"/>
      <c r="L694" s="268"/>
      <c r="M694" s="269"/>
      <c r="N694" s="270"/>
      <c r="O694" s="270"/>
      <c r="P694" s="270"/>
      <c r="Q694" s="270"/>
      <c r="R694" s="270"/>
      <c r="S694" s="270"/>
      <c r="T694" s="271"/>
      <c r="U694" s="14"/>
      <c r="V694" s="14"/>
      <c r="W694" s="14"/>
      <c r="X694" s="14"/>
      <c r="Y694" s="14"/>
      <c r="Z694" s="14"/>
      <c r="AA694" s="14"/>
      <c r="AB694" s="14"/>
      <c r="AC694" s="14"/>
      <c r="AD694" s="14"/>
      <c r="AE694" s="14"/>
      <c r="AT694" s="272" t="s">
        <v>364</v>
      </c>
      <c r="AU694" s="272" t="s">
        <v>90</v>
      </c>
      <c r="AV694" s="14" t="s">
        <v>90</v>
      </c>
      <c r="AW694" s="14" t="s">
        <v>36</v>
      </c>
      <c r="AX694" s="14" t="s">
        <v>81</v>
      </c>
      <c r="AY694" s="272" t="s">
        <v>215</v>
      </c>
    </row>
    <row r="695" s="14" customFormat="1">
      <c r="A695" s="14"/>
      <c r="B695" s="262"/>
      <c r="C695" s="263"/>
      <c r="D695" s="233" t="s">
        <v>364</v>
      </c>
      <c r="E695" s="264" t="s">
        <v>1</v>
      </c>
      <c r="F695" s="265" t="s">
        <v>828</v>
      </c>
      <c r="G695" s="263"/>
      <c r="H695" s="266">
        <v>-0.78000000000000003</v>
      </c>
      <c r="I695" s="267"/>
      <c r="J695" s="263"/>
      <c r="K695" s="263"/>
      <c r="L695" s="268"/>
      <c r="M695" s="269"/>
      <c r="N695" s="270"/>
      <c r="O695" s="270"/>
      <c r="P695" s="270"/>
      <c r="Q695" s="270"/>
      <c r="R695" s="270"/>
      <c r="S695" s="270"/>
      <c r="T695" s="271"/>
      <c r="U695" s="14"/>
      <c r="V695" s="14"/>
      <c r="W695" s="14"/>
      <c r="X695" s="14"/>
      <c r="Y695" s="14"/>
      <c r="Z695" s="14"/>
      <c r="AA695" s="14"/>
      <c r="AB695" s="14"/>
      <c r="AC695" s="14"/>
      <c r="AD695" s="14"/>
      <c r="AE695" s="14"/>
      <c r="AT695" s="272" t="s">
        <v>364</v>
      </c>
      <c r="AU695" s="272" t="s">
        <v>90</v>
      </c>
      <c r="AV695" s="14" t="s">
        <v>90</v>
      </c>
      <c r="AW695" s="14" t="s">
        <v>36</v>
      </c>
      <c r="AX695" s="14" t="s">
        <v>81</v>
      </c>
      <c r="AY695" s="272" t="s">
        <v>215</v>
      </c>
    </row>
    <row r="696" s="14" customFormat="1">
      <c r="A696" s="14"/>
      <c r="B696" s="262"/>
      <c r="C696" s="263"/>
      <c r="D696" s="233" t="s">
        <v>364</v>
      </c>
      <c r="E696" s="264" t="s">
        <v>1</v>
      </c>
      <c r="F696" s="265" t="s">
        <v>827</v>
      </c>
      <c r="G696" s="263"/>
      <c r="H696" s="266">
        <v>-1.5600000000000001</v>
      </c>
      <c r="I696" s="267"/>
      <c r="J696" s="263"/>
      <c r="K696" s="263"/>
      <c r="L696" s="268"/>
      <c r="M696" s="269"/>
      <c r="N696" s="270"/>
      <c r="O696" s="270"/>
      <c r="P696" s="270"/>
      <c r="Q696" s="270"/>
      <c r="R696" s="270"/>
      <c r="S696" s="270"/>
      <c r="T696" s="271"/>
      <c r="U696" s="14"/>
      <c r="V696" s="14"/>
      <c r="W696" s="14"/>
      <c r="X696" s="14"/>
      <c r="Y696" s="14"/>
      <c r="Z696" s="14"/>
      <c r="AA696" s="14"/>
      <c r="AB696" s="14"/>
      <c r="AC696" s="14"/>
      <c r="AD696" s="14"/>
      <c r="AE696" s="14"/>
      <c r="AT696" s="272" t="s">
        <v>364</v>
      </c>
      <c r="AU696" s="272" t="s">
        <v>90</v>
      </c>
      <c r="AV696" s="14" t="s">
        <v>90</v>
      </c>
      <c r="AW696" s="14" t="s">
        <v>36</v>
      </c>
      <c r="AX696" s="14" t="s">
        <v>81</v>
      </c>
      <c r="AY696" s="272" t="s">
        <v>215</v>
      </c>
    </row>
    <row r="697" s="14" customFormat="1">
      <c r="A697" s="14"/>
      <c r="B697" s="262"/>
      <c r="C697" s="263"/>
      <c r="D697" s="233" t="s">
        <v>364</v>
      </c>
      <c r="E697" s="264" t="s">
        <v>1</v>
      </c>
      <c r="F697" s="265" t="s">
        <v>844</v>
      </c>
      <c r="G697" s="263"/>
      <c r="H697" s="266">
        <v>-5.7599999999999998</v>
      </c>
      <c r="I697" s="267"/>
      <c r="J697" s="263"/>
      <c r="K697" s="263"/>
      <c r="L697" s="268"/>
      <c r="M697" s="269"/>
      <c r="N697" s="270"/>
      <c r="O697" s="270"/>
      <c r="P697" s="270"/>
      <c r="Q697" s="270"/>
      <c r="R697" s="270"/>
      <c r="S697" s="270"/>
      <c r="T697" s="271"/>
      <c r="U697" s="14"/>
      <c r="V697" s="14"/>
      <c r="W697" s="14"/>
      <c r="X697" s="14"/>
      <c r="Y697" s="14"/>
      <c r="Z697" s="14"/>
      <c r="AA697" s="14"/>
      <c r="AB697" s="14"/>
      <c r="AC697" s="14"/>
      <c r="AD697" s="14"/>
      <c r="AE697" s="14"/>
      <c r="AT697" s="272" t="s">
        <v>364</v>
      </c>
      <c r="AU697" s="272" t="s">
        <v>90</v>
      </c>
      <c r="AV697" s="14" t="s">
        <v>90</v>
      </c>
      <c r="AW697" s="14" t="s">
        <v>36</v>
      </c>
      <c r="AX697" s="14" t="s">
        <v>81</v>
      </c>
      <c r="AY697" s="272" t="s">
        <v>215</v>
      </c>
    </row>
    <row r="698" s="14" customFormat="1">
      <c r="A698" s="14"/>
      <c r="B698" s="262"/>
      <c r="C698" s="263"/>
      <c r="D698" s="233" t="s">
        <v>364</v>
      </c>
      <c r="E698" s="264" t="s">
        <v>1</v>
      </c>
      <c r="F698" s="265" t="s">
        <v>845</v>
      </c>
      <c r="G698" s="263"/>
      <c r="H698" s="266">
        <v>-3.8399999999999999</v>
      </c>
      <c r="I698" s="267"/>
      <c r="J698" s="263"/>
      <c r="K698" s="263"/>
      <c r="L698" s="268"/>
      <c r="M698" s="269"/>
      <c r="N698" s="270"/>
      <c r="O698" s="270"/>
      <c r="P698" s="270"/>
      <c r="Q698" s="270"/>
      <c r="R698" s="270"/>
      <c r="S698" s="270"/>
      <c r="T698" s="271"/>
      <c r="U698" s="14"/>
      <c r="V698" s="14"/>
      <c r="W698" s="14"/>
      <c r="X698" s="14"/>
      <c r="Y698" s="14"/>
      <c r="Z698" s="14"/>
      <c r="AA698" s="14"/>
      <c r="AB698" s="14"/>
      <c r="AC698" s="14"/>
      <c r="AD698" s="14"/>
      <c r="AE698" s="14"/>
      <c r="AT698" s="272" t="s">
        <v>364</v>
      </c>
      <c r="AU698" s="272" t="s">
        <v>90</v>
      </c>
      <c r="AV698" s="14" t="s">
        <v>90</v>
      </c>
      <c r="AW698" s="14" t="s">
        <v>36</v>
      </c>
      <c r="AX698" s="14" t="s">
        <v>81</v>
      </c>
      <c r="AY698" s="272" t="s">
        <v>215</v>
      </c>
    </row>
    <row r="699" s="14" customFormat="1">
      <c r="A699" s="14"/>
      <c r="B699" s="262"/>
      <c r="C699" s="263"/>
      <c r="D699" s="233" t="s">
        <v>364</v>
      </c>
      <c r="E699" s="264" t="s">
        <v>1</v>
      </c>
      <c r="F699" s="265" t="s">
        <v>846</v>
      </c>
      <c r="G699" s="263"/>
      <c r="H699" s="266">
        <v>-1.8899999999999999</v>
      </c>
      <c r="I699" s="267"/>
      <c r="J699" s="263"/>
      <c r="K699" s="263"/>
      <c r="L699" s="268"/>
      <c r="M699" s="269"/>
      <c r="N699" s="270"/>
      <c r="O699" s="270"/>
      <c r="P699" s="270"/>
      <c r="Q699" s="270"/>
      <c r="R699" s="270"/>
      <c r="S699" s="270"/>
      <c r="T699" s="271"/>
      <c r="U699" s="14"/>
      <c r="V699" s="14"/>
      <c r="W699" s="14"/>
      <c r="X699" s="14"/>
      <c r="Y699" s="14"/>
      <c r="Z699" s="14"/>
      <c r="AA699" s="14"/>
      <c r="AB699" s="14"/>
      <c r="AC699" s="14"/>
      <c r="AD699" s="14"/>
      <c r="AE699" s="14"/>
      <c r="AT699" s="272" t="s">
        <v>364</v>
      </c>
      <c r="AU699" s="272" t="s">
        <v>90</v>
      </c>
      <c r="AV699" s="14" t="s">
        <v>90</v>
      </c>
      <c r="AW699" s="14" t="s">
        <v>36</v>
      </c>
      <c r="AX699" s="14" t="s">
        <v>81</v>
      </c>
      <c r="AY699" s="272" t="s">
        <v>215</v>
      </c>
    </row>
    <row r="700" s="14" customFormat="1">
      <c r="A700" s="14"/>
      <c r="B700" s="262"/>
      <c r="C700" s="263"/>
      <c r="D700" s="233" t="s">
        <v>364</v>
      </c>
      <c r="E700" s="264" t="s">
        <v>1</v>
      </c>
      <c r="F700" s="265" t="s">
        <v>847</v>
      </c>
      <c r="G700" s="263"/>
      <c r="H700" s="266">
        <v>62.475000000000001</v>
      </c>
      <c r="I700" s="267"/>
      <c r="J700" s="263"/>
      <c r="K700" s="263"/>
      <c r="L700" s="268"/>
      <c r="M700" s="269"/>
      <c r="N700" s="270"/>
      <c r="O700" s="270"/>
      <c r="P700" s="270"/>
      <c r="Q700" s="270"/>
      <c r="R700" s="270"/>
      <c r="S700" s="270"/>
      <c r="T700" s="271"/>
      <c r="U700" s="14"/>
      <c r="V700" s="14"/>
      <c r="W700" s="14"/>
      <c r="X700" s="14"/>
      <c r="Y700" s="14"/>
      <c r="Z700" s="14"/>
      <c r="AA700" s="14"/>
      <c r="AB700" s="14"/>
      <c r="AC700" s="14"/>
      <c r="AD700" s="14"/>
      <c r="AE700" s="14"/>
      <c r="AT700" s="272" t="s">
        <v>364</v>
      </c>
      <c r="AU700" s="272" t="s">
        <v>90</v>
      </c>
      <c r="AV700" s="14" t="s">
        <v>90</v>
      </c>
      <c r="AW700" s="14" t="s">
        <v>36</v>
      </c>
      <c r="AX700" s="14" t="s">
        <v>81</v>
      </c>
      <c r="AY700" s="272" t="s">
        <v>215</v>
      </c>
    </row>
    <row r="701" s="14" customFormat="1">
      <c r="A701" s="14"/>
      <c r="B701" s="262"/>
      <c r="C701" s="263"/>
      <c r="D701" s="233" t="s">
        <v>364</v>
      </c>
      <c r="E701" s="264" t="s">
        <v>1</v>
      </c>
      <c r="F701" s="265" t="s">
        <v>831</v>
      </c>
      <c r="G701" s="263"/>
      <c r="H701" s="266">
        <v>-1.6000000000000001</v>
      </c>
      <c r="I701" s="267"/>
      <c r="J701" s="263"/>
      <c r="K701" s="263"/>
      <c r="L701" s="268"/>
      <c r="M701" s="269"/>
      <c r="N701" s="270"/>
      <c r="O701" s="270"/>
      <c r="P701" s="270"/>
      <c r="Q701" s="270"/>
      <c r="R701" s="270"/>
      <c r="S701" s="270"/>
      <c r="T701" s="271"/>
      <c r="U701" s="14"/>
      <c r="V701" s="14"/>
      <c r="W701" s="14"/>
      <c r="X701" s="14"/>
      <c r="Y701" s="14"/>
      <c r="Z701" s="14"/>
      <c r="AA701" s="14"/>
      <c r="AB701" s="14"/>
      <c r="AC701" s="14"/>
      <c r="AD701" s="14"/>
      <c r="AE701" s="14"/>
      <c r="AT701" s="272" t="s">
        <v>364</v>
      </c>
      <c r="AU701" s="272" t="s">
        <v>90</v>
      </c>
      <c r="AV701" s="14" t="s">
        <v>90</v>
      </c>
      <c r="AW701" s="14" t="s">
        <v>36</v>
      </c>
      <c r="AX701" s="14" t="s">
        <v>81</v>
      </c>
      <c r="AY701" s="272" t="s">
        <v>215</v>
      </c>
    </row>
    <row r="702" s="14" customFormat="1">
      <c r="A702" s="14"/>
      <c r="B702" s="262"/>
      <c r="C702" s="263"/>
      <c r="D702" s="233" t="s">
        <v>364</v>
      </c>
      <c r="E702" s="264" t="s">
        <v>1</v>
      </c>
      <c r="F702" s="265" t="s">
        <v>848</v>
      </c>
      <c r="G702" s="263"/>
      <c r="H702" s="266">
        <v>-6.2999999999999998</v>
      </c>
      <c r="I702" s="267"/>
      <c r="J702" s="263"/>
      <c r="K702" s="263"/>
      <c r="L702" s="268"/>
      <c r="M702" s="269"/>
      <c r="N702" s="270"/>
      <c r="O702" s="270"/>
      <c r="P702" s="270"/>
      <c r="Q702" s="270"/>
      <c r="R702" s="270"/>
      <c r="S702" s="270"/>
      <c r="T702" s="271"/>
      <c r="U702" s="14"/>
      <c r="V702" s="14"/>
      <c r="W702" s="14"/>
      <c r="X702" s="14"/>
      <c r="Y702" s="14"/>
      <c r="Z702" s="14"/>
      <c r="AA702" s="14"/>
      <c r="AB702" s="14"/>
      <c r="AC702" s="14"/>
      <c r="AD702" s="14"/>
      <c r="AE702" s="14"/>
      <c r="AT702" s="272" t="s">
        <v>364</v>
      </c>
      <c r="AU702" s="272" t="s">
        <v>90</v>
      </c>
      <c r="AV702" s="14" t="s">
        <v>90</v>
      </c>
      <c r="AW702" s="14" t="s">
        <v>36</v>
      </c>
      <c r="AX702" s="14" t="s">
        <v>81</v>
      </c>
      <c r="AY702" s="272" t="s">
        <v>215</v>
      </c>
    </row>
    <row r="703" s="14" customFormat="1">
      <c r="A703" s="14"/>
      <c r="B703" s="262"/>
      <c r="C703" s="263"/>
      <c r="D703" s="233" t="s">
        <v>364</v>
      </c>
      <c r="E703" s="264" t="s">
        <v>1</v>
      </c>
      <c r="F703" s="265" t="s">
        <v>849</v>
      </c>
      <c r="G703" s="263"/>
      <c r="H703" s="266">
        <v>-8</v>
      </c>
      <c r="I703" s="267"/>
      <c r="J703" s="263"/>
      <c r="K703" s="263"/>
      <c r="L703" s="268"/>
      <c r="M703" s="269"/>
      <c r="N703" s="270"/>
      <c r="O703" s="270"/>
      <c r="P703" s="270"/>
      <c r="Q703" s="270"/>
      <c r="R703" s="270"/>
      <c r="S703" s="270"/>
      <c r="T703" s="271"/>
      <c r="U703" s="14"/>
      <c r="V703" s="14"/>
      <c r="W703" s="14"/>
      <c r="X703" s="14"/>
      <c r="Y703" s="14"/>
      <c r="Z703" s="14"/>
      <c r="AA703" s="14"/>
      <c r="AB703" s="14"/>
      <c r="AC703" s="14"/>
      <c r="AD703" s="14"/>
      <c r="AE703" s="14"/>
      <c r="AT703" s="272" t="s">
        <v>364</v>
      </c>
      <c r="AU703" s="272" t="s">
        <v>90</v>
      </c>
      <c r="AV703" s="14" t="s">
        <v>90</v>
      </c>
      <c r="AW703" s="14" t="s">
        <v>36</v>
      </c>
      <c r="AX703" s="14" t="s">
        <v>81</v>
      </c>
      <c r="AY703" s="272" t="s">
        <v>215</v>
      </c>
    </row>
    <row r="704" s="14" customFormat="1">
      <c r="A704" s="14"/>
      <c r="B704" s="262"/>
      <c r="C704" s="263"/>
      <c r="D704" s="233" t="s">
        <v>364</v>
      </c>
      <c r="E704" s="264" t="s">
        <v>1</v>
      </c>
      <c r="F704" s="265" t="s">
        <v>850</v>
      </c>
      <c r="G704" s="263"/>
      <c r="H704" s="266">
        <v>60.375</v>
      </c>
      <c r="I704" s="267"/>
      <c r="J704" s="263"/>
      <c r="K704" s="263"/>
      <c r="L704" s="268"/>
      <c r="M704" s="269"/>
      <c r="N704" s="270"/>
      <c r="O704" s="270"/>
      <c r="P704" s="270"/>
      <c r="Q704" s="270"/>
      <c r="R704" s="270"/>
      <c r="S704" s="270"/>
      <c r="T704" s="271"/>
      <c r="U704" s="14"/>
      <c r="V704" s="14"/>
      <c r="W704" s="14"/>
      <c r="X704" s="14"/>
      <c r="Y704" s="14"/>
      <c r="Z704" s="14"/>
      <c r="AA704" s="14"/>
      <c r="AB704" s="14"/>
      <c r="AC704" s="14"/>
      <c r="AD704" s="14"/>
      <c r="AE704" s="14"/>
      <c r="AT704" s="272" t="s">
        <v>364</v>
      </c>
      <c r="AU704" s="272" t="s">
        <v>90</v>
      </c>
      <c r="AV704" s="14" t="s">
        <v>90</v>
      </c>
      <c r="AW704" s="14" t="s">
        <v>36</v>
      </c>
      <c r="AX704" s="14" t="s">
        <v>81</v>
      </c>
      <c r="AY704" s="272" t="s">
        <v>215</v>
      </c>
    </row>
    <row r="705" s="14" customFormat="1">
      <c r="A705" s="14"/>
      <c r="B705" s="262"/>
      <c r="C705" s="263"/>
      <c r="D705" s="233" t="s">
        <v>364</v>
      </c>
      <c r="E705" s="264" t="s">
        <v>1</v>
      </c>
      <c r="F705" s="265" t="s">
        <v>851</v>
      </c>
      <c r="G705" s="263"/>
      <c r="H705" s="266">
        <v>-7.2000000000000002</v>
      </c>
      <c r="I705" s="267"/>
      <c r="J705" s="263"/>
      <c r="K705" s="263"/>
      <c r="L705" s="268"/>
      <c r="M705" s="269"/>
      <c r="N705" s="270"/>
      <c r="O705" s="270"/>
      <c r="P705" s="270"/>
      <c r="Q705" s="270"/>
      <c r="R705" s="270"/>
      <c r="S705" s="270"/>
      <c r="T705" s="271"/>
      <c r="U705" s="14"/>
      <c r="V705" s="14"/>
      <c r="W705" s="14"/>
      <c r="X705" s="14"/>
      <c r="Y705" s="14"/>
      <c r="Z705" s="14"/>
      <c r="AA705" s="14"/>
      <c r="AB705" s="14"/>
      <c r="AC705" s="14"/>
      <c r="AD705" s="14"/>
      <c r="AE705" s="14"/>
      <c r="AT705" s="272" t="s">
        <v>364</v>
      </c>
      <c r="AU705" s="272" t="s">
        <v>90</v>
      </c>
      <c r="AV705" s="14" t="s">
        <v>90</v>
      </c>
      <c r="AW705" s="14" t="s">
        <v>36</v>
      </c>
      <c r="AX705" s="14" t="s">
        <v>81</v>
      </c>
      <c r="AY705" s="272" t="s">
        <v>215</v>
      </c>
    </row>
    <row r="706" s="14" customFormat="1">
      <c r="A706" s="14"/>
      <c r="B706" s="262"/>
      <c r="C706" s="263"/>
      <c r="D706" s="233" t="s">
        <v>364</v>
      </c>
      <c r="E706" s="264" t="s">
        <v>1</v>
      </c>
      <c r="F706" s="265" t="s">
        <v>852</v>
      </c>
      <c r="G706" s="263"/>
      <c r="H706" s="266">
        <v>27.824999999999999</v>
      </c>
      <c r="I706" s="267"/>
      <c r="J706" s="263"/>
      <c r="K706" s="263"/>
      <c r="L706" s="268"/>
      <c r="M706" s="269"/>
      <c r="N706" s="270"/>
      <c r="O706" s="270"/>
      <c r="P706" s="270"/>
      <c r="Q706" s="270"/>
      <c r="R706" s="270"/>
      <c r="S706" s="270"/>
      <c r="T706" s="271"/>
      <c r="U706" s="14"/>
      <c r="V706" s="14"/>
      <c r="W706" s="14"/>
      <c r="X706" s="14"/>
      <c r="Y706" s="14"/>
      <c r="Z706" s="14"/>
      <c r="AA706" s="14"/>
      <c r="AB706" s="14"/>
      <c r="AC706" s="14"/>
      <c r="AD706" s="14"/>
      <c r="AE706" s="14"/>
      <c r="AT706" s="272" t="s">
        <v>364</v>
      </c>
      <c r="AU706" s="272" t="s">
        <v>90</v>
      </c>
      <c r="AV706" s="14" t="s">
        <v>90</v>
      </c>
      <c r="AW706" s="14" t="s">
        <v>36</v>
      </c>
      <c r="AX706" s="14" t="s">
        <v>81</v>
      </c>
      <c r="AY706" s="272" t="s">
        <v>215</v>
      </c>
    </row>
    <row r="707" s="14" customFormat="1">
      <c r="A707" s="14"/>
      <c r="B707" s="262"/>
      <c r="C707" s="263"/>
      <c r="D707" s="233" t="s">
        <v>364</v>
      </c>
      <c r="E707" s="264" t="s">
        <v>1</v>
      </c>
      <c r="F707" s="265" t="s">
        <v>836</v>
      </c>
      <c r="G707" s="263"/>
      <c r="H707" s="266">
        <v>-3.6000000000000001</v>
      </c>
      <c r="I707" s="267"/>
      <c r="J707" s="263"/>
      <c r="K707" s="263"/>
      <c r="L707" s="268"/>
      <c r="M707" s="269"/>
      <c r="N707" s="270"/>
      <c r="O707" s="270"/>
      <c r="P707" s="270"/>
      <c r="Q707" s="270"/>
      <c r="R707" s="270"/>
      <c r="S707" s="270"/>
      <c r="T707" s="271"/>
      <c r="U707" s="14"/>
      <c r="V707" s="14"/>
      <c r="W707" s="14"/>
      <c r="X707" s="14"/>
      <c r="Y707" s="14"/>
      <c r="Z707" s="14"/>
      <c r="AA707" s="14"/>
      <c r="AB707" s="14"/>
      <c r="AC707" s="14"/>
      <c r="AD707" s="14"/>
      <c r="AE707" s="14"/>
      <c r="AT707" s="272" t="s">
        <v>364</v>
      </c>
      <c r="AU707" s="272" t="s">
        <v>90</v>
      </c>
      <c r="AV707" s="14" t="s">
        <v>90</v>
      </c>
      <c r="AW707" s="14" t="s">
        <v>36</v>
      </c>
      <c r="AX707" s="14" t="s">
        <v>81</v>
      </c>
      <c r="AY707" s="272" t="s">
        <v>215</v>
      </c>
    </row>
    <row r="708" s="16" customFormat="1">
      <c r="A708" s="16"/>
      <c r="B708" s="284"/>
      <c r="C708" s="285"/>
      <c r="D708" s="233" t="s">
        <v>364</v>
      </c>
      <c r="E708" s="286" t="s">
        <v>1</v>
      </c>
      <c r="F708" s="287" t="s">
        <v>403</v>
      </c>
      <c r="G708" s="285"/>
      <c r="H708" s="288">
        <v>605.35599999999999</v>
      </c>
      <c r="I708" s="289"/>
      <c r="J708" s="285"/>
      <c r="K708" s="285"/>
      <c r="L708" s="290"/>
      <c r="M708" s="291"/>
      <c r="N708" s="292"/>
      <c r="O708" s="292"/>
      <c r="P708" s="292"/>
      <c r="Q708" s="292"/>
      <c r="R708" s="292"/>
      <c r="S708" s="292"/>
      <c r="T708" s="293"/>
      <c r="U708" s="16"/>
      <c r="V708" s="16"/>
      <c r="W708" s="16"/>
      <c r="X708" s="16"/>
      <c r="Y708" s="16"/>
      <c r="Z708" s="16"/>
      <c r="AA708" s="16"/>
      <c r="AB708" s="16"/>
      <c r="AC708" s="16"/>
      <c r="AD708" s="16"/>
      <c r="AE708" s="16"/>
      <c r="AT708" s="294" t="s">
        <v>364</v>
      </c>
      <c r="AU708" s="294" t="s">
        <v>90</v>
      </c>
      <c r="AV708" s="16" t="s">
        <v>227</v>
      </c>
      <c r="AW708" s="16" t="s">
        <v>36</v>
      </c>
      <c r="AX708" s="16" t="s">
        <v>81</v>
      </c>
      <c r="AY708" s="294" t="s">
        <v>215</v>
      </c>
    </row>
    <row r="709" s="13" customFormat="1">
      <c r="A709" s="13"/>
      <c r="B709" s="252"/>
      <c r="C709" s="253"/>
      <c r="D709" s="233" t="s">
        <v>364</v>
      </c>
      <c r="E709" s="254" t="s">
        <v>1</v>
      </c>
      <c r="F709" s="255" t="s">
        <v>853</v>
      </c>
      <c r="G709" s="253"/>
      <c r="H709" s="254" t="s">
        <v>1</v>
      </c>
      <c r="I709" s="256"/>
      <c r="J709" s="253"/>
      <c r="K709" s="253"/>
      <c r="L709" s="257"/>
      <c r="M709" s="258"/>
      <c r="N709" s="259"/>
      <c r="O709" s="259"/>
      <c r="P709" s="259"/>
      <c r="Q709" s="259"/>
      <c r="R709" s="259"/>
      <c r="S709" s="259"/>
      <c r="T709" s="260"/>
      <c r="U709" s="13"/>
      <c r="V709" s="13"/>
      <c r="W709" s="13"/>
      <c r="X709" s="13"/>
      <c r="Y709" s="13"/>
      <c r="Z709" s="13"/>
      <c r="AA709" s="13"/>
      <c r="AB709" s="13"/>
      <c r="AC709" s="13"/>
      <c r="AD709" s="13"/>
      <c r="AE709" s="13"/>
      <c r="AT709" s="261" t="s">
        <v>364</v>
      </c>
      <c r="AU709" s="261" t="s">
        <v>90</v>
      </c>
      <c r="AV709" s="13" t="s">
        <v>88</v>
      </c>
      <c r="AW709" s="13" t="s">
        <v>36</v>
      </c>
      <c r="AX709" s="13" t="s">
        <v>81</v>
      </c>
      <c r="AY709" s="261" t="s">
        <v>215</v>
      </c>
    </row>
    <row r="710" s="13" customFormat="1">
      <c r="A710" s="13"/>
      <c r="B710" s="252"/>
      <c r="C710" s="253"/>
      <c r="D710" s="233" t="s">
        <v>364</v>
      </c>
      <c r="E710" s="254" t="s">
        <v>1</v>
      </c>
      <c r="F710" s="255" t="s">
        <v>389</v>
      </c>
      <c r="G710" s="253"/>
      <c r="H710" s="254" t="s">
        <v>1</v>
      </c>
      <c r="I710" s="256"/>
      <c r="J710" s="253"/>
      <c r="K710" s="253"/>
      <c r="L710" s="257"/>
      <c r="M710" s="258"/>
      <c r="N710" s="259"/>
      <c r="O710" s="259"/>
      <c r="P710" s="259"/>
      <c r="Q710" s="259"/>
      <c r="R710" s="259"/>
      <c r="S710" s="259"/>
      <c r="T710" s="260"/>
      <c r="U710" s="13"/>
      <c r="V710" s="13"/>
      <c r="W710" s="13"/>
      <c r="X710" s="13"/>
      <c r="Y710" s="13"/>
      <c r="Z710" s="13"/>
      <c r="AA710" s="13"/>
      <c r="AB710" s="13"/>
      <c r="AC710" s="13"/>
      <c r="AD710" s="13"/>
      <c r="AE710" s="13"/>
      <c r="AT710" s="261" t="s">
        <v>364</v>
      </c>
      <c r="AU710" s="261" t="s">
        <v>90</v>
      </c>
      <c r="AV710" s="13" t="s">
        <v>88</v>
      </c>
      <c r="AW710" s="13" t="s">
        <v>36</v>
      </c>
      <c r="AX710" s="13" t="s">
        <v>81</v>
      </c>
      <c r="AY710" s="261" t="s">
        <v>215</v>
      </c>
    </row>
    <row r="711" s="14" customFormat="1">
      <c r="A711" s="14"/>
      <c r="B711" s="262"/>
      <c r="C711" s="263"/>
      <c r="D711" s="233" t="s">
        <v>364</v>
      </c>
      <c r="E711" s="264" t="s">
        <v>1</v>
      </c>
      <c r="F711" s="265" t="s">
        <v>854</v>
      </c>
      <c r="G711" s="263"/>
      <c r="H711" s="266">
        <v>104.265</v>
      </c>
      <c r="I711" s="267"/>
      <c r="J711" s="263"/>
      <c r="K711" s="263"/>
      <c r="L711" s="268"/>
      <c r="M711" s="269"/>
      <c r="N711" s="270"/>
      <c r="O711" s="270"/>
      <c r="P711" s="270"/>
      <c r="Q711" s="270"/>
      <c r="R711" s="270"/>
      <c r="S711" s="270"/>
      <c r="T711" s="271"/>
      <c r="U711" s="14"/>
      <c r="V711" s="14"/>
      <c r="W711" s="14"/>
      <c r="X711" s="14"/>
      <c r="Y711" s="14"/>
      <c r="Z711" s="14"/>
      <c r="AA711" s="14"/>
      <c r="AB711" s="14"/>
      <c r="AC711" s="14"/>
      <c r="AD711" s="14"/>
      <c r="AE711" s="14"/>
      <c r="AT711" s="272" t="s">
        <v>364</v>
      </c>
      <c r="AU711" s="272" t="s">
        <v>90</v>
      </c>
      <c r="AV711" s="14" t="s">
        <v>90</v>
      </c>
      <c r="AW711" s="14" t="s">
        <v>36</v>
      </c>
      <c r="AX711" s="14" t="s">
        <v>81</v>
      </c>
      <c r="AY711" s="272" t="s">
        <v>215</v>
      </c>
    </row>
    <row r="712" s="14" customFormat="1">
      <c r="A712" s="14"/>
      <c r="B712" s="262"/>
      <c r="C712" s="263"/>
      <c r="D712" s="233" t="s">
        <v>364</v>
      </c>
      <c r="E712" s="264" t="s">
        <v>1</v>
      </c>
      <c r="F712" s="265" t="s">
        <v>855</v>
      </c>
      <c r="G712" s="263"/>
      <c r="H712" s="266">
        <v>-23.039999999999999</v>
      </c>
      <c r="I712" s="267"/>
      <c r="J712" s="263"/>
      <c r="K712" s="263"/>
      <c r="L712" s="268"/>
      <c r="M712" s="269"/>
      <c r="N712" s="270"/>
      <c r="O712" s="270"/>
      <c r="P712" s="270"/>
      <c r="Q712" s="270"/>
      <c r="R712" s="270"/>
      <c r="S712" s="270"/>
      <c r="T712" s="271"/>
      <c r="U712" s="14"/>
      <c r="V712" s="14"/>
      <c r="W712" s="14"/>
      <c r="X712" s="14"/>
      <c r="Y712" s="14"/>
      <c r="Z712" s="14"/>
      <c r="AA712" s="14"/>
      <c r="AB712" s="14"/>
      <c r="AC712" s="14"/>
      <c r="AD712" s="14"/>
      <c r="AE712" s="14"/>
      <c r="AT712" s="272" t="s">
        <v>364</v>
      </c>
      <c r="AU712" s="272" t="s">
        <v>90</v>
      </c>
      <c r="AV712" s="14" t="s">
        <v>90</v>
      </c>
      <c r="AW712" s="14" t="s">
        <v>36</v>
      </c>
      <c r="AX712" s="14" t="s">
        <v>81</v>
      </c>
      <c r="AY712" s="272" t="s">
        <v>215</v>
      </c>
    </row>
    <row r="713" s="14" customFormat="1">
      <c r="A713" s="14"/>
      <c r="B713" s="262"/>
      <c r="C713" s="263"/>
      <c r="D713" s="233" t="s">
        <v>364</v>
      </c>
      <c r="E713" s="264" t="s">
        <v>1</v>
      </c>
      <c r="F713" s="265" t="s">
        <v>856</v>
      </c>
      <c r="G713" s="263"/>
      <c r="H713" s="266">
        <v>-1.98</v>
      </c>
      <c r="I713" s="267"/>
      <c r="J713" s="263"/>
      <c r="K713" s="263"/>
      <c r="L713" s="268"/>
      <c r="M713" s="269"/>
      <c r="N713" s="270"/>
      <c r="O713" s="270"/>
      <c r="P713" s="270"/>
      <c r="Q713" s="270"/>
      <c r="R713" s="270"/>
      <c r="S713" s="270"/>
      <c r="T713" s="271"/>
      <c r="U713" s="14"/>
      <c r="V713" s="14"/>
      <c r="W713" s="14"/>
      <c r="X713" s="14"/>
      <c r="Y713" s="14"/>
      <c r="Z713" s="14"/>
      <c r="AA713" s="14"/>
      <c r="AB713" s="14"/>
      <c r="AC713" s="14"/>
      <c r="AD713" s="14"/>
      <c r="AE713" s="14"/>
      <c r="AT713" s="272" t="s">
        <v>364</v>
      </c>
      <c r="AU713" s="272" t="s">
        <v>90</v>
      </c>
      <c r="AV713" s="14" t="s">
        <v>90</v>
      </c>
      <c r="AW713" s="14" t="s">
        <v>36</v>
      </c>
      <c r="AX713" s="14" t="s">
        <v>81</v>
      </c>
      <c r="AY713" s="272" t="s">
        <v>215</v>
      </c>
    </row>
    <row r="714" s="13" customFormat="1">
      <c r="A714" s="13"/>
      <c r="B714" s="252"/>
      <c r="C714" s="253"/>
      <c r="D714" s="233" t="s">
        <v>364</v>
      </c>
      <c r="E714" s="254" t="s">
        <v>1</v>
      </c>
      <c r="F714" s="255" t="s">
        <v>395</v>
      </c>
      <c r="G714" s="253"/>
      <c r="H714" s="254" t="s">
        <v>1</v>
      </c>
      <c r="I714" s="256"/>
      <c r="J714" s="253"/>
      <c r="K714" s="253"/>
      <c r="L714" s="257"/>
      <c r="M714" s="258"/>
      <c r="N714" s="259"/>
      <c r="O714" s="259"/>
      <c r="P714" s="259"/>
      <c r="Q714" s="259"/>
      <c r="R714" s="259"/>
      <c r="S714" s="259"/>
      <c r="T714" s="260"/>
      <c r="U714" s="13"/>
      <c r="V714" s="13"/>
      <c r="W714" s="13"/>
      <c r="X714" s="13"/>
      <c r="Y714" s="13"/>
      <c r="Z714" s="13"/>
      <c r="AA714" s="13"/>
      <c r="AB714" s="13"/>
      <c r="AC714" s="13"/>
      <c r="AD714" s="13"/>
      <c r="AE714" s="13"/>
      <c r="AT714" s="261" t="s">
        <v>364</v>
      </c>
      <c r="AU714" s="261" t="s">
        <v>90</v>
      </c>
      <c r="AV714" s="13" t="s">
        <v>88</v>
      </c>
      <c r="AW714" s="13" t="s">
        <v>36</v>
      </c>
      <c r="AX714" s="13" t="s">
        <v>81</v>
      </c>
      <c r="AY714" s="261" t="s">
        <v>215</v>
      </c>
    </row>
    <row r="715" s="14" customFormat="1">
      <c r="A715" s="14"/>
      <c r="B715" s="262"/>
      <c r="C715" s="263"/>
      <c r="D715" s="233" t="s">
        <v>364</v>
      </c>
      <c r="E715" s="264" t="s">
        <v>1</v>
      </c>
      <c r="F715" s="265" t="s">
        <v>857</v>
      </c>
      <c r="G715" s="263"/>
      <c r="H715" s="266">
        <v>34.159999999999997</v>
      </c>
      <c r="I715" s="267"/>
      <c r="J715" s="263"/>
      <c r="K715" s="263"/>
      <c r="L715" s="268"/>
      <c r="M715" s="269"/>
      <c r="N715" s="270"/>
      <c r="O715" s="270"/>
      <c r="P715" s="270"/>
      <c r="Q715" s="270"/>
      <c r="R715" s="270"/>
      <c r="S715" s="270"/>
      <c r="T715" s="271"/>
      <c r="U715" s="14"/>
      <c r="V715" s="14"/>
      <c r="W715" s="14"/>
      <c r="X715" s="14"/>
      <c r="Y715" s="14"/>
      <c r="Z715" s="14"/>
      <c r="AA715" s="14"/>
      <c r="AB715" s="14"/>
      <c r="AC715" s="14"/>
      <c r="AD715" s="14"/>
      <c r="AE715" s="14"/>
      <c r="AT715" s="272" t="s">
        <v>364</v>
      </c>
      <c r="AU715" s="272" t="s">
        <v>90</v>
      </c>
      <c r="AV715" s="14" t="s">
        <v>90</v>
      </c>
      <c r="AW715" s="14" t="s">
        <v>36</v>
      </c>
      <c r="AX715" s="14" t="s">
        <v>81</v>
      </c>
      <c r="AY715" s="272" t="s">
        <v>215</v>
      </c>
    </row>
    <row r="716" s="14" customFormat="1">
      <c r="A716" s="14"/>
      <c r="B716" s="262"/>
      <c r="C716" s="263"/>
      <c r="D716" s="233" t="s">
        <v>364</v>
      </c>
      <c r="E716" s="264" t="s">
        <v>1</v>
      </c>
      <c r="F716" s="265" t="s">
        <v>845</v>
      </c>
      <c r="G716" s="263"/>
      <c r="H716" s="266">
        <v>-3.8399999999999999</v>
      </c>
      <c r="I716" s="267"/>
      <c r="J716" s="263"/>
      <c r="K716" s="263"/>
      <c r="L716" s="268"/>
      <c r="M716" s="269"/>
      <c r="N716" s="270"/>
      <c r="O716" s="270"/>
      <c r="P716" s="270"/>
      <c r="Q716" s="270"/>
      <c r="R716" s="270"/>
      <c r="S716" s="270"/>
      <c r="T716" s="271"/>
      <c r="U716" s="14"/>
      <c r="V716" s="14"/>
      <c r="W716" s="14"/>
      <c r="X716" s="14"/>
      <c r="Y716" s="14"/>
      <c r="Z716" s="14"/>
      <c r="AA716" s="14"/>
      <c r="AB716" s="14"/>
      <c r="AC716" s="14"/>
      <c r="AD716" s="14"/>
      <c r="AE716" s="14"/>
      <c r="AT716" s="272" t="s">
        <v>364</v>
      </c>
      <c r="AU716" s="272" t="s">
        <v>90</v>
      </c>
      <c r="AV716" s="14" t="s">
        <v>90</v>
      </c>
      <c r="AW716" s="14" t="s">
        <v>36</v>
      </c>
      <c r="AX716" s="14" t="s">
        <v>81</v>
      </c>
      <c r="AY716" s="272" t="s">
        <v>215</v>
      </c>
    </row>
    <row r="717" s="14" customFormat="1">
      <c r="A717" s="14"/>
      <c r="B717" s="262"/>
      <c r="C717" s="263"/>
      <c r="D717" s="233" t="s">
        <v>364</v>
      </c>
      <c r="E717" s="264" t="s">
        <v>1</v>
      </c>
      <c r="F717" s="265" t="s">
        <v>858</v>
      </c>
      <c r="G717" s="263"/>
      <c r="H717" s="266">
        <v>-1.9199999999999999</v>
      </c>
      <c r="I717" s="267"/>
      <c r="J717" s="263"/>
      <c r="K717" s="263"/>
      <c r="L717" s="268"/>
      <c r="M717" s="269"/>
      <c r="N717" s="270"/>
      <c r="O717" s="270"/>
      <c r="P717" s="270"/>
      <c r="Q717" s="270"/>
      <c r="R717" s="270"/>
      <c r="S717" s="270"/>
      <c r="T717" s="271"/>
      <c r="U717" s="14"/>
      <c r="V717" s="14"/>
      <c r="W717" s="14"/>
      <c r="X717" s="14"/>
      <c r="Y717" s="14"/>
      <c r="Z717" s="14"/>
      <c r="AA717" s="14"/>
      <c r="AB717" s="14"/>
      <c r="AC717" s="14"/>
      <c r="AD717" s="14"/>
      <c r="AE717" s="14"/>
      <c r="AT717" s="272" t="s">
        <v>364</v>
      </c>
      <c r="AU717" s="272" t="s">
        <v>90</v>
      </c>
      <c r="AV717" s="14" t="s">
        <v>90</v>
      </c>
      <c r="AW717" s="14" t="s">
        <v>36</v>
      </c>
      <c r="AX717" s="14" t="s">
        <v>81</v>
      </c>
      <c r="AY717" s="272" t="s">
        <v>215</v>
      </c>
    </row>
    <row r="718" s="14" customFormat="1">
      <c r="A718" s="14"/>
      <c r="B718" s="262"/>
      <c r="C718" s="263"/>
      <c r="D718" s="233" t="s">
        <v>364</v>
      </c>
      <c r="E718" s="264" t="s">
        <v>1</v>
      </c>
      <c r="F718" s="265" t="s">
        <v>859</v>
      </c>
      <c r="G718" s="263"/>
      <c r="H718" s="266">
        <v>22.399999999999999</v>
      </c>
      <c r="I718" s="267"/>
      <c r="J718" s="263"/>
      <c r="K718" s="263"/>
      <c r="L718" s="268"/>
      <c r="M718" s="269"/>
      <c r="N718" s="270"/>
      <c r="O718" s="270"/>
      <c r="P718" s="270"/>
      <c r="Q718" s="270"/>
      <c r="R718" s="270"/>
      <c r="S718" s="270"/>
      <c r="T718" s="271"/>
      <c r="U718" s="14"/>
      <c r="V718" s="14"/>
      <c r="W718" s="14"/>
      <c r="X718" s="14"/>
      <c r="Y718" s="14"/>
      <c r="Z718" s="14"/>
      <c r="AA718" s="14"/>
      <c r="AB718" s="14"/>
      <c r="AC718" s="14"/>
      <c r="AD718" s="14"/>
      <c r="AE718" s="14"/>
      <c r="AT718" s="272" t="s">
        <v>364</v>
      </c>
      <c r="AU718" s="272" t="s">
        <v>90</v>
      </c>
      <c r="AV718" s="14" t="s">
        <v>90</v>
      </c>
      <c r="AW718" s="14" t="s">
        <v>36</v>
      </c>
      <c r="AX718" s="14" t="s">
        <v>81</v>
      </c>
      <c r="AY718" s="272" t="s">
        <v>215</v>
      </c>
    </row>
    <row r="719" s="13" customFormat="1">
      <c r="A719" s="13"/>
      <c r="B719" s="252"/>
      <c r="C719" s="253"/>
      <c r="D719" s="233" t="s">
        <v>364</v>
      </c>
      <c r="E719" s="254" t="s">
        <v>1</v>
      </c>
      <c r="F719" s="255" t="s">
        <v>401</v>
      </c>
      <c r="G719" s="253"/>
      <c r="H719" s="254" t="s">
        <v>1</v>
      </c>
      <c r="I719" s="256"/>
      <c r="J719" s="253"/>
      <c r="K719" s="253"/>
      <c r="L719" s="257"/>
      <c r="M719" s="258"/>
      <c r="N719" s="259"/>
      <c r="O719" s="259"/>
      <c r="P719" s="259"/>
      <c r="Q719" s="259"/>
      <c r="R719" s="259"/>
      <c r="S719" s="259"/>
      <c r="T719" s="260"/>
      <c r="U719" s="13"/>
      <c r="V719" s="13"/>
      <c r="W719" s="13"/>
      <c r="X719" s="13"/>
      <c r="Y719" s="13"/>
      <c r="Z719" s="13"/>
      <c r="AA719" s="13"/>
      <c r="AB719" s="13"/>
      <c r="AC719" s="13"/>
      <c r="AD719" s="13"/>
      <c r="AE719" s="13"/>
      <c r="AT719" s="261" t="s">
        <v>364</v>
      </c>
      <c r="AU719" s="261" t="s">
        <v>90</v>
      </c>
      <c r="AV719" s="13" t="s">
        <v>88</v>
      </c>
      <c r="AW719" s="13" t="s">
        <v>36</v>
      </c>
      <c r="AX719" s="13" t="s">
        <v>81</v>
      </c>
      <c r="AY719" s="261" t="s">
        <v>215</v>
      </c>
    </row>
    <row r="720" s="14" customFormat="1">
      <c r="A720" s="14"/>
      <c r="B720" s="262"/>
      <c r="C720" s="263"/>
      <c r="D720" s="233" t="s">
        <v>364</v>
      </c>
      <c r="E720" s="264" t="s">
        <v>1</v>
      </c>
      <c r="F720" s="265" t="s">
        <v>860</v>
      </c>
      <c r="G720" s="263"/>
      <c r="H720" s="266">
        <v>59.780000000000001</v>
      </c>
      <c r="I720" s="267"/>
      <c r="J720" s="263"/>
      <c r="K720" s="263"/>
      <c r="L720" s="268"/>
      <c r="M720" s="269"/>
      <c r="N720" s="270"/>
      <c r="O720" s="270"/>
      <c r="P720" s="270"/>
      <c r="Q720" s="270"/>
      <c r="R720" s="270"/>
      <c r="S720" s="270"/>
      <c r="T720" s="271"/>
      <c r="U720" s="14"/>
      <c r="V720" s="14"/>
      <c r="W720" s="14"/>
      <c r="X720" s="14"/>
      <c r="Y720" s="14"/>
      <c r="Z720" s="14"/>
      <c r="AA720" s="14"/>
      <c r="AB720" s="14"/>
      <c r="AC720" s="14"/>
      <c r="AD720" s="14"/>
      <c r="AE720" s="14"/>
      <c r="AT720" s="272" t="s">
        <v>364</v>
      </c>
      <c r="AU720" s="272" t="s">
        <v>90</v>
      </c>
      <c r="AV720" s="14" t="s">
        <v>90</v>
      </c>
      <c r="AW720" s="14" t="s">
        <v>36</v>
      </c>
      <c r="AX720" s="14" t="s">
        <v>81</v>
      </c>
      <c r="AY720" s="272" t="s">
        <v>215</v>
      </c>
    </row>
    <row r="721" s="14" customFormat="1">
      <c r="A721" s="14"/>
      <c r="B721" s="262"/>
      <c r="C721" s="263"/>
      <c r="D721" s="233" t="s">
        <v>364</v>
      </c>
      <c r="E721" s="264" t="s">
        <v>1</v>
      </c>
      <c r="F721" s="265" t="s">
        <v>861</v>
      </c>
      <c r="G721" s="263"/>
      <c r="H721" s="266">
        <v>38.149999999999999</v>
      </c>
      <c r="I721" s="267"/>
      <c r="J721" s="263"/>
      <c r="K721" s="263"/>
      <c r="L721" s="268"/>
      <c r="M721" s="269"/>
      <c r="N721" s="270"/>
      <c r="O721" s="270"/>
      <c r="P721" s="270"/>
      <c r="Q721" s="270"/>
      <c r="R721" s="270"/>
      <c r="S721" s="270"/>
      <c r="T721" s="271"/>
      <c r="U721" s="14"/>
      <c r="V721" s="14"/>
      <c r="W721" s="14"/>
      <c r="X721" s="14"/>
      <c r="Y721" s="14"/>
      <c r="Z721" s="14"/>
      <c r="AA721" s="14"/>
      <c r="AB721" s="14"/>
      <c r="AC721" s="14"/>
      <c r="AD721" s="14"/>
      <c r="AE721" s="14"/>
      <c r="AT721" s="272" t="s">
        <v>364</v>
      </c>
      <c r="AU721" s="272" t="s">
        <v>90</v>
      </c>
      <c r="AV721" s="14" t="s">
        <v>90</v>
      </c>
      <c r="AW721" s="14" t="s">
        <v>36</v>
      </c>
      <c r="AX721" s="14" t="s">
        <v>81</v>
      </c>
      <c r="AY721" s="272" t="s">
        <v>215</v>
      </c>
    </row>
    <row r="722" s="14" customFormat="1">
      <c r="A722" s="14"/>
      <c r="B722" s="262"/>
      <c r="C722" s="263"/>
      <c r="D722" s="233" t="s">
        <v>364</v>
      </c>
      <c r="E722" s="264" t="s">
        <v>1</v>
      </c>
      <c r="F722" s="265" t="s">
        <v>862</v>
      </c>
      <c r="G722" s="263"/>
      <c r="H722" s="266">
        <v>-15.359999999999999</v>
      </c>
      <c r="I722" s="267"/>
      <c r="J722" s="263"/>
      <c r="K722" s="263"/>
      <c r="L722" s="268"/>
      <c r="M722" s="269"/>
      <c r="N722" s="270"/>
      <c r="O722" s="270"/>
      <c r="P722" s="270"/>
      <c r="Q722" s="270"/>
      <c r="R722" s="270"/>
      <c r="S722" s="270"/>
      <c r="T722" s="271"/>
      <c r="U722" s="14"/>
      <c r="V722" s="14"/>
      <c r="W722" s="14"/>
      <c r="X722" s="14"/>
      <c r="Y722" s="14"/>
      <c r="Z722" s="14"/>
      <c r="AA722" s="14"/>
      <c r="AB722" s="14"/>
      <c r="AC722" s="14"/>
      <c r="AD722" s="14"/>
      <c r="AE722" s="14"/>
      <c r="AT722" s="272" t="s">
        <v>364</v>
      </c>
      <c r="AU722" s="272" t="s">
        <v>90</v>
      </c>
      <c r="AV722" s="14" t="s">
        <v>90</v>
      </c>
      <c r="AW722" s="14" t="s">
        <v>36</v>
      </c>
      <c r="AX722" s="14" t="s">
        <v>81</v>
      </c>
      <c r="AY722" s="272" t="s">
        <v>215</v>
      </c>
    </row>
    <row r="723" s="14" customFormat="1">
      <c r="A723" s="14"/>
      <c r="B723" s="262"/>
      <c r="C723" s="263"/>
      <c r="D723" s="233" t="s">
        <v>364</v>
      </c>
      <c r="E723" s="264" t="s">
        <v>1</v>
      </c>
      <c r="F723" s="265" t="s">
        <v>863</v>
      </c>
      <c r="G723" s="263"/>
      <c r="H723" s="266">
        <v>-5.7599999999999998</v>
      </c>
      <c r="I723" s="267"/>
      <c r="J723" s="263"/>
      <c r="K723" s="263"/>
      <c r="L723" s="268"/>
      <c r="M723" s="269"/>
      <c r="N723" s="270"/>
      <c r="O723" s="270"/>
      <c r="P723" s="270"/>
      <c r="Q723" s="270"/>
      <c r="R723" s="270"/>
      <c r="S723" s="270"/>
      <c r="T723" s="271"/>
      <c r="U723" s="14"/>
      <c r="V723" s="14"/>
      <c r="W723" s="14"/>
      <c r="X723" s="14"/>
      <c r="Y723" s="14"/>
      <c r="Z723" s="14"/>
      <c r="AA723" s="14"/>
      <c r="AB723" s="14"/>
      <c r="AC723" s="14"/>
      <c r="AD723" s="14"/>
      <c r="AE723" s="14"/>
      <c r="AT723" s="272" t="s">
        <v>364</v>
      </c>
      <c r="AU723" s="272" t="s">
        <v>90</v>
      </c>
      <c r="AV723" s="14" t="s">
        <v>90</v>
      </c>
      <c r="AW723" s="14" t="s">
        <v>36</v>
      </c>
      <c r="AX723" s="14" t="s">
        <v>81</v>
      </c>
      <c r="AY723" s="272" t="s">
        <v>215</v>
      </c>
    </row>
    <row r="724" s="14" customFormat="1">
      <c r="A724" s="14"/>
      <c r="B724" s="262"/>
      <c r="C724" s="263"/>
      <c r="D724" s="233" t="s">
        <v>364</v>
      </c>
      <c r="E724" s="264" t="s">
        <v>1</v>
      </c>
      <c r="F724" s="265" t="s">
        <v>864</v>
      </c>
      <c r="G724" s="263"/>
      <c r="H724" s="266">
        <v>-3.7949999999999999</v>
      </c>
      <c r="I724" s="267"/>
      <c r="J724" s="263"/>
      <c r="K724" s="263"/>
      <c r="L724" s="268"/>
      <c r="M724" s="269"/>
      <c r="N724" s="270"/>
      <c r="O724" s="270"/>
      <c r="P724" s="270"/>
      <c r="Q724" s="270"/>
      <c r="R724" s="270"/>
      <c r="S724" s="270"/>
      <c r="T724" s="271"/>
      <c r="U724" s="14"/>
      <c r="V724" s="14"/>
      <c r="W724" s="14"/>
      <c r="X724" s="14"/>
      <c r="Y724" s="14"/>
      <c r="Z724" s="14"/>
      <c r="AA724" s="14"/>
      <c r="AB724" s="14"/>
      <c r="AC724" s="14"/>
      <c r="AD724" s="14"/>
      <c r="AE724" s="14"/>
      <c r="AT724" s="272" t="s">
        <v>364</v>
      </c>
      <c r="AU724" s="272" t="s">
        <v>90</v>
      </c>
      <c r="AV724" s="14" t="s">
        <v>90</v>
      </c>
      <c r="AW724" s="14" t="s">
        <v>36</v>
      </c>
      <c r="AX724" s="14" t="s">
        <v>81</v>
      </c>
      <c r="AY724" s="272" t="s">
        <v>215</v>
      </c>
    </row>
    <row r="725" s="16" customFormat="1">
      <c r="A725" s="16"/>
      <c r="B725" s="284"/>
      <c r="C725" s="285"/>
      <c r="D725" s="233" t="s">
        <v>364</v>
      </c>
      <c r="E725" s="286" t="s">
        <v>1</v>
      </c>
      <c r="F725" s="287" t="s">
        <v>403</v>
      </c>
      <c r="G725" s="285"/>
      <c r="H725" s="288">
        <v>203.06</v>
      </c>
      <c r="I725" s="289"/>
      <c r="J725" s="285"/>
      <c r="K725" s="285"/>
      <c r="L725" s="290"/>
      <c r="M725" s="291"/>
      <c r="N725" s="292"/>
      <c r="O725" s="292"/>
      <c r="P725" s="292"/>
      <c r="Q725" s="292"/>
      <c r="R725" s="292"/>
      <c r="S725" s="292"/>
      <c r="T725" s="293"/>
      <c r="U725" s="16"/>
      <c r="V725" s="16"/>
      <c r="W725" s="16"/>
      <c r="X725" s="16"/>
      <c r="Y725" s="16"/>
      <c r="Z725" s="16"/>
      <c r="AA725" s="16"/>
      <c r="AB725" s="16"/>
      <c r="AC725" s="16"/>
      <c r="AD725" s="16"/>
      <c r="AE725" s="16"/>
      <c r="AT725" s="294" t="s">
        <v>364</v>
      </c>
      <c r="AU725" s="294" t="s">
        <v>90</v>
      </c>
      <c r="AV725" s="16" t="s">
        <v>227</v>
      </c>
      <c r="AW725" s="16" t="s">
        <v>36</v>
      </c>
      <c r="AX725" s="16" t="s">
        <v>81</v>
      </c>
      <c r="AY725" s="294" t="s">
        <v>215</v>
      </c>
    </row>
    <row r="726" s="13" customFormat="1">
      <c r="A726" s="13"/>
      <c r="B726" s="252"/>
      <c r="C726" s="253"/>
      <c r="D726" s="233" t="s">
        <v>364</v>
      </c>
      <c r="E726" s="254" t="s">
        <v>1</v>
      </c>
      <c r="F726" s="255" t="s">
        <v>865</v>
      </c>
      <c r="G726" s="253"/>
      <c r="H726" s="254" t="s">
        <v>1</v>
      </c>
      <c r="I726" s="256"/>
      <c r="J726" s="253"/>
      <c r="K726" s="253"/>
      <c r="L726" s="257"/>
      <c r="M726" s="258"/>
      <c r="N726" s="259"/>
      <c r="O726" s="259"/>
      <c r="P726" s="259"/>
      <c r="Q726" s="259"/>
      <c r="R726" s="259"/>
      <c r="S726" s="259"/>
      <c r="T726" s="260"/>
      <c r="U726" s="13"/>
      <c r="V726" s="13"/>
      <c r="W726" s="13"/>
      <c r="X726" s="13"/>
      <c r="Y726" s="13"/>
      <c r="Z726" s="13"/>
      <c r="AA726" s="13"/>
      <c r="AB726" s="13"/>
      <c r="AC726" s="13"/>
      <c r="AD726" s="13"/>
      <c r="AE726" s="13"/>
      <c r="AT726" s="261" t="s">
        <v>364</v>
      </c>
      <c r="AU726" s="261" t="s">
        <v>90</v>
      </c>
      <c r="AV726" s="13" t="s">
        <v>88</v>
      </c>
      <c r="AW726" s="13" t="s">
        <v>36</v>
      </c>
      <c r="AX726" s="13" t="s">
        <v>81</v>
      </c>
      <c r="AY726" s="261" t="s">
        <v>215</v>
      </c>
    </row>
    <row r="727" s="13" customFormat="1">
      <c r="A727" s="13"/>
      <c r="B727" s="252"/>
      <c r="C727" s="253"/>
      <c r="D727" s="233" t="s">
        <v>364</v>
      </c>
      <c r="E727" s="254" t="s">
        <v>1</v>
      </c>
      <c r="F727" s="255" t="s">
        <v>853</v>
      </c>
      <c r="G727" s="253"/>
      <c r="H727" s="254" t="s">
        <v>1</v>
      </c>
      <c r="I727" s="256"/>
      <c r="J727" s="253"/>
      <c r="K727" s="253"/>
      <c r="L727" s="257"/>
      <c r="M727" s="258"/>
      <c r="N727" s="259"/>
      <c r="O727" s="259"/>
      <c r="P727" s="259"/>
      <c r="Q727" s="259"/>
      <c r="R727" s="259"/>
      <c r="S727" s="259"/>
      <c r="T727" s="260"/>
      <c r="U727" s="13"/>
      <c r="V727" s="13"/>
      <c r="W727" s="13"/>
      <c r="X727" s="13"/>
      <c r="Y727" s="13"/>
      <c r="Z727" s="13"/>
      <c r="AA727" s="13"/>
      <c r="AB727" s="13"/>
      <c r="AC727" s="13"/>
      <c r="AD727" s="13"/>
      <c r="AE727" s="13"/>
      <c r="AT727" s="261" t="s">
        <v>364</v>
      </c>
      <c r="AU727" s="261" t="s">
        <v>90</v>
      </c>
      <c r="AV727" s="13" t="s">
        <v>88</v>
      </c>
      <c r="AW727" s="13" t="s">
        <v>36</v>
      </c>
      <c r="AX727" s="13" t="s">
        <v>81</v>
      </c>
      <c r="AY727" s="261" t="s">
        <v>215</v>
      </c>
    </row>
    <row r="728" s="13" customFormat="1">
      <c r="A728" s="13"/>
      <c r="B728" s="252"/>
      <c r="C728" s="253"/>
      <c r="D728" s="233" t="s">
        <v>364</v>
      </c>
      <c r="E728" s="254" t="s">
        <v>1</v>
      </c>
      <c r="F728" s="255" t="s">
        <v>389</v>
      </c>
      <c r="G728" s="253"/>
      <c r="H728" s="254" t="s">
        <v>1</v>
      </c>
      <c r="I728" s="256"/>
      <c r="J728" s="253"/>
      <c r="K728" s="253"/>
      <c r="L728" s="257"/>
      <c r="M728" s="258"/>
      <c r="N728" s="259"/>
      <c r="O728" s="259"/>
      <c r="P728" s="259"/>
      <c r="Q728" s="259"/>
      <c r="R728" s="259"/>
      <c r="S728" s="259"/>
      <c r="T728" s="260"/>
      <c r="U728" s="13"/>
      <c r="V728" s="13"/>
      <c r="W728" s="13"/>
      <c r="X728" s="13"/>
      <c r="Y728" s="13"/>
      <c r="Z728" s="13"/>
      <c r="AA728" s="13"/>
      <c r="AB728" s="13"/>
      <c r="AC728" s="13"/>
      <c r="AD728" s="13"/>
      <c r="AE728" s="13"/>
      <c r="AT728" s="261" t="s">
        <v>364</v>
      </c>
      <c r="AU728" s="261" t="s">
        <v>90</v>
      </c>
      <c r="AV728" s="13" t="s">
        <v>88</v>
      </c>
      <c r="AW728" s="13" t="s">
        <v>36</v>
      </c>
      <c r="AX728" s="13" t="s">
        <v>81</v>
      </c>
      <c r="AY728" s="261" t="s">
        <v>215</v>
      </c>
    </row>
    <row r="729" s="14" customFormat="1">
      <c r="A729" s="14"/>
      <c r="B729" s="262"/>
      <c r="C729" s="263"/>
      <c r="D729" s="233" t="s">
        <v>364</v>
      </c>
      <c r="E729" s="264" t="s">
        <v>1</v>
      </c>
      <c r="F729" s="265" t="s">
        <v>866</v>
      </c>
      <c r="G729" s="263"/>
      <c r="H729" s="266">
        <v>14.895</v>
      </c>
      <c r="I729" s="267"/>
      <c r="J729" s="263"/>
      <c r="K729" s="263"/>
      <c r="L729" s="268"/>
      <c r="M729" s="269"/>
      <c r="N729" s="270"/>
      <c r="O729" s="270"/>
      <c r="P729" s="270"/>
      <c r="Q729" s="270"/>
      <c r="R729" s="270"/>
      <c r="S729" s="270"/>
      <c r="T729" s="271"/>
      <c r="U729" s="14"/>
      <c r="V729" s="14"/>
      <c r="W729" s="14"/>
      <c r="X729" s="14"/>
      <c r="Y729" s="14"/>
      <c r="Z729" s="14"/>
      <c r="AA729" s="14"/>
      <c r="AB729" s="14"/>
      <c r="AC729" s="14"/>
      <c r="AD729" s="14"/>
      <c r="AE729" s="14"/>
      <c r="AT729" s="272" t="s">
        <v>364</v>
      </c>
      <c r="AU729" s="272" t="s">
        <v>90</v>
      </c>
      <c r="AV729" s="14" t="s">
        <v>90</v>
      </c>
      <c r="AW729" s="14" t="s">
        <v>36</v>
      </c>
      <c r="AX729" s="14" t="s">
        <v>81</v>
      </c>
      <c r="AY729" s="272" t="s">
        <v>215</v>
      </c>
    </row>
    <row r="730" s="13" customFormat="1">
      <c r="A730" s="13"/>
      <c r="B730" s="252"/>
      <c r="C730" s="253"/>
      <c r="D730" s="233" t="s">
        <v>364</v>
      </c>
      <c r="E730" s="254" t="s">
        <v>1</v>
      </c>
      <c r="F730" s="255" t="s">
        <v>395</v>
      </c>
      <c r="G730" s="253"/>
      <c r="H730" s="254" t="s">
        <v>1</v>
      </c>
      <c r="I730" s="256"/>
      <c r="J730" s="253"/>
      <c r="K730" s="253"/>
      <c r="L730" s="257"/>
      <c r="M730" s="258"/>
      <c r="N730" s="259"/>
      <c r="O730" s="259"/>
      <c r="P730" s="259"/>
      <c r="Q730" s="259"/>
      <c r="R730" s="259"/>
      <c r="S730" s="259"/>
      <c r="T730" s="260"/>
      <c r="U730" s="13"/>
      <c r="V730" s="13"/>
      <c r="W730" s="13"/>
      <c r="X730" s="13"/>
      <c r="Y730" s="13"/>
      <c r="Z730" s="13"/>
      <c r="AA730" s="13"/>
      <c r="AB730" s="13"/>
      <c r="AC730" s="13"/>
      <c r="AD730" s="13"/>
      <c r="AE730" s="13"/>
      <c r="AT730" s="261" t="s">
        <v>364</v>
      </c>
      <c r="AU730" s="261" t="s">
        <v>90</v>
      </c>
      <c r="AV730" s="13" t="s">
        <v>88</v>
      </c>
      <c r="AW730" s="13" t="s">
        <v>36</v>
      </c>
      <c r="AX730" s="13" t="s">
        <v>81</v>
      </c>
      <c r="AY730" s="261" t="s">
        <v>215</v>
      </c>
    </row>
    <row r="731" s="14" customFormat="1">
      <c r="A731" s="14"/>
      <c r="B731" s="262"/>
      <c r="C731" s="263"/>
      <c r="D731" s="233" t="s">
        <v>364</v>
      </c>
      <c r="E731" s="264" t="s">
        <v>1</v>
      </c>
      <c r="F731" s="265" t="s">
        <v>867</v>
      </c>
      <c r="G731" s="263"/>
      <c r="H731" s="266">
        <v>4.8799999999999999</v>
      </c>
      <c r="I731" s="267"/>
      <c r="J731" s="263"/>
      <c r="K731" s="263"/>
      <c r="L731" s="268"/>
      <c r="M731" s="269"/>
      <c r="N731" s="270"/>
      <c r="O731" s="270"/>
      <c r="P731" s="270"/>
      <c r="Q731" s="270"/>
      <c r="R731" s="270"/>
      <c r="S731" s="270"/>
      <c r="T731" s="271"/>
      <c r="U731" s="14"/>
      <c r="V731" s="14"/>
      <c r="W731" s="14"/>
      <c r="X731" s="14"/>
      <c r="Y731" s="14"/>
      <c r="Z731" s="14"/>
      <c r="AA731" s="14"/>
      <c r="AB731" s="14"/>
      <c r="AC731" s="14"/>
      <c r="AD731" s="14"/>
      <c r="AE731" s="14"/>
      <c r="AT731" s="272" t="s">
        <v>364</v>
      </c>
      <c r="AU731" s="272" t="s">
        <v>90</v>
      </c>
      <c r="AV731" s="14" t="s">
        <v>90</v>
      </c>
      <c r="AW731" s="14" t="s">
        <v>36</v>
      </c>
      <c r="AX731" s="14" t="s">
        <v>81</v>
      </c>
      <c r="AY731" s="272" t="s">
        <v>215</v>
      </c>
    </row>
    <row r="732" s="14" customFormat="1">
      <c r="A732" s="14"/>
      <c r="B732" s="262"/>
      <c r="C732" s="263"/>
      <c r="D732" s="233" t="s">
        <v>364</v>
      </c>
      <c r="E732" s="264" t="s">
        <v>1</v>
      </c>
      <c r="F732" s="265" t="s">
        <v>868</v>
      </c>
      <c r="G732" s="263"/>
      <c r="H732" s="266">
        <v>3.2000000000000002</v>
      </c>
      <c r="I732" s="267"/>
      <c r="J732" s="263"/>
      <c r="K732" s="263"/>
      <c r="L732" s="268"/>
      <c r="M732" s="269"/>
      <c r="N732" s="270"/>
      <c r="O732" s="270"/>
      <c r="P732" s="270"/>
      <c r="Q732" s="270"/>
      <c r="R732" s="270"/>
      <c r="S732" s="270"/>
      <c r="T732" s="271"/>
      <c r="U732" s="14"/>
      <c r="V732" s="14"/>
      <c r="W732" s="14"/>
      <c r="X732" s="14"/>
      <c r="Y732" s="14"/>
      <c r="Z732" s="14"/>
      <c r="AA732" s="14"/>
      <c r="AB732" s="14"/>
      <c r="AC732" s="14"/>
      <c r="AD732" s="14"/>
      <c r="AE732" s="14"/>
      <c r="AT732" s="272" t="s">
        <v>364</v>
      </c>
      <c r="AU732" s="272" t="s">
        <v>90</v>
      </c>
      <c r="AV732" s="14" t="s">
        <v>90</v>
      </c>
      <c r="AW732" s="14" t="s">
        <v>36</v>
      </c>
      <c r="AX732" s="14" t="s">
        <v>81</v>
      </c>
      <c r="AY732" s="272" t="s">
        <v>215</v>
      </c>
    </row>
    <row r="733" s="13" customFormat="1">
      <c r="A733" s="13"/>
      <c r="B733" s="252"/>
      <c r="C733" s="253"/>
      <c r="D733" s="233" t="s">
        <v>364</v>
      </c>
      <c r="E733" s="254" t="s">
        <v>1</v>
      </c>
      <c r="F733" s="255" t="s">
        <v>401</v>
      </c>
      <c r="G733" s="253"/>
      <c r="H733" s="254" t="s">
        <v>1</v>
      </c>
      <c r="I733" s="256"/>
      <c r="J733" s="253"/>
      <c r="K733" s="253"/>
      <c r="L733" s="257"/>
      <c r="M733" s="258"/>
      <c r="N733" s="259"/>
      <c r="O733" s="259"/>
      <c r="P733" s="259"/>
      <c r="Q733" s="259"/>
      <c r="R733" s="259"/>
      <c r="S733" s="259"/>
      <c r="T733" s="260"/>
      <c r="U733" s="13"/>
      <c r="V733" s="13"/>
      <c r="W733" s="13"/>
      <c r="X733" s="13"/>
      <c r="Y733" s="13"/>
      <c r="Z733" s="13"/>
      <c r="AA733" s="13"/>
      <c r="AB733" s="13"/>
      <c r="AC733" s="13"/>
      <c r="AD733" s="13"/>
      <c r="AE733" s="13"/>
      <c r="AT733" s="261" t="s">
        <v>364</v>
      </c>
      <c r="AU733" s="261" t="s">
        <v>90</v>
      </c>
      <c r="AV733" s="13" t="s">
        <v>88</v>
      </c>
      <c r="AW733" s="13" t="s">
        <v>36</v>
      </c>
      <c r="AX733" s="13" t="s">
        <v>81</v>
      </c>
      <c r="AY733" s="261" t="s">
        <v>215</v>
      </c>
    </row>
    <row r="734" s="14" customFormat="1">
      <c r="A734" s="14"/>
      <c r="B734" s="262"/>
      <c r="C734" s="263"/>
      <c r="D734" s="233" t="s">
        <v>364</v>
      </c>
      <c r="E734" s="264" t="s">
        <v>1</v>
      </c>
      <c r="F734" s="265" t="s">
        <v>869</v>
      </c>
      <c r="G734" s="263"/>
      <c r="H734" s="266">
        <v>8.5399999999999991</v>
      </c>
      <c r="I734" s="267"/>
      <c r="J734" s="263"/>
      <c r="K734" s="263"/>
      <c r="L734" s="268"/>
      <c r="M734" s="269"/>
      <c r="N734" s="270"/>
      <c r="O734" s="270"/>
      <c r="P734" s="270"/>
      <c r="Q734" s="270"/>
      <c r="R734" s="270"/>
      <c r="S734" s="270"/>
      <c r="T734" s="271"/>
      <c r="U734" s="14"/>
      <c r="V734" s="14"/>
      <c r="W734" s="14"/>
      <c r="X734" s="14"/>
      <c r="Y734" s="14"/>
      <c r="Z734" s="14"/>
      <c r="AA734" s="14"/>
      <c r="AB734" s="14"/>
      <c r="AC734" s="14"/>
      <c r="AD734" s="14"/>
      <c r="AE734" s="14"/>
      <c r="AT734" s="272" t="s">
        <v>364</v>
      </c>
      <c r="AU734" s="272" t="s">
        <v>90</v>
      </c>
      <c r="AV734" s="14" t="s">
        <v>90</v>
      </c>
      <c r="AW734" s="14" t="s">
        <v>36</v>
      </c>
      <c r="AX734" s="14" t="s">
        <v>81</v>
      </c>
      <c r="AY734" s="272" t="s">
        <v>215</v>
      </c>
    </row>
    <row r="735" s="14" customFormat="1">
      <c r="A735" s="14"/>
      <c r="B735" s="262"/>
      <c r="C735" s="263"/>
      <c r="D735" s="233" t="s">
        <v>364</v>
      </c>
      <c r="E735" s="264" t="s">
        <v>1</v>
      </c>
      <c r="F735" s="265" t="s">
        <v>870</v>
      </c>
      <c r="G735" s="263"/>
      <c r="H735" s="266">
        <v>5.4500000000000002</v>
      </c>
      <c r="I735" s="267"/>
      <c r="J735" s="263"/>
      <c r="K735" s="263"/>
      <c r="L735" s="268"/>
      <c r="M735" s="269"/>
      <c r="N735" s="270"/>
      <c r="O735" s="270"/>
      <c r="P735" s="270"/>
      <c r="Q735" s="270"/>
      <c r="R735" s="270"/>
      <c r="S735" s="270"/>
      <c r="T735" s="271"/>
      <c r="U735" s="14"/>
      <c r="V735" s="14"/>
      <c r="W735" s="14"/>
      <c r="X735" s="14"/>
      <c r="Y735" s="14"/>
      <c r="Z735" s="14"/>
      <c r="AA735" s="14"/>
      <c r="AB735" s="14"/>
      <c r="AC735" s="14"/>
      <c r="AD735" s="14"/>
      <c r="AE735" s="14"/>
      <c r="AT735" s="272" t="s">
        <v>364</v>
      </c>
      <c r="AU735" s="272" t="s">
        <v>90</v>
      </c>
      <c r="AV735" s="14" t="s">
        <v>90</v>
      </c>
      <c r="AW735" s="14" t="s">
        <v>36</v>
      </c>
      <c r="AX735" s="14" t="s">
        <v>81</v>
      </c>
      <c r="AY735" s="272" t="s">
        <v>215</v>
      </c>
    </row>
    <row r="736" s="16" customFormat="1">
      <c r="A736" s="16"/>
      <c r="B736" s="284"/>
      <c r="C736" s="285"/>
      <c r="D736" s="233" t="s">
        <v>364</v>
      </c>
      <c r="E736" s="286" t="s">
        <v>1</v>
      </c>
      <c r="F736" s="287" t="s">
        <v>403</v>
      </c>
      <c r="G736" s="285"/>
      <c r="H736" s="288">
        <v>36.965000000000003</v>
      </c>
      <c r="I736" s="289"/>
      <c r="J736" s="285"/>
      <c r="K736" s="285"/>
      <c r="L736" s="290"/>
      <c r="M736" s="291"/>
      <c r="N736" s="292"/>
      <c r="O736" s="292"/>
      <c r="P736" s="292"/>
      <c r="Q736" s="292"/>
      <c r="R736" s="292"/>
      <c r="S736" s="292"/>
      <c r="T736" s="293"/>
      <c r="U736" s="16"/>
      <c r="V736" s="16"/>
      <c r="W736" s="16"/>
      <c r="X736" s="16"/>
      <c r="Y736" s="16"/>
      <c r="Z736" s="16"/>
      <c r="AA736" s="16"/>
      <c r="AB736" s="16"/>
      <c r="AC736" s="16"/>
      <c r="AD736" s="16"/>
      <c r="AE736" s="16"/>
      <c r="AT736" s="294" t="s">
        <v>364</v>
      </c>
      <c r="AU736" s="294" t="s">
        <v>90</v>
      </c>
      <c r="AV736" s="16" t="s">
        <v>227</v>
      </c>
      <c r="AW736" s="16" t="s">
        <v>36</v>
      </c>
      <c r="AX736" s="16" t="s">
        <v>81</v>
      </c>
      <c r="AY736" s="294" t="s">
        <v>215</v>
      </c>
    </row>
    <row r="737" s="13" customFormat="1">
      <c r="A737" s="13"/>
      <c r="B737" s="252"/>
      <c r="C737" s="253"/>
      <c r="D737" s="233" t="s">
        <v>364</v>
      </c>
      <c r="E737" s="254" t="s">
        <v>1</v>
      </c>
      <c r="F737" s="255" t="s">
        <v>871</v>
      </c>
      <c r="G737" s="253"/>
      <c r="H737" s="254" t="s">
        <v>1</v>
      </c>
      <c r="I737" s="256"/>
      <c r="J737" s="253"/>
      <c r="K737" s="253"/>
      <c r="L737" s="257"/>
      <c r="M737" s="258"/>
      <c r="N737" s="259"/>
      <c r="O737" s="259"/>
      <c r="P737" s="259"/>
      <c r="Q737" s="259"/>
      <c r="R737" s="259"/>
      <c r="S737" s="259"/>
      <c r="T737" s="260"/>
      <c r="U737" s="13"/>
      <c r="V737" s="13"/>
      <c r="W737" s="13"/>
      <c r="X737" s="13"/>
      <c r="Y737" s="13"/>
      <c r="Z737" s="13"/>
      <c r="AA737" s="13"/>
      <c r="AB737" s="13"/>
      <c r="AC737" s="13"/>
      <c r="AD737" s="13"/>
      <c r="AE737" s="13"/>
      <c r="AT737" s="261" t="s">
        <v>364</v>
      </c>
      <c r="AU737" s="261" t="s">
        <v>90</v>
      </c>
      <c r="AV737" s="13" t="s">
        <v>88</v>
      </c>
      <c r="AW737" s="13" t="s">
        <v>36</v>
      </c>
      <c r="AX737" s="13" t="s">
        <v>81</v>
      </c>
      <c r="AY737" s="261" t="s">
        <v>215</v>
      </c>
    </row>
    <row r="738" s="13" customFormat="1">
      <c r="A738" s="13"/>
      <c r="B738" s="252"/>
      <c r="C738" s="253"/>
      <c r="D738" s="233" t="s">
        <v>364</v>
      </c>
      <c r="E738" s="254" t="s">
        <v>1</v>
      </c>
      <c r="F738" s="255" t="s">
        <v>872</v>
      </c>
      <c r="G738" s="253"/>
      <c r="H738" s="254" t="s">
        <v>1</v>
      </c>
      <c r="I738" s="256"/>
      <c r="J738" s="253"/>
      <c r="K738" s="253"/>
      <c r="L738" s="257"/>
      <c r="M738" s="258"/>
      <c r="N738" s="259"/>
      <c r="O738" s="259"/>
      <c r="P738" s="259"/>
      <c r="Q738" s="259"/>
      <c r="R738" s="259"/>
      <c r="S738" s="259"/>
      <c r="T738" s="260"/>
      <c r="U738" s="13"/>
      <c r="V738" s="13"/>
      <c r="W738" s="13"/>
      <c r="X738" s="13"/>
      <c r="Y738" s="13"/>
      <c r="Z738" s="13"/>
      <c r="AA738" s="13"/>
      <c r="AB738" s="13"/>
      <c r="AC738" s="13"/>
      <c r="AD738" s="13"/>
      <c r="AE738" s="13"/>
      <c r="AT738" s="261" t="s">
        <v>364</v>
      </c>
      <c r="AU738" s="261" t="s">
        <v>90</v>
      </c>
      <c r="AV738" s="13" t="s">
        <v>88</v>
      </c>
      <c r="AW738" s="13" t="s">
        <v>36</v>
      </c>
      <c r="AX738" s="13" t="s">
        <v>81</v>
      </c>
      <c r="AY738" s="261" t="s">
        <v>215</v>
      </c>
    </row>
    <row r="739" s="13" customFormat="1">
      <c r="A739" s="13"/>
      <c r="B739" s="252"/>
      <c r="C739" s="253"/>
      <c r="D739" s="233" t="s">
        <v>364</v>
      </c>
      <c r="E739" s="254" t="s">
        <v>1</v>
      </c>
      <c r="F739" s="255" t="s">
        <v>389</v>
      </c>
      <c r="G739" s="253"/>
      <c r="H739" s="254" t="s">
        <v>1</v>
      </c>
      <c r="I739" s="256"/>
      <c r="J739" s="253"/>
      <c r="K739" s="253"/>
      <c r="L739" s="257"/>
      <c r="M739" s="258"/>
      <c r="N739" s="259"/>
      <c r="O739" s="259"/>
      <c r="P739" s="259"/>
      <c r="Q739" s="259"/>
      <c r="R739" s="259"/>
      <c r="S739" s="259"/>
      <c r="T739" s="260"/>
      <c r="U739" s="13"/>
      <c r="V739" s="13"/>
      <c r="W739" s="13"/>
      <c r="X739" s="13"/>
      <c r="Y739" s="13"/>
      <c r="Z739" s="13"/>
      <c r="AA739" s="13"/>
      <c r="AB739" s="13"/>
      <c r="AC739" s="13"/>
      <c r="AD739" s="13"/>
      <c r="AE739" s="13"/>
      <c r="AT739" s="261" t="s">
        <v>364</v>
      </c>
      <c r="AU739" s="261" t="s">
        <v>90</v>
      </c>
      <c r="AV739" s="13" t="s">
        <v>88</v>
      </c>
      <c r="AW739" s="13" t="s">
        <v>36</v>
      </c>
      <c r="AX739" s="13" t="s">
        <v>81</v>
      </c>
      <c r="AY739" s="261" t="s">
        <v>215</v>
      </c>
    </row>
    <row r="740" s="14" customFormat="1">
      <c r="A740" s="14"/>
      <c r="B740" s="262"/>
      <c r="C740" s="263"/>
      <c r="D740" s="233" t="s">
        <v>364</v>
      </c>
      <c r="E740" s="264" t="s">
        <v>1</v>
      </c>
      <c r="F740" s="265" t="s">
        <v>873</v>
      </c>
      <c r="G740" s="263"/>
      <c r="H740" s="266">
        <v>31.75</v>
      </c>
      <c r="I740" s="267"/>
      <c r="J740" s="263"/>
      <c r="K740" s="263"/>
      <c r="L740" s="268"/>
      <c r="M740" s="269"/>
      <c r="N740" s="270"/>
      <c r="O740" s="270"/>
      <c r="P740" s="270"/>
      <c r="Q740" s="270"/>
      <c r="R740" s="270"/>
      <c r="S740" s="270"/>
      <c r="T740" s="271"/>
      <c r="U740" s="14"/>
      <c r="V740" s="14"/>
      <c r="W740" s="14"/>
      <c r="X740" s="14"/>
      <c r="Y740" s="14"/>
      <c r="Z740" s="14"/>
      <c r="AA740" s="14"/>
      <c r="AB740" s="14"/>
      <c r="AC740" s="14"/>
      <c r="AD740" s="14"/>
      <c r="AE740" s="14"/>
      <c r="AT740" s="272" t="s">
        <v>364</v>
      </c>
      <c r="AU740" s="272" t="s">
        <v>90</v>
      </c>
      <c r="AV740" s="14" t="s">
        <v>90</v>
      </c>
      <c r="AW740" s="14" t="s">
        <v>36</v>
      </c>
      <c r="AX740" s="14" t="s">
        <v>81</v>
      </c>
      <c r="AY740" s="272" t="s">
        <v>215</v>
      </c>
    </row>
    <row r="741" s="14" customFormat="1">
      <c r="A741" s="14"/>
      <c r="B741" s="262"/>
      <c r="C741" s="263"/>
      <c r="D741" s="233" t="s">
        <v>364</v>
      </c>
      <c r="E741" s="264" t="s">
        <v>1</v>
      </c>
      <c r="F741" s="265" t="s">
        <v>874</v>
      </c>
      <c r="G741" s="263"/>
      <c r="H741" s="266">
        <v>-6.1449999999999996</v>
      </c>
      <c r="I741" s="267"/>
      <c r="J741" s="263"/>
      <c r="K741" s="263"/>
      <c r="L741" s="268"/>
      <c r="M741" s="269"/>
      <c r="N741" s="270"/>
      <c r="O741" s="270"/>
      <c r="P741" s="270"/>
      <c r="Q741" s="270"/>
      <c r="R741" s="270"/>
      <c r="S741" s="270"/>
      <c r="T741" s="271"/>
      <c r="U741" s="14"/>
      <c r="V741" s="14"/>
      <c r="W741" s="14"/>
      <c r="X741" s="14"/>
      <c r="Y741" s="14"/>
      <c r="Z741" s="14"/>
      <c r="AA741" s="14"/>
      <c r="AB741" s="14"/>
      <c r="AC741" s="14"/>
      <c r="AD741" s="14"/>
      <c r="AE741" s="14"/>
      <c r="AT741" s="272" t="s">
        <v>364</v>
      </c>
      <c r="AU741" s="272" t="s">
        <v>90</v>
      </c>
      <c r="AV741" s="14" t="s">
        <v>90</v>
      </c>
      <c r="AW741" s="14" t="s">
        <v>36</v>
      </c>
      <c r="AX741" s="14" t="s">
        <v>81</v>
      </c>
      <c r="AY741" s="272" t="s">
        <v>215</v>
      </c>
    </row>
    <row r="742" s="13" customFormat="1">
      <c r="A742" s="13"/>
      <c r="B742" s="252"/>
      <c r="C742" s="253"/>
      <c r="D742" s="233" t="s">
        <v>364</v>
      </c>
      <c r="E742" s="254" t="s">
        <v>1</v>
      </c>
      <c r="F742" s="255" t="s">
        <v>401</v>
      </c>
      <c r="G742" s="253"/>
      <c r="H742" s="254" t="s">
        <v>1</v>
      </c>
      <c r="I742" s="256"/>
      <c r="J742" s="253"/>
      <c r="K742" s="253"/>
      <c r="L742" s="257"/>
      <c r="M742" s="258"/>
      <c r="N742" s="259"/>
      <c r="O742" s="259"/>
      <c r="P742" s="259"/>
      <c r="Q742" s="259"/>
      <c r="R742" s="259"/>
      <c r="S742" s="259"/>
      <c r="T742" s="260"/>
      <c r="U742" s="13"/>
      <c r="V742" s="13"/>
      <c r="W742" s="13"/>
      <c r="X742" s="13"/>
      <c r="Y742" s="13"/>
      <c r="Z742" s="13"/>
      <c r="AA742" s="13"/>
      <c r="AB742" s="13"/>
      <c r="AC742" s="13"/>
      <c r="AD742" s="13"/>
      <c r="AE742" s="13"/>
      <c r="AT742" s="261" t="s">
        <v>364</v>
      </c>
      <c r="AU742" s="261" t="s">
        <v>90</v>
      </c>
      <c r="AV742" s="13" t="s">
        <v>88</v>
      </c>
      <c r="AW742" s="13" t="s">
        <v>36</v>
      </c>
      <c r="AX742" s="13" t="s">
        <v>81</v>
      </c>
      <c r="AY742" s="261" t="s">
        <v>215</v>
      </c>
    </row>
    <row r="743" s="14" customFormat="1">
      <c r="A743" s="14"/>
      <c r="B743" s="262"/>
      <c r="C743" s="263"/>
      <c r="D743" s="233" t="s">
        <v>364</v>
      </c>
      <c r="E743" s="264" t="s">
        <v>1</v>
      </c>
      <c r="F743" s="265" t="s">
        <v>873</v>
      </c>
      <c r="G743" s="263"/>
      <c r="H743" s="266">
        <v>31.75</v>
      </c>
      <c r="I743" s="267"/>
      <c r="J743" s="263"/>
      <c r="K743" s="263"/>
      <c r="L743" s="268"/>
      <c r="M743" s="269"/>
      <c r="N743" s="270"/>
      <c r="O743" s="270"/>
      <c r="P743" s="270"/>
      <c r="Q743" s="270"/>
      <c r="R743" s="270"/>
      <c r="S743" s="270"/>
      <c r="T743" s="271"/>
      <c r="U743" s="14"/>
      <c r="V743" s="14"/>
      <c r="W743" s="14"/>
      <c r="X743" s="14"/>
      <c r="Y743" s="14"/>
      <c r="Z743" s="14"/>
      <c r="AA743" s="14"/>
      <c r="AB743" s="14"/>
      <c r="AC743" s="14"/>
      <c r="AD743" s="14"/>
      <c r="AE743" s="14"/>
      <c r="AT743" s="272" t="s">
        <v>364</v>
      </c>
      <c r="AU743" s="272" t="s">
        <v>90</v>
      </c>
      <c r="AV743" s="14" t="s">
        <v>90</v>
      </c>
      <c r="AW743" s="14" t="s">
        <v>36</v>
      </c>
      <c r="AX743" s="14" t="s">
        <v>81</v>
      </c>
      <c r="AY743" s="272" t="s">
        <v>215</v>
      </c>
    </row>
    <row r="744" s="14" customFormat="1">
      <c r="A744" s="14"/>
      <c r="B744" s="262"/>
      <c r="C744" s="263"/>
      <c r="D744" s="233" t="s">
        <v>364</v>
      </c>
      <c r="E744" s="264" t="s">
        <v>1</v>
      </c>
      <c r="F744" s="265" t="s">
        <v>875</v>
      </c>
      <c r="G744" s="263"/>
      <c r="H744" s="266">
        <v>-5.4500000000000002</v>
      </c>
      <c r="I744" s="267"/>
      <c r="J744" s="263"/>
      <c r="K744" s="263"/>
      <c r="L744" s="268"/>
      <c r="M744" s="269"/>
      <c r="N744" s="270"/>
      <c r="O744" s="270"/>
      <c r="P744" s="270"/>
      <c r="Q744" s="270"/>
      <c r="R744" s="270"/>
      <c r="S744" s="270"/>
      <c r="T744" s="271"/>
      <c r="U744" s="14"/>
      <c r="V744" s="14"/>
      <c r="W744" s="14"/>
      <c r="X744" s="14"/>
      <c r="Y744" s="14"/>
      <c r="Z744" s="14"/>
      <c r="AA744" s="14"/>
      <c r="AB744" s="14"/>
      <c r="AC744" s="14"/>
      <c r="AD744" s="14"/>
      <c r="AE744" s="14"/>
      <c r="AT744" s="272" t="s">
        <v>364</v>
      </c>
      <c r="AU744" s="272" t="s">
        <v>90</v>
      </c>
      <c r="AV744" s="14" t="s">
        <v>90</v>
      </c>
      <c r="AW744" s="14" t="s">
        <v>36</v>
      </c>
      <c r="AX744" s="14" t="s">
        <v>81</v>
      </c>
      <c r="AY744" s="272" t="s">
        <v>215</v>
      </c>
    </row>
    <row r="745" s="16" customFormat="1">
      <c r="A745" s="16"/>
      <c r="B745" s="284"/>
      <c r="C745" s="285"/>
      <c r="D745" s="233" t="s">
        <v>364</v>
      </c>
      <c r="E745" s="286" t="s">
        <v>1</v>
      </c>
      <c r="F745" s="287" t="s">
        <v>403</v>
      </c>
      <c r="G745" s="285"/>
      <c r="H745" s="288">
        <v>51.905000000000001</v>
      </c>
      <c r="I745" s="289"/>
      <c r="J745" s="285"/>
      <c r="K745" s="285"/>
      <c r="L745" s="290"/>
      <c r="M745" s="291"/>
      <c r="N745" s="292"/>
      <c r="O745" s="292"/>
      <c r="P745" s="292"/>
      <c r="Q745" s="292"/>
      <c r="R745" s="292"/>
      <c r="S745" s="292"/>
      <c r="T745" s="293"/>
      <c r="U745" s="16"/>
      <c r="V745" s="16"/>
      <c r="W745" s="16"/>
      <c r="X745" s="16"/>
      <c r="Y745" s="16"/>
      <c r="Z745" s="16"/>
      <c r="AA745" s="16"/>
      <c r="AB745" s="16"/>
      <c r="AC745" s="16"/>
      <c r="AD745" s="16"/>
      <c r="AE745" s="16"/>
      <c r="AT745" s="294" t="s">
        <v>364</v>
      </c>
      <c r="AU745" s="294" t="s">
        <v>90</v>
      </c>
      <c r="AV745" s="16" t="s">
        <v>227</v>
      </c>
      <c r="AW745" s="16" t="s">
        <v>36</v>
      </c>
      <c r="AX745" s="16" t="s">
        <v>81</v>
      </c>
      <c r="AY745" s="294" t="s">
        <v>215</v>
      </c>
    </row>
    <row r="746" s="15" customFormat="1">
      <c r="A746" s="15"/>
      <c r="B746" s="273"/>
      <c r="C746" s="274"/>
      <c r="D746" s="233" t="s">
        <v>364</v>
      </c>
      <c r="E746" s="275" t="s">
        <v>1</v>
      </c>
      <c r="F746" s="276" t="s">
        <v>368</v>
      </c>
      <c r="G746" s="274"/>
      <c r="H746" s="277">
        <v>897.28599999999994</v>
      </c>
      <c r="I746" s="278"/>
      <c r="J746" s="274"/>
      <c r="K746" s="274"/>
      <c r="L746" s="279"/>
      <c r="M746" s="280"/>
      <c r="N746" s="281"/>
      <c r="O746" s="281"/>
      <c r="P746" s="281"/>
      <c r="Q746" s="281"/>
      <c r="R746" s="281"/>
      <c r="S746" s="281"/>
      <c r="T746" s="282"/>
      <c r="U746" s="15"/>
      <c r="V746" s="15"/>
      <c r="W746" s="15"/>
      <c r="X746" s="15"/>
      <c r="Y746" s="15"/>
      <c r="Z746" s="15"/>
      <c r="AA746" s="15"/>
      <c r="AB746" s="15"/>
      <c r="AC746" s="15"/>
      <c r="AD746" s="15"/>
      <c r="AE746" s="15"/>
      <c r="AT746" s="283" t="s">
        <v>364</v>
      </c>
      <c r="AU746" s="283" t="s">
        <v>90</v>
      </c>
      <c r="AV746" s="15" t="s">
        <v>214</v>
      </c>
      <c r="AW746" s="15" t="s">
        <v>36</v>
      </c>
      <c r="AX746" s="15" t="s">
        <v>88</v>
      </c>
      <c r="AY746" s="283" t="s">
        <v>215</v>
      </c>
    </row>
    <row r="747" s="2" customFormat="1" ht="24.15" customHeight="1">
      <c r="A747" s="39"/>
      <c r="B747" s="40"/>
      <c r="C747" s="220" t="s">
        <v>876</v>
      </c>
      <c r="D747" s="220" t="s">
        <v>216</v>
      </c>
      <c r="E747" s="221" t="s">
        <v>877</v>
      </c>
      <c r="F747" s="222" t="s">
        <v>878</v>
      </c>
      <c r="G747" s="223" t="s">
        <v>797</v>
      </c>
      <c r="H747" s="224">
        <v>472.20999999999998</v>
      </c>
      <c r="I747" s="225"/>
      <c r="J747" s="226">
        <f>ROUND(I747*H747,2)</f>
        <v>0</v>
      </c>
      <c r="K747" s="222" t="s">
        <v>359</v>
      </c>
      <c r="L747" s="45"/>
      <c r="M747" s="227" t="s">
        <v>1</v>
      </c>
      <c r="N747" s="228" t="s">
        <v>46</v>
      </c>
      <c r="O747" s="92"/>
      <c r="P747" s="229">
        <f>O747*H747</f>
        <v>0</v>
      </c>
      <c r="Q747" s="229">
        <v>0.01856</v>
      </c>
      <c r="R747" s="229">
        <f>Q747*H747</f>
        <v>8.7642176000000003</v>
      </c>
      <c r="S747" s="229">
        <v>0</v>
      </c>
      <c r="T747" s="230">
        <f>S747*H747</f>
        <v>0</v>
      </c>
      <c r="U747" s="39"/>
      <c r="V747" s="39"/>
      <c r="W747" s="39"/>
      <c r="X747" s="39"/>
      <c r="Y747" s="39"/>
      <c r="Z747" s="39"/>
      <c r="AA747" s="39"/>
      <c r="AB747" s="39"/>
      <c r="AC747" s="39"/>
      <c r="AD747" s="39"/>
      <c r="AE747" s="39"/>
      <c r="AR747" s="231" t="s">
        <v>214</v>
      </c>
      <c r="AT747" s="231" t="s">
        <v>216</v>
      </c>
      <c r="AU747" s="231" t="s">
        <v>90</v>
      </c>
      <c r="AY747" s="18" t="s">
        <v>215</v>
      </c>
      <c r="BE747" s="232">
        <f>IF(N747="základní",J747,0)</f>
        <v>0</v>
      </c>
      <c r="BF747" s="232">
        <f>IF(N747="snížená",J747,0)</f>
        <v>0</v>
      </c>
      <c r="BG747" s="232">
        <f>IF(N747="zákl. přenesená",J747,0)</f>
        <v>0</v>
      </c>
      <c r="BH747" s="232">
        <f>IF(N747="sníž. přenesená",J747,0)</f>
        <v>0</v>
      </c>
      <c r="BI747" s="232">
        <f>IF(N747="nulová",J747,0)</f>
        <v>0</v>
      </c>
      <c r="BJ747" s="18" t="s">
        <v>88</v>
      </c>
      <c r="BK747" s="232">
        <f>ROUND(I747*H747,2)</f>
        <v>0</v>
      </c>
      <c r="BL747" s="18" t="s">
        <v>214</v>
      </c>
      <c r="BM747" s="231" t="s">
        <v>879</v>
      </c>
    </row>
    <row r="748" s="2" customFormat="1">
      <c r="A748" s="39"/>
      <c r="B748" s="40"/>
      <c r="C748" s="41"/>
      <c r="D748" s="233" t="s">
        <v>221</v>
      </c>
      <c r="E748" s="41"/>
      <c r="F748" s="234" t="s">
        <v>880</v>
      </c>
      <c r="G748" s="41"/>
      <c r="H748" s="41"/>
      <c r="I748" s="235"/>
      <c r="J748" s="41"/>
      <c r="K748" s="41"/>
      <c r="L748" s="45"/>
      <c r="M748" s="236"/>
      <c r="N748" s="237"/>
      <c r="O748" s="92"/>
      <c r="P748" s="92"/>
      <c r="Q748" s="92"/>
      <c r="R748" s="92"/>
      <c r="S748" s="92"/>
      <c r="T748" s="93"/>
      <c r="U748" s="39"/>
      <c r="V748" s="39"/>
      <c r="W748" s="39"/>
      <c r="X748" s="39"/>
      <c r="Y748" s="39"/>
      <c r="Z748" s="39"/>
      <c r="AA748" s="39"/>
      <c r="AB748" s="39"/>
      <c r="AC748" s="39"/>
      <c r="AD748" s="39"/>
      <c r="AE748" s="39"/>
      <c r="AT748" s="18" t="s">
        <v>221</v>
      </c>
      <c r="AU748" s="18" t="s">
        <v>90</v>
      </c>
    </row>
    <row r="749" s="2" customFormat="1">
      <c r="A749" s="39"/>
      <c r="B749" s="40"/>
      <c r="C749" s="41"/>
      <c r="D749" s="250" t="s">
        <v>362</v>
      </c>
      <c r="E749" s="41"/>
      <c r="F749" s="251" t="s">
        <v>881</v>
      </c>
      <c r="G749" s="41"/>
      <c r="H749" s="41"/>
      <c r="I749" s="235"/>
      <c r="J749" s="41"/>
      <c r="K749" s="41"/>
      <c r="L749" s="45"/>
      <c r="M749" s="236"/>
      <c r="N749" s="237"/>
      <c r="O749" s="92"/>
      <c r="P749" s="92"/>
      <c r="Q749" s="92"/>
      <c r="R749" s="92"/>
      <c r="S749" s="92"/>
      <c r="T749" s="93"/>
      <c r="U749" s="39"/>
      <c r="V749" s="39"/>
      <c r="W749" s="39"/>
      <c r="X749" s="39"/>
      <c r="Y749" s="39"/>
      <c r="Z749" s="39"/>
      <c r="AA749" s="39"/>
      <c r="AB749" s="39"/>
      <c r="AC749" s="39"/>
      <c r="AD749" s="39"/>
      <c r="AE749" s="39"/>
      <c r="AT749" s="18" t="s">
        <v>362</v>
      </c>
      <c r="AU749" s="18" t="s">
        <v>90</v>
      </c>
    </row>
    <row r="750" s="13" customFormat="1">
      <c r="A750" s="13"/>
      <c r="B750" s="252"/>
      <c r="C750" s="253"/>
      <c r="D750" s="233" t="s">
        <v>364</v>
      </c>
      <c r="E750" s="254" t="s">
        <v>1</v>
      </c>
      <c r="F750" s="255" t="s">
        <v>822</v>
      </c>
      <c r="G750" s="253"/>
      <c r="H750" s="254" t="s">
        <v>1</v>
      </c>
      <c r="I750" s="256"/>
      <c r="J750" s="253"/>
      <c r="K750" s="253"/>
      <c r="L750" s="257"/>
      <c r="M750" s="258"/>
      <c r="N750" s="259"/>
      <c r="O750" s="259"/>
      <c r="P750" s="259"/>
      <c r="Q750" s="259"/>
      <c r="R750" s="259"/>
      <c r="S750" s="259"/>
      <c r="T750" s="260"/>
      <c r="U750" s="13"/>
      <c r="V750" s="13"/>
      <c r="W750" s="13"/>
      <c r="X750" s="13"/>
      <c r="Y750" s="13"/>
      <c r="Z750" s="13"/>
      <c r="AA750" s="13"/>
      <c r="AB750" s="13"/>
      <c r="AC750" s="13"/>
      <c r="AD750" s="13"/>
      <c r="AE750" s="13"/>
      <c r="AT750" s="261" t="s">
        <v>364</v>
      </c>
      <c r="AU750" s="261" t="s">
        <v>90</v>
      </c>
      <c r="AV750" s="13" t="s">
        <v>88</v>
      </c>
      <c r="AW750" s="13" t="s">
        <v>36</v>
      </c>
      <c r="AX750" s="13" t="s">
        <v>81</v>
      </c>
      <c r="AY750" s="261" t="s">
        <v>215</v>
      </c>
    </row>
    <row r="751" s="13" customFormat="1">
      <c r="A751" s="13"/>
      <c r="B751" s="252"/>
      <c r="C751" s="253"/>
      <c r="D751" s="233" t="s">
        <v>364</v>
      </c>
      <c r="E751" s="254" t="s">
        <v>1</v>
      </c>
      <c r="F751" s="255" t="s">
        <v>389</v>
      </c>
      <c r="G751" s="253"/>
      <c r="H751" s="254" t="s">
        <v>1</v>
      </c>
      <c r="I751" s="256"/>
      <c r="J751" s="253"/>
      <c r="K751" s="253"/>
      <c r="L751" s="257"/>
      <c r="M751" s="258"/>
      <c r="N751" s="259"/>
      <c r="O751" s="259"/>
      <c r="P751" s="259"/>
      <c r="Q751" s="259"/>
      <c r="R751" s="259"/>
      <c r="S751" s="259"/>
      <c r="T751" s="260"/>
      <c r="U751" s="13"/>
      <c r="V751" s="13"/>
      <c r="W751" s="13"/>
      <c r="X751" s="13"/>
      <c r="Y751" s="13"/>
      <c r="Z751" s="13"/>
      <c r="AA751" s="13"/>
      <c r="AB751" s="13"/>
      <c r="AC751" s="13"/>
      <c r="AD751" s="13"/>
      <c r="AE751" s="13"/>
      <c r="AT751" s="261" t="s">
        <v>364</v>
      </c>
      <c r="AU751" s="261" t="s">
        <v>90</v>
      </c>
      <c r="AV751" s="13" t="s">
        <v>88</v>
      </c>
      <c r="AW751" s="13" t="s">
        <v>36</v>
      </c>
      <c r="AX751" s="13" t="s">
        <v>81</v>
      </c>
      <c r="AY751" s="261" t="s">
        <v>215</v>
      </c>
    </row>
    <row r="752" s="14" customFormat="1">
      <c r="A752" s="14"/>
      <c r="B752" s="262"/>
      <c r="C752" s="263"/>
      <c r="D752" s="233" t="s">
        <v>364</v>
      </c>
      <c r="E752" s="264" t="s">
        <v>1</v>
      </c>
      <c r="F752" s="265" t="s">
        <v>882</v>
      </c>
      <c r="G752" s="263"/>
      <c r="H752" s="266">
        <v>61.899999999999999</v>
      </c>
      <c r="I752" s="267"/>
      <c r="J752" s="263"/>
      <c r="K752" s="263"/>
      <c r="L752" s="268"/>
      <c r="M752" s="269"/>
      <c r="N752" s="270"/>
      <c r="O752" s="270"/>
      <c r="P752" s="270"/>
      <c r="Q752" s="270"/>
      <c r="R752" s="270"/>
      <c r="S752" s="270"/>
      <c r="T752" s="271"/>
      <c r="U752" s="14"/>
      <c r="V752" s="14"/>
      <c r="W752" s="14"/>
      <c r="X752" s="14"/>
      <c r="Y752" s="14"/>
      <c r="Z752" s="14"/>
      <c r="AA752" s="14"/>
      <c r="AB752" s="14"/>
      <c r="AC752" s="14"/>
      <c r="AD752" s="14"/>
      <c r="AE752" s="14"/>
      <c r="AT752" s="272" t="s">
        <v>364</v>
      </c>
      <c r="AU752" s="272" t="s">
        <v>90</v>
      </c>
      <c r="AV752" s="14" t="s">
        <v>90</v>
      </c>
      <c r="AW752" s="14" t="s">
        <v>36</v>
      </c>
      <c r="AX752" s="14" t="s">
        <v>81</v>
      </c>
      <c r="AY752" s="272" t="s">
        <v>215</v>
      </c>
    </row>
    <row r="753" s="14" customFormat="1">
      <c r="A753" s="14"/>
      <c r="B753" s="262"/>
      <c r="C753" s="263"/>
      <c r="D753" s="233" t="s">
        <v>364</v>
      </c>
      <c r="E753" s="264" t="s">
        <v>1</v>
      </c>
      <c r="F753" s="265" t="s">
        <v>883</v>
      </c>
      <c r="G753" s="263"/>
      <c r="H753" s="266">
        <v>34.5</v>
      </c>
      <c r="I753" s="267"/>
      <c r="J753" s="263"/>
      <c r="K753" s="263"/>
      <c r="L753" s="268"/>
      <c r="M753" s="269"/>
      <c r="N753" s="270"/>
      <c r="O753" s="270"/>
      <c r="P753" s="270"/>
      <c r="Q753" s="270"/>
      <c r="R753" s="270"/>
      <c r="S753" s="270"/>
      <c r="T753" s="271"/>
      <c r="U753" s="14"/>
      <c r="V753" s="14"/>
      <c r="W753" s="14"/>
      <c r="X753" s="14"/>
      <c r="Y753" s="14"/>
      <c r="Z753" s="14"/>
      <c r="AA753" s="14"/>
      <c r="AB753" s="14"/>
      <c r="AC753" s="14"/>
      <c r="AD753" s="14"/>
      <c r="AE753" s="14"/>
      <c r="AT753" s="272" t="s">
        <v>364</v>
      </c>
      <c r="AU753" s="272" t="s">
        <v>90</v>
      </c>
      <c r="AV753" s="14" t="s">
        <v>90</v>
      </c>
      <c r="AW753" s="14" t="s">
        <v>36</v>
      </c>
      <c r="AX753" s="14" t="s">
        <v>81</v>
      </c>
      <c r="AY753" s="272" t="s">
        <v>215</v>
      </c>
    </row>
    <row r="754" s="14" customFormat="1">
      <c r="A754" s="14"/>
      <c r="B754" s="262"/>
      <c r="C754" s="263"/>
      <c r="D754" s="233" t="s">
        <v>364</v>
      </c>
      <c r="E754" s="264" t="s">
        <v>1</v>
      </c>
      <c r="F754" s="265" t="s">
        <v>884</v>
      </c>
      <c r="G754" s="263"/>
      <c r="H754" s="266">
        <v>7.25</v>
      </c>
      <c r="I754" s="267"/>
      <c r="J754" s="263"/>
      <c r="K754" s="263"/>
      <c r="L754" s="268"/>
      <c r="M754" s="269"/>
      <c r="N754" s="270"/>
      <c r="O754" s="270"/>
      <c r="P754" s="270"/>
      <c r="Q754" s="270"/>
      <c r="R754" s="270"/>
      <c r="S754" s="270"/>
      <c r="T754" s="271"/>
      <c r="U754" s="14"/>
      <c r="V754" s="14"/>
      <c r="W754" s="14"/>
      <c r="X754" s="14"/>
      <c r="Y754" s="14"/>
      <c r="Z754" s="14"/>
      <c r="AA754" s="14"/>
      <c r="AB754" s="14"/>
      <c r="AC754" s="14"/>
      <c r="AD754" s="14"/>
      <c r="AE754" s="14"/>
      <c r="AT754" s="272" t="s">
        <v>364</v>
      </c>
      <c r="AU754" s="272" t="s">
        <v>90</v>
      </c>
      <c r="AV754" s="14" t="s">
        <v>90</v>
      </c>
      <c r="AW754" s="14" t="s">
        <v>36</v>
      </c>
      <c r="AX754" s="14" t="s">
        <v>81</v>
      </c>
      <c r="AY754" s="272" t="s">
        <v>215</v>
      </c>
    </row>
    <row r="755" s="14" customFormat="1">
      <c r="A755" s="14"/>
      <c r="B755" s="262"/>
      <c r="C755" s="263"/>
      <c r="D755" s="233" t="s">
        <v>364</v>
      </c>
      <c r="E755" s="264" t="s">
        <v>1</v>
      </c>
      <c r="F755" s="265" t="s">
        <v>885</v>
      </c>
      <c r="G755" s="263"/>
      <c r="H755" s="266">
        <v>2.2000000000000002</v>
      </c>
      <c r="I755" s="267"/>
      <c r="J755" s="263"/>
      <c r="K755" s="263"/>
      <c r="L755" s="268"/>
      <c r="M755" s="269"/>
      <c r="N755" s="270"/>
      <c r="O755" s="270"/>
      <c r="P755" s="270"/>
      <c r="Q755" s="270"/>
      <c r="R755" s="270"/>
      <c r="S755" s="270"/>
      <c r="T755" s="271"/>
      <c r="U755" s="14"/>
      <c r="V755" s="14"/>
      <c r="W755" s="14"/>
      <c r="X755" s="14"/>
      <c r="Y755" s="14"/>
      <c r="Z755" s="14"/>
      <c r="AA755" s="14"/>
      <c r="AB755" s="14"/>
      <c r="AC755" s="14"/>
      <c r="AD755" s="14"/>
      <c r="AE755" s="14"/>
      <c r="AT755" s="272" t="s">
        <v>364</v>
      </c>
      <c r="AU755" s="272" t="s">
        <v>90</v>
      </c>
      <c r="AV755" s="14" t="s">
        <v>90</v>
      </c>
      <c r="AW755" s="14" t="s">
        <v>36</v>
      </c>
      <c r="AX755" s="14" t="s">
        <v>81</v>
      </c>
      <c r="AY755" s="272" t="s">
        <v>215</v>
      </c>
    </row>
    <row r="756" s="13" customFormat="1">
      <c r="A756" s="13"/>
      <c r="B756" s="252"/>
      <c r="C756" s="253"/>
      <c r="D756" s="233" t="s">
        <v>364</v>
      </c>
      <c r="E756" s="254" t="s">
        <v>1</v>
      </c>
      <c r="F756" s="255" t="s">
        <v>395</v>
      </c>
      <c r="G756" s="253"/>
      <c r="H756" s="254" t="s">
        <v>1</v>
      </c>
      <c r="I756" s="256"/>
      <c r="J756" s="253"/>
      <c r="K756" s="253"/>
      <c r="L756" s="257"/>
      <c r="M756" s="258"/>
      <c r="N756" s="259"/>
      <c r="O756" s="259"/>
      <c r="P756" s="259"/>
      <c r="Q756" s="259"/>
      <c r="R756" s="259"/>
      <c r="S756" s="259"/>
      <c r="T756" s="260"/>
      <c r="U756" s="13"/>
      <c r="V756" s="13"/>
      <c r="W756" s="13"/>
      <c r="X756" s="13"/>
      <c r="Y756" s="13"/>
      <c r="Z756" s="13"/>
      <c r="AA756" s="13"/>
      <c r="AB756" s="13"/>
      <c r="AC756" s="13"/>
      <c r="AD756" s="13"/>
      <c r="AE756" s="13"/>
      <c r="AT756" s="261" t="s">
        <v>364</v>
      </c>
      <c r="AU756" s="261" t="s">
        <v>90</v>
      </c>
      <c r="AV756" s="13" t="s">
        <v>88</v>
      </c>
      <c r="AW756" s="13" t="s">
        <v>36</v>
      </c>
      <c r="AX756" s="13" t="s">
        <v>81</v>
      </c>
      <c r="AY756" s="261" t="s">
        <v>215</v>
      </c>
    </row>
    <row r="757" s="14" customFormat="1">
      <c r="A757" s="14"/>
      <c r="B757" s="262"/>
      <c r="C757" s="263"/>
      <c r="D757" s="233" t="s">
        <v>364</v>
      </c>
      <c r="E757" s="264" t="s">
        <v>1</v>
      </c>
      <c r="F757" s="265" t="s">
        <v>886</v>
      </c>
      <c r="G757" s="263"/>
      <c r="H757" s="266">
        <v>5.8099999999999996</v>
      </c>
      <c r="I757" s="267"/>
      <c r="J757" s="263"/>
      <c r="K757" s="263"/>
      <c r="L757" s="268"/>
      <c r="M757" s="269"/>
      <c r="N757" s="270"/>
      <c r="O757" s="270"/>
      <c r="P757" s="270"/>
      <c r="Q757" s="270"/>
      <c r="R757" s="270"/>
      <c r="S757" s="270"/>
      <c r="T757" s="271"/>
      <c r="U757" s="14"/>
      <c r="V757" s="14"/>
      <c r="W757" s="14"/>
      <c r="X757" s="14"/>
      <c r="Y757" s="14"/>
      <c r="Z757" s="14"/>
      <c r="AA757" s="14"/>
      <c r="AB757" s="14"/>
      <c r="AC757" s="14"/>
      <c r="AD757" s="14"/>
      <c r="AE757" s="14"/>
      <c r="AT757" s="272" t="s">
        <v>364</v>
      </c>
      <c r="AU757" s="272" t="s">
        <v>90</v>
      </c>
      <c r="AV757" s="14" t="s">
        <v>90</v>
      </c>
      <c r="AW757" s="14" t="s">
        <v>36</v>
      </c>
      <c r="AX757" s="14" t="s">
        <v>81</v>
      </c>
      <c r="AY757" s="272" t="s">
        <v>215</v>
      </c>
    </row>
    <row r="758" s="14" customFormat="1">
      <c r="A758" s="14"/>
      <c r="B758" s="262"/>
      <c r="C758" s="263"/>
      <c r="D758" s="233" t="s">
        <v>364</v>
      </c>
      <c r="E758" s="264" t="s">
        <v>1</v>
      </c>
      <c r="F758" s="265" t="s">
        <v>887</v>
      </c>
      <c r="G758" s="263"/>
      <c r="H758" s="266">
        <v>-3.46</v>
      </c>
      <c r="I758" s="267"/>
      <c r="J758" s="263"/>
      <c r="K758" s="263"/>
      <c r="L758" s="268"/>
      <c r="M758" s="269"/>
      <c r="N758" s="270"/>
      <c r="O758" s="270"/>
      <c r="P758" s="270"/>
      <c r="Q758" s="270"/>
      <c r="R758" s="270"/>
      <c r="S758" s="270"/>
      <c r="T758" s="271"/>
      <c r="U758" s="14"/>
      <c r="V758" s="14"/>
      <c r="W758" s="14"/>
      <c r="X758" s="14"/>
      <c r="Y758" s="14"/>
      <c r="Z758" s="14"/>
      <c r="AA758" s="14"/>
      <c r="AB758" s="14"/>
      <c r="AC758" s="14"/>
      <c r="AD758" s="14"/>
      <c r="AE758" s="14"/>
      <c r="AT758" s="272" t="s">
        <v>364</v>
      </c>
      <c r="AU758" s="272" t="s">
        <v>90</v>
      </c>
      <c r="AV758" s="14" t="s">
        <v>90</v>
      </c>
      <c r="AW758" s="14" t="s">
        <v>36</v>
      </c>
      <c r="AX758" s="14" t="s">
        <v>81</v>
      </c>
      <c r="AY758" s="272" t="s">
        <v>215</v>
      </c>
    </row>
    <row r="759" s="14" customFormat="1">
      <c r="A759" s="14"/>
      <c r="B759" s="262"/>
      <c r="C759" s="263"/>
      <c r="D759" s="233" t="s">
        <v>364</v>
      </c>
      <c r="E759" s="264" t="s">
        <v>1</v>
      </c>
      <c r="F759" s="265" t="s">
        <v>888</v>
      </c>
      <c r="G759" s="263"/>
      <c r="H759" s="266">
        <v>4.3899999999999997</v>
      </c>
      <c r="I759" s="267"/>
      <c r="J759" s="263"/>
      <c r="K759" s="263"/>
      <c r="L759" s="268"/>
      <c r="M759" s="269"/>
      <c r="N759" s="270"/>
      <c r="O759" s="270"/>
      <c r="P759" s="270"/>
      <c r="Q759" s="270"/>
      <c r="R759" s="270"/>
      <c r="S759" s="270"/>
      <c r="T759" s="271"/>
      <c r="U759" s="14"/>
      <c r="V759" s="14"/>
      <c r="W759" s="14"/>
      <c r="X759" s="14"/>
      <c r="Y759" s="14"/>
      <c r="Z759" s="14"/>
      <c r="AA759" s="14"/>
      <c r="AB759" s="14"/>
      <c r="AC759" s="14"/>
      <c r="AD759" s="14"/>
      <c r="AE759" s="14"/>
      <c r="AT759" s="272" t="s">
        <v>364</v>
      </c>
      <c r="AU759" s="272" t="s">
        <v>90</v>
      </c>
      <c r="AV759" s="14" t="s">
        <v>90</v>
      </c>
      <c r="AW759" s="14" t="s">
        <v>36</v>
      </c>
      <c r="AX759" s="14" t="s">
        <v>81</v>
      </c>
      <c r="AY759" s="272" t="s">
        <v>215</v>
      </c>
    </row>
    <row r="760" s="14" customFormat="1">
      <c r="A760" s="14"/>
      <c r="B760" s="262"/>
      <c r="C760" s="263"/>
      <c r="D760" s="233" t="s">
        <v>364</v>
      </c>
      <c r="E760" s="264" t="s">
        <v>1</v>
      </c>
      <c r="F760" s="265" t="s">
        <v>227</v>
      </c>
      <c r="G760" s="263"/>
      <c r="H760" s="266">
        <v>3</v>
      </c>
      <c r="I760" s="267"/>
      <c r="J760" s="263"/>
      <c r="K760" s="263"/>
      <c r="L760" s="268"/>
      <c r="M760" s="269"/>
      <c r="N760" s="270"/>
      <c r="O760" s="270"/>
      <c r="P760" s="270"/>
      <c r="Q760" s="270"/>
      <c r="R760" s="270"/>
      <c r="S760" s="270"/>
      <c r="T760" s="271"/>
      <c r="U760" s="14"/>
      <c r="V760" s="14"/>
      <c r="W760" s="14"/>
      <c r="X760" s="14"/>
      <c r="Y760" s="14"/>
      <c r="Z760" s="14"/>
      <c r="AA760" s="14"/>
      <c r="AB760" s="14"/>
      <c r="AC760" s="14"/>
      <c r="AD760" s="14"/>
      <c r="AE760" s="14"/>
      <c r="AT760" s="272" t="s">
        <v>364</v>
      </c>
      <c r="AU760" s="272" t="s">
        <v>90</v>
      </c>
      <c r="AV760" s="14" t="s">
        <v>90</v>
      </c>
      <c r="AW760" s="14" t="s">
        <v>36</v>
      </c>
      <c r="AX760" s="14" t="s">
        <v>81</v>
      </c>
      <c r="AY760" s="272" t="s">
        <v>215</v>
      </c>
    </row>
    <row r="761" s="13" customFormat="1">
      <c r="A761" s="13"/>
      <c r="B761" s="252"/>
      <c r="C761" s="253"/>
      <c r="D761" s="233" t="s">
        <v>364</v>
      </c>
      <c r="E761" s="254" t="s">
        <v>1</v>
      </c>
      <c r="F761" s="255" t="s">
        <v>401</v>
      </c>
      <c r="G761" s="253"/>
      <c r="H761" s="254" t="s">
        <v>1</v>
      </c>
      <c r="I761" s="256"/>
      <c r="J761" s="253"/>
      <c r="K761" s="253"/>
      <c r="L761" s="257"/>
      <c r="M761" s="258"/>
      <c r="N761" s="259"/>
      <c r="O761" s="259"/>
      <c r="P761" s="259"/>
      <c r="Q761" s="259"/>
      <c r="R761" s="259"/>
      <c r="S761" s="259"/>
      <c r="T761" s="260"/>
      <c r="U761" s="13"/>
      <c r="V761" s="13"/>
      <c r="W761" s="13"/>
      <c r="X761" s="13"/>
      <c r="Y761" s="13"/>
      <c r="Z761" s="13"/>
      <c r="AA761" s="13"/>
      <c r="AB761" s="13"/>
      <c r="AC761" s="13"/>
      <c r="AD761" s="13"/>
      <c r="AE761" s="13"/>
      <c r="AT761" s="261" t="s">
        <v>364</v>
      </c>
      <c r="AU761" s="261" t="s">
        <v>90</v>
      </c>
      <c r="AV761" s="13" t="s">
        <v>88</v>
      </c>
      <c r="AW761" s="13" t="s">
        <v>36</v>
      </c>
      <c r="AX761" s="13" t="s">
        <v>81</v>
      </c>
      <c r="AY761" s="261" t="s">
        <v>215</v>
      </c>
    </row>
    <row r="762" s="14" customFormat="1">
      <c r="A762" s="14"/>
      <c r="B762" s="262"/>
      <c r="C762" s="263"/>
      <c r="D762" s="233" t="s">
        <v>364</v>
      </c>
      <c r="E762" s="264" t="s">
        <v>1</v>
      </c>
      <c r="F762" s="265" t="s">
        <v>882</v>
      </c>
      <c r="G762" s="263"/>
      <c r="H762" s="266">
        <v>61.899999999999999</v>
      </c>
      <c r="I762" s="267"/>
      <c r="J762" s="263"/>
      <c r="K762" s="263"/>
      <c r="L762" s="268"/>
      <c r="M762" s="269"/>
      <c r="N762" s="270"/>
      <c r="O762" s="270"/>
      <c r="P762" s="270"/>
      <c r="Q762" s="270"/>
      <c r="R762" s="270"/>
      <c r="S762" s="270"/>
      <c r="T762" s="271"/>
      <c r="U762" s="14"/>
      <c r="V762" s="14"/>
      <c r="W762" s="14"/>
      <c r="X762" s="14"/>
      <c r="Y762" s="14"/>
      <c r="Z762" s="14"/>
      <c r="AA762" s="14"/>
      <c r="AB762" s="14"/>
      <c r="AC762" s="14"/>
      <c r="AD762" s="14"/>
      <c r="AE762" s="14"/>
      <c r="AT762" s="272" t="s">
        <v>364</v>
      </c>
      <c r="AU762" s="272" t="s">
        <v>90</v>
      </c>
      <c r="AV762" s="14" t="s">
        <v>90</v>
      </c>
      <c r="AW762" s="14" t="s">
        <v>36</v>
      </c>
      <c r="AX762" s="14" t="s">
        <v>81</v>
      </c>
      <c r="AY762" s="272" t="s">
        <v>215</v>
      </c>
    </row>
    <row r="763" s="14" customFormat="1">
      <c r="A763" s="14"/>
      <c r="B763" s="262"/>
      <c r="C763" s="263"/>
      <c r="D763" s="233" t="s">
        <v>364</v>
      </c>
      <c r="E763" s="264" t="s">
        <v>1</v>
      </c>
      <c r="F763" s="265" t="s">
        <v>889</v>
      </c>
      <c r="G763" s="263"/>
      <c r="H763" s="266">
        <v>17.850000000000001</v>
      </c>
      <c r="I763" s="267"/>
      <c r="J763" s="263"/>
      <c r="K763" s="263"/>
      <c r="L763" s="268"/>
      <c r="M763" s="269"/>
      <c r="N763" s="270"/>
      <c r="O763" s="270"/>
      <c r="P763" s="270"/>
      <c r="Q763" s="270"/>
      <c r="R763" s="270"/>
      <c r="S763" s="270"/>
      <c r="T763" s="271"/>
      <c r="U763" s="14"/>
      <c r="V763" s="14"/>
      <c r="W763" s="14"/>
      <c r="X763" s="14"/>
      <c r="Y763" s="14"/>
      <c r="Z763" s="14"/>
      <c r="AA763" s="14"/>
      <c r="AB763" s="14"/>
      <c r="AC763" s="14"/>
      <c r="AD763" s="14"/>
      <c r="AE763" s="14"/>
      <c r="AT763" s="272" t="s">
        <v>364</v>
      </c>
      <c r="AU763" s="272" t="s">
        <v>90</v>
      </c>
      <c r="AV763" s="14" t="s">
        <v>90</v>
      </c>
      <c r="AW763" s="14" t="s">
        <v>36</v>
      </c>
      <c r="AX763" s="14" t="s">
        <v>81</v>
      </c>
      <c r="AY763" s="272" t="s">
        <v>215</v>
      </c>
    </row>
    <row r="764" s="14" customFormat="1">
      <c r="A764" s="14"/>
      <c r="B764" s="262"/>
      <c r="C764" s="263"/>
      <c r="D764" s="233" t="s">
        <v>364</v>
      </c>
      <c r="E764" s="264" t="s">
        <v>1</v>
      </c>
      <c r="F764" s="265" t="s">
        <v>890</v>
      </c>
      <c r="G764" s="263"/>
      <c r="H764" s="266">
        <v>17.25</v>
      </c>
      <c r="I764" s="267"/>
      <c r="J764" s="263"/>
      <c r="K764" s="263"/>
      <c r="L764" s="268"/>
      <c r="M764" s="269"/>
      <c r="N764" s="270"/>
      <c r="O764" s="270"/>
      <c r="P764" s="270"/>
      <c r="Q764" s="270"/>
      <c r="R764" s="270"/>
      <c r="S764" s="270"/>
      <c r="T764" s="271"/>
      <c r="U764" s="14"/>
      <c r="V764" s="14"/>
      <c r="W764" s="14"/>
      <c r="X764" s="14"/>
      <c r="Y764" s="14"/>
      <c r="Z764" s="14"/>
      <c r="AA764" s="14"/>
      <c r="AB764" s="14"/>
      <c r="AC764" s="14"/>
      <c r="AD764" s="14"/>
      <c r="AE764" s="14"/>
      <c r="AT764" s="272" t="s">
        <v>364</v>
      </c>
      <c r="AU764" s="272" t="s">
        <v>90</v>
      </c>
      <c r="AV764" s="14" t="s">
        <v>90</v>
      </c>
      <c r="AW764" s="14" t="s">
        <v>36</v>
      </c>
      <c r="AX764" s="14" t="s">
        <v>81</v>
      </c>
      <c r="AY764" s="272" t="s">
        <v>215</v>
      </c>
    </row>
    <row r="765" s="14" customFormat="1">
      <c r="A765" s="14"/>
      <c r="B765" s="262"/>
      <c r="C765" s="263"/>
      <c r="D765" s="233" t="s">
        <v>364</v>
      </c>
      <c r="E765" s="264" t="s">
        <v>1</v>
      </c>
      <c r="F765" s="265" t="s">
        <v>891</v>
      </c>
      <c r="G765" s="263"/>
      <c r="H765" s="266">
        <v>7.9500000000000002</v>
      </c>
      <c r="I765" s="267"/>
      <c r="J765" s="263"/>
      <c r="K765" s="263"/>
      <c r="L765" s="268"/>
      <c r="M765" s="269"/>
      <c r="N765" s="270"/>
      <c r="O765" s="270"/>
      <c r="P765" s="270"/>
      <c r="Q765" s="270"/>
      <c r="R765" s="270"/>
      <c r="S765" s="270"/>
      <c r="T765" s="271"/>
      <c r="U765" s="14"/>
      <c r="V765" s="14"/>
      <c r="W765" s="14"/>
      <c r="X765" s="14"/>
      <c r="Y765" s="14"/>
      <c r="Z765" s="14"/>
      <c r="AA765" s="14"/>
      <c r="AB765" s="14"/>
      <c r="AC765" s="14"/>
      <c r="AD765" s="14"/>
      <c r="AE765" s="14"/>
      <c r="AT765" s="272" t="s">
        <v>364</v>
      </c>
      <c r="AU765" s="272" t="s">
        <v>90</v>
      </c>
      <c r="AV765" s="14" t="s">
        <v>90</v>
      </c>
      <c r="AW765" s="14" t="s">
        <v>36</v>
      </c>
      <c r="AX765" s="14" t="s">
        <v>81</v>
      </c>
      <c r="AY765" s="272" t="s">
        <v>215</v>
      </c>
    </row>
    <row r="766" s="16" customFormat="1">
      <c r="A766" s="16"/>
      <c r="B766" s="284"/>
      <c r="C766" s="285"/>
      <c r="D766" s="233" t="s">
        <v>364</v>
      </c>
      <c r="E766" s="286" t="s">
        <v>1</v>
      </c>
      <c r="F766" s="287" t="s">
        <v>403</v>
      </c>
      <c r="G766" s="285"/>
      <c r="H766" s="288">
        <v>220.53999999999999</v>
      </c>
      <c r="I766" s="289"/>
      <c r="J766" s="285"/>
      <c r="K766" s="285"/>
      <c r="L766" s="290"/>
      <c r="M766" s="291"/>
      <c r="N766" s="292"/>
      <c r="O766" s="292"/>
      <c r="P766" s="292"/>
      <c r="Q766" s="292"/>
      <c r="R766" s="292"/>
      <c r="S766" s="292"/>
      <c r="T766" s="293"/>
      <c r="U766" s="16"/>
      <c r="V766" s="16"/>
      <c r="W766" s="16"/>
      <c r="X766" s="16"/>
      <c r="Y766" s="16"/>
      <c r="Z766" s="16"/>
      <c r="AA766" s="16"/>
      <c r="AB766" s="16"/>
      <c r="AC766" s="16"/>
      <c r="AD766" s="16"/>
      <c r="AE766" s="16"/>
      <c r="AT766" s="294" t="s">
        <v>364</v>
      </c>
      <c r="AU766" s="294" t="s">
        <v>90</v>
      </c>
      <c r="AV766" s="16" t="s">
        <v>227</v>
      </c>
      <c r="AW766" s="16" t="s">
        <v>36</v>
      </c>
      <c r="AX766" s="16" t="s">
        <v>81</v>
      </c>
      <c r="AY766" s="294" t="s">
        <v>215</v>
      </c>
    </row>
    <row r="767" s="13" customFormat="1">
      <c r="A767" s="13"/>
      <c r="B767" s="252"/>
      <c r="C767" s="253"/>
      <c r="D767" s="233" t="s">
        <v>364</v>
      </c>
      <c r="E767" s="254" t="s">
        <v>1</v>
      </c>
      <c r="F767" s="255" t="s">
        <v>853</v>
      </c>
      <c r="G767" s="253"/>
      <c r="H767" s="254" t="s">
        <v>1</v>
      </c>
      <c r="I767" s="256"/>
      <c r="J767" s="253"/>
      <c r="K767" s="253"/>
      <c r="L767" s="257"/>
      <c r="M767" s="258"/>
      <c r="N767" s="259"/>
      <c r="O767" s="259"/>
      <c r="P767" s="259"/>
      <c r="Q767" s="259"/>
      <c r="R767" s="259"/>
      <c r="S767" s="259"/>
      <c r="T767" s="260"/>
      <c r="U767" s="13"/>
      <c r="V767" s="13"/>
      <c r="W767" s="13"/>
      <c r="X767" s="13"/>
      <c r="Y767" s="13"/>
      <c r="Z767" s="13"/>
      <c r="AA767" s="13"/>
      <c r="AB767" s="13"/>
      <c r="AC767" s="13"/>
      <c r="AD767" s="13"/>
      <c r="AE767" s="13"/>
      <c r="AT767" s="261" t="s">
        <v>364</v>
      </c>
      <c r="AU767" s="261" t="s">
        <v>90</v>
      </c>
      <c r="AV767" s="13" t="s">
        <v>88</v>
      </c>
      <c r="AW767" s="13" t="s">
        <v>36</v>
      </c>
      <c r="AX767" s="13" t="s">
        <v>81</v>
      </c>
      <c r="AY767" s="261" t="s">
        <v>215</v>
      </c>
    </row>
    <row r="768" s="13" customFormat="1">
      <c r="A768" s="13"/>
      <c r="B768" s="252"/>
      <c r="C768" s="253"/>
      <c r="D768" s="233" t="s">
        <v>364</v>
      </c>
      <c r="E768" s="254" t="s">
        <v>1</v>
      </c>
      <c r="F768" s="255" t="s">
        <v>389</v>
      </c>
      <c r="G768" s="253"/>
      <c r="H768" s="254" t="s">
        <v>1</v>
      </c>
      <c r="I768" s="256"/>
      <c r="J768" s="253"/>
      <c r="K768" s="253"/>
      <c r="L768" s="257"/>
      <c r="M768" s="258"/>
      <c r="N768" s="259"/>
      <c r="O768" s="259"/>
      <c r="P768" s="259"/>
      <c r="Q768" s="259"/>
      <c r="R768" s="259"/>
      <c r="S768" s="259"/>
      <c r="T768" s="260"/>
      <c r="U768" s="13"/>
      <c r="V768" s="13"/>
      <c r="W768" s="13"/>
      <c r="X768" s="13"/>
      <c r="Y768" s="13"/>
      <c r="Z768" s="13"/>
      <c r="AA768" s="13"/>
      <c r="AB768" s="13"/>
      <c r="AC768" s="13"/>
      <c r="AD768" s="13"/>
      <c r="AE768" s="13"/>
      <c r="AT768" s="261" t="s">
        <v>364</v>
      </c>
      <c r="AU768" s="261" t="s">
        <v>90</v>
      </c>
      <c r="AV768" s="13" t="s">
        <v>88</v>
      </c>
      <c r="AW768" s="13" t="s">
        <v>36</v>
      </c>
      <c r="AX768" s="13" t="s">
        <v>81</v>
      </c>
      <c r="AY768" s="261" t="s">
        <v>215</v>
      </c>
    </row>
    <row r="769" s="14" customFormat="1">
      <c r="A769" s="14"/>
      <c r="B769" s="262"/>
      <c r="C769" s="263"/>
      <c r="D769" s="233" t="s">
        <v>364</v>
      </c>
      <c r="E769" s="264" t="s">
        <v>1</v>
      </c>
      <c r="F769" s="265" t="s">
        <v>892</v>
      </c>
      <c r="G769" s="263"/>
      <c r="H769" s="266">
        <v>29.789999999999999</v>
      </c>
      <c r="I769" s="267"/>
      <c r="J769" s="263"/>
      <c r="K769" s="263"/>
      <c r="L769" s="268"/>
      <c r="M769" s="269"/>
      <c r="N769" s="270"/>
      <c r="O769" s="270"/>
      <c r="P769" s="270"/>
      <c r="Q769" s="270"/>
      <c r="R769" s="270"/>
      <c r="S769" s="270"/>
      <c r="T769" s="271"/>
      <c r="U769" s="14"/>
      <c r="V769" s="14"/>
      <c r="W769" s="14"/>
      <c r="X769" s="14"/>
      <c r="Y769" s="14"/>
      <c r="Z769" s="14"/>
      <c r="AA769" s="14"/>
      <c r="AB769" s="14"/>
      <c r="AC769" s="14"/>
      <c r="AD769" s="14"/>
      <c r="AE769" s="14"/>
      <c r="AT769" s="272" t="s">
        <v>364</v>
      </c>
      <c r="AU769" s="272" t="s">
        <v>90</v>
      </c>
      <c r="AV769" s="14" t="s">
        <v>90</v>
      </c>
      <c r="AW769" s="14" t="s">
        <v>36</v>
      </c>
      <c r="AX769" s="14" t="s">
        <v>81</v>
      </c>
      <c r="AY769" s="272" t="s">
        <v>215</v>
      </c>
    </row>
    <row r="770" s="13" customFormat="1">
      <c r="A770" s="13"/>
      <c r="B770" s="252"/>
      <c r="C770" s="253"/>
      <c r="D770" s="233" t="s">
        <v>364</v>
      </c>
      <c r="E770" s="254" t="s">
        <v>1</v>
      </c>
      <c r="F770" s="255" t="s">
        <v>395</v>
      </c>
      <c r="G770" s="253"/>
      <c r="H770" s="254" t="s">
        <v>1</v>
      </c>
      <c r="I770" s="256"/>
      <c r="J770" s="253"/>
      <c r="K770" s="253"/>
      <c r="L770" s="257"/>
      <c r="M770" s="258"/>
      <c r="N770" s="259"/>
      <c r="O770" s="259"/>
      <c r="P770" s="259"/>
      <c r="Q770" s="259"/>
      <c r="R770" s="259"/>
      <c r="S770" s="259"/>
      <c r="T770" s="260"/>
      <c r="U770" s="13"/>
      <c r="V770" s="13"/>
      <c r="W770" s="13"/>
      <c r="X770" s="13"/>
      <c r="Y770" s="13"/>
      <c r="Z770" s="13"/>
      <c r="AA770" s="13"/>
      <c r="AB770" s="13"/>
      <c r="AC770" s="13"/>
      <c r="AD770" s="13"/>
      <c r="AE770" s="13"/>
      <c r="AT770" s="261" t="s">
        <v>364</v>
      </c>
      <c r="AU770" s="261" t="s">
        <v>90</v>
      </c>
      <c r="AV770" s="13" t="s">
        <v>88</v>
      </c>
      <c r="AW770" s="13" t="s">
        <v>36</v>
      </c>
      <c r="AX770" s="13" t="s">
        <v>81</v>
      </c>
      <c r="AY770" s="261" t="s">
        <v>215</v>
      </c>
    </row>
    <row r="771" s="14" customFormat="1">
      <c r="A771" s="14"/>
      <c r="B771" s="262"/>
      <c r="C771" s="263"/>
      <c r="D771" s="233" t="s">
        <v>364</v>
      </c>
      <c r="E771" s="264" t="s">
        <v>1</v>
      </c>
      <c r="F771" s="265" t="s">
        <v>893</v>
      </c>
      <c r="G771" s="263"/>
      <c r="H771" s="266">
        <v>9.7599999999999998</v>
      </c>
      <c r="I771" s="267"/>
      <c r="J771" s="263"/>
      <c r="K771" s="263"/>
      <c r="L771" s="268"/>
      <c r="M771" s="269"/>
      <c r="N771" s="270"/>
      <c r="O771" s="270"/>
      <c r="P771" s="270"/>
      <c r="Q771" s="270"/>
      <c r="R771" s="270"/>
      <c r="S771" s="270"/>
      <c r="T771" s="271"/>
      <c r="U771" s="14"/>
      <c r="V771" s="14"/>
      <c r="W771" s="14"/>
      <c r="X771" s="14"/>
      <c r="Y771" s="14"/>
      <c r="Z771" s="14"/>
      <c r="AA771" s="14"/>
      <c r="AB771" s="14"/>
      <c r="AC771" s="14"/>
      <c r="AD771" s="14"/>
      <c r="AE771" s="14"/>
      <c r="AT771" s="272" t="s">
        <v>364</v>
      </c>
      <c r="AU771" s="272" t="s">
        <v>90</v>
      </c>
      <c r="AV771" s="14" t="s">
        <v>90</v>
      </c>
      <c r="AW771" s="14" t="s">
        <v>36</v>
      </c>
      <c r="AX771" s="14" t="s">
        <v>81</v>
      </c>
      <c r="AY771" s="272" t="s">
        <v>215</v>
      </c>
    </row>
    <row r="772" s="14" customFormat="1">
      <c r="A772" s="14"/>
      <c r="B772" s="262"/>
      <c r="C772" s="263"/>
      <c r="D772" s="233" t="s">
        <v>364</v>
      </c>
      <c r="E772" s="264" t="s">
        <v>1</v>
      </c>
      <c r="F772" s="265" t="s">
        <v>894</v>
      </c>
      <c r="G772" s="263"/>
      <c r="H772" s="266">
        <v>6.4000000000000004</v>
      </c>
      <c r="I772" s="267"/>
      <c r="J772" s="263"/>
      <c r="K772" s="263"/>
      <c r="L772" s="268"/>
      <c r="M772" s="269"/>
      <c r="N772" s="270"/>
      <c r="O772" s="270"/>
      <c r="P772" s="270"/>
      <c r="Q772" s="270"/>
      <c r="R772" s="270"/>
      <c r="S772" s="270"/>
      <c r="T772" s="271"/>
      <c r="U772" s="14"/>
      <c r="V772" s="14"/>
      <c r="W772" s="14"/>
      <c r="X772" s="14"/>
      <c r="Y772" s="14"/>
      <c r="Z772" s="14"/>
      <c r="AA772" s="14"/>
      <c r="AB772" s="14"/>
      <c r="AC772" s="14"/>
      <c r="AD772" s="14"/>
      <c r="AE772" s="14"/>
      <c r="AT772" s="272" t="s">
        <v>364</v>
      </c>
      <c r="AU772" s="272" t="s">
        <v>90</v>
      </c>
      <c r="AV772" s="14" t="s">
        <v>90</v>
      </c>
      <c r="AW772" s="14" t="s">
        <v>36</v>
      </c>
      <c r="AX772" s="14" t="s">
        <v>81</v>
      </c>
      <c r="AY772" s="272" t="s">
        <v>215</v>
      </c>
    </row>
    <row r="773" s="13" customFormat="1">
      <c r="A773" s="13"/>
      <c r="B773" s="252"/>
      <c r="C773" s="253"/>
      <c r="D773" s="233" t="s">
        <v>364</v>
      </c>
      <c r="E773" s="254" t="s">
        <v>1</v>
      </c>
      <c r="F773" s="255" t="s">
        <v>401</v>
      </c>
      <c r="G773" s="253"/>
      <c r="H773" s="254" t="s">
        <v>1</v>
      </c>
      <c r="I773" s="256"/>
      <c r="J773" s="253"/>
      <c r="K773" s="253"/>
      <c r="L773" s="257"/>
      <c r="M773" s="258"/>
      <c r="N773" s="259"/>
      <c r="O773" s="259"/>
      <c r="P773" s="259"/>
      <c r="Q773" s="259"/>
      <c r="R773" s="259"/>
      <c r="S773" s="259"/>
      <c r="T773" s="260"/>
      <c r="U773" s="13"/>
      <c r="V773" s="13"/>
      <c r="W773" s="13"/>
      <c r="X773" s="13"/>
      <c r="Y773" s="13"/>
      <c r="Z773" s="13"/>
      <c r="AA773" s="13"/>
      <c r="AB773" s="13"/>
      <c r="AC773" s="13"/>
      <c r="AD773" s="13"/>
      <c r="AE773" s="13"/>
      <c r="AT773" s="261" t="s">
        <v>364</v>
      </c>
      <c r="AU773" s="261" t="s">
        <v>90</v>
      </c>
      <c r="AV773" s="13" t="s">
        <v>88</v>
      </c>
      <c r="AW773" s="13" t="s">
        <v>36</v>
      </c>
      <c r="AX773" s="13" t="s">
        <v>81</v>
      </c>
      <c r="AY773" s="261" t="s">
        <v>215</v>
      </c>
    </row>
    <row r="774" s="14" customFormat="1">
      <c r="A774" s="14"/>
      <c r="B774" s="262"/>
      <c r="C774" s="263"/>
      <c r="D774" s="233" t="s">
        <v>364</v>
      </c>
      <c r="E774" s="264" t="s">
        <v>1</v>
      </c>
      <c r="F774" s="265" t="s">
        <v>895</v>
      </c>
      <c r="G774" s="263"/>
      <c r="H774" s="266">
        <v>17.079999999999998</v>
      </c>
      <c r="I774" s="267"/>
      <c r="J774" s="263"/>
      <c r="K774" s="263"/>
      <c r="L774" s="268"/>
      <c r="M774" s="269"/>
      <c r="N774" s="270"/>
      <c r="O774" s="270"/>
      <c r="P774" s="270"/>
      <c r="Q774" s="270"/>
      <c r="R774" s="270"/>
      <c r="S774" s="270"/>
      <c r="T774" s="271"/>
      <c r="U774" s="14"/>
      <c r="V774" s="14"/>
      <c r="W774" s="14"/>
      <c r="X774" s="14"/>
      <c r="Y774" s="14"/>
      <c r="Z774" s="14"/>
      <c r="AA774" s="14"/>
      <c r="AB774" s="14"/>
      <c r="AC774" s="14"/>
      <c r="AD774" s="14"/>
      <c r="AE774" s="14"/>
      <c r="AT774" s="272" t="s">
        <v>364</v>
      </c>
      <c r="AU774" s="272" t="s">
        <v>90</v>
      </c>
      <c r="AV774" s="14" t="s">
        <v>90</v>
      </c>
      <c r="AW774" s="14" t="s">
        <v>36</v>
      </c>
      <c r="AX774" s="14" t="s">
        <v>81</v>
      </c>
      <c r="AY774" s="272" t="s">
        <v>215</v>
      </c>
    </row>
    <row r="775" s="14" customFormat="1">
      <c r="A775" s="14"/>
      <c r="B775" s="262"/>
      <c r="C775" s="263"/>
      <c r="D775" s="233" t="s">
        <v>364</v>
      </c>
      <c r="E775" s="264" t="s">
        <v>1</v>
      </c>
      <c r="F775" s="265" t="s">
        <v>896</v>
      </c>
      <c r="G775" s="263"/>
      <c r="H775" s="266">
        <v>10.9</v>
      </c>
      <c r="I775" s="267"/>
      <c r="J775" s="263"/>
      <c r="K775" s="263"/>
      <c r="L775" s="268"/>
      <c r="M775" s="269"/>
      <c r="N775" s="270"/>
      <c r="O775" s="270"/>
      <c r="P775" s="270"/>
      <c r="Q775" s="270"/>
      <c r="R775" s="270"/>
      <c r="S775" s="270"/>
      <c r="T775" s="271"/>
      <c r="U775" s="14"/>
      <c r="V775" s="14"/>
      <c r="W775" s="14"/>
      <c r="X775" s="14"/>
      <c r="Y775" s="14"/>
      <c r="Z775" s="14"/>
      <c r="AA775" s="14"/>
      <c r="AB775" s="14"/>
      <c r="AC775" s="14"/>
      <c r="AD775" s="14"/>
      <c r="AE775" s="14"/>
      <c r="AT775" s="272" t="s">
        <v>364</v>
      </c>
      <c r="AU775" s="272" t="s">
        <v>90</v>
      </c>
      <c r="AV775" s="14" t="s">
        <v>90</v>
      </c>
      <c r="AW775" s="14" t="s">
        <v>36</v>
      </c>
      <c r="AX775" s="14" t="s">
        <v>81</v>
      </c>
      <c r="AY775" s="272" t="s">
        <v>215</v>
      </c>
    </row>
    <row r="776" s="16" customFormat="1">
      <c r="A776" s="16"/>
      <c r="B776" s="284"/>
      <c r="C776" s="285"/>
      <c r="D776" s="233" t="s">
        <v>364</v>
      </c>
      <c r="E776" s="286" t="s">
        <v>1</v>
      </c>
      <c r="F776" s="287" t="s">
        <v>403</v>
      </c>
      <c r="G776" s="285"/>
      <c r="H776" s="288">
        <v>73.930000000000007</v>
      </c>
      <c r="I776" s="289"/>
      <c r="J776" s="285"/>
      <c r="K776" s="285"/>
      <c r="L776" s="290"/>
      <c r="M776" s="291"/>
      <c r="N776" s="292"/>
      <c r="O776" s="292"/>
      <c r="P776" s="292"/>
      <c r="Q776" s="292"/>
      <c r="R776" s="292"/>
      <c r="S776" s="292"/>
      <c r="T776" s="293"/>
      <c r="U776" s="16"/>
      <c r="V776" s="16"/>
      <c r="W776" s="16"/>
      <c r="X776" s="16"/>
      <c r="Y776" s="16"/>
      <c r="Z776" s="16"/>
      <c r="AA776" s="16"/>
      <c r="AB776" s="16"/>
      <c r="AC776" s="16"/>
      <c r="AD776" s="16"/>
      <c r="AE776" s="16"/>
      <c r="AT776" s="294" t="s">
        <v>364</v>
      </c>
      <c r="AU776" s="294" t="s">
        <v>90</v>
      </c>
      <c r="AV776" s="16" t="s">
        <v>227</v>
      </c>
      <c r="AW776" s="16" t="s">
        <v>36</v>
      </c>
      <c r="AX776" s="16" t="s">
        <v>81</v>
      </c>
      <c r="AY776" s="294" t="s">
        <v>215</v>
      </c>
    </row>
    <row r="777" s="13" customFormat="1">
      <c r="A777" s="13"/>
      <c r="B777" s="252"/>
      <c r="C777" s="253"/>
      <c r="D777" s="233" t="s">
        <v>364</v>
      </c>
      <c r="E777" s="254" t="s">
        <v>1</v>
      </c>
      <c r="F777" s="255" t="s">
        <v>865</v>
      </c>
      <c r="G777" s="253"/>
      <c r="H777" s="254" t="s">
        <v>1</v>
      </c>
      <c r="I777" s="256"/>
      <c r="J777" s="253"/>
      <c r="K777" s="253"/>
      <c r="L777" s="257"/>
      <c r="M777" s="258"/>
      <c r="N777" s="259"/>
      <c r="O777" s="259"/>
      <c r="P777" s="259"/>
      <c r="Q777" s="259"/>
      <c r="R777" s="259"/>
      <c r="S777" s="259"/>
      <c r="T777" s="260"/>
      <c r="U777" s="13"/>
      <c r="V777" s="13"/>
      <c r="W777" s="13"/>
      <c r="X777" s="13"/>
      <c r="Y777" s="13"/>
      <c r="Z777" s="13"/>
      <c r="AA777" s="13"/>
      <c r="AB777" s="13"/>
      <c r="AC777" s="13"/>
      <c r="AD777" s="13"/>
      <c r="AE777" s="13"/>
      <c r="AT777" s="261" t="s">
        <v>364</v>
      </c>
      <c r="AU777" s="261" t="s">
        <v>90</v>
      </c>
      <c r="AV777" s="13" t="s">
        <v>88</v>
      </c>
      <c r="AW777" s="13" t="s">
        <v>36</v>
      </c>
      <c r="AX777" s="13" t="s">
        <v>81</v>
      </c>
      <c r="AY777" s="261" t="s">
        <v>215</v>
      </c>
    </row>
    <row r="778" s="13" customFormat="1">
      <c r="A778" s="13"/>
      <c r="B778" s="252"/>
      <c r="C778" s="253"/>
      <c r="D778" s="233" t="s">
        <v>364</v>
      </c>
      <c r="E778" s="254" t="s">
        <v>1</v>
      </c>
      <c r="F778" s="255" t="s">
        <v>853</v>
      </c>
      <c r="G778" s="253"/>
      <c r="H778" s="254" t="s">
        <v>1</v>
      </c>
      <c r="I778" s="256"/>
      <c r="J778" s="253"/>
      <c r="K778" s="253"/>
      <c r="L778" s="257"/>
      <c r="M778" s="258"/>
      <c r="N778" s="259"/>
      <c r="O778" s="259"/>
      <c r="P778" s="259"/>
      <c r="Q778" s="259"/>
      <c r="R778" s="259"/>
      <c r="S778" s="259"/>
      <c r="T778" s="260"/>
      <c r="U778" s="13"/>
      <c r="V778" s="13"/>
      <c r="W778" s="13"/>
      <c r="X778" s="13"/>
      <c r="Y778" s="13"/>
      <c r="Z778" s="13"/>
      <c r="AA778" s="13"/>
      <c r="AB778" s="13"/>
      <c r="AC778" s="13"/>
      <c r="AD778" s="13"/>
      <c r="AE778" s="13"/>
      <c r="AT778" s="261" t="s">
        <v>364</v>
      </c>
      <c r="AU778" s="261" t="s">
        <v>90</v>
      </c>
      <c r="AV778" s="13" t="s">
        <v>88</v>
      </c>
      <c r="AW778" s="13" t="s">
        <v>36</v>
      </c>
      <c r="AX778" s="13" t="s">
        <v>81</v>
      </c>
      <c r="AY778" s="261" t="s">
        <v>215</v>
      </c>
    </row>
    <row r="779" s="13" customFormat="1">
      <c r="A779" s="13"/>
      <c r="B779" s="252"/>
      <c r="C779" s="253"/>
      <c r="D779" s="233" t="s">
        <v>364</v>
      </c>
      <c r="E779" s="254" t="s">
        <v>1</v>
      </c>
      <c r="F779" s="255" t="s">
        <v>389</v>
      </c>
      <c r="G779" s="253"/>
      <c r="H779" s="254" t="s">
        <v>1</v>
      </c>
      <c r="I779" s="256"/>
      <c r="J779" s="253"/>
      <c r="K779" s="253"/>
      <c r="L779" s="257"/>
      <c r="M779" s="258"/>
      <c r="N779" s="259"/>
      <c r="O779" s="259"/>
      <c r="P779" s="259"/>
      <c r="Q779" s="259"/>
      <c r="R779" s="259"/>
      <c r="S779" s="259"/>
      <c r="T779" s="260"/>
      <c r="U779" s="13"/>
      <c r="V779" s="13"/>
      <c r="W779" s="13"/>
      <c r="X779" s="13"/>
      <c r="Y779" s="13"/>
      <c r="Z779" s="13"/>
      <c r="AA779" s="13"/>
      <c r="AB779" s="13"/>
      <c r="AC779" s="13"/>
      <c r="AD779" s="13"/>
      <c r="AE779" s="13"/>
      <c r="AT779" s="261" t="s">
        <v>364</v>
      </c>
      <c r="AU779" s="261" t="s">
        <v>90</v>
      </c>
      <c r="AV779" s="13" t="s">
        <v>88</v>
      </c>
      <c r="AW779" s="13" t="s">
        <v>36</v>
      </c>
      <c r="AX779" s="13" t="s">
        <v>81</v>
      </c>
      <c r="AY779" s="261" t="s">
        <v>215</v>
      </c>
    </row>
    <row r="780" s="14" customFormat="1">
      <c r="A780" s="14"/>
      <c r="B780" s="262"/>
      <c r="C780" s="263"/>
      <c r="D780" s="233" t="s">
        <v>364</v>
      </c>
      <c r="E780" s="264" t="s">
        <v>1</v>
      </c>
      <c r="F780" s="265" t="s">
        <v>897</v>
      </c>
      <c r="G780" s="263"/>
      <c r="H780" s="266">
        <v>29.789999999999999</v>
      </c>
      <c r="I780" s="267"/>
      <c r="J780" s="263"/>
      <c r="K780" s="263"/>
      <c r="L780" s="268"/>
      <c r="M780" s="269"/>
      <c r="N780" s="270"/>
      <c r="O780" s="270"/>
      <c r="P780" s="270"/>
      <c r="Q780" s="270"/>
      <c r="R780" s="270"/>
      <c r="S780" s="270"/>
      <c r="T780" s="271"/>
      <c r="U780" s="14"/>
      <c r="V780" s="14"/>
      <c r="W780" s="14"/>
      <c r="X780" s="14"/>
      <c r="Y780" s="14"/>
      <c r="Z780" s="14"/>
      <c r="AA780" s="14"/>
      <c r="AB780" s="14"/>
      <c r="AC780" s="14"/>
      <c r="AD780" s="14"/>
      <c r="AE780" s="14"/>
      <c r="AT780" s="272" t="s">
        <v>364</v>
      </c>
      <c r="AU780" s="272" t="s">
        <v>90</v>
      </c>
      <c r="AV780" s="14" t="s">
        <v>90</v>
      </c>
      <c r="AW780" s="14" t="s">
        <v>36</v>
      </c>
      <c r="AX780" s="14" t="s">
        <v>81</v>
      </c>
      <c r="AY780" s="272" t="s">
        <v>215</v>
      </c>
    </row>
    <row r="781" s="13" customFormat="1">
      <c r="A781" s="13"/>
      <c r="B781" s="252"/>
      <c r="C781" s="253"/>
      <c r="D781" s="233" t="s">
        <v>364</v>
      </c>
      <c r="E781" s="254" t="s">
        <v>1</v>
      </c>
      <c r="F781" s="255" t="s">
        <v>395</v>
      </c>
      <c r="G781" s="253"/>
      <c r="H781" s="254" t="s">
        <v>1</v>
      </c>
      <c r="I781" s="256"/>
      <c r="J781" s="253"/>
      <c r="K781" s="253"/>
      <c r="L781" s="257"/>
      <c r="M781" s="258"/>
      <c r="N781" s="259"/>
      <c r="O781" s="259"/>
      <c r="P781" s="259"/>
      <c r="Q781" s="259"/>
      <c r="R781" s="259"/>
      <c r="S781" s="259"/>
      <c r="T781" s="260"/>
      <c r="U781" s="13"/>
      <c r="V781" s="13"/>
      <c r="W781" s="13"/>
      <c r="X781" s="13"/>
      <c r="Y781" s="13"/>
      <c r="Z781" s="13"/>
      <c r="AA781" s="13"/>
      <c r="AB781" s="13"/>
      <c r="AC781" s="13"/>
      <c r="AD781" s="13"/>
      <c r="AE781" s="13"/>
      <c r="AT781" s="261" t="s">
        <v>364</v>
      </c>
      <c r="AU781" s="261" t="s">
        <v>90</v>
      </c>
      <c r="AV781" s="13" t="s">
        <v>88</v>
      </c>
      <c r="AW781" s="13" t="s">
        <v>36</v>
      </c>
      <c r="AX781" s="13" t="s">
        <v>81</v>
      </c>
      <c r="AY781" s="261" t="s">
        <v>215</v>
      </c>
    </row>
    <row r="782" s="14" customFormat="1">
      <c r="A782" s="14"/>
      <c r="B782" s="262"/>
      <c r="C782" s="263"/>
      <c r="D782" s="233" t="s">
        <v>364</v>
      </c>
      <c r="E782" s="264" t="s">
        <v>1</v>
      </c>
      <c r="F782" s="265" t="s">
        <v>893</v>
      </c>
      <c r="G782" s="263"/>
      <c r="H782" s="266">
        <v>9.7599999999999998</v>
      </c>
      <c r="I782" s="267"/>
      <c r="J782" s="263"/>
      <c r="K782" s="263"/>
      <c r="L782" s="268"/>
      <c r="M782" s="269"/>
      <c r="N782" s="270"/>
      <c r="O782" s="270"/>
      <c r="P782" s="270"/>
      <c r="Q782" s="270"/>
      <c r="R782" s="270"/>
      <c r="S782" s="270"/>
      <c r="T782" s="271"/>
      <c r="U782" s="14"/>
      <c r="V782" s="14"/>
      <c r="W782" s="14"/>
      <c r="X782" s="14"/>
      <c r="Y782" s="14"/>
      <c r="Z782" s="14"/>
      <c r="AA782" s="14"/>
      <c r="AB782" s="14"/>
      <c r="AC782" s="14"/>
      <c r="AD782" s="14"/>
      <c r="AE782" s="14"/>
      <c r="AT782" s="272" t="s">
        <v>364</v>
      </c>
      <c r="AU782" s="272" t="s">
        <v>90</v>
      </c>
      <c r="AV782" s="14" t="s">
        <v>90</v>
      </c>
      <c r="AW782" s="14" t="s">
        <v>36</v>
      </c>
      <c r="AX782" s="14" t="s">
        <v>81</v>
      </c>
      <c r="AY782" s="272" t="s">
        <v>215</v>
      </c>
    </row>
    <row r="783" s="14" customFormat="1">
      <c r="A783" s="14"/>
      <c r="B783" s="262"/>
      <c r="C783" s="263"/>
      <c r="D783" s="233" t="s">
        <v>364</v>
      </c>
      <c r="E783" s="264" t="s">
        <v>1</v>
      </c>
      <c r="F783" s="265" t="s">
        <v>894</v>
      </c>
      <c r="G783" s="263"/>
      <c r="H783" s="266">
        <v>6.4000000000000004</v>
      </c>
      <c r="I783" s="267"/>
      <c r="J783" s="263"/>
      <c r="K783" s="263"/>
      <c r="L783" s="268"/>
      <c r="M783" s="269"/>
      <c r="N783" s="270"/>
      <c r="O783" s="270"/>
      <c r="P783" s="270"/>
      <c r="Q783" s="270"/>
      <c r="R783" s="270"/>
      <c r="S783" s="270"/>
      <c r="T783" s="271"/>
      <c r="U783" s="14"/>
      <c r="V783" s="14"/>
      <c r="W783" s="14"/>
      <c r="X783" s="14"/>
      <c r="Y783" s="14"/>
      <c r="Z783" s="14"/>
      <c r="AA783" s="14"/>
      <c r="AB783" s="14"/>
      <c r="AC783" s="14"/>
      <c r="AD783" s="14"/>
      <c r="AE783" s="14"/>
      <c r="AT783" s="272" t="s">
        <v>364</v>
      </c>
      <c r="AU783" s="272" t="s">
        <v>90</v>
      </c>
      <c r="AV783" s="14" t="s">
        <v>90</v>
      </c>
      <c r="AW783" s="14" t="s">
        <v>36</v>
      </c>
      <c r="AX783" s="14" t="s">
        <v>81</v>
      </c>
      <c r="AY783" s="272" t="s">
        <v>215</v>
      </c>
    </row>
    <row r="784" s="13" customFormat="1">
      <c r="A784" s="13"/>
      <c r="B784" s="252"/>
      <c r="C784" s="253"/>
      <c r="D784" s="233" t="s">
        <v>364</v>
      </c>
      <c r="E784" s="254" t="s">
        <v>1</v>
      </c>
      <c r="F784" s="255" t="s">
        <v>401</v>
      </c>
      <c r="G784" s="253"/>
      <c r="H784" s="254" t="s">
        <v>1</v>
      </c>
      <c r="I784" s="256"/>
      <c r="J784" s="253"/>
      <c r="K784" s="253"/>
      <c r="L784" s="257"/>
      <c r="M784" s="258"/>
      <c r="N784" s="259"/>
      <c r="O784" s="259"/>
      <c r="P784" s="259"/>
      <c r="Q784" s="259"/>
      <c r="R784" s="259"/>
      <c r="S784" s="259"/>
      <c r="T784" s="260"/>
      <c r="U784" s="13"/>
      <c r="V784" s="13"/>
      <c r="W784" s="13"/>
      <c r="X784" s="13"/>
      <c r="Y784" s="13"/>
      <c r="Z784" s="13"/>
      <c r="AA784" s="13"/>
      <c r="AB784" s="13"/>
      <c r="AC784" s="13"/>
      <c r="AD784" s="13"/>
      <c r="AE784" s="13"/>
      <c r="AT784" s="261" t="s">
        <v>364</v>
      </c>
      <c r="AU784" s="261" t="s">
        <v>90</v>
      </c>
      <c r="AV784" s="13" t="s">
        <v>88</v>
      </c>
      <c r="AW784" s="13" t="s">
        <v>36</v>
      </c>
      <c r="AX784" s="13" t="s">
        <v>81</v>
      </c>
      <c r="AY784" s="261" t="s">
        <v>215</v>
      </c>
    </row>
    <row r="785" s="14" customFormat="1">
      <c r="A785" s="14"/>
      <c r="B785" s="262"/>
      <c r="C785" s="263"/>
      <c r="D785" s="233" t="s">
        <v>364</v>
      </c>
      <c r="E785" s="264" t="s">
        <v>1</v>
      </c>
      <c r="F785" s="265" t="s">
        <v>895</v>
      </c>
      <c r="G785" s="263"/>
      <c r="H785" s="266">
        <v>17.079999999999998</v>
      </c>
      <c r="I785" s="267"/>
      <c r="J785" s="263"/>
      <c r="K785" s="263"/>
      <c r="L785" s="268"/>
      <c r="M785" s="269"/>
      <c r="N785" s="270"/>
      <c r="O785" s="270"/>
      <c r="P785" s="270"/>
      <c r="Q785" s="270"/>
      <c r="R785" s="270"/>
      <c r="S785" s="270"/>
      <c r="T785" s="271"/>
      <c r="U785" s="14"/>
      <c r="V785" s="14"/>
      <c r="W785" s="14"/>
      <c r="X785" s="14"/>
      <c r="Y785" s="14"/>
      <c r="Z785" s="14"/>
      <c r="AA785" s="14"/>
      <c r="AB785" s="14"/>
      <c r="AC785" s="14"/>
      <c r="AD785" s="14"/>
      <c r="AE785" s="14"/>
      <c r="AT785" s="272" t="s">
        <v>364</v>
      </c>
      <c r="AU785" s="272" t="s">
        <v>90</v>
      </c>
      <c r="AV785" s="14" t="s">
        <v>90</v>
      </c>
      <c r="AW785" s="14" t="s">
        <v>36</v>
      </c>
      <c r="AX785" s="14" t="s">
        <v>81</v>
      </c>
      <c r="AY785" s="272" t="s">
        <v>215</v>
      </c>
    </row>
    <row r="786" s="14" customFormat="1">
      <c r="A786" s="14"/>
      <c r="B786" s="262"/>
      <c r="C786" s="263"/>
      <c r="D786" s="233" t="s">
        <v>364</v>
      </c>
      <c r="E786" s="264" t="s">
        <v>1</v>
      </c>
      <c r="F786" s="265" t="s">
        <v>896</v>
      </c>
      <c r="G786" s="263"/>
      <c r="H786" s="266">
        <v>10.9</v>
      </c>
      <c r="I786" s="267"/>
      <c r="J786" s="263"/>
      <c r="K786" s="263"/>
      <c r="L786" s="268"/>
      <c r="M786" s="269"/>
      <c r="N786" s="270"/>
      <c r="O786" s="270"/>
      <c r="P786" s="270"/>
      <c r="Q786" s="270"/>
      <c r="R786" s="270"/>
      <c r="S786" s="270"/>
      <c r="T786" s="271"/>
      <c r="U786" s="14"/>
      <c r="V786" s="14"/>
      <c r="W786" s="14"/>
      <c r="X786" s="14"/>
      <c r="Y786" s="14"/>
      <c r="Z786" s="14"/>
      <c r="AA786" s="14"/>
      <c r="AB786" s="14"/>
      <c r="AC786" s="14"/>
      <c r="AD786" s="14"/>
      <c r="AE786" s="14"/>
      <c r="AT786" s="272" t="s">
        <v>364</v>
      </c>
      <c r="AU786" s="272" t="s">
        <v>90</v>
      </c>
      <c r="AV786" s="14" t="s">
        <v>90</v>
      </c>
      <c r="AW786" s="14" t="s">
        <v>36</v>
      </c>
      <c r="AX786" s="14" t="s">
        <v>81</v>
      </c>
      <c r="AY786" s="272" t="s">
        <v>215</v>
      </c>
    </row>
    <row r="787" s="16" customFormat="1">
      <c r="A787" s="16"/>
      <c r="B787" s="284"/>
      <c r="C787" s="285"/>
      <c r="D787" s="233" t="s">
        <v>364</v>
      </c>
      <c r="E787" s="286" t="s">
        <v>1</v>
      </c>
      <c r="F787" s="287" t="s">
        <v>403</v>
      </c>
      <c r="G787" s="285"/>
      <c r="H787" s="288">
        <v>73.930000000000007</v>
      </c>
      <c r="I787" s="289"/>
      <c r="J787" s="285"/>
      <c r="K787" s="285"/>
      <c r="L787" s="290"/>
      <c r="M787" s="291"/>
      <c r="N787" s="292"/>
      <c r="O787" s="292"/>
      <c r="P787" s="292"/>
      <c r="Q787" s="292"/>
      <c r="R787" s="292"/>
      <c r="S787" s="292"/>
      <c r="T787" s="293"/>
      <c r="U787" s="16"/>
      <c r="V787" s="16"/>
      <c r="W787" s="16"/>
      <c r="X787" s="16"/>
      <c r="Y787" s="16"/>
      <c r="Z787" s="16"/>
      <c r="AA787" s="16"/>
      <c r="AB787" s="16"/>
      <c r="AC787" s="16"/>
      <c r="AD787" s="16"/>
      <c r="AE787" s="16"/>
      <c r="AT787" s="294" t="s">
        <v>364</v>
      </c>
      <c r="AU787" s="294" t="s">
        <v>90</v>
      </c>
      <c r="AV787" s="16" t="s">
        <v>227</v>
      </c>
      <c r="AW787" s="16" t="s">
        <v>36</v>
      </c>
      <c r="AX787" s="16" t="s">
        <v>81</v>
      </c>
      <c r="AY787" s="294" t="s">
        <v>215</v>
      </c>
    </row>
    <row r="788" s="13" customFormat="1">
      <c r="A788" s="13"/>
      <c r="B788" s="252"/>
      <c r="C788" s="253"/>
      <c r="D788" s="233" t="s">
        <v>364</v>
      </c>
      <c r="E788" s="254" t="s">
        <v>1</v>
      </c>
      <c r="F788" s="255" t="s">
        <v>871</v>
      </c>
      <c r="G788" s="253"/>
      <c r="H788" s="254" t="s">
        <v>1</v>
      </c>
      <c r="I788" s="256"/>
      <c r="J788" s="253"/>
      <c r="K788" s="253"/>
      <c r="L788" s="257"/>
      <c r="M788" s="258"/>
      <c r="N788" s="259"/>
      <c r="O788" s="259"/>
      <c r="P788" s="259"/>
      <c r="Q788" s="259"/>
      <c r="R788" s="259"/>
      <c r="S788" s="259"/>
      <c r="T788" s="260"/>
      <c r="U788" s="13"/>
      <c r="V788" s="13"/>
      <c r="W788" s="13"/>
      <c r="X788" s="13"/>
      <c r="Y788" s="13"/>
      <c r="Z788" s="13"/>
      <c r="AA788" s="13"/>
      <c r="AB788" s="13"/>
      <c r="AC788" s="13"/>
      <c r="AD788" s="13"/>
      <c r="AE788" s="13"/>
      <c r="AT788" s="261" t="s">
        <v>364</v>
      </c>
      <c r="AU788" s="261" t="s">
        <v>90</v>
      </c>
      <c r="AV788" s="13" t="s">
        <v>88</v>
      </c>
      <c r="AW788" s="13" t="s">
        <v>36</v>
      </c>
      <c r="AX788" s="13" t="s">
        <v>81</v>
      </c>
      <c r="AY788" s="261" t="s">
        <v>215</v>
      </c>
    </row>
    <row r="789" s="13" customFormat="1">
      <c r="A789" s="13"/>
      <c r="B789" s="252"/>
      <c r="C789" s="253"/>
      <c r="D789" s="233" t="s">
        <v>364</v>
      </c>
      <c r="E789" s="254" t="s">
        <v>1</v>
      </c>
      <c r="F789" s="255" t="s">
        <v>872</v>
      </c>
      <c r="G789" s="253"/>
      <c r="H789" s="254" t="s">
        <v>1</v>
      </c>
      <c r="I789" s="256"/>
      <c r="J789" s="253"/>
      <c r="K789" s="253"/>
      <c r="L789" s="257"/>
      <c r="M789" s="258"/>
      <c r="N789" s="259"/>
      <c r="O789" s="259"/>
      <c r="P789" s="259"/>
      <c r="Q789" s="259"/>
      <c r="R789" s="259"/>
      <c r="S789" s="259"/>
      <c r="T789" s="260"/>
      <c r="U789" s="13"/>
      <c r="V789" s="13"/>
      <c r="W789" s="13"/>
      <c r="X789" s="13"/>
      <c r="Y789" s="13"/>
      <c r="Z789" s="13"/>
      <c r="AA789" s="13"/>
      <c r="AB789" s="13"/>
      <c r="AC789" s="13"/>
      <c r="AD789" s="13"/>
      <c r="AE789" s="13"/>
      <c r="AT789" s="261" t="s">
        <v>364</v>
      </c>
      <c r="AU789" s="261" t="s">
        <v>90</v>
      </c>
      <c r="AV789" s="13" t="s">
        <v>88</v>
      </c>
      <c r="AW789" s="13" t="s">
        <v>36</v>
      </c>
      <c r="AX789" s="13" t="s">
        <v>81</v>
      </c>
      <c r="AY789" s="261" t="s">
        <v>215</v>
      </c>
    </row>
    <row r="790" s="13" customFormat="1">
      <c r="A790" s="13"/>
      <c r="B790" s="252"/>
      <c r="C790" s="253"/>
      <c r="D790" s="233" t="s">
        <v>364</v>
      </c>
      <c r="E790" s="254" t="s">
        <v>1</v>
      </c>
      <c r="F790" s="255" t="s">
        <v>389</v>
      </c>
      <c r="G790" s="253"/>
      <c r="H790" s="254" t="s">
        <v>1</v>
      </c>
      <c r="I790" s="256"/>
      <c r="J790" s="253"/>
      <c r="K790" s="253"/>
      <c r="L790" s="257"/>
      <c r="M790" s="258"/>
      <c r="N790" s="259"/>
      <c r="O790" s="259"/>
      <c r="P790" s="259"/>
      <c r="Q790" s="259"/>
      <c r="R790" s="259"/>
      <c r="S790" s="259"/>
      <c r="T790" s="260"/>
      <c r="U790" s="13"/>
      <c r="V790" s="13"/>
      <c r="W790" s="13"/>
      <c r="X790" s="13"/>
      <c r="Y790" s="13"/>
      <c r="Z790" s="13"/>
      <c r="AA790" s="13"/>
      <c r="AB790" s="13"/>
      <c r="AC790" s="13"/>
      <c r="AD790" s="13"/>
      <c r="AE790" s="13"/>
      <c r="AT790" s="261" t="s">
        <v>364</v>
      </c>
      <c r="AU790" s="261" t="s">
        <v>90</v>
      </c>
      <c r="AV790" s="13" t="s">
        <v>88</v>
      </c>
      <c r="AW790" s="13" t="s">
        <v>36</v>
      </c>
      <c r="AX790" s="13" t="s">
        <v>81</v>
      </c>
      <c r="AY790" s="261" t="s">
        <v>215</v>
      </c>
    </row>
    <row r="791" s="14" customFormat="1">
      <c r="A791" s="14"/>
      <c r="B791" s="262"/>
      <c r="C791" s="263"/>
      <c r="D791" s="233" t="s">
        <v>364</v>
      </c>
      <c r="E791" s="264" t="s">
        <v>1</v>
      </c>
      <c r="F791" s="265" t="s">
        <v>898</v>
      </c>
      <c r="G791" s="263"/>
      <c r="H791" s="266">
        <v>63.5</v>
      </c>
      <c r="I791" s="267"/>
      <c r="J791" s="263"/>
      <c r="K791" s="263"/>
      <c r="L791" s="268"/>
      <c r="M791" s="269"/>
      <c r="N791" s="270"/>
      <c r="O791" s="270"/>
      <c r="P791" s="270"/>
      <c r="Q791" s="270"/>
      <c r="R791" s="270"/>
      <c r="S791" s="270"/>
      <c r="T791" s="271"/>
      <c r="U791" s="14"/>
      <c r="V791" s="14"/>
      <c r="W791" s="14"/>
      <c r="X791" s="14"/>
      <c r="Y791" s="14"/>
      <c r="Z791" s="14"/>
      <c r="AA791" s="14"/>
      <c r="AB791" s="14"/>
      <c r="AC791" s="14"/>
      <c r="AD791" s="14"/>
      <c r="AE791" s="14"/>
      <c r="AT791" s="272" t="s">
        <v>364</v>
      </c>
      <c r="AU791" s="272" t="s">
        <v>90</v>
      </c>
      <c r="AV791" s="14" t="s">
        <v>90</v>
      </c>
      <c r="AW791" s="14" t="s">
        <v>36</v>
      </c>
      <c r="AX791" s="14" t="s">
        <v>81</v>
      </c>
      <c r="AY791" s="272" t="s">
        <v>215</v>
      </c>
    </row>
    <row r="792" s="14" customFormat="1">
      <c r="A792" s="14"/>
      <c r="B792" s="262"/>
      <c r="C792" s="263"/>
      <c r="D792" s="233" t="s">
        <v>364</v>
      </c>
      <c r="E792" s="264" t="s">
        <v>1</v>
      </c>
      <c r="F792" s="265" t="s">
        <v>899</v>
      </c>
      <c r="G792" s="263"/>
      <c r="H792" s="266">
        <v>-12.289999999999999</v>
      </c>
      <c r="I792" s="267"/>
      <c r="J792" s="263"/>
      <c r="K792" s="263"/>
      <c r="L792" s="268"/>
      <c r="M792" s="269"/>
      <c r="N792" s="270"/>
      <c r="O792" s="270"/>
      <c r="P792" s="270"/>
      <c r="Q792" s="270"/>
      <c r="R792" s="270"/>
      <c r="S792" s="270"/>
      <c r="T792" s="271"/>
      <c r="U792" s="14"/>
      <c r="V792" s="14"/>
      <c r="W792" s="14"/>
      <c r="X792" s="14"/>
      <c r="Y792" s="14"/>
      <c r="Z792" s="14"/>
      <c r="AA792" s="14"/>
      <c r="AB792" s="14"/>
      <c r="AC792" s="14"/>
      <c r="AD792" s="14"/>
      <c r="AE792" s="14"/>
      <c r="AT792" s="272" t="s">
        <v>364</v>
      </c>
      <c r="AU792" s="272" t="s">
        <v>90</v>
      </c>
      <c r="AV792" s="14" t="s">
        <v>90</v>
      </c>
      <c r="AW792" s="14" t="s">
        <v>36</v>
      </c>
      <c r="AX792" s="14" t="s">
        <v>81</v>
      </c>
      <c r="AY792" s="272" t="s">
        <v>215</v>
      </c>
    </row>
    <row r="793" s="13" customFormat="1">
      <c r="A793" s="13"/>
      <c r="B793" s="252"/>
      <c r="C793" s="253"/>
      <c r="D793" s="233" t="s">
        <v>364</v>
      </c>
      <c r="E793" s="254" t="s">
        <v>1</v>
      </c>
      <c r="F793" s="255" t="s">
        <v>401</v>
      </c>
      <c r="G793" s="253"/>
      <c r="H793" s="254" t="s">
        <v>1</v>
      </c>
      <c r="I793" s="256"/>
      <c r="J793" s="253"/>
      <c r="K793" s="253"/>
      <c r="L793" s="257"/>
      <c r="M793" s="258"/>
      <c r="N793" s="259"/>
      <c r="O793" s="259"/>
      <c r="P793" s="259"/>
      <c r="Q793" s="259"/>
      <c r="R793" s="259"/>
      <c r="S793" s="259"/>
      <c r="T793" s="260"/>
      <c r="U793" s="13"/>
      <c r="V793" s="13"/>
      <c r="W793" s="13"/>
      <c r="X793" s="13"/>
      <c r="Y793" s="13"/>
      <c r="Z793" s="13"/>
      <c r="AA793" s="13"/>
      <c r="AB793" s="13"/>
      <c r="AC793" s="13"/>
      <c r="AD793" s="13"/>
      <c r="AE793" s="13"/>
      <c r="AT793" s="261" t="s">
        <v>364</v>
      </c>
      <c r="AU793" s="261" t="s">
        <v>90</v>
      </c>
      <c r="AV793" s="13" t="s">
        <v>88</v>
      </c>
      <c r="AW793" s="13" t="s">
        <v>36</v>
      </c>
      <c r="AX793" s="13" t="s">
        <v>81</v>
      </c>
      <c r="AY793" s="261" t="s">
        <v>215</v>
      </c>
    </row>
    <row r="794" s="14" customFormat="1">
      <c r="A794" s="14"/>
      <c r="B794" s="262"/>
      <c r="C794" s="263"/>
      <c r="D794" s="233" t="s">
        <v>364</v>
      </c>
      <c r="E794" s="264" t="s">
        <v>1</v>
      </c>
      <c r="F794" s="265" t="s">
        <v>898</v>
      </c>
      <c r="G794" s="263"/>
      <c r="H794" s="266">
        <v>63.5</v>
      </c>
      <c r="I794" s="267"/>
      <c r="J794" s="263"/>
      <c r="K794" s="263"/>
      <c r="L794" s="268"/>
      <c r="M794" s="269"/>
      <c r="N794" s="270"/>
      <c r="O794" s="270"/>
      <c r="P794" s="270"/>
      <c r="Q794" s="270"/>
      <c r="R794" s="270"/>
      <c r="S794" s="270"/>
      <c r="T794" s="271"/>
      <c r="U794" s="14"/>
      <c r="V794" s="14"/>
      <c r="W794" s="14"/>
      <c r="X794" s="14"/>
      <c r="Y794" s="14"/>
      <c r="Z794" s="14"/>
      <c r="AA794" s="14"/>
      <c r="AB794" s="14"/>
      <c r="AC794" s="14"/>
      <c r="AD794" s="14"/>
      <c r="AE794" s="14"/>
      <c r="AT794" s="272" t="s">
        <v>364</v>
      </c>
      <c r="AU794" s="272" t="s">
        <v>90</v>
      </c>
      <c r="AV794" s="14" t="s">
        <v>90</v>
      </c>
      <c r="AW794" s="14" t="s">
        <v>36</v>
      </c>
      <c r="AX794" s="14" t="s">
        <v>81</v>
      </c>
      <c r="AY794" s="272" t="s">
        <v>215</v>
      </c>
    </row>
    <row r="795" s="14" customFormat="1">
      <c r="A795" s="14"/>
      <c r="B795" s="262"/>
      <c r="C795" s="263"/>
      <c r="D795" s="233" t="s">
        <v>364</v>
      </c>
      <c r="E795" s="264" t="s">
        <v>1</v>
      </c>
      <c r="F795" s="265" t="s">
        <v>900</v>
      </c>
      <c r="G795" s="263"/>
      <c r="H795" s="266">
        <v>-10.9</v>
      </c>
      <c r="I795" s="267"/>
      <c r="J795" s="263"/>
      <c r="K795" s="263"/>
      <c r="L795" s="268"/>
      <c r="M795" s="269"/>
      <c r="N795" s="270"/>
      <c r="O795" s="270"/>
      <c r="P795" s="270"/>
      <c r="Q795" s="270"/>
      <c r="R795" s="270"/>
      <c r="S795" s="270"/>
      <c r="T795" s="271"/>
      <c r="U795" s="14"/>
      <c r="V795" s="14"/>
      <c r="W795" s="14"/>
      <c r="X795" s="14"/>
      <c r="Y795" s="14"/>
      <c r="Z795" s="14"/>
      <c r="AA795" s="14"/>
      <c r="AB795" s="14"/>
      <c r="AC795" s="14"/>
      <c r="AD795" s="14"/>
      <c r="AE795" s="14"/>
      <c r="AT795" s="272" t="s">
        <v>364</v>
      </c>
      <c r="AU795" s="272" t="s">
        <v>90</v>
      </c>
      <c r="AV795" s="14" t="s">
        <v>90</v>
      </c>
      <c r="AW795" s="14" t="s">
        <v>36</v>
      </c>
      <c r="AX795" s="14" t="s">
        <v>81</v>
      </c>
      <c r="AY795" s="272" t="s">
        <v>215</v>
      </c>
    </row>
    <row r="796" s="16" customFormat="1">
      <c r="A796" s="16"/>
      <c r="B796" s="284"/>
      <c r="C796" s="285"/>
      <c r="D796" s="233" t="s">
        <v>364</v>
      </c>
      <c r="E796" s="286" t="s">
        <v>1</v>
      </c>
      <c r="F796" s="287" t="s">
        <v>403</v>
      </c>
      <c r="G796" s="285"/>
      <c r="H796" s="288">
        <v>103.81</v>
      </c>
      <c r="I796" s="289"/>
      <c r="J796" s="285"/>
      <c r="K796" s="285"/>
      <c r="L796" s="290"/>
      <c r="M796" s="291"/>
      <c r="N796" s="292"/>
      <c r="O796" s="292"/>
      <c r="P796" s="292"/>
      <c r="Q796" s="292"/>
      <c r="R796" s="292"/>
      <c r="S796" s="292"/>
      <c r="T796" s="293"/>
      <c r="U796" s="16"/>
      <c r="V796" s="16"/>
      <c r="W796" s="16"/>
      <c r="X796" s="16"/>
      <c r="Y796" s="16"/>
      <c r="Z796" s="16"/>
      <c r="AA796" s="16"/>
      <c r="AB796" s="16"/>
      <c r="AC796" s="16"/>
      <c r="AD796" s="16"/>
      <c r="AE796" s="16"/>
      <c r="AT796" s="294" t="s">
        <v>364</v>
      </c>
      <c r="AU796" s="294" t="s">
        <v>90</v>
      </c>
      <c r="AV796" s="16" t="s">
        <v>227</v>
      </c>
      <c r="AW796" s="16" t="s">
        <v>36</v>
      </c>
      <c r="AX796" s="16" t="s">
        <v>81</v>
      </c>
      <c r="AY796" s="294" t="s">
        <v>215</v>
      </c>
    </row>
    <row r="797" s="15" customFormat="1">
      <c r="A797" s="15"/>
      <c r="B797" s="273"/>
      <c r="C797" s="274"/>
      <c r="D797" s="233" t="s">
        <v>364</v>
      </c>
      <c r="E797" s="275" t="s">
        <v>1</v>
      </c>
      <c r="F797" s="276" t="s">
        <v>368</v>
      </c>
      <c r="G797" s="274"/>
      <c r="H797" s="277">
        <v>472.20999999999998</v>
      </c>
      <c r="I797" s="278"/>
      <c r="J797" s="274"/>
      <c r="K797" s="274"/>
      <c r="L797" s="279"/>
      <c r="M797" s="280"/>
      <c r="N797" s="281"/>
      <c r="O797" s="281"/>
      <c r="P797" s="281"/>
      <c r="Q797" s="281"/>
      <c r="R797" s="281"/>
      <c r="S797" s="281"/>
      <c r="T797" s="282"/>
      <c r="U797" s="15"/>
      <c r="V797" s="15"/>
      <c r="W797" s="15"/>
      <c r="X797" s="15"/>
      <c r="Y797" s="15"/>
      <c r="Z797" s="15"/>
      <c r="AA797" s="15"/>
      <c r="AB797" s="15"/>
      <c r="AC797" s="15"/>
      <c r="AD797" s="15"/>
      <c r="AE797" s="15"/>
      <c r="AT797" s="283" t="s">
        <v>364</v>
      </c>
      <c r="AU797" s="283" t="s">
        <v>90</v>
      </c>
      <c r="AV797" s="15" t="s">
        <v>214</v>
      </c>
      <c r="AW797" s="15" t="s">
        <v>36</v>
      </c>
      <c r="AX797" s="15" t="s">
        <v>88</v>
      </c>
      <c r="AY797" s="283" t="s">
        <v>215</v>
      </c>
    </row>
    <row r="798" s="2" customFormat="1" ht="33" customHeight="1">
      <c r="A798" s="39"/>
      <c r="B798" s="40"/>
      <c r="C798" s="220" t="s">
        <v>901</v>
      </c>
      <c r="D798" s="220" t="s">
        <v>216</v>
      </c>
      <c r="E798" s="221" t="s">
        <v>902</v>
      </c>
      <c r="F798" s="222" t="s">
        <v>903</v>
      </c>
      <c r="G798" s="223" t="s">
        <v>523</v>
      </c>
      <c r="H798" s="224">
        <v>201.30500000000001</v>
      </c>
      <c r="I798" s="225"/>
      <c r="J798" s="226">
        <f>ROUND(I798*H798,2)</f>
        <v>0</v>
      </c>
      <c r="K798" s="222" t="s">
        <v>359</v>
      </c>
      <c r="L798" s="45"/>
      <c r="M798" s="227" t="s">
        <v>1</v>
      </c>
      <c r="N798" s="228" t="s">
        <v>46</v>
      </c>
      <c r="O798" s="92"/>
      <c r="P798" s="229">
        <f>O798*H798</f>
        <v>0</v>
      </c>
      <c r="Q798" s="229">
        <v>0.19692000000000001</v>
      </c>
      <c r="R798" s="229">
        <f>Q798*H798</f>
        <v>39.640980600000006</v>
      </c>
      <c r="S798" s="229">
        <v>0</v>
      </c>
      <c r="T798" s="230">
        <f>S798*H798</f>
        <v>0</v>
      </c>
      <c r="U798" s="39"/>
      <c r="V798" s="39"/>
      <c r="W798" s="39"/>
      <c r="X798" s="39"/>
      <c r="Y798" s="39"/>
      <c r="Z798" s="39"/>
      <c r="AA798" s="39"/>
      <c r="AB798" s="39"/>
      <c r="AC798" s="39"/>
      <c r="AD798" s="39"/>
      <c r="AE798" s="39"/>
      <c r="AR798" s="231" t="s">
        <v>214</v>
      </c>
      <c r="AT798" s="231" t="s">
        <v>216</v>
      </c>
      <c r="AU798" s="231" t="s">
        <v>90</v>
      </c>
      <c r="AY798" s="18" t="s">
        <v>215</v>
      </c>
      <c r="BE798" s="232">
        <f>IF(N798="základní",J798,0)</f>
        <v>0</v>
      </c>
      <c r="BF798" s="232">
        <f>IF(N798="snížená",J798,0)</f>
        <v>0</v>
      </c>
      <c r="BG798" s="232">
        <f>IF(N798="zákl. přenesená",J798,0)</f>
        <v>0</v>
      </c>
      <c r="BH798" s="232">
        <f>IF(N798="sníž. přenesená",J798,0)</f>
        <v>0</v>
      </c>
      <c r="BI798" s="232">
        <f>IF(N798="nulová",J798,0)</f>
        <v>0</v>
      </c>
      <c r="BJ798" s="18" t="s">
        <v>88</v>
      </c>
      <c r="BK798" s="232">
        <f>ROUND(I798*H798,2)</f>
        <v>0</v>
      </c>
      <c r="BL798" s="18" t="s">
        <v>214</v>
      </c>
      <c r="BM798" s="231" t="s">
        <v>904</v>
      </c>
    </row>
    <row r="799" s="2" customFormat="1">
      <c r="A799" s="39"/>
      <c r="B799" s="40"/>
      <c r="C799" s="41"/>
      <c r="D799" s="233" t="s">
        <v>221</v>
      </c>
      <c r="E799" s="41"/>
      <c r="F799" s="234" t="s">
        <v>905</v>
      </c>
      <c r="G799" s="41"/>
      <c r="H799" s="41"/>
      <c r="I799" s="235"/>
      <c r="J799" s="41"/>
      <c r="K799" s="41"/>
      <c r="L799" s="45"/>
      <c r="M799" s="236"/>
      <c r="N799" s="237"/>
      <c r="O799" s="92"/>
      <c r="P799" s="92"/>
      <c r="Q799" s="92"/>
      <c r="R799" s="92"/>
      <c r="S799" s="92"/>
      <c r="T799" s="93"/>
      <c r="U799" s="39"/>
      <c r="V799" s="39"/>
      <c r="W799" s="39"/>
      <c r="X799" s="39"/>
      <c r="Y799" s="39"/>
      <c r="Z799" s="39"/>
      <c r="AA799" s="39"/>
      <c r="AB799" s="39"/>
      <c r="AC799" s="39"/>
      <c r="AD799" s="39"/>
      <c r="AE799" s="39"/>
      <c r="AT799" s="18" t="s">
        <v>221</v>
      </c>
      <c r="AU799" s="18" t="s">
        <v>90</v>
      </c>
    </row>
    <row r="800" s="2" customFormat="1">
      <c r="A800" s="39"/>
      <c r="B800" s="40"/>
      <c r="C800" s="41"/>
      <c r="D800" s="250" t="s">
        <v>362</v>
      </c>
      <c r="E800" s="41"/>
      <c r="F800" s="251" t="s">
        <v>906</v>
      </c>
      <c r="G800" s="41"/>
      <c r="H800" s="41"/>
      <c r="I800" s="235"/>
      <c r="J800" s="41"/>
      <c r="K800" s="41"/>
      <c r="L800" s="45"/>
      <c r="M800" s="236"/>
      <c r="N800" s="237"/>
      <c r="O800" s="92"/>
      <c r="P800" s="92"/>
      <c r="Q800" s="92"/>
      <c r="R800" s="92"/>
      <c r="S800" s="92"/>
      <c r="T800" s="93"/>
      <c r="U800" s="39"/>
      <c r="V800" s="39"/>
      <c r="W800" s="39"/>
      <c r="X800" s="39"/>
      <c r="Y800" s="39"/>
      <c r="Z800" s="39"/>
      <c r="AA800" s="39"/>
      <c r="AB800" s="39"/>
      <c r="AC800" s="39"/>
      <c r="AD800" s="39"/>
      <c r="AE800" s="39"/>
      <c r="AT800" s="18" t="s">
        <v>362</v>
      </c>
      <c r="AU800" s="18" t="s">
        <v>90</v>
      </c>
    </row>
    <row r="801" s="13" customFormat="1">
      <c r="A801" s="13"/>
      <c r="B801" s="252"/>
      <c r="C801" s="253"/>
      <c r="D801" s="233" t="s">
        <v>364</v>
      </c>
      <c r="E801" s="254" t="s">
        <v>1</v>
      </c>
      <c r="F801" s="255" t="s">
        <v>853</v>
      </c>
      <c r="G801" s="253"/>
      <c r="H801" s="254" t="s">
        <v>1</v>
      </c>
      <c r="I801" s="256"/>
      <c r="J801" s="253"/>
      <c r="K801" s="253"/>
      <c r="L801" s="257"/>
      <c r="M801" s="258"/>
      <c r="N801" s="259"/>
      <c r="O801" s="259"/>
      <c r="P801" s="259"/>
      <c r="Q801" s="259"/>
      <c r="R801" s="259"/>
      <c r="S801" s="259"/>
      <c r="T801" s="260"/>
      <c r="U801" s="13"/>
      <c r="V801" s="13"/>
      <c r="W801" s="13"/>
      <c r="X801" s="13"/>
      <c r="Y801" s="13"/>
      <c r="Z801" s="13"/>
      <c r="AA801" s="13"/>
      <c r="AB801" s="13"/>
      <c r="AC801" s="13"/>
      <c r="AD801" s="13"/>
      <c r="AE801" s="13"/>
      <c r="AT801" s="261" t="s">
        <v>364</v>
      </c>
      <c r="AU801" s="261" t="s">
        <v>90</v>
      </c>
      <c r="AV801" s="13" t="s">
        <v>88</v>
      </c>
      <c r="AW801" s="13" t="s">
        <v>36</v>
      </c>
      <c r="AX801" s="13" t="s">
        <v>81</v>
      </c>
      <c r="AY801" s="261" t="s">
        <v>215</v>
      </c>
    </row>
    <row r="802" s="13" customFormat="1">
      <c r="A802" s="13"/>
      <c r="B802" s="252"/>
      <c r="C802" s="253"/>
      <c r="D802" s="233" t="s">
        <v>364</v>
      </c>
      <c r="E802" s="254" t="s">
        <v>1</v>
      </c>
      <c r="F802" s="255" t="s">
        <v>389</v>
      </c>
      <c r="G802" s="253"/>
      <c r="H802" s="254" t="s">
        <v>1</v>
      </c>
      <c r="I802" s="256"/>
      <c r="J802" s="253"/>
      <c r="K802" s="253"/>
      <c r="L802" s="257"/>
      <c r="M802" s="258"/>
      <c r="N802" s="259"/>
      <c r="O802" s="259"/>
      <c r="P802" s="259"/>
      <c r="Q802" s="259"/>
      <c r="R802" s="259"/>
      <c r="S802" s="259"/>
      <c r="T802" s="260"/>
      <c r="U802" s="13"/>
      <c r="V802" s="13"/>
      <c r="W802" s="13"/>
      <c r="X802" s="13"/>
      <c r="Y802" s="13"/>
      <c r="Z802" s="13"/>
      <c r="AA802" s="13"/>
      <c r="AB802" s="13"/>
      <c r="AC802" s="13"/>
      <c r="AD802" s="13"/>
      <c r="AE802" s="13"/>
      <c r="AT802" s="261" t="s">
        <v>364</v>
      </c>
      <c r="AU802" s="261" t="s">
        <v>90</v>
      </c>
      <c r="AV802" s="13" t="s">
        <v>88</v>
      </c>
      <c r="AW802" s="13" t="s">
        <v>36</v>
      </c>
      <c r="AX802" s="13" t="s">
        <v>81</v>
      </c>
      <c r="AY802" s="261" t="s">
        <v>215</v>
      </c>
    </row>
    <row r="803" s="14" customFormat="1">
      <c r="A803" s="14"/>
      <c r="B803" s="262"/>
      <c r="C803" s="263"/>
      <c r="D803" s="233" t="s">
        <v>364</v>
      </c>
      <c r="E803" s="264" t="s">
        <v>1</v>
      </c>
      <c r="F803" s="265" t="s">
        <v>907</v>
      </c>
      <c r="G803" s="263"/>
      <c r="H803" s="266">
        <v>76.965000000000003</v>
      </c>
      <c r="I803" s="267"/>
      <c r="J803" s="263"/>
      <c r="K803" s="263"/>
      <c r="L803" s="268"/>
      <c r="M803" s="269"/>
      <c r="N803" s="270"/>
      <c r="O803" s="270"/>
      <c r="P803" s="270"/>
      <c r="Q803" s="270"/>
      <c r="R803" s="270"/>
      <c r="S803" s="270"/>
      <c r="T803" s="271"/>
      <c r="U803" s="14"/>
      <c r="V803" s="14"/>
      <c r="W803" s="14"/>
      <c r="X803" s="14"/>
      <c r="Y803" s="14"/>
      <c r="Z803" s="14"/>
      <c r="AA803" s="14"/>
      <c r="AB803" s="14"/>
      <c r="AC803" s="14"/>
      <c r="AD803" s="14"/>
      <c r="AE803" s="14"/>
      <c r="AT803" s="272" t="s">
        <v>364</v>
      </c>
      <c r="AU803" s="272" t="s">
        <v>90</v>
      </c>
      <c r="AV803" s="14" t="s">
        <v>90</v>
      </c>
      <c r="AW803" s="14" t="s">
        <v>36</v>
      </c>
      <c r="AX803" s="14" t="s">
        <v>81</v>
      </c>
      <c r="AY803" s="272" t="s">
        <v>215</v>
      </c>
    </row>
    <row r="804" s="14" customFormat="1">
      <c r="A804" s="14"/>
      <c r="B804" s="262"/>
      <c r="C804" s="263"/>
      <c r="D804" s="233" t="s">
        <v>364</v>
      </c>
      <c r="E804" s="264" t="s">
        <v>1</v>
      </c>
      <c r="F804" s="265" t="s">
        <v>851</v>
      </c>
      <c r="G804" s="263"/>
      <c r="H804" s="266">
        <v>-7.2000000000000002</v>
      </c>
      <c r="I804" s="267"/>
      <c r="J804" s="263"/>
      <c r="K804" s="263"/>
      <c r="L804" s="268"/>
      <c r="M804" s="269"/>
      <c r="N804" s="270"/>
      <c r="O804" s="270"/>
      <c r="P804" s="270"/>
      <c r="Q804" s="270"/>
      <c r="R804" s="270"/>
      <c r="S804" s="270"/>
      <c r="T804" s="271"/>
      <c r="U804" s="14"/>
      <c r="V804" s="14"/>
      <c r="W804" s="14"/>
      <c r="X804" s="14"/>
      <c r="Y804" s="14"/>
      <c r="Z804" s="14"/>
      <c r="AA804" s="14"/>
      <c r="AB804" s="14"/>
      <c r="AC804" s="14"/>
      <c r="AD804" s="14"/>
      <c r="AE804" s="14"/>
      <c r="AT804" s="272" t="s">
        <v>364</v>
      </c>
      <c r="AU804" s="272" t="s">
        <v>90</v>
      </c>
      <c r="AV804" s="14" t="s">
        <v>90</v>
      </c>
      <c r="AW804" s="14" t="s">
        <v>36</v>
      </c>
      <c r="AX804" s="14" t="s">
        <v>81</v>
      </c>
      <c r="AY804" s="272" t="s">
        <v>215</v>
      </c>
    </row>
    <row r="805" s="13" customFormat="1">
      <c r="A805" s="13"/>
      <c r="B805" s="252"/>
      <c r="C805" s="253"/>
      <c r="D805" s="233" t="s">
        <v>364</v>
      </c>
      <c r="E805" s="254" t="s">
        <v>1</v>
      </c>
      <c r="F805" s="255" t="s">
        <v>395</v>
      </c>
      <c r="G805" s="253"/>
      <c r="H805" s="254" t="s">
        <v>1</v>
      </c>
      <c r="I805" s="256"/>
      <c r="J805" s="253"/>
      <c r="K805" s="253"/>
      <c r="L805" s="257"/>
      <c r="M805" s="258"/>
      <c r="N805" s="259"/>
      <c r="O805" s="259"/>
      <c r="P805" s="259"/>
      <c r="Q805" s="259"/>
      <c r="R805" s="259"/>
      <c r="S805" s="259"/>
      <c r="T805" s="260"/>
      <c r="U805" s="13"/>
      <c r="V805" s="13"/>
      <c r="W805" s="13"/>
      <c r="X805" s="13"/>
      <c r="Y805" s="13"/>
      <c r="Z805" s="13"/>
      <c r="AA805" s="13"/>
      <c r="AB805" s="13"/>
      <c r="AC805" s="13"/>
      <c r="AD805" s="13"/>
      <c r="AE805" s="13"/>
      <c r="AT805" s="261" t="s">
        <v>364</v>
      </c>
      <c r="AU805" s="261" t="s">
        <v>90</v>
      </c>
      <c r="AV805" s="13" t="s">
        <v>88</v>
      </c>
      <c r="AW805" s="13" t="s">
        <v>36</v>
      </c>
      <c r="AX805" s="13" t="s">
        <v>81</v>
      </c>
      <c r="AY805" s="261" t="s">
        <v>215</v>
      </c>
    </row>
    <row r="806" s="14" customFormat="1">
      <c r="A806" s="14"/>
      <c r="B806" s="262"/>
      <c r="C806" s="263"/>
      <c r="D806" s="233" t="s">
        <v>364</v>
      </c>
      <c r="E806" s="264" t="s">
        <v>1</v>
      </c>
      <c r="F806" s="265" t="s">
        <v>908</v>
      </c>
      <c r="G806" s="263"/>
      <c r="H806" s="266">
        <v>27.614999999999998</v>
      </c>
      <c r="I806" s="267"/>
      <c r="J806" s="263"/>
      <c r="K806" s="263"/>
      <c r="L806" s="268"/>
      <c r="M806" s="269"/>
      <c r="N806" s="270"/>
      <c r="O806" s="270"/>
      <c r="P806" s="270"/>
      <c r="Q806" s="270"/>
      <c r="R806" s="270"/>
      <c r="S806" s="270"/>
      <c r="T806" s="271"/>
      <c r="U806" s="14"/>
      <c r="V806" s="14"/>
      <c r="W806" s="14"/>
      <c r="X806" s="14"/>
      <c r="Y806" s="14"/>
      <c r="Z806" s="14"/>
      <c r="AA806" s="14"/>
      <c r="AB806" s="14"/>
      <c r="AC806" s="14"/>
      <c r="AD806" s="14"/>
      <c r="AE806" s="14"/>
      <c r="AT806" s="272" t="s">
        <v>364</v>
      </c>
      <c r="AU806" s="272" t="s">
        <v>90</v>
      </c>
      <c r="AV806" s="14" t="s">
        <v>90</v>
      </c>
      <c r="AW806" s="14" t="s">
        <v>36</v>
      </c>
      <c r="AX806" s="14" t="s">
        <v>81</v>
      </c>
      <c r="AY806" s="272" t="s">
        <v>215</v>
      </c>
    </row>
    <row r="807" s="14" customFormat="1">
      <c r="A807" s="14"/>
      <c r="B807" s="262"/>
      <c r="C807" s="263"/>
      <c r="D807" s="233" t="s">
        <v>364</v>
      </c>
      <c r="E807" s="264" t="s">
        <v>1</v>
      </c>
      <c r="F807" s="265" t="s">
        <v>909</v>
      </c>
      <c r="G807" s="263"/>
      <c r="H807" s="266">
        <v>10.5</v>
      </c>
      <c r="I807" s="267"/>
      <c r="J807" s="263"/>
      <c r="K807" s="263"/>
      <c r="L807" s="268"/>
      <c r="M807" s="269"/>
      <c r="N807" s="270"/>
      <c r="O807" s="270"/>
      <c r="P807" s="270"/>
      <c r="Q807" s="270"/>
      <c r="R807" s="270"/>
      <c r="S807" s="270"/>
      <c r="T807" s="271"/>
      <c r="U807" s="14"/>
      <c r="V807" s="14"/>
      <c r="W807" s="14"/>
      <c r="X807" s="14"/>
      <c r="Y807" s="14"/>
      <c r="Z807" s="14"/>
      <c r="AA807" s="14"/>
      <c r="AB807" s="14"/>
      <c r="AC807" s="14"/>
      <c r="AD807" s="14"/>
      <c r="AE807" s="14"/>
      <c r="AT807" s="272" t="s">
        <v>364</v>
      </c>
      <c r="AU807" s="272" t="s">
        <v>90</v>
      </c>
      <c r="AV807" s="14" t="s">
        <v>90</v>
      </c>
      <c r="AW807" s="14" t="s">
        <v>36</v>
      </c>
      <c r="AX807" s="14" t="s">
        <v>81</v>
      </c>
      <c r="AY807" s="272" t="s">
        <v>215</v>
      </c>
    </row>
    <row r="808" s="13" customFormat="1">
      <c r="A808" s="13"/>
      <c r="B808" s="252"/>
      <c r="C808" s="253"/>
      <c r="D808" s="233" t="s">
        <v>364</v>
      </c>
      <c r="E808" s="254" t="s">
        <v>1</v>
      </c>
      <c r="F808" s="255" t="s">
        <v>401</v>
      </c>
      <c r="G808" s="253"/>
      <c r="H808" s="254" t="s">
        <v>1</v>
      </c>
      <c r="I808" s="256"/>
      <c r="J808" s="253"/>
      <c r="K808" s="253"/>
      <c r="L808" s="257"/>
      <c r="M808" s="258"/>
      <c r="N808" s="259"/>
      <c r="O808" s="259"/>
      <c r="P808" s="259"/>
      <c r="Q808" s="259"/>
      <c r="R808" s="259"/>
      <c r="S808" s="259"/>
      <c r="T808" s="260"/>
      <c r="U808" s="13"/>
      <c r="V808" s="13"/>
      <c r="W808" s="13"/>
      <c r="X808" s="13"/>
      <c r="Y808" s="13"/>
      <c r="Z808" s="13"/>
      <c r="AA808" s="13"/>
      <c r="AB808" s="13"/>
      <c r="AC808" s="13"/>
      <c r="AD808" s="13"/>
      <c r="AE808" s="13"/>
      <c r="AT808" s="261" t="s">
        <v>364</v>
      </c>
      <c r="AU808" s="261" t="s">
        <v>90</v>
      </c>
      <c r="AV808" s="13" t="s">
        <v>88</v>
      </c>
      <c r="AW808" s="13" t="s">
        <v>36</v>
      </c>
      <c r="AX808" s="13" t="s">
        <v>81</v>
      </c>
      <c r="AY808" s="261" t="s">
        <v>215</v>
      </c>
    </row>
    <row r="809" s="14" customFormat="1">
      <c r="A809" s="14"/>
      <c r="B809" s="262"/>
      <c r="C809" s="263"/>
      <c r="D809" s="233" t="s">
        <v>364</v>
      </c>
      <c r="E809" s="264" t="s">
        <v>1</v>
      </c>
      <c r="F809" s="265" t="s">
        <v>852</v>
      </c>
      <c r="G809" s="263"/>
      <c r="H809" s="266">
        <v>27.824999999999999</v>
      </c>
      <c r="I809" s="267"/>
      <c r="J809" s="263"/>
      <c r="K809" s="263"/>
      <c r="L809" s="268"/>
      <c r="M809" s="269"/>
      <c r="N809" s="270"/>
      <c r="O809" s="270"/>
      <c r="P809" s="270"/>
      <c r="Q809" s="270"/>
      <c r="R809" s="270"/>
      <c r="S809" s="270"/>
      <c r="T809" s="271"/>
      <c r="U809" s="14"/>
      <c r="V809" s="14"/>
      <c r="W809" s="14"/>
      <c r="X809" s="14"/>
      <c r="Y809" s="14"/>
      <c r="Z809" s="14"/>
      <c r="AA809" s="14"/>
      <c r="AB809" s="14"/>
      <c r="AC809" s="14"/>
      <c r="AD809" s="14"/>
      <c r="AE809" s="14"/>
      <c r="AT809" s="272" t="s">
        <v>364</v>
      </c>
      <c r="AU809" s="272" t="s">
        <v>90</v>
      </c>
      <c r="AV809" s="14" t="s">
        <v>90</v>
      </c>
      <c r="AW809" s="14" t="s">
        <v>36</v>
      </c>
      <c r="AX809" s="14" t="s">
        <v>81</v>
      </c>
      <c r="AY809" s="272" t="s">
        <v>215</v>
      </c>
    </row>
    <row r="810" s="14" customFormat="1">
      <c r="A810" s="14"/>
      <c r="B810" s="262"/>
      <c r="C810" s="263"/>
      <c r="D810" s="233" t="s">
        <v>364</v>
      </c>
      <c r="E810" s="264" t="s">
        <v>1</v>
      </c>
      <c r="F810" s="265" t="s">
        <v>836</v>
      </c>
      <c r="G810" s="263"/>
      <c r="H810" s="266">
        <v>-3.6000000000000001</v>
      </c>
      <c r="I810" s="267"/>
      <c r="J810" s="263"/>
      <c r="K810" s="263"/>
      <c r="L810" s="268"/>
      <c r="M810" s="269"/>
      <c r="N810" s="270"/>
      <c r="O810" s="270"/>
      <c r="P810" s="270"/>
      <c r="Q810" s="270"/>
      <c r="R810" s="270"/>
      <c r="S810" s="270"/>
      <c r="T810" s="271"/>
      <c r="U810" s="14"/>
      <c r="V810" s="14"/>
      <c r="W810" s="14"/>
      <c r="X810" s="14"/>
      <c r="Y810" s="14"/>
      <c r="Z810" s="14"/>
      <c r="AA810" s="14"/>
      <c r="AB810" s="14"/>
      <c r="AC810" s="14"/>
      <c r="AD810" s="14"/>
      <c r="AE810" s="14"/>
      <c r="AT810" s="272" t="s">
        <v>364</v>
      </c>
      <c r="AU810" s="272" t="s">
        <v>90</v>
      </c>
      <c r="AV810" s="14" t="s">
        <v>90</v>
      </c>
      <c r="AW810" s="14" t="s">
        <v>36</v>
      </c>
      <c r="AX810" s="14" t="s">
        <v>81</v>
      </c>
      <c r="AY810" s="272" t="s">
        <v>215</v>
      </c>
    </row>
    <row r="811" s="14" customFormat="1">
      <c r="A811" s="14"/>
      <c r="B811" s="262"/>
      <c r="C811" s="263"/>
      <c r="D811" s="233" t="s">
        <v>364</v>
      </c>
      <c r="E811" s="264" t="s">
        <v>1</v>
      </c>
      <c r="F811" s="265" t="s">
        <v>910</v>
      </c>
      <c r="G811" s="263"/>
      <c r="H811" s="266">
        <v>28.524999999999999</v>
      </c>
      <c r="I811" s="267"/>
      <c r="J811" s="263"/>
      <c r="K811" s="263"/>
      <c r="L811" s="268"/>
      <c r="M811" s="269"/>
      <c r="N811" s="270"/>
      <c r="O811" s="270"/>
      <c r="P811" s="270"/>
      <c r="Q811" s="270"/>
      <c r="R811" s="270"/>
      <c r="S811" s="270"/>
      <c r="T811" s="271"/>
      <c r="U811" s="14"/>
      <c r="V811" s="14"/>
      <c r="W811" s="14"/>
      <c r="X811" s="14"/>
      <c r="Y811" s="14"/>
      <c r="Z811" s="14"/>
      <c r="AA811" s="14"/>
      <c r="AB811" s="14"/>
      <c r="AC811" s="14"/>
      <c r="AD811" s="14"/>
      <c r="AE811" s="14"/>
      <c r="AT811" s="272" t="s">
        <v>364</v>
      </c>
      <c r="AU811" s="272" t="s">
        <v>90</v>
      </c>
      <c r="AV811" s="14" t="s">
        <v>90</v>
      </c>
      <c r="AW811" s="14" t="s">
        <v>36</v>
      </c>
      <c r="AX811" s="14" t="s">
        <v>81</v>
      </c>
      <c r="AY811" s="272" t="s">
        <v>215</v>
      </c>
    </row>
    <row r="812" s="14" customFormat="1">
      <c r="A812" s="14"/>
      <c r="B812" s="262"/>
      <c r="C812" s="263"/>
      <c r="D812" s="233" t="s">
        <v>364</v>
      </c>
      <c r="E812" s="264" t="s">
        <v>1</v>
      </c>
      <c r="F812" s="265" t="s">
        <v>911</v>
      </c>
      <c r="G812" s="263"/>
      <c r="H812" s="266">
        <v>44.274999999999999</v>
      </c>
      <c r="I812" s="267"/>
      <c r="J812" s="263"/>
      <c r="K812" s="263"/>
      <c r="L812" s="268"/>
      <c r="M812" s="269"/>
      <c r="N812" s="270"/>
      <c r="O812" s="270"/>
      <c r="P812" s="270"/>
      <c r="Q812" s="270"/>
      <c r="R812" s="270"/>
      <c r="S812" s="270"/>
      <c r="T812" s="271"/>
      <c r="U812" s="14"/>
      <c r="V812" s="14"/>
      <c r="W812" s="14"/>
      <c r="X812" s="14"/>
      <c r="Y812" s="14"/>
      <c r="Z812" s="14"/>
      <c r="AA812" s="14"/>
      <c r="AB812" s="14"/>
      <c r="AC812" s="14"/>
      <c r="AD812" s="14"/>
      <c r="AE812" s="14"/>
      <c r="AT812" s="272" t="s">
        <v>364</v>
      </c>
      <c r="AU812" s="272" t="s">
        <v>90</v>
      </c>
      <c r="AV812" s="14" t="s">
        <v>90</v>
      </c>
      <c r="AW812" s="14" t="s">
        <v>36</v>
      </c>
      <c r="AX812" s="14" t="s">
        <v>81</v>
      </c>
      <c r="AY812" s="272" t="s">
        <v>215</v>
      </c>
    </row>
    <row r="813" s="14" customFormat="1">
      <c r="A813" s="14"/>
      <c r="B813" s="262"/>
      <c r="C813" s="263"/>
      <c r="D813" s="233" t="s">
        <v>364</v>
      </c>
      <c r="E813" s="264" t="s">
        <v>1</v>
      </c>
      <c r="F813" s="265" t="s">
        <v>836</v>
      </c>
      <c r="G813" s="263"/>
      <c r="H813" s="266">
        <v>-3.6000000000000001</v>
      </c>
      <c r="I813" s="267"/>
      <c r="J813" s="263"/>
      <c r="K813" s="263"/>
      <c r="L813" s="268"/>
      <c r="M813" s="269"/>
      <c r="N813" s="270"/>
      <c r="O813" s="270"/>
      <c r="P813" s="270"/>
      <c r="Q813" s="270"/>
      <c r="R813" s="270"/>
      <c r="S813" s="270"/>
      <c r="T813" s="271"/>
      <c r="U813" s="14"/>
      <c r="V813" s="14"/>
      <c r="W813" s="14"/>
      <c r="X813" s="14"/>
      <c r="Y813" s="14"/>
      <c r="Z813" s="14"/>
      <c r="AA813" s="14"/>
      <c r="AB813" s="14"/>
      <c r="AC813" s="14"/>
      <c r="AD813" s="14"/>
      <c r="AE813" s="14"/>
      <c r="AT813" s="272" t="s">
        <v>364</v>
      </c>
      <c r="AU813" s="272" t="s">
        <v>90</v>
      </c>
      <c r="AV813" s="14" t="s">
        <v>90</v>
      </c>
      <c r="AW813" s="14" t="s">
        <v>36</v>
      </c>
      <c r="AX813" s="14" t="s">
        <v>81</v>
      </c>
      <c r="AY813" s="272" t="s">
        <v>215</v>
      </c>
    </row>
    <row r="814" s="15" customFormat="1">
      <c r="A814" s="15"/>
      <c r="B814" s="273"/>
      <c r="C814" s="274"/>
      <c r="D814" s="233" t="s">
        <v>364</v>
      </c>
      <c r="E814" s="275" t="s">
        <v>1</v>
      </c>
      <c r="F814" s="276" t="s">
        <v>368</v>
      </c>
      <c r="G814" s="274"/>
      <c r="H814" s="277">
        <v>201.30500000000001</v>
      </c>
      <c r="I814" s="278"/>
      <c r="J814" s="274"/>
      <c r="K814" s="274"/>
      <c r="L814" s="279"/>
      <c r="M814" s="280"/>
      <c r="N814" s="281"/>
      <c r="O814" s="281"/>
      <c r="P814" s="281"/>
      <c r="Q814" s="281"/>
      <c r="R814" s="281"/>
      <c r="S814" s="281"/>
      <c r="T814" s="282"/>
      <c r="U814" s="15"/>
      <c r="V814" s="15"/>
      <c r="W814" s="15"/>
      <c r="X814" s="15"/>
      <c r="Y814" s="15"/>
      <c r="Z814" s="15"/>
      <c r="AA814" s="15"/>
      <c r="AB814" s="15"/>
      <c r="AC814" s="15"/>
      <c r="AD814" s="15"/>
      <c r="AE814" s="15"/>
      <c r="AT814" s="283" t="s">
        <v>364</v>
      </c>
      <c r="AU814" s="283" t="s">
        <v>90</v>
      </c>
      <c r="AV814" s="15" t="s">
        <v>214</v>
      </c>
      <c r="AW814" s="15" t="s">
        <v>36</v>
      </c>
      <c r="AX814" s="15" t="s">
        <v>88</v>
      </c>
      <c r="AY814" s="283" t="s">
        <v>215</v>
      </c>
    </row>
    <row r="815" s="2" customFormat="1" ht="33" customHeight="1">
      <c r="A815" s="39"/>
      <c r="B815" s="40"/>
      <c r="C815" s="220" t="s">
        <v>912</v>
      </c>
      <c r="D815" s="220" t="s">
        <v>216</v>
      </c>
      <c r="E815" s="221" t="s">
        <v>913</v>
      </c>
      <c r="F815" s="222" t="s">
        <v>914</v>
      </c>
      <c r="G815" s="223" t="s">
        <v>523</v>
      </c>
      <c r="H815" s="224">
        <v>76.025000000000006</v>
      </c>
      <c r="I815" s="225"/>
      <c r="J815" s="226">
        <f>ROUND(I815*H815,2)</f>
        <v>0</v>
      </c>
      <c r="K815" s="222" t="s">
        <v>359</v>
      </c>
      <c r="L815" s="45"/>
      <c r="M815" s="227" t="s">
        <v>1</v>
      </c>
      <c r="N815" s="228" t="s">
        <v>46</v>
      </c>
      <c r="O815" s="92"/>
      <c r="P815" s="229">
        <f>O815*H815</f>
        <v>0</v>
      </c>
      <c r="Q815" s="229">
        <v>0.31672</v>
      </c>
      <c r="R815" s="229">
        <f>Q815*H815</f>
        <v>24.078638000000002</v>
      </c>
      <c r="S815" s="229">
        <v>0</v>
      </c>
      <c r="T815" s="230">
        <f>S815*H815</f>
        <v>0</v>
      </c>
      <c r="U815" s="39"/>
      <c r="V815" s="39"/>
      <c r="W815" s="39"/>
      <c r="X815" s="39"/>
      <c r="Y815" s="39"/>
      <c r="Z815" s="39"/>
      <c r="AA815" s="39"/>
      <c r="AB815" s="39"/>
      <c r="AC815" s="39"/>
      <c r="AD815" s="39"/>
      <c r="AE815" s="39"/>
      <c r="AR815" s="231" t="s">
        <v>214</v>
      </c>
      <c r="AT815" s="231" t="s">
        <v>216</v>
      </c>
      <c r="AU815" s="231" t="s">
        <v>90</v>
      </c>
      <c r="AY815" s="18" t="s">
        <v>215</v>
      </c>
      <c r="BE815" s="232">
        <f>IF(N815="základní",J815,0)</f>
        <v>0</v>
      </c>
      <c r="BF815" s="232">
        <f>IF(N815="snížená",J815,0)</f>
        <v>0</v>
      </c>
      <c r="BG815" s="232">
        <f>IF(N815="zákl. přenesená",J815,0)</f>
        <v>0</v>
      </c>
      <c r="BH815" s="232">
        <f>IF(N815="sníž. přenesená",J815,0)</f>
        <v>0</v>
      </c>
      <c r="BI815" s="232">
        <f>IF(N815="nulová",J815,0)</f>
        <v>0</v>
      </c>
      <c r="BJ815" s="18" t="s">
        <v>88</v>
      </c>
      <c r="BK815" s="232">
        <f>ROUND(I815*H815,2)</f>
        <v>0</v>
      </c>
      <c r="BL815" s="18" t="s">
        <v>214</v>
      </c>
      <c r="BM815" s="231" t="s">
        <v>915</v>
      </c>
    </row>
    <row r="816" s="2" customFormat="1">
      <c r="A816" s="39"/>
      <c r="B816" s="40"/>
      <c r="C816" s="41"/>
      <c r="D816" s="233" t="s">
        <v>221</v>
      </c>
      <c r="E816" s="41"/>
      <c r="F816" s="234" t="s">
        <v>916</v>
      </c>
      <c r="G816" s="41"/>
      <c r="H816" s="41"/>
      <c r="I816" s="235"/>
      <c r="J816" s="41"/>
      <c r="K816" s="41"/>
      <c r="L816" s="45"/>
      <c r="M816" s="236"/>
      <c r="N816" s="237"/>
      <c r="O816" s="92"/>
      <c r="P816" s="92"/>
      <c r="Q816" s="92"/>
      <c r="R816" s="92"/>
      <c r="S816" s="92"/>
      <c r="T816" s="93"/>
      <c r="U816" s="39"/>
      <c r="V816" s="39"/>
      <c r="W816" s="39"/>
      <c r="X816" s="39"/>
      <c r="Y816" s="39"/>
      <c r="Z816" s="39"/>
      <c r="AA816" s="39"/>
      <c r="AB816" s="39"/>
      <c r="AC816" s="39"/>
      <c r="AD816" s="39"/>
      <c r="AE816" s="39"/>
      <c r="AT816" s="18" t="s">
        <v>221</v>
      </c>
      <c r="AU816" s="18" t="s">
        <v>90</v>
      </c>
    </row>
    <row r="817" s="2" customFormat="1">
      <c r="A817" s="39"/>
      <c r="B817" s="40"/>
      <c r="C817" s="41"/>
      <c r="D817" s="250" t="s">
        <v>362</v>
      </c>
      <c r="E817" s="41"/>
      <c r="F817" s="251" t="s">
        <v>917</v>
      </c>
      <c r="G817" s="41"/>
      <c r="H817" s="41"/>
      <c r="I817" s="235"/>
      <c r="J817" s="41"/>
      <c r="K817" s="41"/>
      <c r="L817" s="45"/>
      <c r="M817" s="236"/>
      <c r="N817" s="237"/>
      <c r="O817" s="92"/>
      <c r="P817" s="92"/>
      <c r="Q817" s="92"/>
      <c r="R817" s="92"/>
      <c r="S817" s="92"/>
      <c r="T817" s="93"/>
      <c r="U817" s="39"/>
      <c r="V817" s="39"/>
      <c r="W817" s="39"/>
      <c r="X817" s="39"/>
      <c r="Y817" s="39"/>
      <c r="Z817" s="39"/>
      <c r="AA817" s="39"/>
      <c r="AB817" s="39"/>
      <c r="AC817" s="39"/>
      <c r="AD817" s="39"/>
      <c r="AE817" s="39"/>
      <c r="AT817" s="18" t="s">
        <v>362</v>
      </c>
      <c r="AU817" s="18" t="s">
        <v>90</v>
      </c>
    </row>
    <row r="818" s="13" customFormat="1">
      <c r="A818" s="13"/>
      <c r="B818" s="252"/>
      <c r="C818" s="253"/>
      <c r="D818" s="233" t="s">
        <v>364</v>
      </c>
      <c r="E818" s="254" t="s">
        <v>1</v>
      </c>
      <c r="F818" s="255" t="s">
        <v>853</v>
      </c>
      <c r="G818" s="253"/>
      <c r="H818" s="254" t="s">
        <v>1</v>
      </c>
      <c r="I818" s="256"/>
      <c r="J818" s="253"/>
      <c r="K818" s="253"/>
      <c r="L818" s="257"/>
      <c r="M818" s="258"/>
      <c r="N818" s="259"/>
      <c r="O818" s="259"/>
      <c r="P818" s="259"/>
      <c r="Q818" s="259"/>
      <c r="R818" s="259"/>
      <c r="S818" s="259"/>
      <c r="T818" s="260"/>
      <c r="U818" s="13"/>
      <c r="V818" s="13"/>
      <c r="W818" s="13"/>
      <c r="X818" s="13"/>
      <c r="Y818" s="13"/>
      <c r="Z818" s="13"/>
      <c r="AA818" s="13"/>
      <c r="AB818" s="13"/>
      <c r="AC818" s="13"/>
      <c r="AD818" s="13"/>
      <c r="AE818" s="13"/>
      <c r="AT818" s="261" t="s">
        <v>364</v>
      </c>
      <c r="AU818" s="261" t="s">
        <v>90</v>
      </c>
      <c r="AV818" s="13" t="s">
        <v>88</v>
      </c>
      <c r="AW818" s="13" t="s">
        <v>36</v>
      </c>
      <c r="AX818" s="13" t="s">
        <v>81</v>
      </c>
      <c r="AY818" s="261" t="s">
        <v>215</v>
      </c>
    </row>
    <row r="819" s="13" customFormat="1">
      <c r="A819" s="13"/>
      <c r="B819" s="252"/>
      <c r="C819" s="253"/>
      <c r="D819" s="233" t="s">
        <v>364</v>
      </c>
      <c r="E819" s="254" t="s">
        <v>1</v>
      </c>
      <c r="F819" s="255" t="s">
        <v>389</v>
      </c>
      <c r="G819" s="253"/>
      <c r="H819" s="254" t="s">
        <v>1</v>
      </c>
      <c r="I819" s="256"/>
      <c r="J819" s="253"/>
      <c r="K819" s="253"/>
      <c r="L819" s="257"/>
      <c r="M819" s="258"/>
      <c r="N819" s="259"/>
      <c r="O819" s="259"/>
      <c r="P819" s="259"/>
      <c r="Q819" s="259"/>
      <c r="R819" s="259"/>
      <c r="S819" s="259"/>
      <c r="T819" s="260"/>
      <c r="U819" s="13"/>
      <c r="V819" s="13"/>
      <c r="W819" s="13"/>
      <c r="X819" s="13"/>
      <c r="Y819" s="13"/>
      <c r="Z819" s="13"/>
      <c r="AA819" s="13"/>
      <c r="AB819" s="13"/>
      <c r="AC819" s="13"/>
      <c r="AD819" s="13"/>
      <c r="AE819" s="13"/>
      <c r="AT819" s="261" t="s">
        <v>364</v>
      </c>
      <c r="AU819" s="261" t="s">
        <v>90</v>
      </c>
      <c r="AV819" s="13" t="s">
        <v>88</v>
      </c>
      <c r="AW819" s="13" t="s">
        <v>36</v>
      </c>
      <c r="AX819" s="13" t="s">
        <v>81</v>
      </c>
      <c r="AY819" s="261" t="s">
        <v>215</v>
      </c>
    </row>
    <row r="820" s="14" customFormat="1">
      <c r="A820" s="14"/>
      <c r="B820" s="262"/>
      <c r="C820" s="263"/>
      <c r="D820" s="233" t="s">
        <v>364</v>
      </c>
      <c r="E820" s="264" t="s">
        <v>1</v>
      </c>
      <c r="F820" s="265" t="s">
        <v>918</v>
      </c>
      <c r="G820" s="263"/>
      <c r="H820" s="266">
        <v>29.050000000000001</v>
      </c>
      <c r="I820" s="267"/>
      <c r="J820" s="263"/>
      <c r="K820" s="263"/>
      <c r="L820" s="268"/>
      <c r="M820" s="269"/>
      <c r="N820" s="270"/>
      <c r="O820" s="270"/>
      <c r="P820" s="270"/>
      <c r="Q820" s="270"/>
      <c r="R820" s="270"/>
      <c r="S820" s="270"/>
      <c r="T820" s="271"/>
      <c r="U820" s="14"/>
      <c r="V820" s="14"/>
      <c r="W820" s="14"/>
      <c r="X820" s="14"/>
      <c r="Y820" s="14"/>
      <c r="Z820" s="14"/>
      <c r="AA820" s="14"/>
      <c r="AB820" s="14"/>
      <c r="AC820" s="14"/>
      <c r="AD820" s="14"/>
      <c r="AE820" s="14"/>
      <c r="AT820" s="272" t="s">
        <v>364</v>
      </c>
      <c r="AU820" s="272" t="s">
        <v>90</v>
      </c>
      <c r="AV820" s="14" t="s">
        <v>90</v>
      </c>
      <c r="AW820" s="14" t="s">
        <v>36</v>
      </c>
      <c r="AX820" s="14" t="s">
        <v>81</v>
      </c>
      <c r="AY820" s="272" t="s">
        <v>215</v>
      </c>
    </row>
    <row r="821" s="13" customFormat="1">
      <c r="A821" s="13"/>
      <c r="B821" s="252"/>
      <c r="C821" s="253"/>
      <c r="D821" s="233" t="s">
        <v>364</v>
      </c>
      <c r="E821" s="254" t="s">
        <v>1</v>
      </c>
      <c r="F821" s="255" t="s">
        <v>401</v>
      </c>
      <c r="G821" s="253"/>
      <c r="H821" s="254" t="s">
        <v>1</v>
      </c>
      <c r="I821" s="256"/>
      <c r="J821" s="253"/>
      <c r="K821" s="253"/>
      <c r="L821" s="257"/>
      <c r="M821" s="258"/>
      <c r="N821" s="259"/>
      <c r="O821" s="259"/>
      <c r="P821" s="259"/>
      <c r="Q821" s="259"/>
      <c r="R821" s="259"/>
      <c r="S821" s="259"/>
      <c r="T821" s="260"/>
      <c r="U821" s="13"/>
      <c r="V821" s="13"/>
      <c r="W821" s="13"/>
      <c r="X821" s="13"/>
      <c r="Y821" s="13"/>
      <c r="Z821" s="13"/>
      <c r="AA821" s="13"/>
      <c r="AB821" s="13"/>
      <c r="AC821" s="13"/>
      <c r="AD821" s="13"/>
      <c r="AE821" s="13"/>
      <c r="AT821" s="261" t="s">
        <v>364</v>
      </c>
      <c r="AU821" s="261" t="s">
        <v>90</v>
      </c>
      <c r="AV821" s="13" t="s">
        <v>88</v>
      </c>
      <c r="AW821" s="13" t="s">
        <v>36</v>
      </c>
      <c r="AX821" s="13" t="s">
        <v>81</v>
      </c>
      <c r="AY821" s="261" t="s">
        <v>215</v>
      </c>
    </row>
    <row r="822" s="14" customFormat="1">
      <c r="A822" s="14"/>
      <c r="B822" s="262"/>
      <c r="C822" s="263"/>
      <c r="D822" s="233" t="s">
        <v>364</v>
      </c>
      <c r="E822" s="264" t="s">
        <v>1</v>
      </c>
      <c r="F822" s="265" t="s">
        <v>919</v>
      </c>
      <c r="G822" s="263"/>
      <c r="H822" s="266">
        <v>50.575000000000003</v>
      </c>
      <c r="I822" s="267"/>
      <c r="J822" s="263"/>
      <c r="K822" s="263"/>
      <c r="L822" s="268"/>
      <c r="M822" s="269"/>
      <c r="N822" s="270"/>
      <c r="O822" s="270"/>
      <c r="P822" s="270"/>
      <c r="Q822" s="270"/>
      <c r="R822" s="270"/>
      <c r="S822" s="270"/>
      <c r="T822" s="271"/>
      <c r="U822" s="14"/>
      <c r="V822" s="14"/>
      <c r="W822" s="14"/>
      <c r="X822" s="14"/>
      <c r="Y822" s="14"/>
      <c r="Z822" s="14"/>
      <c r="AA822" s="14"/>
      <c r="AB822" s="14"/>
      <c r="AC822" s="14"/>
      <c r="AD822" s="14"/>
      <c r="AE822" s="14"/>
      <c r="AT822" s="272" t="s">
        <v>364</v>
      </c>
      <c r="AU822" s="272" t="s">
        <v>90</v>
      </c>
      <c r="AV822" s="14" t="s">
        <v>90</v>
      </c>
      <c r="AW822" s="14" t="s">
        <v>36</v>
      </c>
      <c r="AX822" s="14" t="s">
        <v>81</v>
      </c>
      <c r="AY822" s="272" t="s">
        <v>215</v>
      </c>
    </row>
    <row r="823" s="14" customFormat="1">
      <c r="A823" s="14"/>
      <c r="B823" s="262"/>
      <c r="C823" s="263"/>
      <c r="D823" s="233" t="s">
        <v>364</v>
      </c>
      <c r="E823" s="264" t="s">
        <v>1</v>
      </c>
      <c r="F823" s="265" t="s">
        <v>836</v>
      </c>
      <c r="G823" s="263"/>
      <c r="H823" s="266">
        <v>-3.6000000000000001</v>
      </c>
      <c r="I823" s="267"/>
      <c r="J823" s="263"/>
      <c r="K823" s="263"/>
      <c r="L823" s="268"/>
      <c r="M823" s="269"/>
      <c r="N823" s="270"/>
      <c r="O823" s="270"/>
      <c r="P823" s="270"/>
      <c r="Q823" s="270"/>
      <c r="R823" s="270"/>
      <c r="S823" s="270"/>
      <c r="T823" s="271"/>
      <c r="U823" s="14"/>
      <c r="V823" s="14"/>
      <c r="W823" s="14"/>
      <c r="X823" s="14"/>
      <c r="Y823" s="14"/>
      <c r="Z823" s="14"/>
      <c r="AA823" s="14"/>
      <c r="AB823" s="14"/>
      <c r="AC823" s="14"/>
      <c r="AD823" s="14"/>
      <c r="AE823" s="14"/>
      <c r="AT823" s="272" t="s">
        <v>364</v>
      </c>
      <c r="AU823" s="272" t="s">
        <v>90</v>
      </c>
      <c r="AV823" s="14" t="s">
        <v>90</v>
      </c>
      <c r="AW823" s="14" t="s">
        <v>36</v>
      </c>
      <c r="AX823" s="14" t="s">
        <v>81</v>
      </c>
      <c r="AY823" s="272" t="s">
        <v>215</v>
      </c>
    </row>
    <row r="824" s="15" customFormat="1">
      <c r="A824" s="15"/>
      <c r="B824" s="273"/>
      <c r="C824" s="274"/>
      <c r="D824" s="233" t="s">
        <v>364</v>
      </c>
      <c r="E824" s="275" t="s">
        <v>1</v>
      </c>
      <c r="F824" s="276" t="s">
        <v>368</v>
      </c>
      <c r="G824" s="274"/>
      <c r="H824" s="277">
        <v>76.025000000000006</v>
      </c>
      <c r="I824" s="278"/>
      <c r="J824" s="274"/>
      <c r="K824" s="274"/>
      <c r="L824" s="279"/>
      <c r="M824" s="280"/>
      <c r="N824" s="281"/>
      <c r="O824" s="281"/>
      <c r="P824" s="281"/>
      <c r="Q824" s="281"/>
      <c r="R824" s="281"/>
      <c r="S824" s="281"/>
      <c r="T824" s="282"/>
      <c r="U824" s="15"/>
      <c r="V824" s="15"/>
      <c r="W824" s="15"/>
      <c r="X824" s="15"/>
      <c r="Y824" s="15"/>
      <c r="Z824" s="15"/>
      <c r="AA824" s="15"/>
      <c r="AB824" s="15"/>
      <c r="AC824" s="15"/>
      <c r="AD824" s="15"/>
      <c r="AE824" s="15"/>
      <c r="AT824" s="283" t="s">
        <v>364</v>
      </c>
      <c r="AU824" s="283" t="s">
        <v>90</v>
      </c>
      <c r="AV824" s="15" t="s">
        <v>214</v>
      </c>
      <c r="AW824" s="15" t="s">
        <v>36</v>
      </c>
      <c r="AX824" s="15" t="s">
        <v>88</v>
      </c>
      <c r="AY824" s="283" t="s">
        <v>215</v>
      </c>
    </row>
    <row r="825" s="2" customFormat="1" ht="24.15" customHeight="1">
      <c r="A825" s="39"/>
      <c r="B825" s="40"/>
      <c r="C825" s="220" t="s">
        <v>920</v>
      </c>
      <c r="D825" s="220" t="s">
        <v>216</v>
      </c>
      <c r="E825" s="221" t="s">
        <v>921</v>
      </c>
      <c r="F825" s="222" t="s">
        <v>922</v>
      </c>
      <c r="G825" s="223" t="s">
        <v>716</v>
      </c>
      <c r="H825" s="224">
        <v>26</v>
      </c>
      <c r="I825" s="225"/>
      <c r="J825" s="226">
        <f>ROUND(I825*H825,2)</f>
        <v>0</v>
      </c>
      <c r="K825" s="222" t="s">
        <v>359</v>
      </c>
      <c r="L825" s="45"/>
      <c r="M825" s="227" t="s">
        <v>1</v>
      </c>
      <c r="N825" s="228" t="s">
        <v>46</v>
      </c>
      <c r="O825" s="92"/>
      <c r="P825" s="229">
        <f>O825*H825</f>
        <v>0</v>
      </c>
      <c r="Q825" s="229">
        <v>0.011469999999999999</v>
      </c>
      <c r="R825" s="229">
        <f>Q825*H825</f>
        <v>0.29821999999999999</v>
      </c>
      <c r="S825" s="229">
        <v>0</v>
      </c>
      <c r="T825" s="230">
        <f>S825*H825</f>
        <v>0</v>
      </c>
      <c r="U825" s="39"/>
      <c r="V825" s="39"/>
      <c r="W825" s="39"/>
      <c r="X825" s="39"/>
      <c r="Y825" s="39"/>
      <c r="Z825" s="39"/>
      <c r="AA825" s="39"/>
      <c r="AB825" s="39"/>
      <c r="AC825" s="39"/>
      <c r="AD825" s="39"/>
      <c r="AE825" s="39"/>
      <c r="AR825" s="231" t="s">
        <v>214</v>
      </c>
      <c r="AT825" s="231" t="s">
        <v>216</v>
      </c>
      <c r="AU825" s="231" t="s">
        <v>90</v>
      </c>
      <c r="AY825" s="18" t="s">
        <v>215</v>
      </c>
      <c r="BE825" s="232">
        <f>IF(N825="základní",J825,0)</f>
        <v>0</v>
      </c>
      <c r="BF825" s="232">
        <f>IF(N825="snížená",J825,0)</f>
        <v>0</v>
      </c>
      <c r="BG825" s="232">
        <f>IF(N825="zákl. přenesená",J825,0)</f>
        <v>0</v>
      </c>
      <c r="BH825" s="232">
        <f>IF(N825="sníž. přenesená",J825,0)</f>
        <v>0</v>
      </c>
      <c r="BI825" s="232">
        <f>IF(N825="nulová",J825,0)</f>
        <v>0</v>
      </c>
      <c r="BJ825" s="18" t="s">
        <v>88</v>
      </c>
      <c r="BK825" s="232">
        <f>ROUND(I825*H825,2)</f>
        <v>0</v>
      </c>
      <c r="BL825" s="18" t="s">
        <v>214</v>
      </c>
      <c r="BM825" s="231" t="s">
        <v>923</v>
      </c>
    </row>
    <row r="826" s="2" customFormat="1">
      <c r="A826" s="39"/>
      <c r="B826" s="40"/>
      <c r="C826" s="41"/>
      <c r="D826" s="233" t="s">
        <v>221</v>
      </c>
      <c r="E826" s="41"/>
      <c r="F826" s="234" t="s">
        <v>922</v>
      </c>
      <c r="G826" s="41"/>
      <c r="H826" s="41"/>
      <c r="I826" s="235"/>
      <c r="J826" s="41"/>
      <c r="K826" s="41"/>
      <c r="L826" s="45"/>
      <c r="M826" s="236"/>
      <c r="N826" s="237"/>
      <c r="O826" s="92"/>
      <c r="P826" s="92"/>
      <c r="Q826" s="92"/>
      <c r="R826" s="92"/>
      <c r="S826" s="92"/>
      <c r="T826" s="93"/>
      <c r="U826" s="39"/>
      <c r="V826" s="39"/>
      <c r="W826" s="39"/>
      <c r="X826" s="39"/>
      <c r="Y826" s="39"/>
      <c r="Z826" s="39"/>
      <c r="AA826" s="39"/>
      <c r="AB826" s="39"/>
      <c r="AC826" s="39"/>
      <c r="AD826" s="39"/>
      <c r="AE826" s="39"/>
      <c r="AT826" s="18" t="s">
        <v>221</v>
      </c>
      <c r="AU826" s="18" t="s">
        <v>90</v>
      </c>
    </row>
    <row r="827" s="2" customFormat="1">
      <c r="A827" s="39"/>
      <c r="B827" s="40"/>
      <c r="C827" s="41"/>
      <c r="D827" s="250" t="s">
        <v>362</v>
      </c>
      <c r="E827" s="41"/>
      <c r="F827" s="251" t="s">
        <v>924</v>
      </c>
      <c r="G827" s="41"/>
      <c r="H827" s="41"/>
      <c r="I827" s="235"/>
      <c r="J827" s="41"/>
      <c r="K827" s="41"/>
      <c r="L827" s="45"/>
      <c r="M827" s="236"/>
      <c r="N827" s="237"/>
      <c r="O827" s="92"/>
      <c r="P827" s="92"/>
      <c r="Q827" s="92"/>
      <c r="R827" s="92"/>
      <c r="S827" s="92"/>
      <c r="T827" s="93"/>
      <c r="U827" s="39"/>
      <c r="V827" s="39"/>
      <c r="W827" s="39"/>
      <c r="X827" s="39"/>
      <c r="Y827" s="39"/>
      <c r="Z827" s="39"/>
      <c r="AA827" s="39"/>
      <c r="AB827" s="39"/>
      <c r="AC827" s="39"/>
      <c r="AD827" s="39"/>
      <c r="AE827" s="39"/>
      <c r="AT827" s="18" t="s">
        <v>362</v>
      </c>
      <c r="AU827" s="18" t="s">
        <v>90</v>
      </c>
    </row>
    <row r="828" s="2" customFormat="1" ht="16.5" customHeight="1">
      <c r="A828" s="39"/>
      <c r="B828" s="40"/>
      <c r="C828" s="295" t="s">
        <v>925</v>
      </c>
      <c r="D828" s="295" t="s">
        <v>539</v>
      </c>
      <c r="E828" s="296" t="s">
        <v>926</v>
      </c>
      <c r="F828" s="297" t="s">
        <v>927</v>
      </c>
      <c r="G828" s="298" t="s">
        <v>716</v>
      </c>
      <c r="H828" s="299">
        <v>17</v>
      </c>
      <c r="I828" s="300"/>
      <c r="J828" s="301">
        <f>ROUND(I828*H828,2)</f>
        <v>0</v>
      </c>
      <c r="K828" s="297" t="s">
        <v>1</v>
      </c>
      <c r="L828" s="302"/>
      <c r="M828" s="303" t="s">
        <v>1</v>
      </c>
      <c r="N828" s="304" t="s">
        <v>46</v>
      </c>
      <c r="O828" s="92"/>
      <c r="P828" s="229">
        <f>O828*H828</f>
        <v>0</v>
      </c>
      <c r="Q828" s="229">
        <v>0.108</v>
      </c>
      <c r="R828" s="229">
        <f>Q828*H828</f>
        <v>1.8360000000000001</v>
      </c>
      <c r="S828" s="229">
        <v>0</v>
      </c>
      <c r="T828" s="230">
        <f>S828*H828</f>
        <v>0</v>
      </c>
      <c r="U828" s="39"/>
      <c r="V828" s="39"/>
      <c r="W828" s="39"/>
      <c r="X828" s="39"/>
      <c r="Y828" s="39"/>
      <c r="Z828" s="39"/>
      <c r="AA828" s="39"/>
      <c r="AB828" s="39"/>
      <c r="AC828" s="39"/>
      <c r="AD828" s="39"/>
      <c r="AE828" s="39"/>
      <c r="AR828" s="231" t="s">
        <v>251</v>
      </c>
      <c r="AT828" s="231" t="s">
        <v>539</v>
      </c>
      <c r="AU828" s="231" t="s">
        <v>90</v>
      </c>
      <c r="AY828" s="18" t="s">
        <v>215</v>
      </c>
      <c r="BE828" s="232">
        <f>IF(N828="základní",J828,0)</f>
        <v>0</v>
      </c>
      <c r="BF828" s="232">
        <f>IF(N828="snížená",J828,0)</f>
        <v>0</v>
      </c>
      <c r="BG828" s="232">
        <f>IF(N828="zákl. přenesená",J828,0)</f>
        <v>0</v>
      </c>
      <c r="BH828" s="232">
        <f>IF(N828="sníž. přenesená",J828,0)</f>
        <v>0</v>
      </c>
      <c r="BI828" s="232">
        <f>IF(N828="nulová",J828,0)</f>
        <v>0</v>
      </c>
      <c r="BJ828" s="18" t="s">
        <v>88</v>
      </c>
      <c r="BK828" s="232">
        <f>ROUND(I828*H828,2)</f>
        <v>0</v>
      </c>
      <c r="BL828" s="18" t="s">
        <v>214</v>
      </c>
      <c r="BM828" s="231" t="s">
        <v>928</v>
      </c>
    </row>
    <row r="829" s="13" customFormat="1">
      <c r="A829" s="13"/>
      <c r="B829" s="252"/>
      <c r="C829" s="253"/>
      <c r="D829" s="233" t="s">
        <v>364</v>
      </c>
      <c r="E829" s="254" t="s">
        <v>1</v>
      </c>
      <c r="F829" s="255" t="s">
        <v>929</v>
      </c>
      <c r="G829" s="253"/>
      <c r="H829" s="254" t="s">
        <v>1</v>
      </c>
      <c r="I829" s="256"/>
      <c r="J829" s="253"/>
      <c r="K829" s="253"/>
      <c r="L829" s="257"/>
      <c r="M829" s="258"/>
      <c r="N829" s="259"/>
      <c r="O829" s="259"/>
      <c r="P829" s="259"/>
      <c r="Q829" s="259"/>
      <c r="R829" s="259"/>
      <c r="S829" s="259"/>
      <c r="T829" s="260"/>
      <c r="U829" s="13"/>
      <c r="V829" s="13"/>
      <c r="W829" s="13"/>
      <c r="X829" s="13"/>
      <c r="Y829" s="13"/>
      <c r="Z829" s="13"/>
      <c r="AA829" s="13"/>
      <c r="AB829" s="13"/>
      <c r="AC829" s="13"/>
      <c r="AD829" s="13"/>
      <c r="AE829" s="13"/>
      <c r="AT829" s="261" t="s">
        <v>364</v>
      </c>
      <c r="AU829" s="261" t="s">
        <v>90</v>
      </c>
      <c r="AV829" s="13" t="s">
        <v>88</v>
      </c>
      <c r="AW829" s="13" t="s">
        <v>36</v>
      </c>
      <c r="AX829" s="13" t="s">
        <v>81</v>
      </c>
      <c r="AY829" s="261" t="s">
        <v>215</v>
      </c>
    </row>
    <row r="830" s="14" customFormat="1">
      <c r="A830" s="14"/>
      <c r="B830" s="262"/>
      <c r="C830" s="263"/>
      <c r="D830" s="233" t="s">
        <v>364</v>
      </c>
      <c r="E830" s="264" t="s">
        <v>1</v>
      </c>
      <c r="F830" s="265" t="s">
        <v>930</v>
      </c>
      <c r="G830" s="263"/>
      <c r="H830" s="266">
        <v>8</v>
      </c>
      <c r="I830" s="267"/>
      <c r="J830" s="263"/>
      <c r="K830" s="263"/>
      <c r="L830" s="268"/>
      <c r="M830" s="269"/>
      <c r="N830" s="270"/>
      <c r="O830" s="270"/>
      <c r="P830" s="270"/>
      <c r="Q830" s="270"/>
      <c r="R830" s="270"/>
      <c r="S830" s="270"/>
      <c r="T830" s="271"/>
      <c r="U830" s="14"/>
      <c r="V830" s="14"/>
      <c r="W830" s="14"/>
      <c r="X830" s="14"/>
      <c r="Y830" s="14"/>
      <c r="Z830" s="14"/>
      <c r="AA830" s="14"/>
      <c r="AB830" s="14"/>
      <c r="AC830" s="14"/>
      <c r="AD830" s="14"/>
      <c r="AE830" s="14"/>
      <c r="AT830" s="272" t="s">
        <v>364</v>
      </c>
      <c r="AU830" s="272" t="s">
        <v>90</v>
      </c>
      <c r="AV830" s="14" t="s">
        <v>90</v>
      </c>
      <c r="AW830" s="14" t="s">
        <v>36</v>
      </c>
      <c r="AX830" s="14" t="s">
        <v>81</v>
      </c>
      <c r="AY830" s="272" t="s">
        <v>215</v>
      </c>
    </row>
    <row r="831" s="13" customFormat="1">
      <c r="A831" s="13"/>
      <c r="B831" s="252"/>
      <c r="C831" s="253"/>
      <c r="D831" s="233" t="s">
        <v>364</v>
      </c>
      <c r="E831" s="254" t="s">
        <v>1</v>
      </c>
      <c r="F831" s="255" t="s">
        <v>931</v>
      </c>
      <c r="G831" s="253"/>
      <c r="H831" s="254" t="s">
        <v>1</v>
      </c>
      <c r="I831" s="256"/>
      <c r="J831" s="253"/>
      <c r="K831" s="253"/>
      <c r="L831" s="257"/>
      <c r="M831" s="258"/>
      <c r="N831" s="259"/>
      <c r="O831" s="259"/>
      <c r="P831" s="259"/>
      <c r="Q831" s="259"/>
      <c r="R831" s="259"/>
      <c r="S831" s="259"/>
      <c r="T831" s="260"/>
      <c r="U831" s="13"/>
      <c r="V831" s="13"/>
      <c r="W831" s="13"/>
      <c r="X831" s="13"/>
      <c r="Y831" s="13"/>
      <c r="Z831" s="13"/>
      <c r="AA831" s="13"/>
      <c r="AB831" s="13"/>
      <c r="AC831" s="13"/>
      <c r="AD831" s="13"/>
      <c r="AE831" s="13"/>
      <c r="AT831" s="261" t="s">
        <v>364</v>
      </c>
      <c r="AU831" s="261" t="s">
        <v>90</v>
      </c>
      <c r="AV831" s="13" t="s">
        <v>88</v>
      </c>
      <c r="AW831" s="13" t="s">
        <v>36</v>
      </c>
      <c r="AX831" s="13" t="s">
        <v>81</v>
      </c>
      <c r="AY831" s="261" t="s">
        <v>215</v>
      </c>
    </row>
    <row r="832" s="14" customFormat="1">
      <c r="A832" s="14"/>
      <c r="B832" s="262"/>
      <c r="C832" s="263"/>
      <c r="D832" s="233" t="s">
        <v>364</v>
      </c>
      <c r="E832" s="264" t="s">
        <v>1</v>
      </c>
      <c r="F832" s="265" t="s">
        <v>932</v>
      </c>
      <c r="G832" s="263"/>
      <c r="H832" s="266">
        <v>3</v>
      </c>
      <c r="I832" s="267"/>
      <c r="J832" s="263"/>
      <c r="K832" s="263"/>
      <c r="L832" s="268"/>
      <c r="M832" s="269"/>
      <c r="N832" s="270"/>
      <c r="O832" s="270"/>
      <c r="P832" s="270"/>
      <c r="Q832" s="270"/>
      <c r="R832" s="270"/>
      <c r="S832" s="270"/>
      <c r="T832" s="271"/>
      <c r="U832" s="14"/>
      <c r="V832" s="14"/>
      <c r="W832" s="14"/>
      <c r="X832" s="14"/>
      <c r="Y832" s="14"/>
      <c r="Z832" s="14"/>
      <c r="AA832" s="14"/>
      <c r="AB832" s="14"/>
      <c r="AC832" s="14"/>
      <c r="AD832" s="14"/>
      <c r="AE832" s="14"/>
      <c r="AT832" s="272" t="s">
        <v>364</v>
      </c>
      <c r="AU832" s="272" t="s">
        <v>90</v>
      </c>
      <c r="AV832" s="14" t="s">
        <v>90</v>
      </c>
      <c r="AW832" s="14" t="s">
        <v>36</v>
      </c>
      <c r="AX832" s="14" t="s">
        <v>81</v>
      </c>
      <c r="AY832" s="272" t="s">
        <v>215</v>
      </c>
    </row>
    <row r="833" s="14" customFormat="1">
      <c r="A833" s="14"/>
      <c r="B833" s="262"/>
      <c r="C833" s="263"/>
      <c r="D833" s="233" t="s">
        <v>364</v>
      </c>
      <c r="E833" s="264" t="s">
        <v>1</v>
      </c>
      <c r="F833" s="265" t="s">
        <v>933</v>
      </c>
      <c r="G833" s="263"/>
      <c r="H833" s="266">
        <v>6</v>
      </c>
      <c r="I833" s="267"/>
      <c r="J833" s="263"/>
      <c r="K833" s="263"/>
      <c r="L833" s="268"/>
      <c r="M833" s="269"/>
      <c r="N833" s="270"/>
      <c r="O833" s="270"/>
      <c r="P833" s="270"/>
      <c r="Q833" s="270"/>
      <c r="R833" s="270"/>
      <c r="S833" s="270"/>
      <c r="T833" s="271"/>
      <c r="U833" s="14"/>
      <c r="V833" s="14"/>
      <c r="W833" s="14"/>
      <c r="X833" s="14"/>
      <c r="Y833" s="14"/>
      <c r="Z833" s="14"/>
      <c r="AA833" s="14"/>
      <c r="AB833" s="14"/>
      <c r="AC833" s="14"/>
      <c r="AD833" s="14"/>
      <c r="AE833" s="14"/>
      <c r="AT833" s="272" t="s">
        <v>364</v>
      </c>
      <c r="AU833" s="272" t="s">
        <v>90</v>
      </c>
      <c r="AV833" s="14" t="s">
        <v>90</v>
      </c>
      <c r="AW833" s="14" t="s">
        <v>36</v>
      </c>
      <c r="AX833" s="14" t="s">
        <v>81</v>
      </c>
      <c r="AY833" s="272" t="s">
        <v>215</v>
      </c>
    </row>
    <row r="834" s="15" customFormat="1">
      <c r="A834" s="15"/>
      <c r="B834" s="273"/>
      <c r="C834" s="274"/>
      <c r="D834" s="233" t="s">
        <v>364</v>
      </c>
      <c r="E834" s="275" t="s">
        <v>1</v>
      </c>
      <c r="F834" s="276" t="s">
        <v>368</v>
      </c>
      <c r="G834" s="274"/>
      <c r="H834" s="277">
        <v>17</v>
      </c>
      <c r="I834" s="278"/>
      <c r="J834" s="274"/>
      <c r="K834" s="274"/>
      <c r="L834" s="279"/>
      <c r="M834" s="280"/>
      <c r="N834" s="281"/>
      <c r="O834" s="281"/>
      <c r="P834" s="281"/>
      <c r="Q834" s="281"/>
      <c r="R834" s="281"/>
      <c r="S834" s="281"/>
      <c r="T834" s="282"/>
      <c r="U834" s="15"/>
      <c r="V834" s="15"/>
      <c r="W834" s="15"/>
      <c r="X834" s="15"/>
      <c r="Y834" s="15"/>
      <c r="Z834" s="15"/>
      <c r="AA834" s="15"/>
      <c r="AB834" s="15"/>
      <c r="AC834" s="15"/>
      <c r="AD834" s="15"/>
      <c r="AE834" s="15"/>
      <c r="AT834" s="283" t="s">
        <v>364</v>
      </c>
      <c r="AU834" s="283" t="s">
        <v>90</v>
      </c>
      <c r="AV834" s="15" t="s">
        <v>214</v>
      </c>
      <c r="AW834" s="15" t="s">
        <v>36</v>
      </c>
      <c r="AX834" s="15" t="s">
        <v>88</v>
      </c>
      <c r="AY834" s="283" t="s">
        <v>215</v>
      </c>
    </row>
    <row r="835" s="2" customFormat="1" ht="16.5" customHeight="1">
      <c r="A835" s="39"/>
      <c r="B835" s="40"/>
      <c r="C835" s="295" t="s">
        <v>934</v>
      </c>
      <c r="D835" s="295" t="s">
        <v>539</v>
      </c>
      <c r="E835" s="296" t="s">
        <v>935</v>
      </c>
      <c r="F835" s="297" t="s">
        <v>936</v>
      </c>
      <c r="G835" s="298" t="s">
        <v>716</v>
      </c>
      <c r="H835" s="299">
        <v>6</v>
      </c>
      <c r="I835" s="300"/>
      <c r="J835" s="301">
        <f>ROUND(I835*H835,2)</f>
        <v>0</v>
      </c>
      <c r="K835" s="297" t="s">
        <v>1</v>
      </c>
      <c r="L835" s="302"/>
      <c r="M835" s="303" t="s">
        <v>1</v>
      </c>
      <c r="N835" s="304" t="s">
        <v>46</v>
      </c>
      <c r="O835" s="92"/>
      <c r="P835" s="229">
        <f>O835*H835</f>
        <v>0</v>
      </c>
      <c r="Q835" s="229">
        <v>0.085999999999999993</v>
      </c>
      <c r="R835" s="229">
        <f>Q835*H835</f>
        <v>0.51600000000000001</v>
      </c>
      <c r="S835" s="229">
        <v>0</v>
      </c>
      <c r="T835" s="230">
        <f>S835*H835</f>
        <v>0</v>
      </c>
      <c r="U835" s="39"/>
      <c r="V835" s="39"/>
      <c r="W835" s="39"/>
      <c r="X835" s="39"/>
      <c r="Y835" s="39"/>
      <c r="Z835" s="39"/>
      <c r="AA835" s="39"/>
      <c r="AB835" s="39"/>
      <c r="AC835" s="39"/>
      <c r="AD835" s="39"/>
      <c r="AE835" s="39"/>
      <c r="AR835" s="231" t="s">
        <v>251</v>
      </c>
      <c r="AT835" s="231" t="s">
        <v>539</v>
      </c>
      <c r="AU835" s="231" t="s">
        <v>90</v>
      </c>
      <c r="AY835" s="18" t="s">
        <v>215</v>
      </c>
      <c r="BE835" s="232">
        <f>IF(N835="základní",J835,0)</f>
        <v>0</v>
      </c>
      <c r="BF835" s="232">
        <f>IF(N835="snížená",J835,0)</f>
        <v>0</v>
      </c>
      <c r="BG835" s="232">
        <f>IF(N835="zákl. přenesená",J835,0)</f>
        <v>0</v>
      </c>
      <c r="BH835" s="232">
        <f>IF(N835="sníž. přenesená",J835,0)</f>
        <v>0</v>
      </c>
      <c r="BI835" s="232">
        <f>IF(N835="nulová",J835,0)</f>
        <v>0</v>
      </c>
      <c r="BJ835" s="18" t="s">
        <v>88</v>
      </c>
      <c r="BK835" s="232">
        <f>ROUND(I835*H835,2)</f>
        <v>0</v>
      </c>
      <c r="BL835" s="18" t="s">
        <v>214</v>
      </c>
      <c r="BM835" s="231" t="s">
        <v>937</v>
      </c>
    </row>
    <row r="836" s="13" customFormat="1">
      <c r="A836" s="13"/>
      <c r="B836" s="252"/>
      <c r="C836" s="253"/>
      <c r="D836" s="233" t="s">
        <v>364</v>
      </c>
      <c r="E836" s="254" t="s">
        <v>1</v>
      </c>
      <c r="F836" s="255" t="s">
        <v>938</v>
      </c>
      <c r="G836" s="253"/>
      <c r="H836" s="254" t="s">
        <v>1</v>
      </c>
      <c r="I836" s="256"/>
      <c r="J836" s="253"/>
      <c r="K836" s="253"/>
      <c r="L836" s="257"/>
      <c r="M836" s="258"/>
      <c r="N836" s="259"/>
      <c r="O836" s="259"/>
      <c r="P836" s="259"/>
      <c r="Q836" s="259"/>
      <c r="R836" s="259"/>
      <c r="S836" s="259"/>
      <c r="T836" s="260"/>
      <c r="U836" s="13"/>
      <c r="V836" s="13"/>
      <c r="W836" s="13"/>
      <c r="X836" s="13"/>
      <c r="Y836" s="13"/>
      <c r="Z836" s="13"/>
      <c r="AA836" s="13"/>
      <c r="AB836" s="13"/>
      <c r="AC836" s="13"/>
      <c r="AD836" s="13"/>
      <c r="AE836" s="13"/>
      <c r="AT836" s="261" t="s">
        <v>364</v>
      </c>
      <c r="AU836" s="261" t="s">
        <v>90</v>
      </c>
      <c r="AV836" s="13" t="s">
        <v>88</v>
      </c>
      <c r="AW836" s="13" t="s">
        <v>36</v>
      </c>
      <c r="AX836" s="13" t="s">
        <v>81</v>
      </c>
      <c r="AY836" s="261" t="s">
        <v>215</v>
      </c>
    </row>
    <row r="837" s="14" customFormat="1">
      <c r="A837" s="14"/>
      <c r="B837" s="262"/>
      <c r="C837" s="263"/>
      <c r="D837" s="233" t="s">
        <v>364</v>
      </c>
      <c r="E837" s="264" t="s">
        <v>1</v>
      </c>
      <c r="F837" s="265" t="s">
        <v>933</v>
      </c>
      <c r="G837" s="263"/>
      <c r="H837" s="266">
        <v>6</v>
      </c>
      <c r="I837" s="267"/>
      <c r="J837" s="263"/>
      <c r="K837" s="263"/>
      <c r="L837" s="268"/>
      <c r="M837" s="269"/>
      <c r="N837" s="270"/>
      <c r="O837" s="270"/>
      <c r="P837" s="270"/>
      <c r="Q837" s="270"/>
      <c r="R837" s="270"/>
      <c r="S837" s="270"/>
      <c r="T837" s="271"/>
      <c r="U837" s="14"/>
      <c r="V837" s="14"/>
      <c r="W837" s="14"/>
      <c r="X837" s="14"/>
      <c r="Y837" s="14"/>
      <c r="Z837" s="14"/>
      <c r="AA837" s="14"/>
      <c r="AB837" s="14"/>
      <c r="AC837" s="14"/>
      <c r="AD837" s="14"/>
      <c r="AE837" s="14"/>
      <c r="AT837" s="272" t="s">
        <v>364</v>
      </c>
      <c r="AU837" s="272" t="s">
        <v>90</v>
      </c>
      <c r="AV837" s="14" t="s">
        <v>90</v>
      </c>
      <c r="AW837" s="14" t="s">
        <v>36</v>
      </c>
      <c r="AX837" s="14" t="s">
        <v>81</v>
      </c>
      <c r="AY837" s="272" t="s">
        <v>215</v>
      </c>
    </row>
    <row r="838" s="15" customFormat="1">
      <c r="A838" s="15"/>
      <c r="B838" s="273"/>
      <c r="C838" s="274"/>
      <c r="D838" s="233" t="s">
        <v>364</v>
      </c>
      <c r="E838" s="275" t="s">
        <v>1</v>
      </c>
      <c r="F838" s="276" t="s">
        <v>368</v>
      </c>
      <c r="G838" s="274"/>
      <c r="H838" s="277">
        <v>6</v>
      </c>
      <c r="I838" s="278"/>
      <c r="J838" s="274"/>
      <c r="K838" s="274"/>
      <c r="L838" s="279"/>
      <c r="M838" s="280"/>
      <c r="N838" s="281"/>
      <c r="O838" s="281"/>
      <c r="P838" s="281"/>
      <c r="Q838" s="281"/>
      <c r="R838" s="281"/>
      <c r="S838" s="281"/>
      <c r="T838" s="282"/>
      <c r="U838" s="15"/>
      <c r="V838" s="15"/>
      <c r="W838" s="15"/>
      <c r="X838" s="15"/>
      <c r="Y838" s="15"/>
      <c r="Z838" s="15"/>
      <c r="AA838" s="15"/>
      <c r="AB838" s="15"/>
      <c r="AC838" s="15"/>
      <c r="AD838" s="15"/>
      <c r="AE838" s="15"/>
      <c r="AT838" s="283" t="s">
        <v>364</v>
      </c>
      <c r="AU838" s="283" t="s">
        <v>90</v>
      </c>
      <c r="AV838" s="15" t="s">
        <v>214</v>
      </c>
      <c r="AW838" s="15" t="s">
        <v>36</v>
      </c>
      <c r="AX838" s="15" t="s">
        <v>88</v>
      </c>
      <c r="AY838" s="283" t="s">
        <v>215</v>
      </c>
    </row>
    <row r="839" s="2" customFormat="1" ht="16.5" customHeight="1">
      <c r="A839" s="39"/>
      <c r="B839" s="40"/>
      <c r="C839" s="295" t="s">
        <v>939</v>
      </c>
      <c r="D839" s="295" t="s">
        <v>539</v>
      </c>
      <c r="E839" s="296" t="s">
        <v>940</v>
      </c>
      <c r="F839" s="297" t="s">
        <v>941</v>
      </c>
      <c r="G839" s="298" t="s">
        <v>716</v>
      </c>
      <c r="H839" s="299">
        <v>3</v>
      </c>
      <c r="I839" s="300"/>
      <c r="J839" s="301">
        <f>ROUND(I839*H839,2)</f>
        <v>0</v>
      </c>
      <c r="K839" s="297" t="s">
        <v>1</v>
      </c>
      <c r="L839" s="302"/>
      <c r="M839" s="303" t="s">
        <v>1</v>
      </c>
      <c r="N839" s="304" t="s">
        <v>46</v>
      </c>
      <c r="O839" s="92"/>
      <c r="P839" s="229">
        <f>O839*H839</f>
        <v>0</v>
      </c>
      <c r="Q839" s="229">
        <v>0.073999999999999996</v>
      </c>
      <c r="R839" s="229">
        <f>Q839*H839</f>
        <v>0.22199999999999998</v>
      </c>
      <c r="S839" s="229">
        <v>0</v>
      </c>
      <c r="T839" s="230">
        <f>S839*H839</f>
        <v>0</v>
      </c>
      <c r="U839" s="39"/>
      <c r="V839" s="39"/>
      <c r="W839" s="39"/>
      <c r="X839" s="39"/>
      <c r="Y839" s="39"/>
      <c r="Z839" s="39"/>
      <c r="AA839" s="39"/>
      <c r="AB839" s="39"/>
      <c r="AC839" s="39"/>
      <c r="AD839" s="39"/>
      <c r="AE839" s="39"/>
      <c r="AR839" s="231" t="s">
        <v>251</v>
      </c>
      <c r="AT839" s="231" t="s">
        <v>539</v>
      </c>
      <c r="AU839" s="231" t="s">
        <v>90</v>
      </c>
      <c r="AY839" s="18" t="s">
        <v>215</v>
      </c>
      <c r="BE839" s="232">
        <f>IF(N839="základní",J839,0)</f>
        <v>0</v>
      </c>
      <c r="BF839" s="232">
        <f>IF(N839="snížená",J839,0)</f>
        <v>0</v>
      </c>
      <c r="BG839" s="232">
        <f>IF(N839="zákl. přenesená",J839,0)</f>
        <v>0</v>
      </c>
      <c r="BH839" s="232">
        <f>IF(N839="sníž. přenesená",J839,0)</f>
        <v>0</v>
      </c>
      <c r="BI839" s="232">
        <f>IF(N839="nulová",J839,0)</f>
        <v>0</v>
      </c>
      <c r="BJ839" s="18" t="s">
        <v>88</v>
      </c>
      <c r="BK839" s="232">
        <f>ROUND(I839*H839,2)</f>
        <v>0</v>
      </c>
      <c r="BL839" s="18" t="s">
        <v>214</v>
      </c>
      <c r="BM839" s="231" t="s">
        <v>942</v>
      </c>
    </row>
    <row r="840" s="13" customFormat="1">
      <c r="A840" s="13"/>
      <c r="B840" s="252"/>
      <c r="C840" s="253"/>
      <c r="D840" s="233" t="s">
        <v>364</v>
      </c>
      <c r="E840" s="254" t="s">
        <v>1</v>
      </c>
      <c r="F840" s="255" t="s">
        <v>943</v>
      </c>
      <c r="G840" s="253"/>
      <c r="H840" s="254" t="s">
        <v>1</v>
      </c>
      <c r="I840" s="256"/>
      <c r="J840" s="253"/>
      <c r="K840" s="253"/>
      <c r="L840" s="257"/>
      <c r="M840" s="258"/>
      <c r="N840" s="259"/>
      <c r="O840" s="259"/>
      <c r="P840" s="259"/>
      <c r="Q840" s="259"/>
      <c r="R840" s="259"/>
      <c r="S840" s="259"/>
      <c r="T840" s="260"/>
      <c r="U840" s="13"/>
      <c r="V840" s="13"/>
      <c r="W840" s="13"/>
      <c r="X840" s="13"/>
      <c r="Y840" s="13"/>
      <c r="Z840" s="13"/>
      <c r="AA840" s="13"/>
      <c r="AB840" s="13"/>
      <c r="AC840" s="13"/>
      <c r="AD840" s="13"/>
      <c r="AE840" s="13"/>
      <c r="AT840" s="261" t="s">
        <v>364</v>
      </c>
      <c r="AU840" s="261" t="s">
        <v>90</v>
      </c>
      <c r="AV840" s="13" t="s">
        <v>88</v>
      </c>
      <c r="AW840" s="13" t="s">
        <v>36</v>
      </c>
      <c r="AX840" s="13" t="s">
        <v>81</v>
      </c>
      <c r="AY840" s="261" t="s">
        <v>215</v>
      </c>
    </row>
    <row r="841" s="14" customFormat="1">
      <c r="A841" s="14"/>
      <c r="B841" s="262"/>
      <c r="C841" s="263"/>
      <c r="D841" s="233" t="s">
        <v>364</v>
      </c>
      <c r="E841" s="264" t="s">
        <v>1</v>
      </c>
      <c r="F841" s="265" t="s">
        <v>932</v>
      </c>
      <c r="G841" s="263"/>
      <c r="H841" s="266">
        <v>3</v>
      </c>
      <c r="I841" s="267"/>
      <c r="J841" s="263"/>
      <c r="K841" s="263"/>
      <c r="L841" s="268"/>
      <c r="M841" s="269"/>
      <c r="N841" s="270"/>
      <c r="O841" s="270"/>
      <c r="P841" s="270"/>
      <c r="Q841" s="270"/>
      <c r="R841" s="270"/>
      <c r="S841" s="270"/>
      <c r="T841" s="271"/>
      <c r="U841" s="14"/>
      <c r="V841" s="14"/>
      <c r="W841" s="14"/>
      <c r="X841" s="14"/>
      <c r="Y841" s="14"/>
      <c r="Z841" s="14"/>
      <c r="AA841" s="14"/>
      <c r="AB841" s="14"/>
      <c r="AC841" s="14"/>
      <c r="AD841" s="14"/>
      <c r="AE841" s="14"/>
      <c r="AT841" s="272" t="s">
        <v>364</v>
      </c>
      <c r="AU841" s="272" t="s">
        <v>90</v>
      </c>
      <c r="AV841" s="14" t="s">
        <v>90</v>
      </c>
      <c r="AW841" s="14" t="s">
        <v>36</v>
      </c>
      <c r="AX841" s="14" t="s">
        <v>81</v>
      </c>
      <c r="AY841" s="272" t="s">
        <v>215</v>
      </c>
    </row>
    <row r="842" s="15" customFormat="1">
      <c r="A842" s="15"/>
      <c r="B842" s="273"/>
      <c r="C842" s="274"/>
      <c r="D842" s="233" t="s">
        <v>364</v>
      </c>
      <c r="E842" s="275" t="s">
        <v>1</v>
      </c>
      <c r="F842" s="276" t="s">
        <v>368</v>
      </c>
      <c r="G842" s="274"/>
      <c r="H842" s="277">
        <v>3</v>
      </c>
      <c r="I842" s="278"/>
      <c r="J842" s="274"/>
      <c r="K842" s="274"/>
      <c r="L842" s="279"/>
      <c r="M842" s="280"/>
      <c r="N842" s="281"/>
      <c r="O842" s="281"/>
      <c r="P842" s="281"/>
      <c r="Q842" s="281"/>
      <c r="R842" s="281"/>
      <c r="S842" s="281"/>
      <c r="T842" s="282"/>
      <c r="U842" s="15"/>
      <c r="V842" s="15"/>
      <c r="W842" s="15"/>
      <c r="X842" s="15"/>
      <c r="Y842" s="15"/>
      <c r="Z842" s="15"/>
      <c r="AA842" s="15"/>
      <c r="AB842" s="15"/>
      <c r="AC842" s="15"/>
      <c r="AD842" s="15"/>
      <c r="AE842" s="15"/>
      <c r="AT842" s="283" t="s">
        <v>364</v>
      </c>
      <c r="AU842" s="283" t="s">
        <v>90</v>
      </c>
      <c r="AV842" s="15" t="s">
        <v>214</v>
      </c>
      <c r="AW842" s="15" t="s">
        <v>36</v>
      </c>
      <c r="AX842" s="15" t="s">
        <v>88</v>
      </c>
      <c r="AY842" s="283" t="s">
        <v>215</v>
      </c>
    </row>
    <row r="843" s="2" customFormat="1" ht="21.75" customHeight="1">
      <c r="A843" s="39"/>
      <c r="B843" s="40"/>
      <c r="C843" s="220" t="s">
        <v>944</v>
      </c>
      <c r="D843" s="220" t="s">
        <v>216</v>
      </c>
      <c r="E843" s="221" t="s">
        <v>945</v>
      </c>
      <c r="F843" s="222" t="s">
        <v>946</v>
      </c>
      <c r="G843" s="223" t="s">
        <v>716</v>
      </c>
      <c r="H843" s="224">
        <v>16</v>
      </c>
      <c r="I843" s="225"/>
      <c r="J843" s="226">
        <f>ROUND(I843*H843,2)</f>
        <v>0</v>
      </c>
      <c r="K843" s="222" t="s">
        <v>359</v>
      </c>
      <c r="L843" s="45"/>
      <c r="M843" s="227" t="s">
        <v>1</v>
      </c>
      <c r="N843" s="228" t="s">
        <v>46</v>
      </c>
      <c r="O843" s="92"/>
      <c r="P843" s="229">
        <f>O843*H843</f>
        <v>0</v>
      </c>
      <c r="Q843" s="229">
        <v>0.026929999999999999</v>
      </c>
      <c r="R843" s="229">
        <f>Q843*H843</f>
        <v>0.43087999999999999</v>
      </c>
      <c r="S843" s="229">
        <v>0</v>
      </c>
      <c r="T843" s="230">
        <f>S843*H843</f>
        <v>0</v>
      </c>
      <c r="U843" s="39"/>
      <c r="V843" s="39"/>
      <c r="W843" s="39"/>
      <c r="X843" s="39"/>
      <c r="Y843" s="39"/>
      <c r="Z843" s="39"/>
      <c r="AA843" s="39"/>
      <c r="AB843" s="39"/>
      <c r="AC843" s="39"/>
      <c r="AD843" s="39"/>
      <c r="AE843" s="39"/>
      <c r="AR843" s="231" t="s">
        <v>214</v>
      </c>
      <c r="AT843" s="231" t="s">
        <v>216</v>
      </c>
      <c r="AU843" s="231" t="s">
        <v>90</v>
      </c>
      <c r="AY843" s="18" t="s">
        <v>215</v>
      </c>
      <c r="BE843" s="232">
        <f>IF(N843="základní",J843,0)</f>
        <v>0</v>
      </c>
      <c r="BF843" s="232">
        <f>IF(N843="snížená",J843,0)</f>
        <v>0</v>
      </c>
      <c r="BG843" s="232">
        <f>IF(N843="zákl. přenesená",J843,0)</f>
        <v>0</v>
      </c>
      <c r="BH843" s="232">
        <f>IF(N843="sníž. přenesená",J843,0)</f>
        <v>0</v>
      </c>
      <c r="BI843" s="232">
        <f>IF(N843="nulová",J843,0)</f>
        <v>0</v>
      </c>
      <c r="BJ843" s="18" t="s">
        <v>88</v>
      </c>
      <c r="BK843" s="232">
        <f>ROUND(I843*H843,2)</f>
        <v>0</v>
      </c>
      <c r="BL843" s="18" t="s">
        <v>214</v>
      </c>
      <c r="BM843" s="231" t="s">
        <v>947</v>
      </c>
    </row>
    <row r="844" s="2" customFormat="1">
      <c r="A844" s="39"/>
      <c r="B844" s="40"/>
      <c r="C844" s="41"/>
      <c r="D844" s="233" t="s">
        <v>221</v>
      </c>
      <c r="E844" s="41"/>
      <c r="F844" s="234" t="s">
        <v>948</v>
      </c>
      <c r="G844" s="41"/>
      <c r="H844" s="41"/>
      <c r="I844" s="235"/>
      <c r="J844" s="41"/>
      <c r="K844" s="41"/>
      <c r="L844" s="45"/>
      <c r="M844" s="236"/>
      <c r="N844" s="237"/>
      <c r="O844" s="92"/>
      <c r="P844" s="92"/>
      <c r="Q844" s="92"/>
      <c r="R844" s="92"/>
      <c r="S844" s="92"/>
      <c r="T844" s="93"/>
      <c r="U844" s="39"/>
      <c r="V844" s="39"/>
      <c r="W844" s="39"/>
      <c r="X844" s="39"/>
      <c r="Y844" s="39"/>
      <c r="Z844" s="39"/>
      <c r="AA844" s="39"/>
      <c r="AB844" s="39"/>
      <c r="AC844" s="39"/>
      <c r="AD844" s="39"/>
      <c r="AE844" s="39"/>
      <c r="AT844" s="18" t="s">
        <v>221</v>
      </c>
      <c r="AU844" s="18" t="s">
        <v>90</v>
      </c>
    </row>
    <row r="845" s="2" customFormat="1">
      <c r="A845" s="39"/>
      <c r="B845" s="40"/>
      <c r="C845" s="41"/>
      <c r="D845" s="250" t="s">
        <v>362</v>
      </c>
      <c r="E845" s="41"/>
      <c r="F845" s="251" t="s">
        <v>949</v>
      </c>
      <c r="G845" s="41"/>
      <c r="H845" s="41"/>
      <c r="I845" s="235"/>
      <c r="J845" s="41"/>
      <c r="K845" s="41"/>
      <c r="L845" s="45"/>
      <c r="M845" s="236"/>
      <c r="N845" s="237"/>
      <c r="O845" s="92"/>
      <c r="P845" s="92"/>
      <c r="Q845" s="92"/>
      <c r="R845" s="92"/>
      <c r="S845" s="92"/>
      <c r="T845" s="93"/>
      <c r="U845" s="39"/>
      <c r="V845" s="39"/>
      <c r="W845" s="39"/>
      <c r="X845" s="39"/>
      <c r="Y845" s="39"/>
      <c r="Z845" s="39"/>
      <c r="AA845" s="39"/>
      <c r="AB845" s="39"/>
      <c r="AC845" s="39"/>
      <c r="AD845" s="39"/>
      <c r="AE845" s="39"/>
      <c r="AT845" s="18" t="s">
        <v>362</v>
      </c>
      <c r="AU845" s="18" t="s">
        <v>90</v>
      </c>
    </row>
    <row r="846" s="13" customFormat="1">
      <c r="A846" s="13"/>
      <c r="B846" s="252"/>
      <c r="C846" s="253"/>
      <c r="D846" s="233" t="s">
        <v>364</v>
      </c>
      <c r="E846" s="254" t="s">
        <v>1</v>
      </c>
      <c r="F846" s="255" t="s">
        <v>950</v>
      </c>
      <c r="G846" s="253"/>
      <c r="H846" s="254" t="s">
        <v>1</v>
      </c>
      <c r="I846" s="256"/>
      <c r="J846" s="253"/>
      <c r="K846" s="253"/>
      <c r="L846" s="257"/>
      <c r="M846" s="258"/>
      <c r="N846" s="259"/>
      <c r="O846" s="259"/>
      <c r="P846" s="259"/>
      <c r="Q846" s="259"/>
      <c r="R846" s="259"/>
      <c r="S846" s="259"/>
      <c r="T846" s="260"/>
      <c r="U846" s="13"/>
      <c r="V846" s="13"/>
      <c r="W846" s="13"/>
      <c r="X846" s="13"/>
      <c r="Y846" s="13"/>
      <c r="Z846" s="13"/>
      <c r="AA846" s="13"/>
      <c r="AB846" s="13"/>
      <c r="AC846" s="13"/>
      <c r="AD846" s="13"/>
      <c r="AE846" s="13"/>
      <c r="AT846" s="261" t="s">
        <v>364</v>
      </c>
      <c r="AU846" s="261" t="s">
        <v>90</v>
      </c>
      <c r="AV846" s="13" t="s">
        <v>88</v>
      </c>
      <c r="AW846" s="13" t="s">
        <v>36</v>
      </c>
      <c r="AX846" s="13" t="s">
        <v>81</v>
      </c>
      <c r="AY846" s="261" t="s">
        <v>215</v>
      </c>
    </row>
    <row r="847" s="14" customFormat="1">
      <c r="A847" s="14"/>
      <c r="B847" s="262"/>
      <c r="C847" s="263"/>
      <c r="D847" s="233" t="s">
        <v>364</v>
      </c>
      <c r="E847" s="264" t="s">
        <v>1</v>
      </c>
      <c r="F847" s="265" t="s">
        <v>256</v>
      </c>
      <c r="G847" s="263"/>
      <c r="H847" s="266">
        <v>9</v>
      </c>
      <c r="I847" s="267"/>
      <c r="J847" s="263"/>
      <c r="K847" s="263"/>
      <c r="L847" s="268"/>
      <c r="M847" s="269"/>
      <c r="N847" s="270"/>
      <c r="O847" s="270"/>
      <c r="P847" s="270"/>
      <c r="Q847" s="270"/>
      <c r="R847" s="270"/>
      <c r="S847" s="270"/>
      <c r="T847" s="271"/>
      <c r="U847" s="14"/>
      <c r="V847" s="14"/>
      <c r="W847" s="14"/>
      <c r="X847" s="14"/>
      <c r="Y847" s="14"/>
      <c r="Z847" s="14"/>
      <c r="AA847" s="14"/>
      <c r="AB847" s="14"/>
      <c r="AC847" s="14"/>
      <c r="AD847" s="14"/>
      <c r="AE847" s="14"/>
      <c r="AT847" s="272" t="s">
        <v>364</v>
      </c>
      <c r="AU847" s="272" t="s">
        <v>90</v>
      </c>
      <c r="AV847" s="14" t="s">
        <v>90</v>
      </c>
      <c r="AW847" s="14" t="s">
        <v>36</v>
      </c>
      <c r="AX847" s="14" t="s">
        <v>81</v>
      </c>
      <c r="AY847" s="272" t="s">
        <v>215</v>
      </c>
    </row>
    <row r="848" s="13" customFormat="1">
      <c r="A848" s="13"/>
      <c r="B848" s="252"/>
      <c r="C848" s="253"/>
      <c r="D848" s="233" t="s">
        <v>364</v>
      </c>
      <c r="E848" s="254" t="s">
        <v>1</v>
      </c>
      <c r="F848" s="255" t="s">
        <v>951</v>
      </c>
      <c r="G848" s="253"/>
      <c r="H848" s="254" t="s">
        <v>1</v>
      </c>
      <c r="I848" s="256"/>
      <c r="J848" s="253"/>
      <c r="K848" s="253"/>
      <c r="L848" s="257"/>
      <c r="M848" s="258"/>
      <c r="N848" s="259"/>
      <c r="O848" s="259"/>
      <c r="P848" s="259"/>
      <c r="Q848" s="259"/>
      <c r="R848" s="259"/>
      <c r="S848" s="259"/>
      <c r="T848" s="260"/>
      <c r="U848" s="13"/>
      <c r="V848" s="13"/>
      <c r="W848" s="13"/>
      <c r="X848" s="13"/>
      <c r="Y848" s="13"/>
      <c r="Z848" s="13"/>
      <c r="AA848" s="13"/>
      <c r="AB848" s="13"/>
      <c r="AC848" s="13"/>
      <c r="AD848" s="13"/>
      <c r="AE848" s="13"/>
      <c r="AT848" s="261" t="s">
        <v>364</v>
      </c>
      <c r="AU848" s="261" t="s">
        <v>90</v>
      </c>
      <c r="AV848" s="13" t="s">
        <v>88</v>
      </c>
      <c r="AW848" s="13" t="s">
        <v>36</v>
      </c>
      <c r="AX848" s="13" t="s">
        <v>81</v>
      </c>
      <c r="AY848" s="261" t="s">
        <v>215</v>
      </c>
    </row>
    <row r="849" s="14" customFormat="1">
      <c r="A849" s="14"/>
      <c r="B849" s="262"/>
      <c r="C849" s="263"/>
      <c r="D849" s="233" t="s">
        <v>364</v>
      </c>
      <c r="E849" s="264" t="s">
        <v>1</v>
      </c>
      <c r="F849" s="265" t="s">
        <v>246</v>
      </c>
      <c r="G849" s="263"/>
      <c r="H849" s="266">
        <v>7</v>
      </c>
      <c r="I849" s="267"/>
      <c r="J849" s="263"/>
      <c r="K849" s="263"/>
      <c r="L849" s="268"/>
      <c r="M849" s="269"/>
      <c r="N849" s="270"/>
      <c r="O849" s="270"/>
      <c r="P849" s="270"/>
      <c r="Q849" s="270"/>
      <c r="R849" s="270"/>
      <c r="S849" s="270"/>
      <c r="T849" s="271"/>
      <c r="U849" s="14"/>
      <c r="V849" s="14"/>
      <c r="W849" s="14"/>
      <c r="X849" s="14"/>
      <c r="Y849" s="14"/>
      <c r="Z849" s="14"/>
      <c r="AA849" s="14"/>
      <c r="AB849" s="14"/>
      <c r="AC849" s="14"/>
      <c r="AD849" s="14"/>
      <c r="AE849" s="14"/>
      <c r="AT849" s="272" t="s">
        <v>364</v>
      </c>
      <c r="AU849" s="272" t="s">
        <v>90</v>
      </c>
      <c r="AV849" s="14" t="s">
        <v>90</v>
      </c>
      <c r="AW849" s="14" t="s">
        <v>36</v>
      </c>
      <c r="AX849" s="14" t="s">
        <v>81</v>
      </c>
      <c r="AY849" s="272" t="s">
        <v>215</v>
      </c>
    </row>
    <row r="850" s="15" customFormat="1">
      <c r="A850" s="15"/>
      <c r="B850" s="273"/>
      <c r="C850" s="274"/>
      <c r="D850" s="233" t="s">
        <v>364</v>
      </c>
      <c r="E850" s="275" t="s">
        <v>1</v>
      </c>
      <c r="F850" s="276" t="s">
        <v>368</v>
      </c>
      <c r="G850" s="274"/>
      <c r="H850" s="277">
        <v>16</v>
      </c>
      <c r="I850" s="278"/>
      <c r="J850" s="274"/>
      <c r="K850" s="274"/>
      <c r="L850" s="279"/>
      <c r="M850" s="280"/>
      <c r="N850" s="281"/>
      <c r="O850" s="281"/>
      <c r="P850" s="281"/>
      <c r="Q850" s="281"/>
      <c r="R850" s="281"/>
      <c r="S850" s="281"/>
      <c r="T850" s="282"/>
      <c r="U850" s="15"/>
      <c r="V850" s="15"/>
      <c r="W850" s="15"/>
      <c r="X850" s="15"/>
      <c r="Y850" s="15"/>
      <c r="Z850" s="15"/>
      <c r="AA850" s="15"/>
      <c r="AB850" s="15"/>
      <c r="AC850" s="15"/>
      <c r="AD850" s="15"/>
      <c r="AE850" s="15"/>
      <c r="AT850" s="283" t="s">
        <v>364</v>
      </c>
      <c r="AU850" s="283" t="s">
        <v>90</v>
      </c>
      <c r="AV850" s="15" t="s">
        <v>214</v>
      </c>
      <c r="AW850" s="15" t="s">
        <v>36</v>
      </c>
      <c r="AX850" s="15" t="s">
        <v>88</v>
      </c>
      <c r="AY850" s="283" t="s">
        <v>215</v>
      </c>
    </row>
    <row r="851" s="2" customFormat="1" ht="21.75" customHeight="1">
      <c r="A851" s="39"/>
      <c r="B851" s="40"/>
      <c r="C851" s="220" t="s">
        <v>952</v>
      </c>
      <c r="D851" s="220" t="s">
        <v>216</v>
      </c>
      <c r="E851" s="221" t="s">
        <v>953</v>
      </c>
      <c r="F851" s="222" t="s">
        <v>954</v>
      </c>
      <c r="G851" s="223" t="s">
        <v>716</v>
      </c>
      <c r="H851" s="224">
        <v>2</v>
      </c>
      <c r="I851" s="225"/>
      <c r="J851" s="226">
        <f>ROUND(I851*H851,2)</f>
        <v>0</v>
      </c>
      <c r="K851" s="222" t="s">
        <v>359</v>
      </c>
      <c r="L851" s="45"/>
      <c r="M851" s="227" t="s">
        <v>1</v>
      </c>
      <c r="N851" s="228" t="s">
        <v>46</v>
      </c>
      <c r="O851" s="92"/>
      <c r="P851" s="229">
        <f>O851*H851</f>
        <v>0</v>
      </c>
      <c r="Q851" s="229">
        <v>0.047759999999999997</v>
      </c>
      <c r="R851" s="229">
        <f>Q851*H851</f>
        <v>0.095519999999999994</v>
      </c>
      <c r="S851" s="229">
        <v>0</v>
      </c>
      <c r="T851" s="230">
        <f>S851*H851</f>
        <v>0</v>
      </c>
      <c r="U851" s="39"/>
      <c r="V851" s="39"/>
      <c r="W851" s="39"/>
      <c r="X851" s="39"/>
      <c r="Y851" s="39"/>
      <c r="Z851" s="39"/>
      <c r="AA851" s="39"/>
      <c r="AB851" s="39"/>
      <c r="AC851" s="39"/>
      <c r="AD851" s="39"/>
      <c r="AE851" s="39"/>
      <c r="AR851" s="231" t="s">
        <v>214</v>
      </c>
      <c r="AT851" s="231" t="s">
        <v>216</v>
      </c>
      <c r="AU851" s="231" t="s">
        <v>90</v>
      </c>
      <c r="AY851" s="18" t="s">
        <v>215</v>
      </c>
      <c r="BE851" s="232">
        <f>IF(N851="základní",J851,0)</f>
        <v>0</v>
      </c>
      <c r="BF851" s="232">
        <f>IF(N851="snížená",J851,0)</f>
        <v>0</v>
      </c>
      <c r="BG851" s="232">
        <f>IF(N851="zákl. přenesená",J851,0)</f>
        <v>0</v>
      </c>
      <c r="BH851" s="232">
        <f>IF(N851="sníž. přenesená",J851,0)</f>
        <v>0</v>
      </c>
      <c r="BI851" s="232">
        <f>IF(N851="nulová",J851,0)</f>
        <v>0</v>
      </c>
      <c r="BJ851" s="18" t="s">
        <v>88</v>
      </c>
      <c r="BK851" s="232">
        <f>ROUND(I851*H851,2)</f>
        <v>0</v>
      </c>
      <c r="BL851" s="18" t="s">
        <v>214</v>
      </c>
      <c r="BM851" s="231" t="s">
        <v>955</v>
      </c>
    </row>
    <row r="852" s="2" customFormat="1">
      <c r="A852" s="39"/>
      <c r="B852" s="40"/>
      <c r="C852" s="41"/>
      <c r="D852" s="233" t="s">
        <v>221</v>
      </c>
      <c r="E852" s="41"/>
      <c r="F852" s="234" t="s">
        <v>956</v>
      </c>
      <c r="G852" s="41"/>
      <c r="H852" s="41"/>
      <c r="I852" s="235"/>
      <c r="J852" s="41"/>
      <c r="K852" s="41"/>
      <c r="L852" s="45"/>
      <c r="M852" s="236"/>
      <c r="N852" s="237"/>
      <c r="O852" s="92"/>
      <c r="P852" s="92"/>
      <c r="Q852" s="92"/>
      <c r="R852" s="92"/>
      <c r="S852" s="92"/>
      <c r="T852" s="93"/>
      <c r="U852" s="39"/>
      <c r="V852" s="39"/>
      <c r="W852" s="39"/>
      <c r="X852" s="39"/>
      <c r="Y852" s="39"/>
      <c r="Z852" s="39"/>
      <c r="AA852" s="39"/>
      <c r="AB852" s="39"/>
      <c r="AC852" s="39"/>
      <c r="AD852" s="39"/>
      <c r="AE852" s="39"/>
      <c r="AT852" s="18" t="s">
        <v>221</v>
      </c>
      <c r="AU852" s="18" t="s">
        <v>90</v>
      </c>
    </row>
    <row r="853" s="2" customFormat="1">
      <c r="A853" s="39"/>
      <c r="B853" s="40"/>
      <c r="C853" s="41"/>
      <c r="D853" s="250" t="s">
        <v>362</v>
      </c>
      <c r="E853" s="41"/>
      <c r="F853" s="251" t="s">
        <v>957</v>
      </c>
      <c r="G853" s="41"/>
      <c r="H853" s="41"/>
      <c r="I853" s="235"/>
      <c r="J853" s="41"/>
      <c r="K853" s="41"/>
      <c r="L853" s="45"/>
      <c r="M853" s="236"/>
      <c r="N853" s="237"/>
      <c r="O853" s="92"/>
      <c r="P853" s="92"/>
      <c r="Q853" s="92"/>
      <c r="R853" s="92"/>
      <c r="S853" s="92"/>
      <c r="T853" s="93"/>
      <c r="U853" s="39"/>
      <c r="V853" s="39"/>
      <c r="W853" s="39"/>
      <c r="X853" s="39"/>
      <c r="Y853" s="39"/>
      <c r="Z853" s="39"/>
      <c r="AA853" s="39"/>
      <c r="AB853" s="39"/>
      <c r="AC853" s="39"/>
      <c r="AD853" s="39"/>
      <c r="AE853" s="39"/>
      <c r="AT853" s="18" t="s">
        <v>362</v>
      </c>
      <c r="AU853" s="18" t="s">
        <v>90</v>
      </c>
    </row>
    <row r="854" s="13" customFormat="1">
      <c r="A854" s="13"/>
      <c r="B854" s="252"/>
      <c r="C854" s="253"/>
      <c r="D854" s="233" t="s">
        <v>364</v>
      </c>
      <c r="E854" s="254" t="s">
        <v>1</v>
      </c>
      <c r="F854" s="255" t="s">
        <v>958</v>
      </c>
      <c r="G854" s="253"/>
      <c r="H854" s="254" t="s">
        <v>1</v>
      </c>
      <c r="I854" s="256"/>
      <c r="J854" s="253"/>
      <c r="K854" s="253"/>
      <c r="L854" s="257"/>
      <c r="M854" s="258"/>
      <c r="N854" s="259"/>
      <c r="O854" s="259"/>
      <c r="P854" s="259"/>
      <c r="Q854" s="259"/>
      <c r="R854" s="259"/>
      <c r="S854" s="259"/>
      <c r="T854" s="260"/>
      <c r="U854" s="13"/>
      <c r="V854" s="13"/>
      <c r="W854" s="13"/>
      <c r="X854" s="13"/>
      <c r="Y854" s="13"/>
      <c r="Z854" s="13"/>
      <c r="AA854" s="13"/>
      <c r="AB854" s="13"/>
      <c r="AC854" s="13"/>
      <c r="AD854" s="13"/>
      <c r="AE854" s="13"/>
      <c r="AT854" s="261" t="s">
        <v>364</v>
      </c>
      <c r="AU854" s="261" t="s">
        <v>90</v>
      </c>
      <c r="AV854" s="13" t="s">
        <v>88</v>
      </c>
      <c r="AW854" s="13" t="s">
        <v>36</v>
      </c>
      <c r="AX854" s="13" t="s">
        <v>81</v>
      </c>
      <c r="AY854" s="261" t="s">
        <v>215</v>
      </c>
    </row>
    <row r="855" s="14" customFormat="1">
      <c r="A855" s="14"/>
      <c r="B855" s="262"/>
      <c r="C855" s="263"/>
      <c r="D855" s="233" t="s">
        <v>364</v>
      </c>
      <c r="E855" s="264" t="s">
        <v>1</v>
      </c>
      <c r="F855" s="265" t="s">
        <v>90</v>
      </c>
      <c r="G855" s="263"/>
      <c r="H855" s="266">
        <v>2</v>
      </c>
      <c r="I855" s="267"/>
      <c r="J855" s="263"/>
      <c r="K855" s="263"/>
      <c r="L855" s="268"/>
      <c r="M855" s="269"/>
      <c r="N855" s="270"/>
      <c r="O855" s="270"/>
      <c r="P855" s="270"/>
      <c r="Q855" s="270"/>
      <c r="R855" s="270"/>
      <c r="S855" s="270"/>
      <c r="T855" s="271"/>
      <c r="U855" s="14"/>
      <c r="V855" s="14"/>
      <c r="W855" s="14"/>
      <c r="X855" s="14"/>
      <c r="Y855" s="14"/>
      <c r="Z855" s="14"/>
      <c r="AA855" s="14"/>
      <c r="AB855" s="14"/>
      <c r="AC855" s="14"/>
      <c r="AD855" s="14"/>
      <c r="AE855" s="14"/>
      <c r="AT855" s="272" t="s">
        <v>364</v>
      </c>
      <c r="AU855" s="272" t="s">
        <v>90</v>
      </c>
      <c r="AV855" s="14" t="s">
        <v>90</v>
      </c>
      <c r="AW855" s="14" t="s">
        <v>36</v>
      </c>
      <c r="AX855" s="14" t="s">
        <v>81</v>
      </c>
      <c r="AY855" s="272" t="s">
        <v>215</v>
      </c>
    </row>
    <row r="856" s="15" customFormat="1">
      <c r="A856" s="15"/>
      <c r="B856" s="273"/>
      <c r="C856" s="274"/>
      <c r="D856" s="233" t="s">
        <v>364</v>
      </c>
      <c r="E856" s="275" t="s">
        <v>1</v>
      </c>
      <c r="F856" s="276" t="s">
        <v>368</v>
      </c>
      <c r="G856" s="274"/>
      <c r="H856" s="277">
        <v>2</v>
      </c>
      <c r="I856" s="278"/>
      <c r="J856" s="274"/>
      <c r="K856" s="274"/>
      <c r="L856" s="279"/>
      <c r="M856" s="280"/>
      <c r="N856" s="281"/>
      <c r="O856" s="281"/>
      <c r="P856" s="281"/>
      <c r="Q856" s="281"/>
      <c r="R856" s="281"/>
      <c r="S856" s="281"/>
      <c r="T856" s="282"/>
      <c r="U856" s="15"/>
      <c r="V856" s="15"/>
      <c r="W856" s="15"/>
      <c r="X856" s="15"/>
      <c r="Y856" s="15"/>
      <c r="Z856" s="15"/>
      <c r="AA856" s="15"/>
      <c r="AB856" s="15"/>
      <c r="AC856" s="15"/>
      <c r="AD856" s="15"/>
      <c r="AE856" s="15"/>
      <c r="AT856" s="283" t="s">
        <v>364</v>
      </c>
      <c r="AU856" s="283" t="s">
        <v>90</v>
      </c>
      <c r="AV856" s="15" t="s">
        <v>214</v>
      </c>
      <c r="AW856" s="15" t="s">
        <v>36</v>
      </c>
      <c r="AX856" s="15" t="s">
        <v>88</v>
      </c>
      <c r="AY856" s="283" t="s">
        <v>215</v>
      </c>
    </row>
    <row r="857" s="2" customFormat="1" ht="21.75" customHeight="1">
      <c r="A857" s="39"/>
      <c r="B857" s="40"/>
      <c r="C857" s="220" t="s">
        <v>959</v>
      </c>
      <c r="D857" s="220" t="s">
        <v>216</v>
      </c>
      <c r="E857" s="221" t="s">
        <v>960</v>
      </c>
      <c r="F857" s="222" t="s">
        <v>961</v>
      </c>
      <c r="G857" s="223" t="s">
        <v>716</v>
      </c>
      <c r="H857" s="224">
        <v>8</v>
      </c>
      <c r="I857" s="225"/>
      <c r="J857" s="226">
        <f>ROUND(I857*H857,2)</f>
        <v>0</v>
      </c>
      <c r="K857" s="222" t="s">
        <v>359</v>
      </c>
      <c r="L857" s="45"/>
      <c r="M857" s="227" t="s">
        <v>1</v>
      </c>
      <c r="N857" s="228" t="s">
        <v>46</v>
      </c>
      <c r="O857" s="92"/>
      <c r="P857" s="229">
        <f>O857*H857</f>
        <v>0</v>
      </c>
      <c r="Q857" s="229">
        <v>0.036549999999999999</v>
      </c>
      <c r="R857" s="229">
        <f>Q857*H857</f>
        <v>0.29239999999999999</v>
      </c>
      <c r="S857" s="229">
        <v>0</v>
      </c>
      <c r="T857" s="230">
        <f>S857*H857</f>
        <v>0</v>
      </c>
      <c r="U857" s="39"/>
      <c r="V857" s="39"/>
      <c r="W857" s="39"/>
      <c r="X857" s="39"/>
      <c r="Y857" s="39"/>
      <c r="Z857" s="39"/>
      <c r="AA857" s="39"/>
      <c r="AB857" s="39"/>
      <c r="AC857" s="39"/>
      <c r="AD857" s="39"/>
      <c r="AE857" s="39"/>
      <c r="AR857" s="231" t="s">
        <v>214</v>
      </c>
      <c r="AT857" s="231" t="s">
        <v>216</v>
      </c>
      <c r="AU857" s="231" t="s">
        <v>90</v>
      </c>
      <c r="AY857" s="18" t="s">
        <v>215</v>
      </c>
      <c r="BE857" s="232">
        <f>IF(N857="základní",J857,0)</f>
        <v>0</v>
      </c>
      <c r="BF857" s="232">
        <f>IF(N857="snížená",J857,0)</f>
        <v>0</v>
      </c>
      <c r="BG857" s="232">
        <f>IF(N857="zákl. přenesená",J857,0)</f>
        <v>0</v>
      </c>
      <c r="BH857" s="232">
        <f>IF(N857="sníž. přenesená",J857,0)</f>
        <v>0</v>
      </c>
      <c r="BI857" s="232">
        <f>IF(N857="nulová",J857,0)</f>
        <v>0</v>
      </c>
      <c r="BJ857" s="18" t="s">
        <v>88</v>
      </c>
      <c r="BK857" s="232">
        <f>ROUND(I857*H857,2)</f>
        <v>0</v>
      </c>
      <c r="BL857" s="18" t="s">
        <v>214</v>
      </c>
      <c r="BM857" s="231" t="s">
        <v>962</v>
      </c>
    </row>
    <row r="858" s="2" customFormat="1">
      <c r="A858" s="39"/>
      <c r="B858" s="40"/>
      <c r="C858" s="41"/>
      <c r="D858" s="233" t="s">
        <v>221</v>
      </c>
      <c r="E858" s="41"/>
      <c r="F858" s="234" t="s">
        <v>963</v>
      </c>
      <c r="G858" s="41"/>
      <c r="H858" s="41"/>
      <c r="I858" s="235"/>
      <c r="J858" s="41"/>
      <c r="K858" s="41"/>
      <c r="L858" s="45"/>
      <c r="M858" s="236"/>
      <c r="N858" s="237"/>
      <c r="O858" s="92"/>
      <c r="P858" s="92"/>
      <c r="Q858" s="92"/>
      <c r="R858" s="92"/>
      <c r="S858" s="92"/>
      <c r="T858" s="93"/>
      <c r="U858" s="39"/>
      <c r="V858" s="39"/>
      <c r="W858" s="39"/>
      <c r="X858" s="39"/>
      <c r="Y858" s="39"/>
      <c r="Z858" s="39"/>
      <c r="AA858" s="39"/>
      <c r="AB858" s="39"/>
      <c r="AC858" s="39"/>
      <c r="AD858" s="39"/>
      <c r="AE858" s="39"/>
      <c r="AT858" s="18" t="s">
        <v>221</v>
      </c>
      <c r="AU858" s="18" t="s">
        <v>90</v>
      </c>
    </row>
    <row r="859" s="2" customFormat="1">
      <c r="A859" s="39"/>
      <c r="B859" s="40"/>
      <c r="C859" s="41"/>
      <c r="D859" s="250" t="s">
        <v>362</v>
      </c>
      <c r="E859" s="41"/>
      <c r="F859" s="251" t="s">
        <v>964</v>
      </c>
      <c r="G859" s="41"/>
      <c r="H859" s="41"/>
      <c r="I859" s="235"/>
      <c r="J859" s="41"/>
      <c r="K859" s="41"/>
      <c r="L859" s="45"/>
      <c r="M859" s="236"/>
      <c r="N859" s="237"/>
      <c r="O859" s="92"/>
      <c r="P859" s="92"/>
      <c r="Q859" s="92"/>
      <c r="R859" s="92"/>
      <c r="S859" s="92"/>
      <c r="T859" s="93"/>
      <c r="U859" s="39"/>
      <c r="V859" s="39"/>
      <c r="W859" s="39"/>
      <c r="X859" s="39"/>
      <c r="Y859" s="39"/>
      <c r="Z859" s="39"/>
      <c r="AA859" s="39"/>
      <c r="AB859" s="39"/>
      <c r="AC859" s="39"/>
      <c r="AD859" s="39"/>
      <c r="AE859" s="39"/>
      <c r="AT859" s="18" t="s">
        <v>362</v>
      </c>
      <c r="AU859" s="18" t="s">
        <v>90</v>
      </c>
    </row>
    <row r="860" s="13" customFormat="1">
      <c r="A860" s="13"/>
      <c r="B860" s="252"/>
      <c r="C860" s="253"/>
      <c r="D860" s="233" t="s">
        <v>364</v>
      </c>
      <c r="E860" s="254" t="s">
        <v>1</v>
      </c>
      <c r="F860" s="255" t="s">
        <v>965</v>
      </c>
      <c r="G860" s="253"/>
      <c r="H860" s="254" t="s">
        <v>1</v>
      </c>
      <c r="I860" s="256"/>
      <c r="J860" s="253"/>
      <c r="K860" s="253"/>
      <c r="L860" s="257"/>
      <c r="M860" s="258"/>
      <c r="N860" s="259"/>
      <c r="O860" s="259"/>
      <c r="P860" s="259"/>
      <c r="Q860" s="259"/>
      <c r="R860" s="259"/>
      <c r="S860" s="259"/>
      <c r="T860" s="260"/>
      <c r="U860" s="13"/>
      <c r="V860" s="13"/>
      <c r="W860" s="13"/>
      <c r="X860" s="13"/>
      <c r="Y860" s="13"/>
      <c r="Z860" s="13"/>
      <c r="AA860" s="13"/>
      <c r="AB860" s="13"/>
      <c r="AC860" s="13"/>
      <c r="AD860" s="13"/>
      <c r="AE860" s="13"/>
      <c r="AT860" s="261" t="s">
        <v>364</v>
      </c>
      <c r="AU860" s="261" t="s">
        <v>90</v>
      </c>
      <c r="AV860" s="13" t="s">
        <v>88</v>
      </c>
      <c r="AW860" s="13" t="s">
        <v>36</v>
      </c>
      <c r="AX860" s="13" t="s">
        <v>81</v>
      </c>
      <c r="AY860" s="261" t="s">
        <v>215</v>
      </c>
    </row>
    <row r="861" s="14" customFormat="1">
      <c r="A861" s="14"/>
      <c r="B861" s="262"/>
      <c r="C861" s="263"/>
      <c r="D861" s="233" t="s">
        <v>364</v>
      </c>
      <c r="E861" s="264" t="s">
        <v>1</v>
      </c>
      <c r="F861" s="265" t="s">
        <v>966</v>
      </c>
      <c r="G861" s="263"/>
      <c r="H861" s="266">
        <v>4</v>
      </c>
      <c r="I861" s="267"/>
      <c r="J861" s="263"/>
      <c r="K861" s="263"/>
      <c r="L861" s="268"/>
      <c r="M861" s="269"/>
      <c r="N861" s="270"/>
      <c r="O861" s="270"/>
      <c r="P861" s="270"/>
      <c r="Q861" s="270"/>
      <c r="R861" s="270"/>
      <c r="S861" s="270"/>
      <c r="T861" s="271"/>
      <c r="U861" s="14"/>
      <c r="V861" s="14"/>
      <c r="W861" s="14"/>
      <c r="X861" s="14"/>
      <c r="Y861" s="14"/>
      <c r="Z861" s="14"/>
      <c r="AA861" s="14"/>
      <c r="AB861" s="14"/>
      <c r="AC861" s="14"/>
      <c r="AD861" s="14"/>
      <c r="AE861" s="14"/>
      <c r="AT861" s="272" t="s">
        <v>364</v>
      </c>
      <c r="AU861" s="272" t="s">
        <v>90</v>
      </c>
      <c r="AV861" s="14" t="s">
        <v>90</v>
      </c>
      <c r="AW861" s="14" t="s">
        <v>36</v>
      </c>
      <c r="AX861" s="14" t="s">
        <v>81</v>
      </c>
      <c r="AY861" s="272" t="s">
        <v>215</v>
      </c>
    </row>
    <row r="862" s="13" customFormat="1">
      <c r="A862" s="13"/>
      <c r="B862" s="252"/>
      <c r="C862" s="253"/>
      <c r="D862" s="233" t="s">
        <v>364</v>
      </c>
      <c r="E862" s="254" t="s">
        <v>1</v>
      </c>
      <c r="F862" s="255" t="s">
        <v>967</v>
      </c>
      <c r="G862" s="253"/>
      <c r="H862" s="254" t="s">
        <v>1</v>
      </c>
      <c r="I862" s="256"/>
      <c r="J862" s="253"/>
      <c r="K862" s="253"/>
      <c r="L862" s="257"/>
      <c r="M862" s="258"/>
      <c r="N862" s="259"/>
      <c r="O862" s="259"/>
      <c r="P862" s="259"/>
      <c r="Q862" s="259"/>
      <c r="R862" s="259"/>
      <c r="S862" s="259"/>
      <c r="T862" s="260"/>
      <c r="U862" s="13"/>
      <c r="V862" s="13"/>
      <c r="W862" s="13"/>
      <c r="X862" s="13"/>
      <c r="Y862" s="13"/>
      <c r="Z862" s="13"/>
      <c r="AA862" s="13"/>
      <c r="AB862" s="13"/>
      <c r="AC862" s="13"/>
      <c r="AD862" s="13"/>
      <c r="AE862" s="13"/>
      <c r="AT862" s="261" t="s">
        <v>364</v>
      </c>
      <c r="AU862" s="261" t="s">
        <v>90</v>
      </c>
      <c r="AV862" s="13" t="s">
        <v>88</v>
      </c>
      <c r="AW862" s="13" t="s">
        <v>36</v>
      </c>
      <c r="AX862" s="13" t="s">
        <v>81</v>
      </c>
      <c r="AY862" s="261" t="s">
        <v>215</v>
      </c>
    </row>
    <row r="863" s="14" customFormat="1">
      <c r="A863" s="14"/>
      <c r="B863" s="262"/>
      <c r="C863" s="263"/>
      <c r="D863" s="233" t="s">
        <v>364</v>
      </c>
      <c r="E863" s="264" t="s">
        <v>1</v>
      </c>
      <c r="F863" s="265" t="s">
        <v>966</v>
      </c>
      <c r="G863" s="263"/>
      <c r="H863" s="266">
        <v>4</v>
      </c>
      <c r="I863" s="267"/>
      <c r="J863" s="263"/>
      <c r="K863" s="263"/>
      <c r="L863" s="268"/>
      <c r="M863" s="269"/>
      <c r="N863" s="270"/>
      <c r="O863" s="270"/>
      <c r="P863" s="270"/>
      <c r="Q863" s="270"/>
      <c r="R863" s="270"/>
      <c r="S863" s="270"/>
      <c r="T863" s="271"/>
      <c r="U863" s="14"/>
      <c r="V863" s="14"/>
      <c r="W863" s="14"/>
      <c r="X863" s="14"/>
      <c r="Y863" s="14"/>
      <c r="Z863" s="14"/>
      <c r="AA863" s="14"/>
      <c r="AB863" s="14"/>
      <c r="AC863" s="14"/>
      <c r="AD863" s="14"/>
      <c r="AE863" s="14"/>
      <c r="AT863" s="272" t="s">
        <v>364</v>
      </c>
      <c r="AU863" s="272" t="s">
        <v>90</v>
      </c>
      <c r="AV863" s="14" t="s">
        <v>90</v>
      </c>
      <c r="AW863" s="14" t="s">
        <v>36</v>
      </c>
      <c r="AX863" s="14" t="s">
        <v>81</v>
      </c>
      <c r="AY863" s="272" t="s">
        <v>215</v>
      </c>
    </row>
    <row r="864" s="15" customFormat="1">
      <c r="A864" s="15"/>
      <c r="B864" s="273"/>
      <c r="C864" s="274"/>
      <c r="D864" s="233" t="s">
        <v>364</v>
      </c>
      <c r="E864" s="275" t="s">
        <v>1</v>
      </c>
      <c r="F864" s="276" t="s">
        <v>368</v>
      </c>
      <c r="G864" s="274"/>
      <c r="H864" s="277">
        <v>8</v>
      </c>
      <c r="I864" s="278"/>
      <c r="J864" s="274"/>
      <c r="K864" s="274"/>
      <c r="L864" s="279"/>
      <c r="M864" s="280"/>
      <c r="N864" s="281"/>
      <c r="O864" s="281"/>
      <c r="P864" s="281"/>
      <c r="Q864" s="281"/>
      <c r="R864" s="281"/>
      <c r="S864" s="281"/>
      <c r="T864" s="282"/>
      <c r="U864" s="15"/>
      <c r="V864" s="15"/>
      <c r="W864" s="15"/>
      <c r="X864" s="15"/>
      <c r="Y864" s="15"/>
      <c r="Z864" s="15"/>
      <c r="AA864" s="15"/>
      <c r="AB864" s="15"/>
      <c r="AC864" s="15"/>
      <c r="AD864" s="15"/>
      <c r="AE864" s="15"/>
      <c r="AT864" s="283" t="s">
        <v>364</v>
      </c>
      <c r="AU864" s="283" t="s">
        <v>90</v>
      </c>
      <c r="AV864" s="15" t="s">
        <v>214</v>
      </c>
      <c r="AW864" s="15" t="s">
        <v>36</v>
      </c>
      <c r="AX864" s="15" t="s">
        <v>88</v>
      </c>
      <c r="AY864" s="283" t="s">
        <v>215</v>
      </c>
    </row>
    <row r="865" s="2" customFormat="1" ht="21.75" customHeight="1">
      <c r="A865" s="39"/>
      <c r="B865" s="40"/>
      <c r="C865" s="220" t="s">
        <v>968</v>
      </c>
      <c r="D865" s="220" t="s">
        <v>216</v>
      </c>
      <c r="E865" s="221" t="s">
        <v>969</v>
      </c>
      <c r="F865" s="222" t="s">
        <v>970</v>
      </c>
      <c r="G865" s="223" t="s">
        <v>716</v>
      </c>
      <c r="H865" s="224">
        <v>24</v>
      </c>
      <c r="I865" s="225"/>
      <c r="J865" s="226">
        <f>ROUND(I865*H865,2)</f>
        <v>0</v>
      </c>
      <c r="K865" s="222" t="s">
        <v>359</v>
      </c>
      <c r="L865" s="45"/>
      <c r="M865" s="227" t="s">
        <v>1</v>
      </c>
      <c r="N865" s="228" t="s">
        <v>46</v>
      </c>
      <c r="O865" s="92"/>
      <c r="P865" s="229">
        <f>O865*H865</f>
        <v>0</v>
      </c>
      <c r="Q865" s="229">
        <v>0.04555</v>
      </c>
      <c r="R865" s="229">
        <f>Q865*H865</f>
        <v>1.0932</v>
      </c>
      <c r="S865" s="229">
        <v>0</v>
      </c>
      <c r="T865" s="230">
        <f>S865*H865</f>
        <v>0</v>
      </c>
      <c r="U865" s="39"/>
      <c r="V865" s="39"/>
      <c r="W865" s="39"/>
      <c r="X865" s="39"/>
      <c r="Y865" s="39"/>
      <c r="Z865" s="39"/>
      <c r="AA865" s="39"/>
      <c r="AB865" s="39"/>
      <c r="AC865" s="39"/>
      <c r="AD865" s="39"/>
      <c r="AE865" s="39"/>
      <c r="AR865" s="231" t="s">
        <v>214</v>
      </c>
      <c r="AT865" s="231" t="s">
        <v>216</v>
      </c>
      <c r="AU865" s="231" t="s">
        <v>90</v>
      </c>
      <c r="AY865" s="18" t="s">
        <v>215</v>
      </c>
      <c r="BE865" s="232">
        <f>IF(N865="základní",J865,0)</f>
        <v>0</v>
      </c>
      <c r="BF865" s="232">
        <f>IF(N865="snížená",J865,0)</f>
        <v>0</v>
      </c>
      <c r="BG865" s="232">
        <f>IF(N865="zákl. přenesená",J865,0)</f>
        <v>0</v>
      </c>
      <c r="BH865" s="232">
        <f>IF(N865="sníž. přenesená",J865,0)</f>
        <v>0</v>
      </c>
      <c r="BI865" s="232">
        <f>IF(N865="nulová",J865,0)</f>
        <v>0</v>
      </c>
      <c r="BJ865" s="18" t="s">
        <v>88</v>
      </c>
      <c r="BK865" s="232">
        <f>ROUND(I865*H865,2)</f>
        <v>0</v>
      </c>
      <c r="BL865" s="18" t="s">
        <v>214</v>
      </c>
      <c r="BM865" s="231" t="s">
        <v>971</v>
      </c>
    </row>
    <row r="866" s="2" customFormat="1">
      <c r="A866" s="39"/>
      <c r="B866" s="40"/>
      <c r="C866" s="41"/>
      <c r="D866" s="233" t="s">
        <v>221</v>
      </c>
      <c r="E866" s="41"/>
      <c r="F866" s="234" t="s">
        <v>972</v>
      </c>
      <c r="G866" s="41"/>
      <c r="H866" s="41"/>
      <c r="I866" s="235"/>
      <c r="J866" s="41"/>
      <c r="K866" s="41"/>
      <c r="L866" s="45"/>
      <c r="M866" s="236"/>
      <c r="N866" s="237"/>
      <c r="O866" s="92"/>
      <c r="P866" s="92"/>
      <c r="Q866" s="92"/>
      <c r="R866" s="92"/>
      <c r="S866" s="92"/>
      <c r="T866" s="93"/>
      <c r="U866" s="39"/>
      <c r="V866" s="39"/>
      <c r="W866" s="39"/>
      <c r="X866" s="39"/>
      <c r="Y866" s="39"/>
      <c r="Z866" s="39"/>
      <c r="AA866" s="39"/>
      <c r="AB866" s="39"/>
      <c r="AC866" s="39"/>
      <c r="AD866" s="39"/>
      <c r="AE866" s="39"/>
      <c r="AT866" s="18" t="s">
        <v>221</v>
      </c>
      <c r="AU866" s="18" t="s">
        <v>90</v>
      </c>
    </row>
    <row r="867" s="2" customFormat="1">
      <c r="A867" s="39"/>
      <c r="B867" s="40"/>
      <c r="C867" s="41"/>
      <c r="D867" s="250" t="s">
        <v>362</v>
      </c>
      <c r="E867" s="41"/>
      <c r="F867" s="251" t="s">
        <v>973</v>
      </c>
      <c r="G867" s="41"/>
      <c r="H867" s="41"/>
      <c r="I867" s="235"/>
      <c r="J867" s="41"/>
      <c r="K867" s="41"/>
      <c r="L867" s="45"/>
      <c r="M867" s="236"/>
      <c r="N867" s="237"/>
      <c r="O867" s="92"/>
      <c r="P867" s="92"/>
      <c r="Q867" s="92"/>
      <c r="R867" s="92"/>
      <c r="S867" s="92"/>
      <c r="T867" s="93"/>
      <c r="U867" s="39"/>
      <c r="V867" s="39"/>
      <c r="W867" s="39"/>
      <c r="X867" s="39"/>
      <c r="Y867" s="39"/>
      <c r="Z867" s="39"/>
      <c r="AA867" s="39"/>
      <c r="AB867" s="39"/>
      <c r="AC867" s="39"/>
      <c r="AD867" s="39"/>
      <c r="AE867" s="39"/>
      <c r="AT867" s="18" t="s">
        <v>362</v>
      </c>
      <c r="AU867" s="18" t="s">
        <v>90</v>
      </c>
    </row>
    <row r="868" s="13" customFormat="1">
      <c r="A868" s="13"/>
      <c r="B868" s="252"/>
      <c r="C868" s="253"/>
      <c r="D868" s="233" t="s">
        <v>364</v>
      </c>
      <c r="E868" s="254" t="s">
        <v>1</v>
      </c>
      <c r="F868" s="255" t="s">
        <v>974</v>
      </c>
      <c r="G868" s="253"/>
      <c r="H868" s="254" t="s">
        <v>1</v>
      </c>
      <c r="I868" s="256"/>
      <c r="J868" s="253"/>
      <c r="K868" s="253"/>
      <c r="L868" s="257"/>
      <c r="M868" s="258"/>
      <c r="N868" s="259"/>
      <c r="O868" s="259"/>
      <c r="P868" s="259"/>
      <c r="Q868" s="259"/>
      <c r="R868" s="259"/>
      <c r="S868" s="259"/>
      <c r="T868" s="260"/>
      <c r="U868" s="13"/>
      <c r="V868" s="13"/>
      <c r="W868" s="13"/>
      <c r="X868" s="13"/>
      <c r="Y868" s="13"/>
      <c r="Z868" s="13"/>
      <c r="AA868" s="13"/>
      <c r="AB868" s="13"/>
      <c r="AC868" s="13"/>
      <c r="AD868" s="13"/>
      <c r="AE868" s="13"/>
      <c r="AT868" s="261" t="s">
        <v>364</v>
      </c>
      <c r="AU868" s="261" t="s">
        <v>90</v>
      </c>
      <c r="AV868" s="13" t="s">
        <v>88</v>
      </c>
      <c r="AW868" s="13" t="s">
        <v>36</v>
      </c>
      <c r="AX868" s="13" t="s">
        <v>81</v>
      </c>
      <c r="AY868" s="261" t="s">
        <v>215</v>
      </c>
    </row>
    <row r="869" s="14" customFormat="1">
      <c r="A869" s="14"/>
      <c r="B869" s="262"/>
      <c r="C869" s="263"/>
      <c r="D869" s="233" t="s">
        <v>364</v>
      </c>
      <c r="E869" s="264" t="s">
        <v>1</v>
      </c>
      <c r="F869" s="265" t="s">
        <v>930</v>
      </c>
      <c r="G869" s="263"/>
      <c r="H869" s="266">
        <v>8</v>
      </c>
      <c r="I869" s="267"/>
      <c r="J869" s="263"/>
      <c r="K869" s="263"/>
      <c r="L869" s="268"/>
      <c r="M869" s="269"/>
      <c r="N869" s="270"/>
      <c r="O869" s="270"/>
      <c r="P869" s="270"/>
      <c r="Q869" s="270"/>
      <c r="R869" s="270"/>
      <c r="S869" s="270"/>
      <c r="T869" s="271"/>
      <c r="U869" s="14"/>
      <c r="V869" s="14"/>
      <c r="W869" s="14"/>
      <c r="X869" s="14"/>
      <c r="Y869" s="14"/>
      <c r="Z869" s="14"/>
      <c r="AA869" s="14"/>
      <c r="AB869" s="14"/>
      <c r="AC869" s="14"/>
      <c r="AD869" s="14"/>
      <c r="AE869" s="14"/>
      <c r="AT869" s="272" t="s">
        <v>364</v>
      </c>
      <c r="AU869" s="272" t="s">
        <v>90</v>
      </c>
      <c r="AV869" s="14" t="s">
        <v>90</v>
      </c>
      <c r="AW869" s="14" t="s">
        <v>36</v>
      </c>
      <c r="AX869" s="14" t="s">
        <v>81</v>
      </c>
      <c r="AY869" s="272" t="s">
        <v>215</v>
      </c>
    </row>
    <row r="870" s="13" customFormat="1">
      <c r="A870" s="13"/>
      <c r="B870" s="252"/>
      <c r="C870" s="253"/>
      <c r="D870" s="233" t="s">
        <v>364</v>
      </c>
      <c r="E870" s="254" t="s">
        <v>1</v>
      </c>
      <c r="F870" s="255" t="s">
        <v>975</v>
      </c>
      <c r="G870" s="253"/>
      <c r="H870" s="254" t="s">
        <v>1</v>
      </c>
      <c r="I870" s="256"/>
      <c r="J870" s="253"/>
      <c r="K870" s="253"/>
      <c r="L870" s="257"/>
      <c r="M870" s="258"/>
      <c r="N870" s="259"/>
      <c r="O870" s="259"/>
      <c r="P870" s="259"/>
      <c r="Q870" s="259"/>
      <c r="R870" s="259"/>
      <c r="S870" s="259"/>
      <c r="T870" s="260"/>
      <c r="U870" s="13"/>
      <c r="V870" s="13"/>
      <c r="W870" s="13"/>
      <c r="X870" s="13"/>
      <c r="Y870" s="13"/>
      <c r="Z870" s="13"/>
      <c r="AA870" s="13"/>
      <c r="AB870" s="13"/>
      <c r="AC870" s="13"/>
      <c r="AD870" s="13"/>
      <c r="AE870" s="13"/>
      <c r="AT870" s="261" t="s">
        <v>364</v>
      </c>
      <c r="AU870" s="261" t="s">
        <v>90</v>
      </c>
      <c r="AV870" s="13" t="s">
        <v>88</v>
      </c>
      <c r="AW870" s="13" t="s">
        <v>36</v>
      </c>
      <c r="AX870" s="13" t="s">
        <v>81</v>
      </c>
      <c r="AY870" s="261" t="s">
        <v>215</v>
      </c>
    </row>
    <row r="871" s="14" customFormat="1">
      <c r="A871" s="14"/>
      <c r="B871" s="262"/>
      <c r="C871" s="263"/>
      <c r="D871" s="233" t="s">
        <v>364</v>
      </c>
      <c r="E871" s="264" t="s">
        <v>1</v>
      </c>
      <c r="F871" s="265" t="s">
        <v>976</v>
      </c>
      <c r="G871" s="263"/>
      <c r="H871" s="266">
        <v>16</v>
      </c>
      <c r="I871" s="267"/>
      <c r="J871" s="263"/>
      <c r="K871" s="263"/>
      <c r="L871" s="268"/>
      <c r="M871" s="269"/>
      <c r="N871" s="270"/>
      <c r="O871" s="270"/>
      <c r="P871" s="270"/>
      <c r="Q871" s="270"/>
      <c r="R871" s="270"/>
      <c r="S871" s="270"/>
      <c r="T871" s="271"/>
      <c r="U871" s="14"/>
      <c r="V871" s="14"/>
      <c r="W871" s="14"/>
      <c r="X871" s="14"/>
      <c r="Y871" s="14"/>
      <c r="Z871" s="14"/>
      <c r="AA871" s="14"/>
      <c r="AB871" s="14"/>
      <c r="AC871" s="14"/>
      <c r="AD871" s="14"/>
      <c r="AE871" s="14"/>
      <c r="AT871" s="272" t="s">
        <v>364</v>
      </c>
      <c r="AU871" s="272" t="s">
        <v>90</v>
      </c>
      <c r="AV871" s="14" t="s">
        <v>90</v>
      </c>
      <c r="AW871" s="14" t="s">
        <v>36</v>
      </c>
      <c r="AX871" s="14" t="s">
        <v>81</v>
      </c>
      <c r="AY871" s="272" t="s">
        <v>215</v>
      </c>
    </row>
    <row r="872" s="15" customFormat="1">
      <c r="A872" s="15"/>
      <c r="B872" s="273"/>
      <c r="C872" s="274"/>
      <c r="D872" s="233" t="s">
        <v>364</v>
      </c>
      <c r="E872" s="275" t="s">
        <v>1</v>
      </c>
      <c r="F872" s="276" t="s">
        <v>368</v>
      </c>
      <c r="G872" s="274"/>
      <c r="H872" s="277">
        <v>24</v>
      </c>
      <c r="I872" s="278"/>
      <c r="J872" s="274"/>
      <c r="K872" s="274"/>
      <c r="L872" s="279"/>
      <c r="M872" s="280"/>
      <c r="N872" s="281"/>
      <c r="O872" s="281"/>
      <c r="P872" s="281"/>
      <c r="Q872" s="281"/>
      <c r="R872" s="281"/>
      <c r="S872" s="281"/>
      <c r="T872" s="282"/>
      <c r="U872" s="15"/>
      <c r="V872" s="15"/>
      <c r="W872" s="15"/>
      <c r="X872" s="15"/>
      <c r="Y872" s="15"/>
      <c r="Z872" s="15"/>
      <c r="AA872" s="15"/>
      <c r="AB872" s="15"/>
      <c r="AC872" s="15"/>
      <c r="AD872" s="15"/>
      <c r="AE872" s="15"/>
      <c r="AT872" s="283" t="s">
        <v>364</v>
      </c>
      <c r="AU872" s="283" t="s">
        <v>90</v>
      </c>
      <c r="AV872" s="15" t="s">
        <v>214</v>
      </c>
      <c r="AW872" s="15" t="s">
        <v>36</v>
      </c>
      <c r="AX872" s="15" t="s">
        <v>88</v>
      </c>
      <c r="AY872" s="283" t="s">
        <v>215</v>
      </c>
    </row>
    <row r="873" s="2" customFormat="1" ht="21.75" customHeight="1">
      <c r="A873" s="39"/>
      <c r="B873" s="40"/>
      <c r="C873" s="220" t="s">
        <v>977</v>
      </c>
      <c r="D873" s="220" t="s">
        <v>216</v>
      </c>
      <c r="E873" s="221" t="s">
        <v>978</v>
      </c>
      <c r="F873" s="222" t="s">
        <v>979</v>
      </c>
      <c r="G873" s="223" t="s">
        <v>716</v>
      </c>
      <c r="H873" s="224">
        <v>95</v>
      </c>
      <c r="I873" s="225"/>
      <c r="J873" s="226">
        <f>ROUND(I873*H873,2)</f>
        <v>0</v>
      </c>
      <c r="K873" s="222" t="s">
        <v>359</v>
      </c>
      <c r="L873" s="45"/>
      <c r="M873" s="227" t="s">
        <v>1</v>
      </c>
      <c r="N873" s="228" t="s">
        <v>46</v>
      </c>
      <c r="O873" s="92"/>
      <c r="P873" s="229">
        <f>O873*H873</f>
        <v>0</v>
      </c>
      <c r="Q873" s="229">
        <v>0.054550000000000001</v>
      </c>
      <c r="R873" s="229">
        <f>Q873*H873</f>
        <v>5.1822499999999998</v>
      </c>
      <c r="S873" s="229">
        <v>0</v>
      </c>
      <c r="T873" s="230">
        <f>S873*H873</f>
        <v>0</v>
      </c>
      <c r="U873" s="39"/>
      <c r="V873" s="39"/>
      <c r="W873" s="39"/>
      <c r="X873" s="39"/>
      <c r="Y873" s="39"/>
      <c r="Z873" s="39"/>
      <c r="AA873" s="39"/>
      <c r="AB873" s="39"/>
      <c r="AC873" s="39"/>
      <c r="AD873" s="39"/>
      <c r="AE873" s="39"/>
      <c r="AR873" s="231" t="s">
        <v>214</v>
      </c>
      <c r="AT873" s="231" t="s">
        <v>216</v>
      </c>
      <c r="AU873" s="231" t="s">
        <v>90</v>
      </c>
      <c r="AY873" s="18" t="s">
        <v>215</v>
      </c>
      <c r="BE873" s="232">
        <f>IF(N873="základní",J873,0)</f>
        <v>0</v>
      </c>
      <c r="BF873" s="232">
        <f>IF(N873="snížená",J873,0)</f>
        <v>0</v>
      </c>
      <c r="BG873" s="232">
        <f>IF(N873="zákl. přenesená",J873,0)</f>
        <v>0</v>
      </c>
      <c r="BH873" s="232">
        <f>IF(N873="sníž. přenesená",J873,0)</f>
        <v>0</v>
      </c>
      <c r="BI873" s="232">
        <f>IF(N873="nulová",J873,0)</f>
        <v>0</v>
      </c>
      <c r="BJ873" s="18" t="s">
        <v>88</v>
      </c>
      <c r="BK873" s="232">
        <f>ROUND(I873*H873,2)</f>
        <v>0</v>
      </c>
      <c r="BL873" s="18" t="s">
        <v>214</v>
      </c>
      <c r="BM873" s="231" t="s">
        <v>980</v>
      </c>
    </row>
    <row r="874" s="2" customFormat="1">
      <c r="A874" s="39"/>
      <c r="B874" s="40"/>
      <c r="C874" s="41"/>
      <c r="D874" s="233" t="s">
        <v>221</v>
      </c>
      <c r="E874" s="41"/>
      <c r="F874" s="234" t="s">
        <v>981</v>
      </c>
      <c r="G874" s="41"/>
      <c r="H874" s="41"/>
      <c r="I874" s="235"/>
      <c r="J874" s="41"/>
      <c r="K874" s="41"/>
      <c r="L874" s="45"/>
      <c r="M874" s="236"/>
      <c r="N874" s="237"/>
      <c r="O874" s="92"/>
      <c r="P874" s="92"/>
      <c r="Q874" s="92"/>
      <c r="R874" s="92"/>
      <c r="S874" s="92"/>
      <c r="T874" s="93"/>
      <c r="U874" s="39"/>
      <c r="V874" s="39"/>
      <c r="W874" s="39"/>
      <c r="X874" s="39"/>
      <c r="Y874" s="39"/>
      <c r="Z874" s="39"/>
      <c r="AA874" s="39"/>
      <c r="AB874" s="39"/>
      <c r="AC874" s="39"/>
      <c r="AD874" s="39"/>
      <c r="AE874" s="39"/>
      <c r="AT874" s="18" t="s">
        <v>221</v>
      </c>
      <c r="AU874" s="18" t="s">
        <v>90</v>
      </c>
    </row>
    <row r="875" s="2" customFormat="1">
      <c r="A875" s="39"/>
      <c r="B875" s="40"/>
      <c r="C875" s="41"/>
      <c r="D875" s="250" t="s">
        <v>362</v>
      </c>
      <c r="E875" s="41"/>
      <c r="F875" s="251" t="s">
        <v>982</v>
      </c>
      <c r="G875" s="41"/>
      <c r="H875" s="41"/>
      <c r="I875" s="235"/>
      <c r="J875" s="41"/>
      <c r="K875" s="41"/>
      <c r="L875" s="45"/>
      <c r="M875" s="236"/>
      <c r="N875" s="237"/>
      <c r="O875" s="92"/>
      <c r="P875" s="92"/>
      <c r="Q875" s="92"/>
      <c r="R875" s="92"/>
      <c r="S875" s="92"/>
      <c r="T875" s="93"/>
      <c r="U875" s="39"/>
      <c r="V875" s="39"/>
      <c r="W875" s="39"/>
      <c r="X875" s="39"/>
      <c r="Y875" s="39"/>
      <c r="Z875" s="39"/>
      <c r="AA875" s="39"/>
      <c r="AB875" s="39"/>
      <c r="AC875" s="39"/>
      <c r="AD875" s="39"/>
      <c r="AE875" s="39"/>
      <c r="AT875" s="18" t="s">
        <v>362</v>
      </c>
      <c r="AU875" s="18" t="s">
        <v>90</v>
      </c>
    </row>
    <row r="876" s="13" customFormat="1">
      <c r="A876" s="13"/>
      <c r="B876" s="252"/>
      <c r="C876" s="253"/>
      <c r="D876" s="233" t="s">
        <v>364</v>
      </c>
      <c r="E876" s="254" t="s">
        <v>1</v>
      </c>
      <c r="F876" s="255" t="s">
        <v>983</v>
      </c>
      <c r="G876" s="253"/>
      <c r="H876" s="254" t="s">
        <v>1</v>
      </c>
      <c r="I876" s="256"/>
      <c r="J876" s="253"/>
      <c r="K876" s="253"/>
      <c r="L876" s="257"/>
      <c r="M876" s="258"/>
      <c r="N876" s="259"/>
      <c r="O876" s="259"/>
      <c r="P876" s="259"/>
      <c r="Q876" s="259"/>
      <c r="R876" s="259"/>
      <c r="S876" s="259"/>
      <c r="T876" s="260"/>
      <c r="U876" s="13"/>
      <c r="V876" s="13"/>
      <c r="W876" s="13"/>
      <c r="X876" s="13"/>
      <c r="Y876" s="13"/>
      <c r="Z876" s="13"/>
      <c r="AA876" s="13"/>
      <c r="AB876" s="13"/>
      <c r="AC876" s="13"/>
      <c r="AD876" s="13"/>
      <c r="AE876" s="13"/>
      <c r="AT876" s="261" t="s">
        <v>364</v>
      </c>
      <c r="AU876" s="261" t="s">
        <v>90</v>
      </c>
      <c r="AV876" s="13" t="s">
        <v>88</v>
      </c>
      <c r="AW876" s="13" t="s">
        <v>36</v>
      </c>
      <c r="AX876" s="13" t="s">
        <v>81</v>
      </c>
      <c r="AY876" s="261" t="s">
        <v>215</v>
      </c>
    </row>
    <row r="877" s="14" customFormat="1">
      <c r="A877" s="14"/>
      <c r="B877" s="262"/>
      <c r="C877" s="263"/>
      <c r="D877" s="233" t="s">
        <v>364</v>
      </c>
      <c r="E877" s="264" t="s">
        <v>1</v>
      </c>
      <c r="F877" s="265" t="s">
        <v>984</v>
      </c>
      <c r="G877" s="263"/>
      <c r="H877" s="266">
        <v>76</v>
      </c>
      <c r="I877" s="267"/>
      <c r="J877" s="263"/>
      <c r="K877" s="263"/>
      <c r="L877" s="268"/>
      <c r="M877" s="269"/>
      <c r="N877" s="270"/>
      <c r="O877" s="270"/>
      <c r="P877" s="270"/>
      <c r="Q877" s="270"/>
      <c r="R877" s="270"/>
      <c r="S877" s="270"/>
      <c r="T877" s="271"/>
      <c r="U877" s="14"/>
      <c r="V877" s="14"/>
      <c r="W877" s="14"/>
      <c r="X877" s="14"/>
      <c r="Y877" s="14"/>
      <c r="Z877" s="14"/>
      <c r="AA877" s="14"/>
      <c r="AB877" s="14"/>
      <c r="AC877" s="14"/>
      <c r="AD877" s="14"/>
      <c r="AE877" s="14"/>
      <c r="AT877" s="272" t="s">
        <v>364</v>
      </c>
      <c r="AU877" s="272" t="s">
        <v>90</v>
      </c>
      <c r="AV877" s="14" t="s">
        <v>90</v>
      </c>
      <c r="AW877" s="14" t="s">
        <v>36</v>
      </c>
      <c r="AX877" s="14" t="s">
        <v>81</v>
      </c>
      <c r="AY877" s="272" t="s">
        <v>215</v>
      </c>
    </row>
    <row r="878" s="13" customFormat="1">
      <c r="A878" s="13"/>
      <c r="B878" s="252"/>
      <c r="C878" s="253"/>
      <c r="D878" s="233" t="s">
        <v>364</v>
      </c>
      <c r="E878" s="254" t="s">
        <v>1</v>
      </c>
      <c r="F878" s="255" t="s">
        <v>985</v>
      </c>
      <c r="G878" s="253"/>
      <c r="H878" s="254" t="s">
        <v>1</v>
      </c>
      <c r="I878" s="256"/>
      <c r="J878" s="253"/>
      <c r="K878" s="253"/>
      <c r="L878" s="257"/>
      <c r="M878" s="258"/>
      <c r="N878" s="259"/>
      <c r="O878" s="259"/>
      <c r="P878" s="259"/>
      <c r="Q878" s="259"/>
      <c r="R878" s="259"/>
      <c r="S878" s="259"/>
      <c r="T878" s="260"/>
      <c r="U878" s="13"/>
      <c r="V878" s="13"/>
      <c r="W878" s="13"/>
      <c r="X878" s="13"/>
      <c r="Y878" s="13"/>
      <c r="Z878" s="13"/>
      <c r="AA878" s="13"/>
      <c r="AB878" s="13"/>
      <c r="AC878" s="13"/>
      <c r="AD878" s="13"/>
      <c r="AE878" s="13"/>
      <c r="AT878" s="261" t="s">
        <v>364</v>
      </c>
      <c r="AU878" s="261" t="s">
        <v>90</v>
      </c>
      <c r="AV878" s="13" t="s">
        <v>88</v>
      </c>
      <c r="AW878" s="13" t="s">
        <v>36</v>
      </c>
      <c r="AX878" s="13" t="s">
        <v>81</v>
      </c>
      <c r="AY878" s="261" t="s">
        <v>215</v>
      </c>
    </row>
    <row r="879" s="14" customFormat="1">
      <c r="A879" s="14"/>
      <c r="B879" s="262"/>
      <c r="C879" s="263"/>
      <c r="D879" s="233" t="s">
        <v>364</v>
      </c>
      <c r="E879" s="264" t="s">
        <v>1</v>
      </c>
      <c r="F879" s="265" t="s">
        <v>986</v>
      </c>
      <c r="G879" s="263"/>
      <c r="H879" s="266">
        <v>16</v>
      </c>
      <c r="I879" s="267"/>
      <c r="J879" s="263"/>
      <c r="K879" s="263"/>
      <c r="L879" s="268"/>
      <c r="M879" s="269"/>
      <c r="N879" s="270"/>
      <c r="O879" s="270"/>
      <c r="P879" s="270"/>
      <c r="Q879" s="270"/>
      <c r="R879" s="270"/>
      <c r="S879" s="270"/>
      <c r="T879" s="271"/>
      <c r="U879" s="14"/>
      <c r="V879" s="14"/>
      <c r="W879" s="14"/>
      <c r="X879" s="14"/>
      <c r="Y879" s="14"/>
      <c r="Z879" s="14"/>
      <c r="AA879" s="14"/>
      <c r="AB879" s="14"/>
      <c r="AC879" s="14"/>
      <c r="AD879" s="14"/>
      <c r="AE879" s="14"/>
      <c r="AT879" s="272" t="s">
        <v>364</v>
      </c>
      <c r="AU879" s="272" t="s">
        <v>90</v>
      </c>
      <c r="AV879" s="14" t="s">
        <v>90</v>
      </c>
      <c r="AW879" s="14" t="s">
        <v>36</v>
      </c>
      <c r="AX879" s="14" t="s">
        <v>81</v>
      </c>
      <c r="AY879" s="272" t="s">
        <v>215</v>
      </c>
    </row>
    <row r="880" s="13" customFormat="1">
      <c r="A880" s="13"/>
      <c r="B880" s="252"/>
      <c r="C880" s="253"/>
      <c r="D880" s="233" t="s">
        <v>364</v>
      </c>
      <c r="E880" s="254" t="s">
        <v>1</v>
      </c>
      <c r="F880" s="255" t="s">
        <v>987</v>
      </c>
      <c r="G880" s="253"/>
      <c r="H880" s="254" t="s">
        <v>1</v>
      </c>
      <c r="I880" s="256"/>
      <c r="J880" s="253"/>
      <c r="K880" s="253"/>
      <c r="L880" s="257"/>
      <c r="M880" s="258"/>
      <c r="N880" s="259"/>
      <c r="O880" s="259"/>
      <c r="P880" s="259"/>
      <c r="Q880" s="259"/>
      <c r="R880" s="259"/>
      <c r="S880" s="259"/>
      <c r="T880" s="260"/>
      <c r="U880" s="13"/>
      <c r="V880" s="13"/>
      <c r="W880" s="13"/>
      <c r="X880" s="13"/>
      <c r="Y880" s="13"/>
      <c r="Z880" s="13"/>
      <c r="AA880" s="13"/>
      <c r="AB880" s="13"/>
      <c r="AC880" s="13"/>
      <c r="AD880" s="13"/>
      <c r="AE880" s="13"/>
      <c r="AT880" s="261" t="s">
        <v>364</v>
      </c>
      <c r="AU880" s="261" t="s">
        <v>90</v>
      </c>
      <c r="AV880" s="13" t="s">
        <v>88</v>
      </c>
      <c r="AW880" s="13" t="s">
        <v>36</v>
      </c>
      <c r="AX880" s="13" t="s">
        <v>81</v>
      </c>
      <c r="AY880" s="261" t="s">
        <v>215</v>
      </c>
    </row>
    <row r="881" s="14" customFormat="1">
      <c r="A881" s="14"/>
      <c r="B881" s="262"/>
      <c r="C881" s="263"/>
      <c r="D881" s="233" t="s">
        <v>364</v>
      </c>
      <c r="E881" s="264" t="s">
        <v>1</v>
      </c>
      <c r="F881" s="265" t="s">
        <v>932</v>
      </c>
      <c r="G881" s="263"/>
      <c r="H881" s="266">
        <v>3</v>
      </c>
      <c r="I881" s="267"/>
      <c r="J881" s="263"/>
      <c r="K881" s="263"/>
      <c r="L881" s="268"/>
      <c r="M881" s="269"/>
      <c r="N881" s="270"/>
      <c r="O881" s="270"/>
      <c r="P881" s="270"/>
      <c r="Q881" s="270"/>
      <c r="R881" s="270"/>
      <c r="S881" s="270"/>
      <c r="T881" s="271"/>
      <c r="U881" s="14"/>
      <c r="V881" s="14"/>
      <c r="W881" s="14"/>
      <c r="X881" s="14"/>
      <c r="Y881" s="14"/>
      <c r="Z881" s="14"/>
      <c r="AA881" s="14"/>
      <c r="AB881" s="14"/>
      <c r="AC881" s="14"/>
      <c r="AD881" s="14"/>
      <c r="AE881" s="14"/>
      <c r="AT881" s="272" t="s">
        <v>364</v>
      </c>
      <c r="AU881" s="272" t="s">
        <v>90</v>
      </c>
      <c r="AV881" s="14" t="s">
        <v>90</v>
      </c>
      <c r="AW881" s="14" t="s">
        <v>36</v>
      </c>
      <c r="AX881" s="14" t="s">
        <v>81</v>
      </c>
      <c r="AY881" s="272" t="s">
        <v>215</v>
      </c>
    </row>
    <row r="882" s="15" customFormat="1">
      <c r="A882" s="15"/>
      <c r="B882" s="273"/>
      <c r="C882" s="274"/>
      <c r="D882" s="233" t="s">
        <v>364</v>
      </c>
      <c r="E882" s="275" t="s">
        <v>1</v>
      </c>
      <c r="F882" s="276" t="s">
        <v>368</v>
      </c>
      <c r="G882" s="274"/>
      <c r="H882" s="277">
        <v>95</v>
      </c>
      <c r="I882" s="278"/>
      <c r="J882" s="274"/>
      <c r="K882" s="274"/>
      <c r="L882" s="279"/>
      <c r="M882" s="280"/>
      <c r="N882" s="281"/>
      <c r="O882" s="281"/>
      <c r="P882" s="281"/>
      <c r="Q882" s="281"/>
      <c r="R882" s="281"/>
      <c r="S882" s="281"/>
      <c r="T882" s="282"/>
      <c r="U882" s="15"/>
      <c r="V882" s="15"/>
      <c r="W882" s="15"/>
      <c r="X882" s="15"/>
      <c r="Y882" s="15"/>
      <c r="Z882" s="15"/>
      <c r="AA882" s="15"/>
      <c r="AB882" s="15"/>
      <c r="AC882" s="15"/>
      <c r="AD882" s="15"/>
      <c r="AE882" s="15"/>
      <c r="AT882" s="283" t="s">
        <v>364</v>
      </c>
      <c r="AU882" s="283" t="s">
        <v>90</v>
      </c>
      <c r="AV882" s="15" t="s">
        <v>214</v>
      </c>
      <c r="AW882" s="15" t="s">
        <v>36</v>
      </c>
      <c r="AX882" s="15" t="s">
        <v>88</v>
      </c>
      <c r="AY882" s="283" t="s">
        <v>215</v>
      </c>
    </row>
    <row r="883" s="2" customFormat="1" ht="21.75" customHeight="1">
      <c r="A883" s="39"/>
      <c r="B883" s="40"/>
      <c r="C883" s="220" t="s">
        <v>988</v>
      </c>
      <c r="D883" s="220" t="s">
        <v>216</v>
      </c>
      <c r="E883" s="221" t="s">
        <v>989</v>
      </c>
      <c r="F883" s="222" t="s">
        <v>990</v>
      </c>
      <c r="G883" s="223" t="s">
        <v>716</v>
      </c>
      <c r="H883" s="224">
        <v>31</v>
      </c>
      <c r="I883" s="225"/>
      <c r="J883" s="226">
        <f>ROUND(I883*H883,2)</f>
        <v>0</v>
      </c>
      <c r="K883" s="222" t="s">
        <v>359</v>
      </c>
      <c r="L883" s="45"/>
      <c r="M883" s="227" t="s">
        <v>1</v>
      </c>
      <c r="N883" s="228" t="s">
        <v>46</v>
      </c>
      <c r="O883" s="92"/>
      <c r="P883" s="229">
        <f>O883*H883</f>
        <v>0</v>
      </c>
      <c r="Q883" s="229">
        <v>0.10904999999999999</v>
      </c>
      <c r="R883" s="229">
        <f>Q883*H883</f>
        <v>3.3805499999999999</v>
      </c>
      <c r="S883" s="229">
        <v>0</v>
      </c>
      <c r="T883" s="230">
        <f>S883*H883</f>
        <v>0</v>
      </c>
      <c r="U883" s="39"/>
      <c r="V883" s="39"/>
      <c r="W883" s="39"/>
      <c r="X883" s="39"/>
      <c r="Y883" s="39"/>
      <c r="Z883" s="39"/>
      <c r="AA883" s="39"/>
      <c r="AB883" s="39"/>
      <c r="AC883" s="39"/>
      <c r="AD883" s="39"/>
      <c r="AE883" s="39"/>
      <c r="AR883" s="231" t="s">
        <v>214</v>
      </c>
      <c r="AT883" s="231" t="s">
        <v>216</v>
      </c>
      <c r="AU883" s="231" t="s">
        <v>90</v>
      </c>
      <c r="AY883" s="18" t="s">
        <v>215</v>
      </c>
      <c r="BE883" s="232">
        <f>IF(N883="základní",J883,0)</f>
        <v>0</v>
      </c>
      <c r="BF883" s="232">
        <f>IF(N883="snížená",J883,0)</f>
        <v>0</v>
      </c>
      <c r="BG883" s="232">
        <f>IF(N883="zákl. přenesená",J883,0)</f>
        <v>0</v>
      </c>
      <c r="BH883" s="232">
        <f>IF(N883="sníž. přenesená",J883,0)</f>
        <v>0</v>
      </c>
      <c r="BI883" s="232">
        <f>IF(N883="nulová",J883,0)</f>
        <v>0</v>
      </c>
      <c r="BJ883" s="18" t="s">
        <v>88</v>
      </c>
      <c r="BK883" s="232">
        <f>ROUND(I883*H883,2)</f>
        <v>0</v>
      </c>
      <c r="BL883" s="18" t="s">
        <v>214</v>
      </c>
      <c r="BM883" s="231" t="s">
        <v>991</v>
      </c>
    </row>
    <row r="884" s="2" customFormat="1">
      <c r="A884" s="39"/>
      <c r="B884" s="40"/>
      <c r="C884" s="41"/>
      <c r="D884" s="233" t="s">
        <v>221</v>
      </c>
      <c r="E884" s="41"/>
      <c r="F884" s="234" t="s">
        <v>992</v>
      </c>
      <c r="G884" s="41"/>
      <c r="H884" s="41"/>
      <c r="I884" s="235"/>
      <c r="J884" s="41"/>
      <c r="K884" s="41"/>
      <c r="L884" s="45"/>
      <c r="M884" s="236"/>
      <c r="N884" s="237"/>
      <c r="O884" s="92"/>
      <c r="P884" s="92"/>
      <c r="Q884" s="92"/>
      <c r="R884" s="92"/>
      <c r="S884" s="92"/>
      <c r="T884" s="93"/>
      <c r="U884" s="39"/>
      <c r="V884" s="39"/>
      <c r="W884" s="39"/>
      <c r="X884" s="39"/>
      <c r="Y884" s="39"/>
      <c r="Z884" s="39"/>
      <c r="AA884" s="39"/>
      <c r="AB884" s="39"/>
      <c r="AC884" s="39"/>
      <c r="AD884" s="39"/>
      <c r="AE884" s="39"/>
      <c r="AT884" s="18" t="s">
        <v>221</v>
      </c>
      <c r="AU884" s="18" t="s">
        <v>90</v>
      </c>
    </row>
    <row r="885" s="2" customFormat="1">
      <c r="A885" s="39"/>
      <c r="B885" s="40"/>
      <c r="C885" s="41"/>
      <c r="D885" s="250" t="s">
        <v>362</v>
      </c>
      <c r="E885" s="41"/>
      <c r="F885" s="251" t="s">
        <v>993</v>
      </c>
      <c r="G885" s="41"/>
      <c r="H885" s="41"/>
      <c r="I885" s="235"/>
      <c r="J885" s="41"/>
      <c r="K885" s="41"/>
      <c r="L885" s="45"/>
      <c r="M885" s="236"/>
      <c r="N885" s="237"/>
      <c r="O885" s="92"/>
      <c r="P885" s="92"/>
      <c r="Q885" s="92"/>
      <c r="R885" s="92"/>
      <c r="S885" s="92"/>
      <c r="T885" s="93"/>
      <c r="U885" s="39"/>
      <c r="V885" s="39"/>
      <c r="W885" s="39"/>
      <c r="X885" s="39"/>
      <c r="Y885" s="39"/>
      <c r="Z885" s="39"/>
      <c r="AA885" s="39"/>
      <c r="AB885" s="39"/>
      <c r="AC885" s="39"/>
      <c r="AD885" s="39"/>
      <c r="AE885" s="39"/>
      <c r="AT885" s="18" t="s">
        <v>362</v>
      </c>
      <c r="AU885" s="18" t="s">
        <v>90</v>
      </c>
    </row>
    <row r="886" s="13" customFormat="1">
      <c r="A886" s="13"/>
      <c r="B886" s="252"/>
      <c r="C886" s="253"/>
      <c r="D886" s="233" t="s">
        <v>364</v>
      </c>
      <c r="E886" s="254" t="s">
        <v>1</v>
      </c>
      <c r="F886" s="255" t="s">
        <v>994</v>
      </c>
      <c r="G886" s="253"/>
      <c r="H886" s="254" t="s">
        <v>1</v>
      </c>
      <c r="I886" s="256"/>
      <c r="J886" s="253"/>
      <c r="K886" s="253"/>
      <c r="L886" s="257"/>
      <c r="M886" s="258"/>
      <c r="N886" s="259"/>
      <c r="O886" s="259"/>
      <c r="P886" s="259"/>
      <c r="Q886" s="259"/>
      <c r="R886" s="259"/>
      <c r="S886" s="259"/>
      <c r="T886" s="260"/>
      <c r="U886" s="13"/>
      <c r="V886" s="13"/>
      <c r="W886" s="13"/>
      <c r="X886" s="13"/>
      <c r="Y886" s="13"/>
      <c r="Z886" s="13"/>
      <c r="AA886" s="13"/>
      <c r="AB886" s="13"/>
      <c r="AC886" s="13"/>
      <c r="AD886" s="13"/>
      <c r="AE886" s="13"/>
      <c r="AT886" s="261" t="s">
        <v>364</v>
      </c>
      <c r="AU886" s="261" t="s">
        <v>90</v>
      </c>
      <c r="AV886" s="13" t="s">
        <v>88</v>
      </c>
      <c r="AW886" s="13" t="s">
        <v>36</v>
      </c>
      <c r="AX886" s="13" t="s">
        <v>81</v>
      </c>
      <c r="AY886" s="261" t="s">
        <v>215</v>
      </c>
    </row>
    <row r="887" s="14" customFormat="1">
      <c r="A887" s="14"/>
      <c r="B887" s="262"/>
      <c r="C887" s="263"/>
      <c r="D887" s="233" t="s">
        <v>364</v>
      </c>
      <c r="E887" s="264" t="s">
        <v>1</v>
      </c>
      <c r="F887" s="265" t="s">
        <v>995</v>
      </c>
      <c r="G887" s="263"/>
      <c r="H887" s="266">
        <v>12</v>
      </c>
      <c r="I887" s="267"/>
      <c r="J887" s="263"/>
      <c r="K887" s="263"/>
      <c r="L887" s="268"/>
      <c r="M887" s="269"/>
      <c r="N887" s="270"/>
      <c r="O887" s="270"/>
      <c r="P887" s="270"/>
      <c r="Q887" s="270"/>
      <c r="R887" s="270"/>
      <c r="S887" s="270"/>
      <c r="T887" s="271"/>
      <c r="U887" s="14"/>
      <c r="V887" s="14"/>
      <c r="W887" s="14"/>
      <c r="X887" s="14"/>
      <c r="Y887" s="14"/>
      <c r="Z887" s="14"/>
      <c r="AA887" s="14"/>
      <c r="AB887" s="14"/>
      <c r="AC887" s="14"/>
      <c r="AD887" s="14"/>
      <c r="AE887" s="14"/>
      <c r="AT887" s="272" t="s">
        <v>364</v>
      </c>
      <c r="AU887" s="272" t="s">
        <v>90</v>
      </c>
      <c r="AV887" s="14" t="s">
        <v>90</v>
      </c>
      <c r="AW887" s="14" t="s">
        <v>36</v>
      </c>
      <c r="AX887" s="14" t="s">
        <v>81</v>
      </c>
      <c r="AY887" s="272" t="s">
        <v>215</v>
      </c>
    </row>
    <row r="888" s="13" customFormat="1">
      <c r="A888" s="13"/>
      <c r="B888" s="252"/>
      <c r="C888" s="253"/>
      <c r="D888" s="233" t="s">
        <v>364</v>
      </c>
      <c r="E888" s="254" t="s">
        <v>1</v>
      </c>
      <c r="F888" s="255" t="s">
        <v>996</v>
      </c>
      <c r="G888" s="253"/>
      <c r="H888" s="254" t="s">
        <v>1</v>
      </c>
      <c r="I888" s="256"/>
      <c r="J888" s="253"/>
      <c r="K888" s="253"/>
      <c r="L888" s="257"/>
      <c r="M888" s="258"/>
      <c r="N888" s="259"/>
      <c r="O888" s="259"/>
      <c r="P888" s="259"/>
      <c r="Q888" s="259"/>
      <c r="R888" s="259"/>
      <c r="S888" s="259"/>
      <c r="T888" s="260"/>
      <c r="U888" s="13"/>
      <c r="V888" s="13"/>
      <c r="W888" s="13"/>
      <c r="X888" s="13"/>
      <c r="Y888" s="13"/>
      <c r="Z888" s="13"/>
      <c r="AA888" s="13"/>
      <c r="AB888" s="13"/>
      <c r="AC888" s="13"/>
      <c r="AD888" s="13"/>
      <c r="AE888" s="13"/>
      <c r="AT888" s="261" t="s">
        <v>364</v>
      </c>
      <c r="AU888" s="261" t="s">
        <v>90</v>
      </c>
      <c r="AV888" s="13" t="s">
        <v>88</v>
      </c>
      <c r="AW888" s="13" t="s">
        <v>36</v>
      </c>
      <c r="AX888" s="13" t="s">
        <v>81</v>
      </c>
      <c r="AY888" s="261" t="s">
        <v>215</v>
      </c>
    </row>
    <row r="889" s="14" customFormat="1">
      <c r="A889" s="14"/>
      <c r="B889" s="262"/>
      <c r="C889" s="263"/>
      <c r="D889" s="233" t="s">
        <v>364</v>
      </c>
      <c r="E889" s="264" t="s">
        <v>1</v>
      </c>
      <c r="F889" s="265" t="s">
        <v>966</v>
      </c>
      <c r="G889" s="263"/>
      <c r="H889" s="266">
        <v>4</v>
      </c>
      <c r="I889" s="267"/>
      <c r="J889" s="263"/>
      <c r="K889" s="263"/>
      <c r="L889" s="268"/>
      <c r="M889" s="269"/>
      <c r="N889" s="270"/>
      <c r="O889" s="270"/>
      <c r="P889" s="270"/>
      <c r="Q889" s="270"/>
      <c r="R889" s="270"/>
      <c r="S889" s="270"/>
      <c r="T889" s="271"/>
      <c r="U889" s="14"/>
      <c r="V889" s="14"/>
      <c r="W889" s="14"/>
      <c r="X889" s="14"/>
      <c r="Y889" s="14"/>
      <c r="Z889" s="14"/>
      <c r="AA889" s="14"/>
      <c r="AB889" s="14"/>
      <c r="AC889" s="14"/>
      <c r="AD889" s="14"/>
      <c r="AE889" s="14"/>
      <c r="AT889" s="272" t="s">
        <v>364</v>
      </c>
      <c r="AU889" s="272" t="s">
        <v>90</v>
      </c>
      <c r="AV889" s="14" t="s">
        <v>90</v>
      </c>
      <c r="AW889" s="14" t="s">
        <v>36</v>
      </c>
      <c r="AX889" s="14" t="s">
        <v>81</v>
      </c>
      <c r="AY889" s="272" t="s">
        <v>215</v>
      </c>
    </row>
    <row r="890" s="13" customFormat="1">
      <c r="A890" s="13"/>
      <c r="B890" s="252"/>
      <c r="C890" s="253"/>
      <c r="D890" s="233" t="s">
        <v>364</v>
      </c>
      <c r="E890" s="254" t="s">
        <v>1</v>
      </c>
      <c r="F890" s="255" t="s">
        <v>997</v>
      </c>
      <c r="G890" s="253"/>
      <c r="H890" s="254" t="s">
        <v>1</v>
      </c>
      <c r="I890" s="256"/>
      <c r="J890" s="253"/>
      <c r="K890" s="253"/>
      <c r="L890" s="257"/>
      <c r="M890" s="258"/>
      <c r="N890" s="259"/>
      <c r="O890" s="259"/>
      <c r="P890" s="259"/>
      <c r="Q890" s="259"/>
      <c r="R890" s="259"/>
      <c r="S890" s="259"/>
      <c r="T890" s="260"/>
      <c r="U890" s="13"/>
      <c r="V890" s="13"/>
      <c r="W890" s="13"/>
      <c r="X890" s="13"/>
      <c r="Y890" s="13"/>
      <c r="Z890" s="13"/>
      <c r="AA890" s="13"/>
      <c r="AB890" s="13"/>
      <c r="AC890" s="13"/>
      <c r="AD890" s="13"/>
      <c r="AE890" s="13"/>
      <c r="AT890" s="261" t="s">
        <v>364</v>
      </c>
      <c r="AU890" s="261" t="s">
        <v>90</v>
      </c>
      <c r="AV890" s="13" t="s">
        <v>88</v>
      </c>
      <c r="AW890" s="13" t="s">
        <v>36</v>
      </c>
      <c r="AX890" s="13" t="s">
        <v>81</v>
      </c>
      <c r="AY890" s="261" t="s">
        <v>215</v>
      </c>
    </row>
    <row r="891" s="14" customFormat="1">
      <c r="A891" s="14"/>
      <c r="B891" s="262"/>
      <c r="C891" s="263"/>
      <c r="D891" s="233" t="s">
        <v>364</v>
      </c>
      <c r="E891" s="264" t="s">
        <v>1</v>
      </c>
      <c r="F891" s="265" t="s">
        <v>998</v>
      </c>
      <c r="G891" s="263"/>
      <c r="H891" s="266">
        <v>15</v>
      </c>
      <c r="I891" s="267"/>
      <c r="J891" s="263"/>
      <c r="K891" s="263"/>
      <c r="L891" s="268"/>
      <c r="M891" s="269"/>
      <c r="N891" s="270"/>
      <c r="O891" s="270"/>
      <c r="P891" s="270"/>
      <c r="Q891" s="270"/>
      <c r="R891" s="270"/>
      <c r="S891" s="270"/>
      <c r="T891" s="271"/>
      <c r="U891" s="14"/>
      <c r="V891" s="14"/>
      <c r="W891" s="14"/>
      <c r="X891" s="14"/>
      <c r="Y891" s="14"/>
      <c r="Z891" s="14"/>
      <c r="AA891" s="14"/>
      <c r="AB891" s="14"/>
      <c r="AC891" s="14"/>
      <c r="AD891" s="14"/>
      <c r="AE891" s="14"/>
      <c r="AT891" s="272" t="s">
        <v>364</v>
      </c>
      <c r="AU891" s="272" t="s">
        <v>90</v>
      </c>
      <c r="AV891" s="14" t="s">
        <v>90</v>
      </c>
      <c r="AW891" s="14" t="s">
        <v>36</v>
      </c>
      <c r="AX891" s="14" t="s">
        <v>81</v>
      </c>
      <c r="AY891" s="272" t="s">
        <v>215</v>
      </c>
    </row>
    <row r="892" s="15" customFormat="1">
      <c r="A892" s="15"/>
      <c r="B892" s="273"/>
      <c r="C892" s="274"/>
      <c r="D892" s="233" t="s">
        <v>364</v>
      </c>
      <c r="E892" s="275" t="s">
        <v>1</v>
      </c>
      <c r="F892" s="276" t="s">
        <v>368</v>
      </c>
      <c r="G892" s="274"/>
      <c r="H892" s="277">
        <v>31</v>
      </c>
      <c r="I892" s="278"/>
      <c r="J892" s="274"/>
      <c r="K892" s="274"/>
      <c r="L892" s="279"/>
      <c r="M892" s="280"/>
      <c r="N892" s="281"/>
      <c r="O892" s="281"/>
      <c r="P892" s="281"/>
      <c r="Q892" s="281"/>
      <c r="R892" s="281"/>
      <c r="S892" s="281"/>
      <c r="T892" s="282"/>
      <c r="U892" s="15"/>
      <c r="V892" s="15"/>
      <c r="W892" s="15"/>
      <c r="X892" s="15"/>
      <c r="Y892" s="15"/>
      <c r="Z892" s="15"/>
      <c r="AA892" s="15"/>
      <c r="AB892" s="15"/>
      <c r="AC892" s="15"/>
      <c r="AD892" s="15"/>
      <c r="AE892" s="15"/>
      <c r="AT892" s="283" t="s">
        <v>364</v>
      </c>
      <c r="AU892" s="283" t="s">
        <v>90</v>
      </c>
      <c r="AV892" s="15" t="s">
        <v>214</v>
      </c>
      <c r="AW892" s="15" t="s">
        <v>36</v>
      </c>
      <c r="AX892" s="15" t="s">
        <v>88</v>
      </c>
      <c r="AY892" s="283" t="s">
        <v>215</v>
      </c>
    </row>
    <row r="893" s="2" customFormat="1" ht="24.15" customHeight="1">
      <c r="A893" s="39"/>
      <c r="B893" s="40"/>
      <c r="C893" s="220" t="s">
        <v>999</v>
      </c>
      <c r="D893" s="220" t="s">
        <v>216</v>
      </c>
      <c r="E893" s="221" t="s">
        <v>1000</v>
      </c>
      <c r="F893" s="222" t="s">
        <v>1001</v>
      </c>
      <c r="G893" s="223" t="s">
        <v>797</v>
      </c>
      <c r="H893" s="224">
        <v>10</v>
      </c>
      <c r="I893" s="225"/>
      <c r="J893" s="226">
        <f>ROUND(I893*H893,2)</f>
        <v>0</v>
      </c>
      <c r="K893" s="222" t="s">
        <v>359</v>
      </c>
      <c r="L893" s="45"/>
      <c r="M893" s="227" t="s">
        <v>1</v>
      </c>
      <c r="N893" s="228" t="s">
        <v>46</v>
      </c>
      <c r="O893" s="92"/>
      <c r="P893" s="229">
        <f>O893*H893</f>
        <v>0</v>
      </c>
      <c r="Q893" s="229">
        <v>0.00025999999999999998</v>
      </c>
      <c r="R893" s="229">
        <f>Q893*H893</f>
        <v>0.0025999999999999999</v>
      </c>
      <c r="S893" s="229">
        <v>0</v>
      </c>
      <c r="T893" s="230">
        <f>S893*H893</f>
        <v>0</v>
      </c>
      <c r="U893" s="39"/>
      <c r="V893" s="39"/>
      <c r="W893" s="39"/>
      <c r="X893" s="39"/>
      <c r="Y893" s="39"/>
      <c r="Z893" s="39"/>
      <c r="AA893" s="39"/>
      <c r="AB893" s="39"/>
      <c r="AC893" s="39"/>
      <c r="AD893" s="39"/>
      <c r="AE893" s="39"/>
      <c r="AR893" s="231" t="s">
        <v>214</v>
      </c>
      <c r="AT893" s="231" t="s">
        <v>216</v>
      </c>
      <c r="AU893" s="231" t="s">
        <v>90</v>
      </c>
      <c r="AY893" s="18" t="s">
        <v>215</v>
      </c>
      <c r="BE893" s="232">
        <f>IF(N893="základní",J893,0)</f>
        <v>0</v>
      </c>
      <c r="BF893" s="232">
        <f>IF(N893="snížená",J893,0)</f>
        <v>0</v>
      </c>
      <c r="BG893" s="232">
        <f>IF(N893="zákl. přenesená",J893,0)</f>
        <v>0</v>
      </c>
      <c r="BH893" s="232">
        <f>IF(N893="sníž. přenesená",J893,0)</f>
        <v>0</v>
      </c>
      <c r="BI893" s="232">
        <f>IF(N893="nulová",J893,0)</f>
        <v>0</v>
      </c>
      <c r="BJ893" s="18" t="s">
        <v>88</v>
      </c>
      <c r="BK893" s="232">
        <f>ROUND(I893*H893,2)</f>
        <v>0</v>
      </c>
      <c r="BL893" s="18" t="s">
        <v>214</v>
      </c>
      <c r="BM893" s="231" t="s">
        <v>1002</v>
      </c>
    </row>
    <row r="894" s="2" customFormat="1">
      <c r="A894" s="39"/>
      <c r="B894" s="40"/>
      <c r="C894" s="41"/>
      <c r="D894" s="233" t="s">
        <v>221</v>
      </c>
      <c r="E894" s="41"/>
      <c r="F894" s="234" t="s">
        <v>1003</v>
      </c>
      <c r="G894" s="41"/>
      <c r="H894" s="41"/>
      <c r="I894" s="235"/>
      <c r="J894" s="41"/>
      <c r="K894" s="41"/>
      <c r="L894" s="45"/>
      <c r="M894" s="236"/>
      <c r="N894" s="237"/>
      <c r="O894" s="92"/>
      <c r="P894" s="92"/>
      <c r="Q894" s="92"/>
      <c r="R894" s="92"/>
      <c r="S894" s="92"/>
      <c r="T894" s="93"/>
      <c r="U894" s="39"/>
      <c r="V894" s="39"/>
      <c r="W894" s="39"/>
      <c r="X894" s="39"/>
      <c r="Y894" s="39"/>
      <c r="Z894" s="39"/>
      <c r="AA894" s="39"/>
      <c r="AB894" s="39"/>
      <c r="AC894" s="39"/>
      <c r="AD894" s="39"/>
      <c r="AE894" s="39"/>
      <c r="AT894" s="18" t="s">
        <v>221</v>
      </c>
      <c r="AU894" s="18" t="s">
        <v>90</v>
      </c>
    </row>
    <row r="895" s="2" customFormat="1">
      <c r="A895" s="39"/>
      <c r="B895" s="40"/>
      <c r="C895" s="41"/>
      <c r="D895" s="250" t="s">
        <v>362</v>
      </c>
      <c r="E895" s="41"/>
      <c r="F895" s="251" t="s">
        <v>1004</v>
      </c>
      <c r="G895" s="41"/>
      <c r="H895" s="41"/>
      <c r="I895" s="235"/>
      <c r="J895" s="41"/>
      <c r="K895" s="41"/>
      <c r="L895" s="45"/>
      <c r="M895" s="236"/>
      <c r="N895" s="237"/>
      <c r="O895" s="92"/>
      <c r="P895" s="92"/>
      <c r="Q895" s="92"/>
      <c r="R895" s="92"/>
      <c r="S895" s="92"/>
      <c r="T895" s="93"/>
      <c r="U895" s="39"/>
      <c r="V895" s="39"/>
      <c r="W895" s="39"/>
      <c r="X895" s="39"/>
      <c r="Y895" s="39"/>
      <c r="Z895" s="39"/>
      <c r="AA895" s="39"/>
      <c r="AB895" s="39"/>
      <c r="AC895" s="39"/>
      <c r="AD895" s="39"/>
      <c r="AE895" s="39"/>
      <c r="AT895" s="18" t="s">
        <v>362</v>
      </c>
      <c r="AU895" s="18" t="s">
        <v>90</v>
      </c>
    </row>
    <row r="896" s="13" customFormat="1">
      <c r="A896" s="13"/>
      <c r="B896" s="252"/>
      <c r="C896" s="253"/>
      <c r="D896" s="233" t="s">
        <v>364</v>
      </c>
      <c r="E896" s="254" t="s">
        <v>1</v>
      </c>
      <c r="F896" s="255" t="s">
        <v>967</v>
      </c>
      <c r="G896" s="253"/>
      <c r="H896" s="254" t="s">
        <v>1</v>
      </c>
      <c r="I896" s="256"/>
      <c r="J896" s="253"/>
      <c r="K896" s="253"/>
      <c r="L896" s="257"/>
      <c r="M896" s="258"/>
      <c r="N896" s="259"/>
      <c r="O896" s="259"/>
      <c r="P896" s="259"/>
      <c r="Q896" s="259"/>
      <c r="R896" s="259"/>
      <c r="S896" s="259"/>
      <c r="T896" s="260"/>
      <c r="U896" s="13"/>
      <c r="V896" s="13"/>
      <c r="W896" s="13"/>
      <c r="X896" s="13"/>
      <c r="Y896" s="13"/>
      <c r="Z896" s="13"/>
      <c r="AA896" s="13"/>
      <c r="AB896" s="13"/>
      <c r="AC896" s="13"/>
      <c r="AD896" s="13"/>
      <c r="AE896" s="13"/>
      <c r="AT896" s="261" t="s">
        <v>364</v>
      </c>
      <c r="AU896" s="261" t="s">
        <v>90</v>
      </c>
      <c r="AV896" s="13" t="s">
        <v>88</v>
      </c>
      <c r="AW896" s="13" t="s">
        <v>36</v>
      </c>
      <c r="AX896" s="13" t="s">
        <v>81</v>
      </c>
      <c r="AY896" s="261" t="s">
        <v>215</v>
      </c>
    </row>
    <row r="897" s="14" customFormat="1">
      <c r="A897" s="14"/>
      <c r="B897" s="262"/>
      <c r="C897" s="263"/>
      <c r="D897" s="233" t="s">
        <v>364</v>
      </c>
      <c r="E897" s="264" t="s">
        <v>1</v>
      </c>
      <c r="F897" s="265" t="s">
        <v>1005</v>
      </c>
      <c r="G897" s="263"/>
      <c r="H897" s="266">
        <v>10</v>
      </c>
      <c r="I897" s="267"/>
      <c r="J897" s="263"/>
      <c r="K897" s="263"/>
      <c r="L897" s="268"/>
      <c r="M897" s="269"/>
      <c r="N897" s="270"/>
      <c r="O897" s="270"/>
      <c r="P897" s="270"/>
      <c r="Q897" s="270"/>
      <c r="R897" s="270"/>
      <c r="S897" s="270"/>
      <c r="T897" s="271"/>
      <c r="U897" s="14"/>
      <c r="V897" s="14"/>
      <c r="W897" s="14"/>
      <c r="X897" s="14"/>
      <c r="Y897" s="14"/>
      <c r="Z897" s="14"/>
      <c r="AA897" s="14"/>
      <c r="AB897" s="14"/>
      <c r="AC897" s="14"/>
      <c r="AD897" s="14"/>
      <c r="AE897" s="14"/>
      <c r="AT897" s="272" t="s">
        <v>364</v>
      </c>
      <c r="AU897" s="272" t="s">
        <v>90</v>
      </c>
      <c r="AV897" s="14" t="s">
        <v>90</v>
      </c>
      <c r="AW897" s="14" t="s">
        <v>36</v>
      </c>
      <c r="AX897" s="14" t="s">
        <v>81</v>
      </c>
      <c r="AY897" s="272" t="s">
        <v>215</v>
      </c>
    </row>
    <row r="898" s="15" customFormat="1">
      <c r="A898" s="15"/>
      <c r="B898" s="273"/>
      <c r="C898" s="274"/>
      <c r="D898" s="233" t="s">
        <v>364</v>
      </c>
      <c r="E898" s="275" t="s">
        <v>1</v>
      </c>
      <c r="F898" s="276" t="s">
        <v>368</v>
      </c>
      <c r="G898" s="274"/>
      <c r="H898" s="277">
        <v>10</v>
      </c>
      <c r="I898" s="278"/>
      <c r="J898" s="274"/>
      <c r="K898" s="274"/>
      <c r="L898" s="279"/>
      <c r="M898" s="280"/>
      <c r="N898" s="281"/>
      <c r="O898" s="281"/>
      <c r="P898" s="281"/>
      <c r="Q898" s="281"/>
      <c r="R898" s="281"/>
      <c r="S898" s="281"/>
      <c r="T898" s="282"/>
      <c r="U898" s="15"/>
      <c r="V898" s="15"/>
      <c r="W898" s="15"/>
      <c r="X898" s="15"/>
      <c r="Y898" s="15"/>
      <c r="Z898" s="15"/>
      <c r="AA898" s="15"/>
      <c r="AB898" s="15"/>
      <c r="AC898" s="15"/>
      <c r="AD898" s="15"/>
      <c r="AE898" s="15"/>
      <c r="AT898" s="283" t="s">
        <v>364</v>
      </c>
      <c r="AU898" s="283" t="s">
        <v>90</v>
      </c>
      <c r="AV898" s="15" t="s">
        <v>214</v>
      </c>
      <c r="AW898" s="15" t="s">
        <v>36</v>
      </c>
      <c r="AX898" s="15" t="s">
        <v>88</v>
      </c>
      <c r="AY898" s="283" t="s">
        <v>215</v>
      </c>
    </row>
    <row r="899" s="2" customFormat="1" ht="21.75" customHeight="1">
      <c r="A899" s="39"/>
      <c r="B899" s="40"/>
      <c r="C899" s="220" t="s">
        <v>1006</v>
      </c>
      <c r="D899" s="220" t="s">
        <v>216</v>
      </c>
      <c r="E899" s="221" t="s">
        <v>1007</v>
      </c>
      <c r="F899" s="222" t="s">
        <v>1008</v>
      </c>
      <c r="G899" s="223" t="s">
        <v>797</v>
      </c>
      <c r="H899" s="224">
        <v>31.050000000000001</v>
      </c>
      <c r="I899" s="225"/>
      <c r="J899" s="226">
        <f>ROUND(I899*H899,2)</f>
        <v>0</v>
      </c>
      <c r="K899" s="222" t="s">
        <v>359</v>
      </c>
      <c r="L899" s="45"/>
      <c r="M899" s="227" t="s">
        <v>1</v>
      </c>
      <c r="N899" s="228" t="s">
        <v>46</v>
      </c>
      <c r="O899" s="92"/>
      <c r="P899" s="229">
        <f>O899*H899</f>
        <v>0</v>
      </c>
      <c r="Q899" s="229">
        <v>0.00029999999999999997</v>
      </c>
      <c r="R899" s="229">
        <f>Q899*H899</f>
        <v>0.0093149999999999986</v>
      </c>
      <c r="S899" s="229">
        <v>0</v>
      </c>
      <c r="T899" s="230">
        <f>S899*H899</f>
        <v>0</v>
      </c>
      <c r="U899" s="39"/>
      <c r="V899" s="39"/>
      <c r="W899" s="39"/>
      <c r="X899" s="39"/>
      <c r="Y899" s="39"/>
      <c r="Z899" s="39"/>
      <c r="AA899" s="39"/>
      <c r="AB899" s="39"/>
      <c r="AC899" s="39"/>
      <c r="AD899" s="39"/>
      <c r="AE899" s="39"/>
      <c r="AR899" s="231" t="s">
        <v>214</v>
      </c>
      <c r="AT899" s="231" t="s">
        <v>216</v>
      </c>
      <c r="AU899" s="231" t="s">
        <v>90</v>
      </c>
      <c r="AY899" s="18" t="s">
        <v>215</v>
      </c>
      <c r="BE899" s="232">
        <f>IF(N899="základní",J899,0)</f>
        <v>0</v>
      </c>
      <c r="BF899" s="232">
        <f>IF(N899="snížená",J899,0)</f>
        <v>0</v>
      </c>
      <c r="BG899" s="232">
        <f>IF(N899="zákl. přenesená",J899,0)</f>
        <v>0</v>
      </c>
      <c r="BH899" s="232">
        <f>IF(N899="sníž. přenesená",J899,0)</f>
        <v>0</v>
      </c>
      <c r="BI899" s="232">
        <f>IF(N899="nulová",J899,0)</f>
        <v>0</v>
      </c>
      <c r="BJ899" s="18" t="s">
        <v>88</v>
      </c>
      <c r="BK899" s="232">
        <f>ROUND(I899*H899,2)</f>
        <v>0</v>
      </c>
      <c r="BL899" s="18" t="s">
        <v>214</v>
      </c>
      <c r="BM899" s="231" t="s">
        <v>1009</v>
      </c>
    </row>
    <row r="900" s="2" customFormat="1">
      <c r="A900" s="39"/>
      <c r="B900" s="40"/>
      <c r="C900" s="41"/>
      <c r="D900" s="233" t="s">
        <v>221</v>
      </c>
      <c r="E900" s="41"/>
      <c r="F900" s="234" t="s">
        <v>1010</v>
      </c>
      <c r="G900" s="41"/>
      <c r="H900" s="41"/>
      <c r="I900" s="235"/>
      <c r="J900" s="41"/>
      <c r="K900" s="41"/>
      <c r="L900" s="45"/>
      <c r="M900" s="236"/>
      <c r="N900" s="237"/>
      <c r="O900" s="92"/>
      <c r="P900" s="92"/>
      <c r="Q900" s="92"/>
      <c r="R900" s="92"/>
      <c r="S900" s="92"/>
      <c r="T900" s="93"/>
      <c r="U900" s="39"/>
      <c r="V900" s="39"/>
      <c r="W900" s="39"/>
      <c r="X900" s="39"/>
      <c r="Y900" s="39"/>
      <c r="Z900" s="39"/>
      <c r="AA900" s="39"/>
      <c r="AB900" s="39"/>
      <c r="AC900" s="39"/>
      <c r="AD900" s="39"/>
      <c r="AE900" s="39"/>
      <c r="AT900" s="18" t="s">
        <v>221</v>
      </c>
      <c r="AU900" s="18" t="s">
        <v>90</v>
      </c>
    </row>
    <row r="901" s="2" customFormat="1">
      <c r="A901" s="39"/>
      <c r="B901" s="40"/>
      <c r="C901" s="41"/>
      <c r="D901" s="250" t="s">
        <v>362</v>
      </c>
      <c r="E901" s="41"/>
      <c r="F901" s="251" t="s">
        <v>1011</v>
      </c>
      <c r="G901" s="41"/>
      <c r="H901" s="41"/>
      <c r="I901" s="235"/>
      <c r="J901" s="41"/>
      <c r="K901" s="41"/>
      <c r="L901" s="45"/>
      <c r="M901" s="236"/>
      <c r="N901" s="237"/>
      <c r="O901" s="92"/>
      <c r="P901" s="92"/>
      <c r="Q901" s="92"/>
      <c r="R901" s="92"/>
      <c r="S901" s="92"/>
      <c r="T901" s="93"/>
      <c r="U901" s="39"/>
      <c r="V901" s="39"/>
      <c r="W901" s="39"/>
      <c r="X901" s="39"/>
      <c r="Y901" s="39"/>
      <c r="Z901" s="39"/>
      <c r="AA901" s="39"/>
      <c r="AB901" s="39"/>
      <c r="AC901" s="39"/>
      <c r="AD901" s="39"/>
      <c r="AE901" s="39"/>
      <c r="AT901" s="18" t="s">
        <v>362</v>
      </c>
      <c r="AU901" s="18" t="s">
        <v>90</v>
      </c>
    </row>
    <row r="902" s="13" customFormat="1">
      <c r="A902" s="13"/>
      <c r="B902" s="252"/>
      <c r="C902" s="253"/>
      <c r="D902" s="233" t="s">
        <v>364</v>
      </c>
      <c r="E902" s="254" t="s">
        <v>1</v>
      </c>
      <c r="F902" s="255" t="s">
        <v>997</v>
      </c>
      <c r="G902" s="253"/>
      <c r="H902" s="254" t="s">
        <v>1</v>
      </c>
      <c r="I902" s="256"/>
      <c r="J902" s="253"/>
      <c r="K902" s="253"/>
      <c r="L902" s="257"/>
      <c r="M902" s="258"/>
      <c r="N902" s="259"/>
      <c r="O902" s="259"/>
      <c r="P902" s="259"/>
      <c r="Q902" s="259"/>
      <c r="R902" s="259"/>
      <c r="S902" s="259"/>
      <c r="T902" s="260"/>
      <c r="U902" s="13"/>
      <c r="V902" s="13"/>
      <c r="W902" s="13"/>
      <c r="X902" s="13"/>
      <c r="Y902" s="13"/>
      <c r="Z902" s="13"/>
      <c r="AA902" s="13"/>
      <c r="AB902" s="13"/>
      <c r="AC902" s="13"/>
      <c r="AD902" s="13"/>
      <c r="AE902" s="13"/>
      <c r="AT902" s="261" t="s">
        <v>364</v>
      </c>
      <c r="AU902" s="261" t="s">
        <v>90</v>
      </c>
      <c r="AV902" s="13" t="s">
        <v>88</v>
      </c>
      <c r="AW902" s="13" t="s">
        <v>36</v>
      </c>
      <c r="AX902" s="13" t="s">
        <v>81</v>
      </c>
      <c r="AY902" s="261" t="s">
        <v>215</v>
      </c>
    </row>
    <row r="903" s="14" customFormat="1">
      <c r="A903" s="14"/>
      <c r="B903" s="262"/>
      <c r="C903" s="263"/>
      <c r="D903" s="233" t="s">
        <v>364</v>
      </c>
      <c r="E903" s="264" t="s">
        <v>1</v>
      </c>
      <c r="F903" s="265" t="s">
        <v>998</v>
      </c>
      <c r="G903" s="263"/>
      <c r="H903" s="266">
        <v>15</v>
      </c>
      <c r="I903" s="267"/>
      <c r="J903" s="263"/>
      <c r="K903" s="263"/>
      <c r="L903" s="268"/>
      <c r="M903" s="269"/>
      <c r="N903" s="270"/>
      <c r="O903" s="270"/>
      <c r="P903" s="270"/>
      <c r="Q903" s="270"/>
      <c r="R903" s="270"/>
      <c r="S903" s="270"/>
      <c r="T903" s="271"/>
      <c r="U903" s="14"/>
      <c r="V903" s="14"/>
      <c r="W903" s="14"/>
      <c r="X903" s="14"/>
      <c r="Y903" s="14"/>
      <c r="Z903" s="14"/>
      <c r="AA903" s="14"/>
      <c r="AB903" s="14"/>
      <c r="AC903" s="14"/>
      <c r="AD903" s="14"/>
      <c r="AE903" s="14"/>
      <c r="AT903" s="272" t="s">
        <v>364</v>
      </c>
      <c r="AU903" s="272" t="s">
        <v>90</v>
      </c>
      <c r="AV903" s="14" t="s">
        <v>90</v>
      </c>
      <c r="AW903" s="14" t="s">
        <v>36</v>
      </c>
      <c r="AX903" s="14" t="s">
        <v>81</v>
      </c>
      <c r="AY903" s="272" t="s">
        <v>215</v>
      </c>
    </row>
    <row r="904" s="13" customFormat="1">
      <c r="A904" s="13"/>
      <c r="B904" s="252"/>
      <c r="C904" s="253"/>
      <c r="D904" s="233" t="s">
        <v>364</v>
      </c>
      <c r="E904" s="254" t="s">
        <v>1</v>
      </c>
      <c r="F904" s="255" t="s">
        <v>931</v>
      </c>
      <c r="G904" s="253"/>
      <c r="H904" s="254" t="s">
        <v>1</v>
      </c>
      <c r="I904" s="256"/>
      <c r="J904" s="253"/>
      <c r="K904" s="253"/>
      <c r="L904" s="257"/>
      <c r="M904" s="258"/>
      <c r="N904" s="259"/>
      <c r="O904" s="259"/>
      <c r="P904" s="259"/>
      <c r="Q904" s="259"/>
      <c r="R904" s="259"/>
      <c r="S904" s="259"/>
      <c r="T904" s="260"/>
      <c r="U904" s="13"/>
      <c r="V904" s="13"/>
      <c r="W904" s="13"/>
      <c r="X904" s="13"/>
      <c r="Y904" s="13"/>
      <c r="Z904" s="13"/>
      <c r="AA904" s="13"/>
      <c r="AB904" s="13"/>
      <c r="AC904" s="13"/>
      <c r="AD904" s="13"/>
      <c r="AE904" s="13"/>
      <c r="AT904" s="261" t="s">
        <v>364</v>
      </c>
      <c r="AU904" s="261" t="s">
        <v>90</v>
      </c>
      <c r="AV904" s="13" t="s">
        <v>88</v>
      </c>
      <c r="AW904" s="13" t="s">
        <v>36</v>
      </c>
      <c r="AX904" s="13" t="s">
        <v>81</v>
      </c>
      <c r="AY904" s="261" t="s">
        <v>215</v>
      </c>
    </row>
    <row r="905" s="14" customFormat="1">
      <c r="A905" s="14"/>
      <c r="B905" s="262"/>
      <c r="C905" s="263"/>
      <c r="D905" s="233" t="s">
        <v>364</v>
      </c>
      <c r="E905" s="264" t="s">
        <v>1</v>
      </c>
      <c r="F905" s="265" t="s">
        <v>932</v>
      </c>
      <c r="G905" s="263"/>
      <c r="H905" s="266">
        <v>3</v>
      </c>
      <c r="I905" s="267"/>
      <c r="J905" s="263"/>
      <c r="K905" s="263"/>
      <c r="L905" s="268"/>
      <c r="M905" s="269"/>
      <c r="N905" s="270"/>
      <c r="O905" s="270"/>
      <c r="P905" s="270"/>
      <c r="Q905" s="270"/>
      <c r="R905" s="270"/>
      <c r="S905" s="270"/>
      <c r="T905" s="271"/>
      <c r="U905" s="14"/>
      <c r="V905" s="14"/>
      <c r="W905" s="14"/>
      <c r="X905" s="14"/>
      <c r="Y905" s="14"/>
      <c r="Z905" s="14"/>
      <c r="AA905" s="14"/>
      <c r="AB905" s="14"/>
      <c r="AC905" s="14"/>
      <c r="AD905" s="14"/>
      <c r="AE905" s="14"/>
      <c r="AT905" s="272" t="s">
        <v>364</v>
      </c>
      <c r="AU905" s="272" t="s">
        <v>90</v>
      </c>
      <c r="AV905" s="14" t="s">
        <v>90</v>
      </c>
      <c r="AW905" s="14" t="s">
        <v>36</v>
      </c>
      <c r="AX905" s="14" t="s">
        <v>81</v>
      </c>
      <c r="AY905" s="272" t="s">
        <v>215</v>
      </c>
    </row>
    <row r="906" s="14" customFormat="1">
      <c r="A906" s="14"/>
      <c r="B906" s="262"/>
      <c r="C906" s="263"/>
      <c r="D906" s="233" t="s">
        <v>364</v>
      </c>
      <c r="E906" s="264" t="s">
        <v>1</v>
      </c>
      <c r="F906" s="265" t="s">
        <v>933</v>
      </c>
      <c r="G906" s="263"/>
      <c r="H906" s="266">
        <v>6</v>
      </c>
      <c r="I906" s="267"/>
      <c r="J906" s="263"/>
      <c r="K906" s="263"/>
      <c r="L906" s="268"/>
      <c r="M906" s="269"/>
      <c r="N906" s="270"/>
      <c r="O906" s="270"/>
      <c r="P906" s="270"/>
      <c r="Q906" s="270"/>
      <c r="R906" s="270"/>
      <c r="S906" s="270"/>
      <c r="T906" s="271"/>
      <c r="U906" s="14"/>
      <c r="V906" s="14"/>
      <c r="W906" s="14"/>
      <c r="X906" s="14"/>
      <c r="Y906" s="14"/>
      <c r="Z906" s="14"/>
      <c r="AA906" s="14"/>
      <c r="AB906" s="14"/>
      <c r="AC906" s="14"/>
      <c r="AD906" s="14"/>
      <c r="AE906" s="14"/>
      <c r="AT906" s="272" t="s">
        <v>364</v>
      </c>
      <c r="AU906" s="272" t="s">
        <v>90</v>
      </c>
      <c r="AV906" s="14" t="s">
        <v>90</v>
      </c>
      <c r="AW906" s="14" t="s">
        <v>36</v>
      </c>
      <c r="AX906" s="14" t="s">
        <v>81</v>
      </c>
      <c r="AY906" s="272" t="s">
        <v>215</v>
      </c>
    </row>
    <row r="907" s="13" customFormat="1">
      <c r="A907" s="13"/>
      <c r="B907" s="252"/>
      <c r="C907" s="253"/>
      <c r="D907" s="233" t="s">
        <v>364</v>
      </c>
      <c r="E907" s="254" t="s">
        <v>1</v>
      </c>
      <c r="F907" s="255" t="s">
        <v>938</v>
      </c>
      <c r="G907" s="253"/>
      <c r="H907" s="254" t="s">
        <v>1</v>
      </c>
      <c r="I907" s="256"/>
      <c r="J907" s="253"/>
      <c r="K907" s="253"/>
      <c r="L907" s="257"/>
      <c r="M907" s="258"/>
      <c r="N907" s="259"/>
      <c r="O907" s="259"/>
      <c r="P907" s="259"/>
      <c r="Q907" s="259"/>
      <c r="R907" s="259"/>
      <c r="S907" s="259"/>
      <c r="T907" s="260"/>
      <c r="U907" s="13"/>
      <c r="V907" s="13"/>
      <c r="W907" s="13"/>
      <c r="X907" s="13"/>
      <c r="Y907" s="13"/>
      <c r="Z907" s="13"/>
      <c r="AA907" s="13"/>
      <c r="AB907" s="13"/>
      <c r="AC907" s="13"/>
      <c r="AD907" s="13"/>
      <c r="AE907" s="13"/>
      <c r="AT907" s="261" t="s">
        <v>364</v>
      </c>
      <c r="AU907" s="261" t="s">
        <v>90</v>
      </c>
      <c r="AV907" s="13" t="s">
        <v>88</v>
      </c>
      <c r="AW907" s="13" t="s">
        <v>36</v>
      </c>
      <c r="AX907" s="13" t="s">
        <v>81</v>
      </c>
      <c r="AY907" s="261" t="s">
        <v>215</v>
      </c>
    </row>
    <row r="908" s="14" customFormat="1">
      <c r="A908" s="14"/>
      <c r="B908" s="262"/>
      <c r="C908" s="263"/>
      <c r="D908" s="233" t="s">
        <v>364</v>
      </c>
      <c r="E908" s="264" t="s">
        <v>1</v>
      </c>
      <c r="F908" s="265" t="s">
        <v>1012</v>
      </c>
      <c r="G908" s="263"/>
      <c r="H908" s="266">
        <v>4.7999999999999998</v>
      </c>
      <c r="I908" s="267"/>
      <c r="J908" s="263"/>
      <c r="K908" s="263"/>
      <c r="L908" s="268"/>
      <c r="M908" s="269"/>
      <c r="N908" s="270"/>
      <c r="O908" s="270"/>
      <c r="P908" s="270"/>
      <c r="Q908" s="270"/>
      <c r="R908" s="270"/>
      <c r="S908" s="270"/>
      <c r="T908" s="271"/>
      <c r="U908" s="14"/>
      <c r="V908" s="14"/>
      <c r="W908" s="14"/>
      <c r="X908" s="14"/>
      <c r="Y908" s="14"/>
      <c r="Z908" s="14"/>
      <c r="AA908" s="14"/>
      <c r="AB908" s="14"/>
      <c r="AC908" s="14"/>
      <c r="AD908" s="14"/>
      <c r="AE908" s="14"/>
      <c r="AT908" s="272" t="s">
        <v>364</v>
      </c>
      <c r="AU908" s="272" t="s">
        <v>90</v>
      </c>
      <c r="AV908" s="14" t="s">
        <v>90</v>
      </c>
      <c r="AW908" s="14" t="s">
        <v>36</v>
      </c>
      <c r="AX908" s="14" t="s">
        <v>81</v>
      </c>
      <c r="AY908" s="272" t="s">
        <v>215</v>
      </c>
    </row>
    <row r="909" s="13" customFormat="1">
      <c r="A909" s="13"/>
      <c r="B909" s="252"/>
      <c r="C909" s="253"/>
      <c r="D909" s="233" t="s">
        <v>364</v>
      </c>
      <c r="E909" s="254" t="s">
        <v>1</v>
      </c>
      <c r="F909" s="255" t="s">
        <v>943</v>
      </c>
      <c r="G909" s="253"/>
      <c r="H909" s="254" t="s">
        <v>1</v>
      </c>
      <c r="I909" s="256"/>
      <c r="J909" s="253"/>
      <c r="K909" s="253"/>
      <c r="L909" s="257"/>
      <c r="M909" s="258"/>
      <c r="N909" s="259"/>
      <c r="O909" s="259"/>
      <c r="P909" s="259"/>
      <c r="Q909" s="259"/>
      <c r="R909" s="259"/>
      <c r="S909" s="259"/>
      <c r="T909" s="260"/>
      <c r="U909" s="13"/>
      <c r="V909" s="13"/>
      <c r="W909" s="13"/>
      <c r="X909" s="13"/>
      <c r="Y909" s="13"/>
      <c r="Z909" s="13"/>
      <c r="AA909" s="13"/>
      <c r="AB909" s="13"/>
      <c r="AC909" s="13"/>
      <c r="AD909" s="13"/>
      <c r="AE909" s="13"/>
      <c r="AT909" s="261" t="s">
        <v>364</v>
      </c>
      <c r="AU909" s="261" t="s">
        <v>90</v>
      </c>
      <c r="AV909" s="13" t="s">
        <v>88</v>
      </c>
      <c r="AW909" s="13" t="s">
        <v>36</v>
      </c>
      <c r="AX909" s="13" t="s">
        <v>81</v>
      </c>
      <c r="AY909" s="261" t="s">
        <v>215</v>
      </c>
    </row>
    <row r="910" s="14" customFormat="1">
      <c r="A910" s="14"/>
      <c r="B910" s="262"/>
      <c r="C910" s="263"/>
      <c r="D910" s="233" t="s">
        <v>364</v>
      </c>
      <c r="E910" s="264" t="s">
        <v>1</v>
      </c>
      <c r="F910" s="265" t="s">
        <v>1013</v>
      </c>
      <c r="G910" s="263"/>
      <c r="H910" s="266">
        <v>2.25</v>
      </c>
      <c r="I910" s="267"/>
      <c r="J910" s="263"/>
      <c r="K910" s="263"/>
      <c r="L910" s="268"/>
      <c r="M910" s="269"/>
      <c r="N910" s="270"/>
      <c r="O910" s="270"/>
      <c r="P910" s="270"/>
      <c r="Q910" s="270"/>
      <c r="R910" s="270"/>
      <c r="S910" s="270"/>
      <c r="T910" s="271"/>
      <c r="U910" s="14"/>
      <c r="V910" s="14"/>
      <c r="W910" s="14"/>
      <c r="X910" s="14"/>
      <c r="Y910" s="14"/>
      <c r="Z910" s="14"/>
      <c r="AA910" s="14"/>
      <c r="AB910" s="14"/>
      <c r="AC910" s="14"/>
      <c r="AD910" s="14"/>
      <c r="AE910" s="14"/>
      <c r="AT910" s="272" t="s">
        <v>364</v>
      </c>
      <c r="AU910" s="272" t="s">
        <v>90</v>
      </c>
      <c r="AV910" s="14" t="s">
        <v>90</v>
      </c>
      <c r="AW910" s="14" t="s">
        <v>36</v>
      </c>
      <c r="AX910" s="14" t="s">
        <v>81</v>
      </c>
      <c r="AY910" s="272" t="s">
        <v>215</v>
      </c>
    </row>
    <row r="911" s="15" customFormat="1">
      <c r="A911" s="15"/>
      <c r="B911" s="273"/>
      <c r="C911" s="274"/>
      <c r="D911" s="233" t="s">
        <v>364</v>
      </c>
      <c r="E911" s="275" t="s">
        <v>1</v>
      </c>
      <c r="F911" s="276" t="s">
        <v>368</v>
      </c>
      <c r="G911" s="274"/>
      <c r="H911" s="277">
        <v>31.050000000000001</v>
      </c>
      <c r="I911" s="278"/>
      <c r="J911" s="274"/>
      <c r="K911" s="274"/>
      <c r="L911" s="279"/>
      <c r="M911" s="280"/>
      <c r="N911" s="281"/>
      <c r="O911" s="281"/>
      <c r="P911" s="281"/>
      <c r="Q911" s="281"/>
      <c r="R911" s="281"/>
      <c r="S911" s="281"/>
      <c r="T911" s="282"/>
      <c r="U911" s="15"/>
      <c r="V911" s="15"/>
      <c r="W911" s="15"/>
      <c r="X911" s="15"/>
      <c r="Y911" s="15"/>
      <c r="Z911" s="15"/>
      <c r="AA911" s="15"/>
      <c r="AB911" s="15"/>
      <c r="AC911" s="15"/>
      <c r="AD911" s="15"/>
      <c r="AE911" s="15"/>
      <c r="AT911" s="283" t="s">
        <v>364</v>
      </c>
      <c r="AU911" s="283" t="s">
        <v>90</v>
      </c>
      <c r="AV911" s="15" t="s">
        <v>214</v>
      </c>
      <c r="AW911" s="15" t="s">
        <v>36</v>
      </c>
      <c r="AX911" s="15" t="s">
        <v>88</v>
      </c>
      <c r="AY911" s="283" t="s">
        <v>215</v>
      </c>
    </row>
    <row r="912" s="2" customFormat="1" ht="24.15" customHeight="1">
      <c r="A912" s="39"/>
      <c r="B912" s="40"/>
      <c r="C912" s="220" t="s">
        <v>1014</v>
      </c>
      <c r="D912" s="220" t="s">
        <v>216</v>
      </c>
      <c r="E912" s="221" t="s">
        <v>1015</v>
      </c>
      <c r="F912" s="222" t="s">
        <v>1016</v>
      </c>
      <c r="G912" s="223" t="s">
        <v>358</v>
      </c>
      <c r="H912" s="224">
        <v>3.75</v>
      </c>
      <c r="I912" s="225"/>
      <c r="J912" s="226">
        <f>ROUND(I912*H912,2)</f>
        <v>0</v>
      </c>
      <c r="K912" s="222" t="s">
        <v>359</v>
      </c>
      <c r="L912" s="45"/>
      <c r="M912" s="227" t="s">
        <v>1</v>
      </c>
      <c r="N912" s="228" t="s">
        <v>46</v>
      </c>
      <c r="O912" s="92"/>
      <c r="P912" s="229">
        <f>O912*H912</f>
        <v>0</v>
      </c>
      <c r="Q912" s="229">
        <v>2.1183200000000002</v>
      </c>
      <c r="R912" s="229">
        <f>Q912*H912</f>
        <v>7.9437000000000006</v>
      </c>
      <c r="S912" s="229">
        <v>0</v>
      </c>
      <c r="T912" s="230">
        <f>S912*H912</f>
        <v>0</v>
      </c>
      <c r="U912" s="39"/>
      <c r="V912" s="39"/>
      <c r="W912" s="39"/>
      <c r="X912" s="39"/>
      <c r="Y912" s="39"/>
      <c r="Z912" s="39"/>
      <c r="AA912" s="39"/>
      <c r="AB912" s="39"/>
      <c r="AC912" s="39"/>
      <c r="AD912" s="39"/>
      <c r="AE912" s="39"/>
      <c r="AR912" s="231" t="s">
        <v>214</v>
      </c>
      <c r="AT912" s="231" t="s">
        <v>216</v>
      </c>
      <c r="AU912" s="231" t="s">
        <v>90</v>
      </c>
      <c r="AY912" s="18" t="s">
        <v>215</v>
      </c>
      <c r="BE912" s="232">
        <f>IF(N912="základní",J912,0)</f>
        <v>0</v>
      </c>
      <c r="BF912" s="232">
        <f>IF(N912="snížená",J912,0)</f>
        <v>0</v>
      </c>
      <c r="BG912" s="232">
        <f>IF(N912="zákl. přenesená",J912,0)</f>
        <v>0</v>
      </c>
      <c r="BH912" s="232">
        <f>IF(N912="sníž. přenesená",J912,0)</f>
        <v>0</v>
      </c>
      <c r="BI912" s="232">
        <f>IF(N912="nulová",J912,0)</f>
        <v>0</v>
      </c>
      <c r="BJ912" s="18" t="s">
        <v>88</v>
      </c>
      <c r="BK912" s="232">
        <f>ROUND(I912*H912,2)</f>
        <v>0</v>
      </c>
      <c r="BL912" s="18" t="s">
        <v>214</v>
      </c>
      <c r="BM912" s="231" t="s">
        <v>1017</v>
      </c>
    </row>
    <row r="913" s="2" customFormat="1">
      <c r="A913" s="39"/>
      <c r="B913" s="40"/>
      <c r="C913" s="41"/>
      <c r="D913" s="233" t="s">
        <v>221</v>
      </c>
      <c r="E913" s="41"/>
      <c r="F913" s="234" t="s">
        <v>1018</v>
      </c>
      <c r="G913" s="41"/>
      <c r="H913" s="41"/>
      <c r="I913" s="235"/>
      <c r="J913" s="41"/>
      <c r="K913" s="41"/>
      <c r="L913" s="45"/>
      <c r="M913" s="236"/>
      <c r="N913" s="237"/>
      <c r="O913" s="92"/>
      <c r="P913" s="92"/>
      <c r="Q913" s="92"/>
      <c r="R913" s="92"/>
      <c r="S913" s="92"/>
      <c r="T913" s="93"/>
      <c r="U913" s="39"/>
      <c r="V913" s="39"/>
      <c r="W913" s="39"/>
      <c r="X913" s="39"/>
      <c r="Y913" s="39"/>
      <c r="Z913" s="39"/>
      <c r="AA913" s="39"/>
      <c r="AB913" s="39"/>
      <c r="AC913" s="39"/>
      <c r="AD913" s="39"/>
      <c r="AE913" s="39"/>
      <c r="AT913" s="18" t="s">
        <v>221</v>
      </c>
      <c r="AU913" s="18" t="s">
        <v>90</v>
      </c>
    </row>
    <row r="914" s="2" customFormat="1">
      <c r="A914" s="39"/>
      <c r="B914" s="40"/>
      <c r="C914" s="41"/>
      <c r="D914" s="250" t="s">
        <v>362</v>
      </c>
      <c r="E914" s="41"/>
      <c r="F914" s="251" t="s">
        <v>1019</v>
      </c>
      <c r="G914" s="41"/>
      <c r="H914" s="41"/>
      <c r="I914" s="235"/>
      <c r="J914" s="41"/>
      <c r="K914" s="41"/>
      <c r="L914" s="45"/>
      <c r="M914" s="236"/>
      <c r="N914" s="237"/>
      <c r="O914" s="92"/>
      <c r="P914" s="92"/>
      <c r="Q914" s="92"/>
      <c r="R914" s="92"/>
      <c r="S914" s="92"/>
      <c r="T914" s="93"/>
      <c r="U914" s="39"/>
      <c r="V914" s="39"/>
      <c r="W914" s="39"/>
      <c r="X914" s="39"/>
      <c r="Y914" s="39"/>
      <c r="Z914" s="39"/>
      <c r="AA914" s="39"/>
      <c r="AB914" s="39"/>
      <c r="AC914" s="39"/>
      <c r="AD914" s="39"/>
      <c r="AE914" s="39"/>
      <c r="AT914" s="18" t="s">
        <v>362</v>
      </c>
      <c r="AU914" s="18" t="s">
        <v>90</v>
      </c>
    </row>
    <row r="915" s="13" customFormat="1">
      <c r="A915" s="13"/>
      <c r="B915" s="252"/>
      <c r="C915" s="253"/>
      <c r="D915" s="233" t="s">
        <v>364</v>
      </c>
      <c r="E915" s="254" t="s">
        <v>1</v>
      </c>
      <c r="F915" s="255" t="s">
        <v>1020</v>
      </c>
      <c r="G915" s="253"/>
      <c r="H915" s="254" t="s">
        <v>1</v>
      </c>
      <c r="I915" s="256"/>
      <c r="J915" s="253"/>
      <c r="K915" s="253"/>
      <c r="L915" s="257"/>
      <c r="M915" s="258"/>
      <c r="N915" s="259"/>
      <c r="O915" s="259"/>
      <c r="P915" s="259"/>
      <c r="Q915" s="259"/>
      <c r="R915" s="259"/>
      <c r="S915" s="259"/>
      <c r="T915" s="260"/>
      <c r="U915" s="13"/>
      <c r="V915" s="13"/>
      <c r="W915" s="13"/>
      <c r="X915" s="13"/>
      <c r="Y915" s="13"/>
      <c r="Z915" s="13"/>
      <c r="AA915" s="13"/>
      <c r="AB915" s="13"/>
      <c r="AC915" s="13"/>
      <c r="AD915" s="13"/>
      <c r="AE915" s="13"/>
      <c r="AT915" s="261" t="s">
        <v>364</v>
      </c>
      <c r="AU915" s="261" t="s">
        <v>90</v>
      </c>
      <c r="AV915" s="13" t="s">
        <v>88</v>
      </c>
      <c r="AW915" s="13" t="s">
        <v>36</v>
      </c>
      <c r="AX915" s="13" t="s">
        <v>81</v>
      </c>
      <c r="AY915" s="261" t="s">
        <v>215</v>
      </c>
    </row>
    <row r="916" s="14" customFormat="1">
      <c r="A916" s="14"/>
      <c r="B916" s="262"/>
      <c r="C916" s="263"/>
      <c r="D916" s="233" t="s">
        <v>364</v>
      </c>
      <c r="E916" s="264" t="s">
        <v>1</v>
      </c>
      <c r="F916" s="265" t="s">
        <v>1021</v>
      </c>
      <c r="G916" s="263"/>
      <c r="H916" s="266">
        <v>3.75</v>
      </c>
      <c r="I916" s="267"/>
      <c r="J916" s="263"/>
      <c r="K916" s="263"/>
      <c r="L916" s="268"/>
      <c r="M916" s="269"/>
      <c r="N916" s="270"/>
      <c r="O916" s="270"/>
      <c r="P916" s="270"/>
      <c r="Q916" s="270"/>
      <c r="R916" s="270"/>
      <c r="S916" s="270"/>
      <c r="T916" s="271"/>
      <c r="U916" s="14"/>
      <c r="V916" s="14"/>
      <c r="W916" s="14"/>
      <c r="X916" s="14"/>
      <c r="Y916" s="14"/>
      <c r="Z916" s="14"/>
      <c r="AA916" s="14"/>
      <c r="AB916" s="14"/>
      <c r="AC916" s="14"/>
      <c r="AD916" s="14"/>
      <c r="AE916" s="14"/>
      <c r="AT916" s="272" t="s">
        <v>364</v>
      </c>
      <c r="AU916" s="272" t="s">
        <v>90</v>
      </c>
      <c r="AV916" s="14" t="s">
        <v>90</v>
      </c>
      <c r="AW916" s="14" t="s">
        <v>36</v>
      </c>
      <c r="AX916" s="14" t="s">
        <v>81</v>
      </c>
      <c r="AY916" s="272" t="s">
        <v>215</v>
      </c>
    </row>
    <row r="917" s="15" customFormat="1">
      <c r="A917" s="15"/>
      <c r="B917" s="273"/>
      <c r="C917" s="274"/>
      <c r="D917" s="233" t="s">
        <v>364</v>
      </c>
      <c r="E917" s="275" t="s">
        <v>1</v>
      </c>
      <c r="F917" s="276" t="s">
        <v>368</v>
      </c>
      <c r="G917" s="274"/>
      <c r="H917" s="277">
        <v>3.75</v>
      </c>
      <c r="I917" s="278"/>
      <c r="J917" s="274"/>
      <c r="K917" s="274"/>
      <c r="L917" s="279"/>
      <c r="M917" s="280"/>
      <c r="N917" s="281"/>
      <c r="O917" s="281"/>
      <c r="P917" s="281"/>
      <c r="Q917" s="281"/>
      <c r="R917" s="281"/>
      <c r="S917" s="281"/>
      <c r="T917" s="282"/>
      <c r="U917" s="15"/>
      <c r="V917" s="15"/>
      <c r="W917" s="15"/>
      <c r="X917" s="15"/>
      <c r="Y917" s="15"/>
      <c r="Z917" s="15"/>
      <c r="AA917" s="15"/>
      <c r="AB917" s="15"/>
      <c r="AC917" s="15"/>
      <c r="AD917" s="15"/>
      <c r="AE917" s="15"/>
      <c r="AT917" s="283" t="s">
        <v>364</v>
      </c>
      <c r="AU917" s="283" t="s">
        <v>90</v>
      </c>
      <c r="AV917" s="15" t="s">
        <v>214</v>
      </c>
      <c r="AW917" s="15" t="s">
        <v>36</v>
      </c>
      <c r="AX917" s="15" t="s">
        <v>88</v>
      </c>
      <c r="AY917" s="283" t="s">
        <v>215</v>
      </c>
    </row>
    <row r="918" s="2" customFormat="1" ht="16.5" customHeight="1">
      <c r="A918" s="39"/>
      <c r="B918" s="40"/>
      <c r="C918" s="220" t="s">
        <v>1022</v>
      </c>
      <c r="D918" s="220" t="s">
        <v>216</v>
      </c>
      <c r="E918" s="221" t="s">
        <v>1023</v>
      </c>
      <c r="F918" s="222" t="s">
        <v>1024</v>
      </c>
      <c r="G918" s="223" t="s">
        <v>358</v>
      </c>
      <c r="H918" s="224">
        <v>2.25</v>
      </c>
      <c r="I918" s="225"/>
      <c r="J918" s="226">
        <f>ROUND(I918*H918,2)</f>
        <v>0</v>
      </c>
      <c r="K918" s="222" t="s">
        <v>359</v>
      </c>
      <c r="L918" s="45"/>
      <c r="M918" s="227" t="s">
        <v>1</v>
      </c>
      <c r="N918" s="228" t="s">
        <v>46</v>
      </c>
      <c r="O918" s="92"/>
      <c r="P918" s="229">
        <f>O918*H918</f>
        <v>0</v>
      </c>
      <c r="Q918" s="229">
        <v>2.5018699999999998</v>
      </c>
      <c r="R918" s="229">
        <f>Q918*H918</f>
        <v>5.6292074999999997</v>
      </c>
      <c r="S918" s="229">
        <v>0</v>
      </c>
      <c r="T918" s="230">
        <f>S918*H918</f>
        <v>0</v>
      </c>
      <c r="U918" s="39"/>
      <c r="V918" s="39"/>
      <c r="W918" s="39"/>
      <c r="X918" s="39"/>
      <c r="Y918" s="39"/>
      <c r="Z918" s="39"/>
      <c r="AA918" s="39"/>
      <c r="AB918" s="39"/>
      <c r="AC918" s="39"/>
      <c r="AD918" s="39"/>
      <c r="AE918" s="39"/>
      <c r="AR918" s="231" t="s">
        <v>214</v>
      </c>
      <c r="AT918" s="231" t="s">
        <v>216</v>
      </c>
      <c r="AU918" s="231" t="s">
        <v>90</v>
      </c>
      <c r="AY918" s="18" t="s">
        <v>215</v>
      </c>
      <c r="BE918" s="232">
        <f>IF(N918="základní",J918,0)</f>
        <v>0</v>
      </c>
      <c r="BF918" s="232">
        <f>IF(N918="snížená",J918,0)</f>
        <v>0</v>
      </c>
      <c r="BG918" s="232">
        <f>IF(N918="zákl. přenesená",J918,0)</f>
        <v>0</v>
      </c>
      <c r="BH918" s="232">
        <f>IF(N918="sníž. přenesená",J918,0)</f>
        <v>0</v>
      </c>
      <c r="BI918" s="232">
        <f>IF(N918="nulová",J918,0)</f>
        <v>0</v>
      </c>
      <c r="BJ918" s="18" t="s">
        <v>88</v>
      </c>
      <c r="BK918" s="232">
        <f>ROUND(I918*H918,2)</f>
        <v>0</v>
      </c>
      <c r="BL918" s="18" t="s">
        <v>214</v>
      </c>
      <c r="BM918" s="231" t="s">
        <v>1025</v>
      </c>
    </row>
    <row r="919" s="2" customFormat="1">
      <c r="A919" s="39"/>
      <c r="B919" s="40"/>
      <c r="C919" s="41"/>
      <c r="D919" s="233" t="s">
        <v>221</v>
      </c>
      <c r="E919" s="41"/>
      <c r="F919" s="234" t="s">
        <v>1026</v>
      </c>
      <c r="G919" s="41"/>
      <c r="H919" s="41"/>
      <c r="I919" s="235"/>
      <c r="J919" s="41"/>
      <c r="K919" s="41"/>
      <c r="L919" s="45"/>
      <c r="M919" s="236"/>
      <c r="N919" s="237"/>
      <c r="O919" s="92"/>
      <c r="P919" s="92"/>
      <c r="Q919" s="92"/>
      <c r="R919" s="92"/>
      <c r="S919" s="92"/>
      <c r="T919" s="93"/>
      <c r="U919" s="39"/>
      <c r="V919" s="39"/>
      <c r="W919" s="39"/>
      <c r="X919" s="39"/>
      <c r="Y919" s="39"/>
      <c r="Z919" s="39"/>
      <c r="AA919" s="39"/>
      <c r="AB919" s="39"/>
      <c r="AC919" s="39"/>
      <c r="AD919" s="39"/>
      <c r="AE919" s="39"/>
      <c r="AT919" s="18" t="s">
        <v>221</v>
      </c>
      <c r="AU919" s="18" t="s">
        <v>90</v>
      </c>
    </row>
    <row r="920" s="2" customFormat="1">
      <c r="A920" s="39"/>
      <c r="B920" s="40"/>
      <c r="C920" s="41"/>
      <c r="D920" s="250" t="s">
        <v>362</v>
      </c>
      <c r="E920" s="41"/>
      <c r="F920" s="251" t="s">
        <v>1027</v>
      </c>
      <c r="G920" s="41"/>
      <c r="H920" s="41"/>
      <c r="I920" s="235"/>
      <c r="J920" s="41"/>
      <c r="K920" s="41"/>
      <c r="L920" s="45"/>
      <c r="M920" s="236"/>
      <c r="N920" s="237"/>
      <c r="O920" s="92"/>
      <c r="P920" s="92"/>
      <c r="Q920" s="92"/>
      <c r="R920" s="92"/>
      <c r="S920" s="92"/>
      <c r="T920" s="93"/>
      <c r="U920" s="39"/>
      <c r="V920" s="39"/>
      <c r="W920" s="39"/>
      <c r="X920" s="39"/>
      <c r="Y920" s="39"/>
      <c r="Z920" s="39"/>
      <c r="AA920" s="39"/>
      <c r="AB920" s="39"/>
      <c r="AC920" s="39"/>
      <c r="AD920" s="39"/>
      <c r="AE920" s="39"/>
      <c r="AT920" s="18" t="s">
        <v>362</v>
      </c>
      <c r="AU920" s="18" t="s">
        <v>90</v>
      </c>
    </row>
    <row r="921" s="13" customFormat="1">
      <c r="A921" s="13"/>
      <c r="B921" s="252"/>
      <c r="C921" s="253"/>
      <c r="D921" s="233" t="s">
        <v>364</v>
      </c>
      <c r="E921" s="254" t="s">
        <v>1</v>
      </c>
      <c r="F921" s="255" t="s">
        <v>822</v>
      </c>
      <c r="G921" s="253"/>
      <c r="H921" s="254" t="s">
        <v>1</v>
      </c>
      <c r="I921" s="256"/>
      <c r="J921" s="253"/>
      <c r="K921" s="253"/>
      <c r="L921" s="257"/>
      <c r="M921" s="258"/>
      <c r="N921" s="259"/>
      <c r="O921" s="259"/>
      <c r="P921" s="259"/>
      <c r="Q921" s="259"/>
      <c r="R921" s="259"/>
      <c r="S921" s="259"/>
      <c r="T921" s="260"/>
      <c r="U921" s="13"/>
      <c r="V921" s="13"/>
      <c r="W921" s="13"/>
      <c r="X921" s="13"/>
      <c r="Y921" s="13"/>
      <c r="Z921" s="13"/>
      <c r="AA921" s="13"/>
      <c r="AB921" s="13"/>
      <c r="AC921" s="13"/>
      <c r="AD921" s="13"/>
      <c r="AE921" s="13"/>
      <c r="AT921" s="261" t="s">
        <v>364</v>
      </c>
      <c r="AU921" s="261" t="s">
        <v>90</v>
      </c>
      <c r="AV921" s="13" t="s">
        <v>88</v>
      </c>
      <c r="AW921" s="13" t="s">
        <v>36</v>
      </c>
      <c r="AX921" s="13" t="s">
        <v>81</v>
      </c>
      <c r="AY921" s="261" t="s">
        <v>215</v>
      </c>
    </row>
    <row r="922" s="13" customFormat="1">
      <c r="A922" s="13"/>
      <c r="B922" s="252"/>
      <c r="C922" s="253"/>
      <c r="D922" s="233" t="s">
        <v>364</v>
      </c>
      <c r="E922" s="254" t="s">
        <v>1</v>
      </c>
      <c r="F922" s="255" t="s">
        <v>1028</v>
      </c>
      <c r="G922" s="253"/>
      <c r="H922" s="254" t="s">
        <v>1</v>
      </c>
      <c r="I922" s="256"/>
      <c r="J922" s="253"/>
      <c r="K922" s="253"/>
      <c r="L922" s="257"/>
      <c r="M922" s="258"/>
      <c r="N922" s="259"/>
      <c r="O922" s="259"/>
      <c r="P922" s="259"/>
      <c r="Q922" s="259"/>
      <c r="R922" s="259"/>
      <c r="S922" s="259"/>
      <c r="T922" s="260"/>
      <c r="U922" s="13"/>
      <c r="V922" s="13"/>
      <c r="W922" s="13"/>
      <c r="X922" s="13"/>
      <c r="Y922" s="13"/>
      <c r="Z922" s="13"/>
      <c r="AA922" s="13"/>
      <c r="AB922" s="13"/>
      <c r="AC922" s="13"/>
      <c r="AD922" s="13"/>
      <c r="AE922" s="13"/>
      <c r="AT922" s="261" t="s">
        <v>364</v>
      </c>
      <c r="AU922" s="261" t="s">
        <v>90</v>
      </c>
      <c r="AV922" s="13" t="s">
        <v>88</v>
      </c>
      <c r="AW922" s="13" t="s">
        <v>36</v>
      </c>
      <c r="AX922" s="13" t="s">
        <v>81</v>
      </c>
      <c r="AY922" s="261" t="s">
        <v>215</v>
      </c>
    </row>
    <row r="923" s="14" customFormat="1">
      <c r="A923" s="14"/>
      <c r="B923" s="262"/>
      <c r="C923" s="263"/>
      <c r="D923" s="233" t="s">
        <v>364</v>
      </c>
      <c r="E923" s="264" t="s">
        <v>1</v>
      </c>
      <c r="F923" s="265" t="s">
        <v>1029</v>
      </c>
      <c r="G923" s="263"/>
      <c r="H923" s="266">
        <v>2.25</v>
      </c>
      <c r="I923" s="267"/>
      <c r="J923" s="263"/>
      <c r="K923" s="263"/>
      <c r="L923" s="268"/>
      <c r="M923" s="269"/>
      <c r="N923" s="270"/>
      <c r="O923" s="270"/>
      <c r="P923" s="270"/>
      <c r="Q923" s="270"/>
      <c r="R923" s="270"/>
      <c r="S923" s="270"/>
      <c r="T923" s="271"/>
      <c r="U923" s="14"/>
      <c r="V923" s="14"/>
      <c r="W923" s="14"/>
      <c r="X923" s="14"/>
      <c r="Y923" s="14"/>
      <c r="Z923" s="14"/>
      <c r="AA923" s="14"/>
      <c r="AB923" s="14"/>
      <c r="AC923" s="14"/>
      <c r="AD923" s="14"/>
      <c r="AE923" s="14"/>
      <c r="AT923" s="272" t="s">
        <v>364</v>
      </c>
      <c r="AU923" s="272" t="s">
        <v>90</v>
      </c>
      <c r="AV923" s="14" t="s">
        <v>90</v>
      </c>
      <c r="AW923" s="14" t="s">
        <v>36</v>
      </c>
      <c r="AX923" s="14" t="s">
        <v>81</v>
      </c>
      <c r="AY923" s="272" t="s">
        <v>215</v>
      </c>
    </row>
    <row r="924" s="15" customFormat="1">
      <c r="A924" s="15"/>
      <c r="B924" s="273"/>
      <c r="C924" s="274"/>
      <c r="D924" s="233" t="s">
        <v>364</v>
      </c>
      <c r="E924" s="275" t="s">
        <v>1</v>
      </c>
      <c r="F924" s="276" t="s">
        <v>368</v>
      </c>
      <c r="G924" s="274"/>
      <c r="H924" s="277">
        <v>2.25</v>
      </c>
      <c r="I924" s="278"/>
      <c r="J924" s="274"/>
      <c r="K924" s="274"/>
      <c r="L924" s="279"/>
      <c r="M924" s="280"/>
      <c r="N924" s="281"/>
      <c r="O924" s="281"/>
      <c r="P924" s="281"/>
      <c r="Q924" s="281"/>
      <c r="R924" s="281"/>
      <c r="S924" s="281"/>
      <c r="T924" s="282"/>
      <c r="U924" s="15"/>
      <c r="V924" s="15"/>
      <c r="W924" s="15"/>
      <c r="X924" s="15"/>
      <c r="Y924" s="15"/>
      <c r="Z924" s="15"/>
      <c r="AA924" s="15"/>
      <c r="AB924" s="15"/>
      <c r="AC924" s="15"/>
      <c r="AD924" s="15"/>
      <c r="AE924" s="15"/>
      <c r="AT924" s="283" t="s">
        <v>364</v>
      </c>
      <c r="AU924" s="283" t="s">
        <v>90</v>
      </c>
      <c r="AV924" s="15" t="s">
        <v>214</v>
      </c>
      <c r="AW924" s="15" t="s">
        <v>36</v>
      </c>
      <c r="AX924" s="15" t="s">
        <v>88</v>
      </c>
      <c r="AY924" s="283" t="s">
        <v>215</v>
      </c>
    </row>
    <row r="925" s="2" customFormat="1" ht="24.15" customHeight="1">
      <c r="A925" s="39"/>
      <c r="B925" s="40"/>
      <c r="C925" s="220" t="s">
        <v>1030</v>
      </c>
      <c r="D925" s="220" t="s">
        <v>216</v>
      </c>
      <c r="E925" s="221" t="s">
        <v>1031</v>
      </c>
      <c r="F925" s="222" t="s">
        <v>1032</v>
      </c>
      <c r="G925" s="223" t="s">
        <v>523</v>
      </c>
      <c r="H925" s="224">
        <v>19.5</v>
      </c>
      <c r="I925" s="225"/>
      <c r="J925" s="226">
        <f>ROUND(I925*H925,2)</f>
        <v>0</v>
      </c>
      <c r="K925" s="222" t="s">
        <v>359</v>
      </c>
      <c r="L925" s="45"/>
      <c r="M925" s="227" t="s">
        <v>1</v>
      </c>
      <c r="N925" s="228" t="s">
        <v>46</v>
      </c>
      <c r="O925" s="92"/>
      <c r="P925" s="229">
        <f>O925*H925</f>
        <v>0</v>
      </c>
      <c r="Q925" s="229">
        <v>0.0022000000000000001</v>
      </c>
      <c r="R925" s="229">
        <f>Q925*H925</f>
        <v>0.042900000000000001</v>
      </c>
      <c r="S925" s="229">
        <v>0</v>
      </c>
      <c r="T925" s="230">
        <f>S925*H925</f>
        <v>0</v>
      </c>
      <c r="U925" s="39"/>
      <c r="V925" s="39"/>
      <c r="W925" s="39"/>
      <c r="X925" s="39"/>
      <c r="Y925" s="39"/>
      <c r="Z925" s="39"/>
      <c r="AA925" s="39"/>
      <c r="AB925" s="39"/>
      <c r="AC925" s="39"/>
      <c r="AD925" s="39"/>
      <c r="AE925" s="39"/>
      <c r="AR925" s="231" t="s">
        <v>214</v>
      </c>
      <c r="AT925" s="231" t="s">
        <v>216</v>
      </c>
      <c r="AU925" s="231" t="s">
        <v>90</v>
      </c>
      <c r="AY925" s="18" t="s">
        <v>215</v>
      </c>
      <c r="BE925" s="232">
        <f>IF(N925="základní",J925,0)</f>
        <v>0</v>
      </c>
      <c r="BF925" s="232">
        <f>IF(N925="snížená",J925,0)</f>
        <v>0</v>
      </c>
      <c r="BG925" s="232">
        <f>IF(N925="zákl. přenesená",J925,0)</f>
        <v>0</v>
      </c>
      <c r="BH925" s="232">
        <f>IF(N925="sníž. přenesená",J925,0)</f>
        <v>0</v>
      </c>
      <c r="BI925" s="232">
        <f>IF(N925="nulová",J925,0)</f>
        <v>0</v>
      </c>
      <c r="BJ925" s="18" t="s">
        <v>88</v>
      </c>
      <c r="BK925" s="232">
        <f>ROUND(I925*H925,2)</f>
        <v>0</v>
      </c>
      <c r="BL925" s="18" t="s">
        <v>214</v>
      </c>
      <c r="BM925" s="231" t="s">
        <v>1033</v>
      </c>
    </row>
    <row r="926" s="2" customFormat="1">
      <c r="A926" s="39"/>
      <c r="B926" s="40"/>
      <c r="C926" s="41"/>
      <c r="D926" s="233" t="s">
        <v>221</v>
      </c>
      <c r="E926" s="41"/>
      <c r="F926" s="234" t="s">
        <v>1034</v>
      </c>
      <c r="G926" s="41"/>
      <c r="H926" s="41"/>
      <c r="I926" s="235"/>
      <c r="J926" s="41"/>
      <c r="K926" s="41"/>
      <c r="L926" s="45"/>
      <c r="M926" s="236"/>
      <c r="N926" s="237"/>
      <c r="O926" s="92"/>
      <c r="P926" s="92"/>
      <c r="Q926" s="92"/>
      <c r="R926" s="92"/>
      <c r="S926" s="92"/>
      <c r="T926" s="93"/>
      <c r="U926" s="39"/>
      <c r="V926" s="39"/>
      <c r="W926" s="39"/>
      <c r="X926" s="39"/>
      <c r="Y926" s="39"/>
      <c r="Z926" s="39"/>
      <c r="AA926" s="39"/>
      <c r="AB926" s="39"/>
      <c r="AC926" s="39"/>
      <c r="AD926" s="39"/>
      <c r="AE926" s="39"/>
      <c r="AT926" s="18" t="s">
        <v>221</v>
      </c>
      <c r="AU926" s="18" t="s">
        <v>90</v>
      </c>
    </row>
    <row r="927" s="2" customFormat="1">
      <c r="A927" s="39"/>
      <c r="B927" s="40"/>
      <c r="C927" s="41"/>
      <c r="D927" s="250" t="s">
        <v>362</v>
      </c>
      <c r="E927" s="41"/>
      <c r="F927" s="251" t="s">
        <v>1035</v>
      </c>
      <c r="G927" s="41"/>
      <c r="H927" s="41"/>
      <c r="I927" s="235"/>
      <c r="J927" s="41"/>
      <c r="K927" s="41"/>
      <c r="L927" s="45"/>
      <c r="M927" s="236"/>
      <c r="N927" s="237"/>
      <c r="O927" s="92"/>
      <c r="P927" s="92"/>
      <c r="Q927" s="92"/>
      <c r="R927" s="92"/>
      <c r="S927" s="92"/>
      <c r="T927" s="93"/>
      <c r="U927" s="39"/>
      <c r="V927" s="39"/>
      <c r="W927" s="39"/>
      <c r="X927" s="39"/>
      <c r="Y927" s="39"/>
      <c r="Z927" s="39"/>
      <c r="AA927" s="39"/>
      <c r="AB927" s="39"/>
      <c r="AC927" s="39"/>
      <c r="AD927" s="39"/>
      <c r="AE927" s="39"/>
      <c r="AT927" s="18" t="s">
        <v>362</v>
      </c>
      <c r="AU927" s="18" t="s">
        <v>90</v>
      </c>
    </row>
    <row r="928" s="13" customFormat="1">
      <c r="A928" s="13"/>
      <c r="B928" s="252"/>
      <c r="C928" s="253"/>
      <c r="D928" s="233" t="s">
        <v>364</v>
      </c>
      <c r="E928" s="254" t="s">
        <v>1</v>
      </c>
      <c r="F928" s="255" t="s">
        <v>822</v>
      </c>
      <c r="G928" s="253"/>
      <c r="H928" s="254" t="s">
        <v>1</v>
      </c>
      <c r="I928" s="256"/>
      <c r="J928" s="253"/>
      <c r="K928" s="253"/>
      <c r="L928" s="257"/>
      <c r="M928" s="258"/>
      <c r="N928" s="259"/>
      <c r="O928" s="259"/>
      <c r="P928" s="259"/>
      <c r="Q928" s="259"/>
      <c r="R928" s="259"/>
      <c r="S928" s="259"/>
      <c r="T928" s="260"/>
      <c r="U928" s="13"/>
      <c r="V928" s="13"/>
      <c r="W928" s="13"/>
      <c r="X928" s="13"/>
      <c r="Y928" s="13"/>
      <c r="Z928" s="13"/>
      <c r="AA928" s="13"/>
      <c r="AB928" s="13"/>
      <c r="AC928" s="13"/>
      <c r="AD928" s="13"/>
      <c r="AE928" s="13"/>
      <c r="AT928" s="261" t="s">
        <v>364</v>
      </c>
      <c r="AU928" s="261" t="s">
        <v>90</v>
      </c>
      <c r="AV928" s="13" t="s">
        <v>88</v>
      </c>
      <c r="AW928" s="13" t="s">
        <v>36</v>
      </c>
      <c r="AX928" s="13" t="s">
        <v>81</v>
      </c>
      <c r="AY928" s="261" t="s">
        <v>215</v>
      </c>
    </row>
    <row r="929" s="13" customFormat="1">
      <c r="A929" s="13"/>
      <c r="B929" s="252"/>
      <c r="C929" s="253"/>
      <c r="D929" s="233" t="s">
        <v>364</v>
      </c>
      <c r="E929" s="254" t="s">
        <v>1</v>
      </c>
      <c r="F929" s="255" t="s">
        <v>1028</v>
      </c>
      <c r="G929" s="253"/>
      <c r="H929" s="254" t="s">
        <v>1</v>
      </c>
      <c r="I929" s="256"/>
      <c r="J929" s="253"/>
      <c r="K929" s="253"/>
      <c r="L929" s="257"/>
      <c r="M929" s="258"/>
      <c r="N929" s="259"/>
      <c r="O929" s="259"/>
      <c r="P929" s="259"/>
      <c r="Q929" s="259"/>
      <c r="R929" s="259"/>
      <c r="S929" s="259"/>
      <c r="T929" s="260"/>
      <c r="U929" s="13"/>
      <c r="V929" s="13"/>
      <c r="W929" s="13"/>
      <c r="X929" s="13"/>
      <c r="Y929" s="13"/>
      <c r="Z929" s="13"/>
      <c r="AA929" s="13"/>
      <c r="AB929" s="13"/>
      <c r="AC929" s="13"/>
      <c r="AD929" s="13"/>
      <c r="AE929" s="13"/>
      <c r="AT929" s="261" t="s">
        <v>364</v>
      </c>
      <c r="AU929" s="261" t="s">
        <v>90</v>
      </c>
      <c r="AV929" s="13" t="s">
        <v>88</v>
      </c>
      <c r="AW929" s="13" t="s">
        <v>36</v>
      </c>
      <c r="AX929" s="13" t="s">
        <v>81</v>
      </c>
      <c r="AY929" s="261" t="s">
        <v>215</v>
      </c>
    </row>
    <row r="930" s="14" customFormat="1">
      <c r="A930" s="14"/>
      <c r="B930" s="262"/>
      <c r="C930" s="263"/>
      <c r="D930" s="233" t="s">
        <v>364</v>
      </c>
      <c r="E930" s="264" t="s">
        <v>1</v>
      </c>
      <c r="F930" s="265" t="s">
        <v>1036</v>
      </c>
      <c r="G930" s="263"/>
      <c r="H930" s="266">
        <v>19.5</v>
      </c>
      <c r="I930" s="267"/>
      <c r="J930" s="263"/>
      <c r="K930" s="263"/>
      <c r="L930" s="268"/>
      <c r="M930" s="269"/>
      <c r="N930" s="270"/>
      <c r="O930" s="270"/>
      <c r="P930" s="270"/>
      <c r="Q930" s="270"/>
      <c r="R930" s="270"/>
      <c r="S930" s="270"/>
      <c r="T930" s="271"/>
      <c r="U930" s="14"/>
      <c r="V930" s="14"/>
      <c r="W930" s="14"/>
      <c r="X930" s="14"/>
      <c r="Y930" s="14"/>
      <c r="Z930" s="14"/>
      <c r="AA930" s="14"/>
      <c r="AB930" s="14"/>
      <c r="AC930" s="14"/>
      <c r="AD930" s="14"/>
      <c r="AE930" s="14"/>
      <c r="AT930" s="272" t="s">
        <v>364</v>
      </c>
      <c r="AU930" s="272" t="s">
        <v>90</v>
      </c>
      <c r="AV930" s="14" t="s">
        <v>90</v>
      </c>
      <c r="AW930" s="14" t="s">
        <v>36</v>
      </c>
      <c r="AX930" s="14" t="s">
        <v>81</v>
      </c>
      <c r="AY930" s="272" t="s">
        <v>215</v>
      </c>
    </row>
    <row r="931" s="15" customFormat="1">
      <c r="A931" s="15"/>
      <c r="B931" s="273"/>
      <c r="C931" s="274"/>
      <c r="D931" s="233" t="s">
        <v>364</v>
      </c>
      <c r="E931" s="275" t="s">
        <v>1</v>
      </c>
      <c r="F931" s="276" t="s">
        <v>368</v>
      </c>
      <c r="G931" s="274"/>
      <c r="H931" s="277">
        <v>19.5</v>
      </c>
      <c r="I931" s="278"/>
      <c r="J931" s="274"/>
      <c r="K931" s="274"/>
      <c r="L931" s="279"/>
      <c r="M931" s="280"/>
      <c r="N931" s="281"/>
      <c r="O931" s="281"/>
      <c r="P931" s="281"/>
      <c r="Q931" s="281"/>
      <c r="R931" s="281"/>
      <c r="S931" s="281"/>
      <c r="T931" s="282"/>
      <c r="U931" s="15"/>
      <c r="V931" s="15"/>
      <c r="W931" s="15"/>
      <c r="X931" s="15"/>
      <c r="Y931" s="15"/>
      <c r="Z931" s="15"/>
      <c r="AA931" s="15"/>
      <c r="AB931" s="15"/>
      <c r="AC931" s="15"/>
      <c r="AD931" s="15"/>
      <c r="AE931" s="15"/>
      <c r="AT931" s="283" t="s">
        <v>364</v>
      </c>
      <c r="AU931" s="283" t="s">
        <v>90</v>
      </c>
      <c r="AV931" s="15" t="s">
        <v>214</v>
      </c>
      <c r="AW931" s="15" t="s">
        <v>36</v>
      </c>
      <c r="AX931" s="15" t="s">
        <v>88</v>
      </c>
      <c r="AY931" s="283" t="s">
        <v>215</v>
      </c>
    </row>
    <row r="932" s="2" customFormat="1" ht="24.15" customHeight="1">
      <c r="A932" s="39"/>
      <c r="B932" s="40"/>
      <c r="C932" s="220" t="s">
        <v>1037</v>
      </c>
      <c r="D932" s="220" t="s">
        <v>216</v>
      </c>
      <c r="E932" s="221" t="s">
        <v>1038</v>
      </c>
      <c r="F932" s="222" t="s">
        <v>1039</v>
      </c>
      <c r="G932" s="223" t="s">
        <v>523</v>
      </c>
      <c r="H932" s="224">
        <v>19.5</v>
      </c>
      <c r="I932" s="225"/>
      <c r="J932" s="226">
        <f>ROUND(I932*H932,2)</f>
        <v>0</v>
      </c>
      <c r="K932" s="222" t="s">
        <v>359</v>
      </c>
      <c r="L932" s="45"/>
      <c r="M932" s="227" t="s">
        <v>1</v>
      </c>
      <c r="N932" s="228" t="s">
        <v>46</v>
      </c>
      <c r="O932" s="92"/>
      <c r="P932" s="229">
        <f>O932*H932</f>
        <v>0</v>
      </c>
      <c r="Q932" s="229">
        <v>0</v>
      </c>
      <c r="R932" s="229">
        <f>Q932*H932</f>
        <v>0</v>
      </c>
      <c r="S932" s="229">
        <v>0</v>
      </c>
      <c r="T932" s="230">
        <f>S932*H932</f>
        <v>0</v>
      </c>
      <c r="U932" s="39"/>
      <c r="V932" s="39"/>
      <c r="W932" s="39"/>
      <c r="X932" s="39"/>
      <c r="Y932" s="39"/>
      <c r="Z932" s="39"/>
      <c r="AA932" s="39"/>
      <c r="AB932" s="39"/>
      <c r="AC932" s="39"/>
      <c r="AD932" s="39"/>
      <c r="AE932" s="39"/>
      <c r="AR932" s="231" t="s">
        <v>214</v>
      </c>
      <c r="AT932" s="231" t="s">
        <v>216</v>
      </c>
      <c r="AU932" s="231" t="s">
        <v>90</v>
      </c>
      <c r="AY932" s="18" t="s">
        <v>215</v>
      </c>
      <c r="BE932" s="232">
        <f>IF(N932="základní",J932,0)</f>
        <v>0</v>
      </c>
      <c r="BF932" s="232">
        <f>IF(N932="snížená",J932,0)</f>
        <v>0</v>
      </c>
      <c r="BG932" s="232">
        <f>IF(N932="zákl. přenesená",J932,0)</f>
        <v>0</v>
      </c>
      <c r="BH932" s="232">
        <f>IF(N932="sníž. přenesená",J932,0)</f>
        <v>0</v>
      </c>
      <c r="BI932" s="232">
        <f>IF(N932="nulová",J932,0)</f>
        <v>0</v>
      </c>
      <c r="BJ932" s="18" t="s">
        <v>88</v>
      </c>
      <c r="BK932" s="232">
        <f>ROUND(I932*H932,2)</f>
        <v>0</v>
      </c>
      <c r="BL932" s="18" t="s">
        <v>214</v>
      </c>
      <c r="BM932" s="231" t="s">
        <v>1040</v>
      </c>
    </row>
    <row r="933" s="2" customFormat="1">
      <c r="A933" s="39"/>
      <c r="B933" s="40"/>
      <c r="C933" s="41"/>
      <c r="D933" s="233" t="s">
        <v>221</v>
      </c>
      <c r="E933" s="41"/>
      <c r="F933" s="234" t="s">
        <v>1041</v>
      </c>
      <c r="G933" s="41"/>
      <c r="H933" s="41"/>
      <c r="I933" s="235"/>
      <c r="J933" s="41"/>
      <c r="K933" s="41"/>
      <c r="L933" s="45"/>
      <c r="M933" s="236"/>
      <c r="N933" s="237"/>
      <c r="O933" s="92"/>
      <c r="P933" s="92"/>
      <c r="Q933" s="92"/>
      <c r="R933" s="92"/>
      <c r="S933" s="92"/>
      <c r="T933" s="93"/>
      <c r="U933" s="39"/>
      <c r="V933" s="39"/>
      <c r="W933" s="39"/>
      <c r="X933" s="39"/>
      <c r="Y933" s="39"/>
      <c r="Z933" s="39"/>
      <c r="AA933" s="39"/>
      <c r="AB933" s="39"/>
      <c r="AC933" s="39"/>
      <c r="AD933" s="39"/>
      <c r="AE933" s="39"/>
      <c r="AT933" s="18" t="s">
        <v>221</v>
      </c>
      <c r="AU933" s="18" t="s">
        <v>90</v>
      </c>
    </row>
    <row r="934" s="2" customFormat="1">
      <c r="A934" s="39"/>
      <c r="B934" s="40"/>
      <c r="C934" s="41"/>
      <c r="D934" s="250" t="s">
        <v>362</v>
      </c>
      <c r="E934" s="41"/>
      <c r="F934" s="251" t="s">
        <v>1042</v>
      </c>
      <c r="G934" s="41"/>
      <c r="H934" s="41"/>
      <c r="I934" s="235"/>
      <c r="J934" s="41"/>
      <c r="K934" s="41"/>
      <c r="L934" s="45"/>
      <c r="M934" s="236"/>
      <c r="N934" s="237"/>
      <c r="O934" s="92"/>
      <c r="P934" s="92"/>
      <c r="Q934" s="92"/>
      <c r="R934" s="92"/>
      <c r="S934" s="92"/>
      <c r="T934" s="93"/>
      <c r="U934" s="39"/>
      <c r="V934" s="39"/>
      <c r="W934" s="39"/>
      <c r="X934" s="39"/>
      <c r="Y934" s="39"/>
      <c r="Z934" s="39"/>
      <c r="AA934" s="39"/>
      <c r="AB934" s="39"/>
      <c r="AC934" s="39"/>
      <c r="AD934" s="39"/>
      <c r="AE934" s="39"/>
      <c r="AT934" s="18" t="s">
        <v>362</v>
      </c>
      <c r="AU934" s="18" t="s">
        <v>90</v>
      </c>
    </row>
    <row r="935" s="2" customFormat="1" ht="21.75" customHeight="1">
      <c r="A935" s="39"/>
      <c r="B935" s="40"/>
      <c r="C935" s="220" t="s">
        <v>1043</v>
      </c>
      <c r="D935" s="220" t="s">
        <v>216</v>
      </c>
      <c r="E935" s="221" t="s">
        <v>1044</v>
      </c>
      <c r="F935" s="222" t="s">
        <v>1045</v>
      </c>
      <c r="G935" s="223" t="s">
        <v>583</v>
      </c>
      <c r="H935" s="224">
        <v>0.36199999999999999</v>
      </c>
      <c r="I935" s="225"/>
      <c r="J935" s="226">
        <f>ROUND(I935*H935,2)</f>
        <v>0</v>
      </c>
      <c r="K935" s="222" t="s">
        <v>359</v>
      </c>
      <c r="L935" s="45"/>
      <c r="M935" s="227" t="s">
        <v>1</v>
      </c>
      <c r="N935" s="228" t="s">
        <v>46</v>
      </c>
      <c r="O935" s="92"/>
      <c r="P935" s="229">
        <f>O935*H935</f>
        <v>0</v>
      </c>
      <c r="Q935" s="229">
        <v>1.05237</v>
      </c>
      <c r="R935" s="229">
        <f>Q935*H935</f>
        <v>0.38095793999999999</v>
      </c>
      <c r="S935" s="229">
        <v>0</v>
      </c>
      <c r="T935" s="230">
        <f>S935*H935</f>
        <v>0</v>
      </c>
      <c r="U935" s="39"/>
      <c r="V935" s="39"/>
      <c r="W935" s="39"/>
      <c r="X935" s="39"/>
      <c r="Y935" s="39"/>
      <c r="Z935" s="39"/>
      <c r="AA935" s="39"/>
      <c r="AB935" s="39"/>
      <c r="AC935" s="39"/>
      <c r="AD935" s="39"/>
      <c r="AE935" s="39"/>
      <c r="AR935" s="231" t="s">
        <v>214</v>
      </c>
      <c r="AT935" s="231" t="s">
        <v>216</v>
      </c>
      <c r="AU935" s="231" t="s">
        <v>90</v>
      </c>
      <c r="AY935" s="18" t="s">
        <v>215</v>
      </c>
      <c r="BE935" s="232">
        <f>IF(N935="základní",J935,0)</f>
        <v>0</v>
      </c>
      <c r="BF935" s="232">
        <f>IF(N935="snížená",J935,0)</f>
        <v>0</v>
      </c>
      <c r="BG935" s="232">
        <f>IF(N935="zákl. přenesená",J935,0)</f>
        <v>0</v>
      </c>
      <c r="BH935" s="232">
        <f>IF(N935="sníž. přenesená",J935,0)</f>
        <v>0</v>
      </c>
      <c r="BI935" s="232">
        <f>IF(N935="nulová",J935,0)</f>
        <v>0</v>
      </c>
      <c r="BJ935" s="18" t="s">
        <v>88</v>
      </c>
      <c r="BK935" s="232">
        <f>ROUND(I935*H935,2)</f>
        <v>0</v>
      </c>
      <c r="BL935" s="18" t="s">
        <v>214</v>
      </c>
      <c r="BM935" s="231" t="s">
        <v>1046</v>
      </c>
    </row>
    <row r="936" s="2" customFormat="1">
      <c r="A936" s="39"/>
      <c r="B936" s="40"/>
      <c r="C936" s="41"/>
      <c r="D936" s="233" t="s">
        <v>221</v>
      </c>
      <c r="E936" s="41"/>
      <c r="F936" s="234" t="s">
        <v>1047</v>
      </c>
      <c r="G936" s="41"/>
      <c r="H936" s="41"/>
      <c r="I936" s="235"/>
      <c r="J936" s="41"/>
      <c r="K936" s="41"/>
      <c r="L936" s="45"/>
      <c r="M936" s="236"/>
      <c r="N936" s="237"/>
      <c r="O936" s="92"/>
      <c r="P936" s="92"/>
      <c r="Q936" s="92"/>
      <c r="R936" s="92"/>
      <c r="S936" s="92"/>
      <c r="T936" s="93"/>
      <c r="U936" s="39"/>
      <c r="V936" s="39"/>
      <c r="W936" s="39"/>
      <c r="X936" s="39"/>
      <c r="Y936" s="39"/>
      <c r="Z936" s="39"/>
      <c r="AA936" s="39"/>
      <c r="AB936" s="39"/>
      <c r="AC936" s="39"/>
      <c r="AD936" s="39"/>
      <c r="AE936" s="39"/>
      <c r="AT936" s="18" t="s">
        <v>221</v>
      </c>
      <c r="AU936" s="18" t="s">
        <v>90</v>
      </c>
    </row>
    <row r="937" s="2" customFormat="1">
      <c r="A937" s="39"/>
      <c r="B937" s="40"/>
      <c r="C937" s="41"/>
      <c r="D937" s="250" t="s">
        <v>362</v>
      </c>
      <c r="E937" s="41"/>
      <c r="F937" s="251" t="s">
        <v>1048</v>
      </c>
      <c r="G937" s="41"/>
      <c r="H937" s="41"/>
      <c r="I937" s="235"/>
      <c r="J937" s="41"/>
      <c r="K937" s="41"/>
      <c r="L937" s="45"/>
      <c r="M937" s="236"/>
      <c r="N937" s="237"/>
      <c r="O937" s="92"/>
      <c r="P937" s="92"/>
      <c r="Q937" s="92"/>
      <c r="R937" s="92"/>
      <c r="S937" s="92"/>
      <c r="T937" s="93"/>
      <c r="U937" s="39"/>
      <c r="V937" s="39"/>
      <c r="W937" s="39"/>
      <c r="X937" s="39"/>
      <c r="Y937" s="39"/>
      <c r="Z937" s="39"/>
      <c r="AA937" s="39"/>
      <c r="AB937" s="39"/>
      <c r="AC937" s="39"/>
      <c r="AD937" s="39"/>
      <c r="AE937" s="39"/>
      <c r="AT937" s="18" t="s">
        <v>362</v>
      </c>
      <c r="AU937" s="18" t="s">
        <v>90</v>
      </c>
    </row>
    <row r="938" s="13" customFormat="1">
      <c r="A938" s="13"/>
      <c r="B938" s="252"/>
      <c r="C938" s="253"/>
      <c r="D938" s="233" t="s">
        <v>364</v>
      </c>
      <c r="E938" s="254" t="s">
        <v>1</v>
      </c>
      <c r="F938" s="255" t="s">
        <v>1049</v>
      </c>
      <c r="G938" s="253"/>
      <c r="H938" s="254" t="s">
        <v>1</v>
      </c>
      <c r="I938" s="256"/>
      <c r="J938" s="253"/>
      <c r="K938" s="253"/>
      <c r="L938" s="257"/>
      <c r="M938" s="258"/>
      <c r="N938" s="259"/>
      <c r="O938" s="259"/>
      <c r="P938" s="259"/>
      <c r="Q938" s="259"/>
      <c r="R938" s="259"/>
      <c r="S938" s="259"/>
      <c r="T938" s="260"/>
      <c r="U938" s="13"/>
      <c r="V938" s="13"/>
      <c r="W938" s="13"/>
      <c r="X938" s="13"/>
      <c r="Y938" s="13"/>
      <c r="Z938" s="13"/>
      <c r="AA938" s="13"/>
      <c r="AB938" s="13"/>
      <c r="AC938" s="13"/>
      <c r="AD938" s="13"/>
      <c r="AE938" s="13"/>
      <c r="AT938" s="261" t="s">
        <v>364</v>
      </c>
      <c r="AU938" s="261" t="s">
        <v>90</v>
      </c>
      <c r="AV938" s="13" t="s">
        <v>88</v>
      </c>
      <c r="AW938" s="13" t="s">
        <v>36</v>
      </c>
      <c r="AX938" s="13" t="s">
        <v>81</v>
      </c>
      <c r="AY938" s="261" t="s">
        <v>215</v>
      </c>
    </row>
    <row r="939" s="14" customFormat="1">
      <c r="A939" s="14"/>
      <c r="B939" s="262"/>
      <c r="C939" s="263"/>
      <c r="D939" s="233" t="s">
        <v>364</v>
      </c>
      <c r="E939" s="264" t="s">
        <v>1</v>
      </c>
      <c r="F939" s="265" t="s">
        <v>1050</v>
      </c>
      <c r="G939" s="263"/>
      <c r="H939" s="266">
        <v>0.047</v>
      </c>
      <c r="I939" s="267"/>
      <c r="J939" s="263"/>
      <c r="K939" s="263"/>
      <c r="L939" s="268"/>
      <c r="M939" s="269"/>
      <c r="N939" s="270"/>
      <c r="O939" s="270"/>
      <c r="P939" s="270"/>
      <c r="Q939" s="270"/>
      <c r="R939" s="270"/>
      <c r="S939" s="270"/>
      <c r="T939" s="271"/>
      <c r="U939" s="14"/>
      <c r="V939" s="14"/>
      <c r="W939" s="14"/>
      <c r="X939" s="14"/>
      <c r="Y939" s="14"/>
      <c r="Z939" s="14"/>
      <c r="AA939" s="14"/>
      <c r="AB939" s="14"/>
      <c r="AC939" s="14"/>
      <c r="AD939" s="14"/>
      <c r="AE939" s="14"/>
      <c r="AT939" s="272" t="s">
        <v>364</v>
      </c>
      <c r="AU939" s="272" t="s">
        <v>90</v>
      </c>
      <c r="AV939" s="14" t="s">
        <v>90</v>
      </c>
      <c r="AW939" s="14" t="s">
        <v>36</v>
      </c>
      <c r="AX939" s="14" t="s">
        <v>81</v>
      </c>
      <c r="AY939" s="272" t="s">
        <v>215</v>
      </c>
    </row>
    <row r="940" s="14" customFormat="1">
      <c r="A940" s="14"/>
      <c r="B940" s="262"/>
      <c r="C940" s="263"/>
      <c r="D940" s="233" t="s">
        <v>364</v>
      </c>
      <c r="E940" s="264" t="s">
        <v>1</v>
      </c>
      <c r="F940" s="265" t="s">
        <v>1051</v>
      </c>
      <c r="G940" s="263"/>
      <c r="H940" s="266">
        <v>0.315</v>
      </c>
      <c r="I940" s="267"/>
      <c r="J940" s="263"/>
      <c r="K940" s="263"/>
      <c r="L940" s="268"/>
      <c r="M940" s="269"/>
      <c r="N940" s="270"/>
      <c r="O940" s="270"/>
      <c r="P940" s="270"/>
      <c r="Q940" s="270"/>
      <c r="R940" s="270"/>
      <c r="S940" s="270"/>
      <c r="T940" s="271"/>
      <c r="U940" s="14"/>
      <c r="V940" s="14"/>
      <c r="W940" s="14"/>
      <c r="X940" s="14"/>
      <c r="Y940" s="14"/>
      <c r="Z940" s="14"/>
      <c r="AA940" s="14"/>
      <c r="AB940" s="14"/>
      <c r="AC940" s="14"/>
      <c r="AD940" s="14"/>
      <c r="AE940" s="14"/>
      <c r="AT940" s="272" t="s">
        <v>364</v>
      </c>
      <c r="AU940" s="272" t="s">
        <v>90</v>
      </c>
      <c r="AV940" s="14" t="s">
        <v>90</v>
      </c>
      <c r="AW940" s="14" t="s">
        <v>36</v>
      </c>
      <c r="AX940" s="14" t="s">
        <v>81</v>
      </c>
      <c r="AY940" s="272" t="s">
        <v>215</v>
      </c>
    </row>
    <row r="941" s="15" customFormat="1">
      <c r="A941" s="15"/>
      <c r="B941" s="273"/>
      <c r="C941" s="274"/>
      <c r="D941" s="233" t="s">
        <v>364</v>
      </c>
      <c r="E941" s="275" t="s">
        <v>1</v>
      </c>
      <c r="F941" s="276" t="s">
        <v>368</v>
      </c>
      <c r="G941" s="274"/>
      <c r="H941" s="277">
        <v>0.36199999999999999</v>
      </c>
      <c r="I941" s="278"/>
      <c r="J941" s="274"/>
      <c r="K941" s="274"/>
      <c r="L941" s="279"/>
      <c r="M941" s="280"/>
      <c r="N941" s="281"/>
      <c r="O941" s="281"/>
      <c r="P941" s="281"/>
      <c r="Q941" s="281"/>
      <c r="R941" s="281"/>
      <c r="S941" s="281"/>
      <c r="T941" s="282"/>
      <c r="U941" s="15"/>
      <c r="V941" s="15"/>
      <c r="W941" s="15"/>
      <c r="X941" s="15"/>
      <c r="Y941" s="15"/>
      <c r="Z941" s="15"/>
      <c r="AA941" s="15"/>
      <c r="AB941" s="15"/>
      <c r="AC941" s="15"/>
      <c r="AD941" s="15"/>
      <c r="AE941" s="15"/>
      <c r="AT941" s="283" t="s">
        <v>364</v>
      </c>
      <c r="AU941" s="283" t="s">
        <v>90</v>
      </c>
      <c r="AV941" s="15" t="s">
        <v>214</v>
      </c>
      <c r="AW941" s="15" t="s">
        <v>36</v>
      </c>
      <c r="AX941" s="15" t="s">
        <v>88</v>
      </c>
      <c r="AY941" s="283" t="s">
        <v>215</v>
      </c>
    </row>
    <row r="942" s="2" customFormat="1" ht="16.5" customHeight="1">
      <c r="A942" s="39"/>
      <c r="B942" s="40"/>
      <c r="C942" s="220" t="s">
        <v>1052</v>
      </c>
      <c r="D942" s="220" t="s">
        <v>216</v>
      </c>
      <c r="E942" s="221" t="s">
        <v>1053</v>
      </c>
      <c r="F942" s="222" t="s">
        <v>1054</v>
      </c>
      <c r="G942" s="223" t="s">
        <v>358</v>
      </c>
      <c r="H942" s="224">
        <v>0.45400000000000001</v>
      </c>
      <c r="I942" s="225"/>
      <c r="J942" s="226">
        <f>ROUND(I942*H942,2)</f>
        <v>0</v>
      </c>
      <c r="K942" s="222" t="s">
        <v>359</v>
      </c>
      <c r="L942" s="45"/>
      <c r="M942" s="227" t="s">
        <v>1</v>
      </c>
      <c r="N942" s="228" t="s">
        <v>46</v>
      </c>
      <c r="O942" s="92"/>
      <c r="P942" s="229">
        <f>O942*H942</f>
        <v>0</v>
      </c>
      <c r="Q942" s="229">
        <v>2.5018799999999999</v>
      </c>
      <c r="R942" s="229">
        <f>Q942*H942</f>
        <v>1.13585352</v>
      </c>
      <c r="S942" s="229">
        <v>0</v>
      </c>
      <c r="T942" s="230">
        <f>S942*H942</f>
        <v>0</v>
      </c>
      <c r="U942" s="39"/>
      <c r="V942" s="39"/>
      <c r="W942" s="39"/>
      <c r="X942" s="39"/>
      <c r="Y942" s="39"/>
      <c r="Z942" s="39"/>
      <c r="AA942" s="39"/>
      <c r="AB942" s="39"/>
      <c r="AC942" s="39"/>
      <c r="AD942" s="39"/>
      <c r="AE942" s="39"/>
      <c r="AR942" s="231" t="s">
        <v>214</v>
      </c>
      <c r="AT942" s="231" t="s">
        <v>216</v>
      </c>
      <c r="AU942" s="231" t="s">
        <v>90</v>
      </c>
      <c r="AY942" s="18" t="s">
        <v>215</v>
      </c>
      <c r="BE942" s="232">
        <f>IF(N942="základní",J942,0)</f>
        <v>0</v>
      </c>
      <c r="BF942" s="232">
        <f>IF(N942="snížená",J942,0)</f>
        <v>0</v>
      </c>
      <c r="BG942" s="232">
        <f>IF(N942="zákl. přenesená",J942,0)</f>
        <v>0</v>
      </c>
      <c r="BH942" s="232">
        <f>IF(N942="sníž. přenesená",J942,0)</f>
        <v>0</v>
      </c>
      <c r="BI942" s="232">
        <f>IF(N942="nulová",J942,0)</f>
        <v>0</v>
      </c>
      <c r="BJ942" s="18" t="s">
        <v>88</v>
      </c>
      <c r="BK942" s="232">
        <f>ROUND(I942*H942,2)</f>
        <v>0</v>
      </c>
      <c r="BL942" s="18" t="s">
        <v>214</v>
      </c>
      <c r="BM942" s="231" t="s">
        <v>1055</v>
      </c>
    </row>
    <row r="943" s="2" customFormat="1">
      <c r="A943" s="39"/>
      <c r="B943" s="40"/>
      <c r="C943" s="41"/>
      <c r="D943" s="233" t="s">
        <v>221</v>
      </c>
      <c r="E943" s="41"/>
      <c r="F943" s="234" t="s">
        <v>1056</v>
      </c>
      <c r="G943" s="41"/>
      <c r="H943" s="41"/>
      <c r="I943" s="235"/>
      <c r="J943" s="41"/>
      <c r="K943" s="41"/>
      <c r="L943" s="45"/>
      <c r="M943" s="236"/>
      <c r="N943" s="237"/>
      <c r="O943" s="92"/>
      <c r="P943" s="92"/>
      <c r="Q943" s="92"/>
      <c r="R943" s="92"/>
      <c r="S943" s="92"/>
      <c r="T943" s="93"/>
      <c r="U943" s="39"/>
      <c r="V943" s="39"/>
      <c r="W943" s="39"/>
      <c r="X943" s="39"/>
      <c r="Y943" s="39"/>
      <c r="Z943" s="39"/>
      <c r="AA943" s="39"/>
      <c r="AB943" s="39"/>
      <c r="AC943" s="39"/>
      <c r="AD943" s="39"/>
      <c r="AE943" s="39"/>
      <c r="AT943" s="18" t="s">
        <v>221</v>
      </c>
      <c r="AU943" s="18" t="s">
        <v>90</v>
      </c>
    </row>
    <row r="944" s="2" customFormat="1">
      <c r="A944" s="39"/>
      <c r="B944" s="40"/>
      <c r="C944" s="41"/>
      <c r="D944" s="250" t="s">
        <v>362</v>
      </c>
      <c r="E944" s="41"/>
      <c r="F944" s="251" t="s">
        <v>1057</v>
      </c>
      <c r="G944" s="41"/>
      <c r="H944" s="41"/>
      <c r="I944" s="235"/>
      <c r="J944" s="41"/>
      <c r="K944" s="41"/>
      <c r="L944" s="45"/>
      <c r="M944" s="236"/>
      <c r="N944" s="237"/>
      <c r="O944" s="92"/>
      <c r="P944" s="92"/>
      <c r="Q944" s="92"/>
      <c r="R944" s="92"/>
      <c r="S944" s="92"/>
      <c r="T944" s="93"/>
      <c r="U944" s="39"/>
      <c r="V944" s="39"/>
      <c r="W944" s="39"/>
      <c r="X944" s="39"/>
      <c r="Y944" s="39"/>
      <c r="Z944" s="39"/>
      <c r="AA944" s="39"/>
      <c r="AB944" s="39"/>
      <c r="AC944" s="39"/>
      <c r="AD944" s="39"/>
      <c r="AE944" s="39"/>
      <c r="AT944" s="18" t="s">
        <v>362</v>
      </c>
      <c r="AU944" s="18" t="s">
        <v>90</v>
      </c>
    </row>
    <row r="945" s="13" customFormat="1">
      <c r="A945" s="13"/>
      <c r="B945" s="252"/>
      <c r="C945" s="253"/>
      <c r="D945" s="233" t="s">
        <v>364</v>
      </c>
      <c r="E945" s="254" t="s">
        <v>1</v>
      </c>
      <c r="F945" s="255" t="s">
        <v>1058</v>
      </c>
      <c r="G945" s="253"/>
      <c r="H945" s="254" t="s">
        <v>1</v>
      </c>
      <c r="I945" s="256"/>
      <c r="J945" s="253"/>
      <c r="K945" s="253"/>
      <c r="L945" s="257"/>
      <c r="M945" s="258"/>
      <c r="N945" s="259"/>
      <c r="O945" s="259"/>
      <c r="P945" s="259"/>
      <c r="Q945" s="259"/>
      <c r="R945" s="259"/>
      <c r="S945" s="259"/>
      <c r="T945" s="260"/>
      <c r="U945" s="13"/>
      <c r="V945" s="13"/>
      <c r="W945" s="13"/>
      <c r="X945" s="13"/>
      <c r="Y945" s="13"/>
      <c r="Z945" s="13"/>
      <c r="AA945" s="13"/>
      <c r="AB945" s="13"/>
      <c r="AC945" s="13"/>
      <c r="AD945" s="13"/>
      <c r="AE945" s="13"/>
      <c r="AT945" s="261" t="s">
        <v>364</v>
      </c>
      <c r="AU945" s="261" t="s">
        <v>90</v>
      </c>
      <c r="AV945" s="13" t="s">
        <v>88</v>
      </c>
      <c r="AW945" s="13" t="s">
        <v>36</v>
      </c>
      <c r="AX945" s="13" t="s">
        <v>81</v>
      </c>
      <c r="AY945" s="261" t="s">
        <v>215</v>
      </c>
    </row>
    <row r="946" s="13" customFormat="1">
      <c r="A946" s="13"/>
      <c r="B946" s="252"/>
      <c r="C946" s="253"/>
      <c r="D946" s="233" t="s">
        <v>364</v>
      </c>
      <c r="E946" s="254" t="s">
        <v>1</v>
      </c>
      <c r="F946" s="255" t="s">
        <v>1059</v>
      </c>
      <c r="G946" s="253"/>
      <c r="H946" s="254" t="s">
        <v>1</v>
      </c>
      <c r="I946" s="256"/>
      <c r="J946" s="253"/>
      <c r="K946" s="253"/>
      <c r="L946" s="257"/>
      <c r="M946" s="258"/>
      <c r="N946" s="259"/>
      <c r="O946" s="259"/>
      <c r="P946" s="259"/>
      <c r="Q946" s="259"/>
      <c r="R946" s="259"/>
      <c r="S946" s="259"/>
      <c r="T946" s="260"/>
      <c r="U946" s="13"/>
      <c r="V946" s="13"/>
      <c r="W946" s="13"/>
      <c r="X946" s="13"/>
      <c r="Y946" s="13"/>
      <c r="Z946" s="13"/>
      <c r="AA946" s="13"/>
      <c r="AB946" s="13"/>
      <c r="AC946" s="13"/>
      <c r="AD946" s="13"/>
      <c r="AE946" s="13"/>
      <c r="AT946" s="261" t="s">
        <v>364</v>
      </c>
      <c r="AU946" s="261" t="s">
        <v>90</v>
      </c>
      <c r="AV946" s="13" t="s">
        <v>88</v>
      </c>
      <c r="AW946" s="13" t="s">
        <v>36</v>
      </c>
      <c r="AX946" s="13" t="s">
        <v>81</v>
      </c>
      <c r="AY946" s="261" t="s">
        <v>215</v>
      </c>
    </row>
    <row r="947" s="14" customFormat="1">
      <c r="A947" s="14"/>
      <c r="B947" s="262"/>
      <c r="C947" s="263"/>
      <c r="D947" s="233" t="s">
        <v>364</v>
      </c>
      <c r="E947" s="264" t="s">
        <v>1</v>
      </c>
      <c r="F947" s="265" t="s">
        <v>1060</v>
      </c>
      <c r="G947" s="263"/>
      <c r="H947" s="266">
        <v>0.45400000000000001</v>
      </c>
      <c r="I947" s="267"/>
      <c r="J947" s="263"/>
      <c r="K947" s="263"/>
      <c r="L947" s="268"/>
      <c r="M947" s="269"/>
      <c r="N947" s="270"/>
      <c r="O947" s="270"/>
      <c r="P947" s="270"/>
      <c r="Q947" s="270"/>
      <c r="R947" s="270"/>
      <c r="S947" s="270"/>
      <c r="T947" s="271"/>
      <c r="U947" s="14"/>
      <c r="V947" s="14"/>
      <c r="W947" s="14"/>
      <c r="X947" s="14"/>
      <c r="Y947" s="14"/>
      <c r="Z947" s="14"/>
      <c r="AA947" s="14"/>
      <c r="AB947" s="14"/>
      <c r="AC947" s="14"/>
      <c r="AD947" s="14"/>
      <c r="AE947" s="14"/>
      <c r="AT947" s="272" t="s">
        <v>364</v>
      </c>
      <c r="AU947" s="272" t="s">
        <v>90</v>
      </c>
      <c r="AV947" s="14" t="s">
        <v>90</v>
      </c>
      <c r="AW947" s="14" t="s">
        <v>36</v>
      </c>
      <c r="AX947" s="14" t="s">
        <v>81</v>
      </c>
      <c r="AY947" s="272" t="s">
        <v>215</v>
      </c>
    </row>
    <row r="948" s="15" customFormat="1">
      <c r="A948" s="15"/>
      <c r="B948" s="273"/>
      <c r="C948" s="274"/>
      <c r="D948" s="233" t="s">
        <v>364</v>
      </c>
      <c r="E948" s="275" t="s">
        <v>1</v>
      </c>
      <c r="F948" s="276" t="s">
        <v>368</v>
      </c>
      <c r="G948" s="274"/>
      <c r="H948" s="277">
        <v>0.45400000000000001</v>
      </c>
      <c r="I948" s="278"/>
      <c r="J948" s="274"/>
      <c r="K948" s="274"/>
      <c r="L948" s="279"/>
      <c r="M948" s="280"/>
      <c r="N948" s="281"/>
      <c r="O948" s="281"/>
      <c r="P948" s="281"/>
      <c r="Q948" s="281"/>
      <c r="R948" s="281"/>
      <c r="S948" s="281"/>
      <c r="T948" s="282"/>
      <c r="U948" s="15"/>
      <c r="V948" s="15"/>
      <c r="W948" s="15"/>
      <c r="X948" s="15"/>
      <c r="Y948" s="15"/>
      <c r="Z948" s="15"/>
      <c r="AA948" s="15"/>
      <c r="AB948" s="15"/>
      <c r="AC948" s="15"/>
      <c r="AD948" s="15"/>
      <c r="AE948" s="15"/>
      <c r="AT948" s="283" t="s">
        <v>364</v>
      </c>
      <c r="AU948" s="283" t="s">
        <v>90</v>
      </c>
      <c r="AV948" s="15" t="s">
        <v>214</v>
      </c>
      <c r="AW948" s="15" t="s">
        <v>36</v>
      </c>
      <c r="AX948" s="15" t="s">
        <v>88</v>
      </c>
      <c r="AY948" s="283" t="s">
        <v>215</v>
      </c>
    </row>
    <row r="949" s="2" customFormat="1" ht="16.5" customHeight="1">
      <c r="A949" s="39"/>
      <c r="B949" s="40"/>
      <c r="C949" s="220" t="s">
        <v>1061</v>
      </c>
      <c r="D949" s="220" t="s">
        <v>216</v>
      </c>
      <c r="E949" s="221" t="s">
        <v>1062</v>
      </c>
      <c r="F949" s="222" t="s">
        <v>1063</v>
      </c>
      <c r="G949" s="223" t="s">
        <v>523</v>
      </c>
      <c r="H949" s="224">
        <v>4.5359999999999996</v>
      </c>
      <c r="I949" s="225"/>
      <c r="J949" s="226">
        <f>ROUND(I949*H949,2)</f>
        <v>0</v>
      </c>
      <c r="K949" s="222" t="s">
        <v>359</v>
      </c>
      <c r="L949" s="45"/>
      <c r="M949" s="227" t="s">
        <v>1</v>
      </c>
      <c r="N949" s="228" t="s">
        <v>46</v>
      </c>
      <c r="O949" s="92"/>
      <c r="P949" s="229">
        <f>O949*H949</f>
        <v>0</v>
      </c>
      <c r="Q949" s="229">
        <v>0.0027499999999999998</v>
      </c>
      <c r="R949" s="229">
        <f>Q949*H949</f>
        <v>0.012473999999999999</v>
      </c>
      <c r="S949" s="229">
        <v>0</v>
      </c>
      <c r="T949" s="230">
        <f>S949*H949</f>
        <v>0</v>
      </c>
      <c r="U949" s="39"/>
      <c r="V949" s="39"/>
      <c r="W949" s="39"/>
      <c r="X949" s="39"/>
      <c r="Y949" s="39"/>
      <c r="Z949" s="39"/>
      <c r="AA949" s="39"/>
      <c r="AB949" s="39"/>
      <c r="AC949" s="39"/>
      <c r="AD949" s="39"/>
      <c r="AE949" s="39"/>
      <c r="AR949" s="231" t="s">
        <v>214</v>
      </c>
      <c r="AT949" s="231" t="s">
        <v>216</v>
      </c>
      <c r="AU949" s="231" t="s">
        <v>90</v>
      </c>
      <c r="AY949" s="18" t="s">
        <v>215</v>
      </c>
      <c r="BE949" s="232">
        <f>IF(N949="základní",J949,0)</f>
        <v>0</v>
      </c>
      <c r="BF949" s="232">
        <f>IF(N949="snížená",J949,0)</f>
        <v>0</v>
      </c>
      <c r="BG949" s="232">
        <f>IF(N949="zákl. přenesená",J949,0)</f>
        <v>0</v>
      </c>
      <c r="BH949" s="232">
        <f>IF(N949="sníž. přenesená",J949,0)</f>
        <v>0</v>
      </c>
      <c r="BI949" s="232">
        <f>IF(N949="nulová",J949,0)</f>
        <v>0</v>
      </c>
      <c r="BJ949" s="18" t="s">
        <v>88</v>
      </c>
      <c r="BK949" s="232">
        <f>ROUND(I949*H949,2)</f>
        <v>0</v>
      </c>
      <c r="BL949" s="18" t="s">
        <v>214</v>
      </c>
      <c r="BM949" s="231" t="s">
        <v>1064</v>
      </c>
    </row>
    <row r="950" s="2" customFormat="1">
      <c r="A950" s="39"/>
      <c r="B950" s="40"/>
      <c r="C950" s="41"/>
      <c r="D950" s="233" t="s">
        <v>221</v>
      </c>
      <c r="E950" s="41"/>
      <c r="F950" s="234" t="s">
        <v>1065</v>
      </c>
      <c r="G950" s="41"/>
      <c r="H950" s="41"/>
      <c r="I950" s="235"/>
      <c r="J950" s="41"/>
      <c r="K950" s="41"/>
      <c r="L950" s="45"/>
      <c r="M950" s="236"/>
      <c r="N950" s="237"/>
      <c r="O950" s="92"/>
      <c r="P950" s="92"/>
      <c r="Q950" s="92"/>
      <c r="R950" s="92"/>
      <c r="S950" s="92"/>
      <c r="T950" s="93"/>
      <c r="U950" s="39"/>
      <c r="V950" s="39"/>
      <c r="W950" s="39"/>
      <c r="X950" s="39"/>
      <c r="Y950" s="39"/>
      <c r="Z950" s="39"/>
      <c r="AA950" s="39"/>
      <c r="AB950" s="39"/>
      <c r="AC950" s="39"/>
      <c r="AD950" s="39"/>
      <c r="AE950" s="39"/>
      <c r="AT950" s="18" t="s">
        <v>221</v>
      </c>
      <c r="AU950" s="18" t="s">
        <v>90</v>
      </c>
    </row>
    <row r="951" s="2" customFormat="1">
      <c r="A951" s="39"/>
      <c r="B951" s="40"/>
      <c r="C951" s="41"/>
      <c r="D951" s="250" t="s">
        <v>362</v>
      </c>
      <c r="E951" s="41"/>
      <c r="F951" s="251" t="s">
        <v>1066</v>
      </c>
      <c r="G951" s="41"/>
      <c r="H951" s="41"/>
      <c r="I951" s="235"/>
      <c r="J951" s="41"/>
      <c r="K951" s="41"/>
      <c r="L951" s="45"/>
      <c r="M951" s="236"/>
      <c r="N951" s="237"/>
      <c r="O951" s="92"/>
      <c r="P951" s="92"/>
      <c r="Q951" s="92"/>
      <c r="R951" s="92"/>
      <c r="S951" s="92"/>
      <c r="T951" s="93"/>
      <c r="U951" s="39"/>
      <c r="V951" s="39"/>
      <c r="W951" s="39"/>
      <c r="X951" s="39"/>
      <c r="Y951" s="39"/>
      <c r="Z951" s="39"/>
      <c r="AA951" s="39"/>
      <c r="AB951" s="39"/>
      <c r="AC951" s="39"/>
      <c r="AD951" s="39"/>
      <c r="AE951" s="39"/>
      <c r="AT951" s="18" t="s">
        <v>362</v>
      </c>
      <c r="AU951" s="18" t="s">
        <v>90</v>
      </c>
    </row>
    <row r="952" s="13" customFormat="1">
      <c r="A952" s="13"/>
      <c r="B952" s="252"/>
      <c r="C952" s="253"/>
      <c r="D952" s="233" t="s">
        <v>364</v>
      </c>
      <c r="E952" s="254" t="s">
        <v>1</v>
      </c>
      <c r="F952" s="255" t="s">
        <v>1058</v>
      </c>
      <c r="G952" s="253"/>
      <c r="H952" s="254" t="s">
        <v>1</v>
      </c>
      <c r="I952" s="256"/>
      <c r="J952" s="253"/>
      <c r="K952" s="253"/>
      <c r="L952" s="257"/>
      <c r="M952" s="258"/>
      <c r="N952" s="259"/>
      <c r="O952" s="259"/>
      <c r="P952" s="259"/>
      <c r="Q952" s="259"/>
      <c r="R952" s="259"/>
      <c r="S952" s="259"/>
      <c r="T952" s="260"/>
      <c r="U952" s="13"/>
      <c r="V952" s="13"/>
      <c r="W952" s="13"/>
      <c r="X952" s="13"/>
      <c r="Y952" s="13"/>
      <c r="Z952" s="13"/>
      <c r="AA952" s="13"/>
      <c r="AB952" s="13"/>
      <c r="AC952" s="13"/>
      <c r="AD952" s="13"/>
      <c r="AE952" s="13"/>
      <c r="AT952" s="261" t="s">
        <v>364</v>
      </c>
      <c r="AU952" s="261" t="s">
        <v>90</v>
      </c>
      <c r="AV952" s="13" t="s">
        <v>88</v>
      </c>
      <c r="AW952" s="13" t="s">
        <v>36</v>
      </c>
      <c r="AX952" s="13" t="s">
        <v>81</v>
      </c>
      <c r="AY952" s="261" t="s">
        <v>215</v>
      </c>
    </row>
    <row r="953" s="13" customFormat="1">
      <c r="A953" s="13"/>
      <c r="B953" s="252"/>
      <c r="C953" s="253"/>
      <c r="D953" s="233" t="s">
        <v>364</v>
      </c>
      <c r="E953" s="254" t="s">
        <v>1</v>
      </c>
      <c r="F953" s="255" t="s">
        <v>1059</v>
      </c>
      <c r="G953" s="253"/>
      <c r="H953" s="254" t="s">
        <v>1</v>
      </c>
      <c r="I953" s="256"/>
      <c r="J953" s="253"/>
      <c r="K953" s="253"/>
      <c r="L953" s="257"/>
      <c r="M953" s="258"/>
      <c r="N953" s="259"/>
      <c r="O953" s="259"/>
      <c r="P953" s="259"/>
      <c r="Q953" s="259"/>
      <c r="R953" s="259"/>
      <c r="S953" s="259"/>
      <c r="T953" s="260"/>
      <c r="U953" s="13"/>
      <c r="V953" s="13"/>
      <c r="W953" s="13"/>
      <c r="X953" s="13"/>
      <c r="Y953" s="13"/>
      <c r="Z953" s="13"/>
      <c r="AA953" s="13"/>
      <c r="AB953" s="13"/>
      <c r="AC953" s="13"/>
      <c r="AD953" s="13"/>
      <c r="AE953" s="13"/>
      <c r="AT953" s="261" t="s">
        <v>364</v>
      </c>
      <c r="AU953" s="261" t="s">
        <v>90</v>
      </c>
      <c r="AV953" s="13" t="s">
        <v>88</v>
      </c>
      <c r="AW953" s="13" t="s">
        <v>36</v>
      </c>
      <c r="AX953" s="13" t="s">
        <v>81</v>
      </c>
      <c r="AY953" s="261" t="s">
        <v>215</v>
      </c>
    </row>
    <row r="954" s="14" customFormat="1">
      <c r="A954" s="14"/>
      <c r="B954" s="262"/>
      <c r="C954" s="263"/>
      <c r="D954" s="233" t="s">
        <v>364</v>
      </c>
      <c r="E954" s="264" t="s">
        <v>1</v>
      </c>
      <c r="F954" s="265" t="s">
        <v>1067</v>
      </c>
      <c r="G954" s="263"/>
      <c r="H954" s="266">
        <v>4.5359999999999996</v>
      </c>
      <c r="I954" s="267"/>
      <c r="J954" s="263"/>
      <c r="K954" s="263"/>
      <c r="L954" s="268"/>
      <c r="M954" s="269"/>
      <c r="N954" s="270"/>
      <c r="O954" s="270"/>
      <c r="P954" s="270"/>
      <c r="Q954" s="270"/>
      <c r="R954" s="270"/>
      <c r="S954" s="270"/>
      <c r="T954" s="271"/>
      <c r="U954" s="14"/>
      <c r="V954" s="14"/>
      <c r="W954" s="14"/>
      <c r="X954" s="14"/>
      <c r="Y954" s="14"/>
      <c r="Z954" s="14"/>
      <c r="AA954" s="14"/>
      <c r="AB954" s="14"/>
      <c r="AC954" s="14"/>
      <c r="AD954" s="14"/>
      <c r="AE954" s="14"/>
      <c r="AT954" s="272" t="s">
        <v>364</v>
      </c>
      <c r="AU954" s="272" t="s">
        <v>90</v>
      </c>
      <c r="AV954" s="14" t="s">
        <v>90</v>
      </c>
      <c r="AW954" s="14" t="s">
        <v>36</v>
      </c>
      <c r="AX954" s="14" t="s">
        <v>81</v>
      </c>
      <c r="AY954" s="272" t="s">
        <v>215</v>
      </c>
    </row>
    <row r="955" s="15" customFormat="1">
      <c r="A955" s="15"/>
      <c r="B955" s="273"/>
      <c r="C955" s="274"/>
      <c r="D955" s="233" t="s">
        <v>364</v>
      </c>
      <c r="E955" s="275" t="s">
        <v>1</v>
      </c>
      <c r="F955" s="276" t="s">
        <v>368</v>
      </c>
      <c r="G955" s="274"/>
      <c r="H955" s="277">
        <v>4.5359999999999996</v>
      </c>
      <c r="I955" s="278"/>
      <c r="J955" s="274"/>
      <c r="K955" s="274"/>
      <c r="L955" s="279"/>
      <c r="M955" s="280"/>
      <c r="N955" s="281"/>
      <c r="O955" s="281"/>
      <c r="P955" s="281"/>
      <c r="Q955" s="281"/>
      <c r="R955" s="281"/>
      <c r="S955" s="281"/>
      <c r="T955" s="282"/>
      <c r="U955" s="15"/>
      <c r="V955" s="15"/>
      <c r="W955" s="15"/>
      <c r="X955" s="15"/>
      <c r="Y955" s="15"/>
      <c r="Z955" s="15"/>
      <c r="AA955" s="15"/>
      <c r="AB955" s="15"/>
      <c r="AC955" s="15"/>
      <c r="AD955" s="15"/>
      <c r="AE955" s="15"/>
      <c r="AT955" s="283" t="s">
        <v>364</v>
      </c>
      <c r="AU955" s="283" t="s">
        <v>90</v>
      </c>
      <c r="AV955" s="15" t="s">
        <v>214</v>
      </c>
      <c r="AW955" s="15" t="s">
        <v>36</v>
      </c>
      <c r="AX955" s="15" t="s">
        <v>88</v>
      </c>
      <c r="AY955" s="283" t="s">
        <v>215</v>
      </c>
    </row>
    <row r="956" s="2" customFormat="1" ht="16.5" customHeight="1">
      <c r="A956" s="39"/>
      <c r="B956" s="40"/>
      <c r="C956" s="220" t="s">
        <v>1068</v>
      </c>
      <c r="D956" s="220" t="s">
        <v>216</v>
      </c>
      <c r="E956" s="221" t="s">
        <v>1069</v>
      </c>
      <c r="F956" s="222" t="s">
        <v>1070</v>
      </c>
      <c r="G956" s="223" t="s">
        <v>523</v>
      </c>
      <c r="H956" s="224">
        <v>4.5359999999999996</v>
      </c>
      <c r="I956" s="225"/>
      <c r="J956" s="226">
        <f>ROUND(I956*H956,2)</f>
        <v>0</v>
      </c>
      <c r="K956" s="222" t="s">
        <v>359</v>
      </c>
      <c r="L956" s="45"/>
      <c r="M956" s="227" t="s">
        <v>1</v>
      </c>
      <c r="N956" s="228" t="s">
        <v>46</v>
      </c>
      <c r="O956" s="92"/>
      <c r="P956" s="229">
        <f>O956*H956</f>
        <v>0</v>
      </c>
      <c r="Q956" s="229">
        <v>0</v>
      </c>
      <c r="R956" s="229">
        <f>Q956*H956</f>
        <v>0</v>
      </c>
      <c r="S956" s="229">
        <v>0</v>
      </c>
      <c r="T956" s="230">
        <f>S956*H956</f>
        <v>0</v>
      </c>
      <c r="U956" s="39"/>
      <c r="V956" s="39"/>
      <c r="W956" s="39"/>
      <c r="X956" s="39"/>
      <c r="Y956" s="39"/>
      <c r="Z956" s="39"/>
      <c r="AA956" s="39"/>
      <c r="AB956" s="39"/>
      <c r="AC956" s="39"/>
      <c r="AD956" s="39"/>
      <c r="AE956" s="39"/>
      <c r="AR956" s="231" t="s">
        <v>214</v>
      </c>
      <c r="AT956" s="231" t="s">
        <v>216</v>
      </c>
      <c r="AU956" s="231" t="s">
        <v>90</v>
      </c>
      <c r="AY956" s="18" t="s">
        <v>215</v>
      </c>
      <c r="BE956" s="232">
        <f>IF(N956="základní",J956,0)</f>
        <v>0</v>
      </c>
      <c r="BF956" s="232">
        <f>IF(N956="snížená",J956,0)</f>
        <v>0</v>
      </c>
      <c r="BG956" s="232">
        <f>IF(N956="zákl. přenesená",J956,0)</f>
        <v>0</v>
      </c>
      <c r="BH956" s="232">
        <f>IF(N956="sníž. přenesená",J956,0)</f>
        <v>0</v>
      </c>
      <c r="BI956" s="232">
        <f>IF(N956="nulová",J956,0)</f>
        <v>0</v>
      </c>
      <c r="BJ956" s="18" t="s">
        <v>88</v>
      </c>
      <c r="BK956" s="232">
        <f>ROUND(I956*H956,2)</f>
        <v>0</v>
      </c>
      <c r="BL956" s="18" t="s">
        <v>214</v>
      </c>
      <c r="BM956" s="231" t="s">
        <v>1071</v>
      </c>
    </row>
    <row r="957" s="2" customFormat="1">
      <c r="A957" s="39"/>
      <c r="B957" s="40"/>
      <c r="C957" s="41"/>
      <c r="D957" s="233" t="s">
        <v>221</v>
      </c>
      <c r="E957" s="41"/>
      <c r="F957" s="234" t="s">
        <v>1072</v>
      </c>
      <c r="G957" s="41"/>
      <c r="H957" s="41"/>
      <c r="I957" s="235"/>
      <c r="J957" s="41"/>
      <c r="K957" s="41"/>
      <c r="L957" s="45"/>
      <c r="M957" s="236"/>
      <c r="N957" s="237"/>
      <c r="O957" s="92"/>
      <c r="P957" s="92"/>
      <c r="Q957" s="92"/>
      <c r="R957" s="92"/>
      <c r="S957" s="92"/>
      <c r="T957" s="93"/>
      <c r="U957" s="39"/>
      <c r="V957" s="39"/>
      <c r="W957" s="39"/>
      <c r="X957" s="39"/>
      <c r="Y957" s="39"/>
      <c r="Z957" s="39"/>
      <c r="AA957" s="39"/>
      <c r="AB957" s="39"/>
      <c r="AC957" s="39"/>
      <c r="AD957" s="39"/>
      <c r="AE957" s="39"/>
      <c r="AT957" s="18" t="s">
        <v>221</v>
      </c>
      <c r="AU957" s="18" t="s">
        <v>90</v>
      </c>
    </row>
    <row r="958" s="2" customFormat="1">
      <c r="A958" s="39"/>
      <c r="B958" s="40"/>
      <c r="C958" s="41"/>
      <c r="D958" s="250" t="s">
        <v>362</v>
      </c>
      <c r="E958" s="41"/>
      <c r="F958" s="251" t="s">
        <v>1073</v>
      </c>
      <c r="G958" s="41"/>
      <c r="H958" s="41"/>
      <c r="I958" s="235"/>
      <c r="J958" s="41"/>
      <c r="K958" s="41"/>
      <c r="L958" s="45"/>
      <c r="M958" s="236"/>
      <c r="N958" s="237"/>
      <c r="O958" s="92"/>
      <c r="P958" s="92"/>
      <c r="Q958" s="92"/>
      <c r="R958" s="92"/>
      <c r="S958" s="92"/>
      <c r="T958" s="93"/>
      <c r="U958" s="39"/>
      <c r="V958" s="39"/>
      <c r="W958" s="39"/>
      <c r="X958" s="39"/>
      <c r="Y958" s="39"/>
      <c r="Z958" s="39"/>
      <c r="AA958" s="39"/>
      <c r="AB958" s="39"/>
      <c r="AC958" s="39"/>
      <c r="AD958" s="39"/>
      <c r="AE958" s="39"/>
      <c r="AT958" s="18" t="s">
        <v>362</v>
      </c>
      <c r="AU958" s="18" t="s">
        <v>90</v>
      </c>
    </row>
    <row r="959" s="2" customFormat="1" ht="16.5" customHeight="1">
      <c r="A959" s="39"/>
      <c r="B959" s="40"/>
      <c r="C959" s="220" t="s">
        <v>1074</v>
      </c>
      <c r="D959" s="220" t="s">
        <v>216</v>
      </c>
      <c r="E959" s="221" t="s">
        <v>1075</v>
      </c>
      <c r="F959" s="222" t="s">
        <v>1076</v>
      </c>
      <c r="G959" s="223" t="s">
        <v>583</v>
      </c>
      <c r="H959" s="224">
        <v>0.064000000000000001</v>
      </c>
      <c r="I959" s="225"/>
      <c r="J959" s="226">
        <f>ROUND(I959*H959,2)</f>
        <v>0</v>
      </c>
      <c r="K959" s="222" t="s">
        <v>359</v>
      </c>
      <c r="L959" s="45"/>
      <c r="M959" s="227" t="s">
        <v>1</v>
      </c>
      <c r="N959" s="228" t="s">
        <v>46</v>
      </c>
      <c r="O959" s="92"/>
      <c r="P959" s="229">
        <f>O959*H959</f>
        <v>0</v>
      </c>
      <c r="Q959" s="229">
        <v>1.0463199999999999</v>
      </c>
      <c r="R959" s="229">
        <f>Q959*H959</f>
        <v>0.066964479999999993</v>
      </c>
      <c r="S959" s="229">
        <v>0</v>
      </c>
      <c r="T959" s="230">
        <f>S959*H959</f>
        <v>0</v>
      </c>
      <c r="U959" s="39"/>
      <c r="V959" s="39"/>
      <c r="W959" s="39"/>
      <c r="X959" s="39"/>
      <c r="Y959" s="39"/>
      <c r="Z959" s="39"/>
      <c r="AA959" s="39"/>
      <c r="AB959" s="39"/>
      <c r="AC959" s="39"/>
      <c r="AD959" s="39"/>
      <c r="AE959" s="39"/>
      <c r="AR959" s="231" t="s">
        <v>214</v>
      </c>
      <c r="AT959" s="231" t="s">
        <v>216</v>
      </c>
      <c r="AU959" s="231" t="s">
        <v>90</v>
      </c>
      <c r="AY959" s="18" t="s">
        <v>215</v>
      </c>
      <c r="BE959" s="232">
        <f>IF(N959="základní",J959,0)</f>
        <v>0</v>
      </c>
      <c r="BF959" s="232">
        <f>IF(N959="snížená",J959,0)</f>
        <v>0</v>
      </c>
      <c r="BG959" s="232">
        <f>IF(N959="zákl. přenesená",J959,0)</f>
        <v>0</v>
      </c>
      <c r="BH959" s="232">
        <f>IF(N959="sníž. přenesená",J959,0)</f>
        <v>0</v>
      </c>
      <c r="BI959" s="232">
        <f>IF(N959="nulová",J959,0)</f>
        <v>0</v>
      </c>
      <c r="BJ959" s="18" t="s">
        <v>88</v>
      </c>
      <c r="BK959" s="232">
        <f>ROUND(I959*H959,2)</f>
        <v>0</v>
      </c>
      <c r="BL959" s="18" t="s">
        <v>214</v>
      </c>
      <c r="BM959" s="231" t="s">
        <v>1077</v>
      </c>
    </row>
    <row r="960" s="2" customFormat="1">
      <c r="A960" s="39"/>
      <c r="B960" s="40"/>
      <c r="C960" s="41"/>
      <c r="D960" s="233" t="s">
        <v>221</v>
      </c>
      <c r="E960" s="41"/>
      <c r="F960" s="234" t="s">
        <v>1078</v>
      </c>
      <c r="G960" s="41"/>
      <c r="H960" s="41"/>
      <c r="I960" s="235"/>
      <c r="J960" s="41"/>
      <c r="K960" s="41"/>
      <c r="L960" s="45"/>
      <c r="M960" s="236"/>
      <c r="N960" s="237"/>
      <c r="O960" s="92"/>
      <c r="P960" s="92"/>
      <c r="Q960" s="92"/>
      <c r="R960" s="92"/>
      <c r="S960" s="92"/>
      <c r="T960" s="93"/>
      <c r="U960" s="39"/>
      <c r="V960" s="39"/>
      <c r="W960" s="39"/>
      <c r="X960" s="39"/>
      <c r="Y960" s="39"/>
      <c r="Z960" s="39"/>
      <c r="AA960" s="39"/>
      <c r="AB960" s="39"/>
      <c r="AC960" s="39"/>
      <c r="AD960" s="39"/>
      <c r="AE960" s="39"/>
      <c r="AT960" s="18" t="s">
        <v>221</v>
      </c>
      <c r="AU960" s="18" t="s">
        <v>90</v>
      </c>
    </row>
    <row r="961" s="2" customFormat="1">
      <c r="A961" s="39"/>
      <c r="B961" s="40"/>
      <c r="C961" s="41"/>
      <c r="D961" s="250" t="s">
        <v>362</v>
      </c>
      <c r="E961" s="41"/>
      <c r="F961" s="251" t="s">
        <v>1079</v>
      </c>
      <c r="G961" s="41"/>
      <c r="H961" s="41"/>
      <c r="I961" s="235"/>
      <c r="J961" s="41"/>
      <c r="K961" s="41"/>
      <c r="L961" s="45"/>
      <c r="M961" s="236"/>
      <c r="N961" s="237"/>
      <c r="O961" s="92"/>
      <c r="P961" s="92"/>
      <c r="Q961" s="92"/>
      <c r="R961" s="92"/>
      <c r="S961" s="92"/>
      <c r="T961" s="93"/>
      <c r="U961" s="39"/>
      <c r="V961" s="39"/>
      <c r="W961" s="39"/>
      <c r="X961" s="39"/>
      <c r="Y961" s="39"/>
      <c r="Z961" s="39"/>
      <c r="AA961" s="39"/>
      <c r="AB961" s="39"/>
      <c r="AC961" s="39"/>
      <c r="AD961" s="39"/>
      <c r="AE961" s="39"/>
      <c r="AT961" s="18" t="s">
        <v>362</v>
      </c>
      <c r="AU961" s="18" t="s">
        <v>90</v>
      </c>
    </row>
    <row r="962" s="14" customFormat="1">
      <c r="A962" s="14"/>
      <c r="B962" s="262"/>
      <c r="C962" s="263"/>
      <c r="D962" s="233" t="s">
        <v>364</v>
      </c>
      <c r="E962" s="264" t="s">
        <v>1</v>
      </c>
      <c r="F962" s="265" t="s">
        <v>1080</v>
      </c>
      <c r="G962" s="263"/>
      <c r="H962" s="266">
        <v>0.064000000000000001</v>
      </c>
      <c r="I962" s="267"/>
      <c r="J962" s="263"/>
      <c r="K962" s="263"/>
      <c r="L962" s="268"/>
      <c r="M962" s="269"/>
      <c r="N962" s="270"/>
      <c r="O962" s="270"/>
      <c r="P962" s="270"/>
      <c r="Q962" s="270"/>
      <c r="R962" s="270"/>
      <c r="S962" s="270"/>
      <c r="T962" s="271"/>
      <c r="U962" s="14"/>
      <c r="V962" s="14"/>
      <c r="W962" s="14"/>
      <c r="X962" s="14"/>
      <c r="Y962" s="14"/>
      <c r="Z962" s="14"/>
      <c r="AA962" s="14"/>
      <c r="AB962" s="14"/>
      <c r="AC962" s="14"/>
      <c r="AD962" s="14"/>
      <c r="AE962" s="14"/>
      <c r="AT962" s="272" t="s">
        <v>364</v>
      </c>
      <c r="AU962" s="272" t="s">
        <v>90</v>
      </c>
      <c r="AV962" s="14" t="s">
        <v>90</v>
      </c>
      <c r="AW962" s="14" t="s">
        <v>36</v>
      </c>
      <c r="AX962" s="14" t="s">
        <v>81</v>
      </c>
      <c r="AY962" s="272" t="s">
        <v>215</v>
      </c>
    </row>
    <row r="963" s="15" customFormat="1">
      <c r="A963" s="15"/>
      <c r="B963" s="273"/>
      <c r="C963" s="274"/>
      <c r="D963" s="233" t="s">
        <v>364</v>
      </c>
      <c r="E963" s="275" t="s">
        <v>1</v>
      </c>
      <c r="F963" s="276" t="s">
        <v>368</v>
      </c>
      <c r="G963" s="274"/>
      <c r="H963" s="277">
        <v>0.064000000000000001</v>
      </c>
      <c r="I963" s="278"/>
      <c r="J963" s="274"/>
      <c r="K963" s="274"/>
      <c r="L963" s="279"/>
      <c r="M963" s="280"/>
      <c r="N963" s="281"/>
      <c r="O963" s="281"/>
      <c r="P963" s="281"/>
      <c r="Q963" s="281"/>
      <c r="R963" s="281"/>
      <c r="S963" s="281"/>
      <c r="T963" s="282"/>
      <c r="U963" s="15"/>
      <c r="V963" s="15"/>
      <c r="W963" s="15"/>
      <c r="X963" s="15"/>
      <c r="Y963" s="15"/>
      <c r="Z963" s="15"/>
      <c r="AA963" s="15"/>
      <c r="AB963" s="15"/>
      <c r="AC963" s="15"/>
      <c r="AD963" s="15"/>
      <c r="AE963" s="15"/>
      <c r="AT963" s="283" t="s">
        <v>364</v>
      </c>
      <c r="AU963" s="283" t="s">
        <v>90</v>
      </c>
      <c r="AV963" s="15" t="s">
        <v>214</v>
      </c>
      <c r="AW963" s="15" t="s">
        <v>36</v>
      </c>
      <c r="AX963" s="15" t="s">
        <v>88</v>
      </c>
      <c r="AY963" s="283" t="s">
        <v>215</v>
      </c>
    </row>
    <row r="964" s="2" customFormat="1" ht="24.15" customHeight="1">
      <c r="A964" s="39"/>
      <c r="B964" s="40"/>
      <c r="C964" s="220" t="s">
        <v>1081</v>
      </c>
      <c r="D964" s="220" t="s">
        <v>216</v>
      </c>
      <c r="E964" s="221" t="s">
        <v>1082</v>
      </c>
      <c r="F964" s="222" t="s">
        <v>1083</v>
      </c>
      <c r="G964" s="223" t="s">
        <v>716</v>
      </c>
      <c r="H964" s="224">
        <v>722</v>
      </c>
      <c r="I964" s="225"/>
      <c r="J964" s="226">
        <f>ROUND(I964*H964,2)</f>
        <v>0</v>
      </c>
      <c r="K964" s="222" t="s">
        <v>359</v>
      </c>
      <c r="L964" s="45"/>
      <c r="M964" s="227" t="s">
        <v>1</v>
      </c>
      <c r="N964" s="228" t="s">
        <v>46</v>
      </c>
      <c r="O964" s="92"/>
      <c r="P964" s="229">
        <f>O964*H964</f>
        <v>0</v>
      </c>
      <c r="Q964" s="229">
        <v>0.00032000000000000003</v>
      </c>
      <c r="R964" s="229">
        <f>Q964*H964</f>
        <v>0.23104000000000002</v>
      </c>
      <c r="S964" s="229">
        <v>0</v>
      </c>
      <c r="T964" s="230">
        <f>S964*H964</f>
        <v>0</v>
      </c>
      <c r="U964" s="39"/>
      <c r="V964" s="39"/>
      <c r="W964" s="39"/>
      <c r="X964" s="39"/>
      <c r="Y964" s="39"/>
      <c r="Z964" s="39"/>
      <c r="AA964" s="39"/>
      <c r="AB964" s="39"/>
      <c r="AC964" s="39"/>
      <c r="AD964" s="39"/>
      <c r="AE964" s="39"/>
      <c r="AR964" s="231" t="s">
        <v>214</v>
      </c>
      <c r="AT964" s="231" t="s">
        <v>216</v>
      </c>
      <c r="AU964" s="231" t="s">
        <v>90</v>
      </c>
      <c r="AY964" s="18" t="s">
        <v>215</v>
      </c>
      <c r="BE964" s="232">
        <f>IF(N964="základní",J964,0)</f>
        <v>0</v>
      </c>
      <c r="BF964" s="232">
        <f>IF(N964="snížená",J964,0)</f>
        <v>0</v>
      </c>
      <c r="BG964" s="232">
        <f>IF(N964="zákl. přenesená",J964,0)</f>
        <v>0</v>
      </c>
      <c r="BH964" s="232">
        <f>IF(N964="sníž. přenesená",J964,0)</f>
        <v>0</v>
      </c>
      <c r="BI964" s="232">
        <f>IF(N964="nulová",J964,0)</f>
        <v>0</v>
      </c>
      <c r="BJ964" s="18" t="s">
        <v>88</v>
      </c>
      <c r="BK964" s="232">
        <f>ROUND(I964*H964,2)</f>
        <v>0</v>
      </c>
      <c r="BL964" s="18" t="s">
        <v>214</v>
      </c>
      <c r="BM964" s="231" t="s">
        <v>1084</v>
      </c>
    </row>
    <row r="965" s="2" customFormat="1">
      <c r="A965" s="39"/>
      <c r="B965" s="40"/>
      <c r="C965" s="41"/>
      <c r="D965" s="233" t="s">
        <v>221</v>
      </c>
      <c r="E965" s="41"/>
      <c r="F965" s="234" t="s">
        <v>1085</v>
      </c>
      <c r="G965" s="41"/>
      <c r="H965" s="41"/>
      <c r="I965" s="235"/>
      <c r="J965" s="41"/>
      <c r="K965" s="41"/>
      <c r="L965" s="45"/>
      <c r="M965" s="236"/>
      <c r="N965" s="237"/>
      <c r="O965" s="92"/>
      <c r="P965" s="92"/>
      <c r="Q965" s="92"/>
      <c r="R965" s="92"/>
      <c r="S965" s="92"/>
      <c r="T965" s="93"/>
      <c r="U965" s="39"/>
      <c r="V965" s="39"/>
      <c r="W965" s="39"/>
      <c r="X965" s="39"/>
      <c r="Y965" s="39"/>
      <c r="Z965" s="39"/>
      <c r="AA965" s="39"/>
      <c r="AB965" s="39"/>
      <c r="AC965" s="39"/>
      <c r="AD965" s="39"/>
      <c r="AE965" s="39"/>
      <c r="AT965" s="18" t="s">
        <v>221</v>
      </c>
      <c r="AU965" s="18" t="s">
        <v>90</v>
      </c>
    </row>
    <row r="966" s="2" customFormat="1">
      <c r="A966" s="39"/>
      <c r="B966" s="40"/>
      <c r="C966" s="41"/>
      <c r="D966" s="250" t="s">
        <v>362</v>
      </c>
      <c r="E966" s="41"/>
      <c r="F966" s="251" t="s">
        <v>1086</v>
      </c>
      <c r="G966" s="41"/>
      <c r="H966" s="41"/>
      <c r="I966" s="235"/>
      <c r="J966" s="41"/>
      <c r="K966" s="41"/>
      <c r="L966" s="45"/>
      <c r="M966" s="236"/>
      <c r="N966" s="237"/>
      <c r="O966" s="92"/>
      <c r="P966" s="92"/>
      <c r="Q966" s="92"/>
      <c r="R966" s="92"/>
      <c r="S966" s="92"/>
      <c r="T966" s="93"/>
      <c r="U966" s="39"/>
      <c r="V966" s="39"/>
      <c r="W966" s="39"/>
      <c r="X966" s="39"/>
      <c r="Y966" s="39"/>
      <c r="Z966" s="39"/>
      <c r="AA966" s="39"/>
      <c r="AB966" s="39"/>
      <c r="AC966" s="39"/>
      <c r="AD966" s="39"/>
      <c r="AE966" s="39"/>
      <c r="AT966" s="18" t="s">
        <v>362</v>
      </c>
      <c r="AU966" s="18" t="s">
        <v>90</v>
      </c>
    </row>
    <row r="967" s="13" customFormat="1">
      <c r="A967" s="13"/>
      <c r="B967" s="252"/>
      <c r="C967" s="253"/>
      <c r="D967" s="233" t="s">
        <v>364</v>
      </c>
      <c r="E967" s="254" t="s">
        <v>1</v>
      </c>
      <c r="F967" s="255" t="s">
        <v>1087</v>
      </c>
      <c r="G967" s="253"/>
      <c r="H967" s="254" t="s">
        <v>1</v>
      </c>
      <c r="I967" s="256"/>
      <c r="J967" s="253"/>
      <c r="K967" s="253"/>
      <c r="L967" s="257"/>
      <c r="M967" s="258"/>
      <c r="N967" s="259"/>
      <c r="O967" s="259"/>
      <c r="P967" s="259"/>
      <c r="Q967" s="259"/>
      <c r="R967" s="259"/>
      <c r="S967" s="259"/>
      <c r="T967" s="260"/>
      <c r="U967" s="13"/>
      <c r="V967" s="13"/>
      <c r="W967" s="13"/>
      <c r="X967" s="13"/>
      <c r="Y967" s="13"/>
      <c r="Z967" s="13"/>
      <c r="AA967" s="13"/>
      <c r="AB967" s="13"/>
      <c r="AC967" s="13"/>
      <c r="AD967" s="13"/>
      <c r="AE967" s="13"/>
      <c r="AT967" s="261" t="s">
        <v>364</v>
      </c>
      <c r="AU967" s="261" t="s">
        <v>90</v>
      </c>
      <c r="AV967" s="13" t="s">
        <v>88</v>
      </c>
      <c r="AW967" s="13" t="s">
        <v>36</v>
      </c>
      <c r="AX967" s="13" t="s">
        <v>81</v>
      </c>
      <c r="AY967" s="261" t="s">
        <v>215</v>
      </c>
    </row>
    <row r="968" s="13" customFormat="1">
      <c r="A968" s="13"/>
      <c r="B968" s="252"/>
      <c r="C968" s="253"/>
      <c r="D968" s="233" t="s">
        <v>364</v>
      </c>
      <c r="E968" s="254" t="s">
        <v>1</v>
      </c>
      <c r="F968" s="255" t="s">
        <v>1058</v>
      </c>
      <c r="G968" s="253"/>
      <c r="H968" s="254" t="s">
        <v>1</v>
      </c>
      <c r="I968" s="256"/>
      <c r="J968" s="253"/>
      <c r="K968" s="253"/>
      <c r="L968" s="257"/>
      <c r="M968" s="258"/>
      <c r="N968" s="259"/>
      <c r="O968" s="259"/>
      <c r="P968" s="259"/>
      <c r="Q968" s="259"/>
      <c r="R968" s="259"/>
      <c r="S968" s="259"/>
      <c r="T968" s="260"/>
      <c r="U968" s="13"/>
      <c r="V968" s="13"/>
      <c r="W968" s="13"/>
      <c r="X968" s="13"/>
      <c r="Y968" s="13"/>
      <c r="Z968" s="13"/>
      <c r="AA968" s="13"/>
      <c r="AB968" s="13"/>
      <c r="AC968" s="13"/>
      <c r="AD968" s="13"/>
      <c r="AE968" s="13"/>
      <c r="AT968" s="261" t="s">
        <v>364</v>
      </c>
      <c r="AU968" s="261" t="s">
        <v>90</v>
      </c>
      <c r="AV968" s="13" t="s">
        <v>88</v>
      </c>
      <c r="AW968" s="13" t="s">
        <v>36</v>
      </c>
      <c r="AX968" s="13" t="s">
        <v>81</v>
      </c>
      <c r="AY968" s="261" t="s">
        <v>215</v>
      </c>
    </row>
    <row r="969" s="14" customFormat="1">
      <c r="A969" s="14"/>
      <c r="B969" s="262"/>
      <c r="C969" s="263"/>
      <c r="D969" s="233" t="s">
        <v>364</v>
      </c>
      <c r="E969" s="264" t="s">
        <v>1</v>
      </c>
      <c r="F969" s="265" t="s">
        <v>1088</v>
      </c>
      <c r="G969" s="263"/>
      <c r="H969" s="266">
        <v>80</v>
      </c>
      <c r="I969" s="267"/>
      <c r="J969" s="263"/>
      <c r="K969" s="263"/>
      <c r="L969" s="268"/>
      <c r="M969" s="269"/>
      <c r="N969" s="270"/>
      <c r="O969" s="270"/>
      <c r="P969" s="270"/>
      <c r="Q969" s="270"/>
      <c r="R969" s="270"/>
      <c r="S969" s="270"/>
      <c r="T969" s="271"/>
      <c r="U969" s="14"/>
      <c r="V969" s="14"/>
      <c r="W969" s="14"/>
      <c r="X969" s="14"/>
      <c r="Y969" s="14"/>
      <c r="Z969" s="14"/>
      <c r="AA969" s="14"/>
      <c r="AB969" s="14"/>
      <c r="AC969" s="14"/>
      <c r="AD969" s="14"/>
      <c r="AE969" s="14"/>
      <c r="AT969" s="272" t="s">
        <v>364</v>
      </c>
      <c r="AU969" s="272" t="s">
        <v>90</v>
      </c>
      <c r="AV969" s="14" t="s">
        <v>90</v>
      </c>
      <c r="AW969" s="14" t="s">
        <v>36</v>
      </c>
      <c r="AX969" s="14" t="s">
        <v>81</v>
      </c>
      <c r="AY969" s="272" t="s">
        <v>215</v>
      </c>
    </row>
    <row r="970" s="13" customFormat="1">
      <c r="A970" s="13"/>
      <c r="B970" s="252"/>
      <c r="C970" s="253"/>
      <c r="D970" s="233" t="s">
        <v>364</v>
      </c>
      <c r="E970" s="254" t="s">
        <v>1</v>
      </c>
      <c r="F970" s="255" t="s">
        <v>1089</v>
      </c>
      <c r="G970" s="253"/>
      <c r="H970" s="254" t="s">
        <v>1</v>
      </c>
      <c r="I970" s="256"/>
      <c r="J970" s="253"/>
      <c r="K970" s="253"/>
      <c r="L970" s="257"/>
      <c r="M970" s="258"/>
      <c r="N970" s="259"/>
      <c r="O970" s="259"/>
      <c r="P970" s="259"/>
      <c r="Q970" s="259"/>
      <c r="R970" s="259"/>
      <c r="S970" s="259"/>
      <c r="T970" s="260"/>
      <c r="U970" s="13"/>
      <c r="V970" s="13"/>
      <c r="W970" s="13"/>
      <c r="X970" s="13"/>
      <c r="Y970" s="13"/>
      <c r="Z970" s="13"/>
      <c r="AA970" s="13"/>
      <c r="AB970" s="13"/>
      <c r="AC970" s="13"/>
      <c r="AD970" s="13"/>
      <c r="AE970" s="13"/>
      <c r="AT970" s="261" t="s">
        <v>364</v>
      </c>
      <c r="AU970" s="261" t="s">
        <v>90</v>
      </c>
      <c r="AV970" s="13" t="s">
        <v>88</v>
      </c>
      <c r="AW970" s="13" t="s">
        <v>36</v>
      </c>
      <c r="AX970" s="13" t="s">
        <v>81</v>
      </c>
      <c r="AY970" s="261" t="s">
        <v>215</v>
      </c>
    </row>
    <row r="971" s="14" customFormat="1">
      <c r="A971" s="14"/>
      <c r="B971" s="262"/>
      <c r="C971" s="263"/>
      <c r="D971" s="233" t="s">
        <v>364</v>
      </c>
      <c r="E971" s="264" t="s">
        <v>1</v>
      </c>
      <c r="F971" s="265" t="s">
        <v>1090</v>
      </c>
      <c r="G971" s="263"/>
      <c r="H971" s="266">
        <v>12</v>
      </c>
      <c r="I971" s="267"/>
      <c r="J971" s="263"/>
      <c r="K971" s="263"/>
      <c r="L971" s="268"/>
      <c r="M971" s="269"/>
      <c r="N971" s="270"/>
      <c r="O971" s="270"/>
      <c r="P971" s="270"/>
      <c r="Q971" s="270"/>
      <c r="R971" s="270"/>
      <c r="S971" s="270"/>
      <c r="T971" s="271"/>
      <c r="U971" s="14"/>
      <c r="V971" s="14"/>
      <c r="W971" s="14"/>
      <c r="X971" s="14"/>
      <c r="Y971" s="14"/>
      <c r="Z971" s="14"/>
      <c r="AA971" s="14"/>
      <c r="AB971" s="14"/>
      <c r="AC971" s="14"/>
      <c r="AD971" s="14"/>
      <c r="AE971" s="14"/>
      <c r="AT971" s="272" t="s">
        <v>364</v>
      </c>
      <c r="AU971" s="272" t="s">
        <v>90</v>
      </c>
      <c r="AV971" s="14" t="s">
        <v>90</v>
      </c>
      <c r="AW971" s="14" t="s">
        <v>36</v>
      </c>
      <c r="AX971" s="14" t="s">
        <v>81</v>
      </c>
      <c r="AY971" s="272" t="s">
        <v>215</v>
      </c>
    </row>
    <row r="972" s="16" customFormat="1">
      <c r="A972" s="16"/>
      <c r="B972" s="284"/>
      <c r="C972" s="285"/>
      <c r="D972" s="233" t="s">
        <v>364</v>
      </c>
      <c r="E972" s="286" t="s">
        <v>1</v>
      </c>
      <c r="F972" s="287" t="s">
        <v>403</v>
      </c>
      <c r="G972" s="285"/>
      <c r="H972" s="288">
        <v>92</v>
      </c>
      <c r="I972" s="289"/>
      <c r="J972" s="285"/>
      <c r="K972" s="285"/>
      <c r="L972" s="290"/>
      <c r="M972" s="291"/>
      <c r="N972" s="292"/>
      <c r="O972" s="292"/>
      <c r="P972" s="292"/>
      <c r="Q972" s="292"/>
      <c r="R972" s="292"/>
      <c r="S972" s="292"/>
      <c r="T972" s="293"/>
      <c r="U972" s="16"/>
      <c r="V972" s="16"/>
      <c r="W972" s="16"/>
      <c r="X972" s="16"/>
      <c r="Y972" s="16"/>
      <c r="Z972" s="16"/>
      <c r="AA972" s="16"/>
      <c r="AB972" s="16"/>
      <c r="AC972" s="16"/>
      <c r="AD972" s="16"/>
      <c r="AE972" s="16"/>
      <c r="AT972" s="294" t="s">
        <v>364</v>
      </c>
      <c r="AU972" s="294" t="s">
        <v>90</v>
      </c>
      <c r="AV972" s="16" t="s">
        <v>227</v>
      </c>
      <c r="AW972" s="16" t="s">
        <v>36</v>
      </c>
      <c r="AX972" s="16" t="s">
        <v>81</v>
      </c>
      <c r="AY972" s="294" t="s">
        <v>215</v>
      </c>
    </row>
    <row r="973" s="13" customFormat="1">
      <c r="A973" s="13"/>
      <c r="B973" s="252"/>
      <c r="C973" s="253"/>
      <c r="D973" s="233" t="s">
        <v>364</v>
      </c>
      <c r="E973" s="254" t="s">
        <v>1</v>
      </c>
      <c r="F973" s="255" t="s">
        <v>1091</v>
      </c>
      <c r="G973" s="253"/>
      <c r="H973" s="254" t="s">
        <v>1</v>
      </c>
      <c r="I973" s="256"/>
      <c r="J973" s="253"/>
      <c r="K973" s="253"/>
      <c r="L973" s="257"/>
      <c r="M973" s="258"/>
      <c r="N973" s="259"/>
      <c r="O973" s="259"/>
      <c r="P973" s="259"/>
      <c r="Q973" s="259"/>
      <c r="R973" s="259"/>
      <c r="S973" s="259"/>
      <c r="T973" s="260"/>
      <c r="U973" s="13"/>
      <c r="V973" s="13"/>
      <c r="W973" s="13"/>
      <c r="X973" s="13"/>
      <c r="Y973" s="13"/>
      <c r="Z973" s="13"/>
      <c r="AA973" s="13"/>
      <c r="AB973" s="13"/>
      <c r="AC973" s="13"/>
      <c r="AD973" s="13"/>
      <c r="AE973" s="13"/>
      <c r="AT973" s="261" t="s">
        <v>364</v>
      </c>
      <c r="AU973" s="261" t="s">
        <v>90</v>
      </c>
      <c r="AV973" s="13" t="s">
        <v>88</v>
      </c>
      <c r="AW973" s="13" t="s">
        <v>36</v>
      </c>
      <c r="AX973" s="13" t="s">
        <v>81</v>
      </c>
      <c r="AY973" s="261" t="s">
        <v>215</v>
      </c>
    </row>
    <row r="974" s="13" customFormat="1">
      <c r="A974" s="13"/>
      <c r="B974" s="252"/>
      <c r="C974" s="253"/>
      <c r="D974" s="233" t="s">
        <v>364</v>
      </c>
      <c r="E974" s="254" t="s">
        <v>1</v>
      </c>
      <c r="F974" s="255" t="s">
        <v>1058</v>
      </c>
      <c r="G974" s="253"/>
      <c r="H974" s="254" t="s">
        <v>1</v>
      </c>
      <c r="I974" s="256"/>
      <c r="J974" s="253"/>
      <c r="K974" s="253"/>
      <c r="L974" s="257"/>
      <c r="M974" s="258"/>
      <c r="N974" s="259"/>
      <c r="O974" s="259"/>
      <c r="P974" s="259"/>
      <c r="Q974" s="259"/>
      <c r="R974" s="259"/>
      <c r="S974" s="259"/>
      <c r="T974" s="260"/>
      <c r="U974" s="13"/>
      <c r="V974" s="13"/>
      <c r="W974" s="13"/>
      <c r="X974" s="13"/>
      <c r="Y974" s="13"/>
      <c r="Z974" s="13"/>
      <c r="AA974" s="13"/>
      <c r="AB974" s="13"/>
      <c r="AC974" s="13"/>
      <c r="AD974" s="13"/>
      <c r="AE974" s="13"/>
      <c r="AT974" s="261" t="s">
        <v>364</v>
      </c>
      <c r="AU974" s="261" t="s">
        <v>90</v>
      </c>
      <c r="AV974" s="13" t="s">
        <v>88</v>
      </c>
      <c r="AW974" s="13" t="s">
        <v>36</v>
      </c>
      <c r="AX974" s="13" t="s">
        <v>81</v>
      </c>
      <c r="AY974" s="261" t="s">
        <v>215</v>
      </c>
    </row>
    <row r="975" s="14" customFormat="1">
      <c r="A975" s="14"/>
      <c r="B975" s="262"/>
      <c r="C975" s="263"/>
      <c r="D975" s="233" t="s">
        <v>364</v>
      </c>
      <c r="E975" s="264" t="s">
        <v>1</v>
      </c>
      <c r="F975" s="265" t="s">
        <v>1092</v>
      </c>
      <c r="G975" s="263"/>
      <c r="H975" s="266">
        <v>552</v>
      </c>
      <c r="I975" s="267"/>
      <c r="J975" s="263"/>
      <c r="K975" s="263"/>
      <c r="L975" s="268"/>
      <c r="M975" s="269"/>
      <c r="N975" s="270"/>
      <c r="O975" s="270"/>
      <c r="P975" s="270"/>
      <c r="Q975" s="270"/>
      <c r="R975" s="270"/>
      <c r="S975" s="270"/>
      <c r="T975" s="271"/>
      <c r="U975" s="14"/>
      <c r="V975" s="14"/>
      <c r="W975" s="14"/>
      <c r="X975" s="14"/>
      <c r="Y975" s="14"/>
      <c r="Z975" s="14"/>
      <c r="AA975" s="14"/>
      <c r="AB975" s="14"/>
      <c r="AC975" s="14"/>
      <c r="AD975" s="14"/>
      <c r="AE975" s="14"/>
      <c r="AT975" s="272" t="s">
        <v>364</v>
      </c>
      <c r="AU975" s="272" t="s">
        <v>90</v>
      </c>
      <c r="AV975" s="14" t="s">
        <v>90</v>
      </c>
      <c r="AW975" s="14" t="s">
        <v>36</v>
      </c>
      <c r="AX975" s="14" t="s">
        <v>81</v>
      </c>
      <c r="AY975" s="272" t="s">
        <v>215</v>
      </c>
    </row>
    <row r="976" s="13" customFormat="1">
      <c r="A976" s="13"/>
      <c r="B976" s="252"/>
      <c r="C976" s="253"/>
      <c r="D976" s="233" t="s">
        <v>364</v>
      </c>
      <c r="E976" s="254" t="s">
        <v>1</v>
      </c>
      <c r="F976" s="255" t="s">
        <v>1089</v>
      </c>
      <c r="G976" s="253"/>
      <c r="H976" s="254" t="s">
        <v>1</v>
      </c>
      <c r="I976" s="256"/>
      <c r="J976" s="253"/>
      <c r="K976" s="253"/>
      <c r="L976" s="257"/>
      <c r="M976" s="258"/>
      <c r="N976" s="259"/>
      <c r="O976" s="259"/>
      <c r="P976" s="259"/>
      <c r="Q976" s="259"/>
      <c r="R976" s="259"/>
      <c r="S976" s="259"/>
      <c r="T976" s="260"/>
      <c r="U976" s="13"/>
      <c r="V976" s="13"/>
      <c r="W976" s="13"/>
      <c r="X976" s="13"/>
      <c r="Y976" s="13"/>
      <c r="Z976" s="13"/>
      <c r="AA976" s="13"/>
      <c r="AB976" s="13"/>
      <c r="AC976" s="13"/>
      <c r="AD976" s="13"/>
      <c r="AE976" s="13"/>
      <c r="AT976" s="261" t="s">
        <v>364</v>
      </c>
      <c r="AU976" s="261" t="s">
        <v>90</v>
      </c>
      <c r="AV976" s="13" t="s">
        <v>88</v>
      </c>
      <c r="AW976" s="13" t="s">
        <v>36</v>
      </c>
      <c r="AX976" s="13" t="s">
        <v>81</v>
      </c>
      <c r="AY976" s="261" t="s">
        <v>215</v>
      </c>
    </row>
    <row r="977" s="14" customFormat="1">
      <c r="A977" s="14"/>
      <c r="B977" s="262"/>
      <c r="C977" s="263"/>
      <c r="D977" s="233" t="s">
        <v>364</v>
      </c>
      <c r="E977" s="264" t="s">
        <v>1</v>
      </c>
      <c r="F977" s="265" t="s">
        <v>1093</v>
      </c>
      <c r="G977" s="263"/>
      <c r="H977" s="266">
        <v>78</v>
      </c>
      <c r="I977" s="267"/>
      <c r="J977" s="263"/>
      <c r="K977" s="263"/>
      <c r="L977" s="268"/>
      <c r="M977" s="269"/>
      <c r="N977" s="270"/>
      <c r="O977" s="270"/>
      <c r="P977" s="270"/>
      <c r="Q977" s="270"/>
      <c r="R977" s="270"/>
      <c r="S977" s="270"/>
      <c r="T977" s="271"/>
      <c r="U977" s="14"/>
      <c r="V977" s="14"/>
      <c r="W977" s="14"/>
      <c r="X977" s="14"/>
      <c r="Y977" s="14"/>
      <c r="Z977" s="14"/>
      <c r="AA977" s="14"/>
      <c r="AB977" s="14"/>
      <c r="AC977" s="14"/>
      <c r="AD977" s="14"/>
      <c r="AE977" s="14"/>
      <c r="AT977" s="272" t="s">
        <v>364</v>
      </c>
      <c r="AU977" s="272" t="s">
        <v>90</v>
      </c>
      <c r="AV977" s="14" t="s">
        <v>90</v>
      </c>
      <c r="AW977" s="14" t="s">
        <v>36</v>
      </c>
      <c r="AX977" s="14" t="s">
        <v>81</v>
      </c>
      <c r="AY977" s="272" t="s">
        <v>215</v>
      </c>
    </row>
    <row r="978" s="15" customFormat="1">
      <c r="A978" s="15"/>
      <c r="B978" s="273"/>
      <c r="C978" s="274"/>
      <c r="D978" s="233" t="s">
        <v>364</v>
      </c>
      <c r="E978" s="275" t="s">
        <v>1</v>
      </c>
      <c r="F978" s="276" t="s">
        <v>368</v>
      </c>
      <c r="G978" s="274"/>
      <c r="H978" s="277">
        <v>722</v>
      </c>
      <c r="I978" s="278"/>
      <c r="J978" s="274"/>
      <c r="K978" s="274"/>
      <c r="L978" s="279"/>
      <c r="M978" s="280"/>
      <c r="N978" s="281"/>
      <c r="O978" s="281"/>
      <c r="P978" s="281"/>
      <c r="Q978" s="281"/>
      <c r="R978" s="281"/>
      <c r="S978" s="281"/>
      <c r="T978" s="282"/>
      <c r="U978" s="15"/>
      <c r="V978" s="15"/>
      <c r="W978" s="15"/>
      <c r="X978" s="15"/>
      <c r="Y978" s="15"/>
      <c r="Z978" s="15"/>
      <c r="AA978" s="15"/>
      <c r="AB978" s="15"/>
      <c r="AC978" s="15"/>
      <c r="AD978" s="15"/>
      <c r="AE978" s="15"/>
      <c r="AT978" s="283" t="s">
        <v>364</v>
      </c>
      <c r="AU978" s="283" t="s">
        <v>90</v>
      </c>
      <c r="AV978" s="15" t="s">
        <v>214</v>
      </c>
      <c r="AW978" s="15" t="s">
        <v>36</v>
      </c>
      <c r="AX978" s="15" t="s">
        <v>88</v>
      </c>
      <c r="AY978" s="283" t="s">
        <v>215</v>
      </c>
    </row>
    <row r="979" s="2" customFormat="1" ht="24.15" customHeight="1">
      <c r="A979" s="39"/>
      <c r="B979" s="40"/>
      <c r="C979" s="220" t="s">
        <v>1094</v>
      </c>
      <c r="D979" s="220" t="s">
        <v>216</v>
      </c>
      <c r="E979" s="221" t="s">
        <v>1095</v>
      </c>
      <c r="F979" s="222" t="s">
        <v>1096</v>
      </c>
      <c r="G979" s="223" t="s">
        <v>523</v>
      </c>
      <c r="H979" s="224">
        <v>227.202</v>
      </c>
      <c r="I979" s="225"/>
      <c r="J979" s="226">
        <f>ROUND(I979*H979,2)</f>
        <v>0</v>
      </c>
      <c r="K979" s="222" t="s">
        <v>359</v>
      </c>
      <c r="L979" s="45"/>
      <c r="M979" s="227" t="s">
        <v>1</v>
      </c>
      <c r="N979" s="228" t="s">
        <v>46</v>
      </c>
      <c r="O979" s="92"/>
      <c r="P979" s="229">
        <f>O979*H979</f>
        <v>0</v>
      </c>
      <c r="Q979" s="229">
        <v>0.11396000000000001</v>
      </c>
      <c r="R979" s="229">
        <f>Q979*H979</f>
        <v>25.891939920000002</v>
      </c>
      <c r="S979" s="229">
        <v>0</v>
      </c>
      <c r="T979" s="230">
        <f>S979*H979</f>
        <v>0</v>
      </c>
      <c r="U979" s="39"/>
      <c r="V979" s="39"/>
      <c r="W979" s="39"/>
      <c r="X979" s="39"/>
      <c r="Y979" s="39"/>
      <c r="Z979" s="39"/>
      <c r="AA979" s="39"/>
      <c r="AB979" s="39"/>
      <c r="AC979" s="39"/>
      <c r="AD979" s="39"/>
      <c r="AE979" s="39"/>
      <c r="AR979" s="231" t="s">
        <v>214</v>
      </c>
      <c r="AT979" s="231" t="s">
        <v>216</v>
      </c>
      <c r="AU979" s="231" t="s">
        <v>90</v>
      </c>
      <c r="AY979" s="18" t="s">
        <v>215</v>
      </c>
      <c r="BE979" s="232">
        <f>IF(N979="základní",J979,0)</f>
        <v>0</v>
      </c>
      <c r="BF979" s="232">
        <f>IF(N979="snížená",J979,0)</f>
        <v>0</v>
      </c>
      <c r="BG979" s="232">
        <f>IF(N979="zákl. přenesená",J979,0)</f>
        <v>0</v>
      </c>
      <c r="BH979" s="232">
        <f>IF(N979="sníž. přenesená",J979,0)</f>
        <v>0</v>
      </c>
      <c r="BI979" s="232">
        <f>IF(N979="nulová",J979,0)</f>
        <v>0</v>
      </c>
      <c r="BJ979" s="18" t="s">
        <v>88</v>
      </c>
      <c r="BK979" s="232">
        <f>ROUND(I979*H979,2)</f>
        <v>0</v>
      </c>
      <c r="BL979" s="18" t="s">
        <v>214</v>
      </c>
      <c r="BM979" s="231" t="s">
        <v>1097</v>
      </c>
    </row>
    <row r="980" s="2" customFormat="1">
      <c r="A980" s="39"/>
      <c r="B980" s="40"/>
      <c r="C980" s="41"/>
      <c r="D980" s="233" t="s">
        <v>221</v>
      </c>
      <c r="E980" s="41"/>
      <c r="F980" s="234" t="s">
        <v>1098</v>
      </c>
      <c r="G980" s="41"/>
      <c r="H980" s="41"/>
      <c r="I980" s="235"/>
      <c r="J980" s="41"/>
      <c r="K980" s="41"/>
      <c r="L980" s="45"/>
      <c r="M980" s="236"/>
      <c r="N980" s="237"/>
      <c r="O980" s="92"/>
      <c r="P980" s="92"/>
      <c r="Q980" s="92"/>
      <c r="R980" s="92"/>
      <c r="S980" s="92"/>
      <c r="T980" s="93"/>
      <c r="U980" s="39"/>
      <c r="V980" s="39"/>
      <c r="W980" s="39"/>
      <c r="X980" s="39"/>
      <c r="Y980" s="39"/>
      <c r="Z980" s="39"/>
      <c r="AA980" s="39"/>
      <c r="AB980" s="39"/>
      <c r="AC980" s="39"/>
      <c r="AD980" s="39"/>
      <c r="AE980" s="39"/>
      <c r="AT980" s="18" t="s">
        <v>221</v>
      </c>
      <c r="AU980" s="18" t="s">
        <v>90</v>
      </c>
    </row>
    <row r="981" s="2" customFormat="1">
      <c r="A981" s="39"/>
      <c r="B981" s="40"/>
      <c r="C981" s="41"/>
      <c r="D981" s="250" t="s">
        <v>362</v>
      </c>
      <c r="E981" s="41"/>
      <c r="F981" s="251" t="s">
        <v>1099</v>
      </c>
      <c r="G981" s="41"/>
      <c r="H981" s="41"/>
      <c r="I981" s="235"/>
      <c r="J981" s="41"/>
      <c r="K981" s="41"/>
      <c r="L981" s="45"/>
      <c r="M981" s="236"/>
      <c r="N981" s="237"/>
      <c r="O981" s="92"/>
      <c r="P981" s="92"/>
      <c r="Q981" s="92"/>
      <c r="R981" s="92"/>
      <c r="S981" s="92"/>
      <c r="T981" s="93"/>
      <c r="U981" s="39"/>
      <c r="V981" s="39"/>
      <c r="W981" s="39"/>
      <c r="X981" s="39"/>
      <c r="Y981" s="39"/>
      <c r="Z981" s="39"/>
      <c r="AA981" s="39"/>
      <c r="AB981" s="39"/>
      <c r="AC981" s="39"/>
      <c r="AD981" s="39"/>
      <c r="AE981" s="39"/>
      <c r="AT981" s="18" t="s">
        <v>362</v>
      </c>
      <c r="AU981" s="18" t="s">
        <v>90</v>
      </c>
    </row>
    <row r="982" s="13" customFormat="1">
      <c r="A982" s="13"/>
      <c r="B982" s="252"/>
      <c r="C982" s="253"/>
      <c r="D982" s="233" t="s">
        <v>364</v>
      </c>
      <c r="E982" s="254" t="s">
        <v>1</v>
      </c>
      <c r="F982" s="255" t="s">
        <v>822</v>
      </c>
      <c r="G982" s="253"/>
      <c r="H982" s="254" t="s">
        <v>1</v>
      </c>
      <c r="I982" s="256"/>
      <c r="J982" s="253"/>
      <c r="K982" s="253"/>
      <c r="L982" s="257"/>
      <c r="M982" s="258"/>
      <c r="N982" s="259"/>
      <c r="O982" s="259"/>
      <c r="P982" s="259"/>
      <c r="Q982" s="259"/>
      <c r="R982" s="259"/>
      <c r="S982" s="259"/>
      <c r="T982" s="260"/>
      <c r="U982" s="13"/>
      <c r="V982" s="13"/>
      <c r="W982" s="13"/>
      <c r="X982" s="13"/>
      <c r="Y982" s="13"/>
      <c r="Z982" s="13"/>
      <c r="AA982" s="13"/>
      <c r="AB982" s="13"/>
      <c r="AC982" s="13"/>
      <c r="AD982" s="13"/>
      <c r="AE982" s="13"/>
      <c r="AT982" s="261" t="s">
        <v>364</v>
      </c>
      <c r="AU982" s="261" t="s">
        <v>90</v>
      </c>
      <c r="AV982" s="13" t="s">
        <v>88</v>
      </c>
      <c r="AW982" s="13" t="s">
        <v>36</v>
      </c>
      <c r="AX982" s="13" t="s">
        <v>81</v>
      </c>
      <c r="AY982" s="261" t="s">
        <v>215</v>
      </c>
    </row>
    <row r="983" s="13" customFormat="1">
      <c r="A983" s="13"/>
      <c r="B983" s="252"/>
      <c r="C983" s="253"/>
      <c r="D983" s="233" t="s">
        <v>364</v>
      </c>
      <c r="E983" s="254" t="s">
        <v>1</v>
      </c>
      <c r="F983" s="255" t="s">
        <v>389</v>
      </c>
      <c r="G983" s="253"/>
      <c r="H983" s="254" t="s">
        <v>1</v>
      </c>
      <c r="I983" s="256"/>
      <c r="J983" s="253"/>
      <c r="K983" s="253"/>
      <c r="L983" s="257"/>
      <c r="M983" s="258"/>
      <c r="N983" s="259"/>
      <c r="O983" s="259"/>
      <c r="P983" s="259"/>
      <c r="Q983" s="259"/>
      <c r="R983" s="259"/>
      <c r="S983" s="259"/>
      <c r="T983" s="260"/>
      <c r="U983" s="13"/>
      <c r="V983" s="13"/>
      <c r="W983" s="13"/>
      <c r="X983" s="13"/>
      <c r="Y983" s="13"/>
      <c r="Z983" s="13"/>
      <c r="AA983" s="13"/>
      <c r="AB983" s="13"/>
      <c r="AC983" s="13"/>
      <c r="AD983" s="13"/>
      <c r="AE983" s="13"/>
      <c r="AT983" s="261" t="s">
        <v>364</v>
      </c>
      <c r="AU983" s="261" t="s">
        <v>90</v>
      </c>
      <c r="AV983" s="13" t="s">
        <v>88</v>
      </c>
      <c r="AW983" s="13" t="s">
        <v>36</v>
      </c>
      <c r="AX983" s="13" t="s">
        <v>81</v>
      </c>
      <c r="AY983" s="261" t="s">
        <v>215</v>
      </c>
    </row>
    <row r="984" s="14" customFormat="1">
      <c r="A984" s="14"/>
      <c r="B984" s="262"/>
      <c r="C984" s="263"/>
      <c r="D984" s="233" t="s">
        <v>364</v>
      </c>
      <c r="E984" s="264" t="s">
        <v>1</v>
      </c>
      <c r="F984" s="265" t="s">
        <v>1100</v>
      </c>
      <c r="G984" s="263"/>
      <c r="H984" s="266">
        <v>29.625</v>
      </c>
      <c r="I984" s="267"/>
      <c r="J984" s="263"/>
      <c r="K984" s="263"/>
      <c r="L984" s="268"/>
      <c r="M984" s="269"/>
      <c r="N984" s="270"/>
      <c r="O984" s="270"/>
      <c r="P984" s="270"/>
      <c r="Q984" s="270"/>
      <c r="R984" s="270"/>
      <c r="S984" s="270"/>
      <c r="T984" s="271"/>
      <c r="U984" s="14"/>
      <c r="V984" s="14"/>
      <c r="W984" s="14"/>
      <c r="X984" s="14"/>
      <c r="Y984" s="14"/>
      <c r="Z984" s="14"/>
      <c r="AA984" s="14"/>
      <c r="AB984" s="14"/>
      <c r="AC984" s="14"/>
      <c r="AD984" s="14"/>
      <c r="AE984" s="14"/>
      <c r="AT984" s="272" t="s">
        <v>364</v>
      </c>
      <c r="AU984" s="272" t="s">
        <v>90</v>
      </c>
      <c r="AV984" s="14" t="s">
        <v>90</v>
      </c>
      <c r="AW984" s="14" t="s">
        <v>36</v>
      </c>
      <c r="AX984" s="14" t="s">
        <v>81</v>
      </c>
      <c r="AY984" s="272" t="s">
        <v>215</v>
      </c>
    </row>
    <row r="985" s="14" customFormat="1">
      <c r="A985" s="14"/>
      <c r="B985" s="262"/>
      <c r="C985" s="263"/>
      <c r="D985" s="233" t="s">
        <v>364</v>
      </c>
      <c r="E985" s="264" t="s">
        <v>1</v>
      </c>
      <c r="F985" s="265" t="s">
        <v>836</v>
      </c>
      <c r="G985" s="263"/>
      <c r="H985" s="266">
        <v>-3.6000000000000001</v>
      </c>
      <c r="I985" s="267"/>
      <c r="J985" s="263"/>
      <c r="K985" s="263"/>
      <c r="L985" s="268"/>
      <c r="M985" s="269"/>
      <c r="N985" s="270"/>
      <c r="O985" s="270"/>
      <c r="P985" s="270"/>
      <c r="Q985" s="270"/>
      <c r="R985" s="270"/>
      <c r="S985" s="270"/>
      <c r="T985" s="271"/>
      <c r="U985" s="14"/>
      <c r="V985" s="14"/>
      <c r="W985" s="14"/>
      <c r="X985" s="14"/>
      <c r="Y985" s="14"/>
      <c r="Z985" s="14"/>
      <c r="AA985" s="14"/>
      <c r="AB985" s="14"/>
      <c r="AC985" s="14"/>
      <c r="AD985" s="14"/>
      <c r="AE985" s="14"/>
      <c r="AT985" s="272" t="s">
        <v>364</v>
      </c>
      <c r="AU985" s="272" t="s">
        <v>90</v>
      </c>
      <c r="AV985" s="14" t="s">
        <v>90</v>
      </c>
      <c r="AW985" s="14" t="s">
        <v>36</v>
      </c>
      <c r="AX985" s="14" t="s">
        <v>81</v>
      </c>
      <c r="AY985" s="272" t="s">
        <v>215</v>
      </c>
    </row>
    <row r="986" s="14" customFormat="1">
      <c r="A986" s="14"/>
      <c r="B986" s="262"/>
      <c r="C986" s="263"/>
      <c r="D986" s="233" t="s">
        <v>364</v>
      </c>
      <c r="E986" s="264" t="s">
        <v>1</v>
      </c>
      <c r="F986" s="265" t="s">
        <v>1101</v>
      </c>
      <c r="G986" s="263"/>
      <c r="H986" s="266">
        <v>49.688000000000002</v>
      </c>
      <c r="I986" s="267"/>
      <c r="J986" s="263"/>
      <c r="K986" s="263"/>
      <c r="L986" s="268"/>
      <c r="M986" s="269"/>
      <c r="N986" s="270"/>
      <c r="O986" s="270"/>
      <c r="P986" s="270"/>
      <c r="Q986" s="270"/>
      <c r="R986" s="270"/>
      <c r="S986" s="270"/>
      <c r="T986" s="271"/>
      <c r="U986" s="14"/>
      <c r="V986" s="14"/>
      <c r="W986" s="14"/>
      <c r="X986" s="14"/>
      <c r="Y986" s="14"/>
      <c r="Z986" s="14"/>
      <c r="AA986" s="14"/>
      <c r="AB986" s="14"/>
      <c r="AC986" s="14"/>
      <c r="AD986" s="14"/>
      <c r="AE986" s="14"/>
      <c r="AT986" s="272" t="s">
        <v>364</v>
      </c>
      <c r="AU986" s="272" t="s">
        <v>90</v>
      </c>
      <c r="AV986" s="14" t="s">
        <v>90</v>
      </c>
      <c r="AW986" s="14" t="s">
        <v>36</v>
      </c>
      <c r="AX986" s="14" t="s">
        <v>81</v>
      </c>
      <c r="AY986" s="272" t="s">
        <v>215</v>
      </c>
    </row>
    <row r="987" s="14" customFormat="1">
      <c r="A987" s="14"/>
      <c r="B987" s="262"/>
      <c r="C987" s="263"/>
      <c r="D987" s="233" t="s">
        <v>364</v>
      </c>
      <c r="E987" s="264" t="s">
        <v>1</v>
      </c>
      <c r="F987" s="265" t="s">
        <v>1102</v>
      </c>
      <c r="G987" s="263"/>
      <c r="H987" s="266">
        <v>-3.2000000000000002</v>
      </c>
      <c r="I987" s="267"/>
      <c r="J987" s="263"/>
      <c r="K987" s="263"/>
      <c r="L987" s="268"/>
      <c r="M987" s="269"/>
      <c r="N987" s="270"/>
      <c r="O987" s="270"/>
      <c r="P987" s="270"/>
      <c r="Q987" s="270"/>
      <c r="R987" s="270"/>
      <c r="S987" s="270"/>
      <c r="T987" s="271"/>
      <c r="U987" s="14"/>
      <c r="V987" s="14"/>
      <c r="W987" s="14"/>
      <c r="X987" s="14"/>
      <c r="Y987" s="14"/>
      <c r="Z987" s="14"/>
      <c r="AA987" s="14"/>
      <c r="AB987" s="14"/>
      <c r="AC987" s="14"/>
      <c r="AD987" s="14"/>
      <c r="AE987" s="14"/>
      <c r="AT987" s="272" t="s">
        <v>364</v>
      </c>
      <c r="AU987" s="272" t="s">
        <v>90</v>
      </c>
      <c r="AV987" s="14" t="s">
        <v>90</v>
      </c>
      <c r="AW987" s="14" t="s">
        <v>36</v>
      </c>
      <c r="AX987" s="14" t="s">
        <v>81</v>
      </c>
      <c r="AY987" s="272" t="s">
        <v>215</v>
      </c>
    </row>
    <row r="988" s="14" customFormat="1">
      <c r="A988" s="14"/>
      <c r="B988" s="262"/>
      <c r="C988" s="263"/>
      <c r="D988" s="233" t="s">
        <v>364</v>
      </c>
      <c r="E988" s="264" t="s">
        <v>1</v>
      </c>
      <c r="F988" s="265" t="s">
        <v>832</v>
      </c>
      <c r="G988" s="263"/>
      <c r="H988" s="266">
        <v>-1.8</v>
      </c>
      <c r="I988" s="267"/>
      <c r="J988" s="263"/>
      <c r="K988" s="263"/>
      <c r="L988" s="268"/>
      <c r="M988" s="269"/>
      <c r="N988" s="270"/>
      <c r="O988" s="270"/>
      <c r="P988" s="270"/>
      <c r="Q988" s="270"/>
      <c r="R988" s="270"/>
      <c r="S988" s="270"/>
      <c r="T988" s="271"/>
      <c r="U988" s="14"/>
      <c r="V988" s="14"/>
      <c r="W988" s="14"/>
      <c r="X988" s="14"/>
      <c r="Y988" s="14"/>
      <c r="Z988" s="14"/>
      <c r="AA988" s="14"/>
      <c r="AB988" s="14"/>
      <c r="AC988" s="14"/>
      <c r="AD988" s="14"/>
      <c r="AE988" s="14"/>
      <c r="AT988" s="272" t="s">
        <v>364</v>
      </c>
      <c r="AU988" s="272" t="s">
        <v>90</v>
      </c>
      <c r="AV988" s="14" t="s">
        <v>90</v>
      </c>
      <c r="AW988" s="14" t="s">
        <v>36</v>
      </c>
      <c r="AX988" s="14" t="s">
        <v>81</v>
      </c>
      <c r="AY988" s="272" t="s">
        <v>215</v>
      </c>
    </row>
    <row r="989" s="13" customFormat="1">
      <c r="A989" s="13"/>
      <c r="B989" s="252"/>
      <c r="C989" s="253"/>
      <c r="D989" s="233" t="s">
        <v>364</v>
      </c>
      <c r="E989" s="254" t="s">
        <v>1</v>
      </c>
      <c r="F989" s="255" t="s">
        <v>401</v>
      </c>
      <c r="G989" s="253"/>
      <c r="H989" s="254" t="s">
        <v>1</v>
      </c>
      <c r="I989" s="256"/>
      <c r="J989" s="253"/>
      <c r="K989" s="253"/>
      <c r="L989" s="257"/>
      <c r="M989" s="258"/>
      <c r="N989" s="259"/>
      <c r="O989" s="259"/>
      <c r="P989" s="259"/>
      <c r="Q989" s="259"/>
      <c r="R989" s="259"/>
      <c r="S989" s="259"/>
      <c r="T989" s="260"/>
      <c r="U989" s="13"/>
      <c r="V989" s="13"/>
      <c r="W989" s="13"/>
      <c r="X989" s="13"/>
      <c r="Y989" s="13"/>
      <c r="Z989" s="13"/>
      <c r="AA989" s="13"/>
      <c r="AB989" s="13"/>
      <c r="AC989" s="13"/>
      <c r="AD989" s="13"/>
      <c r="AE989" s="13"/>
      <c r="AT989" s="261" t="s">
        <v>364</v>
      </c>
      <c r="AU989" s="261" t="s">
        <v>90</v>
      </c>
      <c r="AV989" s="13" t="s">
        <v>88</v>
      </c>
      <c r="AW989" s="13" t="s">
        <v>36</v>
      </c>
      <c r="AX989" s="13" t="s">
        <v>81</v>
      </c>
      <c r="AY989" s="261" t="s">
        <v>215</v>
      </c>
    </row>
    <row r="990" s="14" customFormat="1">
      <c r="A990" s="14"/>
      <c r="B990" s="262"/>
      <c r="C990" s="263"/>
      <c r="D990" s="233" t="s">
        <v>364</v>
      </c>
      <c r="E990" s="264" t="s">
        <v>1</v>
      </c>
      <c r="F990" s="265" t="s">
        <v>1100</v>
      </c>
      <c r="G990" s="263"/>
      <c r="H990" s="266">
        <v>29.625</v>
      </c>
      <c r="I990" s="267"/>
      <c r="J990" s="263"/>
      <c r="K990" s="263"/>
      <c r="L990" s="268"/>
      <c r="M990" s="269"/>
      <c r="N990" s="270"/>
      <c r="O990" s="270"/>
      <c r="P990" s="270"/>
      <c r="Q990" s="270"/>
      <c r="R990" s="270"/>
      <c r="S990" s="270"/>
      <c r="T990" s="271"/>
      <c r="U990" s="14"/>
      <c r="V990" s="14"/>
      <c r="W990" s="14"/>
      <c r="X990" s="14"/>
      <c r="Y990" s="14"/>
      <c r="Z990" s="14"/>
      <c r="AA990" s="14"/>
      <c r="AB990" s="14"/>
      <c r="AC990" s="14"/>
      <c r="AD990" s="14"/>
      <c r="AE990" s="14"/>
      <c r="AT990" s="272" t="s">
        <v>364</v>
      </c>
      <c r="AU990" s="272" t="s">
        <v>90</v>
      </c>
      <c r="AV990" s="14" t="s">
        <v>90</v>
      </c>
      <c r="AW990" s="14" t="s">
        <v>36</v>
      </c>
      <c r="AX990" s="14" t="s">
        <v>81</v>
      </c>
      <c r="AY990" s="272" t="s">
        <v>215</v>
      </c>
    </row>
    <row r="991" s="14" customFormat="1">
      <c r="A991" s="14"/>
      <c r="B991" s="262"/>
      <c r="C991" s="263"/>
      <c r="D991" s="233" t="s">
        <v>364</v>
      </c>
      <c r="E991" s="264" t="s">
        <v>1</v>
      </c>
      <c r="F991" s="265" t="s">
        <v>836</v>
      </c>
      <c r="G991" s="263"/>
      <c r="H991" s="266">
        <v>-3.6000000000000001</v>
      </c>
      <c r="I991" s="267"/>
      <c r="J991" s="263"/>
      <c r="K991" s="263"/>
      <c r="L991" s="268"/>
      <c r="M991" s="269"/>
      <c r="N991" s="270"/>
      <c r="O991" s="270"/>
      <c r="P991" s="270"/>
      <c r="Q991" s="270"/>
      <c r="R991" s="270"/>
      <c r="S991" s="270"/>
      <c r="T991" s="271"/>
      <c r="U991" s="14"/>
      <c r="V991" s="14"/>
      <c r="W991" s="14"/>
      <c r="X991" s="14"/>
      <c r="Y991" s="14"/>
      <c r="Z991" s="14"/>
      <c r="AA991" s="14"/>
      <c r="AB991" s="14"/>
      <c r="AC991" s="14"/>
      <c r="AD991" s="14"/>
      <c r="AE991" s="14"/>
      <c r="AT991" s="272" t="s">
        <v>364</v>
      </c>
      <c r="AU991" s="272" t="s">
        <v>90</v>
      </c>
      <c r="AV991" s="14" t="s">
        <v>90</v>
      </c>
      <c r="AW991" s="14" t="s">
        <v>36</v>
      </c>
      <c r="AX991" s="14" t="s">
        <v>81</v>
      </c>
      <c r="AY991" s="272" t="s">
        <v>215</v>
      </c>
    </row>
    <row r="992" s="14" customFormat="1">
      <c r="A992" s="14"/>
      <c r="B992" s="262"/>
      <c r="C992" s="263"/>
      <c r="D992" s="233" t="s">
        <v>364</v>
      </c>
      <c r="E992" s="264" t="s">
        <v>1</v>
      </c>
      <c r="F992" s="265" t="s">
        <v>1103</v>
      </c>
      <c r="G992" s="263"/>
      <c r="H992" s="266">
        <v>41.813000000000002</v>
      </c>
      <c r="I992" s="267"/>
      <c r="J992" s="263"/>
      <c r="K992" s="263"/>
      <c r="L992" s="268"/>
      <c r="M992" s="269"/>
      <c r="N992" s="270"/>
      <c r="O992" s="270"/>
      <c r="P992" s="270"/>
      <c r="Q992" s="270"/>
      <c r="R992" s="270"/>
      <c r="S992" s="270"/>
      <c r="T992" s="271"/>
      <c r="U992" s="14"/>
      <c r="V992" s="14"/>
      <c r="W992" s="14"/>
      <c r="X992" s="14"/>
      <c r="Y992" s="14"/>
      <c r="Z992" s="14"/>
      <c r="AA992" s="14"/>
      <c r="AB992" s="14"/>
      <c r="AC992" s="14"/>
      <c r="AD992" s="14"/>
      <c r="AE992" s="14"/>
      <c r="AT992" s="272" t="s">
        <v>364</v>
      </c>
      <c r="AU992" s="272" t="s">
        <v>90</v>
      </c>
      <c r="AV992" s="14" t="s">
        <v>90</v>
      </c>
      <c r="AW992" s="14" t="s">
        <v>36</v>
      </c>
      <c r="AX992" s="14" t="s">
        <v>81</v>
      </c>
      <c r="AY992" s="272" t="s">
        <v>215</v>
      </c>
    </row>
    <row r="993" s="14" customFormat="1">
      <c r="A993" s="14"/>
      <c r="B993" s="262"/>
      <c r="C993" s="263"/>
      <c r="D993" s="233" t="s">
        <v>364</v>
      </c>
      <c r="E993" s="264" t="s">
        <v>1</v>
      </c>
      <c r="F993" s="265" t="s">
        <v>1102</v>
      </c>
      <c r="G993" s="263"/>
      <c r="H993" s="266">
        <v>-3.2000000000000002</v>
      </c>
      <c r="I993" s="267"/>
      <c r="J993" s="263"/>
      <c r="K993" s="263"/>
      <c r="L993" s="268"/>
      <c r="M993" s="269"/>
      <c r="N993" s="270"/>
      <c r="O993" s="270"/>
      <c r="P993" s="270"/>
      <c r="Q993" s="270"/>
      <c r="R993" s="270"/>
      <c r="S993" s="270"/>
      <c r="T993" s="271"/>
      <c r="U993" s="14"/>
      <c r="V993" s="14"/>
      <c r="W993" s="14"/>
      <c r="X993" s="14"/>
      <c r="Y993" s="14"/>
      <c r="Z993" s="14"/>
      <c r="AA993" s="14"/>
      <c r="AB993" s="14"/>
      <c r="AC993" s="14"/>
      <c r="AD993" s="14"/>
      <c r="AE993" s="14"/>
      <c r="AT993" s="272" t="s">
        <v>364</v>
      </c>
      <c r="AU993" s="272" t="s">
        <v>90</v>
      </c>
      <c r="AV993" s="14" t="s">
        <v>90</v>
      </c>
      <c r="AW993" s="14" t="s">
        <v>36</v>
      </c>
      <c r="AX993" s="14" t="s">
        <v>81</v>
      </c>
      <c r="AY993" s="272" t="s">
        <v>215</v>
      </c>
    </row>
    <row r="994" s="16" customFormat="1">
      <c r="A994" s="16"/>
      <c r="B994" s="284"/>
      <c r="C994" s="285"/>
      <c r="D994" s="233" t="s">
        <v>364</v>
      </c>
      <c r="E994" s="286" t="s">
        <v>1</v>
      </c>
      <c r="F994" s="287" t="s">
        <v>403</v>
      </c>
      <c r="G994" s="285"/>
      <c r="H994" s="288">
        <v>135.351</v>
      </c>
      <c r="I994" s="289"/>
      <c r="J994" s="285"/>
      <c r="K994" s="285"/>
      <c r="L994" s="290"/>
      <c r="M994" s="291"/>
      <c r="N994" s="292"/>
      <c r="O994" s="292"/>
      <c r="P994" s="292"/>
      <c r="Q994" s="292"/>
      <c r="R994" s="292"/>
      <c r="S994" s="292"/>
      <c r="T994" s="293"/>
      <c r="U994" s="16"/>
      <c r="V994" s="16"/>
      <c r="W994" s="16"/>
      <c r="X994" s="16"/>
      <c r="Y994" s="16"/>
      <c r="Z994" s="16"/>
      <c r="AA994" s="16"/>
      <c r="AB994" s="16"/>
      <c r="AC994" s="16"/>
      <c r="AD994" s="16"/>
      <c r="AE994" s="16"/>
      <c r="AT994" s="294" t="s">
        <v>364</v>
      </c>
      <c r="AU994" s="294" t="s">
        <v>90</v>
      </c>
      <c r="AV994" s="16" t="s">
        <v>227</v>
      </c>
      <c r="AW994" s="16" t="s">
        <v>36</v>
      </c>
      <c r="AX994" s="16" t="s">
        <v>81</v>
      </c>
      <c r="AY994" s="294" t="s">
        <v>215</v>
      </c>
    </row>
    <row r="995" s="13" customFormat="1">
      <c r="A995" s="13"/>
      <c r="B995" s="252"/>
      <c r="C995" s="253"/>
      <c r="D995" s="233" t="s">
        <v>364</v>
      </c>
      <c r="E995" s="254" t="s">
        <v>1</v>
      </c>
      <c r="F995" s="255" t="s">
        <v>853</v>
      </c>
      <c r="G995" s="253"/>
      <c r="H995" s="254" t="s">
        <v>1</v>
      </c>
      <c r="I995" s="256"/>
      <c r="J995" s="253"/>
      <c r="K995" s="253"/>
      <c r="L995" s="257"/>
      <c r="M995" s="258"/>
      <c r="N995" s="259"/>
      <c r="O995" s="259"/>
      <c r="P995" s="259"/>
      <c r="Q995" s="259"/>
      <c r="R995" s="259"/>
      <c r="S995" s="259"/>
      <c r="T995" s="260"/>
      <c r="U995" s="13"/>
      <c r="V995" s="13"/>
      <c r="W995" s="13"/>
      <c r="X995" s="13"/>
      <c r="Y995" s="13"/>
      <c r="Z995" s="13"/>
      <c r="AA995" s="13"/>
      <c r="AB995" s="13"/>
      <c r="AC995" s="13"/>
      <c r="AD995" s="13"/>
      <c r="AE995" s="13"/>
      <c r="AT995" s="261" t="s">
        <v>364</v>
      </c>
      <c r="AU995" s="261" t="s">
        <v>90</v>
      </c>
      <c r="AV995" s="13" t="s">
        <v>88</v>
      </c>
      <c r="AW995" s="13" t="s">
        <v>36</v>
      </c>
      <c r="AX995" s="13" t="s">
        <v>81</v>
      </c>
      <c r="AY995" s="261" t="s">
        <v>215</v>
      </c>
    </row>
    <row r="996" s="13" customFormat="1">
      <c r="A996" s="13"/>
      <c r="B996" s="252"/>
      <c r="C996" s="253"/>
      <c r="D996" s="233" t="s">
        <v>364</v>
      </c>
      <c r="E996" s="254" t="s">
        <v>1</v>
      </c>
      <c r="F996" s="255" t="s">
        <v>395</v>
      </c>
      <c r="G996" s="253"/>
      <c r="H996" s="254" t="s">
        <v>1</v>
      </c>
      <c r="I996" s="256"/>
      <c r="J996" s="253"/>
      <c r="K996" s="253"/>
      <c r="L996" s="257"/>
      <c r="M996" s="258"/>
      <c r="N996" s="259"/>
      <c r="O996" s="259"/>
      <c r="P996" s="259"/>
      <c r="Q996" s="259"/>
      <c r="R996" s="259"/>
      <c r="S996" s="259"/>
      <c r="T996" s="260"/>
      <c r="U996" s="13"/>
      <c r="V996" s="13"/>
      <c r="W996" s="13"/>
      <c r="X996" s="13"/>
      <c r="Y996" s="13"/>
      <c r="Z996" s="13"/>
      <c r="AA996" s="13"/>
      <c r="AB996" s="13"/>
      <c r="AC996" s="13"/>
      <c r="AD996" s="13"/>
      <c r="AE996" s="13"/>
      <c r="AT996" s="261" t="s">
        <v>364</v>
      </c>
      <c r="AU996" s="261" t="s">
        <v>90</v>
      </c>
      <c r="AV996" s="13" t="s">
        <v>88</v>
      </c>
      <c r="AW996" s="13" t="s">
        <v>36</v>
      </c>
      <c r="AX996" s="13" t="s">
        <v>81</v>
      </c>
      <c r="AY996" s="261" t="s">
        <v>215</v>
      </c>
    </row>
    <row r="997" s="14" customFormat="1">
      <c r="A997" s="14"/>
      <c r="B997" s="262"/>
      <c r="C997" s="263"/>
      <c r="D997" s="233" t="s">
        <v>364</v>
      </c>
      <c r="E997" s="264" t="s">
        <v>1</v>
      </c>
      <c r="F997" s="265" t="s">
        <v>1104</v>
      </c>
      <c r="G997" s="263"/>
      <c r="H997" s="266">
        <v>33</v>
      </c>
      <c r="I997" s="267"/>
      <c r="J997" s="263"/>
      <c r="K997" s="263"/>
      <c r="L997" s="268"/>
      <c r="M997" s="269"/>
      <c r="N997" s="270"/>
      <c r="O997" s="270"/>
      <c r="P997" s="270"/>
      <c r="Q997" s="270"/>
      <c r="R997" s="270"/>
      <c r="S997" s="270"/>
      <c r="T997" s="271"/>
      <c r="U997" s="14"/>
      <c r="V997" s="14"/>
      <c r="W997" s="14"/>
      <c r="X997" s="14"/>
      <c r="Y997" s="14"/>
      <c r="Z997" s="14"/>
      <c r="AA997" s="14"/>
      <c r="AB997" s="14"/>
      <c r="AC997" s="14"/>
      <c r="AD997" s="14"/>
      <c r="AE997" s="14"/>
      <c r="AT997" s="272" t="s">
        <v>364</v>
      </c>
      <c r="AU997" s="272" t="s">
        <v>90</v>
      </c>
      <c r="AV997" s="14" t="s">
        <v>90</v>
      </c>
      <c r="AW997" s="14" t="s">
        <v>36</v>
      </c>
      <c r="AX997" s="14" t="s">
        <v>81</v>
      </c>
      <c r="AY997" s="272" t="s">
        <v>215</v>
      </c>
    </row>
    <row r="998" s="14" customFormat="1">
      <c r="A998" s="14"/>
      <c r="B998" s="262"/>
      <c r="C998" s="263"/>
      <c r="D998" s="233" t="s">
        <v>364</v>
      </c>
      <c r="E998" s="264" t="s">
        <v>1</v>
      </c>
      <c r="F998" s="265" t="s">
        <v>831</v>
      </c>
      <c r="G998" s="263"/>
      <c r="H998" s="266">
        <v>-1.6000000000000001</v>
      </c>
      <c r="I998" s="267"/>
      <c r="J998" s="263"/>
      <c r="K998" s="263"/>
      <c r="L998" s="268"/>
      <c r="M998" s="269"/>
      <c r="N998" s="270"/>
      <c r="O998" s="270"/>
      <c r="P998" s="270"/>
      <c r="Q998" s="270"/>
      <c r="R998" s="270"/>
      <c r="S998" s="270"/>
      <c r="T998" s="271"/>
      <c r="U998" s="14"/>
      <c r="V998" s="14"/>
      <c r="W998" s="14"/>
      <c r="X998" s="14"/>
      <c r="Y998" s="14"/>
      <c r="Z998" s="14"/>
      <c r="AA998" s="14"/>
      <c r="AB998" s="14"/>
      <c r="AC998" s="14"/>
      <c r="AD998" s="14"/>
      <c r="AE998" s="14"/>
      <c r="AT998" s="272" t="s">
        <v>364</v>
      </c>
      <c r="AU998" s="272" t="s">
        <v>90</v>
      </c>
      <c r="AV998" s="14" t="s">
        <v>90</v>
      </c>
      <c r="AW998" s="14" t="s">
        <v>36</v>
      </c>
      <c r="AX998" s="14" t="s">
        <v>81</v>
      </c>
      <c r="AY998" s="272" t="s">
        <v>215</v>
      </c>
    </row>
    <row r="999" s="14" customFormat="1">
      <c r="A999" s="14"/>
      <c r="B999" s="262"/>
      <c r="C999" s="263"/>
      <c r="D999" s="233" t="s">
        <v>364</v>
      </c>
      <c r="E999" s="264" t="s">
        <v>1</v>
      </c>
      <c r="F999" s="265" t="s">
        <v>832</v>
      </c>
      <c r="G999" s="263"/>
      <c r="H999" s="266">
        <v>-1.8</v>
      </c>
      <c r="I999" s="267"/>
      <c r="J999" s="263"/>
      <c r="K999" s="263"/>
      <c r="L999" s="268"/>
      <c r="M999" s="269"/>
      <c r="N999" s="270"/>
      <c r="O999" s="270"/>
      <c r="P999" s="270"/>
      <c r="Q999" s="270"/>
      <c r="R999" s="270"/>
      <c r="S999" s="270"/>
      <c r="T999" s="271"/>
      <c r="U999" s="14"/>
      <c r="V999" s="14"/>
      <c r="W999" s="14"/>
      <c r="X999" s="14"/>
      <c r="Y999" s="14"/>
      <c r="Z999" s="14"/>
      <c r="AA999" s="14"/>
      <c r="AB999" s="14"/>
      <c r="AC999" s="14"/>
      <c r="AD999" s="14"/>
      <c r="AE999" s="14"/>
      <c r="AT999" s="272" t="s">
        <v>364</v>
      </c>
      <c r="AU999" s="272" t="s">
        <v>90</v>
      </c>
      <c r="AV999" s="14" t="s">
        <v>90</v>
      </c>
      <c r="AW999" s="14" t="s">
        <v>36</v>
      </c>
      <c r="AX999" s="14" t="s">
        <v>81</v>
      </c>
      <c r="AY999" s="272" t="s">
        <v>215</v>
      </c>
    </row>
    <row r="1000" s="14" customFormat="1">
      <c r="A1000" s="14"/>
      <c r="B1000" s="262"/>
      <c r="C1000" s="263"/>
      <c r="D1000" s="233" t="s">
        <v>364</v>
      </c>
      <c r="E1000" s="264" t="s">
        <v>1</v>
      </c>
      <c r="F1000" s="265" t="s">
        <v>1105</v>
      </c>
      <c r="G1000" s="263"/>
      <c r="H1000" s="266">
        <v>51.863</v>
      </c>
      <c r="I1000" s="267"/>
      <c r="J1000" s="263"/>
      <c r="K1000" s="263"/>
      <c r="L1000" s="268"/>
      <c r="M1000" s="269"/>
      <c r="N1000" s="270"/>
      <c r="O1000" s="270"/>
      <c r="P1000" s="270"/>
      <c r="Q1000" s="270"/>
      <c r="R1000" s="270"/>
      <c r="S1000" s="270"/>
      <c r="T1000" s="271"/>
      <c r="U1000" s="14"/>
      <c r="V1000" s="14"/>
      <c r="W1000" s="14"/>
      <c r="X1000" s="14"/>
      <c r="Y1000" s="14"/>
      <c r="Z1000" s="14"/>
      <c r="AA1000" s="14"/>
      <c r="AB1000" s="14"/>
      <c r="AC1000" s="14"/>
      <c r="AD1000" s="14"/>
      <c r="AE1000" s="14"/>
      <c r="AT1000" s="272" t="s">
        <v>364</v>
      </c>
      <c r="AU1000" s="272" t="s">
        <v>90</v>
      </c>
      <c r="AV1000" s="14" t="s">
        <v>90</v>
      </c>
      <c r="AW1000" s="14" t="s">
        <v>36</v>
      </c>
      <c r="AX1000" s="14" t="s">
        <v>81</v>
      </c>
      <c r="AY1000" s="272" t="s">
        <v>215</v>
      </c>
    </row>
    <row r="1001" s="14" customFormat="1">
      <c r="A1001" s="14"/>
      <c r="B1001" s="262"/>
      <c r="C1001" s="263"/>
      <c r="D1001" s="233" t="s">
        <v>364</v>
      </c>
      <c r="E1001" s="264" t="s">
        <v>1</v>
      </c>
      <c r="F1001" s="265" t="s">
        <v>1106</v>
      </c>
      <c r="G1001" s="263"/>
      <c r="H1001" s="266">
        <v>-2.7999999999999998</v>
      </c>
      <c r="I1001" s="267"/>
      <c r="J1001" s="263"/>
      <c r="K1001" s="263"/>
      <c r="L1001" s="268"/>
      <c r="M1001" s="269"/>
      <c r="N1001" s="270"/>
      <c r="O1001" s="270"/>
      <c r="P1001" s="270"/>
      <c r="Q1001" s="270"/>
      <c r="R1001" s="270"/>
      <c r="S1001" s="270"/>
      <c r="T1001" s="271"/>
      <c r="U1001" s="14"/>
      <c r="V1001" s="14"/>
      <c r="W1001" s="14"/>
      <c r="X1001" s="14"/>
      <c r="Y1001" s="14"/>
      <c r="Z1001" s="14"/>
      <c r="AA1001" s="14"/>
      <c r="AB1001" s="14"/>
      <c r="AC1001" s="14"/>
      <c r="AD1001" s="14"/>
      <c r="AE1001" s="14"/>
      <c r="AT1001" s="272" t="s">
        <v>364</v>
      </c>
      <c r="AU1001" s="272" t="s">
        <v>90</v>
      </c>
      <c r="AV1001" s="14" t="s">
        <v>90</v>
      </c>
      <c r="AW1001" s="14" t="s">
        <v>36</v>
      </c>
      <c r="AX1001" s="14" t="s">
        <v>81</v>
      </c>
      <c r="AY1001" s="272" t="s">
        <v>215</v>
      </c>
    </row>
    <row r="1002" s="14" customFormat="1">
      <c r="A1002" s="14"/>
      <c r="B1002" s="262"/>
      <c r="C1002" s="263"/>
      <c r="D1002" s="233" t="s">
        <v>364</v>
      </c>
      <c r="E1002" s="264" t="s">
        <v>1</v>
      </c>
      <c r="F1002" s="265" t="s">
        <v>831</v>
      </c>
      <c r="G1002" s="263"/>
      <c r="H1002" s="266">
        <v>-1.6000000000000001</v>
      </c>
      <c r="I1002" s="267"/>
      <c r="J1002" s="263"/>
      <c r="K1002" s="263"/>
      <c r="L1002" s="268"/>
      <c r="M1002" s="269"/>
      <c r="N1002" s="270"/>
      <c r="O1002" s="270"/>
      <c r="P1002" s="270"/>
      <c r="Q1002" s="270"/>
      <c r="R1002" s="270"/>
      <c r="S1002" s="270"/>
      <c r="T1002" s="271"/>
      <c r="U1002" s="14"/>
      <c r="V1002" s="14"/>
      <c r="W1002" s="14"/>
      <c r="X1002" s="14"/>
      <c r="Y1002" s="14"/>
      <c r="Z1002" s="14"/>
      <c r="AA1002" s="14"/>
      <c r="AB1002" s="14"/>
      <c r="AC1002" s="14"/>
      <c r="AD1002" s="14"/>
      <c r="AE1002" s="14"/>
      <c r="AT1002" s="272" t="s">
        <v>364</v>
      </c>
      <c r="AU1002" s="272" t="s">
        <v>90</v>
      </c>
      <c r="AV1002" s="14" t="s">
        <v>90</v>
      </c>
      <c r="AW1002" s="14" t="s">
        <v>36</v>
      </c>
      <c r="AX1002" s="14" t="s">
        <v>81</v>
      </c>
      <c r="AY1002" s="272" t="s">
        <v>215</v>
      </c>
    </row>
    <row r="1003" s="14" customFormat="1">
      <c r="A1003" s="14"/>
      <c r="B1003" s="262"/>
      <c r="C1003" s="263"/>
      <c r="D1003" s="233" t="s">
        <v>364</v>
      </c>
      <c r="E1003" s="264" t="s">
        <v>1</v>
      </c>
      <c r="F1003" s="265" t="s">
        <v>836</v>
      </c>
      <c r="G1003" s="263"/>
      <c r="H1003" s="266">
        <v>-3.6000000000000001</v>
      </c>
      <c r="I1003" s="267"/>
      <c r="J1003" s="263"/>
      <c r="K1003" s="263"/>
      <c r="L1003" s="268"/>
      <c r="M1003" s="269"/>
      <c r="N1003" s="270"/>
      <c r="O1003" s="270"/>
      <c r="P1003" s="270"/>
      <c r="Q1003" s="270"/>
      <c r="R1003" s="270"/>
      <c r="S1003" s="270"/>
      <c r="T1003" s="271"/>
      <c r="U1003" s="14"/>
      <c r="V1003" s="14"/>
      <c r="W1003" s="14"/>
      <c r="X1003" s="14"/>
      <c r="Y1003" s="14"/>
      <c r="Z1003" s="14"/>
      <c r="AA1003" s="14"/>
      <c r="AB1003" s="14"/>
      <c r="AC1003" s="14"/>
      <c r="AD1003" s="14"/>
      <c r="AE1003" s="14"/>
      <c r="AT1003" s="272" t="s">
        <v>364</v>
      </c>
      <c r="AU1003" s="272" t="s">
        <v>90</v>
      </c>
      <c r="AV1003" s="14" t="s">
        <v>90</v>
      </c>
      <c r="AW1003" s="14" t="s">
        <v>36</v>
      </c>
      <c r="AX1003" s="14" t="s">
        <v>81</v>
      </c>
      <c r="AY1003" s="272" t="s">
        <v>215</v>
      </c>
    </row>
    <row r="1004" s="14" customFormat="1">
      <c r="A1004" s="14"/>
      <c r="B1004" s="262"/>
      <c r="C1004" s="263"/>
      <c r="D1004" s="233" t="s">
        <v>364</v>
      </c>
      <c r="E1004" s="264" t="s">
        <v>1</v>
      </c>
      <c r="F1004" s="265" t="s">
        <v>1107</v>
      </c>
      <c r="G1004" s="263"/>
      <c r="H1004" s="266">
        <v>21.187999999999999</v>
      </c>
      <c r="I1004" s="267"/>
      <c r="J1004" s="263"/>
      <c r="K1004" s="263"/>
      <c r="L1004" s="268"/>
      <c r="M1004" s="269"/>
      <c r="N1004" s="270"/>
      <c r="O1004" s="270"/>
      <c r="P1004" s="270"/>
      <c r="Q1004" s="270"/>
      <c r="R1004" s="270"/>
      <c r="S1004" s="270"/>
      <c r="T1004" s="271"/>
      <c r="U1004" s="14"/>
      <c r="V1004" s="14"/>
      <c r="W1004" s="14"/>
      <c r="X1004" s="14"/>
      <c r="Y1004" s="14"/>
      <c r="Z1004" s="14"/>
      <c r="AA1004" s="14"/>
      <c r="AB1004" s="14"/>
      <c r="AC1004" s="14"/>
      <c r="AD1004" s="14"/>
      <c r="AE1004" s="14"/>
      <c r="AT1004" s="272" t="s">
        <v>364</v>
      </c>
      <c r="AU1004" s="272" t="s">
        <v>90</v>
      </c>
      <c r="AV1004" s="14" t="s">
        <v>90</v>
      </c>
      <c r="AW1004" s="14" t="s">
        <v>36</v>
      </c>
      <c r="AX1004" s="14" t="s">
        <v>81</v>
      </c>
      <c r="AY1004" s="272" t="s">
        <v>215</v>
      </c>
    </row>
    <row r="1005" s="14" customFormat="1">
      <c r="A1005" s="14"/>
      <c r="B1005" s="262"/>
      <c r="C1005" s="263"/>
      <c r="D1005" s="233" t="s">
        <v>364</v>
      </c>
      <c r="E1005" s="264" t="s">
        <v>1</v>
      </c>
      <c r="F1005" s="265" t="s">
        <v>1106</v>
      </c>
      <c r="G1005" s="263"/>
      <c r="H1005" s="266">
        <v>-2.7999999999999998</v>
      </c>
      <c r="I1005" s="267"/>
      <c r="J1005" s="263"/>
      <c r="K1005" s="263"/>
      <c r="L1005" s="268"/>
      <c r="M1005" s="269"/>
      <c r="N1005" s="270"/>
      <c r="O1005" s="270"/>
      <c r="P1005" s="270"/>
      <c r="Q1005" s="270"/>
      <c r="R1005" s="270"/>
      <c r="S1005" s="270"/>
      <c r="T1005" s="271"/>
      <c r="U1005" s="14"/>
      <c r="V1005" s="14"/>
      <c r="W1005" s="14"/>
      <c r="X1005" s="14"/>
      <c r="Y1005" s="14"/>
      <c r="Z1005" s="14"/>
      <c r="AA1005" s="14"/>
      <c r="AB1005" s="14"/>
      <c r="AC1005" s="14"/>
      <c r="AD1005" s="14"/>
      <c r="AE1005" s="14"/>
      <c r="AT1005" s="272" t="s">
        <v>364</v>
      </c>
      <c r="AU1005" s="272" t="s">
        <v>90</v>
      </c>
      <c r="AV1005" s="14" t="s">
        <v>90</v>
      </c>
      <c r="AW1005" s="14" t="s">
        <v>36</v>
      </c>
      <c r="AX1005" s="14" t="s">
        <v>81</v>
      </c>
      <c r="AY1005" s="272" t="s">
        <v>215</v>
      </c>
    </row>
    <row r="1006" s="16" customFormat="1">
      <c r="A1006" s="16"/>
      <c r="B1006" s="284"/>
      <c r="C1006" s="285"/>
      <c r="D1006" s="233" t="s">
        <v>364</v>
      </c>
      <c r="E1006" s="286" t="s">
        <v>1</v>
      </c>
      <c r="F1006" s="287" t="s">
        <v>403</v>
      </c>
      <c r="G1006" s="285"/>
      <c r="H1006" s="288">
        <v>91.850999999999999</v>
      </c>
      <c r="I1006" s="289"/>
      <c r="J1006" s="285"/>
      <c r="K1006" s="285"/>
      <c r="L1006" s="290"/>
      <c r="M1006" s="291"/>
      <c r="N1006" s="292"/>
      <c r="O1006" s="292"/>
      <c r="P1006" s="292"/>
      <c r="Q1006" s="292"/>
      <c r="R1006" s="292"/>
      <c r="S1006" s="292"/>
      <c r="T1006" s="293"/>
      <c r="U1006" s="16"/>
      <c r="V1006" s="16"/>
      <c r="W1006" s="16"/>
      <c r="X1006" s="16"/>
      <c r="Y1006" s="16"/>
      <c r="Z1006" s="16"/>
      <c r="AA1006" s="16"/>
      <c r="AB1006" s="16"/>
      <c r="AC1006" s="16"/>
      <c r="AD1006" s="16"/>
      <c r="AE1006" s="16"/>
      <c r="AT1006" s="294" t="s">
        <v>364</v>
      </c>
      <c r="AU1006" s="294" t="s">
        <v>90</v>
      </c>
      <c r="AV1006" s="16" t="s">
        <v>227</v>
      </c>
      <c r="AW1006" s="16" t="s">
        <v>36</v>
      </c>
      <c r="AX1006" s="16" t="s">
        <v>81</v>
      </c>
      <c r="AY1006" s="294" t="s">
        <v>215</v>
      </c>
    </row>
    <row r="1007" s="15" customFormat="1">
      <c r="A1007" s="15"/>
      <c r="B1007" s="273"/>
      <c r="C1007" s="274"/>
      <c r="D1007" s="233" t="s">
        <v>364</v>
      </c>
      <c r="E1007" s="275" t="s">
        <v>1</v>
      </c>
      <c r="F1007" s="276" t="s">
        <v>368</v>
      </c>
      <c r="G1007" s="274"/>
      <c r="H1007" s="277">
        <v>227.202</v>
      </c>
      <c r="I1007" s="278"/>
      <c r="J1007" s="274"/>
      <c r="K1007" s="274"/>
      <c r="L1007" s="279"/>
      <c r="M1007" s="280"/>
      <c r="N1007" s="281"/>
      <c r="O1007" s="281"/>
      <c r="P1007" s="281"/>
      <c r="Q1007" s="281"/>
      <c r="R1007" s="281"/>
      <c r="S1007" s="281"/>
      <c r="T1007" s="282"/>
      <c r="U1007" s="15"/>
      <c r="V1007" s="15"/>
      <c r="W1007" s="15"/>
      <c r="X1007" s="15"/>
      <c r="Y1007" s="15"/>
      <c r="Z1007" s="15"/>
      <c r="AA1007" s="15"/>
      <c r="AB1007" s="15"/>
      <c r="AC1007" s="15"/>
      <c r="AD1007" s="15"/>
      <c r="AE1007" s="15"/>
      <c r="AT1007" s="283" t="s">
        <v>364</v>
      </c>
      <c r="AU1007" s="283" t="s">
        <v>90</v>
      </c>
      <c r="AV1007" s="15" t="s">
        <v>214</v>
      </c>
      <c r="AW1007" s="15" t="s">
        <v>36</v>
      </c>
      <c r="AX1007" s="15" t="s">
        <v>88</v>
      </c>
      <c r="AY1007" s="283" t="s">
        <v>215</v>
      </c>
    </row>
    <row r="1008" s="2" customFormat="1" ht="24.15" customHeight="1">
      <c r="A1008" s="39"/>
      <c r="B1008" s="40"/>
      <c r="C1008" s="220" t="s">
        <v>1108</v>
      </c>
      <c r="D1008" s="220" t="s">
        <v>216</v>
      </c>
      <c r="E1008" s="221" t="s">
        <v>1109</v>
      </c>
      <c r="F1008" s="222" t="s">
        <v>1110</v>
      </c>
      <c r="G1008" s="223" t="s">
        <v>797</v>
      </c>
      <c r="H1008" s="224">
        <v>68.480000000000004</v>
      </c>
      <c r="I1008" s="225"/>
      <c r="J1008" s="226">
        <f>ROUND(I1008*H1008,2)</f>
        <v>0</v>
      </c>
      <c r="K1008" s="222" t="s">
        <v>359</v>
      </c>
      <c r="L1008" s="45"/>
      <c r="M1008" s="227" t="s">
        <v>1</v>
      </c>
      <c r="N1008" s="228" t="s">
        <v>46</v>
      </c>
      <c r="O1008" s="92"/>
      <c r="P1008" s="229">
        <f>O1008*H1008</f>
        <v>0</v>
      </c>
      <c r="Q1008" s="229">
        <v>0.00012</v>
      </c>
      <c r="R1008" s="229">
        <f>Q1008*H1008</f>
        <v>0.0082176000000000003</v>
      </c>
      <c r="S1008" s="229">
        <v>0</v>
      </c>
      <c r="T1008" s="230">
        <f>S1008*H1008</f>
        <v>0</v>
      </c>
      <c r="U1008" s="39"/>
      <c r="V1008" s="39"/>
      <c r="W1008" s="39"/>
      <c r="X1008" s="39"/>
      <c r="Y1008" s="39"/>
      <c r="Z1008" s="39"/>
      <c r="AA1008" s="39"/>
      <c r="AB1008" s="39"/>
      <c r="AC1008" s="39"/>
      <c r="AD1008" s="39"/>
      <c r="AE1008" s="39"/>
      <c r="AR1008" s="231" t="s">
        <v>214</v>
      </c>
      <c r="AT1008" s="231" t="s">
        <v>216</v>
      </c>
      <c r="AU1008" s="231" t="s">
        <v>90</v>
      </c>
      <c r="AY1008" s="18" t="s">
        <v>215</v>
      </c>
      <c r="BE1008" s="232">
        <f>IF(N1008="základní",J1008,0)</f>
        <v>0</v>
      </c>
      <c r="BF1008" s="232">
        <f>IF(N1008="snížená",J1008,0)</f>
        <v>0</v>
      </c>
      <c r="BG1008" s="232">
        <f>IF(N1008="zákl. přenesená",J1008,0)</f>
        <v>0</v>
      </c>
      <c r="BH1008" s="232">
        <f>IF(N1008="sníž. přenesená",J1008,0)</f>
        <v>0</v>
      </c>
      <c r="BI1008" s="232">
        <f>IF(N1008="nulová",J1008,0)</f>
        <v>0</v>
      </c>
      <c r="BJ1008" s="18" t="s">
        <v>88</v>
      </c>
      <c r="BK1008" s="232">
        <f>ROUND(I1008*H1008,2)</f>
        <v>0</v>
      </c>
      <c r="BL1008" s="18" t="s">
        <v>214</v>
      </c>
      <c r="BM1008" s="231" t="s">
        <v>1111</v>
      </c>
    </row>
    <row r="1009" s="2" customFormat="1">
      <c r="A1009" s="39"/>
      <c r="B1009" s="40"/>
      <c r="C1009" s="41"/>
      <c r="D1009" s="233" t="s">
        <v>221</v>
      </c>
      <c r="E1009" s="41"/>
      <c r="F1009" s="234" t="s">
        <v>1112</v>
      </c>
      <c r="G1009" s="41"/>
      <c r="H1009" s="41"/>
      <c r="I1009" s="235"/>
      <c r="J1009" s="41"/>
      <c r="K1009" s="41"/>
      <c r="L1009" s="45"/>
      <c r="M1009" s="236"/>
      <c r="N1009" s="237"/>
      <c r="O1009" s="92"/>
      <c r="P1009" s="92"/>
      <c r="Q1009" s="92"/>
      <c r="R1009" s="92"/>
      <c r="S1009" s="92"/>
      <c r="T1009" s="93"/>
      <c r="U1009" s="39"/>
      <c r="V1009" s="39"/>
      <c r="W1009" s="39"/>
      <c r="X1009" s="39"/>
      <c r="Y1009" s="39"/>
      <c r="Z1009" s="39"/>
      <c r="AA1009" s="39"/>
      <c r="AB1009" s="39"/>
      <c r="AC1009" s="39"/>
      <c r="AD1009" s="39"/>
      <c r="AE1009" s="39"/>
      <c r="AT1009" s="18" t="s">
        <v>221</v>
      </c>
      <c r="AU1009" s="18" t="s">
        <v>90</v>
      </c>
    </row>
    <row r="1010" s="2" customFormat="1">
      <c r="A1010" s="39"/>
      <c r="B1010" s="40"/>
      <c r="C1010" s="41"/>
      <c r="D1010" s="250" t="s">
        <v>362</v>
      </c>
      <c r="E1010" s="41"/>
      <c r="F1010" s="251" t="s">
        <v>1113</v>
      </c>
      <c r="G1010" s="41"/>
      <c r="H1010" s="41"/>
      <c r="I1010" s="235"/>
      <c r="J1010" s="41"/>
      <c r="K1010" s="41"/>
      <c r="L1010" s="45"/>
      <c r="M1010" s="236"/>
      <c r="N1010" s="237"/>
      <c r="O1010" s="92"/>
      <c r="P1010" s="92"/>
      <c r="Q1010" s="92"/>
      <c r="R1010" s="92"/>
      <c r="S1010" s="92"/>
      <c r="T1010" s="93"/>
      <c r="U1010" s="39"/>
      <c r="V1010" s="39"/>
      <c r="W1010" s="39"/>
      <c r="X1010" s="39"/>
      <c r="Y1010" s="39"/>
      <c r="Z1010" s="39"/>
      <c r="AA1010" s="39"/>
      <c r="AB1010" s="39"/>
      <c r="AC1010" s="39"/>
      <c r="AD1010" s="39"/>
      <c r="AE1010" s="39"/>
      <c r="AT1010" s="18" t="s">
        <v>362</v>
      </c>
      <c r="AU1010" s="18" t="s">
        <v>90</v>
      </c>
    </row>
    <row r="1011" s="13" customFormat="1">
      <c r="A1011" s="13"/>
      <c r="B1011" s="252"/>
      <c r="C1011" s="253"/>
      <c r="D1011" s="233" t="s">
        <v>364</v>
      </c>
      <c r="E1011" s="254" t="s">
        <v>1</v>
      </c>
      <c r="F1011" s="255" t="s">
        <v>822</v>
      </c>
      <c r="G1011" s="253"/>
      <c r="H1011" s="254" t="s">
        <v>1</v>
      </c>
      <c r="I1011" s="256"/>
      <c r="J1011" s="253"/>
      <c r="K1011" s="253"/>
      <c r="L1011" s="257"/>
      <c r="M1011" s="258"/>
      <c r="N1011" s="259"/>
      <c r="O1011" s="259"/>
      <c r="P1011" s="259"/>
      <c r="Q1011" s="259"/>
      <c r="R1011" s="259"/>
      <c r="S1011" s="259"/>
      <c r="T1011" s="260"/>
      <c r="U1011" s="13"/>
      <c r="V1011" s="13"/>
      <c r="W1011" s="13"/>
      <c r="X1011" s="13"/>
      <c r="Y1011" s="13"/>
      <c r="Z1011" s="13"/>
      <c r="AA1011" s="13"/>
      <c r="AB1011" s="13"/>
      <c r="AC1011" s="13"/>
      <c r="AD1011" s="13"/>
      <c r="AE1011" s="13"/>
      <c r="AT1011" s="261" t="s">
        <v>364</v>
      </c>
      <c r="AU1011" s="261" t="s">
        <v>90</v>
      </c>
      <c r="AV1011" s="13" t="s">
        <v>88</v>
      </c>
      <c r="AW1011" s="13" t="s">
        <v>36</v>
      </c>
      <c r="AX1011" s="13" t="s">
        <v>81</v>
      </c>
      <c r="AY1011" s="261" t="s">
        <v>215</v>
      </c>
    </row>
    <row r="1012" s="13" customFormat="1">
      <c r="A1012" s="13"/>
      <c r="B1012" s="252"/>
      <c r="C1012" s="253"/>
      <c r="D1012" s="233" t="s">
        <v>364</v>
      </c>
      <c r="E1012" s="254" t="s">
        <v>1</v>
      </c>
      <c r="F1012" s="255" t="s">
        <v>389</v>
      </c>
      <c r="G1012" s="253"/>
      <c r="H1012" s="254" t="s">
        <v>1</v>
      </c>
      <c r="I1012" s="256"/>
      <c r="J1012" s="253"/>
      <c r="K1012" s="253"/>
      <c r="L1012" s="257"/>
      <c r="M1012" s="258"/>
      <c r="N1012" s="259"/>
      <c r="O1012" s="259"/>
      <c r="P1012" s="259"/>
      <c r="Q1012" s="259"/>
      <c r="R1012" s="259"/>
      <c r="S1012" s="259"/>
      <c r="T1012" s="260"/>
      <c r="U1012" s="13"/>
      <c r="V1012" s="13"/>
      <c r="W1012" s="13"/>
      <c r="X1012" s="13"/>
      <c r="Y1012" s="13"/>
      <c r="Z1012" s="13"/>
      <c r="AA1012" s="13"/>
      <c r="AB1012" s="13"/>
      <c r="AC1012" s="13"/>
      <c r="AD1012" s="13"/>
      <c r="AE1012" s="13"/>
      <c r="AT1012" s="261" t="s">
        <v>364</v>
      </c>
      <c r="AU1012" s="261" t="s">
        <v>90</v>
      </c>
      <c r="AV1012" s="13" t="s">
        <v>88</v>
      </c>
      <c r="AW1012" s="13" t="s">
        <v>36</v>
      </c>
      <c r="AX1012" s="13" t="s">
        <v>81</v>
      </c>
      <c r="AY1012" s="261" t="s">
        <v>215</v>
      </c>
    </row>
    <row r="1013" s="14" customFormat="1">
      <c r="A1013" s="14"/>
      <c r="B1013" s="262"/>
      <c r="C1013" s="263"/>
      <c r="D1013" s="233" t="s">
        <v>364</v>
      </c>
      <c r="E1013" s="264" t="s">
        <v>1</v>
      </c>
      <c r="F1013" s="265" t="s">
        <v>1114</v>
      </c>
      <c r="G1013" s="263"/>
      <c r="H1013" s="266">
        <v>7.9000000000000004</v>
      </c>
      <c r="I1013" s="267"/>
      <c r="J1013" s="263"/>
      <c r="K1013" s="263"/>
      <c r="L1013" s="268"/>
      <c r="M1013" s="269"/>
      <c r="N1013" s="270"/>
      <c r="O1013" s="270"/>
      <c r="P1013" s="270"/>
      <c r="Q1013" s="270"/>
      <c r="R1013" s="270"/>
      <c r="S1013" s="270"/>
      <c r="T1013" s="271"/>
      <c r="U1013" s="14"/>
      <c r="V1013" s="14"/>
      <c r="W1013" s="14"/>
      <c r="X1013" s="14"/>
      <c r="Y1013" s="14"/>
      <c r="Z1013" s="14"/>
      <c r="AA1013" s="14"/>
      <c r="AB1013" s="14"/>
      <c r="AC1013" s="14"/>
      <c r="AD1013" s="14"/>
      <c r="AE1013" s="14"/>
      <c r="AT1013" s="272" t="s">
        <v>364</v>
      </c>
      <c r="AU1013" s="272" t="s">
        <v>90</v>
      </c>
      <c r="AV1013" s="14" t="s">
        <v>90</v>
      </c>
      <c r="AW1013" s="14" t="s">
        <v>36</v>
      </c>
      <c r="AX1013" s="14" t="s">
        <v>81</v>
      </c>
      <c r="AY1013" s="272" t="s">
        <v>215</v>
      </c>
    </row>
    <row r="1014" s="14" customFormat="1">
      <c r="A1014" s="14"/>
      <c r="B1014" s="262"/>
      <c r="C1014" s="263"/>
      <c r="D1014" s="233" t="s">
        <v>364</v>
      </c>
      <c r="E1014" s="264" t="s">
        <v>1</v>
      </c>
      <c r="F1014" s="265" t="s">
        <v>1115</v>
      </c>
      <c r="G1014" s="263"/>
      <c r="H1014" s="266">
        <v>13.25</v>
      </c>
      <c r="I1014" s="267"/>
      <c r="J1014" s="263"/>
      <c r="K1014" s="263"/>
      <c r="L1014" s="268"/>
      <c r="M1014" s="269"/>
      <c r="N1014" s="270"/>
      <c r="O1014" s="270"/>
      <c r="P1014" s="270"/>
      <c r="Q1014" s="270"/>
      <c r="R1014" s="270"/>
      <c r="S1014" s="270"/>
      <c r="T1014" s="271"/>
      <c r="U1014" s="14"/>
      <c r="V1014" s="14"/>
      <c r="W1014" s="14"/>
      <c r="X1014" s="14"/>
      <c r="Y1014" s="14"/>
      <c r="Z1014" s="14"/>
      <c r="AA1014" s="14"/>
      <c r="AB1014" s="14"/>
      <c r="AC1014" s="14"/>
      <c r="AD1014" s="14"/>
      <c r="AE1014" s="14"/>
      <c r="AT1014" s="272" t="s">
        <v>364</v>
      </c>
      <c r="AU1014" s="272" t="s">
        <v>90</v>
      </c>
      <c r="AV1014" s="14" t="s">
        <v>90</v>
      </c>
      <c r="AW1014" s="14" t="s">
        <v>36</v>
      </c>
      <c r="AX1014" s="14" t="s">
        <v>81</v>
      </c>
      <c r="AY1014" s="272" t="s">
        <v>215</v>
      </c>
    </row>
    <row r="1015" s="13" customFormat="1">
      <c r="A1015" s="13"/>
      <c r="B1015" s="252"/>
      <c r="C1015" s="253"/>
      <c r="D1015" s="233" t="s">
        <v>364</v>
      </c>
      <c r="E1015" s="254" t="s">
        <v>1</v>
      </c>
      <c r="F1015" s="255" t="s">
        <v>389</v>
      </c>
      <c r="G1015" s="253"/>
      <c r="H1015" s="254" t="s">
        <v>1</v>
      </c>
      <c r="I1015" s="256"/>
      <c r="J1015" s="253"/>
      <c r="K1015" s="253"/>
      <c r="L1015" s="257"/>
      <c r="M1015" s="258"/>
      <c r="N1015" s="259"/>
      <c r="O1015" s="259"/>
      <c r="P1015" s="259"/>
      <c r="Q1015" s="259"/>
      <c r="R1015" s="259"/>
      <c r="S1015" s="259"/>
      <c r="T1015" s="260"/>
      <c r="U1015" s="13"/>
      <c r="V1015" s="13"/>
      <c r="W1015" s="13"/>
      <c r="X1015" s="13"/>
      <c r="Y1015" s="13"/>
      <c r="Z1015" s="13"/>
      <c r="AA1015" s="13"/>
      <c r="AB1015" s="13"/>
      <c r="AC1015" s="13"/>
      <c r="AD1015" s="13"/>
      <c r="AE1015" s="13"/>
      <c r="AT1015" s="261" t="s">
        <v>364</v>
      </c>
      <c r="AU1015" s="261" t="s">
        <v>90</v>
      </c>
      <c r="AV1015" s="13" t="s">
        <v>88</v>
      </c>
      <c r="AW1015" s="13" t="s">
        <v>36</v>
      </c>
      <c r="AX1015" s="13" t="s">
        <v>81</v>
      </c>
      <c r="AY1015" s="261" t="s">
        <v>215</v>
      </c>
    </row>
    <row r="1016" s="14" customFormat="1">
      <c r="A1016" s="14"/>
      <c r="B1016" s="262"/>
      <c r="C1016" s="263"/>
      <c r="D1016" s="233" t="s">
        <v>364</v>
      </c>
      <c r="E1016" s="264" t="s">
        <v>1</v>
      </c>
      <c r="F1016" s="265" t="s">
        <v>1114</v>
      </c>
      <c r="G1016" s="263"/>
      <c r="H1016" s="266">
        <v>7.9000000000000004</v>
      </c>
      <c r="I1016" s="267"/>
      <c r="J1016" s="263"/>
      <c r="K1016" s="263"/>
      <c r="L1016" s="268"/>
      <c r="M1016" s="269"/>
      <c r="N1016" s="270"/>
      <c r="O1016" s="270"/>
      <c r="P1016" s="270"/>
      <c r="Q1016" s="270"/>
      <c r="R1016" s="270"/>
      <c r="S1016" s="270"/>
      <c r="T1016" s="271"/>
      <c r="U1016" s="14"/>
      <c r="V1016" s="14"/>
      <c r="W1016" s="14"/>
      <c r="X1016" s="14"/>
      <c r="Y1016" s="14"/>
      <c r="Z1016" s="14"/>
      <c r="AA1016" s="14"/>
      <c r="AB1016" s="14"/>
      <c r="AC1016" s="14"/>
      <c r="AD1016" s="14"/>
      <c r="AE1016" s="14"/>
      <c r="AT1016" s="272" t="s">
        <v>364</v>
      </c>
      <c r="AU1016" s="272" t="s">
        <v>90</v>
      </c>
      <c r="AV1016" s="14" t="s">
        <v>90</v>
      </c>
      <c r="AW1016" s="14" t="s">
        <v>36</v>
      </c>
      <c r="AX1016" s="14" t="s">
        <v>81</v>
      </c>
      <c r="AY1016" s="272" t="s">
        <v>215</v>
      </c>
    </row>
    <row r="1017" s="14" customFormat="1">
      <c r="A1017" s="14"/>
      <c r="B1017" s="262"/>
      <c r="C1017" s="263"/>
      <c r="D1017" s="233" t="s">
        <v>364</v>
      </c>
      <c r="E1017" s="264" t="s">
        <v>1</v>
      </c>
      <c r="F1017" s="265" t="s">
        <v>1116</v>
      </c>
      <c r="G1017" s="263"/>
      <c r="H1017" s="266">
        <v>11.15</v>
      </c>
      <c r="I1017" s="267"/>
      <c r="J1017" s="263"/>
      <c r="K1017" s="263"/>
      <c r="L1017" s="268"/>
      <c r="M1017" s="269"/>
      <c r="N1017" s="270"/>
      <c r="O1017" s="270"/>
      <c r="P1017" s="270"/>
      <c r="Q1017" s="270"/>
      <c r="R1017" s="270"/>
      <c r="S1017" s="270"/>
      <c r="T1017" s="271"/>
      <c r="U1017" s="14"/>
      <c r="V1017" s="14"/>
      <c r="W1017" s="14"/>
      <c r="X1017" s="14"/>
      <c r="Y1017" s="14"/>
      <c r="Z1017" s="14"/>
      <c r="AA1017" s="14"/>
      <c r="AB1017" s="14"/>
      <c r="AC1017" s="14"/>
      <c r="AD1017" s="14"/>
      <c r="AE1017" s="14"/>
      <c r="AT1017" s="272" t="s">
        <v>364</v>
      </c>
      <c r="AU1017" s="272" t="s">
        <v>90</v>
      </c>
      <c r="AV1017" s="14" t="s">
        <v>90</v>
      </c>
      <c r="AW1017" s="14" t="s">
        <v>36</v>
      </c>
      <c r="AX1017" s="14" t="s">
        <v>81</v>
      </c>
      <c r="AY1017" s="272" t="s">
        <v>215</v>
      </c>
    </row>
    <row r="1018" s="16" customFormat="1">
      <c r="A1018" s="16"/>
      <c r="B1018" s="284"/>
      <c r="C1018" s="285"/>
      <c r="D1018" s="233" t="s">
        <v>364</v>
      </c>
      <c r="E1018" s="286" t="s">
        <v>1</v>
      </c>
      <c r="F1018" s="287" t="s">
        <v>403</v>
      </c>
      <c r="G1018" s="285"/>
      <c r="H1018" s="288">
        <v>40.200000000000003</v>
      </c>
      <c r="I1018" s="289"/>
      <c r="J1018" s="285"/>
      <c r="K1018" s="285"/>
      <c r="L1018" s="290"/>
      <c r="M1018" s="291"/>
      <c r="N1018" s="292"/>
      <c r="O1018" s="292"/>
      <c r="P1018" s="292"/>
      <c r="Q1018" s="292"/>
      <c r="R1018" s="292"/>
      <c r="S1018" s="292"/>
      <c r="T1018" s="293"/>
      <c r="U1018" s="16"/>
      <c r="V1018" s="16"/>
      <c r="W1018" s="16"/>
      <c r="X1018" s="16"/>
      <c r="Y1018" s="16"/>
      <c r="Z1018" s="16"/>
      <c r="AA1018" s="16"/>
      <c r="AB1018" s="16"/>
      <c r="AC1018" s="16"/>
      <c r="AD1018" s="16"/>
      <c r="AE1018" s="16"/>
      <c r="AT1018" s="294" t="s">
        <v>364</v>
      </c>
      <c r="AU1018" s="294" t="s">
        <v>90</v>
      </c>
      <c r="AV1018" s="16" t="s">
        <v>227</v>
      </c>
      <c r="AW1018" s="16" t="s">
        <v>36</v>
      </c>
      <c r="AX1018" s="16" t="s">
        <v>81</v>
      </c>
      <c r="AY1018" s="294" t="s">
        <v>215</v>
      </c>
    </row>
    <row r="1019" s="13" customFormat="1">
      <c r="A1019" s="13"/>
      <c r="B1019" s="252"/>
      <c r="C1019" s="253"/>
      <c r="D1019" s="233" t="s">
        <v>364</v>
      </c>
      <c r="E1019" s="254" t="s">
        <v>1</v>
      </c>
      <c r="F1019" s="255" t="s">
        <v>853</v>
      </c>
      <c r="G1019" s="253"/>
      <c r="H1019" s="254" t="s">
        <v>1</v>
      </c>
      <c r="I1019" s="256"/>
      <c r="J1019" s="253"/>
      <c r="K1019" s="253"/>
      <c r="L1019" s="257"/>
      <c r="M1019" s="258"/>
      <c r="N1019" s="259"/>
      <c r="O1019" s="259"/>
      <c r="P1019" s="259"/>
      <c r="Q1019" s="259"/>
      <c r="R1019" s="259"/>
      <c r="S1019" s="259"/>
      <c r="T1019" s="260"/>
      <c r="U1019" s="13"/>
      <c r="V1019" s="13"/>
      <c r="W1019" s="13"/>
      <c r="X1019" s="13"/>
      <c r="Y1019" s="13"/>
      <c r="Z1019" s="13"/>
      <c r="AA1019" s="13"/>
      <c r="AB1019" s="13"/>
      <c r="AC1019" s="13"/>
      <c r="AD1019" s="13"/>
      <c r="AE1019" s="13"/>
      <c r="AT1019" s="261" t="s">
        <v>364</v>
      </c>
      <c r="AU1019" s="261" t="s">
        <v>90</v>
      </c>
      <c r="AV1019" s="13" t="s">
        <v>88</v>
      </c>
      <c r="AW1019" s="13" t="s">
        <v>36</v>
      </c>
      <c r="AX1019" s="13" t="s">
        <v>81</v>
      </c>
      <c r="AY1019" s="261" t="s">
        <v>215</v>
      </c>
    </row>
    <row r="1020" s="13" customFormat="1">
      <c r="A1020" s="13"/>
      <c r="B1020" s="252"/>
      <c r="C1020" s="253"/>
      <c r="D1020" s="233" t="s">
        <v>364</v>
      </c>
      <c r="E1020" s="254" t="s">
        <v>1</v>
      </c>
      <c r="F1020" s="255" t="s">
        <v>395</v>
      </c>
      <c r="G1020" s="253"/>
      <c r="H1020" s="254" t="s">
        <v>1</v>
      </c>
      <c r="I1020" s="256"/>
      <c r="J1020" s="253"/>
      <c r="K1020" s="253"/>
      <c r="L1020" s="257"/>
      <c r="M1020" s="258"/>
      <c r="N1020" s="259"/>
      <c r="O1020" s="259"/>
      <c r="P1020" s="259"/>
      <c r="Q1020" s="259"/>
      <c r="R1020" s="259"/>
      <c r="S1020" s="259"/>
      <c r="T1020" s="260"/>
      <c r="U1020" s="13"/>
      <c r="V1020" s="13"/>
      <c r="W1020" s="13"/>
      <c r="X1020" s="13"/>
      <c r="Y1020" s="13"/>
      <c r="Z1020" s="13"/>
      <c r="AA1020" s="13"/>
      <c r="AB1020" s="13"/>
      <c r="AC1020" s="13"/>
      <c r="AD1020" s="13"/>
      <c r="AE1020" s="13"/>
      <c r="AT1020" s="261" t="s">
        <v>364</v>
      </c>
      <c r="AU1020" s="261" t="s">
        <v>90</v>
      </c>
      <c r="AV1020" s="13" t="s">
        <v>88</v>
      </c>
      <c r="AW1020" s="13" t="s">
        <v>36</v>
      </c>
      <c r="AX1020" s="13" t="s">
        <v>81</v>
      </c>
      <c r="AY1020" s="261" t="s">
        <v>215</v>
      </c>
    </row>
    <row r="1021" s="14" customFormat="1">
      <c r="A1021" s="14"/>
      <c r="B1021" s="262"/>
      <c r="C1021" s="263"/>
      <c r="D1021" s="233" t="s">
        <v>364</v>
      </c>
      <c r="E1021" s="264" t="s">
        <v>1</v>
      </c>
      <c r="F1021" s="265" t="s">
        <v>1117</v>
      </c>
      <c r="G1021" s="263"/>
      <c r="H1021" s="266">
        <v>8.8000000000000007</v>
      </c>
      <c r="I1021" s="267"/>
      <c r="J1021" s="263"/>
      <c r="K1021" s="263"/>
      <c r="L1021" s="268"/>
      <c r="M1021" s="269"/>
      <c r="N1021" s="270"/>
      <c r="O1021" s="270"/>
      <c r="P1021" s="270"/>
      <c r="Q1021" s="270"/>
      <c r="R1021" s="270"/>
      <c r="S1021" s="270"/>
      <c r="T1021" s="271"/>
      <c r="U1021" s="14"/>
      <c r="V1021" s="14"/>
      <c r="W1021" s="14"/>
      <c r="X1021" s="14"/>
      <c r="Y1021" s="14"/>
      <c r="Z1021" s="14"/>
      <c r="AA1021" s="14"/>
      <c r="AB1021" s="14"/>
      <c r="AC1021" s="14"/>
      <c r="AD1021" s="14"/>
      <c r="AE1021" s="14"/>
      <c r="AT1021" s="272" t="s">
        <v>364</v>
      </c>
      <c r="AU1021" s="272" t="s">
        <v>90</v>
      </c>
      <c r="AV1021" s="14" t="s">
        <v>90</v>
      </c>
      <c r="AW1021" s="14" t="s">
        <v>36</v>
      </c>
      <c r="AX1021" s="14" t="s">
        <v>81</v>
      </c>
      <c r="AY1021" s="272" t="s">
        <v>215</v>
      </c>
    </row>
    <row r="1022" s="14" customFormat="1">
      <c r="A1022" s="14"/>
      <c r="B1022" s="262"/>
      <c r="C1022" s="263"/>
      <c r="D1022" s="233" t="s">
        <v>364</v>
      </c>
      <c r="E1022" s="264" t="s">
        <v>1</v>
      </c>
      <c r="F1022" s="265" t="s">
        <v>1118</v>
      </c>
      <c r="G1022" s="263"/>
      <c r="H1022" s="266">
        <v>13.83</v>
      </c>
      <c r="I1022" s="267"/>
      <c r="J1022" s="263"/>
      <c r="K1022" s="263"/>
      <c r="L1022" s="268"/>
      <c r="M1022" s="269"/>
      <c r="N1022" s="270"/>
      <c r="O1022" s="270"/>
      <c r="P1022" s="270"/>
      <c r="Q1022" s="270"/>
      <c r="R1022" s="270"/>
      <c r="S1022" s="270"/>
      <c r="T1022" s="271"/>
      <c r="U1022" s="14"/>
      <c r="V1022" s="14"/>
      <c r="W1022" s="14"/>
      <c r="X1022" s="14"/>
      <c r="Y1022" s="14"/>
      <c r="Z1022" s="14"/>
      <c r="AA1022" s="14"/>
      <c r="AB1022" s="14"/>
      <c r="AC1022" s="14"/>
      <c r="AD1022" s="14"/>
      <c r="AE1022" s="14"/>
      <c r="AT1022" s="272" t="s">
        <v>364</v>
      </c>
      <c r="AU1022" s="272" t="s">
        <v>90</v>
      </c>
      <c r="AV1022" s="14" t="s">
        <v>90</v>
      </c>
      <c r="AW1022" s="14" t="s">
        <v>36</v>
      </c>
      <c r="AX1022" s="14" t="s">
        <v>81</v>
      </c>
      <c r="AY1022" s="272" t="s">
        <v>215</v>
      </c>
    </row>
    <row r="1023" s="14" customFormat="1">
      <c r="A1023" s="14"/>
      <c r="B1023" s="262"/>
      <c r="C1023" s="263"/>
      <c r="D1023" s="233" t="s">
        <v>364</v>
      </c>
      <c r="E1023" s="264" t="s">
        <v>1</v>
      </c>
      <c r="F1023" s="265" t="s">
        <v>1119</v>
      </c>
      <c r="G1023" s="263"/>
      <c r="H1023" s="266">
        <v>5.6500000000000004</v>
      </c>
      <c r="I1023" s="267"/>
      <c r="J1023" s="263"/>
      <c r="K1023" s="263"/>
      <c r="L1023" s="268"/>
      <c r="M1023" s="269"/>
      <c r="N1023" s="270"/>
      <c r="O1023" s="270"/>
      <c r="P1023" s="270"/>
      <c r="Q1023" s="270"/>
      <c r="R1023" s="270"/>
      <c r="S1023" s="270"/>
      <c r="T1023" s="271"/>
      <c r="U1023" s="14"/>
      <c r="V1023" s="14"/>
      <c r="W1023" s="14"/>
      <c r="X1023" s="14"/>
      <c r="Y1023" s="14"/>
      <c r="Z1023" s="14"/>
      <c r="AA1023" s="14"/>
      <c r="AB1023" s="14"/>
      <c r="AC1023" s="14"/>
      <c r="AD1023" s="14"/>
      <c r="AE1023" s="14"/>
      <c r="AT1023" s="272" t="s">
        <v>364</v>
      </c>
      <c r="AU1023" s="272" t="s">
        <v>90</v>
      </c>
      <c r="AV1023" s="14" t="s">
        <v>90</v>
      </c>
      <c r="AW1023" s="14" t="s">
        <v>36</v>
      </c>
      <c r="AX1023" s="14" t="s">
        <v>81</v>
      </c>
      <c r="AY1023" s="272" t="s">
        <v>215</v>
      </c>
    </row>
    <row r="1024" s="16" customFormat="1">
      <c r="A1024" s="16"/>
      <c r="B1024" s="284"/>
      <c r="C1024" s="285"/>
      <c r="D1024" s="233" t="s">
        <v>364</v>
      </c>
      <c r="E1024" s="286" t="s">
        <v>1</v>
      </c>
      <c r="F1024" s="287" t="s">
        <v>403</v>
      </c>
      <c r="G1024" s="285"/>
      <c r="H1024" s="288">
        <v>28.280000000000001</v>
      </c>
      <c r="I1024" s="289"/>
      <c r="J1024" s="285"/>
      <c r="K1024" s="285"/>
      <c r="L1024" s="290"/>
      <c r="M1024" s="291"/>
      <c r="N1024" s="292"/>
      <c r="O1024" s="292"/>
      <c r="P1024" s="292"/>
      <c r="Q1024" s="292"/>
      <c r="R1024" s="292"/>
      <c r="S1024" s="292"/>
      <c r="T1024" s="293"/>
      <c r="U1024" s="16"/>
      <c r="V1024" s="16"/>
      <c r="W1024" s="16"/>
      <c r="X1024" s="16"/>
      <c r="Y1024" s="16"/>
      <c r="Z1024" s="16"/>
      <c r="AA1024" s="16"/>
      <c r="AB1024" s="16"/>
      <c r="AC1024" s="16"/>
      <c r="AD1024" s="16"/>
      <c r="AE1024" s="16"/>
      <c r="AT1024" s="294" t="s">
        <v>364</v>
      </c>
      <c r="AU1024" s="294" t="s">
        <v>90</v>
      </c>
      <c r="AV1024" s="16" t="s">
        <v>227</v>
      </c>
      <c r="AW1024" s="16" t="s">
        <v>36</v>
      </c>
      <c r="AX1024" s="16" t="s">
        <v>81</v>
      </c>
      <c r="AY1024" s="294" t="s">
        <v>215</v>
      </c>
    </row>
    <row r="1025" s="15" customFormat="1">
      <c r="A1025" s="15"/>
      <c r="B1025" s="273"/>
      <c r="C1025" s="274"/>
      <c r="D1025" s="233" t="s">
        <v>364</v>
      </c>
      <c r="E1025" s="275" t="s">
        <v>1</v>
      </c>
      <c r="F1025" s="276" t="s">
        <v>368</v>
      </c>
      <c r="G1025" s="274"/>
      <c r="H1025" s="277">
        <v>68.480000000000004</v>
      </c>
      <c r="I1025" s="278"/>
      <c r="J1025" s="274"/>
      <c r="K1025" s="274"/>
      <c r="L1025" s="279"/>
      <c r="M1025" s="280"/>
      <c r="N1025" s="281"/>
      <c r="O1025" s="281"/>
      <c r="P1025" s="281"/>
      <c r="Q1025" s="281"/>
      <c r="R1025" s="281"/>
      <c r="S1025" s="281"/>
      <c r="T1025" s="282"/>
      <c r="U1025" s="15"/>
      <c r="V1025" s="15"/>
      <c r="W1025" s="15"/>
      <c r="X1025" s="15"/>
      <c r="Y1025" s="15"/>
      <c r="Z1025" s="15"/>
      <c r="AA1025" s="15"/>
      <c r="AB1025" s="15"/>
      <c r="AC1025" s="15"/>
      <c r="AD1025" s="15"/>
      <c r="AE1025" s="15"/>
      <c r="AT1025" s="283" t="s">
        <v>364</v>
      </c>
      <c r="AU1025" s="283" t="s">
        <v>90</v>
      </c>
      <c r="AV1025" s="15" t="s">
        <v>214</v>
      </c>
      <c r="AW1025" s="15" t="s">
        <v>36</v>
      </c>
      <c r="AX1025" s="15" t="s">
        <v>88</v>
      </c>
      <c r="AY1025" s="283" t="s">
        <v>215</v>
      </c>
    </row>
    <row r="1026" s="2" customFormat="1" ht="24.15" customHeight="1">
      <c r="A1026" s="39"/>
      <c r="B1026" s="40"/>
      <c r="C1026" s="220" t="s">
        <v>1120</v>
      </c>
      <c r="D1026" s="220" t="s">
        <v>216</v>
      </c>
      <c r="E1026" s="221" t="s">
        <v>1121</v>
      </c>
      <c r="F1026" s="222" t="s">
        <v>1122</v>
      </c>
      <c r="G1026" s="223" t="s">
        <v>797</v>
      </c>
      <c r="H1026" s="224">
        <v>101.25</v>
      </c>
      <c r="I1026" s="225"/>
      <c r="J1026" s="226">
        <f>ROUND(I1026*H1026,2)</f>
        <v>0</v>
      </c>
      <c r="K1026" s="222" t="s">
        <v>359</v>
      </c>
      <c r="L1026" s="45"/>
      <c r="M1026" s="227" t="s">
        <v>1</v>
      </c>
      <c r="N1026" s="228" t="s">
        <v>46</v>
      </c>
      <c r="O1026" s="92"/>
      <c r="P1026" s="229">
        <f>O1026*H1026</f>
        <v>0</v>
      </c>
      <c r="Q1026" s="229">
        <v>0.00013999999999999999</v>
      </c>
      <c r="R1026" s="229">
        <f>Q1026*H1026</f>
        <v>0.014174999999999998</v>
      </c>
      <c r="S1026" s="229">
        <v>0</v>
      </c>
      <c r="T1026" s="230">
        <f>S1026*H1026</f>
        <v>0</v>
      </c>
      <c r="U1026" s="39"/>
      <c r="V1026" s="39"/>
      <c r="W1026" s="39"/>
      <c r="X1026" s="39"/>
      <c r="Y1026" s="39"/>
      <c r="Z1026" s="39"/>
      <c r="AA1026" s="39"/>
      <c r="AB1026" s="39"/>
      <c r="AC1026" s="39"/>
      <c r="AD1026" s="39"/>
      <c r="AE1026" s="39"/>
      <c r="AR1026" s="231" t="s">
        <v>214</v>
      </c>
      <c r="AT1026" s="231" t="s">
        <v>216</v>
      </c>
      <c r="AU1026" s="231" t="s">
        <v>90</v>
      </c>
      <c r="AY1026" s="18" t="s">
        <v>215</v>
      </c>
      <c r="BE1026" s="232">
        <f>IF(N1026="základní",J1026,0)</f>
        <v>0</v>
      </c>
      <c r="BF1026" s="232">
        <f>IF(N1026="snížená",J1026,0)</f>
        <v>0</v>
      </c>
      <c r="BG1026" s="232">
        <f>IF(N1026="zákl. přenesená",J1026,0)</f>
        <v>0</v>
      </c>
      <c r="BH1026" s="232">
        <f>IF(N1026="sníž. přenesená",J1026,0)</f>
        <v>0</v>
      </c>
      <c r="BI1026" s="232">
        <f>IF(N1026="nulová",J1026,0)</f>
        <v>0</v>
      </c>
      <c r="BJ1026" s="18" t="s">
        <v>88</v>
      </c>
      <c r="BK1026" s="232">
        <f>ROUND(I1026*H1026,2)</f>
        <v>0</v>
      </c>
      <c r="BL1026" s="18" t="s">
        <v>214</v>
      </c>
      <c r="BM1026" s="231" t="s">
        <v>1123</v>
      </c>
    </row>
    <row r="1027" s="2" customFormat="1">
      <c r="A1027" s="39"/>
      <c r="B1027" s="40"/>
      <c r="C1027" s="41"/>
      <c r="D1027" s="233" t="s">
        <v>221</v>
      </c>
      <c r="E1027" s="41"/>
      <c r="F1027" s="234" t="s">
        <v>1124</v>
      </c>
      <c r="G1027" s="41"/>
      <c r="H1027" s="41"/>
      <c r="I1027" s="235"/>
      <c r="J1027" s="41"/>
      <c r="K1027" s="41"/>
      <c r="L1027" s="45"/>
      <c r="M1027" s="236"/>
      <c r="N1027" s="237"/>
      <c r="O1027" s="92"/>
      <c r="P1027" s="92"/>
      <c r="Q1027" s="92"/>
      <c r="R1027" s="92"/>
      <c r="S1027" s="92"/>
      <c r="T1027" s="93"/>
      <c r="U1027" s="39"/>
      <c r="V1027" s="39"/>
      <c r="W1027" s="39"/>
      <c r="X1027" s="39"/>
      <c r="Y1027" s="39"/>
      <c r="Z1027" s="39"/>
      <c r="AA1027" s="39"/>
      <c r="AB1027" s="39"/>
      <c r="AC1027" s="39"/>
      <c r="AD1027" s="39"/>
      <c r="AE1027" s="39"/>
      <c r="AT1027" s="18" t="s">
        <v>221</v>
      </c>
      <c r="AU1027" s="18" t="s">
        <v>90</v>
      </c>
    </row>
    <row r="1028" s="2" customFormat="1">
      <c r="A1028" s="39"/>
      <c r="B1028" s="40"/>
      <c r="C1028" s="41"/>
      <c r="D1028" s="250" t="s">
        <v>362</v>
      </c>
      <c r="E1028" s="41"/>
      <c r="F1028" s="251" t="s">
        <v>1125</v>
      </c>
      <c r="G1028" s="41"/>
      <c r="H1028" s="41"/>
      <c r="I1028" s="235"/>
      <c r="J1028" s="41"/>
      <c r="K1028" s="41"/>
      <c r="L1028" s="45"/>
      <c r="M1028" s="236"/>
      <c r="N1028" s="237"/>
      <c r="O1028" s="92"/>
      <c r="P1028" s="92"/>
      <c r="Q1028" s="92"/>
      <c r="R1028" s="92"/>
      <c r="S1028" s="92"/>
      <c r="T1028" s="93"/>
      <c r="U1028" s="39"/>
      <c r="V1028" s="39"/>
      <c r="W1028" s="39"/>
      <c r="X1028" s="39"/>
      <c r="Y1028" s="39"/>
      <c r="Z1028" s="39"/>
      <c r="AA1028" s="39"/>
      <c r="AB1028" s="39"/>
      <c r="AC1028" s="39"/>
      <c r="AD1028" s="39"/>
      <c r="AE1028" s="39"/>
      <c r="AT1028" s="18" t="s">
        <v>362</v>
      </c>
      <c r="AU1028" s="18" t="s">
        <v>90</v>
      </c>
    </row>
    <row r="1029" s="13" customFormat="1">
      <c r="A1029" s="13"/>
      <c r="B1029" s="252"/>
      <c r="C1029" s="253"/>
      <c r="D1029" s="233" t="s">
        <v>364</v>
      </c>
      <c r="E1029" s="254" t="s">
        <v>1</v>
      </c>
      <c r="F1029" s="255" t="s">
        <v>822</v>
      </c>
      <c r="G1029" s="253"/>
      <c r="H1029" s="254" t="s">
        <v>1</v>
      </c>
      <c r="I1029" s="256"/>
      <c r="J1029" s="253"/>
      <c r="K1029" s="253"/>
      <c r="L1029" s="257"/>
      <c r="M1029" s="258"/>
      <c r="N1029" s="259"/>
      <c r="O1029" s="259"/>
      <c r="P1029" s="259"/>
      <c r="Q1029" s="259"/>
      <c r="R1029" s="259"/>
      <c r="S1029" s="259"/>
      <c r="T1029" s="260"/>
      <c r="U1029" s="13"/>
      <c r="V1029" s="13"/>
      <c r="W1029" s="13"/>
      <c r="X1029" s="13"/>
      <c r="Y1029" s="13"/>
      <c r="Z1029" s="13"/>
      <c r="AA1029" s="13"/>
      <c r="AB1029" s="13"/>
      <c r="AC1029" s="13"/>
      <c r="AD1029" s="13"/>
      <c r="AE1029" s="13"/>
      <c r="AT1029" s="261" t="s">
        <v>364</v>
      </c>
      <c r="AU1029" s="261" t="s">
        <v>90</v>
      </c>
      <c r="AV1029" s="13" t="s">
        <v>88</v>
      </c>
      <c r="AW1029" s="13" t="s">
        <v>36</v>
      </c>
      <c r="AX1029" s="13" t="s">
        <v>81</v>
      </c>
      <c r="AY1029" s="261" t="s">
        <v>215</v>
      </c>
    </row>
    <row r="1030" s="13" customFormat="1">
      <c r="A1030" s="13"/>
      <c r="B1030" s="252"/>
      <c r="C1030" s="253"/>
      <c r="D1030" s="233" t="s">
        <v>364</v>
      </c>
      <c r="E1030" s="254" t="s">
        <v>1</v>
      </c>
      <c r="F1030" s="255" t="s">
        <v>389</v>
      </c>
      <c r="G1030" s="253"/>
      <c r="H1030" s="254" t="s">
        <v>1</v>
      </c>
      <c r="I1030" s="256"/>
      <c r="J1030" s="253"/>
      <c r="K1030" s="253"/>
      <c r="L1030" s="257"/>
      <c r="M1030" s="258"/>
      <c r="N1030" s="259"/>
      <c r="O1030" s="259"/>
      <c r="P1030" s="259"/>
      <c r="Q1030" s="259"/>
      <c r="R1030" s="259"/>
      <c r="S1030" s="259"/>
      <c r="T1030" s="260"/>
      <c r="U1030" s="13"/>
      <c r="V1030" s="13"/>
      <c r="W1030" s="13"/>
      <c r="X1030" s="13"/>
      <c r="Y1030" s="13"/>
      <c r="Z1030" s="13"/>
      <c r="AA1030" s="13"/>
      <c r="AB1030" s="13"/>
      <c r="AC1030" s="13"/>
      <c r="AD1030" s="13"/>
      <c r="AE1030" s="13"/>
      <c r="AT1030" s="261" t="s">
        <v>364</v>
      </c>
      <c r="AU1030" s="261" t="s">
        <v>90</v>
      </c>
      <c r="AV1030" s="13" t="s">
        <v>88</v>
      </c>
      <c r="AW1030" s="13" t="s">
        <v>36</v>
      </c>
      <c r="AX1030" s="13" t="s">
        <v>81</v>
      </c>
      <c r="AY1030" s="261" t="s">
        <v>215</v>
      </c>
    </row>
    <row r="1031" s="14" customFormat="1">
      <c r="A1031" s="14"/>
      <c r="B1031" s="262"/>
      <c r="C1031" s="263"/>
      <c r="D1031" s="233" t="s">
        <v>364</v>
      </c>
      <c r="E1031" s="264" t="s">
        <v>1</v>
      </c>
      <c r="F1031" s="265" t="s">
        <v>1126</v>
      </c>
      <c r="G1031" s="263"/>
      <c r="H1031" s="266">
        <v>30</v>
      </c>
      <c r="I1031" s="267"/>
      <c r="J1031" s="263"/>
      <c r="K1031" s="263"/>
      <c r="L1031" s="268"/>
      <c r="M1031" s="269"/>
      <c r="N1031" s="270"/>
      <c r="O1031" s="270"/>
      <c r="P1031" s="270"/>
      <c r="Q1031" s="270"/>
      <c r="R1031" s="270"/>
      <c r="S1031" s="270"/>
      <c r="T1031" s="271"/>
      <c r="U1031" s="14"/>
      <c r="V1031" s="14"/>
      <c r="W1031" s="14"/>
      <c r="X1031" s="14"/>
      <c r="Y1031" s="14"/>
      <c r="Z1031" s="14"/>
      <c r="AA1031" s="14"/>
      <c r="AB1031" s="14"/>
      <c r="AC1031" s="14"/>
      <c r="AD1031" s="14"/>
      <c r="AE1031" s="14"/>
      <c r="AT1031" s="272" t="s">
        <v>364</v>
      </c>
      <c r="AU1031" s="272" t="s">
        <v>90</v>
      </c>
      <c r="AV1031" s="14" t="s">
        <v>90</v>
      </c>
      <c r="AW1031" s="14" t="s">
        <v>36</v>
      </c>
      <c r="AX1031" s="14" t="s">
        <v>81</v>
      </c>
      <c r="AY1031" s="272" t="s">
        <v>215</v>
      </c>
    </row>
    <row r="1032" s="13" customFormat="1">
      <c r="A1032" s="13"/>
      <c r="B1032" s="252"/>
      <c r="C1032" s="253"/>
      <c r="D1032" s="233" t="s">
        <v>364</v>
      </c>
      <c r="E1032" s="254" t="s">
        <v>1</v>
      </c>
      <c r="F1032" s="255" t="s">
        <v>401</v>
      </c>
      <c r="G1032" s="253"/>
      <c r="H1032" s="254" t="s">
        <v>1</v>
      </c>
      <c r="I1032" s="256"/>
      <c r="J1032" s="253"/>
      <c r="K1032" s="253"/>
      <c r="L1032" s="257"/>
      <c r="M1032" s="258"/>
      <c r="N1032" s="259"/>
      <c r="O1032" s="259"/>
      <c r="P1032" s="259"/>
      <c r="Q1032" s="259"/>
      <c r="R1032" s="259"/>
      <c r="S1032" s="259"/>
      <c r="T1032" s="260"/>
      <c r="U1032" s="13"/>
      <c r="V1032" s="13"/>
      <c r="W1032" s="13"/>
      <c r="X1032" s="13"/>
      <c r="Y1032" s="13"/>
      <c r="Z1032" s="13"/>
      <c r="AA1032" s="13"/>
      <c r="AB1032" s="13"/>
      <c r="AC1032" s="13"/>
      <c r="AD1032" s="13"/>
      <c r="AE1032" s="13"/>
      <c r="AT1032" s="261" t="s">
        <v>364</v>
      </c>
      <c r="AU1032" s="261" t="s">
        <v>90</v>
      </c>
      <c r="AV1032" s="13" t="s">
        <v>88</v>
      </c>
      <c r="AW1032" s="13" t="s">
        <v>36</v>
      </c>
      <c r="AX1032" s="13" t="s">
        <v>81</v>
      </c>
      <c r="AY1032" s="261" t="s">
        <v>215</v>
      </c>
    </row>
    <row r="1033" s="14" customFormat="1">
      <c r="A1033" s="14"/>
      <c r="B1033" s="262"/>
      <c r="C1033" s="263"/>
      <c r="D1033" s="233" t="s">
        <v>364</v>
      </c>
      <c r="E1033" s="264" t="s">
        <v>1</v>
      </c>
      <c r="F1033" s="265" t="s">
        <v>1126</v>
      </c>
      <c r="G1033" s="263"/>
      <c r="H1033" s="266">
        <v>30</v>
      </c>
      <c r="I1033" s="267"/>
      <c r="J1033" s="263"/>
      <c r="K1033" s="263"/>
      <c r="L1033" s="268"/>
      <c r="M1033" s="269"/>
      <c r="N1033" s="270"/>
      <c r="O1033" s="270"/>
      <c r="P1033" s="270"/>
      <c r="Q1033" s="270"/>
      <c r="R1033" s="270"/>
      <c r="S1033" s="270"/>
      <c r="T1033" s="271"/>
      <c r="U1033" s="14"/>
      <c r="V1033" s="14"/>
      <c r="W1033" s="14"/>
      <c r="X1033" s="14"/>
      <c r="Y1033" s="14"/>
      <c r="Z1033" s="14"/>
      <c r="AA1033" s="14"/>
      <c r="AB1033" s="14"/>
      <c r="AC1033" s="14"/>
      <c r="AD1033" s="14"/>
      <c r="AE1033" s="14"/>
      <c r="AT1033" s="272" t="s">
        <v>364</v>
      </c>
      <c r="AU1033" s="272" t="s">
        <v>90</v>
      </c>
      <c r="AV1033" s="14" t="s">
        <v>90</v>
      </c>
      <c r="AW1033" s="14" t="s">
        <v>36</v>
      </c>
      <c r="AX1033" s="14" t="s">
        <v>81</v>
      </c>
      <c r="AY1033" s="272" t="s">
        <v>215</v>
      </c>
    </row>
    <row r="1034" s="16" customFormat="1">
      <c r="A1034" s="16"/>
      <c r="B1034" s="284"/>
      <c r="C1034" s="285"/>
      <c r="D1034" s="233" t="s">
        <v>364</v>
      </c>
      <c r="E1034" s="286" t="s">
        <v>1</v>
      </c>
      <c r="F1034" s="287" t="s">
        <v>403</v>
      </c>
      <c r="G1034" s="285"/>
      <c r="H1034" s="288">
        <v>60</v>
      </c>
      <c r="I1034" s="289"/>
      <c r="J1034" s="285"/>
      <c r="K1034" s="285"/>
      <c r="L1034" s="290"/>
      <c r="M1034" s="291"/>
      <c r="N1034" s="292"/>
      <c r="O1034" s="292"/>
      <c r="P1034" s="292"/>
      <c r="Q1034" s="292"/>
      <c r="R1034" s="292"/>
      <c r="S1034" s="292"/>
      <c r="T1034" s="293"/>
      <c r="U1034" s="16"/>
      <c r="V1034" s="16"/>
      <c r="W1034" s="16"/>
      <c r="X1034" s="16"/>
      <c r="Y1034" s="16"/>
      <c r="Z1034" s="16"/>
      <c r="AA1034" s="16"/>
      <c r="AB1034" s="16"/>
      <c r="AC1034" s="16"/>
      <c r="AD1034" s="16"/>
      <c r="AE1034" s="16"/>
      <c r="AT1034" s="294" t="s">
        <v>364</v>
      </c>
      <c r="AU1034" s="294" t="s">
        <v>90</v>
      </c>
      <c r="AV1034" s="16" t="s">
        <v>227</v>
      </c>
      <c r="AW1034" s="16" t="s">
        <v>36</v>
      </c>
      <c r="AX1034" s="16" t="s">
        <v>81</v>
      </c>
      <c r="AY1034" s="294" t="s">
        <v>215</v>
      </c>
    </row>
    <row r="1035" s="13" customFormat="1">
      <c r="A1035" s="13"/>
      <c r="B1035" s="252"/>
      <c r="C1035" s="253"/>
      <c r="D1035" s="233" t="s">
        <v>364</v>
      </c>
      <c r="E1035" s="254" t="s">
        <v>1</v>
      </c>
      <c r="F1035" s="255" t="s">
        <v>853</v>
      </c>
      <c r="G1035" s="253"/>
      <c r="H1035" s="254" t="s">
        <v>1</v>
      </c>
      <c r="I1035" s="256"/>
      <c r="J1035" s="253"/>
      <c r="K1035" s="253"/>
      <c r="L1035" s="257"/>
      <c r="M1035" s="258"/>
      <c r="N1035" s="259"/>
      <c r="O1035" s="259"/>
      <c r="P1035" s="259"/>
      <c r="Q1035" s="259"/>
      <c r="R1035" s="259"/>
      <c r="S1035" s="259"/>
      <c r="T1035" s="260"/>
      <c r="U1035" s="13"/>
      <c r="V1035" s="13"/>
      <c r="W1035" s="13"/>
      <c r="X1035" s="13"/>
      <c r="Y1035" s="13"/>
      <c r="Z1035" s="13"/>
      <c r="AA1035" s="13"/>
      <c r="AB1035" s="13"/>
      <c r="AC1035" s="13"/>
      <c r="AD1035" s="13"/>
      <c r="AE1035" s="13"/>
      <c r="AT1035" s="261" t="s">
        <v>364</v>
      </c>
      <c r="AU1035" s="261" t="s">
        <v>90</v>
      </c>
      <c r="AV1035" s="13" t="s">
        <v>88</v>
      </c>
      <c r="AW1035" s="13" t="s">
        <v>36</v>
      </c>
      <c r="AX1035" s="13" t="s">
        <v>81</v>
      </c>
      <c r="AY1035" s="261" t="s">
        <v>215</v>
      </c>
    </row>
    <row r="1036" s="13" customFormat="1">
      <c r="A1036" s="13"/>
      <c r="B1036" s="252"/>
      <c r="C1036" s="253"/>
      <c r="D1036" s="233" t="s">
        <v>364</v>
      </c>
      <c r="E1036" s="254" t="s">
        <v>1</v>
      </c>
      <c r="F1036" s="255" t="s">
        <v>395</v>
      </c>
      <c r="G1036" s="253"/>
      <c r="H1036" s="254" t="s">
        <v>1</v>
      </c>
      <c r="I1036" s="256"/>
      <c r="J1036" s="253"/>
      <c r="K1036" s="253"/>
      <c r="L1036" s="257"/>
      <c r="M1036" s="258"/>
      <c r="N1036" s="259"/>
      <c r="O1036" s="259"/>
      <c r="P1036" s="259"/>
      <c r="Q1036" s="259"/>
      <c r="R1036" s="259"/>
      <c r="S1036" s="259"/>
      <c r="T1036" s="260"/>
      <c r="U1036" s="13"/>
      <c r="V1036" s="13"/>
      <c r="W1036" s="13"/>
      <c r="X1036" s="13"/>
      <c r="Y1036" s="13"/>
      <c r="Z1036" s="13"/>
      <c r="AA1036" s="13"/>
      <c r="AB1036" s="13"/>
      <c r="AC1036" s="13"/>
      <c r="AD1036" s="13"/>
      <c r="AE1036" s="13"/>
      <c r="AT1036" s="261" t="s">
        <v>364</v>
      </c>
      <c r="AU1036" s="261" t="s">
        <v>90</v>
      </c>
      <c r="AV1036" s="13" t="s">
        <v>88</v>
      </c>
      <c r="AW1036" s="13" t="s">
        <v>36</v>
      </c>
      <c r="AX1036" s="13" t="s">
        <v>81</v>
      </c>
      <c r="AY1036" s="261" t="s">
        <v>215</v>
      </c>
    </row>
    <row r="1037" s="14" customFormat="1">
      <c r="A1037" s="14"/>
      <c r="B1037" s="262"/>
      <c r="C1037" s="263"/>
      <c r="D1037" s="233" t="s">
        <v>364</v>
      </c>
      <c r="E1037" s="264" t="s">
        <v>1</v>
      </c>
      <c r="F1037" s="265" t="s">
        <v>1127</v>
      </c>
      <c r="G1037" s="263"/>
      <c r="H1037" s="266">
        <v>11.25</v>
      </c>
      <c r="I1037" s="267"/>
      <c r="J1037" s="263"/>
      <c r="K1037" s="263"/>
      <c r="L1037" s="268"/>
      <c r="M1037" s="269"/>
      <c r="N1037" s="270"/>
      <c r="O1037" s="270"/>
      <c r="P1037" s="270"/>
      <c r="Q1037" s="270"/>
      <c r="R1037" s="270"/>
      <c r="S1037" s="270"/>
      <c r="T1037" s="271"/>
      <c r="U1037" s="14"/>
      <c r="V1037" s="14"/>
      <c r="W1037" s="14"/>
      <c r="X1037" s="14"/>
      <c r="Y1037" s="14"/>
      <c r="Z1037" s="14"/>
      <c r="AA1037" s="14"/>
      <c r="AB1037" s="14"/>
      <c r="AC1037" s="14"/>
      <c r="AD1037" s="14"/>
      <c r="AE1037" s="14"/>
      <c r="AT1037" s="272" t="s">
        <v>364</v>
      </c>
      <c r="AU1037" s="272" t="s">
        <v>90</v>
      </c>
      <c r="AV1037" s="14" t="s">
        <v>90</v>
      </c>
      <c r="AW1037" s="14" t="s">
        <v>36</v>
      </c>
      <c r="AX1037" s="14" t="s">
        <v>81</v>
      </c>
      <c r="AY1037" s="272" t="s">
        <v>215</v>
      </c>
    </row>
    <row r="1038" s="14" customFormat="1">
      <c r="A1038" s="14"/>
      <c r="B1038" s="262"/>
      <c r="C1038" s="263"/>
      <c r="D1038" s="233" t="s">
        <v>364</v>
      </c>
      <c r="E1038" s="264" t="s">
        <v>1</v>
      </c>
      <c r="F1038" s="265" t="s">
        <v>1128</v>
      </c>
      <c r="G1038" s="263"/>
      <c r="H1038" s="266">
        <v>18.75</v>
      </c>
      <c r="I1038" s="267"/>
      <c r="J1038" s="263"/>
      <c r="K1038" s="263"/>
      <c r="L1038" s="268"/>
      <c r="M1038" s="269"/>
      <c r="N1038" s="270"/>
      <c r="O1038" s="270"/>
      <c r="P1038" s="270"/>
      <c r="Q1038" s="270"/>
      <c r="R1038" s="270"/>
      <c r="S1038" s="270"/>
      <c r="T1038" s="271"/>
      <c r="U1038" s="14"/>
      <c r="V1038" s="14"/>
      <c r="W1038" s="14"/>
      <c r="X1038" s="14"/>
      <c r="Y1038" s="14"/>
      <c r="Z1038" s="14"/>
      <c r="AA1038" s="14"/>
      <c r="AB1038" s="14"/>
      <c r="AC1038" s="14"/>
      <c r="AD1038" s="14"/>
      <c r="AE1038" s="14"/>
      <c r="AT1038" s="272" t="s">
        <v>364</v>
      </c>
      <c r="AU1038" s="272" t="s">
        <v>90</v>
      </c>
      <c r="AV1038" s="14" t="s">
        <v>90</v>
      </c>
      <c r="AW1038" s="14" t="s">
        <v>36</v>
      </c>
      <c r="AX1038" s="14" t="s">
        <v>81</v>
      </c>
      <c r="AY1038" s="272" t="s">
        <v>215</v>
      </c>
    </row>
    <row r="1039" s="14" customFormat="1">
      <c r="A1039" s="14"/>
      <c r="B1039" s="262"/>
      <c r="C1039" s="263"/>
      <c r="D1039" s="233" t="s">
        <v>364</v>
      </c>
      <c r="E1039" s="264" t="s">
        <v>1</v>
      </c>
      <c r="F1039" s="265" t="s">
        <v>1127</v>
      </c>
      <c r="G1039" s="263"/>
      <c r="H1039" s="266">
        <v>11.25</v>
      </c>
      <c r="I1039" s="267"/>
      <c r="J1039" s="263"/>
      <c r="K1039" s="263"/>
      <c r="L1039" s="268"/>
      <c r="M1039" s="269"/>
      <c r="N1039" s="270"/>
      <c r="O1039" s="270"/>
      <c r="P1039" s="270"/>
      <c r="Q1039" s="270"/>
      <c r="R1039" s="270"/>
      <c r="S1039" s="270"/>
      <c r="T1039" s="271"/>
      <c r="U1039" s="14"/>
      <c r="V1039" s="14"/>
      <c r="W1039" s="14"/>
      <c r="X1039" s="14"/>
      <c r="Y1039" s="14"/>
      <c r="Z1039" s="14"/>
      <c r="AA1039" s="14"/>
      <c r="AB1039" s="14"/>
      <c r="AC1039" s="14"/>
      <c r="AD1039" s="14"/>
      <c r="AE1039" s="14"/>
      <c r="AT1039" s="272" t="s">
        <v>364</v>
      </c>
      <c r="AU1039" s="272" t="s">
        <v>90</v>
      </c>
      <c r="AV1039" s="14" t="s">
        <v>90</v>
      </c>
      <c r="AW1039" s="14" t="s">
        <v>36</v>
      </c>
      <c r="AX1039" s="14" t="s">
        <v>81</v>
      </c>
      <c r="AY1039" s="272" t="s">
        <v>215</v>
      </c>
    </row>
    <row r="1040" s="16" customFormat="1">
      <c r="A1040" s="16"/>
      <c r="B1040" s="284"/>
      <c r="C1040" s="285"/>
      <c r="D1040" s="233" t="s">
        <v>364</v>
      </c>
      <c r="E1040" s="286" t="s">
        <v>1</v>
      </c>
      <c r="F1040" s="287" t="s">
        <v>403</v>
      </c>
      <c r="G1040" s="285"/>
      <c r="H1040" s="288">
        <v>41.25</v>
      </c>
      <c r="I1040" s="289"/>
      <c r="J1040" s="285"/>
      <c r="K1040" s="285"/>
      <c r="L1040" s="290"/>
      <c r="M1040" s="291"/>
      <c r="N1040" s="292"/>
      <c r="O1040" s="292"/>
      <c r="P1040" s="292"/>
      <c r="Q1040" s="292"/>
      <c r="R1040" s="292"/>
      <c r="S1040" s="292"/>
      <c r="T1040" s="293"/>
      <c r="U1040" s="16"/>
      <c r="V1040" s="16"/>
      <c r="W1040" s="16"/>
      <c r="X1040" s="16"/>
      <c r="Y1040" s="16"/>
      <c r="Z1040" s="16"/>
      <c r="AA1040" s="16"/>
      <c r="AB1040" s="16"/>
      <c r="AC1040" s="16"/>
      <c r="AD1040" s="16"/>
      <c r="AE1040" s="16"/>
      <c r="AT1040" s="294" t="s">
        <v>364</v>
      </c>
      <c r="AU1040" s="294" t="s">
        <v>90</v>
      </c>
      <c r="AV1040" s="16" t="s">
        <v>227</v>
      </c>
      <c r="AW1040" s="16" t="s">
        <v>36</v>
      </c>
      <c r="AX1040" s="16" t="s">
        <v>81</v>
      </c>
      <c r="AY1040" s="294" t="s">
        <v>215</v>
      </c>
    </row>
    <row r="1041" s="15" customFormat="1">
      <c r="A1041" s="15"/>
      <c r="B1041" s="273"/>
      <c r="C1041" s="274"/>
      <c r="D1041" s="233" t="s">
        <v>364</v>
      </c>
      <c r="E1041" s="275" t="s">
        <v>1</v>
      </c>
      <c r="F1041" s="276" t="s">
        <v>368</v>
      </c>
      <c r="G1041" s="274"/>
      <c r="H1041" s="277">
        <v>101.25</v>
      </c>
      <c r="I1041" s="278"/>
      <c r="J1041" s="274"/>
      <c r="K1041" s="274"/>
      <c r="L1041" s="279"/>
      <c r="M1041" s="280"/>
      <c r="N1041" s="281"/>
      <c r="O1041" s="281"/>
      <c r="P1041" s="281"/>
      <c r="Q1041" s="281"/>
      <c r="R1041" s="281"/>
      <c r="S1041" s="281"/>
      <c r="T1041" s="282"/>
      <c r="U1041" s="15"/>
      <c r="V1041" s="15"/>
      <c r="W1041" s="15"/>
      <c r="X1041" s="15"/>
      <c r="Y1041" s="15"/>
      <c r="Z1041" s="15"/>
      <c r="AA1041" s="15"/>
      <c r="AB1041" s="15"/>
      <c r="AC1041" s="15"/>
      <c r="AD1041" s="15"/>
      <c r="AE1041" s="15"/>
      <c r="AT1041" s="283" t="s">
        <v>364</v>
      </c>
      <c r="AU1041" s="283" t="s">
        <v>90</v>
      </c>
      <c r="AV1041" s="15" t="s">
        <v>214</v>
      </c>
      <c r="AW1041" s="15" t="s">
        <v>36</v>
      </c>
      <c r="AX1041" s="15" t="s">
        <v>88</v>
      </c>
      <c r="AY1041" s="283" t="s">
        <v>215</v>
      </c>
    </row>
    <row r="1042" s="2" customFormat="1" ht="16.5" customHeight="1">
      <c r="A1042" s="39"/>
      <c r="B1042" s="40"/>
      <c r="C1042" s="220" t="s">
        <v>1129</v>
      </c>
      <c r="D1042" s="220" t="s">
        <v>216</v>
      </c>
      <c r="E1042" s="221" t="s">
        <v>1130</v>
      </c>
      <c r="F1042" s="222" t="s">
        <v>1131</v>
      </c>
      <c r="G1042" s="223" t="s">
        <v>523</v>
      </c>
      <c r="H1042" s="224">
        <v>23.899999999999999</v>
      </c>
      <c r="I1042" s="225"/>
      <c r="J1042" s="226">
        <f>ROUND(I1042*H1042,2)</f>
        <v>0</v>
      </c>
      <c r="K1042" s="222" t="s">
        <v>359</v>
      </c>
      <c r="L1042" s="45"/>
      <c r="M1042" s="227" t="s">
        <v>1</v>
      </c>
      <c r="N1042" s="228" t="s">
        <v>46</v>
      </c>
      <c r="O1042" s="92"/>
      <c r="P1042" s="229">
        <f>O1042*H1042</f>
        <v>0</v>
      </c>
      <c r="Q1042" s="229">
        <v>0.083409999999999998</v>
      </c>
      <c r="R1042" s="229">
        <f>Q1042*H1042</f>
        <v>1.9934989999999999</v>
      </c>
      <c r="S1042" s="229">
        <v>0</v>
      </c>
      <c r="T1042" s="230">
        <f>S1042*H1042</f>
        <v>0</v>
      </c>
      <c r="U1042" s="39"/>
      <c r="V1042" s="39"/>
      <c r="W1042" s="39"/>
      <c r="X1042" s="39"/>
      <c r="Y1042" s="39"/>
      <c r="Z1042" s="39"/>
      <c r="AA1042" s="39"/>
      <c r="AB1042" s="39"/>
      <c r="AC1042" s="39"/>
      <c r="AD1042" s="39"/>
      <c r="AE1042" s="39"/>
      <c r="AR1042" s="231" t="s">
        <v>214</v>
      </c>
      <c r="AT1042" s="231" t="s">
        <v>216</v>
      </c>
      <c r="AU1042" s="231" t="s">
        <v>90</v>
      </c>
      <c r="AY1042" s="18" t="s">
        <v>215</v>
      </c>
      <c r="BE1042" s="232">
        <f>IF(N1042="základní",J1042,0)</f>
        <v>0</v>
      </c>
      <c r="BF1042" s="232">
        <f>IF(N1042="snížená",J1042,0)</f>
        <v>0</v>
      </c>
      <c r="BG1042" s="232">
        <f>IF(N1042="zákl. přenesená",J1042,0)</f>
        <v>0</v>
      </c>
      <c r="BH1042" s="232">
        <f>IF(N1042="sníž. přenesená",J1042,0)</f>
        <v>0</v>
      </c>
      <c r="BI1042" s="232">
        <f>IF(N1042="nulová",J1042,0)</f>
        <v>0</v>
      </c>
      <c r="BJ1042" s="18" t="s">
        <v>88</v>
      </c>
      <c r="BK1042" s="232">
        <f>ROUND(I1042*H1042,2)</f>
        <v>0</v>
      </c>
      <c r="BL1042" s="18" t="s">
        <v>214</v>
      </c>
      <c r="BM1042" s="231" t="s">
        <v>1132</v>
      </c>
    </row>
    <row r="1043" s="2" customFormat="1">
      <c r="A1043" s="39"/>
      <c r="B1043" s="40"/>
      <c r="C1043" s="41"/>
      <c r="D1043" s="233" t="s">
        <v>221</v>
      </c>
      <c r="E1043" s="41"/>
      <c r="F1043" s="234" t="s">
        <v>1133</v>
      </c>
      <c r="G1043" s="41"/>
      <c r="H1043" s="41"/>
      <c r="I1043" s="235"/>
      <c r="J1043" s="41"/>
      <c r="K1043" s="41"/>
      <c r="L1043" s="45"/>
      <c r="M1043" s="236"/>
      <c r="N1043" s="237"/>
      <c r="O1043" s="92"/>
      <c r="P1043" s="92"/>
      <c r="Q1043" s="92"/>
      <c r="R1043" s="92"/>
      <c r="S1043" s="92"/>
      <c r="T1043" s="93"/>
      <c r="U1043" s="39"/>
      <c r="V1043" s="39"/>
      <c r="W1043" s="39"/>
      <c r="X1043" s="39"/>
      <c r="Y1043" s="39"/>
      <c r="Z1043" s="39"/>
      <c r="AA1043" s="39"/>
      <c r="AB1043" s="39"/>
      <c r="AC1043" s="39"/>
      <c r="AD1043" s="39"/>
      <c r="AE1043" s="39"/>
      <c r="AT1043" s="18" t="s">
        <v>221</v>
      </c>
      <c r="AU1043" s="18" t="s">
        <v>90</v>
      </c>
    </row>
    <row r="1044" s="2" customFormat="1">
      <c r="A1044" s="39"/>
      <c r="B1044" s="40"/>
      <c r="C1044" s="41"/>
      <c r="D1044" s="250" t="s">
        <v>362</v>
      </c>
      <c r="E1044" s="41"/>
      <c r="F1044" s="251" t="s">
        <v>1134</v>
      </c>
      <c r="G1044" s="41"/>
      <c r="H1044" s="41"/>
      <c r="I1044" s="235"/>
      <c r="J1044" s="41"/>
      <c r="K1044" s="41"/>
      <c r="L1044" s="45"/>
      <c r="M1044" s="236"/>
      <c r="N1044" s="237"/>
      <c r="O1044" s="92"/>
      <c r="P1044" s="92"/>
      <c r="Q1044" s="92"/>
      <c r="R1044" s="92"/>
      <c r="S1044" s="92"/>
      <c r="T1044" s="93"/>
      <c r="U1044" s="39"/>
      <c r="V1044" s="39"/>
      <c r="W1044" s="39"/>
      <c r="X1044" s="39"/>
      <c r="Y1044" s="39"/>
      <c r="Z1044" s="39"/>
      <c r="AA1044" s="39"/>
      <c r="AB1044" s="39"/>
      <c r="AC1044" s="39"/>
      <c r="AD1044" s="39"/>
      <c r="AE1044" s="39"/>
      <c r="AT1044" s="18" t="s">
        <v>362</v>
      </c>
      <c r="AU1044" s="18" t="s">
        <v>90</v>
      </c>
    </row>
    <row r="1045" s="13" customFormat="1">
      <c r="A1045" s="13"/>
      <c r="B1045" s="252"/>
      <c r="C1045" s="253"/>
      <c r="D1045" s="233" t="s">
        <v>364</v>
      </c>
      <c r="E1045" s="254" t="s">
        <v>1</v>
      </c>
      <c r="F1045" s="255" t="s">
        <v>822</v>
      </c>
      <c r="G1045" s="253"/>
      <c r="H1045" s="254" t="s">
        <v>1</v>
      </c>
      <c r="I1045" s="256"/>
      <c r="J1045" s="253"/>
      <c r="K1045" s="253"/>
      <c r="L1045" s="257"/>
      <c r="M1045" s="258"/>
      <c r="N1045" s="259"/>
      <c r="O1045" s="259"/>
      <c r="P1045" s="259"/>
      <c r="Q1045" s="259"/>
      <c r="R1045" s="259"/>
      <c r="S1045" s="259"/>
      <c r="T1045" s="260"/>
      <c r="U1045" s="13"/>
      <c r="V1045" s="13"/>
      <c r="W1045" s="13"/>
      <c r="X1045" s="13"/>
      <c r="Y1045" s="13"/>
      <c r="Z1045" s="13"/>
      <c r="AA1045" s="13"/>
      <c r="AB1045" s="13"/>
      <c r="AC1045" s="13"/>
      <c r="AD1045" s="13"/>
      <c r="AE1045" s="13"/>
      <c r="AT1045" s="261" t="s">
        <v>364</v>
      </c>
      <c r="AU1045" s="261" t="s">
        <v>90</v>
      </c>
      <c r="AV1045" s="13" t="s">
        <v>88</v>
      </c>
      <c r="AW1045" s="13" t="s">
        <v>36</v>
      </c>
      <c r="AX1045" s="13" t="s">
        <v>81</v>
      </c>
      <c r="AY1045" s="261" t="s">
        <v>215</v>
      </c>
    </row>
    <row r="1046" s="13" customFormat="1">
      <c r="A1046" s="13"/>
      <c r="B1046" s="252"/>
      <c r="C1046" s="253"/>
      <c r="D1046" s="233" t="s">
        <v>364</v>
      </c>
      <c r="E1046" s="254" t="s">
        <v>1</v>
      </c>
      <c r="F1046" s="255" t="s">
        <v>1135</v>
      </c>
      <c r="G1046" s="253"/>
      <c r="H1046" s="254" t="s">
        <v>1</v>
      </c>
      <c r="I1046" s="256"/>
      <c r="J1046" s="253"/>
      <c r="K1046" s="253"/>
      <c r="L1046" s="257"/>
      <c r="M1046" s="258"/>
      <c r="N1046" s="259"/>
      <c r="O1046" s="259"/>
      <c r="P1046" s="259"/>
      <c r="Q1046" s="259"/>
      <c r="R1046" s="259"/>
      <c r="S1046" s="259"/>
      <c r="T1046" s="260"/>
      <c r="U1046" s="13"/>
      <c r="V1046" s="13"/>
      <c r="W1046" s="13"/>
      <c r="X1046" s="13"/>
      <c r="Y1046" s="13"/>
      <c r="Z1046" s="13"/>
      <c r="AA1046" s="13"/>
      <c r="AB1046" s="13"/>
      <c r="AC1046" s="13"/>
      <c r="AD1046" s="13"/>
      <c r="AE1046" s="13"/>
      <c r="AT1046" s="261" t="s">
        <v>364</v>
      </c>
      <c r="AU1046" s="261" t="s">
        <v>90</v>
      </c>
      <c r="AV1046" s="13" t="s">
        <v>88</v>
      </c>
      <c r="AW1046" s="13" t="s">
        <v>36</v>
      </c>
      <c r="AX1046" s="13" t="s">
        <v>81</v>
      </c>
      <c r="AY1046" s="261" t="s">
        <v>215</v>
      </c>
    </row>
    <row r="1047" s="14" customFormat="1">
      <c r="A1047" s="14"/>
      <c r="B1047" s="262"/>
      <c r="C1047" s="263"/>
      <c r="D1047" s="233" t="s">
        <v>364</v>
      </c>
      <c r="E1047" s="264" t="s">
        <v>1</v>
      </c>
      <c r="F1047" s="265" t="s">
        <v>1136</v>
      </c>
      <c r="G1047" s="263"/>
      <c r="H1047" s="266">
        <v>3.5</v>
      </c>
      <c r="I1047" s="267"/>
      <c r="J1047" s="263"/>
      <c r="K1047" s="263"/>
      <c r="L1047" s="268"/>
      <c r="M1047" s="269"/>
      <c r="N1047" s="270"/>
      <c r="O1047" s="270"/>
      <c r="P1047" s="270"/>
      <c r="Q1047" s="270"/>
      <c r="R1047" s="270"/>
      <c r="S1047" s="270"/>
      <c r="T1047" s="271"/>
      <c r="U1047" s="14"/>
      <c r="V1047" s="14"/>
      <c r="W1047" s="14"/>
      <c r="X1047" s="14"/>
      <c r="Y1047" s="14"/>
      <c r="Z1047" s="14"/>
      <c r="AA1047" s="14"/>
      <c r="AB1047" s="14"/>
      <c r="AC1047" s="14"/>
      <c r="AD1047" s="14"/>
      <c r="AE1047" s="14"/>
      <c r="AT1047" s="272" t="s">
        <v>364</v>
      </c>
      <c r="AU1047" s="272" t="s">
        <v>90</v>
      </c>
      <c r="AV1047" s="14" t="s">
        <v>90</v>
      </c>
      <c r="AW1047" s="14" t="s">
        <v>36</v>
      </c>
      <c r="AX1047" s="14" t="s">
        <v>81</v>
      </c>
      <c r="AY1047" s="272" t="s">
        <v>215</v>
      </c>
    </row>
    <row r="1048" s="13" customFormat="1">
      <c r="A1048" s="13"/>
      <c r="B1048" s="252"/>
      <c r="C1048" s="253"/>
      <c r="D1048" s="233" t="s">
        <v>364</v>
      </c>
      <c r="E1048" s="254" t="s">
        <v>1</v>
      </c>
      <c r="F1048" s="255" t="s">
        <v>1137</v>
      </c>
      <c r="G1048" s="253"/>
      <c r="H1048" s="254" t="s">
        <v>1</v>
      </c>
      <c r="I1048" s="256"/>
      <c r="J1048" s="253"/>
      <c r="K1048" s="253"/>
      <c r="L1048" s="257"/>
      <c r="M1048" s="258"/>
      <c r="N1048" s="259"/>
      <c r="O1048" s="259"/>
      <c r="P1048" s="259"/>
      <c r="Q1048" s="259"/>
      <c r="R1048" s="259"/>
      <c r="S1048" s="259"/>
      <c r="T1048" s="260"/>
      <c r="U1048" s="13"/>
      <c r="V1048" s="13"/>
      <c r="W1048" s="13"/>
      <c r="X1048" s="13"/>
      <c r="Y1048" s="13"/>
      <c r="Z1048" s="13"/>
      <c r="AA1048" s="13"/>
      <c r="AB1048" s="13"/>
      <c r="AC1048" s="13"/>
      <c r="AD1048" s="13"/>
      <c r="AE1048" s="13"/>
      <c r="AT1048" s="261" t="s">
        <v>364</v>
      </c>
      <c r="AU1048" s="261" t="s">
        <v>90</v>
      </c>
      <c r="AV1048" s="13" t="s">
        <v>88</v>
      </c>
      <c r="AW1048" s="13" t="s">
        <v>36</v>
      </c>
      <c r="AX1048" s="13" t="s">
        <v>81</v>
      </c>
      <c r="AY1048" s="261" t="s">
        <v>215</v>
      </c>
    </row>
    <row r="1049" s="14" customFormat="1">
      <c r="A1049" s="14"/>
      <c r="B1049" s="262"/>
      <c r="C1049" s="263"/>
      <c r="D1049" s="233" t="s">
        <v>364</v>
      </c>
      <c r="E1049" s="264" t="s">
        <v>1</v>
      </c>
      <c r="F1049" s="265" t="s">
        <v>1138</v>
      </c>
      <c r="G1049" s="263"/>
      <c r="H1049" s="266">
        <v>1.3500000000000001</v>
      </c>
      <c r="I1049" s="267"/>
      <c r="J1049" s="263"/>
      <c r="K1049" s="263"/>
      <c r="L1049" s="268"/>
      <c r="M1049" s="269"/>
      <c r="N1049" s="270"/>
      <c r="O1049" s="270"/>
      <c r="P1049" s="270"/>
      <c r="Q1049" s="270"/>
      <c r="R1049" s="270"/>
      <c r="S1049" s="270"/>
      <c r="T1049" s="271"/>
      <c r="U1049" s="14"/>
      <c r="V1049" s="14"/>
      <c r="W1049" s="14"/>
      <c r="X1049" s="14"/>
      <c r="Y1049" s="14"/>
      <c r="Z1049" s="14"/>
      <c r="AA1049" s="14"/>
      <c r="AB1049" s="14"/>
      <c r="AC1049" s="14"/>
      <c r="AD1049" s="14"/>
      <c r="AE1049" s="14"/>
      <c r="AT1049" s="272" t="s">
        <v>364</v>
      </c>
      <c r="AU1049" s="272" t="s">
        <v>90</v>
      </c>
      <c r="AV1049" s="14" t="s">
        <v>90</v>
      </c>
      <c r="AW1049" s="14" t="s">
        <v>36</v>
      </c>
      <c r="AX1049" s="14" t="s">
        <v>81</v>
      </c>
      <c r="AY1049" s="272" t="s">
        <v>215</v>
      </c>
    </row>
    <row r="1050" s="13" customFormat="1">
      <c r="A1050" s="13"/>
      <c r="B1050" s="252"/>
      <c r="C1050" s="253"/>
      <c r="D1050" s="233" t="s">
        <v>364</v>
      </c>
      <c r="E1050" s="254" t="s">
        <v>1</v>
      </c>
      <c r="F1050" s="255" t="s">
        <v>1139</v>
      </c>
      <c r="G1050" s="253"/>
      <c r="H1050" s="254" t="s">
        <v>1</v>
      </c>
      <c r="I1050" s="256"/>
      <c r="J1050" s="253"/>
      <c r="K1050" s="253"/>
      <c r="L1050" s="257"/>
      <c r="M1050" s="258"/>
      <c r="N1050" s="259"/>
      <c r="O1050" s="259"/>
      <c r="P1050" s="259"/>
      <c r="Q1050" s="259"/>
      <c r="R1050" s="259"/>
      <c r="S1050" s="259"/>
      <c r="T1050" s="260"/>
      <c r="U1050" s="13"/>
      <c r="V1050" s="13"/>
      <c r="W1050" s="13"/>
      <c r="X1050" s="13"/>
      <c r="Y1050" s="13"/>
      <c r="Z1050" s="13"/>
      <c r="AA1050" s="13"/>
      <c r="AB1050" s="13"/>
      <c r="AC1050" s="13"/>
      <c r="AD1050" s="13"/>
      <c r="AE1050" s="13"/>
      <c r="AT1050" s="261" t="s">
        <v>364</v>
      </c>
      <c r="AU1050" s="261" t="s">
        <v>90</v>
      </c>
      <c r="AV1050" s="13" t="s">
        <v>88</v>
      </c>
      <c r="AW1050" s="13" t="s">
        <v>36</v>
      </c>
      <c r="AX1050" s="13" t="s">
        <v>81</v>
      </c>
      <c r="AY1050" s="261" t="s">
        <v>215</v>
      </c>
    </row>
    <row r="1051" s="14" customFormat="1">
      <c r="A1051" s="14"/>
      <c r="B1051" s="262"/>
      <c r="C1051" s="263"/>
      <c r="D1051" s="233" t="s">
        <v>364</v>
      </c>
      <c r="E1051" s="264" t="s">
        <v>1</v>
      </c>
      <c r="F1051" s="265" t="s">
        <v>1140</v>
      </c>
      <c r="G1051" s="263"/>
      <c r="H1051" s="266">
        <v>2.7000000000000002</v>
      </c>
      <c r="I1051" s="267"/>
      <c r="J1051" s="263"/>
      <c r="K1051" s="263"/>
      <c r="L1051" s="268"/>
      <c r="M1051" s="269"/>
      <c r="N1051" s="270"/>
      <c r="O1051" s="270"/>
      <c r="P1051" s="270"/>
      <c r="Q1051" s="270"/>
      <c r="R1051" s="270"/>
      <c r="S1051" s="270"/>
      <c r="T1051" s="271"/>
      <c r="U1051" s="14"/>
      <c r="V1051" s="14"/>
      <c r="W1051" s="14"/>
      <c r="X1051" s="14"/>
      <c r="Y1051" s="14"/>
      <c r="Z1051" s="14"/>
      <c r="AA1051" s="14"/>
      <c r="AB1051" s="14"/>
      <c r="AC1051" s="14"/>
      <c r="AD1051" s="14"/>
      <c r="AE1051" s="14"/>
      <c r="AT1051" s="272" t="s">
        <v>364</v>
      </c>
      <c r="AU1051" s="272" t="s">
        <v>90</v>
      </c>
      <c r="AV1051" s="14" t="s">
        <v>90</v>
      </c>
      <c r="AW1051" s="14" t="s">
        <v>36</v>
      </c>
      <c r="AX1051" s="14" t="s">
        <v>81</v>
      </c>
      <c r="AY1051" s="272" t="s">
        <v>215</v>
      </c>
    </row>
    <row r="1052" s="13" customFormat="1">
      <c r="A1052" s="13"/>
      <c r="B1052" s="252"/>
      <c r="C1052" s="253"/>
      <c r="D1052" s="233" t="s">
        <v>364</v>
      </c>
      <c r="E1052" s="254" t="s">
        <v>1</v>
      </c>
      <c r="F1052" s="255" t="s">
        <v>1141</v>
      </c>
      <c r="G1052" s="253"/>
      <c r="H1052" s="254" t="s">
        <v>1</v>
      </c>
      <c r="I1052" s="256"/>
      <c r="J1052" s="253"/>
      <c r="K1052" s="253"/>
      <c r="L1052" s="257"/>
      <c r="M1052" s="258"/>
      <c r="N1052" s="259"/>
      <c r="O1052" s="259"/>
      <c r="P1052" s="259"/>
      <c r="Q1052" s="259"/>
      <c r="R1052" s="259"/>
      <c r="S1052" s="259"/>
      <c r="T1052" s="260"/>
      <c r="U1052" s="13"/>
      <c r="V1052" s="13"/>
      <c r="W1052" s="13"/>
      <c r="X1052" s="13"/>
      <c r="Y1052" s="13"/>
      <c r="Z1052" s="13"/>
      <c r="AA1052" s="13"/>
      <c r="AB1052" s="13"/>
      <c r="AC1052" s="13"/>
      <c r="AD1052" s="13"/>
      <c r="AE1052" s="13"/>
      <c r="AT1052" s="261" t="s">
        <v>364</v>
      </c>
      <c r="AU1052" s="261" t="s">
        <v>90</v>
      </c>
      <c r="AV1052" s="13" t="s">
        <v>88</v>
      </c>
      <c r="AW1052" s="13" t="s">
        <v>36</v>
      </c>
      <c r="AX1052" s="13" t="s">
        <v>81</v>
      </c>
      <c r="AY1052" s="261" t="s">
        <v>215</v>
      </c>
    </row>
    <row r="1053" s="14" customFormat="1">
      <c r="A1053" s="14"/>
      <c r="B1053" s="262"/>
      <c r="C1053" s="263"/>
      <c r="D1053" s="233" t="s">
        <v>364</v>
      </c>
      <c r="E1053" s="264" t="s">
        <v>1</v>
      </c>
      <c r="F1053" s="265" t="s">
        <v>1142</v>
      </c>
      <c r="G1053" s="263"/>
      <c r="H1053" s="266">
        <v>3</v>
      </c>
      <c r="I1053" s="267"/>
      <c r="J1053" s="263"/>
      <c r="K1053" s="263"/>
      <c r="L1053" s="268"/>
      <c r="M1053" s="269"/>
      <c r="N1053" s="270"/>
      <c r="O1053" s="270"/>
      <c r="P1053" s="270"/>
      <c r="Q1053" s="270"/>
      <c r="R1053" s="270"/>
      <c r="S1053" s="270"/>
      <c r="T1053" s="271"/>
      <c r="U1053" s="14"/>
      <c r="V1053" s="14"/>
      <c r="W1053" s="14"/>
      <c r="X1053" s="14"/>
      <c r="Y1053" s="14"/>
      <c r="Z1053" s="14"/>
      <c r="AA1053" s="14"/>
      <c r="AB1053" s="14"/>
      <c r="AC1053" s="14"/>
      <c r="AD1053" s="14"/>
      <c r="AE1053" s="14"/>
      <c r="AT1053" s="272" t="s">
        <v>364</v>
      </c>
      <c r="AU1053" s="272" t="s">
        <v>90</v>
      </c>
      <c r="AV1053" s="14" t="s">
        <v>90</v>
      </c>
      <c r="AW1053" s="14" t="s">
        <v>36</v>
      </c>
      <c r="AX1053" s="14" t="s">
        <v>81</v>
      </c>
      <c r="AY1053" s="272" t="s">
        <v>215</v>
      </c>
    </row>
    <row r="1054" s="13" customFormat="1">
      <c r="A1054" s="13"/>
      <c r="B1054" s="252"/>
      <c r="C1054" s="253"/>
      <c r="D1054" s="233" t="s">
        <v>364</v>
      </c>
      <c r="E1054" s="254" t="s">
        <v>1</v>
      </c>
      <c r="F1054" s="255" t="s">
        <v>1143</v>
      </c>
      <c r="G1054" s="253"/>
      <c r="H1054" s="254" t="s">
        <v>1</v>
      </c>
      <c r="I1054" s="256"/>
      <c r="J1054" s="253"/>
      <c r="K1054" s="253"/>
      <c r="L1054" s="257"/>
      <c r="M1054" s="258"/>
      <c r="N1054" s="259"/>
      <c r="O1054" s="259"/>
      <c r="P1054" s="259"/>
      <c r="Q1054" s="259"/>
      <c r="R1054" s="259"/>
      <c r="S1054" s="259"/>
      <c r="T1054" s="260"/>
      <c r="U1054" s="13"/>
      <c r="V1054" s="13"/>
      <c r="W1054" s="13"/>
      <c r="X1054" s="13"/>
      <c r="Y1054" s="13"/>
      <c r="Z1054" s="13"/>
      <c r="AA1054" s="13"/>
      <c r="AB1054" s="13"/>
      <c r="AC1054" s="13"/>
      <c r="AD1054" s="13"/>
      <c r="AE1054" s="13"/>
      <c r="AT1054" s="261" t="s">
        <v>364</v>
      </c>
      <c r="AU1054" s="261" t="s">
        <v>90</v>
      </c>
      <c r="AV1054" s="13" t="s">
        <v>88</v>
      </c>
      <c r="AW1054" s="13" t="s">
        <v>36</v>
      </c>
      <c r="AX1054" s="13" t="s">
        <v>81</v>
      </c>
      <c r="AY1054" s="261" t="s">
        <v>215</v>
      </c>
    </row>
    <row r="1055" s="14" customFormat="1">
      <c r="A1055" s="14"/>
      <c r="B1055" s="262"/>
      <c r="C1055" s="263"/>
      <c r="D1055" s="233" t="s">
        <v>364</v>
      </c>
      <c r="E1055" s="264" t="s">
        <v>1</v>
      </c>
      <c r="F1055" s="265" t="s">
        <v>1140</v>
      </c>
      <c r="G1055" s="263"/>
      <c r="H1055" s="266">
        <v>2.7000000000000002</v>
      </c>
      <c r="I1055" s="267"/>
      <c r="J1055" s="263"/>
      <c r="K1055" s="263"/>
      <c r="L1055" s="268"/>
      <c r="M1055" s="269"/>
      <c r="N1055" s="270"/>
      <c r="O1055" s="270"/>
      <c r="P1055" s="270"/>
      <c r="Q1055" s="270"/>
      <c r="R1055" s="270"/>
      <c r="S1055" s="270"/>
      <c r="T1055" s="271"/>
      <c r="U1055" s="14"/>
      <c r="V1055" s="14"/>
      <c r="W1055" s="14"/>
      <c r="X1055" s="14"/>
      <c r="Y1055" s="14"/>
      <c r="Z1055" s="14"/>
      <c r="AA1055" s="14"/>
      <c r="AB1055" s="14"/>
      <c r="AC1055" s="14"/>
      <c r="AD1055" s="14"/>
      <c r="AE1055" s="14"/>
      <c r="AT1055" s="272" t="s">
        <v>364</v>
      </c>
      <c r="AU1055" s="272" t="s">
        <v>90</v>
      </c>
      <c r="AV1055" s="14" t="s">
        <v>90</v>
      </c>
      <c r="AW1055" s="14" t="s">
        <v>36</v>
      </c>
      <c r="AX1055" s="14" t="s">
        <v>81</v>
      </c>
      <c r="AY1055" s="272" t="s">
        <v>215</v>
      </c>
    </row>
    <row r="1056" s="16" customFormat="1">
      <c r="A1056" s="16"/>
      <c r="B1056" s="284"/>
      <c r="C1056" s="285"/>
      <c r="D1056" s="233" t="s">
        <v>364</v>
      </c>
      <c r="E1056" s="286" t="s">
        <v>1</v>
      </c>
      <c r="F1056" s="287" t="s">
        <v>403</v>
      </c>
      <c r="G1056" s="285"/>
      <c r="H1056" s="288">
        <v>13.25</v>
      </c>
      <c r="I1056" s="289"/>
      <c r="J1056" s="285"/>
      <c r="K1056" s="285"/>
      <c r="L1056" s="290"/>
      <c r="M1056" s="291"/>
      <c r="N1056" s="292"/>
      <c r="O1056" s="292"/>
      <c r="P1056" s="292"/>
      <c r="Q1056" s="292"/>
      <c r="R1056" s="292"/>
      <c r="S1056" s="292"/>
      <c r="T1056" s="293"/>
      <c r="U1056" s="16"/>
      <c r="V1056" s="16"/>
      <c r="W1056" s="16"/>
      <c r="X1056" s="16"/>
      <c r="Y1056" s="16"/>
      <c r="Z1056" s="16"/>
      <c r="AA1056" s="16"/>
      <c r="AB1056" s="16"/>
      <c r="AC1056" s="16"/>
      <c r="AD1056" s="16"/>
      <c r="AE1056" s="16"/>
      <c r="AT1056" s="294" t="s">
        <v>364</v>
      </c>
      <c r="AU1056" s="294" t="s">
        <v>90</v>
      </c>
      <c r="AV1056" s="16" t="s">
        <v>227</v>
      </c>
      <c r="AW1056" s="16" t="s">
        <v>36</v>
      </c>
      <c r="AX1056" s="16" t="s">
        <v>81</v>
      </c>
      <c r="AY1056" s="294" t="s">
        <v>215</v>
      </c>
    </row>
    <row r="1057" s="13" customFormat="1">
      <c r="A1057" s="13"/>
      <c r="B1057" s="252"/>
      <c r="C1057" s="253"/>
      <c r="D1057" s="233" t="s">
        <v>364</v>
      </c>
      <c r="E1057" s="254" t="s">
        <v>1</v>
      </c>
      <c r="F1057" s="255" t="s">
        <v>853</v>
      </c>
      <c r="G1057" s="253"/>
      <c r="H1057" s="254" t="s">
        <v>1</v>
      </c>
      <c r="I1057" s="256"/>
      <c r="J1057" s="253"/>
      <c r="K1057" s="253"/>
      <c r="L1057" s="257"/>
      <c r="M1057" s="258"/>
      <c r="N1057" s="259"/>
      <c r="O1057" s="259"/>
      <c r="P1057" s="259"/>
      <c r="Q1057" s="259"/>
      <c r="R1057" s="259"/>
      <c r="S1057" s="259"/>
      <c r="T1057" s="260"/>
      <c r="U1057" s="13"/>
      <c r="V1057" s="13"/>
      <c r="W1057" s="13"/>
      <c r="X1057" s="13"/>
      <c r="Y1057" s="13"/>
      <c r="Z1057" s="13"/>
      <c r="AA1057" s="13"/>
      <c r="AB1057" s="13"/>
      <c r="AC1057" s="13"/>
      <c r="AD1057" s="13"/>
      <c r="AE1057" s="13"/>
      <c r="AT1057" s="261" t="s">
        <v>364</v>
      </c>
      <c r="AU1057" s="261" t="s">
        <v>90</v>
      </c>
      <c r="AV1057" s="13" t="s">
        <v>88</v>
      </c>
      <c r="AW1057" s="13" t="s">
        <v>36</v>
      </c>
      <c r="AX1057" s="13" t="s">
        <v>81</v>
      </c>
      <c r="AY1057" s="261" t="s">
        <v>215</v>
      </c>
    </row>
    <row r="1058" s="13" customFormat="1">
      <c r="A1058" s="13"/>
      <c r="B1058" s="252"/>
      <c r="C1058" s="253"/>
      <c r="D1058" s="233" t="s">
        <v>364</v>
      </c>
      <c r="E1058" s="254" t="s">
        <v>1</v>
      </c>
      <c r="F1058" s="255" t="s">
        <v>1144</v>
      </c>
      <c r="G1058" s="253"/>
      <c r="H1058" s="254" t="s">
        <v>1</v>
      </c>
      <c r="I1058" s="256"/>
      <c r="J1058" s="253"/>
      <c r="K1058" s="253"/>
      <c r="L1058" s="257"/>
      <c r="M1058" s="258"/>
      <c r="N1058" s="259"/>
      <c r="O1058" s="259"/>
      <c r="P1058" s="259"/>
      <c r="Q1058" s="259"/>
      <c r="R1058" s="259"/>
      <c r="S1058" s="259"/>
      <c r="T1058" s="260"/>
      <c r="U1058" s="13"/>
      <c r="V1058" s="13"/>
      <c r="W1058" s="13"/>
      <c r="X1058" s="13"/>
      <c r="Y1058" s="13"/>
      <c r="Z1058" s="13"/>
      <c r="AA1058" s="13"/>
      <c r="AB1058" s="13"/>
      <c r="AC1058" s="13"/>
      <c r="AD1058" s="13"/>
      <c r="AE1058" s="13"/>
      <c r="AT1058" s="261" t="s">
        <v>364</v>
      </c>
      <c r="AU1058" s="261" t="s">
        <v>90</v>
      </c>
      <c r="AV1058" s="13" t="s">
        <v>88</v>
      </c>
      <c r="AW1058" s="13" t="s">
        <v>36</v>
      </c>
      <c r="AX1058" s="13" t="s">
        <v>81</v>
      </c>
      <c r="AY1058" s="261" t="s">
        <v>215</v>
      </c>
    </row>
    <row r="1059" s="14" customFormat="1">
      <c r="A1059" s="14"/>
      <c r="B1059" s="262"/>
      <c r="C1059" s="263"/>
      <c r="D1059" s="233" t="s">
        <v>364</v>
      </c>
      <c r="E1059" s="264" t="s">
        <v>1</v>
      </c>
      <c r="F1059" s="265" t="s">
        <v>1145</v>
      </c>
      <c r="G1059" s="263"/>
      <c r="H1059" s="266">
        <v>1.7250000000000001</v>
      </c>
      <c r="I1059" s="267"/>
      <c r="J1059" s="263"/>
      <c r="K1059" s="263"/>
      <c r="L1059" s="268"/>
      <c r="M1059" s="269"/>
      <c r="N1059" s="270"/>
      <c r="O1059" s="270"/>
      <c r="P1059" s="270"/>
      <c r="Q1059" s="270"/>
      <c r="R1059" s="270"/>
      <c r="S1059" s="270"/>
      <c r="T1059" s="271"/>
      <c r="U1059" s="14"/>
      <c r="V1059" s="14"/>
      <c r="W1059" s="14"/>
      <c r="X1059" s="14"/>
      <c r="Y1059" s="14"/>
      <c r="Z1059" s="14"/>
      <c r="AA1059" s="14"/>
      <c r="AB1059" s="14"/>
      <c r="AC1059" s="14"/>
      <c r="AD1059" s="14"/>
      <c r="AE1059" s="14"/>
      <c r="AT1059" s="272" t="s">
        <v>364</v>
      </c>
      <c r="AU1059" s="272" t="s">
        <v>90</v>
      </c>
      <c r="AV1059" s="14" t="s">
        <v>90</v>
      </c>
      <c r="AW1059" s="14" t="s">
        <v>36</v>
      </c>
      <c r="AX1059" s="14" t="s">
        <v>81</v>
      </c>
      <c r="AY1059" s="272" t="s">
        <v>215</v>
      </c>
    </row>
    <row r="1060" s="13" customFormat="1">
      <c r="A1060" s="13"/>
      <c r="B1060" s="252"/>
      <c r="C1060" s="253"/>
      <c r="D1060" s="233" t="s">
        <v>364</v>
      </c>
      <c r="E1060" s="254" t="s">
        <v>1</v>
      </c>
      <c r="F1060" s="255" t="s">
        <v>1146</v>
      </c>
      <c r="G1060" s="253"/>
      <c r="H1060" s="254" t="s">
        <v>1</v>
      </c>
      <c r="I1060" s="256"/>
      <c r="J1060" s="253"/>
      <c r="K1060" s="253"/>
      <c r="L1060" s="257"/>
      <c r="M1060" s="258"/>
      <c r="N1060" s="259"/>
      <c r="O1060" s="259"/>
      <c r="P1060" s="259"/>
      <c r="Q1060" s="259"/>
      <c r="R1060" s="259"/>
      <c r="S1060" s="259"/>
      <c r="T1060" s="260"/>
      <c r="U1060" s="13"/>
      <c r="V1060" s="13"/>
      <c r="W1060" s="13"/>
      <c r="X1060" s="13"/>
      <c r="Y1060" s="13"/>
      <c r="Z1060" s="13"/>
      <c r="AA1060" s="13"/>
      <c r="AB1060" s="13"/>
      <c r="AC1060" s="13"/>
      <c r="AD1060" s="13"/>
      <c r="AE1060" s="13"/>
      <c r="AT1060" s="261" t="s">
        <v>364</v>
      </c>
      <c r="AU1060" s="261" t="s">
        <v>90</v>
      </c>
      <c r="AV1060" s="13" t="s">
        <v>88</v>
      </c>
      <c r="AW1060" s="13" t="s">
        <v>36</v>
      </c>
      <c r="AX1060" s="13" t="s">
        <v>81</v>
      </c>
      <c r="AY1060" s="261" t="s">
        <v>215</v>
      </c>
    </row>
    <row r="1061" s="14" customFormat="1">
      <c r="A1061" s="14"/>
      <c r="B1061" s="262"/>
      <c r="C1061" s="263"/>
      <c r="D1061" s="233" t="s">
        <v>364</v>
      </c>
      <c r="E1061" s="264" t="s">
        <v>1</v>
      </c>
      <c r="F1061" s="265" t="s">
        <v>1147</v>
      </c>
      <c r="G1061" s="263"/>
      <c r="H1061" s="266">
        <v>3</v>
      </c>
      <c r="I1061" s="267"/>
      <c r="J1061" s="263"/>
      <c r="K1061" s="263"/>
      <c r="L1061" s="268"/>
      <c r="M1061" s="269"/>
      <c r="N1061" s="270"/>
      <c r="O1061" s="270"/>
      <c r="P1061" s="270"/>
      <c r="Q1061" s="270"/>
      <c r="R1061" s="270"/>
      <c r="S1061" s="270"/>
      <c r="T1061" s="271"/>
      <c r="U1061" s="14"/>
      <c r="V1061" s="14"/>
      <c r="W1061" s="14"/>
      <c r="X1061" s="14"/>
      <c r="Y1061" s="14"/>
      <c r="Z1061" s="14"/>
      <c r="AA1061" s="14"/>
      <c r="AB1061" s="14"/>
      <c r="AC1061" s="14"/>
      <c r="AD1061" s="14"/>
      <c r="AE1061" s="14"/>
      <c r="AT1061" s="272" t="s">
        <v>364</v>
      </c>
      <c r="AU1061" s="272" t="s">
        <v>90</v>
      </c>
      <c r="AV1061" s="14" t="s">
        <v>90</v>
      </c>
      <c r="AW1061" s="14" t="s">
        <v>36</v>
      </c>
      <c r="AX1061" s="14" t="s">
        <v>81</v>
      </c>
      <c r="AY1061" s="272" t="s">
        <v>215</v>
      </c>
    </row>
    <row r="1062" s="13" customFormat="1">
      <c r="A1062" s="13"/>
      <c r="B1062" s="252"/>
      <c r="C1062" s="253"/>
      <c r="D1062" s="233" t="s">
        <v>364</v>
      </c>
      <c r="E1062" s="254" t="s">
        <v>1</v>
      </c>
      <c r="F1062" s="255" t="s">
        <v>1148</v>
      </c>
      <c r="G1062" s="253"/>
      <c r="H1062" s="254" t="s">
        <v>1</v>
      </c>
      <c r="I1062" s="256"/>
      <c r="J1062" s="253"/>
      <c r="K1062" s="253"/>
      <c r="L1062" s="257"/>
      <c r="M1062" s="258"/>
      <c r="N1062" s="259"/>
      <c r="O1062" s="259"/>
      <c r="P1062" s="259"/>
      <c r="Q1062" s="259"/>
      <c r="R1062" s="259"/>
      <c r="S1062" s="259"/>
      <c r="T1062" s="260"/>
      <c r="U1062" s="13"/>
      <c r="V1062" s="13"/>
      <c r="W1062" s="13"/>
      <c r="X1062" s="13"/>
      <c r="Y1062" s="13"/>
      <c r="Z1062" s="13"/>
      <c r="AA1062" s="13"/>
      <c r="AB1062" s="13"/>
      <c r="AC1062" s="13"/>
      <c r="AD1062" s="13"/>
      <c r="AE1062" s="13"/>
      <c r="AT1062" s="261" t="s">
        <v>364</v>
      </c>
      <c r="AU1062" s="261" t="s">
        <v>90</v>
      </c>
      <c r="AV1062" s="13" t="s">
        <v>88</v>
      </c>
      <c r="AW1062" s="13" t="s">
        <v>36</v>
      </c>
      <c r="AX1062" s="13" t="s">
        <v>81</v>
      </c>
      <c r="AY1062" s="261" t="s">
        <v>215</v>
      </c>
    </row>
    <row r="1063" s="14" customFormat="1">
      <c r="A1063" s="14"/>
      <c r="B1063" s="262"/>
      <c r="C1063" s="263"/>
      <c r="D1063" s="233" t="s">
        <v>364</v>
      </c>
      <c r="E1063" s="264" t="s">
        <v>1</v>
      </c>
      <c r="F1063" s="265" t="s">
        <v>1149</v>
      </c>
      <c r="G1063" s="263"/>
      <c r="H1063" s="266">
        <v>3.1499999999999999</v>
      </c>
      <c r="I1063" s="267"/>
      <c r="J1063" s="263"/>
      <c r="K1063" s="263"/>
      <c r="L1063" s="268"/>
      <c r="M1063" s="269"/>
      <c r="N1063" s="270"/>
      <c r="O1063" s="270"/>
      <c r="P1063" s="270"/>
      <c r="Q1063" s="270"/>
      <c r="R1063" s="270"/>
      <c r="S1063" s="270"/>
      <c r="T1063" s="271"/>
      <c r="U1063" s="14"/>
      <c r="V1063" s="14"/>
      <c r="W1063" s="14"/>
      <c r="X1063" s="14"/>
      <c r="Y1063" s="14"/>
      <c r="Z1063" s="14"/>
      <c r="AA1063" s="14"/>
      <c r="AB1063" s="14"/>
      <c r="AC1063" s="14"/>
      <c r="AD1063" s="14"/>
      <c r="AE1063" s="14"/>
      <c r="AT1063" s="272" t="s">
        <v>364</v>
      </c>
      <c r="AU1063" s="272" t="s">
        <v>90</v>
      </c>
      <c r="AV1063" s="14" t="s">
        <v>90</v>
      </c>
      <c r="AW1063" s="14" t="s">
        <v>36</v>
      </c>
      <c r="AX1063" s="14" t="s">
        <v>81</v>
      </c>
      <c r="AY1063" s="272" t="s">
        <v>215</v>
      </c>
    </row>
    <row r="1064" s="13" customFormat="1">
      <c r="A1064" s="13"/>
      <c r="B1064" s="252"/>
      <c r="C1064" s="253"/>
      <c r="D1064" s="233" t="s">
        <v>364</v>
      </c>
      <c r="E1064" s="254" t="s">
        <v>1</v>
      </c>
      <c r="F1064" s="255" t="s">
        <v>1150</v>
      </c>
      <c r="G1064" s="253"/>
      <c r="H1064" s="254" t="s">
        <v>1</v>
      </c>
      <c r="I1064" s="256"/>
      <c r="J1064" s="253"/>
      <c r="K1064" s="253"/>
      <c r="L1064" s="257"/>
      <c r="M1064" s="258"/>
      <c r="N1064" s="259"/>
      <c r="O1064" s="259"/>
      <c r="P1064" s="259"/>
      <c r="Q1064" s="259"/>
      <c r="R1064" s="259"/>
      <c r="S1064" s="259"/>
      <c r="T1064" s="260"/>
      <c r="U1064" s="13"/>
      <c r="V1064" s="13"/>
      <c r="W1064" s="13"/>
      <c r="X1064" s="13"/>
      <c r="Y1064" s="13"/>
      <c r="Z1064" s="13"/>
      <c r="AA1064" s="13"/>
      <c r="AB1064" s="13"/>
      <c r="AC1064" s="13"/>
      <c r="AD1064" s="13"/>
      <c r="AE1064" s="13"/>
      <c r="AT1064" s="261" t="s">
        <v>364</v>
      </c>
      <c r="AU1064" s="261" t="s">
        <v>90</v>
      </c>
      <c r="AV1064" s="13" t="s">
        <v>88</v>
      </c>
      <c r="AW1064" s="13" t="s">
        <v>36</v>
      </c>
      <c r="AX1064" s="13" t="s">
        <v>81</v>
      </c>
      <c r="AY1064" s="261" t="s">
        <v>215</v>
      </c>
    </row>
    <row r="1065" s="14" customFormat="1">
      <c r="A1065" s="14"/>
      <c r="B1065" s="262"/>
      <c r="C1065" s="263"/>
      <c r="D1065" s="233" t="s">
        <v>364</v>
      </c>
      <c r="E1065" s="264" t="s">
        <v>1</v>
      </c>
      <c r="F1065" s="265" t="s">
        <v>1151</v>
      </c>
      <c r="G1065" s="263"/>
      <c r="H1065" s="266">
        <v>2.7749999999999999</v>
      </c>
      <c r="I1065" s="267"/>
      <c r="J1065" s="263"/>
      <c r="K1065" s="263"/>
      <c r="L1065" s="268"/>
      <c r="M1065" s="269"/>
      <c r="N1065" s="270"/>
      <c r="O1065" s="270"/>
      <c r="P1065" s="270"/>
      <c r="Q1065" s="270"/>
      <c r="R1065" s="270"/>
      <c r="S1065" s="270"/>
      <c r="T1065" s="271"/>
      <c r="U1065" s="14"/>
      <c r="V1065" s="14"/>
      <c r="W1065" s="14"/>
      <c r="X1065" s="14"/>
      <c r="Y1065" s="14"/>
      <c r="Z1065" s="14"/>
      <c r="AA1065" s="14"/>
      <c r="AB1065" s="14"/>
      <c r="AC1065" s="14"/>
      <c r="AD1065" s="14"/>
      <c r="AE1065" s="14"/>
      <c r="AT1065" s="272" t="s">
        <v>364</v>
      </c>
      <c r="AU1065" s="272" t="s">
        <v>90</v>
      </c>
      <c r="AV1065" s="14" t="s">
        <v>90</v>
      </c>
      <c r="AW1065" s="14" t="s">
        <v>36</v>
      </c>
      <c r="AX1065" s="14" t="s">
        <v>81</v>
      </c>
      <c r="AY1065" s="272" t="s">
        <v>215</v>
      </c>
    </row>
    <row r="1066" s="16" customFormat="1">
      <c r="A1066" s="16"/>
      <c r="B1066" s="284"/>
      <c r="C1066" s="285"/>
      <c r="D1066" s="233" t="s">
        <v>364</v>
      </c>
      <c r="E1066" s="286" t="s">
        <v>1</v>
      </c>
      <c r="F1066" s="287" t="s">
        <v>403</v>
      </c>
      <c r="G1066" s="285"/>
      <c r="H1066" s="288">
        <v>10.65</v>
      </c>
      <c r="I1066" s="289"/>
      <c r="J1066" s="285"/>
      <c r="K1066" s="285"/>
      <c r="L1066" s="290"/>
      <c r="M1066" s="291"/>
      <c r="N1066" s="292"/>
      <c r="O1066" s="292"/>
      <c r="P1066" s="292"/>
      <c r="Q1066" s="292"/>
      <c r="R1066" s="292"/>
      <c r="S1066" s="292"/>
      <c r="T1066" s="293"/>
      <c r="U1066" s="16"/>
      <c r="V1066" s="16"/>
      <c r="W1066" s="16"/>
      <c r="X1066" s="16"/>
      <c r="Y1066" s="16"/>
      <c r="Z1066" s="16"/>
      <c r="AA1066" s="16"/>
      <c r="AB1066" s="16"/>
      <c r="AC1066" s="16"/>
      <c r="AD1066" s="16"/>
      <c r="AE1066" s="16"/>
      <c r="AT1066" s="294" t="s">
        <v>364</v>
      </c>
      <c r="AU1066" s="294" t="s">
        <v>90</v>
      </c>
      <c r="AV1066" s="16" t="s">
        <v>227</v>
      </c>
      <c r="AW1066" s="16" t="s">
        <v>36</v>
      </c>
      <c r="AX1066" s="16" t="s">
        <v>81</v>
      </c>
      <c r="AY1066" s="294" t="s">
        <v>215</v>
      </c>
    </row>
    <row r="1067" s="15" customFormat="1">
      <c r="A1067" s="15"/>
      <c r="B1067" s="273"/>
      <c r="C1067" s="274"/>
      <c r="D1067" s="233" t="s">
        <v>364</v>
      </c>
      <c r="E1067" s="275" t="s">
        <v>1</v>
      </c>
      <c r="F1067" s="276" t="s">
        <v>368</v>
      </c>
      <c r="G1067" s="274"/>
      <c r="H1067" s="277">
        <v>23.899999999999999</v>
      </c>
      <c r="I1067" s="278"/>
      <c r="J1067" s="274"/>
      <c r="K1067" s="274"/>
      <c r="L1067" s="279"/>
      <c r="M1067" s="280"/>
      <c r="N1067" s="281"/>
      <c r="O1067" s="281"/>
      <c r="P1067" s="281"/>
      <c r="Q1067" s="281"/>
      <c r="R1067" s="281"/>
      <c r="S1067" s="281"/>
      <c r="T1067" s="282"/>
      <c r="U1067" s="15"/>
      <c r="V1067" s="15"/>
      <c r="W1067" s="15"/>
      <c r="X1067" s="15"/>
      <c r="Y1067" s="15"/>
      <c r="Z1067" s="15"/>
      <c r="AA1067" s="15"/>
      <c r="AB1067" s="15"/>
      <c r="AC1067" s="15"/>
      <c r="AD1067" s="15"/>
      <c r="AE1067" s="15"/>
      <c r="AT1067" s="283" t="s">
        <v>364</v>
      </c>
      <c r="AU1067" s="283" t="s">
        <v>90</v>
      </c>
      <c r="AV1067" s="15" t="s">
        <v>214</v>
      </c>
      <c r="AW1067" s="15" t="s">
        <v>36</v>
      </c>
      <c r="AX1067" s="15" t="s">
        <v>88</v>
      </c>
      <c r="AY1067" s="283" t="s">
        <v>215</v>
      </c>
    </row>
    <row r="1068" s="2" customFormat="1" ht="24.15" customHeight="1">
      <c r="A1068" s="39"/>
      <c r="B1068" s="40"/>
      <c r="C1068" s="220" t="s">
        <v>1152</v>
      </c>
      <c r="D1068" s="220" t="s">
        <v>216</v>
      </c>
      <c r="E1068" s="221" t="s">
        <v>1153</v>
      </c>
      <c r="F1068" s="222" t="s">
        <v>1154</v>
      </c>
      <c r="G1068" s="223" t="s">
        <v>1155</v>
      </c>
      <c r="H1068" s="224">
        <v>304.80000000000001</v>
      </c>
      <c r="I1068" s="225"/>
      <c r="J1068" s="226">
        <f>ROUND(I1068*H1068,2)</f>
        <v>0</v>
      </c>
      <c r="K1068" s="222" t="s">
        <v>359</v>
      </c>
      <c r="L1068" s="45"/>
      <c r="M1068" s="227" t="s">
        <v>1</v>
      </c>
      <c r="N1068" s="228" t="s">
        <v>46</v>
      </c>
      <c r="O1068" s="92"/>
      <c r="P1068" s="229">
        <f>O1068*H1068</f>
        <v>0</v>
      </c>
      <c r="Q1068" s="229">
        <v>0</v>
      </c>
      <c r="R1068" s="229">
        <f>Q1068*H1068</f>
        <v>0</v>
      </c>
      <c r="S1068" s="229">
        <v>0</v>
      </c>
      <c r="T1068" s="230">
        <f>S1068*H1068</f>
        <v>0</v>
      </c>
      <c r="U1068" s="39"/>
      <c r="V1068" s="39"/>
      <c r="W1068" s="39"/>
      <c r="X1068" s="39"/>
      <c r="Y1068" s="39"/>
      <c r="Z1068" s="39"/>
      <c r="AA1068" s="39"/>
      <c r="AB1068" s="39"/>
      <c r="AC1068" s="39"/>
      <c r="AD1068" s="39"/>
      <c r="AE1068" s="39"/>
      <c r="AR1068" s="231" t="s">
        <v>214</v>
      </c>
      <c r="AT1068" s="231" t="s">
        <v>216</v>
      </c>
      <c r="AU1068" s="231" t="s">
        <v>90</v>
      </c>
      <c r="AY1068" s="18" t="s">
        <v>215</v>
      </c>
      <c r="BE1068" s="232">
        <f>IF(N1068="základní",J1068,0)</f>
        <v>0</v>
      </c>
      <c r="BF1068" s="232">
        <f>IF(N1068="snížená",J1068,0)</f>
        <v>0</v>
      </c>
      <c r="BG1068" s="232">
        <f>IF(N1068="zákl. přenesená",J1068,0)</f>
        <v>0</v>
      </c>
      <c r="BH1068" s="232">
        <f>IF(N1068="sníž. přenesená",J1068,0)</f>
        <v>0</v>
      </c>
      <c r="BI1068" s="232">
        <f>IF(N1068="nulová",J1068,0)</f>
        <v>0</v>
      </c>
      <c r="BJ1068" s="18" t="s">
        <v>88</v>
      </c>
      <c r="BK1068" s="232">
        <f>ROUND(I1068*H1068,2)</f>
        <v>0</v>
      </c>
      <c r="BL1068" s="18" t="s">
        <v>214</v>
      </c>
      <c r="BM1068" s="231" t="s">
        <v>1156</v>
      </c>
    </row>
    <row r="1069" s="2" customFormat="1">
      <c r="A1069" s="39"/>
      <c r="B1069" s="40"/>
      <c r="C1069" s="41"/>
      <c r="D1069" s="233" t="s">
        <v>221</v>
      </c>
      <c r="E1069" s="41"/>
      <c r="F1069" s="234" t="s">
        <v>1157</v>
      </c>
      <c r="G1069" s="41"/>
      <c r="H1069" s="41"/>
      <c r="I1069" s="235"/>
      <c r="J1069" s="41"/>
      <c r="K1069" s="41"/>
      <c r="L1069" s="45"/>
      <c r="M1069" s="236"/>
      <c r="N1069" s="237"/>
      <c r="O1069" s="92"/>
      <c r="P1069" s="92"/>
      <c r="Q1069" s="92"/>
      <c r="R1069" s="92"/>
      <c r="S1069" s="92"/>
      <c r="T1069" s="93"/>
      <c r="U1069" s="39"/>
      <c r="V1069" s="39"/>
      <c r="W1069" s="39"/>
      <c r="X1069" s="39"/>
      <c r="Y1069" s="39"/>
      <c r="Z1069" s="39"/>
      <c r="AA1069" s="39"/>
      <c r="AB1069" s="39"/>
      <c r="AC1069" s="39"/>
      <c r="AD1069" s="39"/>
      <c r="AE1069" s="39"/>
      <c r="AT1069" s="18" t="s">
        <v>221</v>
      </c>
      <c r="AU1069" s="18" t="s">
        <v>90</v>
      </c>
    </row>
    <row r="1070" s="2" customFormat="1">
      <c r="A1070" s="39"/>
      <c r="B1070" s="40"/>
      <c r="C1070" s="41"/>
      <c r="D1070" s="250" t="s">
        <v>362</v>
      </c>
      <c r="E1070" s="41"/>
      <c r="F1070" s="251" t="s">
        <v>1158</v>
      </c>
      <c r="G1070" s="41"/>
      <c r="H1070" s="41"/>
      <c r="I1070" s="235"/>
      <c r="J1070" s="41"/>
      <c r="K1070" s="41"/>
      <c r="L1070" s="45"/>
      <c r="M1070" s="236"/>
      <c r="N1070" s="237"/>
      <c r="O1070" s="92"/>
      <c r="P1070" s="92"/>
      <c r="Q1070" s="92"/>
      <c r="R1070" s="92"/>
      <c r="S1070" s="92"/>
      <c r="T1070" s="93"/>
      <c r="U1070" s="39"/>
      <c r="V1070" s="39"/>
      <c r="W1070" s="39"/>
      <c r="X1070" s="39"/>
      <c r="Y1070" s="39"/>
      <c r="Z1070" s="39"/>
      <c r="AA1070" s="39"/>
      <c r="AB1070" s="39"/>
      <c r="AC1070" s="39"/>
      <c r="AD1070" s="39"/>
      <c r="AE1070" s="39"/>
      <c r="AT1070" s="18" t="s">
        <v>362</v>
      </c>
      <c r="AU1070" s="18" t="s">
        <v>90</v>
      </c>
    </row>
    <row r="1071" s="13" customFormat="1">
      <c r="A1071" s="13"/>
      <c r="B1071" s="252"/>
      <c r="C1071" s="253"/>
      <c r="D1071" s="233" t="s">
        <v>364</v>
      </c>
      <c r="E1071" s="254" t="s">
        <v>1</v>
      </c>
      <c r="F1071" s="255" t="s">
        <v>1159</v>
      </c>
      <c r="G1071" s="253"/>
      <c r="H1071" s="254" t="s">
        <v>1</v>
      </c>
      <c r="I1071" s="256"/>
      <c r="J1071" s="253"/>
      <c r="K1071" s="253"/>
      <c r="L1071" s="257"/>
      <c r="M1071" s="258"/>
      <c r="N1071" s="259"/>
      <c r="O1071" s="259"/>
      <c r="P1071" s="259"/>
      <c r="Q1071" s="259"/>
      <c r="R1071" s="259"/>
      <c r="S1071" s="259"/>
      <c r="T1071" s="260"/>
      <c r="U1071" s="13"/>
      <c r="V1071" s="13"/>
      <c r="W1071" s="13"/>
      <c r="X1071" s="13"/>
      <c r="Y1071" s="13"/>
      <c r="Z1071" s="13"/>
      <c r="AA1071" s="13"/>
      <c r="AB1071" s="13"/>
      <c r="AC1071" s="13"/>
      <c r="AD1071" s="13"/>
      <c r="AE1071" s="13"/>
      <c r="AT1071" s="261" t="s">
        <v>364</v>
      </c>
      <c r="AU1071" s="261" t="s">
        <v>90</v>
      </c>
      <c r="AV1071" s="13" t="s">
        <v>88</v>
      </c>
      <c r="AW1071" s="13" t="s">
        <v>36</v>
      </c>
      <c r="AX1071" s="13" t="s">
        <v>81</v>
      </c>
      <c r="AY1071" s="261" t="s">
        <v>215</v>
      </c>
    </row>
    <row r="1072" s="13" customFormat="1">
      <c r="A1072" s="13"/>
      <c r="B1072" s="252"/>
      <c r="C1072" s="253"/>
      <c r="D1072" s="233" t="s">
        <v>364</v>
      </c>
      <c r="E1072" s="254" t="s">
        <v>1</v>
      </c>
      <c r="F1072" s="255" t="s">
        <v>1058</v>
      </c>
      <c r="G1072" s="253"/>
      <c r="H1072" s="254" t="s">
        <v>1</v>
      </c>
      <c r="I1072" s="256"/>
      <c r="J1072" s="253"/>
      <c r="K1072" s="253"/>
      <c r="L1072" s="257"/>
      <c r="M1072" s="258"/>
      <c r="N1072" s="259"/>
      <c r="O1072" s="259"/>
      <c r="P1072" s="259"/>
      <c r="Q1072" s="259"/>
      <c r="R1072" s="259"/>
      <c r="S1072" s="259"/>
      <c r="T1072" s="260"/>
      <c r="U1072" s="13"/>
      <c r="V1072" s="13"/>
      <c r="W1072" s="13"/>
      <c r="X1072" s="13"/>
      <c r="Y1072" s="13"/>
      <c r="Z1072" s="13"/>
      <c r="AA1072" s="13"/>
      <c r="AB1072" s="13"/>
      <c r="AC1072" s="13"/>
      <c r="AD1072" s="13"/>
      <c r="AE1072" s="13"/>
      <c r="AT1072" s="261" t="s">
        <v>364</v>
      </c>
      <c r="AU1072" s="261" t="s">
        <v>90</v>
      </c>
      <c r="AV1072" s="13" t="s">
        <v>88</v>
      </c>
      <c r="AW1072" s="13" t="s">
        <v>36</v>
      </c>
      <c r="AX1072" s="13" t="s">
        <v>81</v>
      </c>
      <c r="AY1072" s="261" t="s">
        <v>215</v>
      </c>
    </row>
    <row r="1073" s="13" customFormat="1">
      <c r="A1073" s="13"/>
      <c r="B1073" s="252"/>
      <c r="C1073" s="253"/>
      <c r="D1073" s="233" t="s">
        <v>364</v>
      </c>
      <c r="E1073" s="254" t="s">
        <v>1</v>
      </c>
      <c r="F1073" s="255" t="s">
        <v>389</v>
      </c>
      <c r="G1073" s="253"/>
      <c r="H1073" s="254" t="s">
        <v>1</v>
      </c>
      <c r="I1073" s="256"/>
      <c r="J1073" s="253"/>
      <c r="K1073" s="253"/>
      <c r="L1073" s="257"/>
      <c r="M1073" s="258"/>
      <c r="N1073" s="259"/>
      <c r="O1073" s="259"/>
      <c r="P1073" s="259"/>
      <c r="Q1073" s="259"/>
      <c r="R1073" s="259"/>
      <c r="S1073" s="259"/>
      <c r="T1073" s="260"/>
      <c r="U1073" s="13"/>
      <c r="V1073" s="13"/>
      <c r="W1073" s="13"/>
      <c r="X1073" s="13"/>
      <c r="Y1073" s="13"/>
      <c r="Z1073" s="13"/>
      <c r="AA1073" s="13"/>
      <c r="AB1073" s="13"/>
      <c r="AC1073" s="13"/>
      <c r="AD1073" s="13"/>
      <c r="AE1073" s="13"/>
      <c r="AT1073" s="261" t="s">
        <v>364</v>
      </c>
      <c r="AU1073" s="261" t="s">
        <v>90</v>
      </c>
      <c r="AV1073" s="13" t="s">
        <v>88</v>
      </c>
      <c r="AW1073" s="13" t="s">
        <v>36</v>
      </c>
      <c r="AX1073" s="13" t="s">
        <v>81</v>
      </c>
      <c r="AY1073" s="261" t="s">
        <v>215</v>
      </c>
    </row>
    <row r="1074" s="14" customFormat="1">
      <c r="A1074" s="14"/>
      <c r="B1074" s="262"/>
      <c r="C1074" s="263"/>
      <c r="D1074" s="233" t="s">
        <v>364</v>
      </c>
      <c r="E1074" s="264" t="s">
        <v>1</v>
      </c>
      <c r="F1074" s="265" t="s">
        <v>1160</v>
      </c>
      <c r="G1074" s="263"/>
      <c r="H1074" s="266">
        <v>122.40000000000001</v>
      </c>
      <c r="I1074" s="267"/>
      <c r="J1074" s="263"/>
      <c r="K1074" s="263"/>
      <c r="L1074" s="268"/>
      <c r="M1074" s="269"/>
      <c r="N1074" s="270"/>
      <c r="O1074" s="270"/>
      <c r="P1074" s="270"/>
      <c r="Q1074" s="270"/>
      <c r="R1074" s="270"/>
      <c r="S1074" s="270"/>
      <c r="T1074" s="271"/>
      <c r="U1074" s="14"/>
      <c r="V1074" s="14"/>
      <c r="W1074" s="14"/>
      <c r="X1074" s="14"/>
      <c r="Y1074" s="14"/>
      <c r="Z1074" s="14"/>
      <c r="AA1074" s="14"/>
      <c r="AB1074" s="14"/>
      <c r="AC1074" s="14"/>
      <c r="AD1074" s="14"/>
      <c r="AE1074" s="14"/>
      <c r="AT1074" s="272" t="s">
        <v>364</v>
      </c>
      <c r="AU1074" s="272" t="s">
        <v>90</v>
      </c>
      <c r="AV1074" s="14" t="s">
        <v>90</v>
      </c>
      <c r="AW1074" s="14" t="s">
        <v>36</v>
      </c>
      <c r="AX1074" s="14" t="s">
        <v>81</v>
      </c>
      <c r="AY1074" s="272" t="s">
        <v>215</v>
      </c>
    </row>
    <row r="1075" s="13" customFormat="1">
      <c r="A1075" s="13"/>
      <c r="B1075" s="252"/>
      <c r="C1075" s="253"/>
      <c r="D1075" s="233" t="s">
        <v>364</v>
      </c>
      <c r="E1075" s="254" t="s">
        <v>1</v>
      </c>
      <c r="F1075" s="255" t="s">
        <v>395</v>
      </c>
      <c r="G1075" s="253"/>
      <c r="H1075" s="254" t="s">
        <v>1</v>
      </c>
      <c r="I1075" s="256"/>
      <c r="J1075" s="253"/>
      <c r="K1075" s="253"/>
      <c r="L1075" s="257"/>
      <c r="M1075" s="258"/>
      <c r="N1075" s="259"/>
      <c r="O1075" s="259"/>
      <c r="P1075" s="259"/>
      <c r="Q1075" s="259"/>
      <c r="R1075" s="259"/>
      <c r="S1075" s="259"/>
      <c r="T1075" s="260"/>
      <c r="U1075" s="13"/>
      <c r="V1075" s="13"/>
      <c r="W1075" s="13"/>
      <c r="X1075" s="13"/>
      <c r="Y1075" s="13"/>
      <c r="Z1075" s="13"/>
      <c r="AA1075" s="13"/>
      <c r="AB1075" s="13"/>
      <c r="AC1075" s="13"/>
      <c r="AD1075" s="13"/>
      <c r="AE1075" s="13"/>
      <c r="AT1075" s="261" t="s">
        <v>364</v>
      </c>
      <c r="AU1075" s="261" t="s">
        <v>90</v>
      </c>
      <c r="AV1075" s="13" t="s">
        <v>88</v>
      </c>
      <c r="AW1075" s="13" t="s">
        <v>36</v>
      </c>
      <c r="AX1075" s="13" t="s">
        <v>81</v>
      </c>
      <c r="AY1075" s="261" t="s">
        <v>215</v>
      </c>
    </row>
    <row r="1076" s="14" customFormat="1">
      <c r="A1076" s="14"/>
      <c r="B1076" s="262"/>
      <c r="C1076" s="263"/>
      <c r="D1076" s="233" t="s">
        <v>364</v>
      </c>
      <c r="E1076" s="264" t="s">
        <v>1</v>
      </c>
      <c r="F1076" s="265" t="s">
        <v>1161</v>
      </c>
      <c r="G1076" s="263"/>
      <c r="H1076" s="266">
        <v>13.199999999999999</v>
      </c>
      <c r="I1076" s="267"/>
      <c r="J1076" s="263"/>
      <c r="K1076" s="263"/>
      <c r="L1076" s="268"/>
      <c r="M1076" s="269"/>
      <c r="N1076" s="270"/>
      <c r="O1076" s="270"/>
      <c r="P1076" s="270"/>
      <c r="Q1076" s="270"/>
      <c r="R1076" s="270"/>
      <c r="S1076" s="270"/>
      <c r="T1076" s="271"/>
      <c r="U1076" s="14"/>
      <c r="V1076" s="14"/>
      <c r="W1076" s="14"/>
      <c r="X1076" s="14"/>
      <c r="Y1076" s="14"/>
      <c r="Z1076" s="14"/>
      <c r="AA1076" s="14"/>
      <c r="AB1076" s="14"/>
      <c r="AC1076" s="14"/>
      <c r="AD1076" s="14"/>
      <c r="AE1076" s="14"/>
      <c r="AT1076" s="272" t="s">
        <v>364</v>
      </c>
      <c r="AU1076" s="272" t="s">
        <v>90</v>
      </c>
      <c r="AV1076" s="14" t="s">
        <v>90</v>
      </c>
      <c r="AW1076" s="14" t="s">
        <v>36</v>
      </c>
      <c r="AX1076" s="14" t="s">
        <v>81</v>
      </c>
      <c r="AY1076" s="272" t="s">
        <v>215</v>
      </c>
    </row>
    <row r="1077" s="13" customFormat="1">
      <c r="A1077" s="13"/>
      <c r="B1077" s="252"/>
      <c r="C1077" s="253"/>
      <c r="D1077" s="233" t="s">
        <v>364</v>
      </c>
      <c r="E1077" s="254" t="s">
        <v>1</v>
      </c>
      <c r="F1077" s="255" t="s">
        <v>389</v>
      </c>
      <c r="G1077" s="253"/>
      <c r="H1077" s="254" t="s">
        <v>1</v>
      </c>
      <c r="I1077" s="256"/>
      <c r="J1077" s="253"/>
      <c r="K1077" s="253"/>
      <c r="L1077" s="257"/>
      <c r="M1077" s="258"/>
      <c r="N1077" s="259"/>
      <c r="O1077" s="259"/>
      <c r="P1077" s="259"/>
      <c r="Q1077" s="259"/>
      <c r="R1077" s="259"/>
      <c r="S1077" s="259"/>
      <c r="T1077" s="260"/>
      <c r="U1077" s="13"/>
      <c r="V1077" s="13"/>
      <c r="W1077" s="13"/>
      <c r="X1077" s="13"/>
      <c r="Y1077" s="13"/>
      <c r="Z1077" s="13"/>
      <c r="AA1077" s="13"/>
      <c r="AB1077" s="13"/>
      <c r="AC1077" s="13"/>
      <c r="AD1077" s="13"/>
      <c r="AE1077" s="13"/>
      <c r="AT1077" s="261" t="s">
        <v>364</v>
      </c>
      <c r="AU1077" s="261" t="s">
        <v>90</v>
      </c>
      <c r="AV1077" s="13" t="s">
        <v>88</v>
      </c>
      <c r="AW1077" s="13" t="s">
        <v>36</v>
      </c>
      <c r="AX1077" s="13" t="s">
        <v>81</v>
      </c>
      <c r="AY1077" s="261" t="s">
        <v>215</v>
      </c>
    </row>
    <row r="1078" s="14" customFormat="1">
      <c r="A1078" s="14"/>
      <c r="B1078" s="262"/>
      <c r="C1078" s="263"/>
      <c r="D1078" s="233" t="s">
        <v>364</v>
      </c>
      <c r="E1078" s="264" t="s">
        <v>1</v>
      </c>
      <c r="F1078" s="265" t="s">
        <v>1162</v>
      </c>
      <c r="G1078" s="263"/>
      <c r="H1078" s="266">
        <v>147.59999999999999</v>
      </c>
      <c r="I1078" s="267"/>
      <c r="J1078" s="263"/>
      <c r="K1078" s="263"/>
      <c r="L1078" s="268"/>
      <c r="M1078" s="269"/>
      <c r="N1078" s="270"/>
      <c r="O1078" s="270"/>
      <c r="P1078" s="270"/>
      <c r="Q1078" s="270"/>
      <c r="R1078" s="270"/>
      <c r="S1078" s="270"/>
      <c r="T1078" s="271"/>
      <c r="U1078" s="14"/>
      <c r="V1078" s="14"/>
      <c r="W1078" s="14"/>
      <c r="X1078" s="14"/>
      <c r="Y1078" s="14"/>
      <c r="Z1078" s="14"/>
      <c r="AA1078" s="14"/>
      <c r="AB1078" s="14"/>
      <c r="AC1078" s="14"/>
      <c r="AD1078" s="14"/>
      <c r="AE1078" s="14"/>
      <c r="AT1078" s="272" t="s">
        <v>364</v>
      </c>
      <c r="AU1078" s="272" t="s">
        <v>90</v>
      </c>
      <c r="AV1078" s="14" t="s">
        <v>90</v>
      </c>
      <c r="AW1078" s="14" t="s">
        <v>36</v>
      </c>
      <c r="AX1078" s="14" t="s">
        <v>81</v>
      </c>
      <c r="AY1078" s="272" t="s">
        <v>215</v>
      </c>
    </row>
    <row r="1079" s="16" customFormat="1">
      <c r="A1079" s="16"/>
      <c r="B1079" s="284"/>
      <c r="C1079" s="285"/>
      <c r="D1079" s="233" t="s">
        <v>364</v>
      </c>
      <c r="E1079" s="286" t="s">
        <v>1</v>
      </c>
      <c r="F1079" s="287" t="s">
        <v>403</v>
      </c>
      <c r="G1079" s="285"/>
      <c r="H1079" s="288">
        <v>283.19999999999999</v>
      </c>
      <c r="I1079" s="289"/>
      <c r="J1079" s="285"/>
      <c r="K1079" s="285"/>
      <c r="L1079" s="290"/>
      <c r="M1079" s="291"/>
      <c r="N1079" s="292"/>
      <c r="O1079" s="292"/>
      <c r="P1079" s="292"/>
      <c r="Q1079" s="292"/>
      <c r="R1079" s="292"/>
      <c r="S1079" s="292"/>
      <c r="T1079" s="293"/>
      <c r="U1079" s="16"/>
      <c r="V1079" s="16"/>
      <c r="W1079" s="16"/>
      <c r="X1079" s="16"/>
      <c r="Y1079" s="16"/>
      <c r="Z1079" s="16"/>
      <c r="AA1079" s="16"/>
      <c r="AB1079" s="16"/>
      <c r="AC1079" s="16"/>
      <c r="AD1079" s="16"/>
      <c r="AE1079" s="16"/>
      <c r="AT1079" s="294" t="s">
        <v>364</v>
      </c>
      <c r="AU1079" s="294" t="s">
        <v>90</v>
      </c>
      <c r="AV1079" s="16" t="s">
        <v>227</v>
      </c>
      <c r="AW1079" s="16" t="s">
        <v>36</v>
      </c>
      <c r="AX1079" s="16" t="s">
        <v>81</v>
      </c>
      <c r="AY1079" s="294" t="s">
        <v>215</v>
      </c>
    </row>
    <row r="1080" s="13" customFormat="1">
      <c r="A1080" s="13"/>
      <c r="B1080" s="252"/>
      <c r="C1080" s="253"/>
      <c r="D1080" s="233" t="s">
        <v>364</v>
      </c>
      <c r="E1080" s="254" t="s">
        <v>1</v>
      </c>
      <c r="F1080" s="255" t="s">
        <v>1089</v>
      </c>
      <c r="G1080" s="253"/>
      <c r="H1080" s="254" t="s">
        <v>1</v>
      </c>
      <c r="I1080" s="256"/>
      <c r="J1080" s="253"/>
      <c r="K1080" s="253"/>
      <c r="L1080" s="257"/>
      <c r="M1080" s="258"/>
      <c r="N1080" s="259"/>
      <c r="O1080" s="259"/>
      <c r="P1080" s="259"/>
      <c r="Q1080" s="259"/>
      <c r="R1080" s="259"/>
      <c r="S1080" s="259"/>
      <c r="T1080" s="260"/>
      <c r="U1080" s="13"/>
      <c r="V1080" s="13"/>
      <c r="W1080" s="13"/>
      <c r="X1080" s="13"/>
      <c r="Y1080" s="13"/>
      <c r="Z1080" s="13"/>
      <c r="AA1080" s="13"/>
      <c r="AB1080" s="13"/>
      <c r="AC1080" s="13"/>
      <c r="AD1080" s="13"/>
      <c r="AE1080" s="13"/>
      <c r="AT1080" s="261" t="s">
        <v>364</v>
      </c>
      <c r="AU1080" s="261" t="s">
        <v>90</v>
      </c>
      <c r="AV1080" s="13" t="s">
        <v>88</v>
      </c>
      <c r="AW1080" s="13" t="s">
        <v>36</v>
      </c>
      <c r="AX1080" s="13" t="s">
        <v>81</v>
      </c>
      <c r="AY1080" s="261" t="s">
        <v>215</v>
      </c>
    </row>
    <row r="1081" s="14" customFormat="1">
      <c r="A1081" s="14"/>
      <c r="B1081" s="262"/>
      <c r="C1081" s="263"/>
      <c r="D1081" s="233" t="s">
        <v>364</v>
      </c>
      <c r="E1081" s="264" t="s">
        <v>1</v>
      </c>
      <c r="F1081" s="265" t="s">
        <v>1163</v>
      </c>
      <c r="G1081" s="263"/>
      <c r="H1081" s="266">
        <v>21.600000000000001</v>
      </c>
      <c r="I1081" s="267"/>
      <c r="J1081" s="263"/>
      <c r="K1081" s="263"/>
      <c r="L1081" s="268"/>
      <c r="M1081" s="269"/>
      <c r="N1081" s="270"/>
      <c r="O1081" s="270"/>
      <c r="P1081" s="270"/>
      <c r="Q1081" s="270"/>
      <c r="R1081" s="270"/>
      <c r="S1081" s="270"/>
      <c r="T1081" s="271"/>
      <c r="U1081" s="14"/>
      <c r="V1081" s="14"/>
      <c r="W1081" s="14"/>
      <c r="X1081" s="14"/>
      <c r="Y1081" s="14"/>
      <c r="Z1081" s="14"/>
      <c r="AA1081" s="14"/>
      <c r="AB1081" s="14"/>
      <c r="AC1081" s="14"/>
      <c r="AD1081" s="14"/>
      <c r="AE1081" s="14"/>
      <c r="AT1081" s="272" t="s">
        <v>364</v>
      </c>
      <c r="AU1081" s="272" t="s">
        <v>90</v>
      </c>
      <c r="AV1081" s="14" t="s">
        <v>90</v>
      </c>
      <c r="AW1081" s="14" t="s">
        <v>36</v>
      </c>
      <c r="AX1081" s="14" t="s">
        <v>81</v>
      </c>
      <c r="AY1081" s="272" t="s">
        <v>215</v>
      </c>
    </row>
    <row r="1082" s="16" customFormat="1">
      <c r="A1082" s="16"/>
      <c r="B1082" s="284"/>
      <c r="C1082" s="285"/>
      <c r="D1082" s="233" t="s">
        <v>364</v>
      </c>
      <c r="E1082" s="286" t="s">
        <v>1</v>
      </c>
      <c r="F1082" s="287" t="s">
        <v>403</v>
      </c>
      <c r="G1082" s="285"/>
      <c r="H1082" s="288">
        <v>21.600000000000001</v>
      </c>
      <c r="I1082" s="289"/>
      <c r="J1082" s="285"/>
      <c r="K1082" s="285"/>
      <c r="L1082" s="290"/>
      <c r="M1082" s="291"/>
      <c r="N1082" s="292"/>
      <c r="O1082" s="292"/>
      <c r="P1082" s="292"/>
      <c r="Q1082" s="292"/>
      <c r="R1082" s="292"/>
      <c r="S1082" s="292"/>
      <c r="T1082" s="293"/>
      <c r="U1082" s="16"/>
      <c r="V1082" s="16"/>
      <c r="W1082" s="16"/>
      <c r="X1082" s="16"/>
      <c r="Y1082" s="16"/>
      <c r="Z1082" s="16"/>
      <c r="AA1082" s="16"/>
      <c r="AB1082" s="16"/>
      <c r="AC1082" s="16"/>
      <c r="AD1082" s="16"/>
      <c r="AE1082" s="16"/>
      <c r="AT1082" s="294" t="s">
        <v>364</v>
      </c>
      <c r="AU1082" s="294" t="s">
        <v>90</v>
      </c>
      <c r="AV1082" s="16" t="s">
        <v>227</v>
      </c>
      <c r="AW1082" s="16" t="s">
        <v>36</v>
      </c>
      <c r="AX1082" s="16" t="s">
        <v>81</v>
      </c>
      <c r="AY1082" s="294" t="s">
        <v>215</v>
      </c>
    </row>
    <row r="1083" s="15" customFormat="1">
      <c r="A1083" s="15"/>
      <c r="B1083" s="273"/>
      <c r="C1083" s="274"/>
      <c r="D1083" s="233" t="s">
        <v>364</v>
      </c>
      <c r="E1083" s="275" t="s">
        <v>1</v>
      </c>
      <c r="F1083" s="276" t="s">
        <v>368</v>
      </c>
      <c r="G1083" s="274"/>
      <c r="H1083" s="277">
        <v>304.80000000000001</v>
      </c>
      <c r="I1083" s="278"/>
      <c r="J1083" s="274"/>
      <c r="K1083" s="274"/>
      <c r="L1083" s="279"/>
      <c r="M1083" s="280"/>
      <c r="N1083" s="281"/>
      <c r="O1083" s="281"/>
      <c r="P1083" s="281"/>
      <c r="Q1083" s="281"/>
      <c r="R1083" s="281"/>
      <c r="S1083" s="281"/>
      <c r="T1083" s="282"/>
      <c r="U1083" s="15"/>
      <c r="V1083" s="15"/>
      <c r="W1083" s="15"/>
      <c r="X1083" s="15"/>
      <c r="Y1083" s="15"/>
      <c r="Z1083" s="15"/>
      <c r="AA1083" s="15"/>
      <c r="AB1083" s="15"/>
      <c r="AC1083" s="15"/>
      <c r="AD1083" s="15"/>
      <c r="AE1083" s="15"/>
      <c r="AT1083" s="283" t="s">
        <v>364</v>
      </c>
      <c r="AU1083" s="283" t="s">
        <v>90</v>
      </c>
      <c r="AV1083" s="15" t="s">
        <v>214</v>
      </c>
      <c r="AW1083" s="15" t="s">
        <v>36</v>
      </c>
      <c r="AX1083" s="15" t="s">
        <v>88</v>
      </c>
      <c r="AY1083" s="283" t="s">
        <v>215</v>
      </c>
    </row>
    <row r="1084" s="2" customFormat="1" ht="21.75" customHeight="1">
      <c r="A1084" s="39"/>
      <c r="B1084" s="40"/>
      <c r="C1084" s="295" t="s">
        <v>1164</v>
      </c>
      <c r="D1084" s="295" t="s">
        <v>539</v>
      </c>
      <c r="E1084" s="296" t="s">
        <v>1165</v>
      </c>
      <c r="F1084" s="297" t="s">
        <v>1166</v>
      </c>
      <c r="G1084" s="298" t="s">
        <v>583</v>
      </c>
      <c r="H1084" s="299">
        <v>0.33500000000000002</v>
      </c>
      <c r="I1084" s="300"/>
      <c r="J1084" s="301">
        <f>ROUND(I1084*H1084,2)</f>
        <v>0</v>
      </c>
      <c r="K1084" s="297" t="s">
        <v>359</v>
      </c>
      <c r="L1084" s="302"/>
      <c r="M1084" s="303" t="s">
        <v>1</v>
      </c>
      <c r="N1084" s="304" t="s">
        <v>46</v>
      </c>
      <c r="O1084" s="92"/>
      <c r="P1084" s="229">
        <f>O1084*H1084</f>
        <v>0</v>
      </c>
      <c r="Q1084" s="229">
        <v>1</v>
      </c>
      <c r="R1084" s="229">
        <f>Q1084*H1084</f>
        <v>0.33500000000000002</v>
      </c>
      <c r="S1084" s="229">
        <v>0</v>
      </c>
      <c r="T1084" s="230">
        <f>S1084*H1084</f>
        <v>0</v>
      </c>
      <c r="U1084" s="39"/>
      <c r="V1084" s="39"/>
      <c r="W1084" s="39"/>
      <c r="X1084" s="39"/>
      <c r="Y1084" s="39"/>
      <c r="Z1084" s="39"/>
      <c r="AA1084" s="39"/>
      <c r="AB1084" s="39"/>
      <c r="AC1084" s="39"/>
      <c r="AD1084" s="39"/>
      <c r="AE1084" s="39"/>
      <c r="AR1084" s="231" t="s">
        <v>251</v>
      </c>
      <c r="AT1084" s="231" t="s">
        <v>539</v>
      </c>
      <c r="AU1084" s="231" t="s">
        <v>90</v>
      </c>
      <c r="AY1084" s="18" t="s">
        <v>215</v>
      </c>
      <c r="BE1084" s="232">
        <f>IF(N1084="základní",J1084,0)</f>
        <v>0</v>
      </c>
      <c r="BF1084" s="232">
        <f>IF(N1084="snížená",J1084,0)</f>
        <v>0</v>
      </c>
      <c r="BG1084" s="232">
        <f>IF(N1084="zákl. přenesená",J1084,0)</f>
        <v>0</v>
      </c>
      <c r="BH1084" s="232">
        <f>IF(N1084="sníž. přenesená",J1084,0)</f>
        <v>0</v>
      </c>
      <c r="BI1084" s="232">
        <f>IF(N1084="nulová",J1084,0)</f>
        <v>0</v>
      </c>
      <c r="BJ1084" s="18" t="s">
        <v>88</v>
      </c>
      <c r="BK1084" s="232">
        <f>ROUND(I1084*H1084,2)</f>
        <v>0</v>
      </c>
      <c r="BL1084" s="18" t="s">
        <v>214</v>
      </c>
      <c r="BM1084" s="231" t="s">
        <v>1167</v>
      </c>
    </row>
    <row r="1085" s="2" customFormat="1">
      <c r="A1085" s="39"/>
      <c r="B1085" s="40"/>
      <c r="C1085" s="41"/>
      <c r="D1085" s="233" t="s">
        <v>221</v>
      </c>
      <c r="E1085" s="41"/>
      <c r="F1085" s="234" t="s">
        <v>1166</v>
      </c>
      <c r="G1085" s="41"/>
      <c r="H1085" s="41"/>
      <c r="I1085" s="235"/>
      <c r="J1085" s="41"/>
      <c r="K1085" s="41"/>
      <c r="L1085" s="45"/>
      <c r="M1085" s="236"/>
      <c r="N1085" s="237"/>
      <c r="O1085" s="92"/>
      <c r="P1085" s="92"/>
      <c r="Q1085" s="92"/>
      <c r="R1085" s="92"/>
      <c r="S1085" s="92"/>
      <c r="T1085" s="93"/>
      <c r="U1085" s="39"/>
      <c r="V1085" s="39"/>
      <c r="W1085" s="39"/>
      <c r="X1085" s="39"/>
      <c r="Y1085" s="39"/>
      <c r="Z1085" s="39"/>
      <c r="AA1085" s="39"/>
      <c r="AB1085" s="39"/>
      <c r="AC1085" s="39"/>
      <c r="AD1085" s="39"/>
      <c r="AE1085" s="39"/>
      <c r="AT1085" s="18" t="s">
        <v>221</v>
      </c>
      <c r="AU1085" s="18" t="s">
        <v>90</v>
      </c>
    </row>
    <row r="1086" s="14" customFormat="1">
      <c r="A1086" s="14"/>
      <c r="B1086" s="262"/>
      <c r="C1086" s="263"/>
      <c r="D1086" s="233" t="s">
        <v>364</v>
      </c>
      <c r="E1086" s="264" t="s">
        <v>1</v>
      </c>
      <c r="F1086" s="265" t="s">
        <v>1168</v>
      </c>
      <c r="G1086" s="263"/>
      <c r="H1086" s="266">
        <v>0.33500000000000002</v>
      </c>
      <c r="I1086" s="267"/>
      <c r="J1086" s="263"/>
      <c r="K1086" s="263"/>
      <c r="L1086" s="268"/>
      <c r="M1086" s="269"/>
      <c r="N1086" s="270"/>
      <c r="O1086" s="270"/>
      <c r="P1086" s="270"/>
      <c r="Q1086" s="270"/>
      <c r="R1086" s="270"/>
      <c r="S1086" s="270"/>
      <c r="T1086" s="271"/>
      <c r="U1086" s="14"/>
      <c r="V1086" s="14"/>
      <c r="W1086" s="14"/>
      <c r="X1086" s="14"/>
      <c r="Y1086" s="14"/>
      <c r="Z1086" s="14"/>
      <c r="AA1086" s="14"/>
      <c r="AB1086" s="14"/>
      <c r="AC1086" s="14"/>
      <c r="AD1086" s="14"/>
      <c r="AE1086" s="14"/>
      <c r="AT1086" s="272" t="s">
        <v>364</v>
      </c>
      <c r="AU1086" s="272" t="s">
        <v>90</v>
      </c>
      <c r="AV1086" s="14" t="s">
        <v>90</v>
      </c>
      <c r="AW1086" s="14" t="s">
        <v>36</v>
      </c>
      <c r="AX1086" s="14" t="s">
        <v>81</v>
      </c>
      <c r="AY1086" s="272" t="s">
        <v>215</v>
      </c>
    </row>
    <row r="1087" s="15" customFormat="1">
      <c r="A1087" s="15"/>
      <c r="B1087" s="273"/>
      <c r="C1087" s="274"/>
      <c r="D1087" s="233" t="s">
        <v>364</v>
      </c>
      <c r="E1087" s="275" t="s">
        <v>1</v>
      </c>
      <c r="F1087" s="276" t="s">
        <v>368</v>
      </c>
      <c r="G1087" s="274"/>
      <c r="H1087" s="277">
        <v>0.33500000000000002</v>
      </c>
      <c r="I1087" s="278"/>
      <c r="J1087" s="274"/>
      <c r="K1087" s="274"/>
      <c r="L1087" s="279"/>
      <c r="M1087" s="280"/>
      <c r="N1087" s="281"/>
      <c r="O1087" s="281"/>
      <c r="P1087" s="281"/>
      <c r="Q1087" s="281"/>
      <c r="R1087" s="281"/>
      <c r="S1087" s="281"/>
      <c r="T1087" s="282"/>
      <c r="U1087" s="15"/>
      <c r="V1087" s="15"/>
      <c r="W1087" s="15"/>
      <c r="X1087" s="15"/>
      <c r="Y1087" s="15"/>
      <c r="Z1087" s="15"/>
      <c r="AA1087" s="15"/>
      <c r="AB1087" s="15"/>
      <c r="AC1087" s="15"/>
      <c r="AD1087" s="15"/>
      <c r="AE1087" s="15"/>
      <c r="AT1087" s="283" t="s">
        <v>364</v>
      </c>
      <c r="AU1087" s="283" t="s">
        <v>90</v>
      </c>
      <c r="AV1087" s="15" t="s">
        <v>214</v>
      </c>
      <c r="AW1087" s="15" t="s">
        <v>36</v>
      </c>
      <c r="AX1087" s="15" t="s">
        <v>88</v>
      </c>
      <c r="AY1087" s="283" t="s">
        <v>215</v>
      </c>
    </row>
    <row r="1088" s="11" customFormat="1" ht="22.8" customHeight="1">
      <c r="A1088" s="11"/>
      <c r="B1088" s="206"/>
      <c r="C1088" s="207"/>
      <c r="D1088" s="208" t="s">
        <v>80</v>
      </c>
      <c r="E1088" s="248" t="s">
        <v>214</v>
      </c>
      <c r="F1088" s="248" t="s">
        <v>1169</v>
      </c>
      <c r="G1088" s="207"/>
      <c r="H1088" s="207"/>
      <c r="I1088" s="210"/>
      <c r="J1088" s="249">
        <f>BK1088</f>
        <v>0</v>
      </c>
      <c r="K1088" s="207"/>
      <c r="L1088" s="212"/>
      <c r="M1088" s="213"/>
      <c r="N1088" s="214"/>
      <c r="O1088" s="214"/>
      <c r="P1088" s="215">
        <f>SUM(P1089:P1398)</f>
        <v>0</v>
      </c>
      <c r="Q1088" s="214"/>
      <c r="R1088" s="215">
        <f>SUM(R1089:R1398)</f>
        <v>452.00311971000014</v>
      </c>
      <c r="S1088" s="214"/>
      <c r="T1088" s="216">
        <f>SUM(T1089:T1398)</f>
        <v>0</v>
      </c>
      <c r="U1088" s="11"/>
      <c r="V1088" s="11"/>
      <c r="W1088" s="11"/>
      <c r="X1088" s="11"/>
      <c r="Y1088" s="11"/>
      <c r="Z1088" s="11"/>
      <c r="AA1088" s="11"/>
      <c r="AB1088" s="11"/>
      <c r="AC1088" s="11"/>
      <c r="AD1088" s="11"/>
      <c r="AE1088" s="11"/>
      <c r="AR1088" s="217" t="s">
        <v>88</v>
      </c>
      <c r="AT1088" s="218" t="s">
        <v>80</v>
      </c>
      <c r="AU1088" s="218" t="s">
        <v>88</v>
      </c>
      <c r="AY1088" s="217" t="s">
        <v>215</v>
      </c>
      <c r="BK1088" s="219">
        <f>SUM(BK1089:BK1398)</f>
        <v>0</v>
      </c>
    </row>
    <row r="1089" s="2" customFormat="1" ht="21.75" customHeight="1">
      <c r="A1089" s="39"/>
      <c r="B1089" s="40"/>
      <c r="C1089" s="220" t="s">
        <v>1170</v>
      </c>
      <c r="D1089" s="220" t="s">
        <v>216</v>
      </c>
      <c r="E1089" s="221" t="s">
        <v>1171</v>
      </c>
      <c r="F1089" s="222" t="s">
        <v>1172</v>
      </c>
      <c r="G1089" s="223" t="s">
        <v>523</v>
      </c>
      <c r="H1089" s="224">
        <v>724.69000000000005</v>
      </c>
      <c r="I1089" s="225"/>
      <c r="J1089" s="226">
        <f>ROUND(I1089*H1089,2)</f>
        <v>0</v>
      </c>
      <c r="K1089" s="222" t="s">
        <v>1</v>
      </c>
      <c r="L1089" s="45"/>
      <c r="M1089" s="227" t="s">
        <v>1</v>
      </c>
      <c r="N1089" s="228" t="s">
        <v>46</v>
      </c>
      <c r="O1089" s="92"/>
      <c r="P1089" s="229">
        <f>O1089*H1089</f>
        <v>0</v>
      </c>
      <c r="Q1089" s="229">
        <v>0.32100000000000001</v>
      </c>
      <c r="R1089" s="229">
        <f>Q1089*H1089</f>
        <v>232.62549000000001</v>
      </c>
      <c r="S1089" s="229">
        <v>0</v>
      </c>
      <c r="T1089" s="230">
        <f>S1089*H1089</f>
        <v>0</v>
      </c>
      <c r="U1089" s="39"/>
      <c r="V1089" s="39"/>
      <c r="W1089" s="39"/>
      <c r="X1089" s="39"/>
      <c r="Y1089" s="39"/>
      <c r="Z1089" s="39"/>
      <c r="AA1089" s="39"/>
      <c r="AB1089" s="39"/>
      <c r="AC1089" s="39"/>
      <c r="AD1089" s="39"/>
      <c r="AE1089" s="39"/>
      <c r="AR1089" s="231" t="s">
        <v>214</v>
      </c>
      <c r="AT1089" s="231" t="s">
        <v>216</v>
      </c>
      <c r="AU1089" s="231" t="s">
        <v>90</v>
      </c>
      <c r="AY1089" s="18" t="s">
        <v>215</v>
      </c>
      <c r="BE1089" s="232">
        <f>IF(N1089="základní",J1089,0)</f>
        <v>0</v>
      </c>
      <c r="BF1089" s="232">
        <f>IF(N1089="snížená",J1089,0)</f>
        <v>0</v>
      </c>
      <c r="BG1089" s="232">
        <f>IF(N1089="zákl. přenesená",J1089,0)</f>
        <v>0</v>
      </c>
      <c r="BH1089" s="232">
        <f>IF(N1089="sníž. přenesená",J1089,0)</f>
        <v>0</v>
      </c>
      <c r="BI1089" s="232">
        <f>IF(N1089="nulová",J1089,0)</f>
        <v>0</v>
      </c>
      <c r="BJ1089" s="18" t="s">
        <v>88</v>
      </c>
      <c r="BK1089" s="232">
        <f>ROUND(I1089*H1089,2)</f>
        <v>0</v>
      </c>
      <c r="BL1089" s="18" t="s">
        <v>214</v>
      </c>
      <c r="BM1089" s="231" t="s">
        <v>1173</v>
      </c>
    </row>
    <row r="1090" s="13" customFormat="1">
      <c r="A1090" s="13"/>
      <c r="B1090" s="252"/>
      <c r="C1090" s="253"/>
      <c r="D1090" s="233" t="s">
        <v>364</v>
      </c>
      <c r="E1090" s="254" t="s">
        <v>1</v>
      </c>
      <c r="F1090" s="255" t="s">
        <v>1058</v>
      </c>
      <c r="G1090" s="253"/>
      <c r="H1090" s="254" t="s">
        <v>1</v>
      </c>
      <c r="I1090" s="256"/>
      <c r="J1090" s="253"/>
      <c r="K1090" s="253"/>
      <c r="L1090" s="257"/>
      <c r="M1090" s="258"/>
      <c r="N1090" s="259"/>
      <c r="O1090" s="259"/>
      <c r="P1090" s="259"/>
      <c r="Q1090" s="259"/>
      <c r="R1090" s="259"/>
      <c r="S1090" s="259"/>
      <c r="T1090" s="260"/>
      <c r="U1090" s="13"/>
      <c r="V1090" s="13"/>
      <c r="W1090" s="13"/>
      <c r="X1090" s="13"/>
      <c r="Y1090" s="13"/>
      <c r="Z1090" s="13"/>
      <c r="AA1090" s="13"/>
      <c r="AB1090" s="13"/>
      <c r="AC1090" s="13"/>
      <c r="AD1090" s="13"/>
      <c r="AE1090" s="13"/>
      <c r="AT1090" s="261" t="s">
        <v>364</v>
      </c>
      <c r="AU1090" s="261" t="s">
        <v>90</v>
      </c>
      <c r="AV1090" s="13" t="s">
        <v>88</v>
      </c>
      <c r="AW1090" s="13" t="s">
        <v>36</v>
      </c>
      <c r="AX1090" s="13" t="s">
        <v>81</v>
      </c>
      <c r="AY1090" s="261" t="s">
        <v>215</v>
      </c>
    </row>
    <row r="1091" s="14" customFormat="1">
      <c r="A1091" s="14"/>
      <c r="B1091" s="262"/>
      <c r="C1091" s="263"/>
      <c r="D1091" s="233" t="s">
        <v>364</v>
      </c>
      <c r="E1091" s="264" t="s">
        <v>1</v>
      </c>
      <c r="F1091" s="265" t="s">
        <v>1174</v>
      </c>
      <c r="G1091" s="263"/>
      <c r="H1091" s="266">
        <v>467.23000000000002</v>
      </c>
      <c r="I1091" s="267"/>
      <c r="J1091" s="263"/>
      <c r="K1091" s="263"/>
      <c r="L1091" s="268"/>
      <c r="M1091" s="269"/>
      <c r="N1091" s="270"/>
      <c r="O1091" s="270"/>
      <c r="P1091" s="270"/>
      <c r="Q1091" s="270"/>
      <c r="R1091" s="270"/>
      <c r="S1091" s="270"/>
      <c r="T1091" s="271"/>
      <c r="U1091" s="14"/>
      <c r="V1091" s="14"/>
      <c r="W1091" s="14"/>
      <c r="X1091" s="14"/>
      <c r="Y1091" s="14"/>
      <c r="Z1091" s="14"/>
      <c r="AA1091" s="14"/>
      <c r="AB1091" s="14"/>
      <c r="AC1091" s="14"/>
      <c r="AD1091" s="14"/>
      <c r="AE1091" s="14"/>
      <c r="AT1091" s="272" t="s">
        <v>364</v>
      </c>
      <c r="AU1091" s="272" t="s">
        <v>90</v>
      </c>
      <c r="AV1091" s="14" t="s">
        <v>90</v>
      </c>
      <c r="AW1091" s="14" t="s">
        <v>36</v>
      </c>
      <c r="AX1091" s="14" t="s">
        <v>81</v>
      </c>
      <c r="AY1091" s="272" t="s">
        <v>215</v>
      </c>
    </row>
    <row r="1092" s="13" customFormat="1">
      <c r="A1092" s="13"/>
      <c r="B1092" s="252"/>
      <c r="C1092" s="253"/>
      <c r="D1092" s="233" t="s">
        <v>364</v>
      </c>
      <c r="E1092" s="254" t="s">
        <v>1</v>
      </c>
      <c r="F1092" s="255" t="s">
        <v>1089</v>
      </c>
      <c r="G1092" s="253"/>
      <c r="H1092" s="254" t="s">
        <v>1</v>
      </c>
      <c r="I1092" s="256"/>
      <c r="J1092" s="253"/>
      <c r="K1092" s="253"/>
      <c r="L1092" s="257"/>
      <c r="M1092" s="258"/>
      <c r="N1092" s="259"/>
      <c r="O1092" s="259"/>
      <c r="P1092" s="259"/>
      <c r="Q1092" s="259"/>
      <c r="R1092" s="259"/>
      <c r="S1092" s="259"/>
      <c r="T1092" s="260"/>
      <c r="U1092" s="13"/>
      <c r="V1092" s="13"/>
      <c r="W1092" s="13"/>
      <c r="X1092" s="13"/>
      <c r="Y1092" s="13"/>
      <c r="Z1092" s="13"/>
      <c r="AA1092" s="13"/>
      <c r="AB1092" s="13"/>
      <c r="AC1092" s="13"/>
      <c r="AD1092" s="13"/>
      <c r="AE1092" s="13"/>
      <c r="AT1092" s="261" t="s">
        <v>364</v>
      </c>
      <c r="AU1092" s="261" t="s">
        <v>90</v>
      </c>
      <c r="AV1092" s="13" t="s">
        <v>88</v>
      </c>
      <c r="AW1092" s="13" t="s">
        <v>36</v>
      </c>
      <c r="AX1092" s="13" t="s">
        <v>81</v>
      </c>
      <c r="AY1092" s="261" t="s">
        <v>215</v>
      </c>
    </row>
    <row r="1093" s="14" customFormat="1">
      <c r="A1093" s="14"/>
      <c r="B1093" s="262"/>
      <c r="C1093" s="263"/>
      <c r="D1093" s="233" t="s">
        <v>364</v>
      </c>
      <c r="E1093" s="264" t="s">
        <v>1</v>
      </c>
      <c r="F1093" s="265" t="s">
        <v>1175</v>
      </c>
      <c r="G1093" s="263"/>
      <c r="H1093" s="266">
        <v>257.45999999999998</v>
      </c>
      <c r="I1093" s="267"/>
      <c r="J1093" s="263"/>
      <c r="K1093" s="263"/>
      <c r="L1093" s="268"/>
      <c r="M1093" s="269"/>
      <c r="N1093" s="270"/>
      <c r="O1093" s="270"/>
      <c r="P1093" s="270"/>
      <c r="Q1093" s="270"/>
      <c r="R1093" s="270"/>
      <c r="S1093" s="270"/>
      <c r="T1093" s="271"/>
      <c r="U1093" s="14"/>
      <c r="V1093" s="14"/>
      <c r="W1093" s="14"/>
      <c r="X1093" s="14"/>
      <c r="Y1093" s="14"/>
      <c r="Z1093" s="14"/>
      <c r="AA1093" s="14"/>
      <c r="AB1093" s="14"/>
      <c r="AC1093" s="14"/>
      <c r="AD1093" s="14"/>
      <c r="AE1093" s="14"/>
      <c r="AT1093" s="272" t="s">
        <v>364</v>
      </c>
      <c r="AU1093" s="272" t="s">
        <v>90</v>
      </c>
      <c r="AV1093" s="14" t="s">
        <v>90</v>
      </c>
      <c r="AW1093" s="14" t="s">
        <v>36</v>
      </c>
      <c r="AX1093" s="14" t="s">
        <v>81</v>
      </c>
      <c r="AY1093" s="272" t="s">
        <v>215</v>
      </c>
    </row>
    <row r="1094" s="15" customFormat="1">
      <c r="A1094" s="15"/>
      <c r="B1094" s="273"/>
      <c r="C1094" s="274"/>
      <c r="D1094" s="233" t="s">
        <v>364</v>
      </c>
      <c r="E1094" s="275" t="s">
        <v>1</v>
      </c>
      <c r="F1094" s="276" t="s">
        <v>368</v>
      </c>
      <c r="G1094" s="274"/>
      <c r="H1094" s="277">
        <v>724.69000000000005</v>
      </c>
      <c r="I1094" s="278"/>
      <c r="J1094" s="274"/>
      <c r="K1094" s="274"/>
      <c r="L1094" s="279"/>
      <c r="M1094" s="280"/>
      <c r="N1094" s="281"/>
      <c r="O1094" s="281"/>
      <c r="P1094" s="281"/>
      <c r="Q1094" s="281"/>
      <c r="R1094" s="281"/>
      <c r="S1094" s="281"/>
      <c r="T1094" s="282"/>
      <c r="U1094" s="15"/>
      <c r="V1094" s="15"/>
      <c r="W1094" s="15"/>
      <c r="X1094" s="15"/>
      <c r="Y1094" s="15"/>
      <c r="Z1094" s="15"/>
      <c r="AA1094" s="15"/>
      <c r="AB1094" s="15"/>
      <c r="AC1094" s="15"/>
      <c r="AD1094" s="15"/>
      <c r="AE1094" s="15"/>
      <c r="AT1094" s="283" t="s">
        <v>364</v>
      </c>
      <c r="AU1094" s="283" t="s">
        <v>90</v>
      </c>
      <c r="AV1094" s="15" t="s">
        <v>214</v>
      </c>
      <c r="AW1094" s="15" t="s">
        <v>36</v>
      </c>
      <c r="AX1094" s="15" t="s">
        <v>88</v>
      </c>
      <c r="AY1094" s="283" t="s">
        <v>215</v>
      </c>
    </row>
    <row r="1095" s="2" customFormat="1" ht="16.5" customHeight="1">
      <c r="A1095" s="39"/>
      <c r="B1095" s="40"/>
      <c r="C1095" s="220" t="s">
        <v>1176</v>
      </c>
      <c r="D1095" s="220" t="s">
        <v>216</v>
      </c>
      <c r="E1095" s="221" t="s">
        <v>1177</v>
      </c>
      <c r="F1095" s="222" t="s">
        <v>1178</v>
      </c>
      <c r="G1095" s="223" t="s">
        <v>358</v>
      </c>
      <c r="H1095" s="224">
        <v>5.9139999999999997</v>
      </c>
      <c r="I1095" s="225"/>
      <c r="J1095" s="226">
        <f>ROUND(I1095*H1095,2)</f>
        <v>0</v>
      </c>
      <c r="K1095" s="222" t="s">
        <v>359</v>
      </c>
      <c r="L1095" s="45"/>
      <c r="M1095" s="227" t="s">
        <v>1</v>
      </c>
      <c r="N1095" s="228" t="s">
        <v>46</v>
      </c>
      <c r="O1095" s="92"/>
      <c r="P1095" s="229">
        <f>O1095*H1095</f>
        <v>0</v>
      </c>
      <c r="Q1095" s="229">
        <v>2.6446800000000001</v>
      </c>
      <c r="R1095" s="229">
        <f>Q1095*H1095</f>
        <v>15.64063752</v>
      </c>
      <c r="S1095" s="229">
        <v>0</v>
      </c>
      <c r="T1095" s="230">
        <f>S1095*H1095</f>
        <v>0</v>
      </c>
      <c r="U1095" s="39"/>
      <c r="V1095" s="39"/>
      <c r="W1095" s="39"/>
      <c r="X1095" s="39"/>
      <c r="Y1095" s="39"/>
      <c r="Z1095" s="39"/>
      <c r="AA1095" s="39"/>
      <c r="AB1095" s="39"/>
      <c r="AC1095" s="39"/>
      <c r="AD1095" s="39"/>
      <c r="AE1095" s="39"/>
      <c r="AR1095" s="231" t="s">
        <v>214</v>
      </c>
      <c r="AT1095" s="231" t="s">
        <v>216</v>
      </c>
      <c r="AU1095" s="231" t="s">
        <v>90</v>
      </c>
      <c r="AY1095" s="18" t="s">
        <v>215</v>
      </c>
      <c r="BE1095" s="232">
        <f>IF(N1095="základní",J1095,0)</f>
        <v>0</v>
      </c>
      <c r="BF1095" s="232">
        <f>IF(N1095="snížená",J1095,0)</f>
        <v>0</v>
      </c>
      <c r="BG1095" s="232">
        <f>IF(N1095="zákl. přenesená",J1095,0)</f>
        <v>0</v>
      </c>
      <c r="BH1095" s="232">
        <f>IF(N1095="sníž. přenesená",J1095,0)</f>
        <v>0</v>
      </c>
      <c r="BI1095" s="232">
        <f>IF(N1095="nulová",J1095,0)</f>
        <v>0</v>
      </c>
      <c r="BJ1095" s="18" t="s">
        <v>88</v>
      </c>
      <c r="BK1095" s="232">
        <f>ROUND(I1095*H1095,2)</f>
        <v>0</v>
      </c>
      <c r="BL1095" s="18" t="s">
        <v>214</v>
      </c>
      <c r="BM1095" s="231" t="s">
        <v>1179</v>
      </c>
    </row>
    <row r="1096" s="2" customFormat="1">
      <c r="A1096" s="39"/>
      <c r="B1096" s="40"/>
      <c r="C1096" s="41"/>
      <c r="D1096" s="233" t="s">
        <v>221</v>
      </c>
      <c r="E1096" s="41"/>
      <c r="F1096" s="234" t="s">
        <v>1178</v>
      </c>
      <c r="G1096" s="41"/>
      <c r="H1096" s="41"/>
      <c r="I1096" s="235"/>
      <c r="J1096" s="41"/>
      <c r="K1096" s="41"/>
      <c r="L1096" s="45"/>
      <c r="M1096" s="236"/>
      <c r="N1096" s="237"/>
      <c r="O1096" s="92"/>
      <c r="P1096" s="92"/>
      <c r="Q1096" s="92"/>
      <c r="R1096" s="92"/>
      <c r="S1096" s="92"/>
      <c r="T1096" s="93"/>
      <c r="U1096" s="39"/>
      <c r="V1096" s="39"/>
      <c r="W1096" s="39"/>
      <c r="X1096" s="39"/>
      <c r="Y1096" s="39"/>
      <c r="Z1096" s="39"/>
      <c r="AA1096" s="39"/>
      <c r="AB1096" s="39"/>
      <c r="AC1096" s="39"/>
      <c r="AD1096" s="39"/>
      <c r="AE1096" s="39"/>
      <c r="AT1096" s="18" t="s">
        <v>221</v>
      </c>
      <c r="AU1096" s="18" t="s">
        <v>90</v>
      </c>
    </row>
    <row r="1097" s="2" customFormat="1">
      <c r="A1097" s="39"/>
      <c r="B1097" s="40"/>
      <c r="C1097" s="41"/>
      <c r="D1097" s="250" t="s">
        <v>362</v>
      </c>
      <c r="E1097" s="41"/>
      <c r="F1097" s="251" t="s">
        <v>1180</v>
      </c>
      <c r="G1097" s="41"/>
      <c r="H1097" s="41"/>
      <c r="I1097" s="235"/>
      <c r="J1097" s="41"/>
      <c r="K1097" s="41"/>
      <c r="L1097" s="45"/>
      <c r="M1097" s="236"/>
      <c r="N1097" s="237"/>
      <c r="O1097" s="92"/>
      <c r="P1097" s="92"/>
      <c r="Q1097" s="92"/>
      <c r="R1097" s="92"/>
      <c r="S1097" s="92"/>
      <c r="T1097" s="93"/>
      <c r="U1097" s="39"/>
      <c r="V1097" s="39"/>
      <c r="W1097" s="39"/>
      <c r="X1097" s="39"/>
      <c r="Y1097" s="39"/>
      <c r="Z1097" s="39"/>
      <c r="AA1097" s="39"/>
      <c r="AB1097" s="39"/>
      <c r="AC1097" s="39"/>
      <c r="AD1097" s="39"/>
      <c r="AE1097" s="39"/>
      <c r="AT1097" s="18" t="s">
        <v>362</v>
      </c>
      <c r="AU1097" s="18" t="s">
        <v>90</v>
      </c>
    </row>
    <row r="1098" s="13" customFormat="1">
      <c r="A1098" s="13"/>
      <c r="B1098" s="252"/>
      <c r="C1098" s="253"/>
      <c r="D1098" s="233" t="s">
        <v>364</v>
      </c>
      <c r="E1098" s="254" t="s">
        <v>1</v>
      </c>
      <c r="F1098" s="255" t="s">
        <v>1181</v>
      </c>
      <c r="G1098" s="253"/>
      <c r="H1098" s="254" t="s">
        <v>1</v>
      </c>
      <c r="I1098" s="256"/>
      <c r="J1098" s="253"/>
      <c r="K1098" s="253"/>
      <c r="L1098" s="257"/>
      <c r="M1098" s="258"/>
      <c r="N1098" s="259"/>
      <c r="O1098" s="259"/>
      <c r="P1098" s="259"/>
      <c r="Q1098" s="259"/>
      <c r="R1098" s="259"/>
      <c r="S1098" s="259"/>
      <c r="T1098" s="260"/>
      <c r="U1098" s="13"/>
      <c r="V1098" s="13"/>
      <c r="W1098" s="13"/>
      <c r="X1098" s="13"/>
      <c r="Y1098" s="13"/>
      <c r="Z1098" s="13"/>
      <c r="AA1098" s="13"/>
      <c r="AB1098" s="13"/>
      <c r="AC1098" s="13"/>
      <c r="AD1098" s="13"/>
      <c r="AE1098" s="13"/>
      <c r="AT1098" s="261" t="s">
        <v>364</v>
      </c>
      <c r="AU1098" s="261" t="s">
        <v>90</v>
      </c>
      <c r="AV1098" s="13" t="s">
        <v>88</v>
      </c>
      <c r="AW1098" s="13" t="s">
        <v>36</v>
      </c>
      <c r="AX1098" s="13" t="s">
        <v>81</v>
      </c>
      <c r="AY1098" s="261" t="s">
        <v>215</v>
      </c>
    </row>
    <row r="1099" s="13" customFormat="1">
      <c r="A1099" s="13"/>
      <c r="B1099" s="252"/>
      <c r="C1099" s="253"/>
      <c r="D1099" s="233" t="s">
        <v>364</v>
      </c>
      <c r="E1099" s="254" t="s">
        <v>1</v>
      </c>
      <c r="F1099" s="255" t="s">
        <v>1058</v>
      </c>
      <c r="G1099" s="253"/>
      <c r="H1099" s="254" t="s">
        <v>1</v>
      </c>
      <c r="I1099" s="256"/>
      <c r="J1099" s="253"/>
      <c r="K1099" s="253"/>
      <c r="L1099" s="257"/>
      <c r="M1099" s="258"/>
      <c r="N1099" s="259"/>
      <c r="O1099" s="259"/>
      <c r="P1099" s="259"/>
      <c r="Q1099" s="259"/>
      <c r="R1099" s="259"/>
      <c r="S1099" s="259"/>
      <c r="T1099" s="260"/>
      <c r="U1099" s="13"/>
      <c r="V1099" s="13"/>
      <c r="W1099" s="13"/>
      <c r="X1099" s="13"/>
      <c r="Y1099" s="13"/>
      <c r="Z1099" s="13"/>
      <c r="AA1099" s="13"/>
      <c r="AB1099" s="13"/>
      <c r="AC1099" s="13"/>
      <c r="AD1099" s="13"/>
      <c r="AE1099" s="13"/>
      <c r="AT1099" s="261" t="s">
        <v>364</v>
      </c>
      <c r="AU1099" s="261" t="s">
        <v>90</v>
      </c>
      <c r="AV1099" s="13" t="s">
        <v>88</v>
      </c>
      <c r="AW1099" s="13" t="s">
        <v>36</v>
      </c>
      <c r="AX1099" s="13" t="s">
        <v>81</v>
      </c>
      <c r="AY1099" s="261" t="s">
        <v>215</v>
      </c>
    </row>
    <row r="1100" s="14" customFormat="1">
      <c r="A1100" s="14"/>
      <c r="B1100" s="262"/>
      <c r="C1100" s="263"/>
      <c r="D1100" s="233" t="s">
        <v>364</v>
      </c>
      <c r="E1100" s="264" t="s">
        <v>1</v>
      </c>
      <c r="F1100" s="265" t="s">
        <v>1182</v>
      </c>
      <c r="G1100" s="263"/>
      <c r="H1100" s="266">
        <v>3.8130000000000002</v>
      </c>
      <c r="I1100" s="267"/>
      <c r="J1100" s="263"/>
      <c r="K1100" s="263"/>
      <c r="L1100" s="268"/>
      <c r="M1100" s="269"/>
      <c r="N1100" s="270"/>
      <c r="O1100" s="270"/>
      <c r="P1100" s="270"/>
      <c r="Q1100" s="270"/>
      <c r="R1100" s="270"/>
      <c r="S1100" s="270"/>
      <c r="T1100" s="271"/>
      <c r="U1100" s="14"/>
      <c r="V1100" s="14"/>
      <c r="W1100" s="14"/>
      <c r="X1100" s="14"/>
      <c r="Y1100" s="14"/>
      <c r="Z1100" s="14"/>
      <c r="AA1100" s="14"/>
      <c r="AB1100" s="14"/>
      <c r="AC1100" s="14"/>
      <c r="AD1100" s="14"/>
      <c r="AE1100" s="14"/>
      <c r="AT1100" s="272" t="s">
        <v>364</v>
      </c>
      <c r="AU1100" s="272" t="s">
        <v>90</v>
      </c>
      <c r="AV1100" s="14" t="s">
        <v>90</v>
      </c>
      <c r="AW1100" s="14" t="s">
        <v>36</v>
      </c>
      <c r="AX1100" s="14" t="s">
        <v>81</v>
      </c>
      <c r="AY1100" s="272" t="s">
        <v>215</v>
      </c>
    </row>
    <row r="1101" s="13" customFormat="1">
      <c r="A1101" s="13"/>
      <c r="B1101" s="252"/>
      <c r="C1101" s="253"/>
      <c r="D1101" s="233" t="s">
        <v>364</v>
      </c>
      <c r="E1101" s="254" t="s">
        <v>1</v>
      </c>
      <c r="F1101" s="255" t="s">
        <v>1089</v>
      </c>
      <c r="G1101" s="253"/>
      <c r="H1101" s="254" t="s">
        <v>1</v>
      </c>
      <c r="I1101" s="256"/>
      <c r="J1101" s="253"/>
      <c r="K1101" s="253"/>
      <c r="L1101" s="257"/>
      <c r="M1101" s="258"/>
      <c r="N1101" s="259"/>
      <c r="O1101" s="259"/>
      <c r="P1101" s="259"/>
      <c r="Q1101" s="259"/>
      <c r="R1101" s="259"/>
      <c r="S1101" s="259"/>
      <c r="T1101" s="260"/>
      <c r="U1101" s="13"/>
      <c r="V1101" s="13"/>
      <c r="W1101" s="13"/>
      <c r="X1101" s="13"/>
      <c r="Y1101" s="13"/>
      <c r="Z1101" s="13"/>
      <c r="AA1101" s="13"/>
      <c r="AB1101" s="13"/>
      <c r="AC1101" s="13"/>
      <c r="AD1101" s="13"/>
      <c r="AE1101" s="13"/>
      <c r="AT1101" s="261" t="s">
        <v>364</v>
      </c>
      <c r="AU1101" s="261" t="s">
        <v>90</v>
      </c>
      <c r="AV1101" s="13" t="s">
        <v>88</v>
      </c>
      <c r="AW1101" s="13" t="s">
        <v>36</v>
      </c>
      <c r="AX1101" s="13" t="s">
        <v>81</v>
      </c>
      <c r="AY1101" s="261" t="s">
        <v>215</v>
      </c>
    </row>
    <row r="1102" s="14" customFormat="1">
      <c r="A1102" s="14"/>
      <c r="B1102" s="262"/>
      <c r="C1102" s="263"/>
      <c r="D1102" s="233" t="s">
        <v>364</v>
      </c>
      <c r="E1102" s="264" t="s">
        <v>1</v>
      </c>
      <c r="F1102" s="265" t="s">
        <v>1183</v>
      </c>
      <c r="G1102" s="263"/>
      <c r="H1102" s="266">
        <v>2.101</v>
      </c>
      <c r="I1102" s="267"/>
      <c r="J1102" s="263"/>
      <c r="K1102" s="263"/>
      <c r="L1102" s="268"/>
      <c r="M1102" s="269"/>
      <c r="N1102" s="270"/>
      <c r="O1102" s="270"/>
      <c r="P1102" s="270"/>
      <c r="Q1102" s="270"/>
      <c r="R1102" s="270"/>
      <c r="S1102" s="270"/>
      <c r="T1102" s="271"/>
      <c r="U1102" s="14"/>
      <c r="V1102" s="14"/>
      <c r="W1102" s="14"/>
      <c r="X1102" s="14"/>
      <c r="Y1102" s="14"/>
      <c r="Z1102" s="14"/>
      <c r="AA1102" s="14"/>
      <c r="AB1102" s="14"/>
      <c r="AC1102" s="14"/>
      <c r="AD1102" s="14"/>
      <c r="AE1102" s="14"/>
      <c r="AT1102" s="272" t="s">
        <v>364</v>
      </c>
      <c r="AU1102" s="272" t="s">
        <v>90</v>
      </c>
      <c r="AV1102" s="14" t="s">
        <v>90</v>
      </c>
      <c r="AW1102" s="14" t="s">
        <v>36</v>
      </c>
      <c r="AX1102" s="14" t="s">
        <v>81</v>
      </c>
      <c r="AY1102" s="272" t="s">
        <v>215</v>
      </c>
    </row>
    <row r="1103" s="15" customFormat="1">
      <c r="A1103" s="15"/>
      <c r="B1103" s="273"/>
      <c r="C1103" s="274"/>
      <c r="D1103" s="233" t="s">
        <v>364</v>
      </c>
      <c r="E1103" s="275" t="s">
        <v>1</v>
      </c>
      <c r="F1103" s="276" t="s">
        <v>368</v>
      </c>
      <c r="G1103" s="274"/>
      <c r="H1103" s="277">
        <v>5.9139999999999997</v>
      </c>
      <c r="I1103" s="278"/>
      <c r="J1103" s="274"/>
      <c r="K1103" s="274"/>
      <c r="L1103" s="279"/>
      <c r="M1103" s="280"/>
      <c r="N1103" s="281"/>
      <c r="O1103" s="281"/>
      <c r="P1103" s="281"/>
      <c r="Q1103" s="281"/>
      <c r="R1103" s="281"/>
      <c r="S1103" s="281"/>
      <c r="T1103" s="282"/>
      <c r="U1103" s="15"/>
      <c r="V1103" s="15"/>
      <c r="W1103" s="15"/>
      <c r="X1103" s="15"/>
      <c r="Y1103" s="15"/>
      <c r="Z1103" s="15"/>
      <c r="AA1103" s="15"/>
      <c r="AB1103" s="15"/>
      <c r="AC1103" s="15"/>
      <c r="AD1103" s="15"/>
      <c r="AE1103" s="15"/>
      <c r="AT1103" s="283" t="s">
        <v>364</v>
      </c>
      <c r="AU1103" s="283" t="s">
        <v>90</v>
      </c>
      <c r="AV1103" s="15" t="s">
        <v>214</v>
      </c>
      <c r="AW1103" s="15" t="s">
        <v>36</v>
      </c>
      <c r="AX1103" s="15" t="s">
        <v>88</v>
      </c>
      <c r="AY1103" s="283" t="s">
        <v>215</v>
      </c>
    </row>
    <row r="1104" s="2" customFormat="1" ht="24.15" customHeight="1">
      <c r="A1104" s="39"/>
      <c r="B1104" s="40"/>
      <c r="C1104" s="220" t="s">
        <v>1184</v>
      </c>
      <c r="D1104" s="220" t="s">
        <v>216</v>
      </c>
      <c r="E1104" s="221" t="s">
        <v>1185</v>
      </c>
      <c r="F1104" s="222" t="s">
        <v>1186</v>
      </c>
      <c r="G1104" s="223" t="s">
        <v>716</v>
      </c>
      <c r="H1104" s="224">
        <v>1</v>
      </c>
      <c r="I1104" s="225"/>
      <c r="J1104" s="226">
        <f>ROUND(I1104*H1104,2)</f>
        <v>0</v>
      </c>
      <c r="K1104" s="222" t="s">
        <v>1</v>
      </c>
      <c r="L1104" s="45"/>
      <c r="M1104" s="227" t="s">
        <v>1</v>
      </c>
      <c r="N1104" s="228" t="s">
        <v>46</v>
      </c>
      <c r="O1104" s="92"/>
      <c r="P1104" s="229">
        <f>O1104*H1104</f>
        <v>0</v>
      </c>
      <c r="Q1104" s="229">
        <v>15</v>
      </c>
      <c r="R1104" s="229">
        <f>Q1104*H1104</f>
        <v>15</v>
      </c>
      <c r="S1104" s="229">
        <v>0</v>
      </c>
      <c r="T1104" s="230">
        <f>S1104*H1104</f>
        <v>0</v>
      </c>
      <c r="U1104" s="39"/>
      <c r="V1104" s="39"/>
      <c r="W1104" s="39"/>
      <c r="X1104" s="39"/>
      <c r="Y1104" s="39"/>
      <c r="Z1104" s="39"/>
      <c r="AA1104" s="39"/>
      <c r="AB1104" s="39"/>
      <c r="AC1104" s="39"/>
      <c r="AD1104" s="39"/>
      <c r="AE1104" s="39"/>
      <c r="AR1104" s="231" t="s">
        <v>214</v>
      </c>
      <c r="AT1104" s="231" t="s">
        <v>216</v>
      </c>
      <c r="AU1104" s="231" t="s">
        <v>90</v>
      </c>
      <c r="AY1104" s="18" t="s">
        <v>215</v>
      </c>
      <c r="BE1104" s="232">
        <f>IF(N1104="základní",J1104,0)</f>
        <v>0</v>
      </c>
      <c r="BF1104" s="232">
        <f>IF(N1104="snížená",J1104,0)</f>
        <v>0</v>
      </c>
      <c r="BG1104" s="232">
        <f>IF(N1104="zákl. přenesená",J1104,0)</f>
        <v>0</v>
      </c>
      <c r="BH1104" s="232">
        <f>IF(N1104="sníž. přenesená",J1104,0)</f>
        <v>0</v>
      </c>
      <c r="BI1104" s="232">
        <f>IF(N1104="nulová",J1104,0)</f>
        <v>0</v>
      </c>
      <c r="BJ1104" s="18" t="s">
        <v>88</v>
      </c>
      <c r="BK1104" s="232">
        <f>ROUND(I1104*H1104,2)</f>
        <v>0</v>
      </c>
      <c r="BL1104" s="18" t="s">
        <v>214</v>
      </c>
      <c r="BM1104" s="231" t="s">
        <v>1187</v>
      </c>
    </row>
    <row r="1105" s="2" customFormat="1" ht="24.15" customHeight="1">
      <c r="A1105" s="39"/>
      <c r="B1105" s="40"/>
      <c r="C1105" s="220" t="s">
        <v>1188</v>
      </c>
      <c r="D1105" s="220" t="s">
        <v>216</v>
      </c>
      <c r="E1105" s="221" t="s">
        <v>1189</v>
      </c>
      <c r="F1105" s="222" t="s">
        <v>1190</v>
      </c>
      <c r="G1105" s="223" t="s">
        <v>716</v>
      </c>
      <c r="H1105" s="224">
        <v>1</v>
      </c>
      <c r="I1105" s="225"/>
      <c r="J1105" s="226">
        <f>ROUND(I1105*H1105,2)</f>
        <v>0</v>
      </c>
      <c r="K1105" s="222" t="s">
        <v>1</v>
      </c>
      <c r="L1105" s="45"/>
      <c r="M1105" s="227" t="s">
        <v>1</v>
      </c>
      <c r="N1105" s="228" t="s">
        <v>46</v>
      </c>
      <c r="O1105" s="92"/>
      <c r="P1105" s="229">
        <f>O1105*H1105</f>
        <v>0</v>
      </c>
      <c r="Q1105" s="229">
        <v>0.34999999999999998</v>
      </c>
      <c r="R1105" s="229">
        <f>Q1105*H1105</f>
        <v>0.34999999999999998</v>
      </c>
      <c r="S1105" s="229">
        <v>0</v>
      </c>
      <c r="T1105" s="230">
        <f>S1105*H1105</f>
        <v>0</v>
      </c>
      <c r="U1105" s="39"/>
      <c r="V1105" s="39"/>
      <c r="W1105" s="39"/>
      <c r="X1105" s="39"/>
      <c r="Y1105" s="39"/>
      <c r="Z1105" s="39"/>
      <c r="AA1105" s="39"/>
      <c r="AB1105" s="39"/>
      <c r="AC1105" s="39"/>
      <c r="AD1105" s="39"/>
      <c r="AE1105" s="39"/>
      <c r="AR1105" s="231" t="s">
        <v>214</v>
      </c>
      <c r="AT1105" s="231" t="s">
        <v>216</v>
      </c>
      <c r="AU1105" s="231" t="s">
        <v>90</v>
      </c>
      <c r="AY1105" s="18" t="s">
        <v>215</v>
      </c>
      <c r="BE1105" s="232">
        <f>IF(N1105="základní",J1105,0)</f>
        <v>0</v>
      </c>
      <c r="BF1105" s="232">
        <f>IF(N1105="snížená",J1105,0)</f>
        <v>0</v>
      </c>
      <c r="BG1105" s="232">
        <f>IF(N1105="zákl. přenesená",J1105,0)</f>
        <v>0</v>
      </c>
      <c r="BH1105" s="232">
        <f>IF(N1105="sníž. přenesená",J1105,0)</f>
        <v>0</v>
      </c>
      <c r="BI1105" s="232">
        <f>IF(N1105="nulová",J1105,0)</f>
        <v>0</v>
      </c>
      <c r="BJ1105" s="18" t="s">
        <v>88</v>
      </c>
      <c r="BK1105" s="232">
        <f>ROUND(I1105*H1105,2)</f>
        <v>0</v>
      </c>
      <c r="BL1105" s="18" t="s">
        <v>214</v>
      </c>
      <c r="BM1105" s="231" t="s">
        <v>1191</v>
      </c>
    </row>
    <row r="1106" s="2" customFormat="1" ht="33" customHeight="1">
      <c r="A1106" s="39"/>
      <c r="B1106" s="40"/>
      <c r="C1106" s="220" t="s">
        <v>1192</v>
      </c>
      <c r="D1106" s="220" t="s">
        <v>216</v>
      </c>
      <c r="E1106" s="221" t="s">
        <v>1193</v>
      </c>
      <c r="F1106" s="222" t="s">
        <v>1194</v>
      </c>
      <c r="G1106" s="223" t="s">
        <v>716</v>
      </c>
      <c r="H1106" s="224">
        <v>3</v>
      </c>
      <c r="I1106" s="225"/>
      <c r="J1106" s="226">
        <f>ROUND(I1106*H1106,2)</f>
        <v>0</v>
      </c>
      <c r="K1106" s="222" t="s">
        <v>1</v>
      </c>
      <c r="L1106" s="45"/>
      <c r="M1106" s="227" t="s">
        <v>1</v>
      </c>
      <c r="N1106" s="228" t="s">
        <v>46</v>
      </c>
      <c r="O1106" s="92"/>
      <c r="P1106" s="229">
        <f>O1106*H1106</f>
        <v>0</v>
      </c>
      <c r="Q1106" s="229">
        <v>0</v>
      </c>
      <c r="R1106" s="229">
        <f>Q1106*H1106</f>
        <v>0</v>
      </c>
      <c r="S1106" s="229">
        <v>0</v>
      </c>
      <c r="T1106" s="230">
        <f>S1106*H1106</f>
        <v>0</v>
      </c>
      <c r="U1106" s="39"/>
      <c r="V1106" s="39"/>
      <c r="W1106" s="39"/>
      <c r="X1106" s="39"/>
      <c r="Y1106" s="39"/>
      <c r="Z1106" s="39"/>
      <c r="AA1106" s="39"/>
      <c r="AB1106" s="39"/>
      <c r="AC1106" s="39"/>
      <c r="AD1106" s="39"/>
      <c r="AE1106" s="39"/>
      <c r="AR1106" s="231" t="s">
        <v>214</v>
      </c>
      <c r="AT1106" s="231" t="s">
        <v>216</v>
      </c>
      <c r="AU1106" s="231" t="s">
        <v>90</v>
      </c>
      <c r="AY1106" s="18" t="s">
        <v>215</v>
      </c>
      <c r="BE1106" s="232">
        <f>IF(N1106="základní",J1106,0)</f>
        <v>0</v>
      </c>
      <c r="BF1106" s="232">
        <f>IF(N1106="snížená",J1106,0)</f>
        <v>0</v>
      </c>
      <c r="BG1106" s="232">
        <f>IF(N1106="zákl. přenesená",J1106,0)</f>
        <v>0</v>
      </c>
      <c r="BH1106" s="232">
        <f>IF(N1106="sníž. přenesená",J1106,0)</f>
        <v>0</v>
      </c>
      <c r="BI1106" s="232">
        <f>IF(N1106="nulová",J1106,0)</f>
        <v>0</v>
      </c>
      <c r="BJ1106" s="18" t="s">
        <v>88</v>
      </c>
      <c r="BK1106" s="232">
        <f>ROUND(I1106*H1106,2)</f>
        <v>0</v>
      </c>
      <c r="BL1106" s="18" t="s">
        <v>214</v>
      </c>
      <c r="BM1106" s="231" t="s">
        <v>1195</v>
      </c>
    </row>
    <row r="1107" s="2" customFormat="1">
      <c r="A1107" s="39"/>
      <c r="B1107" s="40"/>
      <c r="C1107" s="41"/>
      <c r="D1107" s="233" t="s">
        <v>221</v>
      </c>
      <c r="E1107" s="41"/>
      <c r="F1107" s="234" t="s">
        <v>1196</v>
      </c>
      <c r="G1107" s="41"/>
      <c r="H1107" s="41"/>
      <c r="I1107" s="235"/>
      <c r="J1107" s="41"/>
      <c r="K1107" s="41"/>
      <c r="L1107" s="45"/>
      <c r="M1107" s="236"/>
      <c r="N1107" s="237"/>
      <c r="O1107" s="92"/>
      <c r="P1107" s="92"/>
      <c r="Q1107" s="92"/>
      <c r="R1107" s="92"/>
      <c r="S1107" s="92"/>
      <c r="T1107" s="93"/>
      <c r="U1107" s="39"/>
      <c r="V1107" s="39"/>
      <c r="W1107" s="39"/>
      <c r="X1107" s="39"/>
      <c r="Y1107" s="39"/>
      <c r="Z1107" s="39"/>
      <c r="AA1107" s="39"/>
      <c r="AB1107" s="39"/>
      <c r="AC1107" s="39"/>
      <c r="AD1107" s="39"/>
      <c r="AE1107" s="39"/>
      <c r="AT1107" s="18" t="s">
        <v>221</v>
      </c>
      <c r="AU1107" s="18" t="s">
        <v>90</v>
      </c>
    </row>
    <row r="1108" s="2" customFormat="1" ht="16.5" customHeight="1">
      <c r="A1108" s="39"/>
      <c r="B1108" s="40"/>
      <c r="C1108" s="220" t="s">
        <v>1197</v>
      </c>
      <c r="D1108" s="220" t="s">
        <v>216</v>
      </c>
      <c r="E1108" s="221" t="s">
        <v>1198</v>
      </c>
      <c r="F1108" s="222" t="s">
        <v>1199</v>
      </c>
      <c r="G1108" s="223" t="s">
        <v>358</v>
      </c>
      <c r="H1108" s="224">
        <v>70.317999999999998</v>
      </c>
      <c r="I1108" s="225"/>
      <c r="J1108" s="226">
        <f>ROUND(I1108*H1108,2)</f>
        <v>0</v>
      </c>
      <c r="K1108" s="222" t="s">
        <v>359</v>
      </c>
      <c r="L1108" s="45"/>
      <c r="M1108" s="227" t="s">
        <v>1</v>
      </c>
      <c r="N1108" s="228" t="s">
        <v>46</v>
      </c>
      <c r="O1108" s="92"/>
      <c r="P1108" s="229">
        <f>O1108*H1108</f>
        <v>0</v>
      </c>
      <c r="Q1108" s="229">
        <v>2.5019800000000001</v>
      </c>
      <c r="R1108" s="229">
        <f>Q1108*H1108</f>
        <v>175.93422964000001</v>
      </c>
      <c r="S1108" s="229">
        <v>0</v>
      </c>
      <c r="T1108" s="230">
        <f>S1108*H1108</f>
        <v>0</v>
      </c>
      <c r="U1108" s="39"/>
      <c r="V1108" s="39"/>
      <c r="W1108" s="39"/>
      <c r="X1108" s="39"/>
      <c r="Y1108" s="39"/>
      <c r="Z1108" s="39"/>
      <c r="AA1108" s="39"/>
      <c r="AB1108" s="39"/>
      <c r="AC1108" s="39"/>
      <c r="AD1108" s="39"/>
      <c r="AE1108" s="39"/>
      <c r="AR1108" s="231" t="s">
        <v>214</v>
      </c>
      <c r="AT1108" s="231" t="s">
        <v>216</v>
      </c>
      <c r="AU1108" s="231" t="s">
        <v>90</v>
      </c>
      <c r="AY1108" s="18" t="s">
        <v>215</v>
      </c>
      <c r="BE1108" s="232">
        <f>IF(N1108="základní",J1108,0)</f>
        <v>0</v>
      </c>
      <c r="BF1108" s="232">
        <f>IF(N1108="snížená",J1108,0)</f>
        <v>0</v>
      </c>
      <c r="BG1108" s="232">
        <f>IF(N1108="zákl. přenesená",J1108,0)</f>
        <v>0</v>
      </c>
      <c r="BH1108" s="232">
        <f>IF(N1108="sníž. přenesená",J1108,0)</f>
        <v>0</v>
      </c>
      <c r="BI1108" s="232">
        <f>IF(N1108="nulová",J1108,0)</f>
        <v>0</v>
      </c>
      <c r="BJ1108" s="18" t="s">
        <v>88</v>
      </c>
      <c r="BK1108" s="232">
        <f>ROUND(I1108*H1108,2)</f>
        <v>0</v>
      </c>
      <c r="BL1108" s="18" t="s">
        <v>214</v>
      </c>
      <c r="BM1108" s="231" t="s">
        <v>1200</v>
      </c>
    </row>
    <row r="1109" s="2" customFormat="1">
      <c r="A1109" s="39"/>
      <c r="B1109" s="40"/>
      <c r="C1109" s="41"/>
      <c r="D1109" s="233" t="s">
        <v>221</v>
      </c>
      <c r="E1109" s="41"/>
      <c r="F1109" s="234" t="s">
        <v>1201</v>
      </c>
      <c r="G1109" s="41"/>
      <c r="H1109" s="41"/>
      <c r="I1109" s="235"/>
      <c r="J1109" s="41"/>
      <c r="K1109" s="41"/>
      <c r="L1109" s="45"/>
      <c r="M1109" s="236"/>
      <c r="N1109" s="237"/>
      <c r="O1109" s="92"/>
      <c r="P1109" s="92"/>
      <c r="Q1109" s="92"/>
      <c r="R1109" s="92"/>
      <c r="S1109" s="92"/>
      <c r="T1109" s="93"/>
      <c r="U1109" s="39"/>
      <c r="V1109" s="39"/>
      <c r="W1109" s="39"/>
      <c r="X1109" s="39"/>
      <c r="Y1109" s="39"/>
      <c r="Z1109" s="39"/>
      <c r="AA1109" s="39"/>
      <c r="AB1109" s="39"/>
      <c r="AC1109" s="39"/>
      <c r="AD1109" s="39"/>
      <c r="AE1109" s="39"/>
      <c r="AT1109" s="18" t="s">
        <v>221</v>
      </c>
      <c r="AU1109" s="18" t="s">
        <v>90</v>
      </c>
    </row>
    <row r="1110" s="2" customFormat="1">
      <c r="A1110" s="39"/>
      <c r="B1110" s="40"/>
      <c r="C1110" s="41"/>
      <c r="D1110" s="250" t="s">
        <v>362</v>
      </c>
      <c r="E1110" s="41"/>
      <c r="F1110" s="251" t="s">
        <v>1202</v>
      </c>
      <c r="G1110" s="41"/>
      <c r="H1110" s="41"/>
      <c r="I1110" s="235"/>
      <c r="J1110" s="41"/>
      <c r="K1110" s="41"/>
      <c r="L1110" s="45"/>
      <c r="M1110" s="236"/>
      <c r="N1110" s="237"/>
      <c r="O1110" s="92"/>
      <c r="P1110" s="92"/>
      <c r="Q1110" s="92"/>
      <c r="R1110" s="92"/>
      <c r="S1110" s="92"/>
      <c r="T1110" s="93"/>
      <c r="U1110" s="39"/>
      <c r="V1110" s="39"/>
      <c r="W1110" s="39"/>
      <c r="X1110" s="39"/>
      <c r="Y1110" s="39"/>
      <c r="Z1110" s="39"/>
      <c r="AA1110" s="39"/>
      <c r="AB1110" s="39"/>
      <c r="AC1110" s="39"/>
      <c r="AD1110" s="39"/>
      <c r="AE1110" s="39"/>
      <c r="AT1110" s="18" t="s">
        <v>362</v>
      </c>
      <c r="AU1110" s="18" t="s">
        <v>90</v>
      </c>
    </row>
    <row r="1111" s="13" customFormat="1">
      <c r="A1111" s="13"/>
      <c r="B1111" s="252"/>
      <c r="C1111" s="253"/>
      <c r="D1111" s="233" t="s">
        <v>364</v>
      </c>
      <c r="E1111" s="254" t="s">
        <v>1</v>
      </c>
      <c r="F1111" s="255" t="s">
        <v>1203</v>
      </c>
      <c r="G1111" s="253"/>
      <c r="H1111" s="254" t="s">
        <v>1</v>
      </c>
      <c r="I1111" s="256"/>
      <c r="J1111" s="253"/>
      <c r="K1111" s="253"/>
      <c r="L1111" s="257"/>
      <c r="M1111" s="258"/>
      <c r="N1111" s="259"/>
      <c r="O1111" s="259"/>
      <c r="P1111" s="259"/>
      <c r="Q1111" s="259"/>
      <c r="R1111" s="259"/>
      <c r="S1111" s="259"/>
      <c r="T1111" s="260"/>
      <c r="U1111" s="13"/>
      <c r="V1111" s="13"/>
      <c r="W1111" s="13"/>
      <c r="X1111" s="13"/>
      <c r="Y1111" s="13"/>
      <c r="Z1111" s="13"/>
      <c r="AA1111" s="13"/>
      <c r="AB1111" s="13"/>
      <c r="AC1111" s="13"/>
      <c r="AD1111" s="13"/>
      <c r="AE1111" s="13"/>
      <c r="AT1111" s="261" t="s">
        <v>364</v>
      </c>
      <c r="AU1111" s="261" t="s">
        <v>90</v>
      </c>
      <c r="AV1111" s="13" t="s">
        <v>88</v>
      </c>
      <c r="AW1111" s="13" t="s">
        <v>36</v>
      </c>
      <c r="AX1111" s="13" t="s">
        <v>81</v>
      </c>
      <c r="AY1111" s="261" t="s">
        <v>215</v>
      </c>
    </row>
    <row r="1112" s="13" customFormat="1">
      <c r="A1112" s="13"/>
      <c r="B1112" s="252"/>
      <c r="C1112" s="253"/>
      <c r="D1112" s="233" t="s">
        <v>364</v>
      </c>
      <c r="E1112" s="254" t="s">
        <v>1</v>
      </c>
      <c r="F1112" s="255" t="s">
        <v>1204</v>
      </c>
      <c r="G1112" s="253"/>
      <c r="H1112" s="254" t="s">
        <v>1</v>
      </c>
      <c r="I1112" s="256"/>
      <c r="J1112" s="253"/>
      <c r="K1112" s="253"/>
      <c r="L1112" s="257"/>
      <c r="M1112" s="258"/>
      <c r="N1112" s="259"/>
      <c r="O1112" s="259"/>
      <c r="P1112" s="259"/>
      <c r="Q1112" s="259"/>
      <c r="R1112" s="259"/>
      <c r="S1112" s="259"/>
      <c r="T1112" s="260"/>
      <c r="U1112" s="13"/>
      <c r="V1112" s="13"/>
      <c r="W1112" s="13"/>
      <c r="X1112" s="13"/>
      <c r="Y1112" s="13"/>
      <c r="Z1112" s="13"/>
      <c r="AA1112" s="13"/>
      <c r="AB1112" s="13"/>
      <c r="AC1112" s="13"/>
      <c r="AD1112" s="13"/>
      <c r="AE1112" s="13"/>
      <c r="AT1112" s="261" t="s">
        <v>364</v>
      </c>
      <c r="AU1112" s="261" t="s">
        <v>90</v>
      </c>
      <c r="AV1112" s="13" t="s">
        <v>88</v>
      </c>
      <c r="AW1112" s="13" t="s">
        <v>36</v>
      </c>
      <c r="AX1112" s="13" t="s">
        <v>81</v>
      </c>
      <c r="AY1112" s="261" t="s">
        <v>215</v>
      </c>
    </row>
    <row r="1113" s="13" customFormat="1">
      <c r="A1113" s="13"/>
      <c r="B1113" s="252"/>
      <c r="C1113" s="253"/>
      <c r="D1113" s="233" t="s">
        <v>364</v>
      </c>
      <c r="E1113" s="254" t="s">
        <v>1</v>
      </c>
      <c r="F1113" s="255" t="s">
        <v>389</v>
      </c>
      <c r="G1113" s="253"/>
      <c r="H1113" s="254" t="s">
        <v>1</v>
      </c>
      <c r="I1113" s="256"/>
      <c r="J1113" s="253"/>
      <c r="K1113" s="253"/>
      <c r="L1113" s="257"/>
      <c r="M1113" s="258"/>
      <c r="N1113" s="259"/>
      <c r="O1113" s="259"/>
      <c r="P1113" s="259"/>
      <c r="Q1113" s="259"/>
      <c r="R1113" s="259"/>
      <c r="S1113" s="259"/>
      <c r="T1113" s="260"/>
      <c r="U1113" s="13"/>
      <c r="V1113" s="13"/>
      <c r="W1113" s="13"/>
      <c r="X1113" s="13"/>
      <c r="Y1113" s="13"/>
      <c r="Z1113" s="13"/>
      <c r="AA1113" s="13"/>
      <c r="AB1113" s="13"/>
      <c r="AC1113" s="13"/>
      <c r="AD1113" s="13"/>
      <c r="AE1113" s="13"/>
      <c r="AT1113" s="261" t="s">
        <v>364</v>
      </c>
      <c r="AU1113" s="261" t="s">
        <v>90</v>
      </c>
      <c r="AV1113" s="13" t="s">
        <v>88</v>
      </c>
      <c r="AW1113" s="13" t="s">
        <v>36</v>
      </c>
      <c r="AX1113" s="13" t="s">
        <v>81</v>
      </c>
      <c r="AY1113" s="261" t="s">
        <v>215</v>
      </c>
    </row>
    <row r="1114" s="14" customFormat="1">
      <c r="A1114" s="14"/>
      <c r="B1114" s="262"/>
      <c r="C1114" s="263"/>
      <c r="D1114" s="233" t="s">
        <v>364</v>
      </c>
      <c r="E1114" s="264" t="s">
        <v>1</v>
      </c>
      <c r="F1114" s="265" t="s">
        <v>1205</v>
      </c>
      <c r="G1114" s="263"/>
      <c r="H1114" s="266">
        <v>4.6429999999999998</v>
      </c>
      <c r="I1114" s="267"/>
      <c r="J1114" s="263"/>
      <c r="K1114" s="263"/>
      <c r="L1114" s="268"/>
      <c r="M1114" s="269"/>
      <c r="N1114" s="270"/>
      <c r="O1114" s="270"/>
      <c r="P1114" s="270"/>
      <c r="Q1114" s="270"/>
      <c r="R1114" s="270"/>
      <c r="S1114" s="270"/>
      <c r="T1114" s="271"/>
      <c r="U1114" s="14"/>
      <c r="V1114" s="14"/>
      <c r="W1114" s="14"/>
      <c r="X1114" s="14"/>
      <c r="Y1114" s="14"/>
      <c r="Z1114" s="14"/>
      <c r="AA1114" s="14"/>
      <c r="AB1114" s="14"/>
      <c r="AC1114" s="14"/>
      <c r="AD1114" s="14"/>
      <c r="AE1114" s="14"/>
      <c r="AT1114" s="272" t="s">
        <v>364</v>
      </c>
      <c r="AU1114" s="272" t="s">
        <v>90</v>
      </c>
      <c r="AV1114" s="14" t="s">
        <v>90</v>
      </c>
      <c r="AW1114" s="14" t="s">
        <v>36</v>
      </c>
      <c r="AX1114" s="14" t="s">
        <v>81</v>
      </c>
      <c r="AY1114" s="272" t="s">
        <v>215</v>
      </c>
    </row>
    <row r="1115" s="14" customFormat="1">
      <c r="A1115" s="14"/>
      <c r="B1115" s="262"/>
      <c r="C1115" s="263"/>
      <c r="D1115" s="233" t="s">
        <v>364</v>
      </c>
      <c r="E1115" s="264" t="s">
        <v>1</v>
      </c>
      <c r="F1115" s="265" t="s">
        <v>1206</v>
      </c>
      <c r="G1115" s="263"/>
      <c r="H1115" s="266">
        <v>-0.36399999999999999</v>
      </c>
      <c r="I1115" s="267"/>
      <c r="J1115" s="263"/>
      <c r="K1115" s="263"/>
      <c r="L1115" s="268"/>
      <c r="M1115" s="269"/>
      <c r="N1115" s="270"/>
      <c r="O1115" s="270"/>
      <c r="P1115" s="270"/>
      <c r="Q1115" s="270"/>
      <c r="R1115" s="270"/>
      <c r="S1115" s="270"/>
      <c r="T1115" s="271"/>
      <c r="U1115" s="14"/>
      <c r="V1115" s="14"/>
      <c r="W1115" s="14"/>
      <c r="X1115" s="14"/>
      <c r="Y1115" s="14"/>
      <c r="Z1115" s="14"/>
      <c r="AA1115" s="14"/>
      <c r="AB1115" s="14"/>
      <c r="AC1115" s="14"/>
      <c r="AD1115" s="14"/>
      <c r="AE1115" s="14"/>
      <c r="AT1115" s="272" t="s">
        <v>364</v>
      </c>
      <c r="AU1115" s="272" t="s">
        <v>90</v>
      </c>
      <c r="AV1115" s="14" t="s">
        <v>90</v>
      </c>
      <c r="AW1115" s="14" t="s">
        <v>36</v>
      </c>
      <c r="AX1115" s="14" t="s">
        <v>81</v>
      </c>
      <c r="AY1115" s="272" t="s">
        <v>215</v>
      </c>
    </row>
    <row r="1116" s="14" customFormat="1">
      <c r="A1116" s="14"/>
      <c r="B1116" s="262"/>
      <c r="C1116" s="263"/>
      <c r="D1116" s="233" t="s">
        <v>364</v>
      </c>
      <c r="E1116" s="264" t="s">
        <v>1</v>
      </c>
      <c r="F1116" s="265" t="s">
        <v>1207</v>
      </c>
      <c r="G1116" s="263"/>
      <c r="H1116" s="266">
        <v>2.5880000000000001</v>
      </c>
      <c r="I1116" s="267"/>
      <c r="J1116" s="263"/>
      <c r="K1116" s="263"/>
      <c r="L1116" s="268"/>
      <c r="M1116" s="269"/>
      <c r="N1116" s="270"/>
      <c r="O1116" s="270"/>
      <c r="P1116" s="270"/>
      <c r="Q1116" s="270"/>
      <c r="R1116" s="270"/>
      <c r="S1116" s="270"/>
      <c r="T1116" s="271"/>
      <c r="U1116" s="14"/>
      <c r="V1116" s="14"/>
      <c r="W1116" s="14"/>
      <c r="X1116" s="14"/>
      <c r="Y1116" s="14"/>
      <c r="Z1116" s="14"/>
      <c r="AA1116" s="14"/>
      <c r="AB1116" s="14"/>
      <c r="AC1116" s="14"/>
      <c r="AD1116" s="14"/>
      <c r="AE1116" s="14"/>
      <c r="AT1116" s="272" t="s">
        <v>364</v>
      </c>
      <c r="AU1116" s="272" t="s">
        <v>90</v>
      </c>
      <c r="AV1116" s="14" t="s">
        <v>90</v>
      </c>
      <c r="AW1116" s="14" t="s">
        <v>36</v>
      </c>
      <c r="AX1116" s="14" t="s">
        <v>81</v>
      </c>
      <c r="AY1116" s="272" t="s">
        <v>215</v>
      </c>
    </row>
    <row r="1117" s="14" customFormat="1">
      <c r="A1117" s="14"/>
      <c r="B1117" s="262"/>
      <c r="C1117" s="263"/>
      <c r="D1117" s="233" t="s">
        <v>364</v>
      </c>
      <c r="E1117" s="264" t="s">
        <v>1</v>
      </c>
      <c r="F1117" s="265" t="s">
        <v>1208</v>
      </c>
      <c r="G1117" s="263"/>
      <c r="H1117" s="266">
        <v>0.61899999999999999</v>
      </c>
      <c r="I1117" s="267"/>
      <c r="J1117" s="263"/>
      <c r="K1117" s="263"/>
      <c r="L1117" s="268"/>
      <c r="M1117" s="269"/>
      <c r="N1117" s="270"/>
      <c r="O1117" s="270"/>
      <c r="P1117" s="270"/>
      <c r="Q1117" s="270"/>
      <c r="R1117" s="270"/>
      <c r="S1117" s="270"/>
      <c r="T1117" s="271"/>
      <c r="U1117" s="14"/>
      <c r="V1117" s="14"/>
      <c r="W1117" s="14"/>
      <c r="X1117" s="14"/>
      <c r="Y1117" s="14"/>
      <c r="Z1117" s="14"/>
      <c r="AA1117" s="14"/>
      <c r="AB1117" s="14"/>
      <c r="AC1117" s="14"/>
      <c r="AD1117" s="14"/>
      <c r="AE1117" s="14"/>
      <c r="AT1117" s="272" t="s">
        <v>364</v>
      </c>
      <c r="AU1117" s="272" t="s">
        <v>90</v>
      </c>
      <c r="AV1117" s="14" t="s">
        <v>90</v>
      </c>
      <c r="AW1117" s="14" t="s">
        <v>36</v>
      </c>
      <c r="AX1117" s="14" t="s">
        <v>81</v>
      </c>
      <c r="AY1117" s="272" t="s">
        <v>215</v>
      </c>
    </row>
    <row r="1118" s="14" customFormat="1">
      <c r="A1118" s="14"/>
      <c r="B1118" s="262"/>
      <c r="C1118" s="263"/>
      <c r="D1118" s="233" t="s">
        <v>364</v>
      </c>
      <c r="E1118" s="264" t="s">
        <v>1</v>
      </c>
      <c r="F1118" s="265" t="s">
        <v>1209</v>
      </c>
      <c r="G1118" s="263"/>
      <c r="H1118" s="266">
        <v>0.16500000000000001</v>
      </c>
      <c r="I1118" s="267"/>
      <c r="J1118" s="263"/>
      <c r="K1118" s="263"/>
      <c r="L1118" s="268"/>
      <c r="M1118" s="269"/>
      <c r="N1118" s="270"/>
      <c r="O1118" s="270"/>
      <c r="P1118" s="270"/>
      <c r="Q1118" s="270"/>
      <c r="R1118" s="270"/>
      <c r="S1118" s="270"/>
      <c r="T1118" s="271"/>
      <c r="U1118" s="14"/>
      <c r="V1118" s="14"/>
      <c r="W1118" s="14"/>
      <c r="X1118" s="14"/>
      <c r="Y1118" s="14"/>
      <c r="Z1118" s="14"/>
      <c r="AA1118" s="14"/>
      <c r="AB1118" s="14"/>
      <c r="AC1118" s="14"/>
      <c r="AD1118" s="14"/>
      <c r="AE1118" s="14"/>
      <c r="AT1118" s="272" t="s">
        <v>364</v>
      </c>
      <c r="AU1118" s="272" t="s">
        <v>90</v>
      </c>
      <c r="AV1118" s="14" t="s">
        <v>90</v>
      </c>
      <c r="AW1118" s="14" t="s">
        <v>36</v>
      </c>
      <c r="AX1118" s="14" t="s">
        <v>81</v>
      </c>
      <c r="AY1118" s="272" t="s">
        <v>215</v>
      </c>
    </row>
    <row r="1119" s="13" customFormat="1">
      <c r="A1119" s="13"/>
      <c r="B1119" s="252"/>
      <c r="C1119" s="253"/>
      <c r="D1119" s="233" t="s">
        <v>364</v>
      </c>
      <c r="E1119" s="254" t="s">
        <v>1</v>
      </c>
      <c r="F1119" s="255" t="s">
        <v>395</v>
      </c>
      <c r="G1119" s="253"/>
      <c r="H1119" s="254" t="s">
        <v>1</v>
      </c>
      <c r="I1119" s="256"/>
      <c r="J1119" s="253"/>
      <c r="K1119" s="253"/>
      <c r="L1119" s="257"/>
      <c r="M1119" s="258"/>
      <c r="N1119" s="259"/>
      <c r="O1119" s="259"/>
      <c r="P1119" s="259"/>
      <c r="Q1119" s="259"/>
      <c r="R1119" s="259"/>
      <c r="S1119" s="259"/>
      <c r="T1119" s="260"/>
      <c r="U1119" s="13"/>
      <c r="V1119" s="13"/>
      <c r="W1119" s="13"/>
      <c r="X1119" s="13"/>
      <c r="Y1119" s="13"/>
      <c r="Z1119" s="13"/>
      <c r="AA1119" s="13"/>
      <c r="AB1119" s="13"/>
      <c r="AC1119" s="13"/>
      <c r="AD1119" s="13"/>
      <c r="AE1119" s="13"/>
      <c r="AT1119" s="261" t="s">
        <v>364</v>
      </c>
      <c r="AU1119" s="261" t="s">
        <v>90</v>
      </c>
      <c r="AV1119" s="13" t="s">
        <v>88</v>
      </c>
      <c r="AW1119" s="13" t="s">
        <v>36</v>
      </c>
      <c r="AX1119" s="13" t="s">
        <v>81</v>
      </c>
      <c r="AY1119" s="261" t="s">
        <v>215</v>
      </c>
    </row>
    <row r="1120" s="14" customFormat="1">
      <c r="A1120" s="14"/>
      <c r="B1120" s="262"/>
      <c r="C1120" s="263"/>
      <c r="D1120" s="233" t="s">
        <v>364</v>
      </c>
      <c r="E1120" s="264" t="s">
        <v>1</v>
      </c>
      <c r="F1120" s="265" t="s">
        <v>1210</v>
      </c>
      <c r="G1120" s="263"/>
      <c r="H1120" s="266">
        <v>0.436</v>
      </c>
      <c r="I1120" s="267"/>
      <c r="J1120" s="263"/>
      <c r="K1120" s="263"/>
      <c r="L1120" s="268"/>
      <c r="M1120" s="269"/>
      <c r="N1120" s="270"/>
      <c r="O1120" s="270"/>
      <c r="P1120" s="270"/>
      <c r="Q1120" s="270"/>
      <c r="R1120" s="270"/>
      <c r="S1120" s="270"/>
      <c r="T1120" s="271"/>
      <c r="U1120" s="14"/>
      <c r="V1120" s="14"/>
      <c r="W1120" s="14"/>
      <c r="X1120" s="14"/>
      <c r="Y1120" s="14"/>
      <c r="Z1120" s="14"/>
      <c r="AA1120" s="14"/>
      <c r="AB1120" s="14"/>
      <c r="AC1120" s="14"/>
      <c r="AD1120" s="14"/>
      <c r="AE1120" s="14"/>
      <c r="AT1120" s="272" t="s">
        <v>364</v>
      </c>
      <c r="AU1120" s="272" t="s">
        <v>90</v>
      </c>
      <c r="AV1120" s="14" t="s">
        <v>90</v>
      </c>
      <c r="AW1120" s="14" t="s">
        <v>36</v>
      </c>
      <c r="AX1120" s="14" t="s">
        <v>81</v>
      </c>
      <c r="AY1120" s="272" t="s">
        <v>215</v>
      </c>
    </row>
    <row r="1121" s="14" customFormat="1">
      <c r="A1121" s="14"/>
      <c r="B1121" s="262"/>
      <c r="C1121" s="263"/>
      <c r="D1121" s="233" t="s">
        <v>364</v>
      </c>
      <c r="E1121" s="264" t="s">
        <v>1</v>
      </c>
      <c r="F1121" s="265" t="s">
        <v>1211</v>
      </c>
      <c r="G1121" s="263"/>
      <c r="H1121" s="266">
        <v>0.40400000000000003</v>
      </c>
      <c r="I1121" s="267"/>
      <c r="J1121" s="263"/>
      <c r="K1121" s="263"/>
      <c r="L1121" s="268"/>
      <c r="M1121" s="269"/>
      <c r="N1121" s="270"/>
      <c r="O1121" s="270"/>
      <c r="P1121" s="270"/>
      <c r="Q1121" s="270"/>
      <c r="R1121" s="270"/>
      <c r="S1121" s="270"/>
      <c r="T1121" s="271"/>
      <c r="U1121" s="14"/>
      <c r="V1121" s="14"/>
      <c r="W1121" s="14"/>
      <c r="X1121" s="14"/>
      <c r="Y1121" s="14"/>
      <c r="Z1121" s="14"/>
      <c r="AA1121" s="14"/>
      <c r="AB1121" s="14"/>
      <c r="AC1121" s="14"/>
      <c r="AD1121" s="14"/>
      <c r="AE1121" s="14"/>
      <c r="AT1121" s="272" t="s">
        <v>364</v>
      </c>
      <c r="AU1121" s="272" t="s">
        <v>90</v>
      </c>
      <c r="AV1121" s="14" t="s">
        <v>90</v>
      </c>
      <c r="AW1121" s="14" t="s">
        <v>36</v>
      </c>
      <c r="AX1121" s="14" t="s">
        <v>81</v>
      </c>
      <c r="AY1121" s="272" t="s">
        <v>215</v>
      </c>
    </row>
    <row r="1122" s="14" customFormat="1">
      <c r="A1122" s="14"/>
      <c r="B1122" s="262"/>
      <c r="C1122" s="263"/>
      <c r="D1122" s="233" t="s">
        <v>364</v>
      </c>
      <c r="E1122" s="264" t="s">
        <v>1</v>
      </c>
      <c r="F1122" s="265" t="s">
        <v>1212</v>
      </c>
      <c r="G1122" s="263"/>
      <c r="H1122" s="266">
        <v>0.22500000000000001</v>
      </c>
      <c r="I1122" s="267"/>
      <c r="J1122" s="263"/>
      <c r="K1122" s="263"/>
      <c r="L1122" s="268"/>
      <c r="M1122" s="269"/>
      <c r="N1122" s="270"/>
      <c r="O1122" s="270"/>
      <c r="P1122" s="270"/>
      <c r="Q1122" s="270"/>
      <c r="R1122" s="270"/>
      <c r="S1122" s="270"/>
      <c r="T1122" s="271"/>
      <c r="U1122" s="14"/>
      <c r="V1122" s="14"/>
      <c r="W1122" s="14"/>
      <c r="X1122" s="14"/>
      <c r="Y1122" s="14"/>
      <c r="Z1122" s="14"/>
      <c r="AA1122" s="14"/>
      <c r="AB1122" s="14"/>
      <c r="AC1122" s="14"/>
      <c r="AD1122" s="14"/>
      <c r="AE1122" s="14"/>
      <c r="AT1122" s="272" t="s">
        <v>364</v>
      </c>
      <c r="AU1122" s="272" t="s">
        <v>90</v>
      </c>
      <c r="AV1122" s="14" t="s">
        <v>90</v>
      </c>
      <c r="AW1122" s="14" t="s">
        <v>36</v>
      </c>
      <c r="AX1122" s="14" t="s">
        <v>81</v>
      </c>
      <c r="AY1122" s="272" t="s">
        <v>215</v>
      </c>
    </row>
    <row r="1123" s="13" customFormat="1">
      <c r="A1123" s="13"/>
      <c r="B1123" s="252"/>
      <c r="C1123" s="253"/>
      <c r="D1123" s="233" t="s">
        <v>364</v>
      </c>
      <c r="E1123" s="254" t="s">
        <v>1</v>
      </c>
      <c r="F1123" s="255" t="s">
        <v>401</v>
      </c>
      <c r="G1123" s="253"/>
      <c r="H1123" s="254" t="s">
        <v>1</v>
      </c>
      <c r="I1123" s="256"/>
      <c r="J1123" s="253"/>
      <c r="K1123" s="253"/>
      <c r="L1123" s="257"/>
      <c r="M1123" s="258"/>
      <c r="N1123" s="259"/>
      <c r="O1123" s="259"/>
      <c r="P1123" s="259"/>
      <c r="Q1123" s="259"/>
      <c r="R1123" s="259"/>
      <c r="S1123" s="259"/>
      <c r="T1123" s="260"/>
      <c r="U1123" s="13"/>
      <c r="V1123" s="13"/>
      <c r="W1123" s="13"/>
      <c r="X1123" s="13"/>
      <c r="Y1123" s="13"/>
      <c r="Z1123" s="13"/>
      <c r="AA1123" s="13"/>
      <c r="AB1123" s="13"/>
      <c r="AC1123" s="13"/>
      <c r="AD1123" s="13"/>
      <c r="AE1123" s="13"/>
      <c r="AT1123" s="261" t="s">
        <v>364</v>
      </c>
      <c r="AU1123" s="261" t="s">
        <v>90</v>
      </c>
      <c r="AV1123" s="13" t="s">
        <v>88</v>
      </c>
      <c r="AW1123" s="13" t="s">
        <v>36</v>
      </c>
      <c r="AX1123" s="13" t="s">
        <v>81</v>
      </c>
      <c r="AY1123" s="261" t="s">
        <v>215</v>
      </c>
    </row>
    <row r="1124" s="14" customFormat="1">
      <c r="A1124" s="14"/>
      <c r="B1124" s="262"/>
      <c r="C1124" s="263"/>
      <c r="D1124" s="233" t="s">
        <v>364</v>
      </c>
      <c r="E1124" s="264" t="s">
        <v>1</v>
      </c>
      <c r="F1124" s="265" t="s">
        <v>1205</v>
      </c>
      <c r="G1124" s="263"/>
      <c r="H1124" s="266">
        <v>4.6429999999999998</v>
      </c>
      <c r="I1124" s="267"/>
      <c r="J1124" s="263"/>
      <c r="K1124" s="263"/>
      <c r="L1124" s="268"/>
      <c r="M1124" s="269"/>
      <c r="N1124" s="270"/>
      <c r="O1124" s="270"/>
      <c r="P1124" s="270"/>
      <c r="Q1124" s="270"/>
      <c r="R1124" s="270"/>
      <c r="S1124" s="270"/>
      <c r="T1124" s="271"/>
      <c r="U1124" s="14"/>
      <c r="V1124" s="14"/>
      <c r="W1124" s="14"/>
      <c r="X1124" s="14"/>
      <c r="Y1124" s="14"/>
      <c r="Z1124" s="14"/>
      <c r="AA1124" s="14"/>
      <c r="AB1124" s="14"/>
      <c r="AC1124" s="14"/>
      <c r="AD1124" s="14"/>
      <c r="AE1124" s="14"/>
      <c r="AT1124" s="272" t="s">
        <v>364</v>
      </c>
      <c r="AU1124" s="272" t="s">
        <v>90</v>
      </c>
      <c r="AV1124" s="14" t="s">
        <v>90</v>
      </c>
      <c r="AW1124" s="14" t="s">
        <v>36</v>
      </c>
      <c r="AX1124" s="14" t="s">
        <v>81</v>
      </c>
      <c r="AY1124" s="272" t="s">
        <v>215</v>
      </c>
    </row>
    <row r="1125" s="14" customFormat="1">
      <c r="A1125" s="14"/>
      <c r="B1125" s="262"/>
      <c r="C1125" s="263"/>
      <c r="D1125" s="233" t="s">
        <v>364</v>
      </c>
      <c r="E1125" s="264" t="s">
        <v>1</v>
      </c>
      <c r="F1125" s="265" t="s">
        <v>1213</v>
      </c>
      <c r="G1125" s="263"/>
      <c r="H1125" s="266">
        <v>-0.38300000000000001</v>
      </c>
      <c r="I1125" s="267"/>
      <c r="J1125" s="263"/>
      <c r="K1125" s="263"/>
      <c r="L1125" s="268"/>
      <c r="M1125" s="269"/>
      <c r="N1125" s="270"/>
      <c r="O1125" s="270"/>
      <c r="P1125" s="270"/>
      <c r="Q1125" s="270"/>
      <c r="R1125" s="270"/>
      <c r="S1125" s="270"/>
      <c r="T1125" s="271"/>
      <c r="U1125" s="14"/>
      <c r="V1125" s="14"/>
      <c r="W1125" s="14"/>
      <c r="X1125" s="14"/>
      <c r="Y1125" s="14"/>
      <c r="Z1125" s="14"/>
      <c r="AA1125" s="14"/>
      <c r="AB1125" s="14"/>
      <c r="AC1125" s="14"/>
      <c r="AD1125" s="14"/>
      <c r="AE1125" s="14"/>
      <c r="AT1125" s="272" t="s">
        <v>364</v>
      </c>
      <c r="AU1125" s="272" t="s">
        <v>90</v>
      </c>
      <c r="AV1125" s="14" t="s">
        <v>90</v>
      </c>
      <c r="AW1125" s="14" t="s">
        <v>36</v>
      </c>
      <c r="AX1125" s="14" t="s">
        <v>81</v>
      </c>
      <c r="AY1125" s="272" t="s">
        <v>215</v>
      </c>
    </row>
    <row r="1126" s="14" customFormat="1">
      <c r="A1126" s="14"/>
      <c r="B1126" s="262"/>
      <c r="C1126" s="263"/>
      <c r="D1126" s="233" t="s">
        <v>364</v>
      </c>
      <c r="E1126" s="264" t="s">
        <v>1</v>
      </c>
      <c r="F1126" s="265" t="s">
        <v>1214</v>
      </c>
      <c r="G1126" s="263"/>
      <c r="H1126" s="266">
        <v>1.339</v>
      </c>
      <c r="I1126" s="267"/>
      <c r="J1126" s="263"/>
      <c r="K1126" s="263"/>
      <c r="L1126" s="268"/>
      <c r="M1126" s="269"/>
      <c r="N1126" s="270"/>
      <c r="O1126" s="270"/>
      <c r="P1126" s="270"/>
      <c r="Q1126" s="270"/>
      <c r="R1126" s="270"/>
      <c r="S1126" s="270"/>
      <c r="T1126" s="271"/>
      <c r="U1126" s="14"/>
      <c r="V1126" s="14"/>
      <c r="W1126" s="14"/>
      <c r="X1126" s="14"/>
      <c r="Y1126" s="14"/>
      <c r="Z1126" s="14"/>
      <c r="AA1126" s="14"/>
      <c r="AB1126" s="14"/>
      <c r="AC1126" s="14"/>
      <c r="AD1126" s="14"/>
      <c r="AE1126" s="14"/>
      <c r="AT1126" s="272" t="s">
        <v>364</v>
      </c>
      <c r="AU1126" s="272" t="s">
        <v>90</v>
      </c>
      <c r="AV1126" s="14" t="s">
        <v>90</v>
      </c>
      <c r="AW1126" s="14" t="s">
        <v>36</v>
      </c>
      <c r="AX1126" s="14" t="s">
        <v>81</v>
      </c>
      <c r="AY1126" s="272" t="s">
        <v>215</v>
      </c>
    </row>
    <row r="1127" s="14" customFormat="1">
      <c r="A1127" s="14"/>
      <c r="B1127" s="262"/>
      <c r="C1127" s="263"/>
      <c r="D1127" s="233" t="s">
        <v>364</v>
      </c>
      <c r="E1127" s="264" t="s">
        <v>1</v>
      </c>
      <c r="F1127" s="265" t="s">
        <v>1215</v>
      </c>
      <c r="G1127" s="263"/>
      <c r="H1127" s="266">
        <v>-0.13500000000000001</v>
      </c>
      <c r="I1127" s="267"/>
      <c r="J1127" s="263"/>
      <c r="K1127" s="263"/>
      <c r="L1127" s="268"/>
      <c r="M1127" s="269"/>
      <c r="N1127" s="270"/>
      <c r="O1127" s="270"/>
      <c r="P1127" s="270"/>
      <c r="Q1127" s="270"/>
      <c r="R1127" s="270"/>
      <c r="S1127" s="270"/>
      <c r="T1127" s="271"/>
      <c r="U1127" s="14"/>
      <c r="V1127" s="14"/>
      <c r="W1127" s="14"/>
      <c r="X1127" s="14"/>
      <c r="Y1127" s="14"/>
      <c r="Z1127" s="14"/>
      <c r="AA1127" s="14"/>
      <c r="AB1127" s="14"/>
      <c r="AC1127" s="14"/>
      <c r="AD1127" s="14"/>
      <c r="AE1127" s="14"/>
      <c r="AT1127" s="272" t="s">
        <v>364</v>
      </c>
      <c r="AU1127" s="272" t="s">
        <v>90</v>
      </c>
      <c r="AV1127" s="14" t="s">
        <v>90</v>
      </c>
      <c r="AW1127" s="14" t="s">
        <v>36</v>
      </c>
      <c r="AX1127" s="14" t="s">
        <v>81</v>
      </c>
      <c r="AY1127" s="272" t="s">
        <v>215</v>
      </c>
    </row>
    <row r="1128" s="14" customFormat="1">
      <c r="A1128" s="14"/>
      <c r="B1128" s="262"/>
      <c r="C1128" s="263"/>
      <c r="D1128" s="233" t="s">
        <v>364</v>
      </c>
      <c r="E1128" s="264" t="s">
        <v>1</v>
      </c>
      <c r="F1128" s="265" t="s">
        <v>1216</v>
      </c>
      <c r="G1128" s="263"/>
      <c r="H1128" s="266">
        <v>-0.29999999999999999</v>
      </c>
      <c r="I1128" s="267"/>
      <c r="J1128" s="263"/>
      <c r="K1128" s="263"/>
      <c r="L1128" s="268"/>
      <c r="M1128" s="269"/>
      <c r="N1128" s="270"/>
      <c r="O1128" s="270"/>
      <c r="P1128" s="270"/>
      <c r="Q1128" s="270"/>
      <c r="R1128" s="270"/>
      <c r="S1128" s="270"/>
      <c r="T1128" s="271"/>
      <c r="U1128" s="14"/>
      <c r="V1128" s="14"/>
      <c r="W1128" s="14"/>
      <c r="X1128" s="14"/>
      <c r="Y1128" s="14"/>
      <c r="Z1128" s="14"/>
      <c r="AA1128" s="14"/>
      <c r="AB1128" s="14"/>
      <c r="AC1128" s="14"/>
      <c r="AD1128" s="14"/>
      <c r="AE1128" s="14"/>
      <c r="AT1128" s="272" t="s">
        <v>364</v>
      </c>
      <c r="AU1128" s="272" t="s">
        <v>90</v>
      </c>
      <c r="AV1128" s="14" t="s">
        <v>90</v>
      </c>
      <c r="AW1128" s="14" t="s">
        <v>36</v>
      </c>
      <c r="AX1128" s="14" t="s">
        <v>81</v>
      </c>
      <c r="AY1128" s="272" t="s">
        <v>215</v>
      </c>
    </row>
    <row r="1129" s="14" customFormat="1">
      <c r="A1129" s="14"/>
      <c r="B1129" s="262"/>
      <c r="C1129" s="263"/>
      <c r="D1129" s="233" t="s">
        <v>364</v>
      </c>
      <c r="E1129" s="264" t="s">
        <v>1</v>
      </c>
      <c r="F1129" s="265" t="s">
        <v>1217</v>
      </c>
      <c r="G1129" s="263"/>
      <c r="H1129" s="266">
        <v>1.294</v>
      </c>
      <c r="I1129" s="267"/>
      <c r="J1129" s="263"/>
      <c r="K1129" s="263"/>
      <c r="L1129" s="268"/>
      <c r="M1129" s="269"/>
      <c r="N1129" s="270"/>
      <c r="O1129" s="270"/>
      <c r="P1129" s="270"/>
      <c r="Q1129" s="270"/>
      <c r="R1129" s="270"/>
      <c r="S1129" s="270"/>
      <c r="T1129" s="271"/>
      <c r="U1129" s="14"/>
      <c r="V1129" s="14"/>
      <c r="W1129" s="14"/>
      <c r="X1129" s="14"/>
      <c r="Y1129" s="14"/>
      <c r="Z1129" s="14"/>
      <c r="AA1129" s="14"/>
      <c r="AB1129" s="14"/>
      <c r="AC1129" s="14"/>
      <c r="AD1129" s="14"/>
      <c r="AE1129" s="14"/>
      <c r="AT1129" s="272" t="s">
        <v>364</v>
      </c>
      <c r="AU1129" s="272" t="s">
        <v>90</v>
      </c>
      <c r="AV1129" s="14" t="s">
        <v>90</v>
      </c>
      <c r="AW1129" s="14" t="s">
        <v>36</v>
      </c>
      <c r="AX1129" s="14" t="s">
        <v>81</v>
      </c>
      <c r="AY1129" s="272" t="s">
        <v>215</v>
      </c>
    </row>
    <row r="1130" s="14" customFormat="1">
      <c r="A1130" s="14"/>
      <c r="B1130" s="262"/>
      <c r="C1130" s="263"/>
      <c r="D1130" s="233" t="s">
        <v>364</v>
      </c>
      <c r="E1130" s="264" t="s">
        <v>1</v>
      </c>
      <c r="F1130" s="265" t="s">
        <v>1218</v>
      </c>
      <c r="G1130" s="263"/>
      <c r="H1130" s="266">
        <v>0.59599999999999997</v>
      </c>
      <c r="I1130" s="267"/>
      <c r="J1130" s="263"/>
      <c r="K1130" s="263"/>
      <c r="L1130" s="268"/>
      <c r="M1130" s="269"/>
      <c r="N1130" s="270"/>
      <c r="O1130" s="270"/>
      <c r="P1130" s="270"/>
      <c r="Q1130" s="270"/>
      <c r="R1130" s="270"/>
      <c r="S1130" s="270"/>
      <c r="T1130" s="271"/>
      <c r="U1130" s="14"/>
      <c r="V1130" s="14"/>
      <c r="W1130" s="14"/>
      <c r="X1130" s="14"/>
      <c r="Y1130" s="14"/>
      <c r="Z1130" s="14"/>
      <c r="AA1130" s="14"/>
      <c r="AB1130" s="14"/>
      <c r="AC1130" s="14"/>
      <c r="AD1130" s="14"/>
      <c r="AE1130" s="14"/>
      <c r="AT1130" s="272" t="s">
        <v>364</v>
      </c>
      <c r="AU1130" s="272" t="s">
        <v>90</v>
      </c>
      <c r="AV1130" s="14" t="s">
        <v>90</v>
      </c>
      <c r="AW1130" s="14" t="s">
        <v>36</v>
      </c>
      <c r="AX1130" s="14" t="s">
        <v>81</v>
      </c>
      <c r="AY1130" s="272" t="s">
        <v>215</v>
      </c>
    </row>
    <row r="1131" s="16" customFormat="1">
      <c r="A1131" s="16"/>
      <c r="B1131" s="284"/>
      <c r="C1131" s="285"/>
      <c r="D1131" s="233" t="s">
        <v>364</v>
      </c>
      <c r="E1131" s="286" t="s">
        <v>1</v>
      </c>
      <c r="F1131" s="287" t="s">
        <v>403</v>
      </c>
      <c r="G1131" s="285"/>
      <c r="H1131" s="288">
        <v>15.77</v>
      </c>
      <c r="I1131" s="289"/>
      <c r="J1131" s="285"/>
      <c r="K1131" s="285"/>
      <c r="L1131" s="290"/>
      <c r="M1131" s="291"/>
      <c r="N1131" s="292"/>
      <c r="O1131" s="292"/>
      <c r="P1131" s="292"/>
      <c r="Q1131" s="292"/>
      <c r="R1131" s="292"/>
      <c r="S1131" s="292"/>
      <c r="T1131" s="293"/>
      <c r="U1131" s="16"/>
      <c r="V1131" s="16"/>
      <c r="W1131" s="16"/>
      <c r="X1131" s="16"/>
      <c r="Y1131" s="16"/>
      <c r="Z1131" s="16"/>
      <c r="AA1131" s="16"/>
      <c r="AB1131" s="16"/>
      <c r="AC1131" s="16"/>
      <c r="AD1131" s="16"/>
      <c r="AE1131" s="16"/>
      <c r="AT1131" s="294" t="s">
        <v>364</v>
      </c>
      <c r="AU1131" s="294" t="s">
        <v>90</v>
      </c>
      <c r="AV1131" s="16" t="s">
        <v>227</v>
      </c>
      <c r="AW1131" s="16" t="s">
        <v>36</v>
      </c>
      <c r="AX1131" s="16" t="s">
        <v>81</v>
      </c>
      <c r="AY1131" s="294" t="s">
        <v>215</v>
      </c>
    </row>
    <row r="1132" s="13" customFormat="1">
      <c r="A1132" s="13"/>
      <c r="B1132" s="252"/>
      <c r="C1132" s="253"/>
      <c r="D1132" s="233" t="s">
        <v>364</v>
      </c>
      <c r="E1132" s="254" t="s">
        <v>1</v>
      </c>
      <c r="F1132" s="255" t="s">
        <v>853</v>
      </c>
      <c r="G1132" s="253"/>
      <c r="H1132" s="254" t="s">
        <v>1</v>
      </c>
      <c r="I1132" s="256"/>
      <c r="J1132" s="253"/>
      <c r="K1132" s="253"/>
      <c r="L1132" s="257"/>
      <c r="M1132" s="258"/>
      <c r="N1132" s="259"/>
      <c r="O1132" s="259"/>
      <c r="P1132" s="259"/>
      <c r="Q1132" s="259"/>
      <c r="R1132" s="259"/>
      <c r="S1132" s="259"/>
      <c r="T1132" s="260"/>
      <c r="U1132" s="13"/>
      <c r="V1132" s="13"/>
      <c r="W1132" s="13"/>
      <c r="X1132" s="13"/>
      <c r="Y1132" s="13"/>
      <c r="Z1132" s="13"/>
      <c r="AA1132" s="13"/>
      <c r="AB1132" s="13"/>
      <c r="AC1132" s="13"/>
      <c r="AD1132" s="13"/>
      <c r="AE1132" s="13"/>
      <c r="AT1132" s="261" t="s">
        <v>364</v>
      </c>
      <c r="AU1132" s="261" t="s">
        <v>90</v>
      </c>
      <c r="AV1132" s="13" t="s">
        <v>88</v>
      </c>
      <c r="AW1132" s="13" t="s">
        <v>36</v>
      </c>
      <c r="AX1132" s="13" t="s">
        <v>81</v>
      </c>
      <c r="AY1132" s="261" t="s">
        <v>215</v>
      </c>
    </row>
    <row r="1133" s="13" customFormat="1">
      <c r="A1133" s="13"/>
      <c r="B1133" s="252"/>
      <c r="C1133" s="253"/>
      <c r="D1133" s="233" t="s">
        <v>364</v>
      </c>
      <c r="E1133" s="254" t="s">
        <v>1</v>
      </c>
      <c r="F1133" s="255" t="s">
        <v>389</v>
      </c>
      <c r="G1133" s="253"/>
      <c r="H1133" s="254" t="s">
        <v>1</v>
      </c>
      <c r="I1133" s="256"/>
      <c r="J1133" s="253"/>
      <c r="K1133" s="253"/>
      <c r="L1133" s="257"/>
      <c r="M1133" s="258"/>
      <c r="N1133" s="259"/>
      <c r="O1133" s="259"/>
      <c r="P1133" s="259"/>
      <c r="Q1133" s="259"/>
      <c r="R1133" s="259"/>
      <c r="S1133" s="259"/>
      <c r="T1133" s="260"/>
      <c r="U1133" s="13"/>
      <c r="V1133" s="13"/>
      <c r="W1133" s="13"/>
      <c r="X1133" s="13"/>
      <c r="Y1133" s="13"/>
      <c r="Z1133" s="13"/>
      <c r="AA1133" s="13"/>
      <c r="AB1133" s="13"/>
      <c r="AC1133" s="13"/>
      <c r="AD1133" s="13"/>
      <c r="AE1133" s="13"/>
      <c r="AT1133" s="261" t="s">
        <v>364</v>
      </c>
      <c r="AU1133" s="261" t="s">
        <v>90</v>
      </c>
      <c r="AV1133" s="13" t="s">
        <v>88</v>
      </c>
      <c r="AW1133" s="13" t="s">
        <v>36</v>
      </c>
      <c r="AX1133" s="13" t="s">
        <v>81</v>
      </c>
      <c r="AY1133" s="261" t="s">
        <v>215</v>
      </c>
    </row>
    <row r="1134" s="14" customFormat="1">
      <c r="A1134" s="14"/>
      <c r="B1134" s="262"/>
      <c r="C1134" s="263"/>
      <c r="D1134" s="233" t="s">
        <v>364</v>
      </c>
      <c r="E1134" s="264" t="s">
        <v>1</v>
      </c>
      <c r="F1134" s="265" t="s">
        <v>1219</v>
      </c>
      <c r="G1134" s="263"/>
      <c r="H1134" s="266">
        <v>2.234</v>
      </c>
      <c r="I1134" s="267"/>
      <c r="J1134" s="263"/>
      <c r="K1134" s="263"/>
      <c r="L1134" s="268"/>
      <c r="M1134" s="269"/>
      <c r="N1134" s="270"/>
      <c r="O1134" s="270"/>
      <c r="P1134" s="270"/>
      <c r="Q1134" s="270"/>
      <c r="R1134" s="270"/>
      <c r="S1134" s="270"/>
      <c r="T1134" s="271"/>
      <c r="U1134" s="14"/>
      <c r="V1134" s="14"/>
      <c r="W1134" s="14"/>
      <c r="X1134" s="14"/>
      <c r="Y1134" s="14"/>
      <c r="Z1134" s="14"/>
      <c r="AA1134" s="14"/>
      <c r="AB1134" s="14"/>
      <c r="AC1134" s="14"/>
      <c r="AD1134" s="14"/>
      <c r="AE1134" s="14"/>
      <c r="AT1134" s="272" t="s">
        <v>364</v>
      </c>
      <c r="AU1134" s="272" t="s">
        <v>90</v>
      </c>
      <c r="AV1134" s="14" t="s">
        <v>90</v>
      </c>
      <c r="AW1134" s="14" t="s">
        <v>36</v>
      </c>
      <c r="AX1134" s="14" t="s">
        <v>81</v>
      </c>
      <c r="AY1134" s="272" t="s">
        <v>215</v>
      </c>
    </row>
    <row r="1135" s="13" customFormat="1">
      <c r="A1135" s="13"/>
      <c r="B1135" s="252"/>
      <c r="C1135" s="253"/>
      <c r="D1135" s="233" t="s">
        <v>364</v>
      </c>
      <c r="E1135" s="254" t="s">
        <v>1</v>
      </c>
      <c r="F1135" s="255" t="s">
        <v>395</v>
      </c>
      <c r="G1135" s="253"/>
      <c r="H1135" s="254" t="s">
        <v>1</v>
      </c>
      <c r="I1135" s="256"/>
      <c r="J1135" s="253"/>
      <c r="K1135" s="253"/>
      <c r="L1135" s="257"/>
      <c r="M1135" s="258"/>
      <c r="N1135" s="259"/>
      <c r="O1135" s="259"/>
      <c r="P1135" s="259"/>
      <c r="Q1135" s="259"/>
      <c r="R1135" s="259"/>
      <c r="S1135" s="259"/>
      <c r="T1135" s="260"/>
      <c r="U1135" s="13"/>
      <c r="V1135" s="13"/>
      <c r="W1135" s="13"/>
      <c r="X1135" s="13"/>
      <c r="Y1135" s="13"/>
      <c r="Z1135" s="13"/>
      <c r="AA1135" s="13"/>
      <c r="AB1135" s="13"/>
      <c r="AC1135" s="13"/>
      <c r="AD1135" s="13"/>
      <c r="AE1135" s="13"/>
      <c r="AT1135" s="261" t="s">
        <v>364</v>
      </c>
      <c r="AU1135" s="261" t="s">
        <v>90</v>
      </c>
      <c r="AV1135" s="13" t="s">
        <v>88</v>
      </c>
      <c r="AW1135" s="13" t="s">
        <v>36</v>
      </c>
      <c r="AX1135" s="13" t="s">
        <v>81</v>
      </c>
      <c r="AY1135" s="261" t="s">
        <v>215</v>
      </c>
    </row>
    <row r="1136" s="14" customFormat="1">
      <c r="A1136" s="14"/>
      <c r="B1136" s="262"/>
      <c r="C1136" s="263"/>
      <c r="D1136" s="233" t="s">
        <v>364</v>
      </c>
      <c r="E1136" s="264" t="s">
        <v>1</v>
      </c>
      <c r="F1136" s="265" t="s">
        <v>1220</v>
      </c>
      <c r="G1136" s="263"/>
      <c r="H1136" s="266">
        <v>0.73199999999999998</v>
      </c>
      <c r="I1136" s="267"/>
      <c r="J1136" s="263"/>
      <c r="K1136" s="263"/>
      <c r="L1136" s="268"/>
      <c r="M1136" s="269"/>
      <c r="N1136" s="270"/>
      <c r="O1136" s="270"/>
      <c r="P1136" s="270"/>
      <c r="Q1136" s="270"/>
      <c r="R1136" s="270"/>
      <c r="S1136" s="270"/>
      <c r="T1136" s="271"/>
      <c r="U1136" s="14"/>
      <c r="V1136" s="14"/>
      <c r="W1136" s="14"/>
      <c r="X1136" s="14"/>
      <c r="Y1136" s="14"/>
      <c r="Z1136" s="14"/>
      <c r="AA1136" s="14"/>
      <c r="AB1136" s="14"/>
      <c r="AC1136" s="14"/>
      <c r="AD1136" s="14"/>
      <c r="AE1136" s="14"/>
      <c r="AT1136" s="272" t="s">
        <v>364</v>
      </c>
      <c r="AU1136" s="272" t="s">
        <v>90</v>
      </c>
      <c r="AV1136" s="14" t="s">
        <v>90</v>
      </c>
      <c r="AW1136" s="14" t="s">
        <v>36</v>
      </c>
      <c r="AX1136" s="14" t="s">
        <v>81</v>
      </c>
      <c r="AY1136" s="272" t="s">
        <v>215</v>
      </c>
    </row>
    <row r="1137" s="14" customFormat="1">
      <c r="A1137" s="14"/>
      <c r="B1137" s="262"/>
      <c r="C1137" s="263"/>
      <c r="D1137" s="233" t="s">
        <v>364</v>
      </c>
      <c r="E1137" s="264" t="s">
        <v>1</v>
      </c>
      <c r="F1137" s="265" t="s">
        <v>1221</v>
      </c>
      <c r="G1137" s="263"/>
      <c r="H1137" s="266">
        <v>0.47999999999999998</v>
      </c>
      <c r="I1137" s="267"/>
      <c r="J1137" s="263"/>
      <c r="K1137" s="263"/>
      <c r="L1137" s="268"/>
      <c r="M1137" s="269"/>
      <c r="N1137" s="270"/>
      <c r="O1137" s="270"/>
      <c r="P1137" s="270"/>
      <c r="Q1137" s="270"/>
      <c r="R1137" s="270"/>
      <c r="S1137" s="270"/>
      <c r="T1137" s="271"/>
      <c r="U1137" s="14"/>
      <c r="V1137" s="14"/>
      <c r="W1137" s="14"/>
      <c r="X1137" s="14"/>
      <c r="Y1137" s="14"/>
      <c r="Z1137" s="14"/>
      <c r="AA1137" s="14"/>
      <c r="AB1137" s="14"/>
      <c r="AC1137" s="14"/>
      <c r="AD1137" s="14"/>
      <c r="AE1137" s="14"/>
      <c r="AT1137" s="272" t="s">
        <v>364</v>
      </c>
      <c r="AU1137" s="272" t="s">
        <v>90</v>
      </c>
      <c r="AV1137" s="14" t="s">
        <v>90</v>
      </c>
      <c r="AW1137" s="14" t="s">
        <v>36</v>
      </c>
      <c r="AX1137" s="14" t="s">
        <v>81</v>
      </c>
      <c r="AY1137" s="272" t="s">
        <v>215</v>
      </c>
    </row>
    <row r="1138" s="13" customFormat="1">
      <c r="A1138" s="13"/>
      <c r="B1138" s="252"/>
      <c r="C1138" s="253"/>
      <c r="D1138" s="233" t="s">
        <v>364</v>
      </c>
      <c r="E1138" s="254" t="s">
        <v>1</v>
      </c>
      <c r="F1138" s="255" t="s">
        <v>401</v>
      </c>
      <c r="G1138" s="253"/>
      <c r="H1138" s="254" t="s">
        <v>1</v>
      </c>
      <c r="I1138" s="256"/>
      <c r="J1138" s="253"/>
      <c r="K1138" s="253"/>
      <c r="L1138" s="257"/>
      <c r="M1138" s="258"/>
      <c r="N1138" s="259"/>
      <c r="O1138" s="259"/>
      <c r="P1138" s="259"/>
      <c r="Q1138" s="259"/>
      <c r="R1138" s="259"/>
      <c r="S1138" s="259"/>
      <c r="T1138" s="260"/>
      <c r="U1138" s="13"/>
      <c r="V1138" s="13"/>
      <c r="W1138" s="13"/>
      <c r="X1138" s="13"/>
      <c r="Y1138" s="13"/>
      <c r="Z1138" s="13"/>
      <c r="AA1138" s="13"/>
      <c r="AB1138" s="13"/>
      <c r="AC1138" s="13"/>
      <c r="AD1138" s="13"/>
      <c r="AE1138" s="13"/>
      <c r="AT1138" s="261" t="s">
        <v>364</v>
      </c>
      <c r="AU1138" s="261" t="s">
        <v>90</v>
      </c>
      <c r="AV1138" s="13" t="s">
        <v>88</v>
      </c>
      <c r="AW1138" s="13" t="s">
        <v>36</v>
      </c>
      <c r="AX1138" s="13" t="s">
        <v>81</v>
      </c>
      <c r="AY1138" s="261" t="s">
        <v>215</v>
      </c>
    </row>
    <row r="1139" s="14" customFormat="1">
      <c r="A1139" s="14"/>
      <c r="B1139" s="262"/>
      <c r="C1139" s="263"/>
      <c r="D1139" s="233" t="s">
        <v>364</v>
      </c>
      <c r="E1139" s="264" t="s">
        <v>1</v>
      </c>
      <c r="F1139" s="265" t="s">
        <v>1222</v>
      </c>
      <c r="G1139" s="263"/>
      <c r="H1139" s="266">
        <v>1.2809999999999999</v>
      </c>
      <c r="I1139" s="267"/>
      <c r="J1139" s="263"/>
      <c r="K1139" s="263"/>
      <c r="L1139" s="268"/>
      <c r="M1139" s="269"/>
      <c r="N1139" s="270"/>
      <c r="O1139" s="270"/>
      <c r="P1139" s="270"/>
      <c r="Q1139" s="270"/>
      <c r="R1139" s="270"/>
      <c r="S1139" s="270"/>
      <c r="T1139" s="271"/>
      <c r="U1139" s="14"/>
      <c r="V1139" s="14"/>
      <c r="W1139" s="14"/>
      <c r="X1139" s="14"/>
      <c r="Y1139" s="14"/>
      <c r="Z1139" s="14"/>
      <c r="AA1139" s="14"/>
      <c r="AB1139" s="14"/>
      <c r="AC1139" s="14"/>
      <c r="AD1139" s="14"/>
      <c r="AE1139" s="14"/>
      <c r="AT1139" s="272" t="s">
        <v>364</v>
      </c>
      <c r="AU1139" s="272" t="s">
        <v>90</v>
      </c>
      <c r="AV1139" s="14" t="s">
        <v>90</v>
      </c>
      <c r="AW1139" s="14" t="s">
        <v>36</v>
      </c>
      <c r="AX1139" s="14" t="s">
        <v>81</v>
      </c>
      <c r="AY1139" s="272" t="s">
        <v>215</v>
      </c>
    </row>
    <row r="1140" s="14" customFormat="1">
      <c r="A1140" s="14"/>
      <c r="B1140" s="262"/>
      <c r="C1140" s="263"/>
      <c r="D1140" s="233" t="s">
        <v>364</v>
      </c>
      <c r="E1140" s="264" t="s">
        <v>1</v>
      </c>
      <c r="F1140" s="265" t="s">
        <v>1223</v>
      </c>
      <c r="G1140" s="263"/>
      <c r="H1140" s="266">
        <v>0.81799999999999995</v>
      </c>
      <c r="I1140" s="267"/>
      <c r="J1140" s="263"/>
      <c r="K1140" s="263"/>
      <c r="L1140" s="268"/>
      <c r="M1140" s="269"/>
      <c r="N1140" s="270"/>
      <c r="O1140" s="270"/>
      <c r="P1140" s="270"/>
      <c r="Q1140" s="270"/>
      <c r="R1140" s="270"/>
      <c r="S1140" s="270"/>
      <c r="T1140" s="271"/>
      <c r="U1140" s="14"/>
      <c r="V1140" s="14"/>
      <c r="W1140" s="14"/>
      <c r="X1140" s="14"/>
      <c r="Y1140" s="14"/>
      <c r="Z1140" s="14"/>
      <c r="AA1140" s="14"/>
      <c r="AB1140" s="14"/>
      <c r="AC1140" s="14"/>
      <c r="AD1140" s="14"/>
      <c r="AE1140" s="14"/>
      <c r="AT1140" s="272" t="s">
        <v>364</v>
      </c>
      <c r="AU1140" s="272" t="s">
        <v>90</v>
      </c>
      <c r="AV1140" s="14" t="s">
        <v>90</v>
      </c>
      <c r="AW1140" s="14" t="s">
        <v>36</v>
      </c>
      <c r="AX1140" s="14" t="s">
        <v>81</v>
      </c>
      <c r="AY1140" s="272" t="s">
        <v>215</v>
      </c>
    </row>
    <row r="1141" s="16" customFormat="1">
      <c r="A1141" s="16"/>
      <c r="B1141" s="284"/>
      <c r="C1141" s="285"/>
      <c r="D1141" s="233" t="s">
        <v>364</v>
      </c>
      <c r="E1141" s="286" t="s">
        <v>1</v>
      </c>
      <c r="F1141" s="287" t="s">
        <v>403</v>
      </c>
      <c r="G1141" s="285"/>
      <c r="H1141" s="288">
        <v>5.5449999999999999</v>
      </c>
      <c r="I1141" s="289"/>
      <c r="J1141" s="285"/>
      <c r="K1141" s="285"/>
      <c r="L1141" s="290"/>
      <c r="M1141" s="291"/>
      <c r="N1141" s="292"/>
      <c r="O1141" s="292"/>
      <c r="P1141" s="292"/>
      <c r="Q1141" s="292"/>
      <c r="R1141" s="292"/>
      <c r="S1141" s="292"/>
      <c r="T1141" s="293"/>
      <c r="U1141" s="16"/>
      <c r="V1141" s="16"/>
      <c r="W1141" s="16"/>
      <c r="X1141" s="16"/>
      <c r="Y1141" s="16"/>
      <c r="Z1141" s="16"/>
      <c r="AA1141" s="16"/>
      <c r="AB1141" s="16"/>
      <c r="AC1141" s="16"/>
      <c r="AD1141" s="16"/>
      <c r="AE1141" s="16"/>
      <c r="AT1141" s="294" t="s">
        <v>364</v>
      </c>
      <c r="AU1141" s="294" t="s">
        <v>90</v>
      </c>
      <c r="AV1141" s="16" t="s">
        <v>227</v>
      </c>
      <c r="AW1141" s="16" t="s">
        <v>36</v>
      </c>
      <c r="AX1141" s="16" t="s">
        <v>81</v>
      </c>
      <c r="AY1141" s="294" t="s">
        <v>215</v>
      </c>
    </row>
    <row r="1142" s="13" customFormat="1">
      <c r="A1142" s="13"/>
      <c r="B1142" s="252"/>
      <c r="C1142" s="253"/>
      <c r="D1142" s="233" t="s">
        <v>364</v>
      </c>
      <c r="E1142" s="254" t="s">
        <v>1</v>
      </c>
      <c r="F1142" s="255" t="s">
        <v>1224</v>
      </c>
      <c r="G1142" s="253"/>
      <c r="H1142" s="254" t="s">
        <v>1</v>
      </c>
      <c r="I1142" s="256"/>
      <c r="J1142" s="253"/>
      <c r="K1142" s="253"/>
      <c r="L1142" s="257"/>
      <c r="M1142" s="258"/>
      <c r="N1142" s="259"/>
      <c r="O1142" s="259"/>
      <c r="P1142" s="259"/>
      <c r="Q1142" s="259"/>
      <c r="R1142" s="259"/>
      <c r="S1142" s="259"/>
      <c r="T1142" s="260"/>
      <c r="U1142" s="13"/>
      <c r="V1142" s="13"/>
      <c r="W1142" s="13"/>
      <c r="X1142" s="13"/>
      <c r="Y1142" s="13"/>
      <c r="Z1142" s="13"/>
      <c r="AA1142" s="13"/>
      <c r="AB1142" s="13"/>
      <c r="AC1142" s="13"/>
      <c r="AD1142" s="13"/>
      <c r="AE1142" s="13"/>
      <c r="AT1142" s="261" t="s">
        <v>364</v>
      </c>
      <c r="AU1142" s="261" t="s">
        <v>90</v>
      </c>
      <c r="AV1142" s="13" t="s">
        <v>88</v>
      </c>
      <c r="AW1142" s="13" t="s">
        <v>36</v>
      </c>
      <c r="AX1142" s="13" t="s">
        <v>81</v>
      </c>
      <c r="AY1142" s="261" t="s">
        <v>215</v>
      </c>
    </row>
    <row r="1143" s="13" customFormat="1">
      <c r="A1143" s="13"/>
      <c r="B1143" s="252"/>
      <c r="C1143" s="253"/>
      <c r="D1143" s="233" t="s">
        <v>364</v>
      </c>
      <c r="E1143" s="254" t="s">
        <v>1</v>
      </c>
      <c r="F1143" s="255" t="s">
        <v>389</v>
      </c>
      <c r="G1143" s="253"/>
      <c r="H1143" s="254" t="s">
        <v>1</v>
      </c>
      <c r="I1143" s="256"/>
      <c r="J1143" s="253"/>
      <c r="K1143" s="253"/>
      <c r="L1143" s="257"/>
      <c r="M1143" s="258"/>
      <c r="N1143" s="259"/>
      <c r="O1143" s="259"/>
      <c r="P1143" s="259"/>
      <c r="Q1143" s="259"/>
      <c r="R1143" s="259"/>
      <c r="S1143" s="259"/>
      <c r="T1143" s="260"/>
      <c r="U1143" s="13"/>
      <c r="V1143" s="13"/>
      <c r="W1143" s="13"/>
      <c r="X1143" s="13"/>
      <c r="Y1143" s="13"/>
      <c r="Z1143" s="13"/>
      <c r="AA1143" s="13"/>
      <c r="AB1143" s="13"/>
      <c r="AC1143" s="13"/>
      <c r="AD1143" s="13"/>
      <c r="AE1143" s="13"/>
      <c r="AT1143" s="261" t="s">
        <v>364</v>
      </c>
      <c r="AU1143" s="261" t="s">
        <v>90</v>
      </c>
      <c r="AV1143" s="13" t="s">
        <v>88</v>
      </c>
      <c r="AW1143" s="13" t="s">
        <v>36</v>
      </c>
      <c r="AX1143" s="13" t="s">
        <v>81</v>
      </c>
      <c r="AY1143" s="261" t="s">
        <v>215</v>
      </c>
    </row>
    <row r="1144" s="14" customFormat="1">
      <c r="A1144" s="14"/>
      <c r="B1144" s="262"/>
      <c r="C1144" s="263"/>
      <c r="D1144" s="233" t="s">
        <v>364</v>
      </c>
      <c r="E1144" s="264" t="s">
        <v>1</v>
      </c>
      <c r="F1144" s="265" t="s">
        <v>1219</v>
      </c>
      <c r="G1144" s="263"/>
      <c r="H1144" s="266">
        <v>2.234</v>
      </c>
      <c r="I1144" s="267"/>
      <c r="J1144" s="263"/>
      <c r="K1144" s="263"/>
      <c r="L1144" s="268"/>
      <c r="M1144" s="269"/>
      <c r="N1144" s="270"/>
      <c r="O1144" s="270"/>
      <c r="P1144" s="270"/>
      <c r="Q1144" s="270"/>
      <c r="R1144" s="270"/>
      <c r="S1144" s="270"/>
      <c r="T1144" s="271"/>
      <c r="U1144" s="14"/>
      <c r="V1144" s="14"/>
      <c r="W1144" s="14"/>
      <c r="X1144" s="14"/>
      <c r="Y1144" s="14"/>
      <c r="Z1144" s="14"/>
      <c r="AA1144" s="14"/>
      <c r="AB1144" s="14"/>
      <c r="AC1144" s="14"/>
      <c r="AD1144" s="14"/>
      <c r="AE1144" s="14"/>
      <c r="AT1144" s="272" t="s">
        <v>364</v>
      </c>
      <c r="AU1144" s="272" t="s">
        <v>90</v>
      </c>
      <c r="AV1144" s="14" t="s">
        <v>90</v>
      </c>
      <c r="AW1144" s="14" t="s">
        <v>36</v>
      </c>
      <c r="AX1144" s="14" t="s">
        <v>81</v>
      </c>
      <c r="AY1144" s="272" t="s">
        <v>215</v>
      </c>
    </row>
    <row r="1145" s="13" customFormat="1">
      <c r="A1145" s="13"/>
      <c r="B1145" s="252"/>
      <c r="C1145" s="253"/>
      <c r="D1145" s="233" t="s">
        <v>364</v>
      </c>
      <c r="E1145" s="254" t="s">
        <v>1</v>
      </c>
      <c r="F1145" s="255" t="s">
        <v>395</v>
      </c>
      <c r="G1145" s="253"/>
      <c r="H1145" s="254" t="s">
        <v>1</v>
      </c>
      <c r="I1145" s="256"/>
      <c r="J1145" s="253"/>
      <c r="K1145" s="253"/>
      <c r="L1145" s="257"/>
      <c r="M1145" s="258"/>
      <c r="N1145" s="259"/>
      <c r="O1145" s="259"/>
      <c r="P1145" s="259"/>
      <c r="Q1145" s="259"/>
      <c r="R1145" s="259"/>
      <c r="S1145" s="259"/>
      <c r="T1145" s="260"/>
      <c r="U1145" s="13"/>
      <c r="V1145" s="13"/>
      <c r="W1145" s="13"/>
      <c r="X1145" s="13"/>
      <c r="Y1145" s="13"/>
      <c r="Z1145" s="13"/>
      <c r="AA1145" s="13"/>
      <c r="AB1145" s="13"/>
      <c r="AC1145" s="13"/>
      <c r="AD1145" s="13"/>
      <c r="AE1145" s="13"/>
      <c r="AT1145" s="261" t="s">
        <v>364</v>
      </c>
      <c r="AU1145" s="261" t="s">
        <v>90</v>
      </c>
      <c r="AV1145" s="13" t="s">
        <v>88</v>
      </c>
      <c r="AW1145" s="13" t="s">
        <v>36</v>
      </c>
      <c r="AX1145" s="13" t="s">
        <v>81</v>
      </c>
      <c r="AY1145" s="261" t="s">
        <v>215</v>
      </c>
    </row>
    <row r="1146" s="14" customFormat="1">
      <c r="A1146" s="14"/>
      <c r="B1146" s="262"/>
      <c r="C1146" s="263"/>
      <c r="D1146" s="233" t="s">
        <v>364</v>
      </c>
      <c r="E1146" s="264" t="s">
        <v>1</v>
      </c>
      <c r="F1146" s="265" t="s">
        <v>1220</v>
      </c>
      <c r="G1146" s="263"/>
      <c r="H1146" s="266">
        <v>0.73199999999999998</v>
      </c>
      <c r="I1146" s="267"/>
      <c r="J1146" s="263"/>
      <c r="K1146" s="263"/>
      <c r="L1146" s="268"/>
      <c r="M1146" s="269"/>
      <c r="N1146" s="270"/>
      <c r="O1146" s="270"/>
      <c r="P1146" s="270"/>
      <c r="Q1146" s="270"/>
      <c r="R1146" s="270"/>
      <c r="S1146" s="270"/>
      <c r="T1146" s="271"/>
      <c r="U1146" s="14"/>
      <c r="V1146" s="14"/>
      <c r="W1146" s="14"/>
      <c r="X1146" s="14"/>
      <c r="Y1146" s="14"/>
      <c r="Z1146" s="14"/>
      <c r="AA1146" s="14"/>
      <c r="AB1146" s="14"/>
      <c r="AC1146" s="14"/>
      <c r="AD1146" s="14"/>
      <c r="AE1146" s="14"/>
      <c r="AT1146" s="272" t="s">
        <v>364</v>
      </c>
      <c r="AU1146" s="272" t="s">
        <v>90</v>
      </c>
      <c r="AV1146" s="14" t="s">
        <v>90</v>
      </c>
      <c r="AW1146" s="14" t="s">
        <v>36</v>
      </c>
      <c r="AX1146" s="14" t="s">
        <v>81</v>
      </c>
      <c r="AY1146" s="272" t="s">
        <v>215</v>
      </c>
    </row>
    <row r="1147" s="14" customFormat="1">
      <c r="A1147" s="14"/>
      <c r="B1147" s="262"/>
      <c r="C1147" s="263"/>
      <c r="D1147" s="233" t="s">
        <v>364</v>
      </c>
      <c r="E1147" s="264" t="s">
        <v>1</v>
      </c>
      <c r="F1147" s="265" t="s">
        <v>1221</v>
      </c>
      <c r="G1147" s="263"/>
      <c r="H1147" s="266">
        <v>0.47999999999999998</v>
      </c>
      <c r="I1147" s="267"/>
      <c r="J1147" s="263"/>
      <c r="K1147" s="263"/>
      <c r="L1147" s="268"/>
      <c r="M1147" s="269"/>
      <c r="N1147" s="270"/>
      <c r="O1147" s="270"/>
      <c r="P1147" s="270"/>
      <c r="Q1147" s="270"/>
      <c r="R1147" s="270"/>
      <c r="S1147" s="270"/>
      <c r="T1147" s="271"/>
      <c r="U1147" s="14"/>
      <c r="V1147" s="14"/>
      <c r="W1147" s="14"/>
      <c r="X1147" s="14"/>
      <c r="Y1147" s="14"/>
      <c r="Z1147" s="14"/>
      <c r="AA1147" s="14"/>
      <c r="AB1147" s="14"/>
      <c r="AC1147" s="14"/>
      <c r="AD1147" s="14"/>
      <c r="AE1147" s="14"/>
      <c r="AT1147" s="272" t="s">
        <v>364</v>
      </c>
      <c r="AU1147" s="272" t="s">
        <v>90</v>
      </c>
      <c r="AV1147" s="14" t="s">
        <v>90</v>
      </c>
      <c r="AW1147" s="14" t="s">
        <v>36</v>
      </c>
      <c r="AX1147" s="14" t="s">
        <v>81</v>
      </c>
      <c r="AY1147" s="272" t="s">
        <v>215</v>
      </c>
    </row>
    <row r="1148" s="13" customFormat="1">
      <c r="A1148" s="13"/>
      <c r="B1148" s="252"/>
      <c r="C1148" s="253"/>
      <c r="D1148" s="233" t="s">
        <v>364</v>
      </c>
      <c r="E1148" s="254" t="s">
        <v>1</v>
      </c>
      <c r="F1148" s="255" t="s">
        <v>401</v>
      </c>
      <c r="G1148" s="253"/>
      <c r="H1148" s="254" t="s">
        <v>1</v>
      </c>
      <c r="I1148" s="256"/>
      <c r="J1148" s="253"/>
      <c r="K1148" s="253"/>
      <c r="L1148" s="257"/>
      <c r="M1148" s="258"/>
      <c r="N1148" s="259"/>
      <c r="O1148" s="259"/>
      <c r="P1148" s="259"/>
      <c r="Q1148" s="259"/>
      <c r="R1148" s="259"/>
      <c r="S1148" s="259"/>
      <c r="T1148" s="260"/>
      <c r="U1148" s="13"/>
      <c r="V1148" s="13"/>
      <c r="W1148" s="13"/>
      <c r="X1148" s="13"/>
      <c r="Y1148" s="13"/>
      <c r="Z1148" s="13"/>
      <c r="AA1148" s="13"/>
      <c r="AB1148" s="13"/>
      <c r="AC1148" s="13"/>
      <c r="AD1148" s="13"/>
      <c r="AE1148" s="13"/>
      <c r="AT1148" s="261" t="s">
        <v>364</v>
      </c>
      <c r="AU1148" s="261" t="s">
        <v>90</v>
      </c>
      <c r="AV1148" s="13" t="s">
        <v>88</v>
      </c>
      <c r="AW1148" s="13" t="s">
        <v>36</v>
      </c>
      <c r="AX1148" s="13" t="s">
        <v>81</v>
      </c>
      <c r="AY1148" s="261" t="s">
        <v>215</v>
      </c>
    </row>
    <row r="1149" s="14" customFormat="1">
      <c r="A1149" s="14"/>
      <c r="B1149" s="262"/>
      <c r="C1149" s="263"/>
      <c r="D1149" s="233" t="s">
        <v>364</v>
      </c>
      <c r="E1149" s="264" t="s">
        <v>1</v>
      </c>
      <c r="F1149" s="265" t="s">
        <v>1222</v>
      </c>
      <c r="G1149" s="263"/>
      <c r="H1149" s="266">
        <v>1.2809999999999999</v>
      </c>
      <c r="I1149" s="267"/>
      <c r="J1149" s="263"/>
      <c r="K1149" s="263"/>
      <c r="L1149" s="268"/>
      <c r="M1149" s="269"/>
      <c r="N1149" s="270"/>
      <c r="O1149" s="270"/>
      <c r="P1149" s="270"/>
      <c r="Q1149" s="270"/>
      <c r="R1149" s="270"/>
      <c r="S1149" s="270"/>
      <c r="T1149" s="271"/>
      <c r="U1149" s="14"/>
      <c r="V1149" s="14"/>
      <c r="W1149" s="14"/>
      <c r="X1149" s="14"/>
      <c r="Y1149" s="14"/>
      <c r="Z1149" s="14"/>
      <c r="AA1149" s="14"/>
      <c r="AB1149" s="14"/>
      <c r="AC1149" s="14"/>
      <c r="AD1149" s="14"/>
      <c r="AE1149" s="14"/>
      <c r="AT1149" s="272" t="s">
        <v>364</v>
      </c>
      <c r="AU1149" s="272" t="s">
        <v>90</v>
      </c>
      <c r="AV1149" s="14" t="s">
        <v>90</v>
      </c>
      <c r="AW1149" s="14" t="s">
        <v>36</v>
      </c>
      <c r="AX1149" s="14" t="s">
        <v>81</v>
      </c>
      <c r="AY1149" s="272" t="s">
        <v>215</v>
      </c>
    </row>
    <row r="1150" s="14" customFormat="1">
      <c r="A1150" s="14"/>
      <c r="B1150" s="262"/>
      <c r="C1150" s="263"/>
      <c r="D1150" s="233" t="s">
        <v>364</v>
      </c>
      <c r="E1150" s="264" t="s">
        <v>1</v>
      </c>
      <c r="F1150" s="265" t="s">
        <v>1223</v>
      </c>
      <c r="G1150" s="263"/>
      <c r="H1150" s="266">
        <v>0.81799999999999995</v>
      </c>
      <c r="I1150" s="267"/>
      <c r="J1150" s="263"/>
      <c r="K1150" s="263"/>
      <c r="L1150" s="268"/>
      <c r="M1150" s="269"/>
      <c r="N1150" s="270"/>
      <c r="O1150" s="270"/>
      <c r="P1150" s="270"/>
      <c r="Q1150" s="270"/>
      <c r="R1150" s="270"/>
      <c r="S1150" s="270"/>
      <c r="T1150" s="271"/>
      <c r="U1150" s="14"/>
      <c r="V1150" s="14"/>
      <c r="W1150" s="14"/>
      <c r="X1150" s="14"/>
      <c r="Y1150" s="14"/>
      <c r="Z1150" s="14"/>
      <c r="AA1150" s="14"/>
      <c r="AB1150" s="14"/>
      <c r="AC1150" s="14"/>
      <c r="AD1150" s="14"/>
      <c r="AE1150" s="14"/>
      <c r="AT1150" s="272" t="s">
        <v>364</v>
      </c>
      <c r="AU1150" s="272" t="s">
        <v>90</v>
      </c>
      <c r="AV1150" s="14" t="s">
        <v>90</v>
      </c>
      <c r="AW1150" s="14" t="s">
        <v>36</v>
      </c>
      <c r="AX1150" s="14" t="s">
        <v>81</v>
      </c>
      <c r="AY1150" s="272" t="s">
        <v>215</v>
      </c>
    </row>
    <row r="1151" s="16" customFormat="1">
      <c r="A1151" s="16"/>
      <c r="B1151" s="284"/>
      <c r="C1151" s="285"/>
      <c r="D1151" s="233" t="s">
        <v>364</v>
      </c>
      <c r="E1151" s="286" t="s">
        <v>1</v>
      </c>
      <c r="F1151" s="287" t="s">
        <v>403</v>
      </c>
      <c r="G1151" s="285"/>
      <c r="H1151" s="288">
        <v>5.5449999999999999</v>
      </c>
      <c r="I1151" s="289"/>
      <c r="J1151" s="285"/>
      <c r="K1151" s="285"/>
      <c r="L1151" s="290"/>
      <c r="M1151" s="291"/>
      <c r="N1151" s="292"/>
      <c r="O1151" s="292"/>
      <c r="P1151" s="292"/>
      <c r="Q1151" s="292"/>
      <c r="R1151" s="292"/>
      <c r="S1151" s="292"/>
      <c r="T1151" s="293"/>
      <c r="U1151" s="16"/>
      <c r="V1151" s="16"/>
      <c r="W1151" s="16"/>
      <c r="X1151" s="16"/>
      <c r="Y1151" s="16"/>
      <c r="Z1151" s="16"/>
      <c r="AA1151" s="16"/>
      <c r="AB1151" s="16"/>
      <c r="AC1151" s="16"/>
      <c r="AD1151" s="16"/>
      <c r="AE1151" s="16"/>
      <c r="AT1151" s="294" t="s">
        <v>364</v>
      </c>
      <c r="AU1151" s="294" t="s">
        <v>90</v>
      </c>
      <c r="AV1151" s="16" t="s">
        <v>227</v>
      </c>
      <c r="AW1151" s="16" t="s">
        <v>36</v>
      </c>
      <c r="AX1151" s="16" t="s">
        <v>81</v>
      </c>
      <c r="AY1151" s="294" t="s">
        <v>215</v>
      </c>
    </row>
    <row r="1152" s="13" customFormat="1">
      <c r="A1152" s="13"/>
      <c r="B1152" s="252"/>
      <c r="C1152" s="253"/>
      <c r="D1152" s="233" t="s">
        <v>364</v>
      </c>
      <c r="E1152" s="254" t="s">
        <v>1</v>
      </c>
      <c r="F1152" s="255" t="s">
        <v>1225</v>
      </c>
      <c r="G1152" s="253"/>
      <c r="H1152" s="254" t="s">
        <v>1</v>
      </c>
      <c r="I1152" s="256"/>
      <c r="J1152" s="253"/>
      <c r="K1152" s="253"/>
      <c r="L1152" s="257"/>
      <c r="M1152" s="258"/>
      <c r="N1152" s="259"/>
      <c r="O1152" s="259"/>
      <c r="P1152" s="259"/>
      <c r="Q1152" s="259"/>
      <c r="R1152" s="259"/>
      <c r="S1152" s="259"/>
      <c r="T1152" s="260"/>
      <c r="U1152" s="13"/>
      <c r="V1152" s="13"/>
      <c r="W1152" s="13"/>
      <c r="X1152" s="13"/>
      <c r="Y1152" s="13"/>
      <c r="Z1152" s="13"/>
      <c r="AA1152" s="13"/>
      <c r="AB1152" s="13"/>
      <c r="AC1152" s="13"/>
      <c r="AD1152" s="13"/>
      <c r="AE1152" s="13"/>
      <c r="AT1152" s="261" t="s">
        <v>364</v>
      </c>
      <c r="AU1152" s="261" t="s">
        <v>90</v>
      </c>
      <c r="AV1152" s="13" t="s">
        <v>88</v>
      </c>
      <c r="AW1152" s="13" t="s">
        <v>36</v>
      </c>
      <c r="AX1152" s="13" t="s">
        <v>81</v>
      </c>
      <c r="AY1152" s="261" t="s">
        <v>215</v>
      </c>
    </row>
    <row r="1153" s="13" customFormat="1">
      <c r="A1153" s="13"/>
      <c r="B1153" s="252"/>
      <c r="C1153" s="253"/>
      <c r="D1153" s="233" t="s">
        <v>364</v>
      </c>
      <c r="E1153" s="254" t="s">
        <v>1</v>
      </c>
      <c r="F1153" s="255" t="s">
        <v>389</v>
      </c>
      <c r="G1153" s="253"/>
      <c r="H1153" s="254" t="s">
        <v>1</v>
      </c>
      <c r="I1153" s="256"/>
      <c r="J1153" s="253"/>
      <c r="K1153" s="253"/>
      <c r="L1153" s="257"/>
      <c r="M1153" s="258"/>
      <c r="N1153" s="259"/>
      <c r="O1153" s="259"/>
      <c r="P1153" s="259"/>
      <c r="Q1153" s="259"/>
      <c r="R1153" s="259"/>
      <c r="S1153" s="259"/>
      <c r="T1153" s="260"/>
      <c r="U1153" s="13"/>
      <c r="V1153" s="13"/>
      <c r="W1153" s="13"/>
      <c r="X1153" s="13"/>
      <c r="Y1153" s="13"/>
      <c r="Z1153" s="13"/>
      <c r="AA1153" s="13"/>
      <c r="AB1153" s="13"/>
      <c r="AC1153" s="13"/>
      <c r="AD1153" s="13"/>
      <c r="AE1153" s="13"/>
      <c r="AT1153" s="261" t="s">
        <v>364</v>
      </c>
      <c r="AU1153" s="261" t="s">
        <v>90</v>
      </c>
      <c r="AV1153" s="13" t="s">
        <v>88</v>
      </c>
      <c r="AW1153" s="13" t="s">
        <v>36</v>
      </c>
      <c r="AX1153" s="13" t="s">
        <v>81</v>
      </c>
      <c r="AY1153" s="261" t="s">
        <v>215</v>
      </c>
    </row>
    <row r="1154" s="14" customFormat="1">
      <c r="A1154" s="14"/>
      <c r="B1154" s="262"/>
      <c r="C1154" s="263"/>
      <c r="D1154" s="233" t="s">
        <v>364</v>
      </c>
      <c r="E1154" s="264" t="s">
        <v>1</v>
      </c>
      <c r="F1154" s="265" t="s">
        <v>1226</v>
      </c>
      <c r="G1154" s="263"/>
      <c r="H1154" s="266">
        <v>4.7629999999999999</v>
      </c>
      <c r="I1154" s="267"/>
      <c r="J1154" s="263"/>
      <c r="K1154" s="263"/>
      <c r="L1154" s="268"/>
      <c r="M1154" s="269"/>
      <c r="N1154" s="270"/>
      <c r="O1154" s="270"/>
      <c r="P1154" s="270"/>
      <c r="Q1154" s="270"/>
      <c r="R1154" s="270"/>
      <c r="S1154" s="270"/>
      <c r="T1154" s="271"/>
      <c r="U1154" s="14"/>
      <c r="V1154" s="14"/>
      <c r="W1154" s="14"/>
      <c r="X1154" s="14"/>
      <c r="Y1154" s="14"/>
      <c r="Z1154" s="14"/>
      <c r="AA1154" s="14"/>
      <c r="AB1154" s="14"/>
      <c r="AC1154" s="14"/>
      <c r="AD1154" s="14"/>
      <c r="AE1154" s="14"/>
      <c r="AT1154" s="272" t="s">
        <v>364</v>
      </c>
      <c r="AU1154" s="272" t="s">
        <v>90</v>
      </c>
      <c r="AV1154" s="14" t="s">
        <v>90</v>
      </c>
      <c r="AW1154" s="14" t="s">
        <v>36</v>
      </c>
      <c r="AX1154" s="14" t="s">
        <v>81</v>
      </c>
      <c r="AY1154" s="272" t="s">
        <v>215</v>
      </c>
    </row>
    <row r="1155" s="14" customFormat="1">
      <c r="A1155" s="14"/>
      <c r="B1155" s="262"/>
      <c r="C1155" s="263"/>
      <c r="D1155" s="233" t="s">
        <v>364</v>
      </c>
      <c r="E1155" s="264" t="s">
        <v>1</v>
      </c>
      <c r="F1155" s="265" t="s">
        <v>1227</v>
      </c>
      <c r="G1155" s="263"/>
      <c r="H1155" s="266">
        <v>-0.92200000000000004</v>
      </c>
      <c r="I1155" s="267"/>
      <c r="J1155" s="263"/>
      <c r="K1155" s="263"/>
      <c r="L1155" s="268"/>
      <c r="M1155" s="269"/>
      <c r="N1155" s="270"/>
      <c r="O1155" s="270"/>
      <c r="P1155" s="270"/>
      <c r="Q1155" s="270"/>
      <c r="R1155" s="270"/>
      <c r="S1155" s="270"/>
      <c r="T1155" s="271"/>
      <c r="U1155" s="14"/>
      <c r="V1155" s="14"/>
      <c r="W1155" s="14"/>
      <c r="X1155" s="14"/>
      <c r="Y1155" s="14"/>
      <c r="Z1155" s="14"/>
      <c r="AA1155" s="14"/>
      <c r="AB1155" s="14"/>
      <c r="AC1155" s="14"/>
      <c r="AD1155" s="14"/>
      <c r="AE1155" s="14"/>
      <c r="AT1155" s="272" t="s">
        <v>364</v>
      </c>
      <c r="AU1155" s="272" t="s">
        <v>90</v>
      </c>
      <c r="AV1155" s="14" t="s">
        <v>90</v>
      </c>
      <c r="AW1155" s="14" t="s">
        <v>36</v>
      </c>
      <c r="AX1155" s="14" t="s">
        <v>81</v>
      </c>
      <c r="AY1155" s="272" t="s">
        <v>215</v>
      </c>
    </row>
    <row r="1156" s="13" customFormat="1">
      <c r="A1156" s="13"/>
      <c r="B1156" s="252"/>
      <c r="C1156" s="253"/>
      <c r="D1156" s="233" t="s">
        <v>364</v>
      </c>
      <c r="E1156" s="254" t="s">
        <v>1</v>
      </c>
      <c r="F1156" s="255" t="s">
        <v>401</v>
      </c>
      <c r="G1156" s="253"/>
      <c r="H1156" s="254" t="s">
        <v>1</v>
      </c>
      <c r="I1156" s="256"/>
      <c r="J1156" s="253"/>
      <c r="K1156" s="253"/>
      <c r="L1156" s="257"/>
      <c r="M1156" s="258"/>
      <c r="N1156" s="259"/>
      <c r="O1156" s="259"/>
      <c r="P1156" s="259"/>
      <c r="Q1156" s="259"/>
      <c r="R1156" s="259"/>
      <c r="S1156" s="259"/>
      <c r="T1156" s="260"/>
      <c r="U1156" s="13"/>
      <c r="V1156" s="13"/>
      <c r="W1156" s="13"/>
      <c r="X1156" s="13"/>
      <c r="Y1156" s="13"/>
      <c r="Z1156" s="13"/>
      <c r="AA1156" s="13"/>
      <c r="AB1156" s="13"/>
      <c r="AC1156" s="13"/>
      <c r="AD1156" s="13"/>
      <c r="AE1156" s="13"/>
      <c r="AT1156" s="261" t="s">
        <v>364</v>
      </c>
      <c r="AU1156" s="261" t="s">
        <v>90</v>
      </c>
      <c r="AV1156" s="13" t="s">
        <v>88</v>
      </c>
      <c r="AW1156" s="13" t="s">
        <v>36</v>
      </c>
      <c r="AX1156" s="13" t="s">
        <v>81</v>
      </c>
      <c r="AY1156" s="261" t="s">
        <v>215</v>
      </c>
    </row>
    <row r="1157" s="14" customFormat="1">
      <c r="A1157" s="14"/>
      <c r="B1157" s="262"/>
      <c r="C1157" s="263"/>
      <c r="D1157" s="233" t="s">
        <v>364</v>
      </c>
      <c r="E1157" s="264" t="s">
        <v>1</v>
      </c>
      <c r="F1157" s="265" t="s">
        <v>1226</v>
      </c>
      <c r="G1157" s="263"/>
      <c r="H1157" s="266">
        <v>4.7629999999999999</v>
      </c>
      <c r="I1157" s="267"/>
      <c r="J1157" s="263"/>
      <c r="K1157" s="263"/>
      <c r="L1157" s="268"/>
      <c r="M1157" s="269"/>
      <c r="N1157" s="270"/>
      <c r="O1157" s="270"/>
      <c r="P1157" s="270"/>
      <c r="Q1157" s="270"/>
      <c r="R1157" s="270"/>
      <c r="S1157" s="270"/>
      <c r="T1157" s="271"/>
      <c r="U1157" s="14"/>
      <c r="V1157" s="14"/>
      <c r="W1157" s="14"/>
      <c r="X1157" s="14"/>
      <c r="Y1157" s="14"/>
      <c r="Z1157" s="14"/>
      <c r="AA1157" s="14"/>
      <c r="AB1157" s="14"/>
      <c r="AC1157" s="14"/>
      <c r="AD1157" s="14"/>
      <c r="AE1157" s="14"/>
      <c r="AT1157" s="272" t="s">
        <v>364</v>
      </c>
      <c r="AU1157" s="272" t="s">
        <v>90</v>
      </c>
      <c r="AV1157" s="14" t="s">
        <v>90</v>
      </c>
      <c r="AW1157" s="14" t="s">
        <v>36</v>
      </c>
      <c r="AX1157" s="14" t="s">
        <v>81</v>
      </c>
      <c r="AY1157" s="272" t="s">
        <v>215</v>
      </c>
    </row>
    <row r="1158" s="14" customFormat="1">
      <c r="A1158" s="14"/>
      <c r="B1158" s="262"/>
      <c r="C1158" s="263"/>
      <c r="D1158" s="233" t="s">
        <v>364</v>
      </c>
      <c r="E1158" s="264" t="s">
        <v>1</v>
      </c>
      <c r="F1158" s="265" t="s">
        <v>1228</v>
      </c>
      <c r="G1158" s="263"/>
      <c r="H1158" s="266">
        <v>-0.81799999999999995</v>
      </c>
      <c r="I1158" s="267"/>
      <c r="J1158" s="263"/>
      <c r="K1158" s="263"/>
      <c r="L1158" s="268"/>
      <c r="M1158" s="269"/>
      <c r="N1158" s="270"/>
      <c r="O1158" s="270"/>
      <c r="P1158" s="270"/>
      <c r="Q1158" s="270"/>
      <c r="R1158" s="270"/>
      <c r="S1158" s="270"/>
      <c r="T1158" s="271"/>
      <c r="U1158" s="14"/>
      <c r="V1158" s="14"/>
      <c r="W1158" s="14"/>
      <c r="X1158" s="14"/>
      <c r="Y1158" s="14"/>
      <c r="Z1158" s="14"/>
      <c r="AA1158" s="14"/>
      <c r="AB1158" s="14"/>
      <c r="AC1158" s="14"/>
      <c r="AD1158" s="14"/>
      <c r="AE1158" s="14"/>
      <c r="AT1158" s="272" t="s">
        <v>364</v>
      </c>
      <c r="AU1158" s="272" t="s">
        <v>90</v>
      </c>
      <c r="AV1158" s="14" t="s">
        <v>90</v>
      </c>
      <c r="AW1158" s="14" t="s">
        <v>36</v>
      </c>
      <c r="AX1158" s="14" t="s">
        <v>81</v>
      </c>
      <c r="AY1158" s="272" t="s">
        <v>215</v>
      </c>
    </row>
    <row r="1159" s="16" customFormat="1">
      <c r="A1159" s="16"/>
      <c r="B1159" s="284"/>
      <c r="C1159" s="285"/>
      <c r="D1159" s="233" t="s">
        <v>364</v>
      </c>
      <c r="E1159" s="286" t="s">
        <v>1</v>
      </c>
      <c r="F1159" s="287" t="s">
        <v>403</v>
      </c>
      <c r="G1159" s="285"/>
      <c r="H1159" s="288">
        <v>7.7859999999999996</v>
      </c>
      <c r="I1159" s="289"/>
      <c r="J1159" s="285"/>
      <c r="K1159" s="285"/>
      <c r="L1159" s="290"/>
      <c r="M1159" s="291"/>
      <c r="N1159" s="292"/>
      <c r="O1159" s="292"/>
      <c r="P1159" s="292"/>
      <c r="Q1159" s="292"/>
      <c r="R1159" s="292"/>
      <c r="S1159" s="292"/>
      <c r="T1159" s="293"/>
      <c r="U1159" s="16"/>
      <c r="V1159" s="16"/>
      <c r="W1159" s="16"/>
      <c r="X1159" s="16"/>
      <c r="Y1159" s="16"/>
      <c r="Z1159" s="16"/>
      <c r="AA1159" s="16"/>
      <c r="AB1159" s="16"/>
      <c r="AC1159" s="16"/>
      <c r="AD1159" s="16"/>
      <c r="AE1159" s="16"/>
      <c r="AT1159" s="294" t="s">
        <v>364</v>
      </c>
      <c r="AU1159" s="294" t="s">
        <v>90</v>
      </c>
      <c r="AV1159" s="16" t="s">
        <v>227</v>
      </c>
      <c r="AW1159" s="16" t="s">
        <v>36</v>
      </c>
      <c r="AX1159" s="16" t="s">
        <v>81</v>
      </c>
      <c r="AY1159" s="294" t="s">
        <v>215</v>
      </c>
    </row>
    <row r="1160" s="13" customFormat="1">
      <c r="A1160" s="13"/>
      <c r="B1160" s="252"/>
      <c r="C1160" s="253"/>
      <c r="D1160" s="233" t="s">
        <v>364</v>
      </c>
      <c r="E1160" s="254" t="s">
        <v>1</v>
      </c>
      <c r="F1160" s="255" t="s">
        <v>1229</v>
      </c>
      <c r="G1160" s="253"/>
      <c r="H1160" s="254" t="s">
        <v>1</v>
      </c>
      <c r="I1160" s="256"/>
      <c r="J1160" s="253"/>
      <c r="K1160" s="253"/>
      <c r="L1160" s="257"/>
      <c r="M1160" s="258"/>
      <c r="N1160" s="259"/>
      <c r="O1160" s="259"/>
      <c r="P1160" s="259"/>
      <c r="Q1160" s="259"/>
      <c r="R1160" s="259"/>
      <c r="S1160" s="259"/>
      <c r="T1160" s="260"/>
      <c r="U1160" s="13"/>
      <c r="V1160" s="13"/>
      <c r="W1160" s="13"/>
      <c r="X1160" s="13"/>
      <c r="Y1160" s="13"/>
      <c r="Z1160" s="13"/>
      <c r="AA1160" s="13"/>
      <c r="AB1160" s="13"/>
      <c r="AC1160" s="13"/>
      <c r="AD1160" s="13"/>
      <c r="AE1160" s="13"/>
      <c r="AT1160" s="261" t="s">
        <v>364</v>
      </c>
      <c r="AU1160" s="261" t="s">
        <v>90</v>
      </c>
      <c r="AV1160" s="13" t="s">
        <v>88</v>
      </c>
      <c r="AW1160" s="13" t="s">
        <v>36</v>
      </c>
      <c r="AX1160" s="13" t="s">
        <v>81</v>
      </c>
      <c r="AY1160" s="261" t="s">
        <v>215</v>
      </c>
    </row>
    <row r="1161" s="13" customFormat="1">
      <c r="A1161" s="13"/>
      <c r="B1161" s="252"/>
      <c r="C1161" s="253"/>
      <c r="D1161" s="233" t="s">
        <v>364</v>
      </c>
      <c r="E1161" s="254" t="s">
        <v>1</v>
      </c>
      <c r="F1161" s="255" t="s">
        <v>853</v>
      </c>
      <c r="G1161" s="253"/>
      <c r="H1161" s="254" t="s">
        <v>1</v>
      </c>
      <c r="I1161" s="256"/>
      <c r="J1161" s="253"/>
      <c r="K1161" s="253"/>
      <c r="L1161" s="257"/>
      <c r="M1161" s="258"/>
      <c r="N1161" s="259"/>
      <c r="O1161" s="259"/>
      <c r="P1161" s="259"/>
      <c r="Q1161" s="259"/>
      <c r="R1161" s="259"/>
      <c r="S1161" s="259"/>
      <c r="T1161" s="260"/>
      <c r="U1161" s="13"/>
      <c r="V1161" s="13"/>
      <c r="W1161" s="13"/>
      <c r="X1161" s="13"/>
      <c r="Y1161" s="13"/>
      <c r="Z1161" s="13"/>
      <c r="AA1161" s="13"/>
      <c r="AB1161" s="13"/>
      <c r="AC1161" s="13"/>
      <c r="AD1161" s="13"/>
      <c r="AE1161" s="13"/>
      <c r="AT1161" s="261" t="s">
        <v>364</v>
      </c>
      <c r="AU1161" s="261" t="s">
        <v>90</v>
      </c>
      <c r="AV1161" s="13" t="s">
        <v>88</v>
      </c>
      <c r="AW1161" s="13" t="s">
        <v>36</v>
      </c>
      <c r="AX1161" s="13" t="s">
        <v>81</v>
      </c>
      <c r="AY1161" s="261" t="s">
        <v>215</v>
      </c>
    </row>
    <row r="1162" s="13" customFormat="1">
      <c r="A1162" s="13"/>
      <c r="B1162" s="252"/>
      <c r="C1162" s="253"/>
      <c r="D1162" s="233" t="s">
        <v>364</v>
      </c>
      <c r="E1162" s="254" t="s">
        <v>1</v>
      </c>
      <c r="F1162" s="255" t="s">
        <v>389</v>
      </c>
      <c r="G1162" s="253"/>
      <c r="H1162" s="254" t="s">
        <v>1</v>
      </c>
      <c r="I1162" s="256"/>
      <c r="J1162" s="253"/>
      <c r="K1162" s="253"/>
      <c r="L1162" s="257"/>
      <c r="M1162" s="258"/>
      <c r="N1162" s="259"/>
      <c r="O1162" s="259"/>
      <c r="P1162" s="259"/>
      <c r="Q1162" s="259"/>
      <c r="R1162" s="259"/>
      <c r="S1162" s="259"/>
      <c r="T1162" s="260"/>
      <c r="U1162" s="13"/>
      <c r="V1162" s="13"/>
      <c r="W1162" s="13"/>
      <c r="X1162" s="13"/>
      <c r="Y1162" s="13"/>
      <c r="Z1162" s="13"/>
      <c r="AA1162" s="13"/>
      <c r="AB1162" s="13"/>
      <c r="AC1162" s="13"/>
      <c r="AD1162" s="13"/>
      <c r="AE1162" s="13"/>
      <c r="AT1162" s="261" t="s">
        <v>364</v>
      </c>
      <c r="AU1162" s="261" t="s">
        <v>90</v>
      </c>
      <c r="AV1162" s="13" t="s">
        <v>88</v>
      </c>
      <c r="AW1162" s="13" t="s">
        <v>36</v>
      </c>
      <c r="AX1162" s="13" t="s">
        <v>81</v>
      </c>
      <c r="AY1162" s="261" t="s">
        <v>215</v>
      </c>
    </row>
    <row r="1163" s="14" customFormat="1">
      <c r="A1163" s="14"/>
      <c r="B1163" s="262"/>
      <c r="C1163" s="263"/>
      <c r="D1163" s="233" t="s">
        <v>364</v>
      </c>
      <c r="E1163" s="264" t="s">
        <v>1</v>
      </c>
      <c r="F1163" s="265" t="s">
        <v>1230</v>
      </c>
      <c r="G1163" s="263"/>
      <c r="H1163" s="266">
        <v>1.1000000000000001</v>
      </c>
      <c r="I1163" s="267"/>
      <c r="J1163" s="263"/>
      <c r="K1163" s="263"/>
      <c r="L1163" s="268"/>
      <c r="M1163" s="269"/>
      <c r="N1163" s="270"/>
      <c r="O1163" s="270"/>
      <c r="P1163" s="270"/>
      <c r="Q1163" s="270"/>
      <c r="R1163" s="270"/>
      <c r="S1163" s="270"/>
      <c r="T1163" s="271"/>
      <c r="U1163" s="14"/>
      <c r="V1163" s="14"/>
      <c r="W1163" s="14"/>
      <c r="X1163" s="14"/>
      <c r="Y1163" s="14"/>
      <c r="Z1163" s="14"/>
      <c r="AA1163" s="14"/>
      <c r="AB1163" s="14"/>
      <c r="AC1163" s="14"/>
      <c r="AD1163" s="14"/>
      <c r="AE1163" s="14"/>
      <c r="AT1163" s="272" t="s">
        <v>364</v>
      </c>
      <c r="AU1163" s="272" t="s">
        <v>90</v>
      </c>
      <c r="AV1163" s="14" t="s">
        <v>90</v>
      </c>
      <c r="AW1163" s="14" t="s">
        <v>36</v>
      </c>
      <c r="AX1163" s="14" t="s">
        <v>81</v>
      </c>
      <c r="AY1163" s="272" t="s">
        <v>215</v>
      </c>
    </row>
    <row r="1164" s="13" customFormat="1">
      <c r="A1164" s="13"/>
      <c r="B1164" s="252"/>
      <c r="C1164" s="253"/>
      <c r="D1164" s="233" t="s">
        <v>364</v>
      </c>
      <c r="E1164" s="254" t="s">
        <v>1</v>
      </c>
      <c r="F1164" s="255" t="s">
        <v>395</v>
      </c>
      <c r="G1164" s="253"/>
      <c r="H1164" s="254" t="s">
        <v>1</v>
      </c>
      <c r="I1164" s="256"/>
      <c r="J1164" s="253"/>
      <c r="K1164" s="253"/>
      <c r="L1164" s="257"/>
      <c r="M1164" s="258"/>
      <c r="N1164" s="259"/>
      <c r="O1164" s="259"/>
      <c r="P1164" s="259"/>
      <c r="Q1164" s="259"/>
      <c r="R1164" s="259"/>
      <c r="S1164" s="259"/>
      <c r="T1164" s="260"/>
      <c r="U1164" s="13"/>
      <c r="V1164" s="13"/>
      <c r="W1164" s="13"/>
      <c r="X1164" s="13"/>
      <c r="Y1164" s="13"/>
      <c r="Z1164" s="13"/>
      <c r="AA1164" s="13"/>
      <c r="AB1164" s="13"/>
      <c r="AC1164" s="13"/>
      <c r="AD1164" s="13"/>
      <c r="AE1164" s="13"/>
      <c r="AT1164" s="261" t="s">
        <v>364</v>
      </c>
      <c r="AU1164" s="261" t="s">
        <v>90</v>
      </c>
      <c r="AV1164" s="13" t="s">
        <v>88</v>
      </c>
      <c r="AW1164" s="13" t="s">
        <v>36</v>
      </c>
      <c r="AX1164" s="13" t="s">
        <v>81</v>
      </c>
      <c r="AY1164" s="261" t="s">
        <v>215</v>
      </c>
    </row>
    <row r="1165" s="14" customFormat="1">
      <c r="A1165" s="14"/>
      <c r="B1165" s="262"/>
      <c r="C1165" s="263"/>
      <c r="D1165" s="233" t="s">
        <v>364</v>
      </c>
      <c r="E1165" s="264" t="s">
        <v>1</v>
      </c>
      <c r="F1165" s="265" t="s">
        <v>1231</v>
      </c>
      <c r="G1165" s="263"/>
      <c r="H1165" s="266">
        <v>0.39500000000000002</v>
      </c>
      <c r="I1165" s="267"/>
      <c r="J1165" s="263"/>
      <c r="K1165" s="263"/>
      <c r="L1165" s="268"/>
      <c r="M1165" s="269"/>
      <c r="N1165" s="270"/>
      <c r="O1165" s="270"/>
      <c r="P1165" s="270"/>
      <c r="Q1165" s="270"/>
      <c r="R1165" s="270"/>
      <c r="S1165" s="270"/>
      <c r="T1165" s="271"/>
      <c r="U1165" s="14"/>
      <c r="V1165" s="14"/>
      <c r="W1165" s="14"/>
      <c r="X1165" s="14"/>
      <c r="Y1165" s="14"/>
      <c r="Z1165" s="14"/>
      <c r="AA1165" s="14"/>
      <c r="AB1165" s="14"/>
      <c r="AC1165" s="14"/>
      <c r="AD1165" s="14"/>
      <c r="AE1165" s="14"/>
      <c r="AT1165" s="272" t="s">
        <v>364</v>
      </c>
      <c r="AU1165" s="272" t="s">
        <v>90</v>
      </c>
      <c r="AV1165" s="14" t="s">
        <v>90</v>
      </c>
      <c r="AW1165" s="14" t="s">
        <v>36</v>
      </c>
      <c r="AX1165" s="14" t="s">
        <v>81</v>
      </c>
      <c r="AY1165" s="272" t="s">
        <v>215</v>
      </c>
    </row>
    <row r="1166" s="14" customFormat="1">
      <c r="A1166" s="14"/>
      <c r="B1166" s="262"/>
      <c r="C1166" s="263"/>
      <c r="D1166" s="233" t="s">
        <v>364</v>
      </c>
      <c r="E1166" s="264" t="s">
        <v>1</v>
      </c>
      <c r="F1166" s="265" t="s">
        <v>1232</v>
      </c>
      <c r="G1166" s="263"/>
      <c r="H1166" s="266">
        <v>0.14999999999999999</v>
      </c>
      <c r="I1166" s="267"/>
      <c r="J1166" s="263"/>
      <c r="K1166" s="263"/>
      <c r="L1166" s="268"/>
      <c r="M1166" s="269"/>
      <c r="N1166" s="270"/>
      <c r="O1166" s="270"/>
      <c r="P1166" s="270"/>
      <c r="Q1166" s="270"/>
      <c r="R1166" s="270"/>
      <c r="S1166" s="270"/>
      <c r="T1166" s="271"/>
      <c r="U1166" s="14"/>
      <c r="V1166" s="14"/>
      <c r="W1166" s="14"/>
      <c r="X1166" s="14"/>
      <c r="Y1166" s="14"/>
      <c r="Z1166" s="14"/>
      <c r="AA1166" s="14"/>
      <c r="AB1166" s="14"/>
      <c r="AC1166" s="14"/>
      <c r="AD1166" s="14"/>
      <c r="AE1166" s="14"/>
      <c r="AT1166" s="272" t="s">
        <v>364</v>
      </c>
      <c r="AU1166" s="272" t="s">
        <v>90</v>
      </c>
      <c r="AV1166" s="14" t="s">
        <v>90</v>
      </c>
      <c r="AW1166" s="14" t="s">
        <v>36</v>
      </c>
      <c r="AX1166" s="14" t="s">
        <v>81</v>
      </c>
      <c r="AY1166" s="272" t="s">
        <v>215</v>
      </c>
    </row>
    <row r="1167" s="13" customFormat="1">
      <c r="A1167" s="13"/>
      <c r="B1167" s="252"/>
      <c r="C1167" s="253"/>
      <c r="D1167" s="233" t="s">
        <v>364</v>
      </c>
      <c r="E1167" s="254" t="s">
        <v>1</v>
      </c>
      <c r="F1167" s="255" t="s">
        <v>401</v>
      </c>
      <c r="G1167" s="253"/>
      <c r="H1167" s="254" t="s">
        <v>1</v>
      </c>
      <c r="I1167" s="256"/>
      <c r="J1167" s="253"/>
      <c r="K1167" s="253"/>
      <c r="L1167" s="257"/>
      <c r="M1167" s="258"/>
      <c r="N1167" s="259"/>
      <c r="O1167" s="259"/>
      <c r="P1167" s="259"/>
      <c r="Q1167" s="259"/>
      <c r="R1167" s="259"/>
      <c r="S1167" s="259"/>
      <c r="T1167" s="260"/>
      <c r="U1167" s="13"/>
      <c r="V1167" s="13"/>
      <c r="W1167" s="13"/>
      <c r="X1167" s="13"/>
      <c r="Y1167" s="13"/>
      <c r="Z1167" s="13"/>
      <c r="AA1167" s="13"/>
      <c r="AB1167" s="13"/>
      <c r="AC1167" s="13"/>
      <c r="AD1167" s="13"/>
      <c r="AE1167" s="13"/>
      <c r="AT1167" s="261" t="s">
        <v>364</v>
      </c>
      <c r="AU1167" s="261" t="s">
        <v>90</v>
      </c>
      <c r="AV1167" s="13" t="s">
        <v>88</v>
      </c>
      <c r="AW1167" s="13" t="s">
        <v>36</v>
      </c>
      <c r="AX1167" s="13" t="s">
        <v>81</v>
      </c>
      <c r="AY1167" s="261" t="s">
        <v>215</v>
      </c>
    </row>
    <row r="1168" s="14" customFormat="1">
      <c r="A1168" s="14"/>
      <c r="B1168" s="262"/>
      <c r="C1168" s="263"/>
      <c r="D1168" s="233" t="s">
        <v>364</v>
      </c>
      <c r="E1168" s="264" t="s">
        <v>1</v>
      </c>
      <c r="F1168" s="265" t="s">
        <v>1233</v>
      </c>
      <c r="G1168" s="263"/>
      <c r="H1168" s="266">
        <v>0.39800000000000002</v>
      </c>
      <c r="I1168" s="267"/>
      <c r="J1168" s="263"/>
      <c r="K1168" s="263"/>
      <c r="L1168" s="268"/>
      <c r="M1168" s="269"/>
      <c r="N1168" s="270"/>
      <c r="O1168" s="270"/>
      <c r="P1168" s="270"/>
      <c r="Q1168" s="270"/>
      <c r="R1168" s="270"/>
      <c r="S1168" s="270"/>
      <c r="T1168" s="271"/>
      <c r="U1168" s="14"/>
      <c r="V1168" s="14"/>
      <c r="W1168" s="14"/>
      <c r="X1168" s="14"/>
      <c r="Y1168" s="14"/>
      <c r="Z1168" s="14"/>
      <c r="AA1168" s="14"/>
      <c r="AB1168" s="14"/>
      <c r="AC1168" s="14"/>
      <c r="AD1168" s="14"/>
      <c r="AE1168" s="14"/>
      <c r="AT1168" s="272" t="s">
        <v>364</v>
      </c>
      <c r="AU1168" s="272" t="s">
        <v>90</v>
      </c>
      <c r="AV1168" s="14" t="s">
        <v>90</v>
      </c>
      <c r="AW1168" s="14" t="s">
        <v>36</v>
      </c>
      <c r="AX1168" s="14" t="s">
        <v>81</v>
      </c>
      <c r="AY1168" s="272" t="s">
        <v>215</v>
      </c>
    </row>
    <row r="1169" s="14" customFormat="1">
      <c r="A1169" s="14"/>
      <c r="B1169" s="262"/>
      <c r="C1169" s="263"/>
      <c r="D1169" s="233" t="s">
        <v>364</v>
      </c>
      <c r="E1169" s="264" t="s">
        <v>1</v>
      </c>
      <c r="F1169" s="265" t="s">
        <v>1234</v>
      </c>
      <c r="G1169" s="263"/>
      <c r="H1169" s="266">
        <v>0.40799999999999997</v>
      </c>
      <c r="I1169" s="267"/>
      <c r="J1169" s="263"/>
      <c r="K1169" s="263"/>
      <c r="L1169" s="268"/>
      <c r="M1169" s="269"/>
      <c r="N1169" s="270"/>
      <c r="O1169" s="270"/>
      <c r="P1169" s="270"/>
      <c r="Q1169" s="270"/>
      <c r="R1169" s="270"/>
      <c r="S1169" s="270"/>
      <c r="T1169" s="271"/>
      <c r="U1169" s="14"/>
      <c r="V1169" s="14"/>
      <c r="W1169" s="14"/>
      <c r="X1169" s="14"/>
      <c r="Y1169" s="14"/>
      <c r="Z1169" s="14"/>
      <c r="AA1169" s="14"/>
      <c r="AB1169" s="14"/>
      <c r="AC1169" s="14"/>
      <c r="AD1169" s="14"/>
      <c r="AE1169" s="14"/>
      <c r="AT1169" s="272" t="s">
        <v>364</v>
      </c>
      <c r="AU1169" s="272" t="s">
        <v>90</v>
      </c>
      <c r="AV1169" s="14" t="s">
        <v>90</v>
      </c>
      <c r="AW1169" s="14" t="s">
        <v>36</v>
      </c>
      <c r="AX1169" s="14" t="s">
        <v>81</v>
      </c>
      <c r="AY1169" s="272" t="s">
        <v>215</v>
      </c>
    </row>
    <row r="1170" s="14" customFormat="1">
      <c r="A1170" s="14"/>
      <c r="B1170" s="262"/>
      <c r="C1170" s="263"/>
      <c r="D1170" s="233" t="s">
        <v>364</v>
      </c>
      <c r="E1170" s="264" t="s">
        <v>1</v>
      </c>
      <c r="F1170" s="265" t="s">
        <v>1235</v>
      </c>
      <c r="G1170" s="263"/>
      <c r="H1170" s="266">
        <v>0.63300000000000001</v>
      </c>
      <c r="I1170" s="267"/>
      <c r="J1170" s="263"/>
      <c r="K1170" s="263"/>
      <c r="L1170" s="268"/>
      <c r="M1170" s="269"/>
      <c r="N1170" s="270"/>
      <c r="O1170" s="270"/>
      <c r="P1170" s="270"/>
      <c r="Q1170" s="270"/>
      <c r="R1170" s="270"/>
      <c r="S1170" s="270"/>
      <c r="T1170" s="271"/>
      <c r="U1170" s="14"/>
      <c r="V1170" s="14"/>
      <c r="W1170" s="14"/>
      <c r="X1170" s="14"/>
      <c r="Y1170" s="14"/>
      <c r="Z1170" s="14"/>
      <c r="AA1170" s="14"/>
      <c r="AB1170" s="14"/>
      <c r="AC1170" s="14"/>
      <c r="AD1170" s="14"/>
      <c r="AE1170" s="14"/>
      <c r="AT1170" s="272" t="s">
        <v>364</v>
      </c>
      <c r="AU1170" s="272" t="s">
        <v>90</v>
      </c>
      <c r="AV1170" s="14" t="s">
        <v>90</v>
      </c>
      <c r="AW1170" s="14" t="s">
        <v>36</v>
      </c>
      <c r="AX1170" s="14" t="s">
        <v>81</v>
      </c>
      <c r="AY1170" s="272" t="s">
        <v>215</v>
      </c>
    </row>
    <row r="1171" s="16" customFormat="1">
      <c r="A1171" s="16"/>
      <c r="B1171" s="284"/>
      <c r="C1171" s="285"/>
      <c r="D1171" s="233" t="s">
        <v>364</v>
      </c>
      <c r="E1171" s="286" t="s">
        <v>1</v>
      </c>
      <c r="F1171" s="287" t="s">
        <v>403</v>
      </c>
      <c r="G1171" s="285"/>
      <c r="H1171" s="288">
        <v>3.0840000000000001</v>
      </c>
      <c r="I1171" s="289"/>
      <c r="J1171" s="285"/>
      <c r="K1171" s="285"/>
      <c r="L1171" s="290"/>
      <c r="M1171" s="291"/>
      <c r="N1171" s="292"/>
      <c r="O1171" s="292"/>
      <c r="P1171" s="292"/>
      <c r="Q1171" s="292"/>
      <c r="R1171" s="292"/>
      <c r="S1171" s="292"/>
      <c r="T1171" s="293"/>
      <c r="U1171" s="16"/>
      <c r="V1171" s="16"/>
      <c r="W1171" s="16"/>
      <c r="X1171" s="16"/>
      <c r="Y1171" s="16"/>
      <c r="Z1171" s="16"/>
      <c r="AA1171" s="16"/>
      <c r="AB1171" s="16"/>
      <c r="AC1171" s="16"/>
      <c r="AD1171" s="16"/>
      <c r="AE1171" s="16"/>
      <c r="AT1171" s="294" t="s">
        <v>364</v>
      </c>
      <c r="AU1171" s="294" t="s">
        <v>90</v>
      </c>
      <c r="AV1171" s="16" t="s">
        <v>227</v>
      </c>
      <c r="AW1171" s="16" t="s">
        <v>36</v>
      </c>
      <c r="AX1171" s="16" t="s">
        <v>81</v>
      </c>
      <c r="AY1171" s="294" t="s">
        <v>215</v>
      </c>
    </row>
    <row r="1172" s="13" customFormat="1">
      <c r="A1172" s="13"/>
      <c r="B1172" s="252"/>
      <c r="C1172" s="253"/>
      <c r="D1172" s="233" t="s">
        <v>364</v>
      </c>
      <c r="E1172" s="254" t="s">
        <v>1</v>
      </c>
      <c r="F1172" s="255" t="s">
        <v>1236</v>
      </c>
      <c r="G1172" s="253"/>
      <c r="H1172" s="254" t="s">
        <v>1</v>
      </c>
      <c r="I1172" s="256"/>
      <c r="J1172" s="253"/>
      <c r="K1172" s="253"/>
      <c r="L1172" s="257"/>
      <c r="M1172" s="258"/>
      <c r="N1172" s="259"/>
      <c r="O1172" s="259"/>
      <c r="P1172" s="259"/>
      <c r="Q1172" s="259"/>
      <c r="R1172" s="259"/>
      <c r="S1172" s="259"/>
      <c r="T1172" s="260"/>
      <c r="U1172" s="13"/>
      <c r="V1172" s="13"/>
      <c r="W1172" s="13"/>
      <c r="X1172" s="13"/>
      <c r="Y1172" s="13"/>
      <c r="Z1172" s="13"/>
      <c r="AA1172" s="13"/>
      <c r="AB1172" s="13"/>
      <c r="AC1172" s="13"/>
      <c r="AD1172" s="13"/>
      <c r="AE1172" s="13"/>
      <c r="AT1172" s="261" t="s">
        <v>364</v>
      </c>
      <c r="AU1172" s="261" t="s">
        <v>90</v>
      </c>
      <c r="AV1172" s="13" t="s">
        <v>88</v>
      </c>
      <c r="AW1172" s="13" t="s">
        <v>36</v>
      </c>
      <c r="AX1172" s="13" t="s">
        <v>81</v>
      </c>
      <c r="AY1172" s="261" t="s">
        <v>215</v>
      </c>
    </row>
    <row r="1173" s="13" customFormat="1">
      <c r="A1173" s="13"/>
      <c r="B1173" s="252"/>
      <c r="C1173" s="253"/>
      <c r="D1173" s="233" t="s">
        <v>364</v>
      </c>
      <c r="E1173" s="254" t="s">
        <v>1</v>
      </c>
      <c r="F1173" s="255" t="s">
        <v>853</v>
      </c>
      <c r="G1173" s="253"/>
      <c r="H1173" s="254" t="s">
        <v>1</v>
      </c>
      <c r="I1173" s="256"/>
      <c r="J1173" s="253"/>
      <c r="K1173" s="253"/>
      <c r="L1173" s="257"/>
      <c r="M1173" s="258"/>
      <c r="N1173" s="259"/>
      <c r="O1173" s="259"/>
      <c r="P1173" s="259"/>
      <c r="Q1173" s="259"/>
      <c r="R1173" s="259"/>
      <c r="S1173" s="259"/>
      <c r="T1173" s="260"/>
      <c r="U1173" s="13"/>
      <c r="V1173" s="13"/>
      <c r="W1173" s="13"/>
      <c r="X1173" s="13"/>
      <c r="Y1173" s="13"/>
      <c r="Z1173" s="13"/>
      <c r="AA1173" s="13"/>
      <c r="AB1173" s="13"/>
      <c r="AC1173" s="13"/>
      <c r="AD1173" s="13"/>
      <c r="AE1173" s="13"/>
      <c r="AT1173" s="261" t="s">
        <v>364</v>
      </c>
      <c r="AU1173" s="261" t="s">
        <v>90</v>
      </c>
      <c r="AV1173" s="13" t="s">
        <v>88</v>
      </c>
      <c r="AW1173" s="13" t="s">
        <v>36</v>
      </c>
      <c r="AX1173" s="13" t="s">
        <v>81</v>
      </c>
      <c r="AY1173" s="261" t="s">
        <v>215</v>
      </c>
    </row>
    <row r="1174" s="13" customFormat="1">
      <c r="A1174" s="13"/>
      <c r="B1174" s="252"/>
      <c r="C1174" s="253"/>
      <c r="D1174" s="233" t="s">
        <v>364</v>
      </c>
      <c r="E1174" s="254" t="s">
        <v>1</v>
      </c>
      <c r="F1174" s="255" t="s">
        <v>389</v>
      </c>
      <c r="G1174" s="253"/>
      <c r="H1174" s="254" t="s">
        <v>1</v>
      </c>
      <c r="I1174" s="256"/>
      <c r="J1174" s="253"/>
      <c r="K1174" s="253"/>
      <c r="L1174" s="257"/>
      <c r="M1174" s="258"/>
      <c r="N1174" s="259"/>
      <c r="O1174" s="259"/>
      <c r="P1174" s="259"/>
      <c r="Q1174" s="259"/>
      <c r="R1174" s="259"/>
      <c r="S1174" s="259"/>
      <c r="T1174" s="260"/>
      <c r="U1174" s="13"/>
      <c r="V1174" s="13"/>
      <c r="W1174" s="13"/>
      <c r="X1174" s="13"/>
      <c r="Y1174" s="13"/>
      <c r="Z1174" s="13"/>
      <c r="AA1174" s="13"/>
      <c r="AB1174" s="13"/>
      <c r="AC1174" s="13"/>
      <c r="AD1174" s="13"/>
      <c r="AE1174" s="13"/>
      <c r="AT1174" s="261" t="s">
        <v>364</v>
      </c>
      <c r="AU1174" s="261" t="s">
        <v>90</v>
      </c>
      <c r="AV1174" s="13" t="s">
        <v>88</v>
      </c>
      <c r="AW1174" s="13" t="s">
        <v>36</v>
      </c>
      <c r="AX1174" s="13" t="s">
        <v>81</v>
      </c>
      <c r="AY1174" s="261" t="s">
        <v>215</v>
      </c>
    </row>
    <row r="1175" s="14" customFormat="1">
      <c r="A1175" s="14"/>
      <c r="B1175" s="262"/>
      <c r="C1175" s="263"/>
      <c r="D1175" s="233" t="s">
        <v>364</v>
      </c>
      <c r="E1175" s="264" t="s">
        <v>1</v>
      </c>
      <c r="F1175" s="265" t="s">
        <v>1237</v>
      </c>
      <c r="G1175" s="263"/>
      <c r="H1175" s="266">
        <v>0.623</v>
      </c>
      <c r="I1175" s="267"/>
      <c r="J1175" s="263"/>
      <c r="K1175" s="263"/>
      <c r="L1175" s="268"/>
      <c r="M1175" s="269"/>
      <c r="N1175" s="270"/>
      <c r="O1175" s="270"/>
      <c r="P1175" s="270"/>
      <c r="Q1175" s="270"/>
      <c r="R1175" s="270"/>
      <c r="S1175" s="270"/>
      <c r="T1175" s="271"/>
      <c r="U1175" s="14"/>
      <c r="V1175" s="14"/>
      <c r="W1175" s="14"/>
      <c r="X1175" s="14"/>
      <c r="Y1175" s="14"/>
      <c r="Z1175" s="14"/>
      <c r="AA1175" s="14"/>
      <c r="AB1175" s="14"/>
      <c r="AC1175" s="14"/>
      <c r="AD1175" s="14"/>
      <c r="AE1175" s="14"/>
      <c r="AT1175" s="272" t="s">
        <v>364</v>
      </c>
      <c r="AU1175" s="272" t="s">
        <v>90</v>
      </c>
      <c r="AV1175" s="14" t="s">
        <v>90</v>
      </c>
      <c r="AW1175" s="14" t="s">
        <v>36</v>
      </c>
      <c r="AX1175" s="14" t="s">
        <v>81</v>
      </c>
      <c r="AY1175" s="272" t="s">
        <v>215</v>
      </c>
    </row>
    <row r="1176" s="13" customFormat="1">
      <c r="A1176" s="13"/>
      <c r="B1176" s="252"/>
      <c r="C1176" s="253"/>
      <c r="D1176" s="233" t="s">
        <v>364</v>
      </c>
      <c r="E1176" s="254" t="s">
        <v>1</v>
      </c>
      <c r="F1176" s="255" t="s">
        <v>401</v>
      </c>
      <c r="G1176" s="253"/>
      <c r="H1176" s="254" t="s">
        <v>1</v>
      </c>
      <c r="I1176" s="256"/>
      <c r="J1176" s="253"/>
      <c r="K1176" s="253"/>
      <c r="L1176" s="257"/>
      <c r="M1176" s="258"/>
      <c r="N1176" s="259"/>
      <c r="O1176" s="259"/>
      <c r="P1176" s="259"/>
      <c r="Q1176" s="259"/>
      <c r="R1176" s="259"/>
      <c r="S1176" s="259"/>
      <c r="T1176" s="260"/>
      <c r="U1176" s="13"/>
      <c r="V1176" s="13"/>
      <c r="W1176" s="13"/>
      <c r="X1176" s="13"/>
      <c r="Y1176" s="13"/>
      <c r="Z1176" s="13"/>
      <c r="AA1176" s="13"/>
      <c r="AB1176" s="13"/>
      <c r="AC1176" s="13"/>
      <c r="AD1176" s="13"/>
      <c r="AE1176" s="13"/>
      <c r="AT1176" s="261" t="s">
        <v>364</v>
      </c>
      <c r="AU1176" s="261" t="s">
        <v>90</v>
      </c>
      <c r="AV1176" s="13" t="s">
        <v>88</v>
      </c>
      <c r="AW1176" s="13" t="s">
        <v>36</v>
      </c>
      <c r="AX1176" s="13" t="s">
        <v>81</v>
      </c>
      <c r="AY1176" s="261" t="s">
        <v>215</v>
      </c>
    </row>
    <row r="1177" s="14" customFormat="1">
      <c r="A1177" s="14"/>
      <c r="B1177" s="262"/>
      <c r="C1177" s="263"/>
      <c r="D1177" s="233" t="s">
        <v>364</v>
      </c>
      <c r="E1177" s="264" t="s">
        <v>1</v>
      </c>
      <c r="F1177" s="265" t="s">
        <v>1238</v>
      </c>
      <c r="G1177" s="263"/>
      <c r="H1177" s="266">
        <v>1.0840000000000001</v>
      </c>
      <c r="I1177" s="267"/>
      <c r="J1177" s="263"/>
      <c r="K1177" s="263"/>
      <c r="L1177" s="268"/>
      <c r="M1177" s="269"/>
      <c r="N1177" s="270"/>
      <c r="O1177" s="270"/>
      <c r="P1177" s="270"/>
      <c r="Q1177" s="270"/>
      <c r="R1177" s="270"/>
      <c r="S1177" s="270"/>
      <c r="T1177" s="271"/>
      <c r="U1177" s="14"/>
      <c r="V1177" s="14"/>
      <c r="W1177" s="14"/>
      <c r="X1177" s="14"/>
      <c r="Y1177" s="14"/>
      <c r="Z1177" s="14"/>
      <c r="AA1177" s="14"/>
      <c r="AB1177" s="14"/>
      <c r="AC1177" s="14"/>
      <c r="AD1177" s="14"/>
      <c r="AE1177" s="14"/>
      <c r="AT1177" s="272" t="s">
        <v>364</v>
      </c>
      <c r="AU1177" s="272" t="s">
        <v>90</v>
      </c>
      <c r="AV1177" s="14" t="s">
        <v>90</v>
      </c>
      <c r="AW1177" s="14" t="s">
        <v>36</v>
      </c>
      <c r="AX1177" s="14" t="s">
        <v>81</v>
      </c>
      <c r="AY1177" s="272" t="s">
        <v>215</v>
      </c>
    </row>
    <row r="1178" s="16" customFormat="1">
      <c r="A1178" s="16"/>
      <c r="B1178" s="284"/>
      <c r="C1178" s="285"/>
      <c r="D1178" s="233" t="s">
        <v>364</v>
      </c>
      <c r="E1178" s="286" t="s">
        <v>1</v>
      </c>
      <c r="F1178" s="287" t="s">
        <v>403</v>
      </c>
      <c r="G1178" s="285"/>
      <c r="H1178" s="288">
        <v>1.7070000000000001</v>
      </c>
      <c r="I1178" s="289"/>
      <c r="J1178" s="285"/>
      <c r="K1178" s="285"/>
      <c r="L1178" s="290"/>
      <c r="M1178" s="291"/>
      <c r="N1178" s="292"/>
      <c r="O1178" s="292"/>
      <c r="P1178" s="292"/>
      <c r="Q1178" s="292"/>
      <c r="R1178" s="292"/>
      <c r="S1178" s="292"/>
      <c r="T1178" s="293"/>
      <c r="U1178" s="16"/>
      <c r="V1178" s="16"/>
      <c r="W1178" s="16"/>
      <c r="X1178" s="16"/>
      <c r="Y1178" s="16"/>
      <c r="Z1178" s="16"/>
      <c r="AA1178" s="16"/>
      <c r="AB1178" s="16"/>
      <c r="AC1178" s="16"/>
      <c r="AD1178" s="16"/>
      <c r="AE1178" s="16"/>
      <c r="AT1178" s="294" t="s">
        <v>364</v>
      </c>
      <c r="AU1178" s="294" t="s">
        <v>90</v>
      </c>
      <c r="AV1178" s="16" t="s">
        <v>227</v>
      </c>
      <c r="AW1178" s="16" t="s">
        <v>36</v>
      </c>
      <c r="AX1178" s="16" t="s">
        <v>81</v>
      </c>
      <c r="AY1178" s="294" t="s">
        <v>215</v>
      </c>
    </row>
    <row r="1179" s="13" customFormat="1">
      <c r="A1179" s="13"/>
      <c r="B1179" s="252"/>
      <c r="C1179" s="253"/>
      <c r="D1179" s="233" t="s">
        <v>364</v>
      </c>
      <c r="E1179" s="254" t="s">
        <v>1</v>
      </c>
      <c r="F1179" s="255" t="s">
        <v>1239</v>
      </c>
      <c r="G1179" s="253"/>
      <c r="H1179" s="254" t="s">
        <v>1</v>
      </c>
      <c r="I1179" s="256"/>
      <c r="J1179" s="253"/>
      <c r="K1179" s="253"/>
      <c r="L1179" s="257"/>
      <c r="M1179" s="258"/>
      <c r="N1179" s="259"/>
      <c r="O1179" s="259"/>
      <c r="P1179" s="259"/>
      <c r="Q1179" s="259"/>
      <c r="R1179" s="259"/>
      <c r="S1179" s="259"/>
      <c r="T1179" s="260"/>
      <c r="U1179" s="13"/>
      <c r="V1179" s="13"/>
      <c r="W1179" s="13"/>
      <c r="X1179" s="13"/>
      <c r="Y1179" s="13"/>
      <c r="Z1179" s="13"/>
      <c r="AA1179" s="13"/>
      <c r="AB1179" s="13"/>
      <c r="AC1179" s="13"/>
      <c r="AD1179" s="13"/>
      <c r="AE1179" s="13"/>
      <c r="AT1179" s="261" t="s">
        <v>364</v>
      </c>
      <c r="AU1179" s="261" t="s">
        <v>90</v>
      </c>
      <c r="AV1179" s="13" t="s">
        <v>88</v>
      </c>
      <c r="AW1179" s="13" t="s">
        <v>36</v>
      </c>
      <c r="AX1179" s="13" t="s">
        <v>81</v>
      </c>
      <c r="AY1179" s="261" t="s">
        <v>215</v>
      </c>
    </row>
    <row r="1180" s="13" customFormat="1">
      <c r="A1180" s="13"/>
      <c r="B1180" s="252"/>
      <c r="C1180" s="253"/>
      <c r="D1180" s="233" t="s">
        <v>364</v>
      </c>
      <c r="E1180" s="254" t="s">
        <v>1</v>
      </c>
      <c r="F1180" s="255" t="s">
        <v>1058</v>
      </c>
      <c r="G1180" s="253"/>
      <c r="H1180" s="254" t="s">
        <v>1</v>
      </c>
      <c r="I1180" s="256"/>
      <c r="J1180" s="253"/>
      <c r="K1180" s="253"/>
      <c r="L1180" s="257"/>
      <c r="M1180" s="258"/>
      <c r="N1180" s="259"/>
      <c r="O1180" s="259"/>
      <c r="P1180" s="259"/>
      <c r="Q1180" s="259"/>
      <c r="R1180" s="259"/>
      <c r="S1180" s="259"/>
      <c r="T1180" s="260"/>
      <c r="U1180" s="13"/>
      <c r="V1180" s="13"/>
      <c r="W1180" s="13"/>
      <c r="X1180" s="13"/>
      <c r="Y1180" s="13"/>
      <c r="Z1180" s="13"/>
      <c r="AA1180" s="13"/>
      <c r="AB1180" s="13"/>
      <c r="AC1180" s="13"/>
      <c r="AD1180" s="13"/>
      <c r="AE1180" s="13"/>
      <c r="AT1180" s="261" t="s">
        <v>364</v>
      </c>
      <c r="AU1180" s="261" t="s">
        <v>90</v>
      </c>
      <c r="AV1180" s="13" t="s">
        <v>88</v>
      </c>
      <c r="AW1180" s="13" t="s">
        <v>36</v>
      </c>
      <c r="AX1180" s="13" t="s">
        <v>81</v>
      </c>
      <c r="AY1180" s="261" t="s">
        <v>215</v>
      </c>
    </row>
    <row r="1181" s="13" customFormat="1">
      <c r="A1181" s="13"/>
      <c r="B1181" s="252"/>
      <c r="C1181" s="253"/>
      <c r="D1181" s="233" t="s">
        <v>364</v>
      </c>
      <c r="E1181" s="254" t="s">
        <v>1</v>
      </c>
      <c r="F1181" s="255" t="s">
        <v>389</v>
      </c>
      <c r="G1181" s="253"/>
      <c r="H1181" s="254" t="s">
        <v>1</v>
      </c>
      <c r="I1181" s="256"/>
      <c r="J1181" s="253"/>
      <c r="K1181" s="253"/>
      <c r="L1181" s="257"/>
      <c r="M1181" s="258"/>
      <c r="N1181" s="259"/>
      <c r="O1181" s="259"/>
      <c r="P1181" s="259"/>
      <c r="Q1181" s="259"/>
      <c r="R1181" s="259"/>
      <c r="S1181" s="259"/>
      <c r="T1181" s="260"/>
      <c r="U1181" s="13"/>
      <c r="V1181" s="13"/>
      <c r="W1181" s="13"/>
      <c r="X1181" s="13"/>
      <c r="Y1181" s="13"/>
      <c r="Z1181" s="13"/>
      <c r="AA1181" s="13"/>
      <c r="AB1181" s="13"/>
      <c r="AC1181" s="13"/>
      <c r="AD1181" s="13"/>
      <c r="AE1181" s="13"/>
      <c r="AT1181" s="261" t="s">
        <v>364</v>
      </c>
      <c r="AU1181" s="261" t="s">
        <v>90</v>
      </c>
      <c r="AV1181" s="13" t="s">
        <v>88</v>
      </c>
      <c r="AW1181" s="13" t="s">
        <v>36</v>
      </c>
      <c r="AX1181" s="13" t="s">
        <v>81</v>
      </c>
      <c r="AY1181" s="261" t="s">
        <v>215</v>
      </c>
    </row>
    <row r="1182" s="14" customFormat="1">
      <c r="A1182" s="14"/>
      <c r="B1182" s="262"/>
      <c r="C1182" s="263"/>
      <c r="D1182" s="233" t="s">
        <v>364</v>
      </c>
      <c r="E1182" s="264" t="s">
        <v>1</v>
      </c>
      <c r="F1182" s="265" t="s">
        <v>1240</v>
      </c>
      <c r="G1182" s="263"/>
      <c r="H1182" s="266">
        <v>3.0950000000000002</v>
      </c>
      <c r="I1182" s="267"/>
      <c r="J1182" s="263"/>
      <c r="K1182" s="263"/>
      <c r="L1182" s="268"/>
      <c r="M1182" s="269"/>
      <c r="N1182" s="270"/>
      <c r="O1182" s="270"/>
      <c r="P1182" s="270"/>
      <c r="Q1182" s="270"/>
      <c r="R1182" s="270"/>
      <c r="S1182" s="270"/>
      <c r="T1182" s="271"/>
      <c r="U1182" s="14"/>
      <c r="V1182" s="14"/>
      <c r="W1182" s="14"/>
      <c r="X1182" s="14"/>
      <c r="Y1182" s="14"/>
      <c r="Z1182" s="14"/>
      <c r="AA1182" s="14"/>
      <c r="AB1182" s="14"/>
      <c r="AC1182" s="14"/>
      <c r="AD1182" s="14"/>
      <c r="AE1182" s="14"/>
      <c r="AT1182" s="272" t="s">
        <v>364</v>
      </c>
      <c r="AU1182" s="272" t="s">
        <v>90</v>
      </c>
      <c r="AV1182" s="14" t="s">
        <v>90</v>
      </c>
      <c r="AW1182" s="14" t="s">
        <v>36</v>
      </c>
      <c r="AX1182" s="14" t="s">
        <v>81</v>
      </c>
      <c r="AY1182" s="272" t="s">
        <v>215</v>
      </c>
    </row>
    <row r="1183" s="14" customFormat="1">
      <c r="A1183" s="14"/>
      <c r="B1183" s="262"/>
      <c r="C1183" s="263"/>
      <c r="D1183" s="233" t="s">
        <v>364</v>
      </c>
      <c r="E1183" s="264" t="s">
        <v>1</v>
      </c>
      <c r="F1183" s="265" t="s">
        <v>1241</v>
      </c>
      <c r="G1183" s="263"/>
      <c r="H1183" s="266">
        <v>-0.58999999999999997</v>
      </c>
      <c r="I1183" s="267"/>
      <c r="J1183" s="263"/>
      <c r="K1183" s="263"/>
      <c r="L1183" s="268"/>
      <c r="M1183" s="269"/>
      <c r="N1183" s="270"/>
      <c r="O1183" s="270"/>
      <c r="P1183" s="270"/>
      <c r="Q1183" s="270"/>
      <c r="R1183" s="270"/>
      <c r="S1183" s="270"/>
      <c r="T1183" s="271"/>
      <c r="U1183" s="14"/>
      <c r="V1183" s="14"/>
      <c r="W1183" s="14"/>
      <c r="X1183" s="14"/>
      <c r="Y1183" s="14"/>
      <c r="Z1183" s="14"/>
      <c r="AA1183" s="14"/>
      <c r="AB1183" s="14"/>
      <c r="AC1183" s="14"/>
      <c r="AD1183" s="14"/>
      <c r="AE1183" s="14"/>
      <c r="AT1183" s="272" t="s">
        <v>364</v>
      </c>
      <c r="AU1183" s="272" t="s">
        <v>90</v>
      </c>
      <c r="AV1183" s="14" t="s">
        <v>90</v>
      </c>
      <c r="AW1183" s="14" t="s">
        <v>36</v>
      </c>
      <c r="AX1183" s="14" t="s">
        <v>81</v>
      </c>
      <c r="AY1183" s="272" t="s">
        <v>215</v>
      </c>
    </row>
    <row r="1184" s="13" customFormat="1">
      <c r="A1184" s="13"/>
      <c r="B1184" s="252"/>
      <c r="C1184" s="253"/>
      <c r="D1184" s="233" t="s">
        <v>364</v>
      </c>
      <c r="E1184" s="254" t="s">
        <v>1</v>
      </c>
      <c r="F1184" s="255" t="s">
        <v>395</v>
      </c>
      <c r="G1184" s="253"/>
      <c r="H1184" s="254" t="s">
        <v>1</v>
      </c>
      <c r="I1184" s="256"/>
      <c r="J1184" s="253"/>
      <c r="K1184" s="253"/>
      <c r="L1184" s="257"/>
      <c r="M1184" s="258"/>
      <c r="N1184" s="259"/>
      <c r="O1184" s="259"/>
      <c r="P1184" s="259"/>
      <c r="Q1184" s="259"/>
      <c r="R1184" s="259"/>
      <c r="S1184" s="259"/>
      <c r="T1184" s="260"/>
      <c r="U1184" s="13"/>
      <c r="V1184" s="13"/>
      <c r="W1184" s="13"/>
      <c r="X1184" s="13"/>
      <c r="Y1184" s="13"/>
      <c r="Z1184" s="13"/>
      <c r="AA1184" s="13"/>
      <c r="AB1184" s="13"/>
      <c r="AC1184" s="13"/>
      <c r="AD1184" s="13"/>
      <c r="AE1184" s="13"/>
      <c r="AT1184" s="261" t="s">
        <v>364</v>
      </c>
      <c r="AU1184" s="261" t="s">
        <v>90</v>
      </c>
      <c r="AV1184" s="13" t="s">
        <v>88</v>
      </c>
      <c r="AW1184" s="13" t="s">
        <v>36</v>
      </c>
      <c r="AX1184" s="13" t="s">
        <v>81</v>
      </c>
      <c r="AY1184" s="261" t="s">
        <v>215</v>
      </c>
    </row>
    <row r="1185" s="14" customFormat="1">
      <c r="A1185" s="14"/>
      <c r="B1185" s="262"/>
      <c r="C1185" s="263"/>
      <c r="D1185" s="233" t="s">
        <v>364</v>
      </c>
      <c r="E1185" s="264" t="s">
        <v>1</v>
      </c>
      <c r="F1185" s="265" t="s">
        <v>1242</v>
      </c>
      <c r="G1185" s="263"/>
      <c r="H1185" s="266">
        <v>0.67500000000000004</v>
      </c>
      <c r="I1185" s="267"/>
      <c r="J1185" s="263"/>
      <c r="K1185" s="263"/>
      <c r="L1185" s="268"/>
      <c r="M1185" s="269"/>
      <c r="N1185" s="270"/>
      <c r="O1185" s="270"/>
      <c r="P1185" s="270"/>
      <c r="Q1185" s="270"/>
      <c r="R1185" s="270"/>
      <c r="S1185" s="270"/>
      <c r="T1185" s="271"/>
      <c r="U1185" s="14"/>
      <c r="V1185" s="14"/>
      <c r="W1185" s="14"/>
      <c r="X1185" s="14"/>
      <c r="Y1185" s="14"/>
      <c r="Z1185" s="14"/>
      <c r="AA1185" s="14"/>
      <c r="AB1185" s="14"/>
      <c r="AC1185" s="14"/>
      <c r="AD1185" s="14"/>
      <c r="AE1185" s="14"/>
      <c r="AT1185" s="272" t="s">
        <v>364</v>
      </c>
      <c r="AU1185" s="272" t="s">
        <v>90</v>
      </c>
      <c r="AV1185" s="14" t="s">
        <v>90</v>
      </c>
      <c r="AW1185" s="14" t="s">
        <v>36</v>
      </c>
      <c r="AX1185" s="14" t="s">
        <v>81</v>
      </c>
      <c r="AY1185" s="272" t="s">
        <v>215</v>
      </c>
    </row>
    <row r="1186" s="14" customFormat="1">
      <c r="A1186" s="14"/>
      <c r="B1186" s="262"/>
      <c r="C1186" s="263"/>
      <c r="D1186" s="233" t="s">
        <v>364</v>
      </c>
      <c r="E1186" s="264" t="s">
        <v>1</v>
      </c>
      <c r="F1186" s="265" t="s">
        <v>1243</v>
      </c>
      <c r="G1186" s="263"/>
      <c r="H1186" s="266">
        <v>0.14999999999999999</v>
      </c>
      <c r="I1186" s="267"/>
      <c r="J1186" s="263"/>
      <c r="K1186" s="263"/>
      <c r="L1186" s="268"/>
      <c r="M1186" s="269"/>
      <c r="N1186" s="270"/>
      <c r="O1186" s="270"/>
      <c r="P1186" s="270"/>
      <c r="Q1186" s="270"/>
      <c r="R1186" s="270"/>
      <c r="S1186" s="270"/>
      <c r="T1186" s="271"/>
      <c r="U1186" s="14"/>
      <c r="V1186" s="14"/>
      <c r="W1186" s="14"/>
      <c r="X1186" s="14"/>
      <c r="Y1186" s="14"/>
      <c r="Z1186" s="14"/>
      <c r="AA1186" s="14"/>
      <c r="AB1186" s="14"/>
      <c r="AC1186" s="14"/>
      <c r="AD1186" s="14"/>
      <c r="AE1186" s="14"/>
      <c r="AT1186" s="272" t="s">
        <v>364</v>
      </c>
      <c r="AU1186" s="272" t="s">
        <v>90</v>
      </c>
      <c r="AV1186" s="14" t="s">
        <v>90</v>
      </c>
      <c r="AW1186" s="14" t="s">
        <v>36</v>
      </c>
      <c r="AX1186" s="14" t="s">
        <v>81</v>
      </c>
      <c r="AY1186" s="272" t="s">
        <v>215</v>
      </c>
    </row>
    <row r="1187" s="13" customFormat="1">
      <c r="A1187" s="13"/>
      <c r="B1187" s="252"/>
      <c r="C1187" s="253"/>
      <c r="D1187" s="233" t="s">
        <v>364</v>
      </c>
      <c r="E1187" s="254" t="s">
        <v>1</v>
      </c>
      <c r="F1187" s="255" t="s">
        <v>401</v>
      </c>
      <c r="G1187" s="253"/>
      <c r="H1187" s="254" t="s">
        <v>1</v>
      </c>
      <c r="I1187" s="256"/>
      <c r="J1187" s="253"/>
      <c r="K1187" s="253"/>
      <c r="L1187" s="257"/>
      <c r="M1187" s="258"/>
      <c r="N1187" s="259"/>
      <c r="O1187" s="259"/>
      <c r="P1187" s="259"/>
      <c r="Q1187" s="259"/>
      <c r="R1187" s="259"/>
      <c r="S1187" s="259"/>
      <c r="T1187" s="260"/>
      <c r="U1187" s="13"/>
      <c r="V1187" s="13"/>
      <c r="W1187" s="13"/>
      <c r="X1187" s="13"/>
      <c r="Y1187" s="13"/>
      <c r="Z1187" s="13"/>
      <c r="AA1187" s="13"/>
      <c r="AB1187" s="13"/>
      <c r="AC1187" s="13"/>
      <c r="AD1187" s="13"/>
      <c r="AE1187" s="13"/>
      <c r="AT1187" s="261" t="s">
        <v>364</v>
      </c>
      <c r="AU1187" s="261" t="s">
        <v>90</v>
      </c>
      <c r="AV1187" s="13" t="s">
        <v>88</v>
      </c>
      <c r="AW1187" s="13" t="s">
        <v>36</v>
      </c>
      <c r="AX1187" s="13" t="s">
        <v>81</v>
      </c>
      <c r="AY1187" s="261" t="s">
        <v>215</v>
      </c>
    </row>
    <row r="1188" s="14" customFormat="1">
      <c r="A1188" s="14"/>
      <c r="B1188" s="262"/>
      <c r="C1188" s="263"/>
      <c r="D1188" s="233" t="s">
        <v>364</v>
      </c>
      <c r="E1188" s="264" t="s">
        <v>1</v>
      </c>
      <c r="F1188" s="265" t="s">
        <v>1240</v>
      </c>
      <c r="G1188" s="263"/>
      <c r="H1188" s="266">
        <v>3.0950000000000002</v>
      </c>
      <c r="I1188" s="267"/>
      <c r="J1188" s="263"/>
      <c r="K1188" s="263"/>
      <c r="L1188" s="268"/>
      <c r="M1188" s="269"/>
      <c r="N1188" s="270"/>
      <c r="O1188" s="270"/>
      <c r="P1188" s="270"/>
      <c r="Q1188" s="270"/>
      <c r="R1188" s="270"/>
      <c r="S1188" s="270"/>
      <c r="T1188" s="271"/>
      <c r="U1188" s="14"/>
      <c r="V1188" s="14"/>
      <c r="W1188" s="14"/>
      <c r="X1188" s="14"/>
      <c r="Y1188" s="14"/>
      <c r="Z1188" s="14"/>
      <c r="AA1188" s="14"/>
      <c r="AB1188" s="14"/>
      <c r="AC1188" s="14"/>
      <c r="AD1188" s="14"/>
      <c r="AE1188" s="14"/>
      <c r="AT1188" s="272" t="s">
        <v>364</v>
      </c>
      <c r="AU1188" s="272" t="s">
        <v>90</v>
      </c>
      <c r="AV1188" s="14" t="s">
        <v>90</v>
      </c>
      <c r="AW1188" s="14" t="s">
        <v>36</v>
      </c>
      <c r="AX1188" s="14" t="s">
        <v>81</v>
      </c>
      <c r="AY1188" s="272" t="s">
        <v>215</v>
      </c>
    </row>
    <row r="1189" s="14" customFormat="1">
      <c r="A1189" s="14"/>
      <c r="B1189" s="262"/>
      <c r="C1189" s="263"/>
      <c r="D1189" s="233" t="s">
        <v>364</v>
      </c>
      <c r="E1189" s="264" t="s">
        <v>1</v>
      </c>
      <c r="F1189" s="265" t="s">
        <v>1244</v>
      </c>
      <c r="G1189" s="263"/>
      <c r="H1189" s="266">
        <v>-0.65500000000000003</v>
      </c>
      <c r="I1189" s="267"/>
      <c r="J1189" s="263"/>
      <c r="K1189" s="263"/>
      <c r="L1189" s="268"/>
      <c r="M1189" s="269"/>
      <c r="N1189" s="270"/>
      <c r="O1189" s="270"/>
      <c r="P1189" s="270"/>
      <c r="Q1189" s="270"/>
      <c r="R1189" s="270"/>
      <c r="S1189" s="270"/>
      <c r="T1189" s="271"/>
      <c r="U1189" s="14"/>
      <c r="V1189" s="14"/>
      <c r="W1189" s="14"/>
      <c r="X1189" s="14"/>
      <c r="Y1189" s="14"/>
      <c r="Z1189" s="14"/>
      <c r="AA1189" s="14"/>
      <c r="AB1189" s="14"/>
      <c r="AC1189" s="14"/>
      <c r="AD1189" s="14"/>
      <c r="AE1189" s="14"/>
      <c r="AT1189" s="272" t="s">
        <v>364</v>
      </c>
      <c r="AU1189" s="272" t="s">
        <v>90</v>
      </c>
      <c r="AV1189" s="14" t="s">
        <v>90</v>
      </c>
      <c r="AW1189" s="14" t="s">
        <v>36</v>
      </c>
      <c r="AX1189" s="14" t="s">
        <v>81</v>
      </c>
      <c r="AY1189" s="272" t="s">
        <v>215</v>
      </c>
    </row>
    <row r="1190" s="16" customFormat="1">
      <c r="A1190" s="16"/>
      <c r="B1190" s="284"/>
      <c r="C1190" s="285"/>
      <c r="D1190" s="233" t="s">
        <v>364</v>
      </c>
      <c r="E1190" s="286" t="s">
        <v>1</v>
      </c>
      <c r="F1190" s="287" t="s">
        <v>403</v>
      </c>
      <c r="G1190" s="285"/>
      <c r="H1190" s="288">
        <v>5.7699999999999996</v>
      </c>
      <c r="I1190" s="289"/>
      <c r="J1190" s="285"/>
      <c r="K1190" s="285"/>
      <c r="L1190" s="290"/>
      <c r="M1190" s="291"/>
      <c r="N1190" s="292"/>
      <c r="O1190" s="292"/>
      <c r="P1190" s="292"/>
      <c r="Q1190" s="292"/>
      <c r="R1190" s="292"/>
      <c r="S1190" s="292"/>
      <c r="T1190" s="293"/>
      <c r="U1190" s="16"/>
      <c r="V1190" s="16"/>
      <c r="W1190" s="16"/>
      <c r="X1190" s="16"/>
      <c r="Y1190" s="16"/>
      <c r="Z1190" s="16"/>
      <c r="AA1190" s="16"/>
      <c r="AB1190" s="16"/>
      <c r="AC1190" s="16"/>
      <c r="AD1190" s="16"/>
      <c r="AE1190" s="16"/>
      <c r="AT1190" s="294" t="s">
        <v>364</v>
      </c>
      <c r="AU1190" s="294" t="s">
        <v>90</v>
      </c>
      <c r="AV1190" s="16" t="s">
        <v>227</v>
      </c>
      <c r="AW1190" s="16" t="s">
        <v>36</v>
      </c>
      <c r="AX1190" s="16" t="s">
        <v>81</v>
      </c>
      <c r="AY1190" s="294" t="s">
        <v>215</v>
      </c>
    </row>
    <row r="1191" s="13" customFormat="1">
      <c r="A1191" s="13"/>
      <c r="B1191" s="252"/>
      <c r="C1191" s="253"/>
      <c r="D1191" s="233" t="s">
        <v>364</v>
      </c>
      <c r="E1191" s="254" t="s">
        <v>1</v>
      </c>
      <c r="F1191" s="255" t="s">
        <v>1089</v>
      </c>
      <c r="G1191" s="253"/>
      <c r="H1191" s="254" t="s">
        <v>1</v>
      </c>
      <c r="I1191" s="256"/>
      <c r="J1191" s="253"/>
      <c r="K1191" s="253"/>
      <c r="L1191" s="257"/>
      <c r="M1191" s="258"/>
      <c r="N1191" s="259"/>
      <c r="O1191" s="259"/>
      <c r="P1191" s="259"/>
      <c r="Q1191" s="259"/>
      <c r="R1191" s="259"/>
      <c r="S1191" s="259"/>
      <c r="T1191" s="260"/>
      <c r="U1191" s="13"/>
      <c r="V1191" s="13"/>
      <c r="W1191" s="13"/>
      <c r="X1191" s="13"/>
      <c r="Y1191" s="13"/>
      <c r="Z1191" s="13"/>
      <c r="AA1191" s="13"/>
      <c r="AB1191" s="13"/>
      <c r="AC1191" s="13"/>
      <c r="AD1191" s="13"/>
      <c r="AE1191" s="13"/>
      <c r="AT1191" s="261" t="s">
        <v>364</v>
      </c>
      <c r="AU1191" s="261" t="s">
        <v>90</v>
      </c>
      <c r="AV1191" s="13" t="s">
        <v>88</v>
      </c>
      <c r="AW1191" s="13" t="s">
        <v>36</v>
      </c>
      <c r="AX1191" s="13" t="s">
        <v>81</v>
      </c>
      <c r="AY1191" s="261" t="s">
        <v>215</v>
      </c>
    </row>
    <row r="1192" s="13" customFormat="1">
      <c r="A1192" s="13"/>
      <c r="B1192" s="252"/>
      <c r="C1192" s="253"/>
      <c r="D1192" s="233" t="s">
        <v>364</v>
      </c>
      <c r="E1192" s="254" t="s">
        <v>1</v>
      </c>
      <c r="F1192" s="255" t="s">
        <v>389</v>
      </c>
      <c r="G1192" s="253"/>
      <c r="H1192" s="254" t="s">
        <v>1</v>
      </c>
      <c r="I1192" s="256"/>
      <c r="J1192" s="253"/>
      <c r="K1192" s="253"/>
      <c r="L1192" s="257"/>
      <c r="M1192" s="258"/>
      <c r="N1192" s="259"/>
      <c r="O1192" s="259"/>
      <c r="P1192" s="259"/>
      <c r="Q1192" s="259"/>
      <c r="R1192" s="259"/>
      <c r="S1192" s="259"/>
      <c r="T1192" s="260"/>
      <c r="U1192" s="13"/>
      <c r="V1192" s="13"/>
      <c r="W1192" s="13"/>
      <c r="X1192" s="13"/>
      <c r="Y1192" s="13"/>
      <c r="Z1192" s="13"/>
      <c r="AA1192" s="13"/>
      <c r="AB1192" s="13"/>
      <c r="AC1192" s="13"/>
      <c r="AD1192" s="13"/>
      <c r="AE1192" s="13"/>
      <c r="AT1192" s="261" t="s">
        <v>364</v>
      </c>
      <c r="AU1192" s="261" t="s">
        <v>90</v>
      </c>
      <c r="AV1192" s="13" t="s">
        <v>88</v>
      </c>
      <c r="AW1192" s="13" t="s">
        <v>36</v>
      </c>
      <c r="AX1192" s="13" t="s">
        <v>81</v>
      </c>
      <c r="AY1192" s="261" t="s">
        <v>215</v>
      </c>
    </row>
    <row r="1193" s="14" customFormat="1">
      <c r="A1193" s="14"/>
      <c r="B1193" s="262"/>
      <c r="C1193" s="263"/>
      <c r="D1193" s="233" t="s">
        <v>364</v>
      </c>
      <c r="E1193" s="264" t="s">
        <v>1</v>
      </c>
      <c r="F1193" s="265" t="s">
        <v>1245</v>
      </c>
      <c r="G1193" s="263"/>
      <c r="H1193" s="266">
        <v>1.49</v>
      </c>
      <c r="I1193" s="267"/>
      <c r="J1193" s="263"/>
      <c r="K1193" s="263"/>
      <c r="L1193" s="268"/>
      <c r="M1193" s="269"/>
      <c r="N1193" s="270"/>
      <c r="O1193" s="270"/>
      <c r="P1193" s="270"/>
      <c r="Q1193" s="270"/>
      <c r="R1193" s="270"/>
      <c r="S1193" s="270"/>
      <c r="T1193" s="271"/>
      <c r="U1193" s="14"/>
      <c r="V1193" s="14"/>
      <c r="W1193" s="14"/>
      <c r="X1193" s="14"/>
      <c r="Y1193" s="14"/>
      <c r="Z1193" s="14"/>
      <c r="AA1193" s="14"/>
      <c r="AB1193" s="14"/>
      <c r="AC1193" s="14"/>
      <c r="AD1193" s="14"/>
      <c r="AE1193" s="14"/>
      <c r="AT1193" s="272" t="s">
        <v>364</v>
      </c>
      <c r="AU1193" s="272" t="s">
        <v>90</v>
      </c>
      <c r="AV1193" s="14" t="s">
        <v>90</v>
      </c>
      <c r="AW1193" s="14" t="s">
        <v>36</v>
      </c>
      <c r="AX1193" s="14" t="s">
        <v>81</v>
      </c>
      <c r="AY1193" s="272" t="s">
        <v>215</v>
      </c>
    </row>
    <row r="1194" s="13" customFormat="1">
      <c r="A1194" s="13"/>
      <c r="B1194" s="252"/>
      <c r="C1194" s="253"/>
      <c r="D1194" s="233" t="s">
        <v>364</v>
      </c>
      <c r="E1194" s="254" t="s">
        <v>1</v>
      </c>
      <c r="F1194" s="255" t="s">
        <v>395</v>
      </c>
      <c r="G1194" s="253"/>
      <c r="H1194" s="254" t="s">
        <v>1</v>
      </c>
      <c r="I1194" s="256"/>
      <c r="J1194" s="253"/>
      <c r="K1194" s="253"/>
      <c r="L1194" s="257"/>
      <c r="M1194" s="258"/>
      <c r="N1194" s="259"/>
      <c r="O1194" s="259"/>
      <c r="P1194" s="259"/>
      <c r="Q1194" s="259"/>
      <c r="R1194" s="259"/>
      <c r="S1194" s="259"/>
      <c r="T1194" s="260"/>
      <c r="U1194" s="13"/>
      <c r="V1194" s="13"/>
      <c r="W1194" s="13"/>
      <c r="X1194" s="13"/>
      <c r="Y1194" s="13"/>
      <c r="Z1194" s="13"/>
      <c r="AA1194" s="13"/>
      <c r="AB1194" s="13"/>
      <c r="AC1194" s="13"/>
      <c r="AD1194" s="13"/>
      <c r="AE1194" s="13"/>
      <c r="AT1194" s="261" t="s">
        <v>364</v>
      </c>
      <c r="AU1194" s="261" t="s">
        <v>90</v>
      </c>
      <c r="AV1194" s="13" t="s">
        <v>88</v>
      </c>
      <c r="AW1194" s="13" t="s">
        <v>36</v>
      </c>
      <c r="AX1194" s="13" t="s">
        <v>81</v>
      </c>
      <c r="AY1194" s="261" t="s">
        <v>215</v>
      </c>
    </row>
    <row r="1195" s="14" customFormat="1">
      <c r="A1195" s="14"/>
      <c r="B1195" s="262"/>
      <c r="C1195" s="263"/>
      <c r="D1195" s="233" t="s">
        <v>364</v>
      </c>
      <c r="E1195" s="264" t="s">
        <v>1</v>
      </c>
      <c r="F1195" s="265" t="s">
        <v>1246</v>
      </c>
      <c r="G1195" s="263"/>
      <c r="H1195" s="266">
        <v>0.48799999999999999</v>
      </c>
      <c r="I1195" s="267"/>
      <c r="J1195" s="263"/>
      <c r="K1195" s="263"/>
      <c r="L1195" s="268"/>
      <c r="M1195" s="269"/>
      <c r="N1195" s="270"/>
      <c r="O1195" s="270"/>
      <c r="P1195" s="270"/>
      <c r="Q1195" s="270"/>
      <c r="R1195" s="270"/>
      <c r="S1195" s="270"/>
      <c r="T1195" s="271"/>
      <c r="U1195" s="14"/>
      <c r="V1195" s="14"/>
      <c r="W1195" s="14"/>
      <c r="X1195" s="14"/>
      <c r="Y1195" s="14"/>
      <c r="Z1195" s="14"/>
      <c r="AA1195" s="14"/>
      <c r="AB1195" s="14"/>
      <c r="AC1195" s="14"/>
      <c r="AD1195" s="14"/>
      <c r="AE1195" s="14"/>
      <c r="AT1195" s="272" t="s">
        <v>364</v>
      </c>
      <c r="AU1195" s="272" t="s">
        <v>90</v>
      </c>
      <c r="AV1195" s="14" t="s">
        <v>90</v>
      </c>
      <c r="AW1195" s="14" t="s">
        <v>36</v>
      </c>
      <c r="AX1195" s="14" t="s">
        <v>81</v>
      </c>
      <c r="AY1195" s="272" t="s">
        <v>215</v>
      </c>
    </row>
    <row r="1196" s="14" customFormat="1">
      <c r="A1196" s="14"/>
      <c r="B1196" s="262"/>
      <c r="C1196" s="263"/>
      <c r="D1196" s="233" t="s">
        <v>364</v>
      </c>
      <c r="E1196" s="264" t="s">
        <v>1</v>
      </c>
      <c r="F1196" s="265" t="s">
        <v>1247</v>
      </c>
      <c r="G1196" s="263"/>
      <c r="H1196" s="266">
        <v>0.32000000000000001</v>
      </c>
      <c r="I1196" s="267"/>
      <c r="J1196" s="263"/>
      <c r="K1196" s="263"/>
      <c r="L1196" s="268"/>
      <c r="M1196" s="269"/>
      <c r="N1196" s="270"/>
      <c r="O1196" s="270"/>
      <c r="P1196" s="270"/>
      <c r="Q1196" s="270"/>
      <c r="R1196" s="270"/>
      <c r="S1196" s="270"/>
      <c r="T1196" s="271"/>
      <c r="U1196" s="14"/>
      <c r="V1196" s="14"/>
      <c r="W1196" s="14"/>
      <c r="X1196" s="14"/>
      <c r="Y1196" s="14"/>
      <c r="Z1196" s="14"/>
      <c r="AA1196" s="14"/>
      <c r="AB1196" s="14"/>
      <c r="AC1196" s="14"/>
      <c r="AD1196" s="14"/>
      <c r="AE1196" s="14"/>
      <c r="AT1196" s="272" t="s">
        <v>364</v>
      </c>
      <c r="AU1196" s="272" t="s">
        <v>90</v>
      </c>
      <c r="AV1196" s="14" t="s">
        <v>90</v>
      </c>
      <c r="AW1196" s="14" t="s">
        <v>36</v>
      </c>
      <c r="AX1196" s="14" t="s">
        <v>81</v>
      </c>
      <c r="AY1196" s="272" t="s">
        <v>215</v>
      </c>
    </row>
    <row r="1197" s="13" customFormat="1">
      <c r="A1197" s="13"/>
      <c r="B1197" s="252"/>
      <c r="C1197" s="253"/>
      <c r="D1197" s="233" t="s">
        <v>364</v>
      </c>
      <c r="E1197" s="254" t="s">
        <v>1</v>
      </c>
      <c r="F1197" s="255" t="s">
        <v>401</v>
      </c>
      <c r="G1197" s="253"/>
      <c r="H1197" s="254" t="s">
        <v>1</v>
      </c>
      <c r="I1197" s="256"/>
      <c r="J1197" s="253"/>
      <c r="K1197" s="253"/>
      <c r="L1197" s="257"/>
      <c r="M1197" s="258"/>
      <c r="N1197" s="259"/>
      <c r="O1197" s="259"/>
      <c r="P1197" s="259"/>
      <c r="Q1197" s="259"/>
      <c r="R1197" s="259"/>
      <c r="S1197" s="259"/>
      <c r="T1197" s="260"/>
      <c r="U1197" s="13"/>
      <c r="V1197" s="13"/>
      <c r="W1197" s="13"/>
      <c r="X1197" s="13"/>
      <c r="Y1197" s="13"/>
      <c r="Z1197" s="13"/>
      <c r="AA1197" s="13"/>
      <c r="AB1197" s="13"/>
      <c r="AC1197" s="13"/>
      <c r="AD1197" s="13"/>
      <c r="AE1197" s="13"/>
      <c r="AT1197" s="261" t="s">
        <v>364</v>
      </c>
      <c r="AU1197" s="261" t="s">
        <v>90</v>
      </c>
      <c r="AV1197" s="13" t="s">
        <v>88</v>
      </c>
      <c r="AW1197" s="13" t="s">
        <v>36</v>
      </c>
      <c r="AX1197" s="13" t="s">
        <v>81</v>
      </c>
      <c r="AY1197" s="261" t="s">
        <v>215</v>
      </c>
    </row>
    <row r="1198" s="14" customFormat="1">
      <c r="A1198" s="14"/>
      <c r="B1198" s="262"/>
      <c r="C1198" s="263"/>
      <c r="D1198" s="233" t="s">
        <v>364</v>
      </c>
      <c r="E1198" s="264" t="s">
        <v>1</v>
      </c>
      <c r="F1198" s="265" t="s">
        <v>1248</v>
      </c>
      <c r="G1198" s="263"/>
      <c r="H1198" s="266">
        <v>0.85399999999999998</v>
      </c>
      <c r="I1198" s="267"/>
      <c r="J1198" s="263"/>
      <c r="K1198" s="263"/>
      <c r="L1198" s="268"/>
      <c r="M1198" s="269"/>
      <c r="N1198" s="270"/>
      <c r="O1198" s="270"/>
      <c r="P1198" s="270"/>
      <c r="Q1198" s="270"/>
      <c r="R1198" s="270"/>
      <c r="S1198" s="270"/>
      <c r="T1198" s="271"/>
      <c r="U1198" s="14"/>
      <c r="V1198" s="14"/>
      <c r="W1198" s="14"/>
      <c r="X1198" s="14"/>
      <c r="Y1198" s="14"/>
      <c r="Z1198" s="14"/>
      <c r="AA1198" s="14"/>
      <c r="AB1198" s="14"/>
      <c r="AC1198" s="14"/>
      <c r="AD1198" s="14"/>
      <c r="AE1198" s="14"/>
      <c r="AT1198" s="272" t="s">
        <v>364</v>
      </c>
      <c r="AU1198" s="272" t="s">
        <v>90</v>
      </c>
      <c r="AV1198" s="14" t="s">
        <v>90</v>
      </c>
      <c r="AW1198" s="14" t="s">
        <v>36</v>
      </c>
      <c r="AX1198" s="14" t="s">
        <v>81</v>
      </c>
      <c r="AY1198" s="272" t="s">
        <v>215</v>
      </c>
    </row>
    <row r="1199" s="14" customFormat="1">
      <c r="A1199" s="14"/>
      <c r="B1199" s="262"/>
      <c r="C1199" s="263"/>
      <c r="D1199" s="233" t="s">
        <v>364</v>
      </c>
      <c r="E1199" s="264" t="s">
        <v>1</v>
      </c>
      <c r="F1199" s="265" t="s">
        <v>1249</v>
      </c>
      <c r="G1199" s="263"/>
      <c r="H1199" s="266">
        <v>0.54500000000000004</v>
      </c>
      <c r="I1199" s="267"/>
      <c r="J1199" s="263"/>
      <c r="K1199" s="263"/>
      <c r="L1199" s="268"/>
      <c r="M1199" s="269"/>
      <c r="N1199" s="270"/>
      <c r="O1199" s="270"/>
      <c r="P1199" s="270"/>
      <c r="Q1199" s="270"/>
      <c r="R1199" s="270"/>
      <c r="S1199" s="270"/>
      <c r="T1199" s="271"/>
      <c r="U1199" s="14"/>
      <c r="V1199" s="14"/>
      <c r="W1199" s="14"/>
      <c r="X1199" s="14"/>
      <c r="Y1199" s="14"/>
      <c r="Z1199" s="14"/>
      <c r="AA1199" s="14"/>
      <c r="AB1199" s="14"/>
      <c r="AC1199" s="14"/>
      <c r="AD1199" s="14"/>
      <c r="AE1199" s="14"/>
      <c r="AT1199" s="272" t="s">
        <v>364</v>
      </c>
      <c r="AU1199" s="272" t="s">
        <v>90</v>
      </c>
      <c r="AV1199" s="14" t="s">
        <v>90</v>
      </c>
      <c r="AW1199" s="14" t="s">
        <v>36</v>
      </c>
      <c r="AX1199" s="14" t="s">
        <v>81</v>
      </c>
      <c r="AY1199" s="272" t="s">
        <v>215</v>
      </c>
    </row>
    <row r="1200" s="16" customFormat="1">
      <c r="A1200" s="16"/>
      <c r="B1200" s="284"/>
      <c r="C1200" s="285"/>
      <c r="D1200" s="233" t="s">
        <v>364</v>
      </c>
      <c r="E1200" s="286" t="s">
        <v>1</v>
      </c>
      <c r="F1200" s="287" t="s">
        <v>403</v>
      </c>
      <c r="G1200" s="285"/>
      <c r="H1200" s="288">
        <v>3.6970000000000001</v>
      </c>
      <c r="I1200" s="289"/>
      <c r="J1200" s="285"/>
      <c r="K1200" s="285"/>
      <c r="L1200" s="290"/>
      <c r="M1200" s="291"/>
      <c r="N1200" s="292"/>
      <c r="O1200" s="292"/>
      <c r="P1200" s="292"/>
      <c r="Q1200" s="292"/>
      <c r="R1200" s="292"/>
      <c r="S1200" s="292"/>
      <c r="T1200" s="293"/>
      <c r="U1200" s="16"/>
      <c r="V1200" s="16"/>
      <c r="W1200" s="16"/>
      <c r="X1200" s="16"/>
      <c r="Y1200" s="16"/>
      <c r="Z1200" s="16"/>
      <c r="AA1200" s="16"/>
      <c r="AB1200" s="16"/>
      <c r="AC1200" s="16"/>
      <c r="AD1200" s="16"/>
      <c r="AE1200" s="16"/>
      <c r="AT1200" s="294" t="s">
        <v>364</v>
      </c>
      <c r="AU1200" s="294" t="s">
        <v>90</v>
      </c>
      <c r="AV1200" s="16" t="s">
        <v>227</v>
      </c>
      <c r="AW1200" s="16" t="s">
        <v>36</v>
      </c>
      <c r="AX1200" s="16" t="s">
        <v>81</v>
      </c>
      <c r="AY1200" s="294" t="s">
        <v>215</v>
      </c>
    </row>
    <row r="1201" s="13" customFormat="1">
      <c r="A1201" s="13"/>
      <c r="B1201" s="252"/>
      <c r="C1201" s="253"/>
      <c r="D1201" s="233" t="s">
        <v>364</v>
      </c>
      <c r="E1201" s="254" t="s">
        <v>1</v>
      </c>
      <c r="F1201" s="255" t="s">
        <v>1058</v>
      </c>
      <c r="G1201" s="253"/>
      <c r="H1201" s="254" t="s">
        <v>1</v>
      </c>
      <c r="I1201" s="256"/>
      <c r="J1201" s="253"/>
      <c r="K1201" s="253"/>
      <c r="L1201" s="257"/>
      <c r="M1201" s="258"/>
      <c r="N1201" s="259"/>
      <c r="O1201" s="259"/>
      <c r="P1201" s="259"/>
      <c r="Q1201" s="259"/>
      <c r="R1201" s="259"/>
      <c r="S1201" s="259"/>
      <c r="T1201" s="260"/>
      <c r="U1201" s="13"/>
      <c r="V1201" s="13"/>
      <c r="W1201" s="13"/>
      <c r="X1201" s="13"/>
      <c r="Y1201" s="13"/>
      <c r="Z1201" s="13"/>
      <c r="AA1201" s="13"/>
      <c r="AB1201" s="13"/>
      <c r="AC1201" s="13"/>
      <c r="AD1201" s="13"/>
      <c r="AE1201" s="13"/>
      <c r="AT1201" s="261" t="s">
        <v>364</v>
      </c>
      <c r="AU1201" s="261" t="s">
        <v>90</v>
      </c>
      <c r="AV1201" s="13" t="s">
        <v>88</v>
      </c>
      <c r="AW1201" s="13" t="s">
        <v>36</v>
      </c>
      <c r="AX1201" s="13" t="s">
        <v>81</v>
      </c>
      <c r="AY1201" s="261" t="s">
        <v>215</v>
      </c>
    </row>
    <row r="1202" s="13" customFormat="1">
      <c r="A1202" s="13"/>
      <c r="B1202" s="252"/>
      <c r="C1202" s="253"/>
      <c r="D1202" s="233" t="s">
        <v>364</v>
      </c>
      <c r="E1202" s="254" t="s">
        <v>1</v>
      </c>
      <c r="F1202" s="255" t="s">
        <v>1250</v>
      </c>
      <c r="G1202" s="253"/>
      <c r="H1202" s="254" t="s">
        <v>1</v>
      </c>
      <c r="I1202" s="256"/>
      <c r="J1202" s="253"/>
      <c r="K1202" s="253"/>
      <c r="L1202" s="257"/>
      <c r="M1202" s="258"/>
      <c r="N1202" s="259"/>
      <c r="O1202" s="259"/>
      <c r="P1202" s="259"/>
      <c r="Q1202" s="259"/>
      <c r="R1202" s="259"/>
      <c r="S1202" s="259"/>
      <c r="T1202" s="260"/>
      <c r="U1202" s="13"/>
      <c r="V1202" s="13"/>
      <c r="W1202" s="13"/>
      <c r="X1202" s="13"/>
      <c r="Y1202" s="13"/>
      <c r="Z1202" s="13"/>
      <c r="AA1202" s="13"/>
      <c r="AB1202" s="13"/>
      <c r="AC1202" s="13"/>
      <c r="AD1202" s="13"/>
      <c r="AE1202" s="13"/>
      <c r="AT1202" s="261" t="s">
        <v>364</v>
      </c>
      <c r="AU1202" s="261" t="s">
        <v>90</v>
      </c>
      <c r="AV1202" s="13" t="s">
        <v>88</v>
      </c>
      <c r="AW1202" s="13" t="s">
        <v>36</v>
      </c>
      <c r="AX1202" s="13" t="s">
        <v>81</v>
      </c>
      <c r="AY1202" s="261" t="s">
        <v>215</v>
      </c>
    </row>
    <row r="1203" s="13" customFormat="1">
      <c r="A1203" s="13"/>
      <c r="B1203" s="252"/>
      <c r="C1203" s="253"/>
      <c r="D1203" s="233" t="s">
        <v>364</v>
      </c>
      <c r="E1203" s="254" t="s">
        <v>1</v>
      </c>
      <c r="F1203" s="255" t="s">
        <v>1251</v>
      </c>
      <c r="G1203" s="253"/>
      <c r="H1203" s="254" t="s">
        <v>1</v>
      </c>
      <c r="I1203" s="256"/>
      <c r="J1203" s="253"/>
      <c r="K1203" s="253"/>
      <c r="L1203" s="257"/>
      <c r="M1203" s="258"/>
      <c r="N1203" s="259"/>
      <c r="O1203" s="259"/>
      <c r="P1203" s="259"/>
      <c r="Q1203" s="259"/>
      <c r="R1203" s="259"/>
      <c r="S1203" s="259"/>
      <c r="T1203" s="260"/>
      <c r="U1203" s="13"/>
      <c r="V1203" s="13"/>
      <c r="W1203" s="13"/>
      <c r="X1203" s="13"/>
      <c r="Y1203" s="13"/>
      <c r="Z1203" s="13"/>
      <c r="AA1203" s="13"/>
      <c r="AB1203" s="13"/>
      <c r="AC1203" s="13"/>
      <c r="AD1203" s="13"/>
      <c r="AE1203" s="13"/>
      <c r="AT1203" s="261" t="s">
        <v>364</v>
      </c>
      <c r="AU1203" s="261" t="s">
        <v>90</v>
      </c>
      <c r="AV1203" s="13" t="s">
        <v>88</v>
      </c>
      <c r="AW1203" s="13" t="s">
        <v>36</v>
      </c>
      <c r="AX1203" s="13" t="s">
        <v>81</v>
      </c>
      <c r="AY1203" s="261" t="s">
        <v>215</v>
      </c>
    </row>
    <row r="1204" s="14" customFormat="1">
      <c r="A1204" s="14"/>
      <c r="B1204" s="262"/>
      <c r="C1204" s="263"/>
      <c r="D1204" s="233" t="s">
        <v>364</v>
      </c>
      <c r="E1204" s="264" t="s">
        <v>1</v>
      </c>
      <c r="F1204" s="265" t="s">
        <v>1252</v>
      </c>
      <c r="G1204" s="263"/>
      <c r="H1204" s="266">
        <v>2.6779999999999999</v>
      </c>
      <c r="I1204" s="267"/>
      <c r="J1204" s="263"/>
      <c r="K1204" s="263"/>
      <c r="L1204" s="268"/>
      <c r="M1204" s="269"/>
      <c r="N1204" s="270"/>
      <c r="O1204" s="270"/>
      <c r="P1204" s="270"/>
      <c r="Q1204" s="270"/>
      <c r="R1204" s="270"/>
      <c r="S1204" s="270"/>
      <c r="T1204" s="271"/>
      <c r="U1204" s="14"/>
      <c r="V1204" s="14"/>
      <c r="W1204" s="14"/>
      <c r="X1204" s="14"/>
      <c r="Y1204" s="14"/>
      <c r="Z1204" s="14"/>
      <c r="AA1204" s="14"/>
      <c r="AB1204" s="14"/>
      <c r="AC1204" s="14"/>
      <c r="AD1204" s="14"/>
      <c r="AE1204" s="14"/>
      <c r="AT1204" s="272" t="s">
        <v>364</v>
      </c>
      <c r="AU1204" s="272" t="s">
        <v>90</v>
      </c>
      <c r="AV1204" s="14" t="s">
        <v>90</v>
      </c>
      <c r="AW1204" s="14" t="s">
        <v>36</v>
      </c>
      <c r="AX1204" s="14" t="s">
        <v>81</v>
      </c>
      <c r="AY1204" s="272" t="s">
        <v>215</v>
      </c>
    </row>
    <row r="1205" s="14" customFormat="1">
      <c r="A1205" s="14"/>
      <c r="B1205" s="262"/>
      <c r="C1205" s="263"/>
      <c r="D1205" s="233" t="s">
        <v>364</v>
      </c>
      <c r="E1205" s="264" t="s">
        <v>1</v>
      </c>
      <c r="F1205" s="265" t="s">
        <v>1253</v>
      </c>
      <c r="G1205" s="263"/>
      <c r="H1205" s="266">
        <v>0.216</v>
      </c>
      <c r="I1205" s="267"/>
      <c r="J1205" s="263"/>
      <c r="K1205" s="263"/>
      <c r="L1205" s="268"/>
      <c r="M1205" s="269"/>
      <c r="N1205" s="270"/>
      <c r="O1205" s="270"/>
      <c r="P1205" s="270"/>
      <c r="Q1205" s="270"/>
      <c r="R1205" s="270"/>
      <c r="S1205" s="270"/>
      <c r="T1205" s="271"/>
      <c r="U1205" s="14"/>
      <c r="V1205" s="14"/>
      <c r="W1205" s="14"/>
      <c r="X1205" s="14"/>
      <c r="Y1205" s="14"/>
      <c r="Z1205" s="14"/>
      <c r="AA1205" s="14"/>
      <c r="AB1205" s="14"/>
      <c r="AC1205" s="14"/>
      <c r="AD1205" s="14"/>
      <c r="AE1205" s="14"/>
      <c r="AT1205" s="272" t="s">
        <v>364</v>
      </c>
      <c r="AU1205" s="272" t="s">
        <v>90</v>
      </c>
      <c r="AV1205" s="14" t="s">
        <v>90</v>
      </c>
      <c r="AW1205" s="14" t="s">
        <v>36</v>
      </c>
      <c r="AX1205" s="14" t="s">
        <v>81</v>
      </c>
      <c r="AY1205" s="272" t="s">
        <v>215</v>
      </c>
    </row>
    <row r="1206" s="13" customFormat="1">
      <c r="A1206" s="13"/>
      <c r="B1206" s="252"/>
      <c r="C1206" s="253"/>
      <c r="D1206" s="233" t="s">
        <v>364</v>
      </c>
      <c r="E1206" s="254" t="s">
        <v>1</v>
      </c>
      <c r="F1206" s="255" t="s">
        <v>1254</v>
      </c>
      <c r="G1206" s="253"/>
      <c r="H1206" s="254" t="s">
        <v>1</v>
      </c>
      <c r="I1206" s="256"/>
      <c r="J1206" s="253"/>
      <c r="K1206" s="253"/>
      <c r="L1206" s="257"/>
      <c r="M1206" s="258"/>
      <c r="N1206" s="259"/>
      <c r="O1206" s="259"/>
      <c r="P1206" s="259"/>
      <c r="Q1206" s="259"/>
      <c r="R1206" s="259"/>
      <c r="S1206" s="259"/>
      <c r="T1206" s="260"/>
      <c r="U1206" s="13"/>
      <c r="V1206" s="13"/>
      <c r="W1206" s="13"/>
      <c r="X1206" s="13"/>
      <c r="Y1206" s="13"/>
      <c r="Z1206" s="13"/>
      <c r="AA1206" s="13"/>
      <c r="AB1206" s="13"/>
      <c r="AC1206" s="13"/>
      <c r="AD1206" s="13"/>
      <c r="AE1206" s="13"/>
      <c r="AT1206" s="261" t="s">
        <v>364</v>
      </c>
      <c r="AU1206" s="261" t="s">
        <v>90</v>
      </c>
      <c r="AV1206" s="13" t="s">
        <v>88</v>
      </c>
      <c r="AW1206" s="13" t="s">
        <v>36</v>
      </c>
      <c r="AX1206" s="13" t="s">
        <v>81</v>
      </c>
      <c r="AY1206" s="261" t="s">
        <v>215</v>
      </c>
    </row>
    <row r="1207" s="13" customFormat="1">
      <c r="A1207" s="13"/>
      <c r="B1207" s="252"/>
      <c r="C1207" s="253"/>
      <c r="D1207" s="233" t="s">
        <v>364</v>
      </c>
      <c r="E1207" s="254" t="s">
        <v>1</v>
      </c>
      <c r="F1207" s="255" t="s">
        <v>1255</v>
      </c>
      <c r="G1207" s="253"/>
      <c r="H1207" s="254" t="s">
        <v>1</v>
      </c>
      <c r="I1207" s="256"/>
      <c r="J1207" s="253"/>
      <c r="K1207" s="253"/>
      <c r="L1207" s="257"/>
      <c r="M1207" s="258"/>
      <c r="N1207" s="259"/>
      <c r="O1207" s="259"/>
      <c r="P1207" s="259"/>
      <c r="Q1207" s="259"/>
      <c r="R1207" s="259"/>
      <c r="S1207" s="259"/>
      <c r="T1207" s="260"/>
      <c r="U1207" s="13"/>
      <c r="V1207" s="13"/>
      <c r="W1207" s="13"/>
      <c r="X1207" s="13"/>
      <c r="Y1207" s="13"/>
      <c r="Z1207" s="13"/>
      <c r="AA1207" s="13"/>
      <c r="AB1207" s="13"/>
      <c r="AC1207" s="13"/>
      <c r="AD1207" s="13"/>
      <c r="AE1207" s="13"/>
      <c r="AT1207" s="261" t="s">
        <v>364</v>
      </c>
      <c r="AU1207" s="261" t="s">
        <v>90</v>
      </c>
      <c r="AV1207" s="13" t="s">
        <v>88</v>
      </c>
      <c r="AW1207" s="13" t="s">
        <v>36</v>
      </c>
      <c r="AX1207" s="13" t="s">
        <v>81</v>
      </c>
      <c r="AY1207" s="261" t="s">
        <v>215</v>
      </c>
    </row>
    <row r="1208" s="14" customFormat="1">
      <c r="A1208" s="14"/>
      <c r="B1208" s="262"/>
      <c r="C1208" s="263"/>
      <c r="D1208" s="233" t="s">
        <v>364</v>
      </c>
      <c r="E1208" s="264" t="s">
        <v>1</v>
      </c>
      <c r="F1208" s="265" t="s">
        <v>1256</v>
      </c>
      <c r="G1208" s="263"/>
      <c r="H1208" s="266">
        <v>0.34599999999999997</v>
      </c>
      <c r="I1208" s="267"/>
      <c r="J1208" s="263"/>
      <c r="K1208" s="263"/>
      <c r="L1208" s="268"/>
      <c r="M1208" s="269"/>
      <c r="N1208" s="270"/>
      <c r="O1208" s="270"/>
      <c r="P1208" s="270"/>
      <c r="Q1208" s="270"/>
      <c r="R1208" s="270"/>
      <c r="S1208" s="270"/>
      <c r="T1208" s="271"/>
      <c r="U1208" s="14"/>
      <c r="V1208" s="14"/>
      <c r="W1208" s="14"/>
      <c r="X1208" s="14"/>
      <c r="Y1208" s="14"/>
      <c r="Z1208" s="14"/>
      <c r="AA1208" s="14"/>
      <c r="AB1208" s="14"/>
      <c r="AC1208" s="14"/>
      <c r="AD1208" s="14"/>
      <c r="AE1208" s="14"/>
      <c r="AT1208" s="272" t="s">
        <v>364</v>
      </c>
      <c r="AU1208" s="272" t="s">
        <v>90</v>
      </c>
      <c r="AV1208" s="14" t="s">
        <v>90</v>
      </c>
      <c r="AW1208" s="14" t="s">
        <v>36</v>
      </c>
      <c r="AX1208" s="14" t="s">
        <v>81</v>
      </c>
      <c r="AY1208" s="272" t="s">
        <v>215</v>
      </c>
    </row>
    <row r="1209" s="14" customFormat="1">
      <c r="A1209" s="14"/>
      <c r="B1209" s="262"/>
      <c r="C1209" s="263"/>
      <c r="D1209" s="233" t="s">
        <v>364</v>
      </c>
      <c r="E1209" s="264" t="s">
        <v>1</v>
      </c>
      <c r="F1209" s="265" t="s">
        <v>1257</v>
      </c>
      <c r="G1209" s="263"/>
      <c r="H1209" s="266">
        <v>0.23000000000000001</v>
      </c>
      <c r="I1209" s="267"/>
      <c r="J1209" s="263"/>
      <c r="K1209" s="263"/>
      <c r="L1209" s="268"/>
      <c r="M1209" s="269"/>
      <c r="N1209" s="270"/>
      <c r="O1209" s="270"/>
      <c r="P1209" s="270"/>
      <c r="Q1209" s="270"/>
      <c r="R1209" s="270"/>
      <c r="S1209" s="270"/>
      <c r="T1209" s="271"/>
      <c r="U1209" s="14"/>
      <c r="V1209" s="14"/>
      <c r="W1209" s="14"/>
      <c r="X1209" s="14"/>
      <c r="Y1209" s="14"/>
      <c r="Z1209" s="14"/>
      <c r="AA1209" s="14"/>
      <c r="AB1209" s="14"/>
      <c r="AC1209" s="14"/>
      <c r="AD1209" s="14"/>
      <c r="AE1209" s="14"/>
      <c r="AT1209" s="272" t="s">
        <v>364</v>
      </c>
      <c r="AU1209" s="272" t="s">
        <v>90</v>
      </c>
      <c r="AV1209" s="14" t="s">
        <v>90</v>
      </c>
      <c r="AW1209" s="14" t="s">
        <v>36</v>
      </c>
      <c r="AX1209" s="14" t="s">
        <v>81</v>
      </c>
      <c r="AY1209" s="272" t="s">
        <v>215</v>
      </c>
    </row>
    <row r="1210" s="13" customFormat="1">
      <c r="A1210" s="13"/>
      <c r="B1210" s="252"/>
      <c r="C1210" s="253"/>
      <c r="D1210" s="233" t="s">
        <v>364</v>
      </c>
      <c r="E1210" s="254" t="s">
        <v>1</v>
      </c>
      <c r="F1210" s="255" t="s">
        <v>1258</v>
      </c>
      <c r="G1210" s="253"/>
      <c r="H1210" s="254" t="s">
        <v>1</v>
      </c>
      <c r="I1210" s="256"/>
      <c r="J1210" s="253"/>
      <c r="K1210" s="253"/>
      <c r="L1210" s="257"/>
      <c r="M1210" s="258"/>
      <c r="N1210" s="259"/>
      <c r="O1210" s="259"/>
      <c r="P1210" s="259"/>
      <c r="Q1210" s="259"/>
      <c r="R1210" s="259"/>
      <c r="S1210" s="259"/>
      <c r="T1210" s="260"/>
      <c r="U1210" s="13"/>
      <c r="V1210" s="13"/>
      <c r="W1210" s="13"/>
      <c r="X1210" s="13"/>
      <c r="Y1210" s="13"/>
      <c r="Z1210" s="13"/>
      <c r="AA1210" s="13"/>
      <c r="AB1210" s="13"/>
      <c r="AC1210" s="13"/>
      <c r="AD1210" s="13"/>
      <c r="AE1210" s="13"/>
      <c r="AT1210" s="261" t="s">
        <v>364</v>
      </c>
      <c r="AU1210" s="261" t="s">
        <v>90</v>
      </c>
      <c r="AV1210" s="13" t="s">
        <v>88</v>
      </c>
      <c r="AW1210" s="13" t="s">
        <v>36</v>
      </c>
      <c r="AX1210" s="13" t="s">
        <v>81</v>
      </c>
      <c r="AY1210" s="261" t="s">
        <v>215</v>
      </c>
    </row>
    <row r="1211" s="14" customFormat="1">
      <c r="A1211" s="14"/>
      <c r="B1211" s="262"/>
      <c r="C1211" s="263"/>
      <c r="D1211" s="233" t="s">
        <v>364</v>
      </c>
      <c r="E1211" s="264" t="s">
        <v>1</v>
      </c>
      <c r="F1211" s="265" t="s">
        <v>1259</v>
      </c>
      <c r="G1211" s="263"/>
      <c r="H1211" s="266">
        <v>0.33400000000000002</v>
      </c>
      <c r="I1211" s="267"/>
      <c r="J1211" s="263"/>
      <c r="K1211" s="263"/>
      <c r="L1211" s="268"/>
      <c r="M1211" s="269"/>
      <c r="N1211" s="270"/>
      <c r="O1211" s="270"/>
      <c r="P1211" s="270"/>
      <c r="Q1211" s="270"/>
      <c r="R1211" s="270"/>
      <c r="S1211" s="270"/>
      <c r="T1211" s="271"/>
      <c r="U1211" s="14"/>
      <c r="V1211" s="14"/>
      <c r="W1211" s="14"/>
      <c r="X1211" s="14"/>
      <c r="Y1211" s="14"/>
      <c r="Z1211" s="14"/>
      <c r="AA1211" s="14"/>
      <c r="AB1211" s="14"/>
      <c r="AC1211" s="14"/>
      <c r="AD1211" s="14"/>
      <c r="AE1211" s="14"/>
      <c r="AT1211" s="272" t="s">
        <v>364</v>
      </c>
      <c r="AU1211" s="272" t="s">
        <v>90</v>
      </c>
      <c r="AV1211" s="14" t="s">
        <v>90</v>
      </c>
      <c r="AW1211" s="14" t="s">
        <v>36</v>
      </c>
      <c r="AX1211" s="14" t="s">
        <v>81</v>
      </c>
      <c r="AY1211" s="272" t="s">
        <v>215</v>
      </c>
    </row>
    <row r="1212" s="14" customFormat="1">
      <c r="A1212" s="14"/>
      <c r="B1212" s="262"/>
      <c r="C1212" s="263"/>
      <c r="D1212" s="233" t="s">
        <v>364</v>
      </c>
      <c r="E1212" s="264" t="s">
        <v>1</v>
      </c>
      <c r="F1212" s="265" t="s">
        <v>1260</v>
      </c>
      <c r="G1212" s="263"/>
      <c r="H1212" s="266">
        <v>0.53400000000000003</v>
      </c>
      <c r="I1212" s="267"/>
      <c r="J1212" s="263"/>
      <c r="K1212" s="263"/>
      <c r="L1212" s="268"/>
      <c r="M1212" s="269"/>
      <c r="N1212" s="270"/>
      <c r="O1212" s="270"/>
      <c r="P1212" s="270"/>
      <c r="Q1212" s="270"/>
      <c r="R1212" s="270"/>
      <c r="S1212" s="270"/>
      <c r="T1212" s="271"/>
      <c r="U1212" s="14"/>
      <c r="V1212" s="14"/>
      <c r="W1212" s="14"/>
      <c r="X1212" s="14"/>
      <c r="Y1212" s="14"/>
      <c r="Z1212" s="14"/>
      <c r="AA1212" s="14"/>
      <c r="AB1212" s="14"/>
      <c r="AC1212" s="14"/>
      <c r="AD1212" s="14"/>
      <c r="AE1212" s="14"/>
      <c r="AT1212" s="272" t="s">
        <v>364</v>
      </c>
      <c r="AU1212" s="272" t="s">
        <v>90</v>
      </c>
      <c r="AV1212" s="14" t="s">
        <v>90</v>
      </c>
      <c r="AW1212" s="14" t="s">
        <v>36</v>
      </c>
      <c r="AX1212" s="14" t="s">
        <v>81</v>
      </c>
      <c r="AY1212" s="272" t="s">
        <v>215</v>
      </c>
    </row>
    <row r="1213" s="13" customFormat="1">
      <c r="A1213" s="13"/>
      <c r="B1213" s="252"/>
      <c r="C1213" s="253"/>
      <c r="D1213" s="233" t="s">
        <v>364</v>
      </c>
      <c r="E1213" s="254" t="s">
        <v>1</v>
      </c>
      <c r="F1213" s="255" t="s">
        <v>1261</v>
      </c>
      <c r="G1213" s="253"/>
      <c r="H1213" s="254" t="s">
        <v>1</v>
      </c>
      <c r="I1213" s="256"/>
      <c r="J1213" s="253"/>
      <c r="K1213" s="253"/>
      <c r="L1213" s="257"/>
      <c r="M1213" s="258"/>
      <c r="N1213" s="259"/>
      <c r="O1213" s="259"/>
      <c r="P1213" s="259"/>
      <c r="Q1213" s="259"/>
      <c r="R1213" s="259"/>
      <c r="S1213" s="259"/>
      <c r="T1213" s="260"/>
      <c r="U1213" s="13"/>
      <c r="V1213" s="13"/>
      <c r="W1213" s="13"/>
      <c r="X1213" s="13"/>
      <c r="Y1213" s="13"/>
      <c r="Z1213" s="13"/>
      <c r="AA1213" s="13"/>
      <c r="AB1213" s="13"/>
      <c r="AC1213" s="13"/>
      <c r="AD1213" s="13"/>
      <c r="AE1213" s="13"/>
      <c r="AT1213" s="261" t="s">
        <v>364</v>
      </c>
      <c r="AU1213" s="261" t="s">
        <v>90</v>
      </c>
      <c r="AV1213" s="13" t="s">
        <v>88</v>
      </c>
      <c r="AW1213" s="13" t="s">
        <v>36</v>
      </c>
      <c r="AX1213" s="13" t="s">
        <v>81</v>
      </c>
      <c r="AY1213" s="261" t="s">
        <v>215</v>
      </c>
    </row>
    <row r="1214" s="14" customFormat="1">
      <c r="A1214" s="14"/>
      <c r="B1214" s="262"/>
      <c r="C1214" s="263"/>
      <c r="D1214" s="233" t="s">
        <v>364</v>
      </c>
      <c r="E1214" s="264" t="s">
        <v>1</v>
      </c>
      <c r="F1214" s="265" t="s">
        <v>1262</v>
      </c>
      <c r="G1214" s="263"/>
      <c r="H1214" s="266">
        <v>0.93600000000000005</v>
      </c>
      <c r="I1214" s="267"/>
      <c r="J1214" s="263"/>
      <c r="K1214" s="263"/>
      <c r="L1214" s="268"/>
      <c r="M1214" s="269"/>
      <c r="N1214" s="270"/>
      <c r="O1214" s="270"/>
      <c r="P1214" s="270"/>
      <c r="Q1214" s="270"/>
      <c r="R1214" s="270"/>
      <c r="S1214" s="270"/>
      <c r="T1214" s="271"/>
      <c r="U1214" s="14"/>
      <c r="V1214" s="14"/>
      <c r="W1214" s="14"/>
      <c r="X1214" s="14"/>
      <c r="Y1214" s="14"/>
      <c r="Z1214" s="14"/>
      <c r="AA1214" s="14"/>
      <c r="AB1214" s="14"/>
      <c r="AC1214" s="14"/>
      <c r="AD1214" s="14"/>
      <c r="AE1214" s="14"/>
      <c r="AT1214" s="272" t="s">
        <v>364</v>
      </c>
      <c r="AU1214" s="272" t="s">
        <v>90</v>
      </c>
      <c r="AV1214" s="14" t="s">
        <v>90</v>
      </c>
      <c r="AW1214" s="14" t="s">
        <v>36</v>
      </c>
      <c r="AX1214" s="14" t="s">
        <v>81</v>
      </c>
      <c r="AY1214" s="272" t="s">
        <v>215</v>
      </c>
    </row>
    <row r="1215" s="14" customFormat="1">
      <c r="A1215" s="14"/>
      <c r="B1215" s="262"/>
      <c r="C1215" s="263"/>
      <c r="D1215" s="233" t="s">
        <v>364</v>
      </c>
      <c r="E1215" s="264" t="s">
        <v>1</v>
      </c>
      <c r="F1215" s="265" t="s">
        <v>1263</v>
      </c>
      <c r="G1215" s="263"/>
      <c r="H1215" s="266">
        <v>3.0419999999999998</v>
      </c>
      <c r="I1215" s="267"/>
      <c r="J1215" s="263"/>
      <c r="K1215" s="263"/>
      <c r="L1215" s="268"/>
      <c r="M1215" s="269"/>
      <c r="N1215" s="270"/>
      <c r="O1215" s="270"/>
      <c r="P1215" s="270"/>
      <c r="Q1215" s="270"/>
      <c r="R1215" s="270"/>
      <c r="S1215" s="270"/>
      <c r="T1215" s="271"/>
      <c r="U1215" s="14"/>
      <c r="V1215" s="14"/>
      <c r="W1215" s="14"/>
      <c r="X1215" s="14"/>
      <c r="Y1215" s="14"/>
      <c r="Z1215" s="14"/>
      <c r="AA1215" s="14"/>
      <c r="AB1215" s="14"/>
      <c r="AC1215" s="14"/>
      <c r="AD1215" s="14"/>
      <c r="AE1215" s="14"/>
      <c r="AT1215" s="272" t="s">
        <v>364</v>
      </c>
      <c r="AU1215" s="272" t="s">
        <v>90</v>
      </c>
      <c r="AV1215" s="14" t="s">
        <v>90</v>
      </c>
      <c r="AW1215" s="14" t="s">
        <v>36</v>
      </c>
      <c r="AX1215" s="14" t="s">
        <v>81</v>
      </c>
      <c r="AY1215" s="272" t="s">
        <v>215</v>
      </c>
    </row>
    <row r="1216" s="13" customFormat="1">
      <c r="A1216" s="13"/>
      <c r="B1216" s="252"/>
      <c r="C1216" s="253"/>
      <c r="D1216" s="233" t="s">
        <v>364</v>
      </c>
      <c r="E1216" s="254" t="s">
        <v>1</v>
      </c>
      <c r="F1216" s="255" t="s">
        <v>1264</v>
      </c>
      <c r="G1216" s="253"/>
      <c r="H1216" s="254" t="s">
        <v>1</v>
      </c>
      <c r="I1216" s="256"/>
      <c r="J1216" s="253"/>
      <c r="K1216" s="253"/>
      <c r="L1216" s="257"/>
      <c r="M1216" s="258"/>
      <c r="N1216" s="259"/>
      <c r="O1216" s="259"/>
      <c r="P1216" s="259"/>
      <c r="Q1216" s="259"/>
      <c r="R1216" s="259"/>
      <c r="S1216" s="259"/>
      <c r="T1216" s="260"/>
      <c r="U1216" s="13"/>
      <c r="V1216" s="13"/>
      <c r="W1216" s="13"/>
      <c r="X1216" s="13"/>
      <c r="Y1216" s="13"/>
      <c r="Z1216" s="13"/>
      <c r="AA1216" s="13"/>
      <c r="AB1216" s="13"/>
      <c r="AC1216" s="13"/>
      <c r="AD1216" s="13"/>
      <c r="AE1216" s="13"/>
      <c r="AT1216" s="261" t="s">
        <v>364</v>
      </c>
      <c r="AU1216" s="261" t="s">
        <v>90</v>
      </c>
      <c r="AV1216" s="13" t="s">
        <v>88</v>
      </c>
      <c r="AW1216" s="13" t="s">
        <v>36</v>
      </c>
      <c r="AX1216" s="13" t="s">
        <v>81</v>
      </c>
      <c r="AY1216" s="261" t="s">
        <v>215</v>
      </c>
    </row>
    <row r="1217" s="14" customFormat="1">
      <c r="A1217" s="14"/>
      <c r="B1217" s="262"/>
      <c r="C1217" s="263"/>
      <c r="D1217" s="233" t="s">
        <v>364</v>
      </c>
      <c r="E1217" s="264" t="s">
        <v>1</v>
      </c>
      <c r="F1217" s="265" t="s">
        <v>1265</v>
      </c>
      <c r="G1217" s="263"/>
      <c r="H1217" s="266">
        <v>0.20000000000000001</v>
      </c>
      <c r="I1217" s="267"/>
      <c r="J1217" s="263"/>
      <c r="K1217" s="263"/>
      <c r="L1217" s="268"/>
      <c r="M1217" s="269"/>
      <c r="N1217" s="270"/>
      <c r="O1217" s="270"/>
      <c r="P1217" s="270"/>
      <c r="Q1217" s="270"/>
      <c r="R1217" s="270"/>
      <c r="S1217" s="270"/>
      <c r="T1217" s="271"/>
      <c r="U1217" s="14"/>
      <c r="V1217" s="14"/>
      <c r="W1217" s="14"/>
      <c r="X1217" s="14"/>
      <c r="Y1217" s="14"/>
      <c r="Z1217" s="14"/>
      <c r="AA1217" s="14"/>
      <c r="AB1217" s="14"/>
      <c r="AC1217" s="14"/>
      <c r="AD1217" s="14"/>
      <c r="AE1217" s="14"/>
      <c r="AT1217" s="272" t="s">
        <v>364</v>
      </c>
      <c r="AU1217" s="272" t="s">
        <v>90</v>
      </c>
      <c r="AV1217" s="14" t="s">
        <v>90</v>
      </c>
      <c r="AW1217" s="14" t="s">
        <v>36</v>
      </c>
      <c r="AX1217" s="14" t="s">
        <v>81</v>
      </c>
      <c r="AY1217" s="272" t="s">
        <v>215</v>
      </c>
    </row>
    <row r="1218" s="13" customFormat="1">
      <c r="A1218" s="13"/>
      <c r="B1218" s="252"/>
      <c r="C1218" s="253"/>
      <c r="D1218" s="233" t="s">
        <v>364</v>
      </c>
      <c r="E1218" s="254" t="s">
        <v>1</v>
      </c>
      <c r="F1218" s="255" t="s">
        <v>1266</v>
      </c>
      <c r="G1218" s="253"/>
      <c r="H1218" s="254" t="s">
        <v>1</v>
      </c>
      <c r="I1218" s="256"/>
      <c r="J1218" s="253"/>
      <c r="K1218" s="253"/>
      <c r="L1218" s="257"/>
      <c r="M1218" s="258"/>
      <c r="N1218" s="259"/>
      <c r="O1218" s="259"/>
      <c r="P1218" s="259"/>
      <c r="Q1218" s="259"/>
      <c r="R1218" s="259"/>
      <c r="S1218" s="259"/>
      <c r="T1218" s="260"/>
      <c r="U1218" s="13"/>
      <c r="V1218" s="13"/>
      <c r="W1218" s="13"/>
      <c r="X1218" s="13"/>
      <c r="Y1218" s="13"/>
      <c r="Z1218" s="13"/>
      <c r="AA1218" s="13"/>
      <c r="AB1218" s="13"/>
      <c r="AC1218" s="13"/>
      <c r="AD1218" s="13"/>
      <c r="AE1218" s="13"/>
      <c r="AT1218" s="261" t="s">
        <v>364</v>
      </c>
      <c r="AU1218" s="261" t="s">
        <v>90</v>
      </c>
      <c r="AV1218" s="13" t="s">
        <v>88</v>
      </c>
      <c r="AW1218" s="13" t="s">
        <v>36</v>
      </c>
      <c r="AX1218" s="13" t="s">
        <v>81</v>
      </c>
      <c r="AY1218" s="261" t="s">
        <v>215</v>
      </c>
    </row>
    <row r="1219" s="14" customFormat="1">
      <c r="A1219" s="14"/>
      <c r="B1219" s="262"/>
      <c r="C1219" s="263"/>
      <c r="D1219" s="233" t="s">
        <v>364</v>
      </c>
      <c r="E1219" s="264" t="s">
        <v>1</v>
      </c>
      <c r="F1219" s="265" t="s">
        <v>1267</v>
      </c>
      <c r="G1219" s="263"/>
      <c r="H1219" s="266">
        <v>1.3280000000000001</v>
      </c>
      <c r="I1219" s="267"/>
      <c r="J1219" s="263"/>
      <c r="K1219" s="263"/>
      <c r="L1219" s="268"/>
      <c r="M1219" s="269"/>
      <c r="N1219" s="270"/>
      <c r="O1219" s="270"/>
      <c r="P1219" s="270"/>
      <c r="Q1219" s="270"/>
      <c r="R1219" s="270"/>
      <c r="S1219" s="270"/>
      <c r="T1219" s="271"/>
      <c r="U1219" s="14"/>
      <c r="V1219" s="14"/>
      <c r="W1219" s="14"/>
      <c r="X1219" s="14"/>
      <c r="Y1219" s="14"/>
      <c r="Z1219" s="14"/>
      <c r="AA1219" s="14"/>
      <c r="AB1219" s="14"/>
      <c r="AC1219" s="14"/>
      <c r="AD1219" s="14"/>
      <c r="AE1219" s="14"/>
      <c r="AT1219" s="272" t="s">
        <v>364</v>
      </c>
      <c r="AU1219" s="272" t="s">
        <v>90</v>
      </c>
      <c r="AV1219" s="14" t="s">
        <v>90</v>
      </c>
      <c r="AW1219" s="14" t="s">
        <v>36</v>
      </c>
      <c r="AX1219" s="14" t="s">
        <v>81</v>
      </c>
      <c r="AY1219" s="272" t="s">
        <v>215</v>
      </c>
    </row>
    <row r="1220" s="13" customFormat="1">
      <c r="A1220" s="13"/>
      <c r="B1220" s="252"/>
      <c r="C1220" s="253"/>
      <c r="D1220" s="233" t="s">
        <v>364</v>
      </c>
      <c r="E1220" s="254" t="s">
        <v>1</v>
      </c>
      <c r="F1220" s="255" t="s">
        <v>1268</v>
      </c>
      <c r="G1220" s="253"/>
      <c r="H1220" s="254" t="s">
        <v>1</v>
      </c>
      <c r="I1220" s="256"/>
      <c r="J1220" s="253"/>
      <c r="K1220" s="253"/>
      <c r="L1220" s="257"/>
      <c r="M1220" s="258"/>
      <c r="N1220" s="259"/>
      <c r="O1220" s="259"/>
      <c r="P1220" s="259"/>
      <c r="Q1220" s="259"/>
      <c r="R1220" s="259"/>
      <c r="S1220" s="259"/>
      <c r="T1220" s="260"/>
      <c r="U1220" s="13"/>
      <c r="V1220" s="13"/>
      <c r="W1220" s="13"/>
      <c r="X1220" s="13"/>
      <c r="Y1220" s="13"/>
      <c r="Z1220" s="13"/>
      <c r="AA1220" s="13"/>
      <c r="AB1220" s="13"/>
      <c r="AC1220" s="13"/>
      <c r="AD1220" s="13"/>
      <c r="AE1220" s="13"/>
      <c r="AT1220" s="261" t="s">
        <v>364</v>
      </c>
      <c r="AU1220" s="261" t="s">
        <v>90</v>
      </c>
      <c r="AV1220" s="13" t="s">
        <v>88</v>
      </c>
      <c r="AW1220" s="13" t="s">
        <v>36</v>
      </c>
      <c r="AX1220" s="13" t="s">
        <v>81</v>
      </c>
      <c r="AY1220" s="261" t="s">
        <v>215</v>
      </c>
    </row>
    <row r="1221" s="14" customFormat="1">
      <c r="A1221" s="14"/>
      <c r="B1221" s="262"/>
      <c r="C1221" s="263"/>
      <c r="D1221" s="233" t="s">
        <v>364</v>
      </c>
      <c r="E1221" s="264" t="s">
        <v>1</v>
      </c>
      <c r="F1221" s="265" t="s">
        <v>1269</v>
      </c>
      <c r="G1221" s="263"/>
      <c r="H1221" s="266">
        <v>0.24299999999999999</v>
      </c>
      <c r="I1221" s="267"/>
      <c r="J1221" s="263"/>
      <c r="K1221" s="263"/>
      <c r="L1221" s="268"/>
      <c r="M1221" s="269"/>
      <c r="N1221" s="270"/>
      <c r="O1221" s="270"/>
      <c r="P1221" s="270"/>
      <c r="Q1221" s="270"/>
      <c r="R1221" s="270"/>
      <c r="S1221" s="270"/>
      <c r="T1221" s="271"/>
      <c r="U1221" s="14"/>
      <c r="V1221" s="14"/>
      <c r="W1221" s="14"/>
      <c r="X1221" s="14"/>
      <c r="Y1221" s="14"/>
      <c r="Z1221" s="14"/>
      <c r="AA1221" s="14"/>
      <c r="AB1221" s="14"/>
      <c r="AC1221" s="14"/>
      <c r="AD1221" s="14"/>
      <c r="AE1221" s="14"/>
      <c r="AT1221" s="272" t="s">
        <v>364</v>
      </c>
      <c r="AU1221" s="272" t="s">
        <v>90</v>
      </c>
      <c r="AV1221" s="14" t="s">
        <v>90</v>
      </c>
      <c r="AW1221" s="14" t="s">
        <v>36</v>
      </c>
      <c r="AX1221" s="14" t="s">
        <v>81</v>
      </c>
      <c r="AY1221" s="272" t="s">
        <v>215</v>
      </c>
    </row>
    <row r="1222" s="13" customFormat="1">
      <c r="A1222" s="13"/>
      <c r="B1222" s="252"/>
      <c r="C1222" s="253"/>
      <c r="D1222" s="233" t="s">
        <v>364</v>
      </c>
      <c r="E1222" s="254" t="s">
        <v>1</v>
      </c>
      <c r="F1222" s="255" t="s">
        <v>1270</v>
      </c>
      <c r="G1222" s="253"/>
      <c r="H1222" s="254" t="s">
        <v>1</v>
      </c>
      <c r="I1222" s="256"/>
      <c r="J1222" s="253"/>
      <c r="K1222" s="253"/>
      <c r="L1222" s="257"/>
      <c r="M1222" s="258"/>
      <c r="N1222" s="259"/>
      <c r="O1222" s="259"/>
      <c r="P1222" s="259"/>
      <c r="Q1222" s="259"/>
      <c r="R1222" s="259"/>
      <c r="S1222" s="259"/>
      <c r="T1222" s="260"/>
      <c r="U1222" s="13"/>
      <c r="V1222" s="13"/>
      <c r="W1222" s="13"/>
      <c r="X1222" s="13"/>
      <c r="Y1222" s="13"/>
      <c r="Z1222" s="13"/>
      <c r="AA1222" s="13"/>
      <c r="AB1222" s="13"/>
      <c r="AC1222" s="13"/>
      <c r="AD1222" s="13"/>
      <c r="AE1222" s="13"/>
      <c r="AT1222" s="261" t="s">
        <v>364</v>
      </c>
      <c r="AU1222" s="261" t="s">
        <v>90</v>
      </c>
      <c r="AV1222" s="13" t="s">
        <v>88</v>
      </c>
      <c r="AW1222" s="13" t="s">
        <v>36</v>
      </c>
      <c r="AX1222" s="13" t="s">
        <v>81</v>
      </c>
      <c r="AY1222" s="261" t="s">
        <v>215</v>
      </c>
    </row>
    <row r="1223" s="14" customFormat="1">
      <c r="A1223" s="14"/>
      <c r="B1223" s="262"/>
      <c r="C1223" s="263"/>
      <c r="D1223" s="233" t="s">
        <v>364</v>
      </c>
      <c r="E1223" s="264" t="s">
        <v>1</v>
      </c>
      <c r="F1223" s="265" t="s">
        <v>1271</v>
      </c>
      <c r="G1223" s="263"/>
      <c r="H1223" s="266">
        <v>0.191</v>
      </c>
      <c r="I1223" s="267"/>
      <c r="J1223" s="263"/>
      <c r="K1223" s="263"/>
      <c r="L1223" s="268"/>
      <c r="M1223" s="269"/>
      <c r="N1223" s="270"/>
      <c r="O1223" s="270"/>
      <c r="P1223" s="270"/>
      <c r="Q1223" s="270"/>
      <c r="R1223" s="270"/>
      <c r="S1223" s="270"/>
      <c r="T1223" s="271"/>
      <c r="U1223" s="14"/>
      <c r="V1223" s="14"/>
      <c r="W1223" s="14"/>
      <c r="X1223" s="14"/>
      <c r="Y1223" s="14"/>
      <c r="Z1223" s="14"/>
      <c r="AA1223" s="14"/>
      <c r="AB1223" s="14"/>
      <c r="AC1223" s="14"/>
      <c r="AD1223" s="14"/>
      <c r="AE1223" s="14"/>
      <c r="AT1223" s="272" t="s">
        <v>364</v>
      </c>
      <c r="AU1223" s="272" t="s">
        <v>90</v>
      </c>
      <c r="AV1223" s="14" t="s">
        <v>90</v>
      </c>
      <c r="AW1223" s="14" t="s">
        <v>36</v>
      </c>
      <c r="AX1223" s="14" t="s">
        <v>81</v>
      </c>
      <c r="AY1223" s="272" t="s">
        <v>215</v>
      </c>
    </row>
    <row r="1224" s="14" customFormat="1">
      <c r="A1224" s="14"/>
      <c r="B1224" s="262"/>
      <c r="C1224" s="263"/>
      <c r="D1224" s="233" t="s">
        <v>364</v>
      </c>
      <c r="E1224" s="264" t="s">
        <v>1</v>
      </c>
      <c r="F1224" s="265" t="s">
        <v>1272</v>
      </c>
      <c r="G1224" s="263"/>
      <c r="H1224" s="266">
        <v>0.49099999999999999</v>
      </c>
      <c r="I1224" s="267"/>
      <c r="J1224" s="263"/>
      <c r="K1224" s="263"/>
      <c r="L1224" s="268"/>
      <c r="M1224" s="269"/>
      <c r="N1224" s="270"/>
      <c r="O1224" s="270"/>
      <c r="P1224" s="270"/>
      <c r="Q1224" s="270"/>
      <c r="R1224" s="270"/>
      <c r="S1224" s="270"/>
      <c r="T1224" s="271"/>
      <c r="U1224" s="14"/>
      <c r="V1224" s="14"/>
      <c r="W1224" s="14"/>
      <c r="X1224" s="14"/>
      <c r="Y1224" s="14"/>
      <c r="Z1224" s="14"/>
      <c r="AA1224" s="14"/>
      <c r="AB1224" s="14"/>
      <c r="AC1224" s="14"/>
      <c r="AD1224" s="14"/>
      <c r="AE1224" s="14"/>
      <c r="AT1224" s="272" t="s">
        <v>364</v>
      </c>
      <c r="AU1224" s="272" t="s">
        <v>90</v>
      </c>
      <c r="AV1224" s="14" t="s">
        <v>90</v>
      </c>
      <c r="AW1224" s="14" t="s">
        <v>36</v>
      </c>
      <c r="AX1224" s="14" t="s">
        <v>81</v>
      </c>
      <c r="AY1224" s="272" t="s">
        <v>215</v>
      </c>
    </row>
    <row r="1225" s="14" customFormat="1">
      <c r="A1225" s="14"/>
      <c r="B1225" s="262"/>
      <c r="C1225" s="263"/>
      <c r="D1225" s="233" t="s">
        <v>364</v>
      </c>
      <c r="E1225" s="264" t="s">
        <v>1</v>
      </c>
      <c r="F1225" s="265" t="s">
        <v>1273</v>
      </c>
      <c r="G1225" s="263"/>
      <c r="H1225" s="266">
        <v>0.38300000000000001</v>
      </c>
      <c r="I1225" s="267"/>
      <c r="J1225" s="263"/>
      <c r="K1225" s="263"/>
      <c r="L1225" s="268"/>
      <c r="M1225" s="269"/>
      <c r="N1225" s="270"/>
      <c r="O1225" s="270"/>
      <c r="P1225" s="270"/>
      <c r="Q1225" s="270"/>
      <c r="R1225" s="270"/>
      <c r="S1225" s="270"/>
      <c r="T1225" s="271"/>
      <c r="U1225" s="14"/>
      <c r="V1225" s="14"/>
      <c r="W1225" s="14"/>
      <c r="X1225" s="14"/>
      <c r="Y1225" s="14"/>
      <c r="Z1225" s="14"/>
      <c r="AA1225" s="14"/>
      <c r="AB1225" s="14"/>
      <c r="AC1225" s="14"/>
      <c r="AD1225" s="14"/>
      <c r="AE1225" s="14"/>
      <c r="AT1225" s="272" t="s">
        <v>364</v>
      </c>
      <c r="AU1225" s="272" t="s">
        <v>90</v>
      </c>
      <c r="AV1225" s="14" t="s">
        <v>90</v>
      </c>
      <c r="AW1225" s="14" t="s">
        <v>36</v>
      </c>
      <c r="AX1225" s="14" t="s">
        <v>81</v>
      </c>
      <c r="AY1225" s="272" t="s">
        <v>215</v>
      </c>
    </row>
    <row r="1226" s="14" customFormat="1">
      <c r="A1226" s="14"/>
      <c r="B1226" s="262"/>
      <c r="C1226" s="263"/>
      <c r="D1226" s="233" t="s">
        <v>364</v>
      </c>
      <c r="E1226" s="264" t="s">
        <v>1</v>
      </c>
      <c r="F1226" s="265" t="s">
        <v>1274</v>
      </c>
      <c r="G1226" s="263"/>
      <c r="H1226" s="266">
        <v>0.20599999999999999</v>
      </c>
      <c r="I1226" s="267"/>
      <c r="J1226" s="263"/>
      <c r="K1226" s="263"/>
      <c r="L1226" s="268"/>
      <c r="M1226" s="269"/>
      <c r="N1226" s="270"/>
      <c r="O1226" s="270"/>
      <c r="P1226" s="270"/>
      <c r="Q1226" s="270"/>
      <c r="R1226" s="270"/>
      <c r="S1226" s="270"/>
      <c r="T1226" s="271"/>
      <c r="U1226" s="14"/>
      <c r="V1226" s="14"/>
      <c r="W1226" s="14"/>
      <c r="X1226" s="14"/>
      <c r="Y1226" s="14"/>
      <c r="Z1226" s="14"/>
      <c r="AA1226" s="14"/>
      <c r="AB1226" s="14"/>
      <c r="AC1226" s="14"/>
      <c r="AD1226" s="14"/>
      <c r="AE1226" s="14"/>
      <c r="AT1226" s="272" t="s">
        <v>364</v>
      </c>
      <c r="AU1226" s="272" t="s">
        <v>90</v>
      </c>
      <c r="AV1226" s="14" t="s">
        <v>90</v>
      </c>
      <c r="AW1226" s="14" t="s">
        <v>36</v>
      </c>
      <c r="AX1226" s="14" t="s">
        <v>81</v>
      </c>
      <c r="AY1226" s="272" t="s">
        <v>215</v>
      </c>
    </row>
    <row r="1227" s="14" customFormat="1">
      <c r="A1227" s="14"/>
      <c r="B1227" s="262"/>
      <c r="C1227" s="263"/>
      <c r="D1227" s="233" t="s">
        <v>364</v>
      </c>
      <c r="E1227" s="264" t="s">
        <v>1</v>
      </c>
      <c r="F1227" s="265" t="s">
        <v>1275</v>
      </c>
      <c r="G1227" s="263"/>
      <c r="H1227" s="266">
        <v>0.437</v>
      </c>
      <c r="I1227" s="267"/>
      <c r="J1227" s="263"/>
      <c r="K1227" s="263"/>
      <c r="L1227" s="268"/>
      <c r="M1227" s="269"/>
      <c r="N1227" s="270"/>
      <c r="O1227" s="270"/>
      <c r="P1227" s="270"/>
      <c r="Q1227" s="270"/>
      <c r="R1227" s="270"/>
      <c r="S1227" s="270"/>
      <c r="T1227" s="271"/>
      <c r="U1227" s="14"/>
      <c r="V1227" s="14"/>
      <c r="W1227" s="14"/>
      <c r="X1227" s="14"/>
      <c r="Y1227" s="14"/>
      <c r="Z1227" s="14"/>
      <c r="AA1227" s="14"/>
      <c r="AB1227" s="14"/>
      <c r="AC1227" s="14"/>
      <c r="AD1227" s="14"/>
      <c r="AE1227" s="14"/>
      <c r="AT1227" s="272" t="s">
        <v>364</v>
      </c>
      <c r="AU1227" s="272" t="s">
        <v>90</v>
      </c>
      <c r="AV1227" s="14" t="s">
        <v>90</v>
      </c>
      <c r="AW1227" s="14" t="s">
        <v>36</v>
      </c>
      <c r="AX1227" s="14" t="s">
        <v>81</v>
      </c>
      <c r="AY1227" s="272" t="s">
        <v>215</v>
      </c>
    </row>
    <row r="1228" s="16" customFormat="1">
      <c r="A1228" s="16"/>
      <c r="B1228" s="284"/>
      <c r="C1228" s="285"/>
      <c r="D1228" s="233" t="s">
        <v>364</v>
      </c>
      <c r="E1228" s="286" t="s">
        <v>1</v>
      </c>
      <c r="F1228" s="287" t="s">
        <v>403</v>
      </c>
      <c r="G1228" s="285"/>
      <c r="H1228" s="288">
        <v>11.795</v>
      </c>
      <c r="I1228" s="289"/>
      <c r="J1228" s="285"/>
      <c r="K1228" s="285"/>
      <c r="L1228" s="290"/>
      <c r="M1228" s="291"/>
      <c r="N1228" s="292"/>
      <c r="O1228" s="292"/>
      <c r="P1228" s="292"/>
      <c r="Q1228" s="292"/>
      <c r="R1228" s="292"/>
      <c r="S1228" s="292"/>
      <c r="T1228" s="293"/>
      <c r="U1228" s="16"/>
      <c r="V1228" s="16"/>
      <c r="W1228" s="16"/>
      <c r="X1228" s="16"/>
      <c r="Y1228" s="16"/>
      <c r="Z1228" s="16"/>
      <c r="AA1228" s="16"/>
      <c r="AB1228" s="16"/>
      <c r="AC1228" s="16"/>
      <c r="AD1228" s="16"/>
      <c r="AE1228" s="16"/>
      <c r="AT1228" s="294" t="s">
        <v>364</v>
      </c>
      <c r="AU1228" s="294" t="s">
        <v>90</v>
      </c>
      <c r="AV1228" s="16" t="s">
        <v>227</v>
      </c>
      <c r="AW1228" s="16" t="s">
        <v>36</v>
      </c>
      <c r="AX1228" s="16" t="s">
        <v>81</v>
      </c>
      <c r="AY1228" s="294" t="s">
        <v>215</v>
      </c>
    </row>
    <row r="1229" s="13" customFormat="1">
      <c r="A1229" s="13"/>
      <c r="B1229" s="252"/>
      <c r="C1229" s="253"/>
      <c r="D1229" s="233" t="s">
        <v>364</v>
      </c>
      <c r="E1229" s="254" t="s">
        <v>1</v>
      </c>
      <c r="F1229" s="255" t="s">
        <v>1089</v>
      </c>
      <c r="G1229" s="253"/>
      <c r="H1229" s="254" t="s">
        <v>1</v>
      </c>
      <c r="I1229" s="256"/>
      <c r="J1229" s="253"/>
      <c r="K1229" s="253"/>
      <c r="L1229" s="257"/>
      <c r="M1229" s="258"/>
      <c r="N1229" s="259"/>
      <c r="O1229" s="259"/>
      <c r="P1229" s="259"/>
      <c r="Q1229" s="259"/>
      <c r="R1229" s="259"/>
      <c r="S1229" s="259"/>
      <c r="T1229" s="260"/>
      <c r="U1229" s="13"/>
      <c r="V1229" s="13"/>
      <c r="W1229" s="13"/>
      <c r="X1229" s="13"/>
      <c r="Y1229" s="13"/>
      <c r="Z1229" s="13"/>
      <c r="AA1229" s="13"/>
      <c r="AB1229" s="13"/>
      <c r="AC1229" s="13"/>
      <c r="AD1229" s="13"/>
      <c r="AE1229" s="13"/>
      <c r="AT1229" s="261" t="s">
        <v>364</v>
      </c>
      <c r="AU1229" s="261" t="s">
        <v>90</v>
      </c>
      <c r="AV1229" s="13" t="s">
        <v>88</v>
      </c>
      <c r="AW1229" s="13" t="s">
        <v>36</v>
      </c>
      <c r="AX1229" s="13" t="s">
        <v>81</v>
      </c>
      <c r="AY1229" s="261" t="s">
        <v>215</v>
      </c>
    </row>
    <row r="1230" s="13" customFormat="1">
      <c r="A1230" s="13"/>
      <c r="B1230" s="252"/>
      <c r="C1230" s="253"/>
      <c r="D1230" s="233" t="s">
        <v>364</v>
      </c>
      <c r="E1230" s="254" t="s">
        <v>1</v>
      </c>
      <c r="F1230" s="255" t="s">
        <v>1276</v>
      </c>
      <c r="G1230" s="253"/>
      <c r="H1230" s="254" t="s">
        <v>1</v>
      </c>
      <c r="I1230" s="256"/>
      <c r="J1230" s="253"/>
      <c r="K1230" s="253"/>
      <c r="L1230" s="257"/>
      <c r="M1230" s="258"/>
      <c r="N1230" s="259"/>
      <c r="O1230" s="259"/>
      <c r="P1230" s="259"/>
      <c r="Q1230" s="259"/>
      <c r="R1230" s="259"/>
      <c r="S1230" s="259"/>
      <c r="T1230" s="260"/>
      <c r="U1230" s="13"/>
      <c r="V1230" s="13"/>
      <c r="W1230" s="13"/>
      <c r="X1230" s="13"/>
      <c r="Y1230" s="13"/>
      <c r="Z1230" s="13"/>
      <c r="AA1230" s="13"/>
      <c r="AB1230" s="13"/>
      <c r="AC1230" s="13"/>
      <c r="AD1230" s="13"/>
      <c r="AE1230" s="13"/>
      <c r="AT1230" s="261" t="s">
        <v>364</v>
      </c>
      <c r="AU1230" s="261" t="s">
        <v>90</v>
      </c>
      <c r="AV1230" s="13" t="s">
        <v>88</v>
      </c>
      <c r="AW1230" s="13" t="s">
        <v>36</v>
      </c>
      <c r="AX1230" s="13" t="s">
        <v>81</v>
      </c>
      <c r="AY1230" s="261" t="s">
        <v>215</v>
      </c>
    </row>
    <row r="1231" s="14" customFormat="1">
      <c r="A1231" s="14"/>
      <c r="B1231" s="262"/>
      <c r="C1231" s="263"/>
      <c r="D1231" s="233" t="s">
        <v>364</v>
      </c>
      <c r="E1231" s="264" t="s">
        <v>1</v>
      </c>
      <c r="F1231" s="265" t="s">
        <v>1277</v>
      </c>
      <c r="G1231" s="263"/>
      <c r="H1231" s="266">
        <v>1.3100000000000001</v>
      </c>
      <c r="I1231" s="267"/>
      <c r="J1231" s="263"/>
      <c r="K1231" s="263"/>
      <c r="L1231" s="268"/>
      <c r="M1231" s="269"/>
      <c r="N1231" s="270"/>
      <c r="O1231" s="270"/>
      <c r="P1231" s="270"/>
      <c r="Q1231" s="270"/>
      <c r="R1231" s="270"/>
      <c r="S1231" s="270"/>
      <c r="T1231" s="271"/>
      <c r="U1231" s="14"/>
      <c r="V1231" s="14"/>
      <c r="W1231" s="14"/>
      <c r="X1231" s="14"/>
      <c r="Y1231" s="14"/>
      <c r="Z1231" s="14"/>
      <c r="AA1231" s="14"/>
      <c r="AB1231" s="14"/>
      <c r="AC1231" s="14"/>
      <c r="AD1231" s="14"/>
      <c r="AE1231" s="14"/>
      <c r="AT1231" s="272" t="s">
        <v>364</v>
      </c>
      <c r="AU1231" s="272" t="s">
        <v>90</v>
      </c>
      <c r="AV1231" s="14" t="s">
        <v>90</v>
      </c>
      <c r="AW1231" s="14" t="s">
        <v>36</v>
      </c>
      <c r="AX1231" s="14" t="s">
        <v>81</v>
      </c>
      <c r="AY1231" s="272" t="s">
        <v>215</v>
      </c>
    </row>
    <row r="1232" s="13" customFormat="1">
      <c r="A1232" s="13"/>
      <c r="B1232" s="252"/>
      <c r="C1232" s="253"/>
      <c r="D1232" s="233" t="s">
        <v>364</v>
      </c>
      <c r="E1232" s="254" t="s">
        <v>1</v>
      </c>
      <c r="F1232" s="255" t="s">
        <v>1278</v>
      </c>
      <c r="G1232" s="253"/>
      <c r="H1232" s="254" t="s">
        <v>1</v>
      </c>
      <c r="I1232" s="256"/>
      <c r="J1232" s="253"/>
      <c r="K1232" s="253"/>
      <c r="L1232" s="257"/>
      <c r="M1232" s="258"/>
      <c r="N1232" s="259"/>
      <c r="O1232" s="259"/>
      <c r="P1232" s="259"/>
      <c r="Q1232" s="259"/>
      <c r="R1232" s="259"/>
      <c r="S1232" s="259"/>
      <c r="T1232" s="260"/>
      <c r="U1232" s="13"/>
      <c r="V1232" s="13"/>
      <c r="W1232" s="13"/>
      <c r="X1232" s="13"/>
      <c r="Y1232" s="13"/>
      <c r="Z1232" s="13"/>
      <c r="AA1232" s="13"/>
      <c r="AB1232" s="13"/>
      <c r="AC1232" s="13"/>
      <c r="AD1232" s="13"/>
      <c r="AE1232" s="13"/>
      <c r="AT1232" s="261" t="s">
        <v>364</v>
      </c>
      <c r="AU1232" s="261" t="s">
        <v>90</v>
      </c>
      <c r="AV1232" s="13" t="s">
        <v>88</v>
      </c>
      <c r="AW1232" s="13" t="s">
        <v>36</v>
      </c>
      <c r="AX1232" s="13" t="s">
        <v>81</v>
      </c>
      <c r="AY1232" s="261" t="s">
        <v>215</v>
      </c>
    </row>
    <row r="1233" s="14" customFormat="1">
      <c r="A1233" s="14"/>
      <c r="B1233" s="262"/>
      <c r="C1233" s="263"/>
      <c r="D1233" s="233" t="s">
        <v>364</v>
      </c>
      <c r="E1233" s="264" t="s">
        <v>1</v>
      </c>
      <c r="F1233" s="265" t="s">
        <v>1279</v>
      </c>
      <c r="G1233" s="263"/>
      <c r="H1233" s="266">
        <v>0.54000000000000004</v>
      </c>
      <c r="I1233" s="267"/>
      <c r="J1233" s="263"/>
      <c r="K1233" s="263"/>
      <c r="L1233" s="268"/>
      <c r="M1233" s="269"/>
      <c r="N1233" s="270"/>
      <c r="O1233" s="270"/>
      <c r="P1233" s="270"/>
      <c r="Q1233" s="270"/>
      <c r="R1233" s="270"/>
      <c r="S1233" s="270"/>
      <c r="T1233" s="271"/>
      <c r="U1233" s="14"/>
      <c r="V1233" s="14"/>
      <c r="W1233" s="14"/>
      <c r="X1233" s="14"/>
      <c r="Y1233" s="14"/>
      <c r="Z1233" s="14"/>
      <c r="AA1233" s="14"/>
      <c r="AB1233" s="14"/>
      <c r="AC1233" s="14"/>
      <c r="AD1233" s="14"/>
      <c r="AE1233" s="14"/>
      <c r="AT1233" s="272" t="s">
        <v>364</v>
      </c>
      <c r="AU1233" s="272" t="s">
        <v>90</v>
      </c>
      <c r="AV1233" s="14" t="s">
        <v>90</v>
      </c>
      <c r="AW1233" s="14" t="s">
        <v>36</v>
      </c>
      <c r="AX1233" s="14" t="s">
        <v>81</v>
      </c>
      <c r="AY1233" s="272" t="s">
        <v>215</v>
      </c>
    </row>
    <row r="1234" s="14" customFormat="1">
      <c r="A1234" s="14"/>
      <c r="B1234" s="262"/>
      <c r="C1234" s="263"/>
      <c r="D1234" s="233" t="s">
        <v>364</v>
      </c>
      <c r="E1234" s="264" t="s">
        <v>1</v>
      </c>
      <c r="F1234" s="265" t="s">
        <v>1280</v>
      </c>
      <c r="G1234" s="263"/>
      <c r="H1234" s="266">
        <v>0.61499999999999999</v>
      </c>
      <c r="I1234" s="267"/>
      <c r="J1234" s="263"/>
      <c r="K1234" s="263"/>
      <c r="L1234" s="268"/>
      <c r="M1234" s="269"/>
      <c r="N1234" s="270"/>
      <c r="O1234" s="270"/>
      <c r="P1234" s="270"/>
      <c r="Q1234" s="270"/>
      <c r="R1234" s="270"/>
      <c r="S1234" s="270"/>
      <c r="T1234" s="271"/>
      <c r="U1234" s="14"/>
      <c r="V1234" s="14"/>
      <c r="W1234" s="14"/>
      <c r="X1234" s="14"/>
      <c r="Y1234" s="14"/>
      <c r="Z1234" s="14"/>
      <c r="AA1234" s="14"/>
      <c r="AB1234" s="14"/>
      <c r="AC1234" s="14"/>
      <c r="AD1234" s="14"/>
      <c r="AE1234" s="14"/>
      <c r="AT1234" s="272" t="s">
        <v>364</v>
      </c>
      <c r="AU1234" s="272" t="s">
        <v>90</v>
      </c>
      <c r="AV1234" s="14" t="s">
        <v>90</v>
      </c>
      <c r="AW1234" s="14" t="s">
        <v>36</v>
      </c>
      <c r="AX1234" s="14" t="s">
        <v>81</v>
      </c>
      <c r="AY1234" s="272" t="s">
        <v>215</v>
      </c>
    </row>
    <row r="1235" s="13" customFormat="1">
      <c r="A1235" s="13"/>
      <c r="B1235" s="252"/>
      <c r="C1235" s="253"/>
      <c r="D1235" s="233" t="s">
        <v>364</v>
      </c>
      <c r="E1235" s="254" t="s">
        <v>1</v>
      </c>
      <c r="F1235" s="255" t="s">
        <v>1281</v>
      </c>
      <c r="G1235" s="253"/>
      <c r="H1235" s="254" t="s">
        <v>1</v>
      </c>
      <c r="I1235" s="256"/>
      <c r="J1235" s="253"/>
      <c r="K1235" s="253"/>
      <c r="L1235" s="257"/>
      <c r="M1235" s="258"/>
      <c r="N1235" s="259"/>
      <c r="O1235" s="259"/>
      <c r="P1235" s="259"/>
      <c r="Q1235" s="259"/>
      <c r="R1235" s="259"/>
      <c r="S1235" s="259"/>
      <c r="T1235" s="260"/>
      <c r="U1235" s="13"/>
      <c r="V1235" s="13"/>
      <c r="W1235" s="13"/>
      <c r="X1235" s="13"/>
      <c r="Y1235" s="13"/>
      <c r="Z1235" s="13"/>
      <c r="AA1235" s="13"/>
      <c r="AB1235" s="13"/>
      <c r="AC1235" s="13"/>
      <c r="AD1235" s="13"/>
      <c r="AE1235" s="13"/>
      <c r="AT1235" s="261" t="s">
        <v>364</v>
      </c>
      <c r="AU1235" s="261" t="s">
        <v>90</v>
      </c>
      <c r="AV1235" s="13" t="s">
        <v>88</v>
      </c>
      <c r="AW1235" s="13" t="s">
        <v>36</v>
      </c>
      <c r="AX1235" s="13" t="s">
        <v>81</v>
      </c>
      <c r="AY1235" s="261" t="s">
        <v>215</v>
      </c>
    </row>
    <row r="1236" s="14" customFormat="1">
      <c r="A1236" s="14"/>
      <c r="B1236" s="262"/>
      <c r="C1236" s="263"/>
      <c r="D1236" s="233" t="s">
        <v>364</v>
      </c>
      <c r="E1236" s="264" t="s">
        <v>1</v>
      </c>
      <c r="F1236" s="265" t="s">
        <v>1282</v>
      </c>
      <c r="G1236" s="263"/>
      <c r="H1236" s="266">
        <v>2.532</v>
      </c>
      <c r="I1236" s="267"/>
      <c r="J1236" s="263"/>
      <c r="K1236" s="263"/>
      <c r="L1236" s="268"/>
      <c r="M1236" s="269"/>
      <c r="N1236" s="270"/>
      <c r="O1236" s="270"/>
      <c r="P1236" s="270"/>
      <c r="Q1236" s="270"/>
      <c r="R1236" s="270"/>
      <c r="S1236" s="270"/>
      <c r="T1236" s="271"/>
      <c r="U1236" s="14"/>
      <c r="V1236" s="14"/>
      <c r="W1236" s="14"/>
      <c r="X1236" s="14"/>
      <c r="Y1236" s="14"/>
      <c r="Z1236" s="14"/>
      <c r="AA1236" s="14"/>
      <c r="AB1236" s="14"/>
      <c r="AC1236" s="14"/>
      <c r="AD1236" s="14"/>
      <c r="AE1236" s="14"/>
      <c r="AT1236" s="272" t="s">
        <v>364</v>
      </c>
      <c r="AU1236" s="272" t="s">
        <v>90</v>
      </c>
      <c r="AV1236" s="14" t="s">
        <v>90</v>
      </c>
      <c r="AW1236" s="14" t="s">
        <v>36</v>
      </c>
      <c r="AX1236" s="14" t="s">
        <v>81</v>
      </c>
      <c r="AY1236" s="272" t="s">
        <v>215</v>
      </c>
    </row>
    <row r="1237" s="14" customFormat="1">
      <c r="A1237" s="14"/>
      <c r="B1237" s="262"/>
      <c r="C1237" s="263"/>
      <c r="D1237" s="233" t="s">
        <v>364</v>
      </c>
      <c r="E1237" s="264" t="s">
        <v>1</v>
      </c>
      <c r="F1237" s="265" t="s">
        <v>1283</v>
      </c>
      <c r="G1237" s="263"/>
      <c r="H1237" s="266">
        <v>4.6219999999999999</v>
      </c>
      <c r="I1237" s="267"/>
      <c r="J1237" s="263"/>
      <c r="K1237" s="263"/>
      <c r="L1237" s="268"/>
      <c r="M1237" s="269"/>
      <c r="N1237" s="270"/>
      <c r="O1237" s="270"/>
      <c r="P1237" s="270"/>
      <c r="Q1237" s="270"/>
      <c r="R1237" s="270"/>
      <c r="S1237" s="270"/>
      <c r="T1237" s="271"/>
      <c r="U1237" s="14"/>
      <c r="V1237" s="14"/>
      <c r="W1237" s="14"/>
      <c r="X1237" s="14"/>
      <c r="Y1237" s="14"/>
      <c r="Z1237" s="14"/>
      <c r="AA1237" s="14"/>
      <c r="AB1237" s="14"/>
      <c r="AC1237" s="14"/>
      <c r="AD1237" s="14"/>
      <c r="AE1237" s="14"/>
      <c r="AT1237" s="272" t="s">
        <v>364</v>
      </c>
      <c r="AU1237" s="272" t="s">
        <v>90</v>
      </c>
      <c r="AV1237" s="14" t="s">
        <v>90</v>
      </c>
      <c r="AW1237" s="14" t="s">
        <v>36</v>
      </c>
      <c r="AX1237" s="14" t="s">
        <v>81</v>
      </c>
      <c r="AY1237" s="272" t="s">
        <v>215</v>
      </c>
    </row>
    <row r="1238" s="16" customFormat="1">
      <c r="A1238" s="16"/>
      <c r="B1238" s="284"/>
      <c r="C1238" s="285"/>
      <c r="D1238" s="233" t="s">
        <v>364</v>
      </c>
      <c r="E1238" s="286" t="s">
        <v>1</v>
      </c>
      <c r="F1238" s="287" t="s">
        <v>403</v>
      </c>
      <c r="G1238" s="285"/>
      <c r="H1238" s="288">
        <v>9.6189999999999998</v>
      </c>
      <c r="I1238" s="289"/>
      <c r="J1238" s="285"/>
      <c r="K1238" s="285"/>
      <c r="L1238" s="290"/>
      <c r="M1238" s="291"/>
      <c r="N1238" s="292"/>
      <c r="O1238" s="292"/>
      <c r="P1238" s="292"/>
      <c r="Q1238" s="292"/>
      <c r="R1238" s="292"/>
      <c r="S1238" s="292"/>
      <c r="T1238" s="293"/>
      <c r="U1238" s="16"/>
      <c r="V1238" s="16"/>
      <c r="W1238" s="16"/>
      <c r="X1238" s="16"/>
      <c r="Y1238" s="16"/>
      <c r="Z1238" s="16"/>
      <c r="AA1238" s="16"/>
      <c r="AB1238" s="16"/>
      <c r="AC1238" s="16"/>
      <c r="AD1238" s="16"/>
      <c r="AE1238" s="16"/>
      <c r="AT1238" s="294" t="s">
        <v>364</v>
      </c>
      <c r="AU1238" s="294" t="s">
        <v>90</v>
      </c>
      <c r="AV1238" s="16" t="s">
        <v>227</v>
      </c>
      <c r="AW1238" s="16" t="s">
        <v>36</v>
      </c>
      <c r="AX1238" s="16" t="s">
        <v>81</v>
      </c>
      <c r="AY1238" s="294" t="s">
        <v>215</v>
      </c>
    </row>
    <row r="1239" s="15" customFormat="1">
      <c r="A1239" s="15"/>
      <c r="B1239" s="273"/>
      <c r="C1239" s="274"/>
      <c r="D1239" s="233" t="s">
        <v>364</v>
      </c>
      <c r="E1239" s="275" t="s">
        <v>1</v>
      </c>
      <c r="F1239" s="276" t="s">
        <v>368</v>
      </c>
      <c r="G1239" s="274"/>
      <c r="H1239" s="277">
        <v>70.317999999999998</v>
      </c>
      <c r="I1239" s="278"/>
      <c r="J1239" s="274"/>
      <c r="K1239" s="274"/>
      <c r="L1239" s="279"/>
      <c r="M1239" s="280"/>
      <c r="N1239" s="281"/>
      <c r="O1239" s="281"/>
      <c r="P1239" s="281"/>
      <c r="Q1239" s="281"/>
      <c r="R1239" s="281"/>
      <c r="S1239" s="281"/>
      <c r="T1239" s="282"/>
      <c r="U1239" s="15"/>
      <c r="V1239" s="15"/>
      <c r="W1239" s="15"/>
      <c r="X1239" s="15"/>
      <c r="Y1239" s="15"/>
      <c r="Z1239" s="15"/>
      <c r="AA1239" s="15"/>
      <c r="AB1239" s="15"/>
      <c r="AC1239" s="15"/>
      <c r="AD1239" s="15"/>
      <c r="AE1239" s="15"/>
      <c r="AT1239" s="283" t="s">
        <v>364</v>
      </c>
      <c r="AU1239" s="283" t="s">
        <v>90</v>
      </c>
      <c r="AV1239" s="15" t="s">
        <v>214</v>
      </c>
      <c r="AW1239" s="15" t="s">
        <v>36</v>
      </c>
      <c r="AX1239" s="15" t="s">
        <v>88</v>
      </c>
      <c r="AY1239" s="283" t="s">
        <v>215</v>
      </c>
    </row>
    <row r="1240" s="2" customFormat="1" ht="16.5" customHeight="1">
      <c r="A1240" s="39"/>
      <c r="B1240" s="40"/>
      <c r="C1240" s="220" t="s">
        <v>1284</v>
      </c>
      <c r="D1240" s="220" t="s">
        <v>216</v>
      </c>
      <c r="E1240" s="221" t="s">
        <v>1285</v>
      </c>
      <c r="F1240" s="222" t="s">
        <v>1286</v>
      </c>
      <c r="G1240" s="223" t="s">
        <v>523</v>
      </c>
      <c r="H1240" s="224">
        <v>427.67599999999999</v>
      </c>
      <c r="I1240" s="225"/>
      <c r="J1240" s="226">
        <f>ROUND(I1240*H1240,2)</f>
        <v>0</v>
      </c>
      <c r="K1240" s="222" t="s">
        <v>359</v>
      </c>
      <c r="L1240" s="45"/>
      <c r="M1240" s="227" t="s">
        <v>1</v>
      </c>
      <c r="N1240" s="228" t="s">
        <v>46</v>
      </c>
      <c r="O1240" s="92"/>
      <c r="P1240" s="229">
        <f>O1240*H1240</f>
        <v>0</v>
      </c>
      <c r="Q1240" s="229">
        <v>0.011169999999999999</v>
      </c>
      <c r="R1240" s="229">
        <f>Q1240*H1240</f>
        <v>4.7771409199999999</v>
      </c>
      <c r="S1240" s="229">
        <v>0</v>
      </c>
      <c r="T1240" s="230">
        <f>S1240*H1240</f>
        <v>0</v>
      </c>
      <c r="U1240" s="39"/>
      <c r="V1240" s="39"/>
      <c r="W1240" s="39"/>
      <c r="X1240" s="39"/>
      <c r="Y1240" s="39"/>
      <c r="Z1240" s="39"/>
      <c r="AA1240" s="39"/>
      <c r="AB1240" s="39"/>
      <c r="AC1240" s="39"/>
      <c r="AD1240" s="39"/>
      <c r="AE1240" s="39"/>
      <c r="AR1240" s="231" t="s">
        <v>214</v>
      </c>
      <c r="AT1240" s="231" t="s">
        <v>216</v>
      </c>
      <c r="AU1240" s="231" t="s">
        <v>90</v>
      </c>
      <c r="AY1240" s="18" t="s">
        <v>215</v>
      </c>
      <c r="BE1240" s="232">
        <f>IF(N1240="základní",J1240,0)</f>
        <v>0</v>
      </c>
      <c r="BF1240" s="232">
        <f>IF(N1240="snížená",J1240,0)</f>
        <v>0</v>
      </c>
      <c r="BG1240" s="232">
        <f>IF(N1240="zákl. přenesená",J1240,0)</f>
        <v>0</v>
      </c>
      <c r="BH1240" s="232">
        <f>IF(N1240="sníž. přenesená",J1240,0)</f>
        <v>0</v>
      </c>
      <c r="BI1240" s="232">
        <f>IF(N1240="nulová",J1240,0)</f>
        <v>0</v>
      </c>
      <c r="BJ1240" s="18" t="s">
        <v>88</v>
      </c>
      <c r="BK1240" s="232">
        <f>ROUND(I1240*H1240,2)</f>
        <v>0</v>
      </c>
      <c r="BL1240" s="18" t="s">
        <v>214</v>
      </c>
      <c r="BM1240" s="231" t="s">
        <v>1287</v>
      </c>
    </row>
    <row r="1241" s="2" customFormat="1">
      <c r="A1241" s="39"/>
      <c r="B1241" s="40"/>
      <c r="C1241" s="41"/>
      <c r="D1241" s="233" t="s">
        <v>221</v>
      </c>
      <c r="E1241" s="41"/>
      <c r="F1241" s="234" t="s">
        <v>1288</v>
      </c>
      <c r="G1241" s="41"/>
      <c r="H1241" s="41"/>
      <c r="I1241" s="235"/>
      <c r="J1241" s="41"/>
      <c r="K1241" s="41"/>
      <c r="L1241" s="45"/>
      <c r="M1241" s="236"/>
      <c r="N1241" s="237"/>
      <c r="O1241" s="92"/>
      <c r="P1241" s="92"/>
      <c r="Q1241" s="92"/>
      <c r="R1241" s="92"/>
      <c r="S1241" s="92"/>
      <c r="T1241" s="93"/>
      <c r="U1241" s="39"/>
      <c r="V1241" s="39"/>
      <c r="W1241" s="39"/>
      <c r="X1241" s="39"/>
      <c r="Y1241" s="39"/>
      <c r="Z1241" s="39"/>
      <c r="AA1241" s="39"/>
      <c r="AB1241" s="39"/>
      <c r="AC1241" s="39"/>
      <c r="AD1241" s="39"/>
      <c r="AE1241" s="39"/>
      <c r="AT1241" s="18" t="s">
        <v>221</v>
      </c>
      <c r="AU1241" s="18" t="s">
        <v>90</v>
      </c>
    </row>
    <row r="1242" s="2" customFormat="1">
      <c r="A1242" s="39"/>
      <c r="B1242" s="40"/>
      <c r="C1242" s="41"/>
      <c r="D1242" s="250" t="s">
        <v>362</v>
      </c>
      <c r="E1242" s="41"/>
      <c r="F1242" s="251" t="s">
        <v>1289</v>
      </c>
      <c r="G1242" s="41"/>
      <c r="H1242" s="41"/>
      <c r="I1242" s="235"/>
      <c r="J1242" s="41"/>
      <c r="K1242" s="41"/>
      <c r="L1242" s="45"/>
      <c r="M1242" s="236"/>
      <c r="N1242" s="237"/>
      <c r="O1242" s="92"/>
      <c r="P1242" s="92"/>
      <c r="Q1242" s="92"/>
      <c r="R1242" s="92"/>
      <c r="S1242" s="92"/>
      <c r="T1242" s="93"/>
      <c r="U1242" s="39"/>
      <c r="V1242" s="39"/>
      <c r="W1242" s="39"/>
      <c r="X1242" s="39"/>
      <c r="Y1242" s="39"/>
      <c r="Z1242" s="39"/>
      <c r="AA1242" s="39"/>
      <c r="AB1242" s="39"/>
      <c r="AC1242" s="39"/>
      <c r="AD1242" s="39"/>
      <c r="AE1242" s="39"/>
      <c r="AT1242" s="18" t="s">
        <v>362</v>
      </c>
      <c r="AU1242" s="18" t="s">
        <v>90</v>
      </c>
    </row>
    <row r="1243" s="13" customFormat="1">
      <c r="A1243" s="13"/>
      <c r="B1243" s="252"/>
      <c r="C1243" s="253"/>
      <c r="D1243" s="233" t="s">
        <v>364</v>
      </c>
      <c r="E1243" s="254" t="s">
        <v>1</v>
      </c>
      <c r="F1243" s="255" t="s">
        <v>1203</v>
      </c>
      <c r="G1243" s="253"/>
      <c r="H1243" s="254" t="s">
        <v>1</v>
      </c>
      <c r="I1243" s="256"/>
      <c r="J1243" s="253"/>
      <c r="K1243" s="253"/>
      <c r="L1243" s="257"/>
      <c r="M1243" s="258"/>
      <c r="N1243" s="259"/>
      <c r="O1243" s="259"/>
      <c r="P1243" s="259"/>
      <c r="Q1243" s="259"/>
      <c r="R1243" s="259"/>
      <c r="S1243" s="259"/>
      <c r="T1243" s="260"/>
      <c r="U1243" s="13"/>
      <c r="V1243" s="13"/>
      <c r="W1243" s="13"/>
      <c r="X1243" s="13"/>
      <c r="Y1243" s="13"/>
      <c r="Z1243" s="13"/>
      <c r="AA1243" s="13"/>
      <c r="AB1243" s="13"/>
      <c r="AC1243" s="13"/>
      <c r="AD1243" s="13"/>
      <c r="AE1243" s="13"/>
      <c r="AT1243" s="261" t="s">
        <v>364</v>
      </c>
      <c r="AU1243" s="261" t="s">
        <v>90</v>
      </c>
      <c r="AV1243" s="13" t="s">
        <v>88</v>
      </c>
      <c r="AW1243" s="13" t="s">
        <v>36</v>
      </c>
      <c r="AX1243" s="13" t="s">
        <v>81</v>
      </c>
      <c r="AY1243" s="261" t="s">
        <v>215</v>
      </c>
    </row>
    <row r="1244" s="13" customFormat="1">
      <c r="A1244" s="13"/>
      <c r="B1244" s="252"/>
      <c r="C1244" s="253"/>
      <c r="D1244" s="233" t="s">
        <v>364</v>
      </c>
      <c r="E1244" s="254" t="s">
        <v>1</v>
      </c>
      <c r="F1244" s="255" t="s">
        <v>1204</v>
      </c>
      <c r="G1244" s="253"/>
      <c r="H1244" s="254" t="s">
        <v>1</v>
      </c>
      <c r="I1244" s="256"/>
      <c r="J1244" s="253"/>
      <c r="K1244" s="253"/>
      <c r="L1244" s="257"/>
      <c r="M1244" s="258"/>
      <c r="N1244" s="259"/>
      <c r="O1244" s="259"/>
      <c r="P1244" s="259"/>
      <c r="Q1244" s="259"/>
      <c r="R1244" s="259"/>
      <c r="S1244" s="259"/>
      <c r="T1244" s="260"/>
      <c r="U1244" s="13"/>
      <c r="V1244" s="13"/>
      <c r="W1244" s="13"/>
      <c r="X1244" s="13"/>
      <c r="Y1244" s="13"/>
      <c r="Z1244" s="13"/>
      <c r="AA1244" s="13"/>
      <c r="AB1244" s="13"/>
      <c r="AC1244" s="13"/>
      <c r="AD1244" s="13"/>
      <c r="AE1244" s="13"/>
      <c r="AT1244" s="261" t="s">
        <v>364</v>
      </c>
      <c r="AU1244" s="261" t="s">
        <v>90</v>
      </c>
      <c r="AV1244" s="13" t="s">
        <v>88</v>
      </c>
      <c r="AW1244" s="13" t="s">
        <v>36</v>
      </c>
      <c r="AX1244" s="13" t="s">
        <v>81</v>
      </c>
      <c r="AY1244" s="261" t="s">
        <v>215</v>
      </c>
    </row>
    <row r="1245" s="13" customFormat="1">
      <c r="A1245" s="13"/>
      <c r="B1245" s="252"/>
      <c r="C1245" s="253"/>
      <c r="D1245" s="233" t="s">
        <v>364</v>
      </c>
      <c r="E1245" s="254" t="s">
        <v>1</v>
      </c>
      <c r="F1245" s="255" t="s">
        <v>389</v>
      </c>
      <c r="G1245" s="253"/>
      <c r="H1245" s="254" t="s">
        <v>1</v>
      </c>
      <c r="I1245" s="256"/>
      <c r="J1245" s="253"/>
      <c r="K1245" s="253"/>
      <c r="L1245" s="257"/>
      <c r="M1245" s="258"/>
      <c r="N1245" s="259"/>
      <c r="O1245" s="259"/>
      <c r="P1245" s="259"/>
      <c r="Q1245" s="259"/>
      <c r="R1245" s="259"/>
      <c r="S1245" s="259"/>
      <c r="T1245" s="260"/>
      <c r="U1245" s="13"/>
      <c r="V1245" s="13"/>
      <c r="W1245" s="13"/>
      <c r="X1245" s="13"/>
      <c r="Y1245" s="13"/>
      <c r="Z1245" s="13"/>
      <c r="AA1245" s="13"/>
      <c r="AB1245" s="13"/>
      <c r="AC1245" s="13"/>
      <c r="AD1245" s="13"/>
      <c r="AE1245" s="13"/>
      <c r="AT1245" s="261" t="s">
        <v>364</v>
      </c>
      <c r="AU1245" s="261" t="s">
        <v>90</v>
      </c>
      <c r="AV1245" s="13" t="s">
        <v>88</v>
      </c>
      <c r="AW1245" s="13" t="s">
        <v>36</v>
      </c>
      <c r="AX1245" s="13" t="s">
        <v>81</v>
      </c>
      <c r="AY1245" s="261" t="s">
        <v>215</v>
      </c>
    </row>
    <row r="1246" s="14" customFormat="1">
      <c r="A1246" s="14"/>
      <c r="B1246" s="262"/>
      <c r="C1246" s="263"/>
      <c r="D1246" s="233" t="s">
        <v>364</v>
      </c>
      <c r="E1246" s="264" t="s">
        <v>1</v>
      </c>
      <c r="F1246" s="265" t="s">
        <v>1290</v>
      </c>
      <c r="G1246" s="263"/>
      <c r="H1246" s="266">
        <v>30.949999999999999</v>
      </c>
      <c r="I1246" s="267"/>
      <c r="J1246" s="263"/>
      <c r="K1246" s="263"/>
      <c r="L1246" s="268"/>
      <c r="M1246" s="269"/>
      <c r="N1246" s="270"/>
      <c r="O1246" s="270"/>
      <c r="P1246" s="270"/>
      <c r="Q1246" s="270"/>
      <c r="R1246" s="270"/>
      <c r="S1246" s="270"/>
      <c r="T1246" s="271"/>
      <c r="U1246" s="14"/>
      <c r="V1246" s="14"/>
      <c r="W1246" s="14"/>
      <c r="X1246" s="14"/>
      <c r="Y1246" s="14"/>
      <c r="Z1246" s="14"/>
      <c r="AA1246" s="14"/>
      <c r="AB1246" s="14"/>
      <c r="AC1246" s="14"/>
      <c r="AD1246" s="14"/>
      <c r="AE1246" s="14"/>
      <c r="AT1246" s="272" t="s">
        <v>364</v>
      </c>
      <c r="AU1246" s="272" t="s">
        <v>90</v>
      </c>
      <c r="AV1246" s="14" t="s">
        <v>90</v>
      </c>
      <c r="AW1246" s="14" t="s">
        <v>36</v>
      </c>
      <c r="AX1246" s="14" t="s">
        <v>81</v>
      </c>
      <c r="AY1246" s="272" t="s">
        <v>215</v>
      </c>
    </row>
    <row r="1247" s="14" customFormat="1">
      <c r="A1247" s="14"/>
      <c r="B1247" s="262"/>
      <c r="C1247" s="263"/>
      <c r="D1247" s="233" t="s">
        <v>364</v>
      </c>
      <c r="E1247" s="264" t="s">
        <v>1</v>
      </c>
      <c r="F1247" s="265" t="s">
        <v>1291</v>
      </c>
      <c r="G1247" s="263"/>
      <c r="H1247" s="266">
        <v>-2.4249999999999998</v>
      </c>
      <c r="I1247" s="267"/>
      <c r="J1247" s="263"/>
      <c r="K1247" s="263"/>
      <c r="L1247" s="268"/>
      <c r="M1247" s="269"/>
      <c r="N1247" s="270"/>
      <c r="O1247" s="270"/>
      <c r="P1247" s="270"/>
      <c r="Q1247" s="270"/>
      <c r="R1247" s="270"/>
      <c r="S1247" s="270"/>
      <c r="T1247" s="271"/>
      <c r="U1247" s="14"/>
      <c r="V1247" s="14"/>
      <c r="W1247" s="14"/>
      <c r="X1247" s="14"/>
      <c r="Y1247" s="14"/>
      <c r="Z1247" s="14"/>
      <c r="AA1247" s="14"/>
      <c r="AB1247" s="14"/>
      <c r="AC1247" s="14"/>
      <c r="AD1247" s="14"/>
      <c r="AE1247" s="14"/>
      <c r="AT1247" s="272" t="s">
        <v>364</v>
      </c>
      <c r="AU1247" s="272" t="s">
        <v>90</v>
      </c>
      <c r="AV1247" s="14" t="s">
        <v>90</v>
      </c>
      <c r="AW1247" s="14" t="s">
        <v>36</v>
      </c>
      <c r="AX1247" s="14" t="s">
        <v>81</v>
      </c>
      <c r="AY1247" s="272" t="s">
        <v>215</v>
      </c>
    </row>
    <row r="1248" s="14" customFormat="1">
      <c r="A1248" s="14"/>
      <c r="B1248" s="262"/>
      <c r="C1248" s="263"/>
      <c r="D1248" s="233" t="s">
        <v>364</v>
      </c>
      <c r="E1248" s="264" t="s">
        <v>1</v>
      </c>
      <c r="F1248" s="265" t="s">
        <v>1292</v>
      </c>
      <c r="G1248" s="263"/>
      <c r="H1248" s="266">
        <v>17.25</v>
      </c>
      <c r="I1248" s="267"/>
      <c r="J1248" s="263"/>
      <c r="K1248" s="263"/>
      <c r="L1248" s="268"/>
      <c r="M1248" s="269"/>
      <c r="N1248" s="270"/>
      <c r="O1248" s="270"/>
      <c r="P1248" s="270"/>
      <c r="Q1248" s="270"/>
      <c r="R1248" s="270"/>
      <c r="S1248" s="270"/>
      <c r="T1248" s="271"/>
      <c r="U1248" s="14"/>
      <c r="V1248" s="14"/>
      <c r="W1248" s="14"/>
      <c r="X1248" s="14"/>
      <c r="Y1248" s="14"/>
      <c r="Z1248" s="14"/>
      <c r="AA1248" s="14"/>
      <c r="AB1248" s="14"/>
      <c r="AC1248" s="14"/>
      <c r="AD1248" s="14"/>
      <c r="AE1248" s="14"/>
      <c r="AT1248" s="272" t="s">
        <v>364</v>
      </c>
      <c r="AU1248" s="272" t="s">
        <v>90</v>
      </c>
      <c r="AV1248" s="14" t="s">
        <v>90</v>
      </c>
      <c r="AW1248" s="14" t="s">
        <v>36</v>
      </c>
      <c r="AX1248" s="14" t="s">
        <v>81</v>
      </c>
      <c r="AY1248" s="272" t="s">
        <v>215</v>
      </c>
    </row>
    <row r="1249" s="14" customFormat="1">
      <c r="A1249" s="14"/>
      <c r="B1249" s="262"/>
      <c r="C1249" s="263"/>
      <c r="D1249" s="233" t="s">
        <v>364</v>
      </c>
      <c r="E1249" s="264" t="s">
        <v>1</v>
      </c>
      <c r="F1249" s="265" t="s">
        <v>1293</v>
      </c>
      <c r="G1249" s="263"/>
      <c r="H1249" s="266">
        <v>4.125</v>
      </c>
      <c r="I1249" s="267"/>
      <c r="J1249" s="263"/>
      <c r="K1249" s="263"/>
      <c r="L1249" s="268"/>
      <c r="M1249" s="269"/>
      <c r="N1249" s="270"/>
      <c r="O1249" s="270"/>
      <c r="P1249" s="270"/>
      <c r="Q1249" s="270"/>
      <c r="R1249" s="270"/>
      <c r="S1249" s="270"/>
      <c r="T1249" s="271"/>
      <c r="U1249" s="14"/>
      <c r="V1249" s="14"/>
      <c r="W1249" s="14"/>
      <c r="X1249" s="14"/>
      <c r="Y1249" s="14"/>
      <c r="Z1249" s="14"/>
      <c r="AA1249" s="14"/>
      <c r="AB1249" s="14"/>
      <c r="AC1249" s="14"/>
      <c r="AD1249" s="14"/>
      <c r="AE1249" s="14"/>
      <c r="AT1249" s="272" t="s">
        <v>364</v>
      </c>
      <c r="AU1249" s="272" t="s">
        <v>90</v>
      </c>
      <c r="AV1249" s="14" t="s">
        <v>90</v>
      </c>
      <c r="AW1249" s="14" t="s">
        <v>36</v>
      </c>
      <c r="AX1249" s="14" t="s">
        <v>81</v>
      </c>
      <c r="AY1249" s="272" t="s">
        <v>215</v>
      </c>
    </row>
    <row r="1250" s="14" customFormat="1">
      <c r="A1250" s="14"/>
      <c r="B1250" s="262"/>
      <c r="C1250" s="263"/>
      <c r="D1250" s="233" t="s">
        <v>364</v>
      </c>
      <c r="E1250" s="264" t="s">
        <v>1</v>
      </c>
      <c r="F1250" s="265" t="s">
        <v>1294</v>
      </c>
      <c r="G1250" s="263"/>
      <c r="H1250" s="266">
        <v>1.1000000000000001</v>
      </c>
      <c r="I1250" s="267"/>
      <c r="J1250" s="263"/>
      <c r="K1250" s="263"/>
      <c r="L1250" s="268"/>
      <c r="M1250" s="269"/>
      <c r="N1250" s="270"/>
      <c r="O1250" s="270"/>
      <c r="P1250" s="270"/>
      <c r="Q1250" s="270"/>
      <c r="R1250" s="270"/>
      <c r="S1250" s="270"/>
      <c r="T1250" s="271"/>
      <c r="U1250" s="14"/>
      <c r="V1250" s="14"/>
      <c r="W1250" s="14"/>
      <c r="X1250" s="14"/>
      <c r="Y1250" s="14"/>
      <c r="Z1250" s="14"/>
      <c r="AA1250" s="14"/>
      <c r="AB1250" s="14"/>
      <c r="AC1250" s="14"/>
      <c r="AD1250" s="14"/>
      <c r="AE1250" s="14"/>
      <c r="AT1250" s="272" t="s">
        <v>364</v>
      </c>
      <c r="AU1250" s="272" t="s">
        <v>90</v>
      </c>
      <c r="AV1250" s="14" t="s">
        <v>90</v>
      </c>
      <c r="AW1250" s="14" t="s">
        <v>36</v>
      </c>
      <c r="AX1250" s="14" t="s">
        <v>81</v>
      </c>
      <c r="AY1250" s="272" t="s">
        <v>215</v>
      </c>
    </row>
    <row r="1251" s="13" customFormat="1">
      <c r="A1251" s="13"/>
      <c r="B1251" s="252"/>
      <c r="C1251" s="253"/>
      <c r="D1251" s="233" t="s">
        <v>364</v>
      </c>
      <c r="E1251" s="254" t="s">
        <v>1</v>
      </c>
      <c r="F1251" s="255" t="s">
        <v>395</v>
      </c>
      <c r="G1251" s="253"/>
      <c r="H1251" s="254" t="s">
        <v>1</v>
      </c>
      <c r="I1251" s="256"/>
      <c r="J1251" s="253"/>
      <c r="K1251" s="253"/>
      <c r="L1251" s="257"/>
      <c r="M1251" s="258"/>
      <c r="N1251" s="259"/>
      <c r="O1251" s="259"/>
      <c r="P1251" s="259"/>
      <c r="Q1251" s="259"/>
      <c r="R1251" s="259"/>
      <c r="S1251" s="259"/>
      <c r="T1251" s="260"/>
      <c r="U1251" s="13"/>
      <c r="V1251" s="13"/>
      <c r="W1251" s="13"/>
      <c r="X1251" s="13"/>
      <c r="Y1251" s="13"/>
      <c r="Z1251" s="13"/>
      <c r="AA1251" s="13"/>
      <c r="AB1251" s="13"/>
      <c r="AC1251" s="13"/>
      <c r="AD1251" s="13"/>
      <c r="AE1251" s="13"/>
      <c r="AT1251" s="261" t="s">
        <v>364</v>
      </c>
      <c r="AU1251" s="261" t="s">
        <v>90</v>
      </c>
      <c r="AV1251" s="13" t="s">
        <v>88</v>
      </c>
      <c r="AW1251" s="13" t="s">
        <v>36</v>
      </c>
      <c r="AX1251" s="13" t="s">
        <v>81</v>
      </c>
      <c r="AY1251" s="261" t="s">
        <v>215</v>
      </c>
    </row>
    <row r="1252" s="14" customFormat="1">
      <c r="A1252" s="14"/>
      <c r="B1252" s="262"/>
      <c r="C1252" s="263"/>
      <c r="D1252" s="233" t="s">
        <v>364</v>
      </c>
      <c r="E1252" s="264" t="s">
        <v>1</v>
      </c>
      <c r="F1252" s="265" t="s">
        <v>1295</v>
      </c>
      <c r="G1252" s="263"/>
      <c r="H1252" s="266">
        <v>2.9049999999999998</v>
      </c>
      <c r="I1252" s="267"/>
      <c r="J1252" s="263"/>
      <c r="K1252" s="263"/>
      <c r="L1252" s="268"/>
      <c r="M1252" s="269"/>
      <c r="N1252" s="270"/>
      <c r="O1252" s="270"/>
      <c r="P1252" s="270"/>
      <c r="Q1252" s="270"/>
      <c r="R1252" s="270"/>
      <c r="S1252" s="270"/>
      <c r="T1252" s="271"/>
      <c r="U1252" s="14"/>
      <c r="V1252" s="14"/>
      <c r="W1252" s="14"/>
      <c r="X1252" s="14"/>
      <c r="Y1252" s="14"/>
      <c r="Z1252" s="14"/>
      <c r="AA1252" s="14"/>
      <c r="AB1252" s="14"/>
      <c r="AC1252" s="14"/>
      <c r="AD1252" s="14"/>
      <c r="AE1252" s="14"/>
      <c r="AT1252" s="272" t="s">
        <v>364</v>
      </c>
      <c r="AU1252" s="272" t="s">
        <v>90</v>
      </c>
      <c r="AV1252" s="14" t="s">
        <v>90</v>
      </c>
      <c r="AW1252" s="14" t="s">
        <v>36</v>
      </c>
      <c r="AX1252" s="14" t="s">
        <v>81</v>
      </c>
      <c r="AY1252" s="272" t="s">
        <v>215</v>
      </c>
    </row>
    <row r="1253" s="14" customFormat="1">
      <c r="A1253" s="14"/>
      <c r="B1253" s="262"/>
      <c r="C1253" s="263"/>
      <c r="D1253" s="233" t="s">
        <v>364</v>
      </c>
      <c r="E1253" s="264" t="s">
        <v>1</v>
      </c>
      <c r="F1253" s="265" t="s">
        <v>1296</v>
      </c>
      <c r="G1253" s="263"/>
      <c r="H1253" s="266">
        <v>2.6949999999999998</v>
      </c>
      <c r="I1253" s="267"/>
      <c r="J1253" s="263"/>
      <c r="K1253" s="263"/>
      <c r="L1253" s="268"/>
      <c r="M1253" s="269"/>
      <c r="N1253" s="270"/>
      <c r="O1253" s="270"/>
      <c r="P1253" s="270"/>
      <c r="Q1253" s="270"/>
      <c r="R1253" s="270"/>
      <c r="S1253" s="270"/>
      <c r="T1253" s="271"/>
      <c r="U1253" s="14"/>
      <c r="V1253" s="14"/>
      <c r="W1253" s="14"/>
      <c r="X1253" s="14"/>
      <c r="Y1253" s="14"/>
      <c r="Z1253" s="14"/>
      <c r="AA1253" s="14"/>
      <c r="AB1253" s="14"/>
      <c r="AC1253" s="14"/>
      <c r="AD1253" s="14"/>
      <c r="AE1253" s="14"/>
      <c r="AT1253" s="272" t="s">
        <v>364</v>
      </c>
      <c r="AU1253" s="272" t="s">
        <v>90</v>
      </c>
      <c r="AV1253" s="14" t="s">
        <v>90</v>
      </c>
      <c r="AW1253" s="14" t="s">
        <v>36</v>
      </c>
      <c r="AX1253" s="14" t="s">
        <v>81</v>
      </c>
      <c r="AY1253" s="272" t="s">
        <v>215</v>
      </c>
    </row>
    <row r="1254" s="14" customFormat="1">
      <c r="A1254" s="14"/>
      <c r="B1254" s="262"/>
      <c r="C1254" s="263"/>
      <c r="D1254" s="233" t="s">
        <v>364</v>
      </c>
      <c r="E1254" s="264" t="s">
        <v>1</v>
      </c>
      <c r="F1254" s="265" t="s">
        <v>1297</v>
      </c>
      <c r="G1254" s="263"/>
      <c r="H1254" s="266">
        <v>1.5</v>
      </c>
      <c r="I1254" s="267"/>
      <c r="J1254" s="263"/>
      <c r="K1254" s="263"/>
      <c r="L1254" s="268"/>
      <c r="M1254" s="269"/>
      <c r="N1254" s="270"/>
      <c r="O1254" s="270"/>
      <c r="P1254" s="270"/>
      <c r="Q1254" s="270"/>
      <c r="R1254" s="270"/>
      <c r="S1254" s="270"/>
      <c r="T1254" s="271"/>
      <c r="U1254" s="14"/>
      <c r="V1254" s="14"/>
      <c r="W1254" s="14"/>
      <c r="X1254" s="14"/>
      <c r="Y1254" s="14"/>
      <c r="Z1254" s="14"/>
      <c r="AA1254" s="14"/>
      <c r="AB1254" s="14"/>
      <c r="AC1254" s="14"/>
      <c r="AD1254" s="14"/>
      <c r="AE1254" s="14"/>
      <c r="AT1254" s="272" t="s">
        <v>364</v>
      </c>
      <c r="AU1254" s="272" t="s">
        <v>90</v>
      </c>
      <c r="AV1254" s="14" t="s">
        <v>90</v>
      </c>
      <c r="AW1254" s="14" t="s">
        <v>36</v>
      </c>
      <c r="AX1254" s="14" t="s">
        <v>81</v>
      </c>
      <c r="AY1254" s="272" t="s">
        <v>215</v>
      </c>
    </row>
    <row r="1255" s="13" customFormat="1">
      <c r="A1255" s="13"/>
      <c r="B1255" s="252"/>
      <c r="C1255" s="253"/>
      <c r="D1255" s="233" t="s">
        <v>364</v>
      </c>
      <c r="E1255" s="254" t="s">
        <v>1</v>
      </c>
      <c r="F1255" s="255" t="s">
        <v>401</v>
      </c>
      <c r="G1255" s="253"/>
      <c r="H1255" s="254" t="s">
        <v>1</v>
      </c>
      <c r="I1255" s="256"/>
      <c r="J1255" s="253"/>
      <c r="K1255" s="253"/>
      <c r="L1255" s="257"/>
      <c r="M1255" s="258"/>
      <c r="N1255" s="259"/>
      <c r="O1255" s="259"/>
      <c r="P1255" s="259"/>
      <c r="Q1255" s="259"/>
      <c r="R1255" s="259"/>
      <c r="S1255" s="259"/>
      <c r="T1255" s="260"/>
      <c r="U1255" s="13"/>
      <c r="V1255" s="13"/>
      <c r="W1255" s="13"/>
      <c r="X1255" s="13"/>
      <c r="Y1255" s="13"/>
      <c r="Z1255" s="13"/>
      <c r="AA1255" s="13"/>
      <c r="AB1255" s="13"/>
      <c r="AC1255" s="13"/>
      <c r="AD1255" s="13"/>
      <c r="AE1255" s="13"/>
      <c r="AT1255" s="261" t="s">
        <v>364</v>
      </c>
      <c r="AU1255" s="261" t="s">
        <v>90</v>
      </c>
      <c r="AV1255" s="13" t="s">
        <v>88</v>
      </c>
      <c r="AW1255" s="13" t="s">
        <v>36</v>
      </c>
      <c r="AX1255" s="13" t="s">
        <v>81</v>
      </c>
      <c r="AY1255" s="261" t="s">
        <v>215</v>
      </c>
    </row>
    <row r="1256" s="14" customFormat="1">
      <c r="A1256" s="14"/>
      <c r="B1256" s="262"/>
      <c r="C1256" s="263"/>
      <c r="D1256" s="233" t="s">
        <v>364</v>
      </c>
      <c r="E1256" s="264" t="s">
        <v>1</v>
      </c>
      <c r="F1256" s="265" t="s">
        <v>1290</v>
      </c>
      <c r="G1256" s="263"/>
      <c r="H1256" s="266">
        <v>30.949999999999999</v>
      </c>
      <c r="I1256" s="267"/>
      <c r="J1256" s="263"/>
      <c r="K1256" s="263"/>
      <c r="L1256" s="268"/>
      <c r="M1256" s="269"/>
      <c r="N1256" s="270"/>
      <c r="O1256" s="270"/>
      <c r="P1256" s="270"/>
      <c r="Q1256" s="270"/>
      <c r="R1256" s="270"/>
      <c r="S1256" s="270"/>
      <c r="T1256" s="271"/>
      <c r="U1256" s="14"/>
      <c r="V1256" s="14"/>
      <c r="W1256" s="14"/>
      <c r="X1256" s="14"/>
      <c r="Y1256" s="14"/>
      <c r="Z1256" s="14"/>
      <c r="AA1256" s="14"/>
      <c r="AB1256" s="14"/>
      <c r="AC1256" s="14"/>
      <c r="AD1256" s="14"/>
      <c r="AE1256" s="14"/>
      <c r="AT1256" s="272" t="s">
        <v>364</v>
      </c>
      <c r="AU1256" s="272" t="s">
        <v>90</v>
      </c>
      <c r="AV1256" s="14" t="s">
        <v>90</v>
      </c>
      <c r="AW1256" s="14" t="s">
        <v>36</v>
      </c>
      <c r="AX1256" s="14" t="s">
        <v>81</v>
      </c>
      <c r="AY1256" s="272" t="s">
        <v>215</v>
      </c>
    </row>
    <row r="1257" s="14" customFormat="1">
      <c r="A1257" s="14"/>
      <c r="B1257" s="262"/>
      <c r="C1257" s="263"/>
      <c r="D1257" s="233" t="s">
        <v>364</v>
      </c>
      <c r="E1257" s="264" t="s">
        <v>1</v>
      </c>
      <c r="F1257" s="265" t="s">
        <v>1298</v>
      </c>
      <c r="G1257" s="263"/>
      <c r="H1257" s="266">
        <v>-2.5499999999999998</v>
      </c>
      <c r="I1257" s="267"/>
      <c r="J1257" s="263"/>
      <c r="K1257" s="263"/>
      <c r="L1257" s="268"/>
      <c r="M1257" s="269"/>
      <c r="N1257" s="270"/>
      <c r="O1257" s="270"/>
      <c r="P1257" s="270"/>
      <c r="Q1257" s="270"/>
      <c r="R1257" s="270"/>
      <c r="S1257" s="270"/>
      <c r="T1257" s="271"/>
      <c r="U1257" s="14"/>
      <c r="V1257" s="14"/>
      <c r="W1257" s="14"/>
      <c r="X1257" s="14"/>
      <c r="Y1257" s="14"/>
      <c r="Z1257" s="14"/>
      <c r="AA1257" s="14"/>
      <c r="AB1257" s="14"/>
      <c r="AC1257" s="14"/>
      <c r="AD1257" s="14"/>
      <c r="AE1257" s="14"/>
      <c r="AT1257" s="272" t="s">
        <v>364</v>
      </c>
      <c r="AU1257" s="272" t="s">
        <v>90</v>
      </c>
      <c r="AV1257" s="14" t="s">
        <v>90</v>
      </c>
      <c r="AW1257" s="14" t="s">
        <v>36</v>
      </c>
      <c r="AX1257" s="14" t="s">
        <v>81</v>
      </c>
      <c r="AY1257" s="272" t="s">
        <v>215</v>
      </c>
    </row>
    <row r="1258" s="14" customFormat="1">
      <c r="A1258" s="14"/>
      <c r="B1258" s="262"/>
      <c r="C1258" s="263"/>
      <c r="D1258" s="233" t="s">
        <v>364</v>
      </c>
      <c r="E1258" s="264" t="s">
        <v>1</v>
      </c>
      <c r="F1258" s="265" t="s">
        <v>1299</v>
      </c>
      <c r="G1258" s="263"/>
      <c r="H1258" s="266">
        <v>8.9250000000000007</v>
      </c>
      <c r="I1258" s="267"/>
      <c r="J1258" s="263"/>
      <c r="K1258" s="263"/>
      <c r="L1258" s="268"/>
      <c r="M1258" s="269"/>
      <c r="N1258" s="270"/>
      <c r="O1258" s="270"/>
      <c r="P1258" s="270"/>
      <c r="Q1258" s="270"/>
      <c r="R1258" s="270"/>
      <c r="S1258" s="270"/>
      <c r="T1258" s="271"/>
      <c r="U1258" s="14"/>
      <c r="V1258" s="14"/>
      <c r="W1258" s="14"/>
      <c r="X1258" s="14"/>
      <c r="Y1258" s="14"/>
      <c r="Z1258" s="14"/>
      <c r="AA1258" s="14"/>
      <c r="AB1258" s="14"/>
      <c r="AC1258" s="14"/>
      <c r="AD1258" s="14"/>
      <c r="AE1258" s="14"/>
      <c r="AT1258" s="272" t="s">
        <v>364</v>
      </c>
      <c r="AU1258" s="272" t="s">
        <v>90</v>
      </c>
      <c r="AV1258" s="14" t="s">
        <v>90</v>
      </c>
      <c r="AW1258" s="14" t="s">
        <v>36</v>
      </c>
      <c r="AX1258" s="14" t="s">
        <v>81</v>
      </c>
      <c r="AY1258" s="272" t="s">
        <v>215</v>
      </c>
    </row>
    <row r="1259" s="14" customFormat="1">
      <c r="A1259" s="14"/>
      <c r="B1259" s="262"/>
      <c r="C1259" s="263"/>
      <c r="D1259" s="233" t="s">
        <v>364</v>
      </c>
      <c r="E1259" s="264" t="s">
        <v>1</v>
      </c>
      <c r="F1259" s="265" t="s">
        <v>1300</v>
      </c>
      <c r="G1259" s="263"/>
      <c r="H1259" s="266">
        <v>-0.90000000000000002</v>
      </c>
      <c r="I1259" s="267"/>
      <c r="J1259" s="263"/>
      <c r="K1259" s="263"/>
      <c r="L1259" s="268"/>
      <c r="M1259" s="269"/>
      <c r="N1259" s="270"/>
      <c r="O1259" s="270"/>
      <c r="P1259" s="270"/>
      <c r="Q1259" s="270"/>
      <c r="R1259" s="270"/>
      <c r="S1259" s="270"/>
      <c r="T1259" s="271"/>
      <c r="U1259" s="14"/>
      <c r="V1259" s="14"/>
      <c r="W1259" s="14"/>
      <c r="X1259" s="14"/>
      <c r="Y1259" s="14"/>
      <c r="Z1259" s="14"/>
      <c r="AA1259" s="14"/>
      <c r="AB1259" s="14"/>
      <c r="AC1259" s="14"/>
      <c r="AD1259" s="14"/>
      <c r="AE1259" s="14"/>
      <c r="AT1259" s="272" t="s">
        <v>364</v>
      </c>
      <c r="AU1259" s="272" t="s">
        <v>90</v>
      </c>
      <c r="AV1259" s="14" t="s">
        <v>90</v>
      </c>
      <c r="AW1259" s="14" t="s">
        <v>36</v>
      </c>
      <c r="AX1259" s="14" t="s">
        <v>81</v>
      </c>
      <c r="AY1259" s="272" t="s">
        <v>215</v>
      </c>
    </row>
    <row r="1260" s="14" customFormat="1">
      <c r="A1260" s="14"/>
      <c r="B1260" s="262"/>
      <c r="C1260" s="263"/>
      <c r="D1260" s="233" t="s">
        <v>364</v>
      </c>
      <c r="E1260" s="264" t="s">
        <v>1</v>
      </c>
      <c r="F1260" s="265" t="s">
        <v>1301</v>
      </c>
      <c r="G1260" s="263"/>
      <c r="H1260" s="266">
        <v>-2</v>
      </c>
      <c r="I1260" s="267"/>
      <c r="J1260" s="263"/>
      <c r="K1260" s="263"/>
      <c r="L1260" s="268"/>
      <c r="M1260" s="269"/>
      <c r="N1260" s="270"/>
      <c r="O1260" s="270"/>
      <c r="P1260" s="270"/>
      <c r="Q1260" s="270"/>
      <c r="R1260" s="270"/>
      <c r="S1260" s="270"/>
      <c r="T1260" s="271"/>
      <c r="U1260" s="14"/>
      <c r="V1260" s="14"/>
      <c r="W1260" s="14"/>
      <c r="X1260" s="14"/>
      <c r="Y1260" s="14"/>
      <c r="Z1260" s="14"/>
      <c r="AA1260" s="14"/>
      <c r="AB1260" s="14"/>
      <c r="AC1260" s="14"/>
      <c r="AD1260" s="14"/>
      <c r="AE1260" s="14"/>
      <c r="AT1260" s="272" t="s">
        <v>364</v>
      </c>
      <c r="AU1260" s="272" t="s">
        <v>90</v>
      </c>
      <c r="AV1260" s="14" t="s">
        <v>90</v>
      </c>
      <c r="AW1260" s="14" t="s">
        <v>36</v>
      </c>
      <c r="AX1260" s="14" t="s">
        <v>81</v>
      </c>
      <c r="AY1260" s="272" t="s">
        <v>215</v>
      </c>
    </row>
    <row r="1261" s="14" customFormat="1">
      <c r="A1261" s="14"/>
      <c r="B1261" s="262"/>
      <c r="C1261" s="263"/>
      <c r="D1261" s="233" t="s">
        <v>364</v>
      </c>
      <c r="E1261" s="264" t="s">
        <v>1</v>
      </c>
      <c r="F1261" s="265" t="s">
        <v>1302</v>
      </c>
      <c r="G1261" s="263"/>
      <c r="H1261" s="266">
        <v>8.625</v>
      </c>
      <c r="I1261" s="267"/>
      <c r="J1261" s="263"/>
      <c r="K1261" s="263"/>
      <c r="L1261" s="268"/>
      <c r="M1261" s="269"/>
      <c r="N1261" s="270"/>
      <c r="O1261" s="270"/>
      <c r="P1261" s="270"/>
      <c r="Q1261" s="270"/>
      <c r="R1261" s="270"/>
      <c r="S1261" s="270"/>
      <c r="T1261" s="271"/>
      <c r="U1261" s="14"/>
      <c r="V1261" s="14"/>
      <c r="W1261" s="14"/>
      <c r="X1261" s="14"/>
      <c r="Y1261" s="14"/>
      <c r="Z1261" s="14"/>
      <c r="AA1261" s="14"/>
      <c r="AB1261" s="14"/>
      <c r="AC1261" s="14"/>
      <c r="AD1261" s="14"/>
      <c r="AE1261" s="14"/>
      <c r="AT1261" s="272" t="s">
        <v>364</v>
      </c>
      <c r="AU1261" s="272" t="s">
        <v>90</v>
      </c>
      <c r="AV1261" s="14" t="s">
        <v>90</v>
      </c>
      <c r="AW1261" s="14" t="s">
        <v>36</v>
      </c>
      <c r="AX1261" s="14" t="s">
        <v>81</v>
      </c>
      <c r="AY1261" s="272" t="s">
        <v>215</v>
      </c>
    </row>
    <row r="1262" s="14" customFormat="1">
      <c r="A1262" s="14"/>
      <c r="B1262" s="262"/>
      <c r="C1262" s="263"/>
      <c r="D1262" s="233" t="s">
        <v>364</v>
      </c>
      <c r="E1262" s="264" t="s">
        <v>1</v>
      </c>
      <c r="F1262" s="265" t="s">
        <v>1303</v>
      </c>
      <c r="G1262" s="263"/>
      <c r="H1262" s="266">
        <v>3.9750000000000001</v>
      </c>
      <c r="I1262" s="267"/>
      <c r="J1262" s="263"/>
      <c r="K1262" s="263"/>
      <c r="L1262" s="268"/>
      <c r="M1262" s="269"/>
      <c r="N1262" s="270"/>
      <c r="O1262" s="270"/>
      <c r="P1262" s="270"/>
      <c r="Q1262" s="270"/>
      <c r="R1262" s="270"/>
      <c r="S1262" s="270"/>
      <c r="T1262" s="271"/>
      <c r="U1262" s="14"/>
      <c r="V1262" s="14"/>
      <c r="W1262" s="14"/>
      <c r="X1262" s="14"/>
      <c r="Y1262" s="14"/>
      <c r="Z1262" s="14"/>
      <c r="AA1262" s="14"/>
      <c r="AB1262" s="14"/>
      <c r="AC1262" s="14"/>
      <c r="AD1262" s="14"/>
      <c r="AE1262" s="14"/>
      <c r="AT1262" s="272" t="s">
        <v>364</v>
      </c>
      <c r="AU1262" s="272" t="s">
        <v>90</v>
      </c>
      <c r="AV1262" s="14" t="s">
        <v>90</v>
      </c>
      <c r="AW1262" s="14" t="s">
        <v>36</v>
      </c>
      <c r="AX1262" s="14" t="s">
        <v>81</v>
      </c>
      <c r="AY1262" s="272" t="s">
        <v>215</v>
      </c>
    </row>
    <row r="1263" s="16" customFormat="1">
      <c r="A1263" s="16"/>
      <c r="B1263" s="284"/>
      <c r="C1263" s="285"/>
      <c r="D1263" s="233" t="s">
        <v>364</v>
      </c>
      <c r="E1263" s="286" t="s">
        <v>1</v>
      </c>
      <c r="F1263" s="287" t="s">
        <v>403</v>
      </c>
      <c r="G1263" s="285"/>
      <c r="H1263" s="288">
        <v>105.125</v>
      </c>
      <c r="I1263" s="289"/>
      <c r="J1263" s="285"/>
      <c r="K1263" s="285"/>
      <c r="L1263" s="290"/>
      <c r="M1263" s="291"/>
      <c r="N1263" s="292"/>
      <c r="O1263" s="292"/>
      <c r="P1263" s="292"/>
      <c r="Q1263" s="292"/>
      <c r="R1263" s="292"/>
      <c r="S1263" s="292"/>
      <c r="T1263" s="293"/>
      <c r="U1263" s="16"/>
      <c r="V1263" s="16"/>
      <c r="W1263" s="16"/>
      <c r="X1263" s="16"/>
      <c r="Y1263" s="16"/>
      <c r="Z1263" s="16"/>
      <c r="AA1263" s="16"/>
      <c r="AB1263" s="16"/>
      <c r="AC1263" s="16"/>
      <c r="AD1263" s="16"/>
      <c r="AE1263" s="16"/>
      <c r="AT1263" s="294" t="s">
        <v>364</v>
      </c>
      <c r="AU1263" s="294" t="s">
        <v>90</v>
      </c>
      <c r="AV1263" s="16" t="s">
        <v>227</v>
      </c>
      <c r="AW1263" s="16" t="s">
        <v>36</v>
      </c>
      <c r="AX1263" s="16" t="s">
        <v>81</v>
      </c>
      <c r="AY1263" s="294" t="s">
        <v>215</v>
      </c>
    </row>
    <row r="1264" s="13" customFormat="1">
      <c r="A1264" s="13"/>
      <c r="B1264" s="252"/>
      <c r="C1264" s="253"/>
      <c r="D1264" s="233" t="s">
        <v>364</v>
      </c>
      <c r="E1264" s="254" t="s">
        <v>1</v>
      </c>
      <c r="F1264" s="255" t="s">
        <v>853</v>
      </c>
      <c r="G1264" s="253"/>
      <c r="H1264" s="254" t="s">
        <v>1</v>
      </c>
      <c r="I1264" s="256"/>
      <c r="J1264" s="253"/>
      <c r="K1264" s="253"/>
      <c r="L1264" s="257"/>
      <c r="M1264" s="258"/>
      <c r="N1264" s="259"/>
      <c r="O1264" s="259"/>
      <c r="P1264" s="259"/>
      <c r="Q1264" s="259"/>
      <c r="R1264" s="259"/>
      <c r="S1264" s="259"/>
      <c r="T1264" s="260"/>
      <c r="U1264" s="13"/>
      <c r="V1264" s="13"/>
      <c r="W1264" s="13"/>
      <c r="X1264" s="13"/>
      <c r="Y1264" s="13"/>
      <c r="Z1264" s="13"/>
      <c r="AA1264" s="13"/>
      <c r="AB1264" s="13"/>
      <c r="AC1264" s="13"/>
      <c r="AD1264" s="13"/>
      <c r="AE1264" s="13"/>
      <c r="AT1264" s="261" t="s">
        <v>364</v>
      </c>
      <c r="AU1264" s="261" t="s">
        <v>90</v>
      </c>
      <c r="AV1264" s="13" t="s">
        <v>88</v>
      </c>
      <c r="AW1264" s="13" t="s">
        <v>36</v>
      </c>
      <c r="AX1264" s="13" t="s">
        <v>81</v>
      </c>
      <c r="AY1264" s="261" t="s">
        <v>215</v>
      </c>
    </row>
    <row r="1265" s="13" customFormat="1">
      <c r="A1265" s="13"/>
      <c r="B1265" s="252"/>
      <c r="C1265" s="253"/>
      <c r="D1265" s="233" t="s">
        <v>364</v>
      </c>
      <c r="E1265" s="254" t="s">
        <v>1</v>
      </c>
      <c r="F1265" s="255" t="s">
        <v>389</v>
      </c>
      <c r="G1265" s="253"/>
      <c r="H1265" s="254" t="s">
        <v>1</v>
      </c>
      <c r="I1265" s="256"/>
      <c r="J1265" s="253"/>
      <c r="K1265" s="253"/>
      <c r="L1265" s="257"/>
      <c r="M1265" s="258"/>
      <c r="N1265" s="259"/>
      <c r="O1265" s="259"/>
      <c r="P1265" s="259"/>
      <c r="Q1265" s="259"/>
      <c r="R1265" s="259"/>
      <c r="S1265" s="259"/>
      <c r="T1265" s="260"/>
      <c r="U1265" s="13"/>
      <c r="V1265" s="13"/>
      <c r="W1265" s="13"/>
      <c r="X1265" s="13"/>
      <c r="Y1265" s="13"/>
      <c r="Z1265" s="13"/>
      <c r="AA1265" s="13"/>
      <c r="AB1265" s="13"/>
      <c r="AC1265" s="13"/>
      <c r="AD1265" s="13"/>
      <c r="AE1265" s="13"/>
      <c r="AT1265" s="261" t="s">
        <v>364</v>
      </c>
      <c r="AU1265" s="261" t="s">
        <v>90</v>
      </c>
      <c r="AV1265" s="13" t="s">
        <v>88</v>
      </c>
      <c r="AW1265" s="13" t="s">
        <v>36</v>
      </c>
      <c r="AX1265" s="13" t="s">
        <v>81</v>
      </c>
      <c r="AY1265" s="261" t="s">
        <v>215</v>
      </c>
    </row>
    <row r="1266" s="14" customFormat="1">
      <c r="A1266" s="14"/>
      <c r="B1266" s="262"/>
      <c r="C1266" s="263"/>
      <c r="D1266" s="233" t="s">
        <v>364</v>
      </c>
      <c r="E1266" s="264" t="s">
        <v>1</v>
      </c>
      <c r="F1266" s="265" t="s">
        <v>1304</v>
      </c>
      <c r="G1266" s="263"/>
      <c r="H1266" s="266">
        <v>14.895</v>
      </c>
      <c r="I1266" s="267"/>
      <c r="J1266" s="263"/>
      <c r="K1266" s="263"/>
      <c r="L1266" s="268"/>
      <c r="M1266" s="269"/>
      <c r="N1266" s="270"/>
      <c r="O1266" s="270"/>
      <c r="P1266" s="270"/>
      <c r="Q1266" s="270"/>
      <c r="R1266" s="270"/>
      <c r="S1266" s="270"/>
      <c r="T1266" s="271"/>
      <c r="U1266" s="14"/>
      <c r="V1266" s="14"/>
      <c r="W1266" s="14"/>
      <c r="X1266" s="14"/>
      <c r="Y1266" s="14"/>
      <c r="Z1266" s="14"/>
      <c r="AA1266" s="14"/>
      <c r="AB1266" s="14"/>
      <c r="AC1266" s="14"/>
      <c r="AD1266" s="14"/>
      <c r="AE1266" s="14"/>
      <c r="AT1266" s="272" t="s">
        <v>364</v>
      </c>
      <c r="AU1266" s="272" t="s">
        <v>90</v>
      </c>
      <c r="AV1266" s="14" t="s">
        <v>90</v>
      </c>
      <c r="AW1266" s="14" t="s">
        <v>36</v>
      </c>
      <c r="AX1266" s="14" t="s">
        <v>81</v>
      </c>
      <c r="AY1266" s="272" t="s">
        <v>215</v>
      </c>
    </row>
    <row r="1267" s="13" customFormat="1">
      <c r="A1267" s="13"/>
      <c r="B1267" s="252"/>
      <c r="C1267" s="253"/>
      <c r="D1267" s="233" t="s">
        <v>364</v>
      </c>
      <c r="E1267" s="254" t="s">
        <v>1</v>
      </c>
      <c r="F1267" s="255" t="s">
        <v>395</v>
      </c>
      <c r="G1267" s="253"/>
      <c r="H1267" s="254" t="s">
        <v>1</v>
      </c>
      <c r="I1267" s="256"/>
      <c r="J1267" s="253"/>
      <c r="K1267" s="253"/>
      <c r="L1267" s="257"/>
      <c r="M1267" s="258"/>
      <c r="N1267" s="259"/>
      <c r="O1267" s="259"/>
      <c r="P1267" s="259"/>
      <c r="Q1267" s="259"/>
      <c r="R1267" s="259"/>
      <c r="S1267" s="259"/>
      <c r="T1267" s="260"/>
      <c r="U1267" s="13"/>
      <c r="V1267" s="13"/>
      <c r="W1267" s="13"/>
      <c r="X1267" s="13"/>
      <c r="Y1267" s="13"/>
      <c r="Z1267" s="13"/>
      <c r="AA1267" s="13"/>
      <c r="AB1267" s="13"/>
      <c r="AC1267" s="13"/>
      <c r="AD1267" s="13"/>
      <c r="AE1267" s="13"/>
      <c r="AT1267" s="261" t="s">
        <v>364</v>
      </c>
      <c r="AU1267" s="261" t="s">
        <v>90</v>
      </c>
      <c r="AV1267" s="13" t="s">
        <v>88</v>
      </c>
      <c r="AW1267" s="13" t="s">
        <v>36</v>
      </c>
      <c r="AX1267" s="13" t="s">
        <v>81</v>
      </c>
      <c r="AY1267" s="261" t="s">
        <v>215</v>
      </c>
    </row>
    <row r="1268" s="14" customFormat="1">
      <c r="A1268" s="14"/>
      <c r="B1268" s="262"/>
      <c r="C1268" s="263"/>
      <c r="D1268" s="233" t="s">
        <v>364</v>
      </c>
      <c r="E1268" s="264" t="s">
        <v>1</v>
      </c>
      <c r="F1268" s="265" t="s">
        <v>1305</v>
      </c>
      <c r="G1268" s="263"/>
      <c r="H1268" s="266">
        <v>4.8799999999999999</v>
      </c>
      <c r="I1268" s="267"/>
      <c r="J1268" s="263"/>
      <c r="K1268" s="263"/>
      <c r="L1268" s="268"/>
      <c r="M1268" s="269"/>
      <c r="N1268" s="270"/>
      <c r="O1268" s="270"/>
      <c r="P1268" s="270"/>
      <c r="Q1268" s="270"/>
      <c r="R1268" s="270"/>
      <c r="S1268" s="270"/>
      <c r="T1268" s="271"/>
      <c r="U1268" s="14"/>
      <c r="V1268" s="14"/>
      <c r="W1268" s="14"/>
      <c r="X1268" s="14"/>
      <c r="Y1268" s="14"/>
      <c r="Z1268" s="14"/>
      <c r="AA1268" s="14"/>
      <c r="AB1268" s="14"/>
      <c r="AC1268" s="14"/>
      <c r="AD1268" s="14"/>
      <c r="AE1268" s="14"/>
      <c r="AT1268" s="272" t="s">
        <v>364</v>
      </c>
      <c r="AU1268" s="272" t="s">
        <v>90</v>
      </c>
      <c r="AV1268" s="14" t="s">
        <v>90</v>
      </c>
      <c r="AW1268" s="14" t="s">
        <v>36</v>
      </c>
      <c r="AX1268" s="14" t="s">
        <v>81</v>
      </c>
      <c r="AY1268" s="272" t="s">
        <v>215</v>
      </c>
    </row>
    <row r="1269" s="14" customFormat="1">
      <c r="A1269" s="14"/>
      <c r="B1269" s="262"/>
      <c r="C1269" s="263"/>
      <c r="D1269" s="233" t="s">
        <v>364</v>
      </c>
      <c r="E1269" s="264" t="s">
        <v>1</v>
      </c>
      <c r="F1269" s="265" t="s">
        <v>1306</v>
      </c>
      <c r="G1269" s="263"/>
      <c r="H1269" s="266">
        <v>3.2000000000000002</v>
      </c>
      <c r="I1269" s="267"/>
      <c r="J1269" s="263"/>
      <c r="K1269" s="263"/>
      <c r="L1269" s="268"/>
      <c r="M1269" s="269"/>
      <c r="N1269" s="270"/>
      <c r="O1269" s="270"/>
      <c r="P1269" s="270"/>
      <c r="Q1269" s="270"/>
      <c r="R1269" s="270"/>
      <c r="S1269" s="270"/>
      <c r="T1269" s="271"/>
      <c r="U1269" s="14"/>
      <c r="V1269" s="14"/>
      <c r="W1269" s="14"/>
      <c r="X1269" s="14"/>
      <c r="Y1269" s="14"/>
      <c r="Z1269" s="14"/>
      <c r="AA1269" s="14"/>
      <c r="AB1269" s="14"/>
      <c r="AC1269" s="14"/>
      <c r="AD1269" s="14"/>
      <c r="AE1269" s="14"/>
      <c r="AT1269" s="272" t="s">
        <v>364</v>
      </c>
      <c r="AU1269" s="272" t="s">
        <v>90</v>
      </c>
      <c r="AV1269" s="14" t="s">
        <v>90</v>
      </c>
      <c r="AW1269" s="14" t="s">
        <v>36</v>
      </c>
      <c r="AX1269" s="14" t="s">
        <v>81</v>
      </c>
      <c r="AY1269" s="272" t="s">
        <v>215</v>
      </c>
    </row>
    <row r="1270" s="13" customFormat="1">
      <c r="A1270" s="13"/>
      <c r="B1270" s="252"/>
      <c r="C1270" s="253"/>
      <c r="D1270" s="233" t="s">
        <v>364</v>
      </c>
      <c r="E1270" s="254" t="s">
        <v>1</v>
      </c>
      <c r="F1270" s="255" t="s">
        <v>401</v>
      </c>
      <c r="G1270" s="253"/>
      <c r="H1270" s="254" t="s">
        <v>1</v>
      </c>
      <c r="I1270" s="256"/>
      <c r="J1270" s="253"/>
      <c r="K1270" s="253"/>
      <c r="L1270" s="257"/>
      <c r="M1270" s="258"/>
      <c r="N1270" s="259"/>
      <c r="O1270" s="259"/>
      <c r="P1270" s="259"/>
      <c r="Q1270" s="259"/>
      <c r="R1270" s="259"/>
      <c r="S1270" s="259"/>
      <c r="T1270" s="260"/>
      <c r="U1270" s="13"/>
      <c r="V1270" s="13"/>
      <c r="W1270" s="13"/>
      <c r="X1270" s="13"/>
      <c r="Y1270" s="13"/>
      <c r="Z1270" s="13"/>
      <c r="AA1270" s="13"/>
      <c r="AB1270" s="13"/>
      <c r="AC1270" s="13"/>
      <c r="AD1270" s="13"/>
      <c r="AE1270" s="13"/>
      <c r="AT1270" s="261" t="s">
        <v>364</v>
      </c>
      <c r="AU1270" s="261" t="s">
        <v>90</v>
      </c>
      <c r="AV1270" s="13" t="s">
        <v>88</v>
      </c>
      <c r="AW1270" s="13" t="s">
        <v>36</v>
      </c>
      <c r="AX1270" s="13" t="s">
        <v>81</v>
      </c>
      <c r="AY1270" s="261" t="s">
        <v>215</v>
      </c>
    </row>
    <row r="1271" s="14" customFormat="1">
      <c r="A1271" s="14"/>
      <c r="B1271" s="262"/>
      <c r="C1271" s="263"/>
      <c r="D1271" s="233" t="s">
        <v>364</v>
      </c>
      <c r="E1271" s="264" t="s">
        <v>1</v>
      </c>
      <c r="F1271" s="265" t="s">
        <v>1307</v>
      </c>
      <c r="G1271" s="263"/>
      <c r="H1271" s="266">
        <v>8.5399999999999991</v>
      </c>
      <c r="I1271" s="267"/>
      <c r="J1271" s="263"/>
      <c r="K1271" s="263"/>
      <c r="L1271" s="268"/>
      <c r="M1271" s="269"/>
      <c r="N1271" s="270"/>
      <c r="O1271" s="270"/>
      <c r="P1271" s="270"/>
      <c r="Q1271" s="270"/>
      <c r="R1271" s="270"/>
      <c r="S1271" s="270"/>
      <c r="T1271" s="271"/>
      <c r="U1271" s="14"/>
      <c r="V1271" s="14"/>
      <c r="W1271" s="14"/>
      <c r="X1271" s="14"/>
      <c r="Y1271" s="14"/>
      <c r="Z1271" s="14"/>
      <c r="AA1271" s="14"/>
      <c r="AB1271" s="14"/>
      <c r="AC1271" s="14"/>
      <c r="AD1271" s="14"/>
      <c r="AE1271" s="14"/>
      <c r="AT1271" s="272" t="s">
        <v>364</v>
      </c>
      <c r="AU1271" s="272" t="s">
        <v>90</v>
      </c>
      <c r="AV1271" s="14" t="s">
        <v>90</v>
      </c>
      <c r="AW1271" s="14" t="s">
        <v>36</v>
      </c>
      <c r="AX1271" s="14" t="s">
        <v>81</v>
      </c>
      <c r="AY1271" s="272" t="s">
        <v>215</v>
      </c>
    </row>
    <row r="1272" s="14" customFormat="1">
      <c r="A1272" s="14"/>
      <c r="B1272" s="262"/>
      <c r="C1272" s="263"/>
      <c r="D1272" s="233" t="s">
        <v>364</v>
      </c>
      <c r="E1272" s="264" t="s">
        <v>1</v>
      </c>
      <c r="F1272" s="265" t="s">
        <v>1308</v>
      </c>
      <c r="G1272" s="263"/>
      <c r="H1272" s="266">
        <v>5.4500000000000002</v>
      </c>
      <c r="I1272" s="267"/>
      <c r="J1272" s="263"/>
      <c r="K1272" s="263"/>
      <c r="L1272" s="268"/>
      <c r="M1272" s="269"/>
      <c r="N1272" s="270"/>
      <c r="O1272" s="270"/>
      <c r="P1272" s="270"/>
      <c r="Q1272" s="270"/>
      <c r="R1272" s="270"/>
      <c r="S1272" s="270"/>
      <c r="T1272" s="271"/>
      <c r="U1272" s="14"/>
      <c r="V1272" s="14"/>
      <c r="W1272" s="14"/>
      <c r="X1272" s="14"/>
      <c r="Y1272" s="14"/>
      <c r="Z1272" s="14"/>
      <c r="AA1272" s="14"/>
      <c r="AB1272" s="14"/>
      <c r="AC1272" s="14"/>
      <c r="AD1272" s="14"/>
      <c r="AE1272" s="14"/>
      <c r="AT1272" s="272" t="s">
        <v>364</v>
      </c>
      <c r="AU1272" s="272" t="s">
        <v>90</v>
      </c>
      <c r="AV1272" s="14" t="s">
        <v>90</v>
      </c>
      <c r="AW1272" s="14" t="s">
        <v>36</v>
      </c>
      <c r="AX1272" s="14" t="s">
        <v>81</v>
      </c>
      <c r="AY1272" s="272" t="s">
        <v>215</v>
      </c>
    </row>
    <row r="1273" s="16" customFormat="1">
      <c r="A1273" s="16"/>
      <c r="B1273" s="284"/>
      <c r="C1273" s="285"/>
      <c r="D1273" s="233" t="s">
        <v>364</v>
      </c>
      <c r="E1273" s="286" t="s">
        <v>1</v>
      </c>
      <c r="F1273" s="287" t="s">
        <v>403</v>
      </c>
      <c r="G1273" s="285"/>
      <c r="H1273" s="288">
        <v>36.965000000000003</v>
      </c>
      <c r="I1273" s="289"/>
      <c r="J1273" s="285"/>
      <c r="K1273" s="285"/>
      <c r="L1273" s="290"/>
      <c r="M1273" s="291"/>
      <c r="N1273" s="292"/>
      <c r="O1273" s="292"/>
      <c r="P1273" s="292"/>
      <c r="Q1273" s="292"/>
      <c r="R1273" s="292"/>
      <c r="S1273" s="292"/>
      <c r="T1273" s="293"/>
      <c r="U1273" s="16"/>
      <c r="V1273" s="16"/>
      <c r="W1273" s="16"/>
      <c r="X1273" s="16"/>
      <c r="Y1273" s="16"/>
      <c r="Z1273" s="16"/>
      <c r="AA1273" s="16"/>
      <c r="AB1273" s="16"/>
      <c r="AC1273" s="16"/>
      <c r="AD1273" s="16"/>
      <c r="AE1273" s="16"/>
      <c r="AT1273" s="294" t="s">
        <v>364</v>
      </c>
      <c r="AU1273" s="294" t="s">
        <v>90</v>
      </c>
      <c r="AV1273" s="16" t="s">
        <v>227</v>
      </c>
      <c r="AW1273" s="16" t="s">
        <v>36</v>
      </c>
      <c r="AX1273" s="16" t="s">
        <v>81</v>
      </c>
      <c r="AY1273" s="294" t="s">
        <v>215</v>
      </c>
    </row>
    <row r="1274" s="13" customFormat="1">
      <c r="A1274" s="13"/>
      <c r="B1274" s="252"/>
      <c r="C1274" s="253"/>
      <c r="D1274" s="233" t="s">
        <v>364</v>
      </c>
      <c r="E1274" s="254" t="s">
        <v>1</v>
      </c>
      <c r="F1274" s="255" t="s">
        <v>1224</v>
      </c>
      <c r="G1274" s="253"/>
      <c r="H1274" s="254" t="s">
        <v>1</v>
      </c>
      <c r="I1274" s="256"/>
      <c r="J1274" s="253"/>
      <c r="K1274" s="253"/>
      <c r="L1274" s="257"/>
      <c r="M1274" s="258"/>
      <c r="N1274" s="259"/>
      <c r="O1274" s="259"/>
      <c r="P1274" s="259"/>
      <c r="Q1274" s="259"/>
      <c r="R1274" s="259"/>
      <c r="S1274" s="259"/>
      <c r="T1274" s="260"/>
      <c r="U1274" s="13"/>
      <c r="V1274" s="13"/>
      <c r="W1274" s="13"/>
      <c r="X1274" s="13"/>
      <c r="Y1274" s="13"/>
      <c r="Z1274" s="13"/>
      <c r="AA1274" s="13"/>
      <c r="AB1274" s="13"/>
      <c r="AC1274" s="13"/>
      <c r="AD1274" s="13"/>
      <c r="AE1274" s="13"/>
      <c r="AT1274" s="261" t="s">
        <v>364</v>
      </c>
      <c r="AU1274" s="261" t="s">
        <v>90</v>
      </c>
      <c r="AV1274" s="13" t="s">
        <v>88</v>
      </c>
      <c r="AW1274" s="13" t="s">
        <v>36</v>
      </c>
      <c r="AX1274" s="13" t="s">
        <v>81</v>
      </c>
      <c r="AY1274" s="261" t="s">
        <v>215</v>
      </c>
    </row>
    <row r="1275" s="13" customFormat="1">
      <c r="A1275" s="13"/>
      <c r="B1275" s="252"/>
      <c r="C1275" s="253"/>
      <c r="D1275" s="233" t="s">
        <v>364</v>
      </c>
      <c r="E1275" s="254" t="s">
        <v>1</v>
      </c>
      <c r="F1275" s="255" t="s">
        <v>389</v>
      </c>
      <c r="G1275" s="253"/>
      <c r="H1275" s="254" t="s">
        <v>1</v>
      </c>
      <c r="I1275" s="256"/>
      <c r="J1275" s="253"/>
      <c r="K1275" s="253"/>
      <c r="L1275" s="257"/>
      <c r="M1275" s="258"/>
      <c r="N1275" s="259"/>
      <c r="O1275" s="259"/>
      <c r="P1275" s="259"/>
      <c r="Q1275" s="259"/>
      <c r="R1275" s="259"/>
      <c r="S1275" s="259"/>
      <c r="T1275" s="260"/>
      <c r="U1275" s="13"/>
      <c r="V1275" s="13"/>
      <c r="W1275" s="13"/>
      <c r="X1275" s="13"/>
      <c r="Y1275" s="13"/>
      <c r="Z1275" s="13"/>
      <c r="AA1275" s="13"/>
      <c r="AB1275" s="13"/>
      <c r="AC1275" s="13"/>
      <c r="AD1275" s="13"/>
      <c r="AE1275" s="13"/>
      <c r="AT1275" s="261" t="s">
        <v>364</v>
      </c>
      <c r="AU1275" s="261" t="s">
        <v>90</v>
      </c>
      <c r="AV1275" s="13" t="s">
        <v>88</v>
      </c>
      <c r="AW1275" s="13" t="s">
        <v>36</v>
      </c>
      <c r="AX1275" s="13" t="s">
        <v>81</v>
      </c>
      <c r="AY1275" s="261" t="s">
        <v>215</v>
      </c>
    </row>
    <row r="1276" s="14" customFormat="1">
      <c r="A1276" s="14"/>
      <c r="B1276" s="262"/>
      <c r="C1276" s="263"/>
      <c r="D1276" s="233" t="s">
        <v>364</v>
      </c>
      <c r="E1276" s="264" t="s">
        <v>1</v>
      </c>
      <c r="F1276" s="265" t="s">
        <v>1304</v>
      </c>
      <c r="G1276" s="263"/>
      <c r="H1276" s="266">
        <v>14.895</v>
      </c>
      <c r="I1276" s="267"/>
      <c r="J1276" s="263"/>
      <c r="K1276" s="263"/>
      <c r="L1276" s="268"/>
      <c r="M1276" s="269"/>
      <c r="N1276" s="270"/>
      <c r="O1276" s="270"/>
      <c r="P1276" s="270"/>
      <c r="Q1276" s="270"/>
      <c r="R1276" s="270"/>
      <c r="S1276" s="270"/>
      <c r="T1276" s="271"/>
      <c r="U1276" s="14"/>
      <c r="V1276" s="14"/>
      <c r="W1276" s="14"/>
      <c r="X1276" s="14"/>
      <c r="Y1276" s="14"/>
      <c r="Z1276" s="14"/>
      <c r="AA1276" s="14"/>
      <c r="AB1276" s="14"/>
      <c r="AC1276" s="14"/>
      <c r="AD1276" s="14"/>
      <c r="AE1276" s="14"/>
      <c r="AT1276" s="272" t="s">
        <v>364</v>
      </c>
      <c r="AU1276" s="272" t="s">
        <v>90</v>
      </c>
      <c r="AV1276" s="14" t="s">
        <v>90</v>
      </c>
      <c r="AW1276" s="14" t="s">
        <v>36</v>
      </c>
      <c r="AX1276" s="14" t="s">
        <v>81</v>
      </c>
      <c r="AY1276" s="272" t="s">
        <v>215</v>
      </c>
    </row>
    <row r="1277" s="13" customFormat="1">
      <c r="A1277" s="13"/>
      <c r="B1277" s="252"/>
      <c r="C1277" s="253"/>
      <c r="D1277" s="233" t="s">
        <v>364</v>
      </c>
      <c r="E1277" s="254" t="s">
        <v>1</v>
      </c>
      <c r="F1277" s="255" t="s">
        <v>395</v>
      </c>
      <c r="G1277" s="253"/>
      <c r="H1277" s="254" t="s">
        <v>1</v>
      </c>
      <c r="I1277" s="256"/>
      <c r="J1277" s="253"/>
      <c r="K1277" s="253"/>
      <c r="L1277" s="257"/>
      <c r="M1277" s="258"/>
      <c r="N1277" s="259"/>
      <c r="O1277" s="259"/>
      <c r="P1277" s="259"/>
      <c r="Q1277" s="259"/>
      <c r="R1277" s="259"/>
      <c r="S1277" s="259"/>
      <c r="T1277" s="260"/>
      <c r="U1277" s="13"/>
      <c r="V1277" s="13"/>
      <c r="W1277" s="13"/>
      <c r="X1277" s="13"/>
      <c r="Y1277" s="13"/>
      <c r="Z1277" s="13"/>
      <c r="AA1277" s="13"/>
      <c r="AB1277" s="13"/>
      <c r="AC1277" s="13"/>
      <c r="AD1277" s="13"/>
      <c r="AE1277" s="13"/>
      <c r="AT1277" s="261" t="s">
        <v>364</v>
      </c>
      <c r="AU1277" s="261" t="s">
        <v>90</v>
      </c>
      <c r="AV1277" s="13" t="s">
        <v>88</v>
      </c>
      <c r="AW1277" s="13" t="s">
        <v>36</v>
      </c>
      <c r="AX1277" s="13" t="s">
        <v>81</v>
      </c>
      <c r="AY1277" s="261" t="s">
        <v>215</v>
      </c>
    </row>
    <row r="1278" s="14" customFormat="1">
      <c r="A1278" s="14"/>
      <c r="B1278" s="262"/>
      <c r="C1278" s="263"/>
      <c r="D1278" s="233" t="s">
        <v>364</v>
      </c>
      <c r="E1278" s="264" t="s">
        <v>1</v>
      </c>
      <c r="F1278" s="265" t="s">
        <v>1305</v>
      </c>
      <c r="G1278" s="263"/>
      <c r="H1278" s="266">
        <v>4.8799999999999999</v>
      </c>
      <c r="I1278" s="267"/>
      <c r="J1278" s="263"/>
      <c r="K1278" s="263"/>
      <c r="L1278" s="268"/>
      <c r="M1278" s="269"/>
      <c r="N1278" s="270"/>
      <c r="O1278" s="270"/>
      <c r="P1278" s="270"/>
      <c r="Q1278" s="270"/>
      <c r="R1278" s="270"/>
      <c r="S1278" s="270"/>
      <c r="T1278" s="271"/>
      <c r="U1278" s="14"/>
      <c r="V1278" s="14"/>
      <c r="W1278" s="14"/>
      <c r="X1278" s="14"/>
      <c r="Y1278" s="14"/>
      <c r="Z1278" s="14"/>
      <c r="AA1278" s="14"/>
      <c r="AB1278" s="14"/>
      <c r="AC1278" s="14"/>
      <c r="AD1278" s="14"/>
      <c r="AE1278" s="14"/>
      <c r="AT1278" s="272" t="s">
        <v>364</v>
      </c>
      <c r="AU1278" s="272" t="s">
        <v>90</v>
      </c>
      <c r="AV1278" s="14" t="s">
        <v>90</v>
      </c>
      <c r="AW1278" s="14" t="s">
        <v>36</v>
      </c>
      <c r="AX1278" s="14" t="s">
        <v>81</v>
      </c>
      <c r="AY1278" s="272" t="s">
        <v>215</v>
      </c>
    </row>
    <row r="1279" s="14" customFormat="1">
      <c r="A1279" s="14"/>
      <c r="B1279" s="262"/>
      <c r="C1279" s="263"/>
      <c r="D1279" s="233" t="s">
        <v>364</v>
      </c>
      <c r="E1279" s="264" t="s">
        <v>1</v>
      </c>
      <c r="F1279" s="265" t="s">
        <v>1306</v>
      </c>
      <c r="G1279" s="263"/>
      <c r="H1279" s="266">
        <v>3.2000000000000002</v>
      </c>
      <c r="I1279" s="267"/>
      <c r="J1279" s="263"/>
      <c r="K1279" s="263"/>
      <c r="L1279" s="268"/>
      <c r="M1279" s="269"/>
      <c r="N1279" s="270"/>
      <c r="O1279" s="270"/>
      <c r="P1279" s="270"/>
      <c r="Q1279" s="270"/>
      <c r="R1279" s="270"/>
      <c r="S1279" s="270"/>
      <c r="T1279" s="271"/>
      <c r="U1279" s="14"/>
      <c r="V1279" s="14"/>
      <c r="W1279" s="14"/>
      <c r="X1279" s="14"/>
      <c r="Y1279" s="14"/>
      <c r="Z1279" s="14"/>
      <c r="AA1279" s="14"/>
      <c r="AB1279" s="14"/>
      <c r="AC1279" s="14"/>
      <c r="AD1279" s="14"/>
      <c r="AE1279" s="14"/>
      <c r="AT1279" s="272" t="s">
        <v>364</v>
      </c>
      <c r="AU1279" s="272" t="s">
        <v>90</v>
      </c>
      <c r="AV1279" s="14" t="s">
        <v>90</v>
      </c>
      <c r="AW1279" s="14" t="s">
        <v>36</v>
      </c>
      <c r="AX1279" s="14" t="s">
        <v>81</v>
      </c>
      <c r="AY1279" s="272" t="s">
        <v>215</v>
      </c>
    </row>
    <row r="1280" s="13" customFormat="1">
      <c r="A1280" s="13"/>
      <c r="B1280" s="252"/>
      <c r="C1280" s="253"/>
      <c r="D1280" s="233" t="s">
        <v>364</v>
      </c>
      <c r="E1280" s="254" t="s">
        <v>1</v>
      </c>
      <c r="F1280" s="255" t="s">
        <v>401</v>
      </c>
      <c r="G1280" s="253"/>
      <c r="H1280" s="254" t="s">
        <v>1</v>
      </c>
      <c r="I1280" s="256"/>
      <c r="J1280" s="253"/>
      <c r="K1280" s="253"/>
      <c r="L1280" s="257"/>
      <c r="M1280" s="258"/>
      <c r="N1280" s="259"/>
      <c r="O1280" s="259"/>
      <c r="P1280" s="259"/>
      <c r="Q1280" s="259"/>
      <c r="R1280" s="259"/>
      <c r="S1280" s="259"/>
      <c r="T1280" s="260"/>
      <c r="U1280" s="13"/>
      <c r="V1280" s="13"/>
      <c r="W1280" s="13"/>
      <c r="X1280" s="13"/>
      <c r="Y1280" s="13"/>
      <c r="Z1280" s="13"/>
      <c r="AA1280" s="13"/>
      <c r="AB1280" s="13"/>
      <c r="AC1280" s="13"/>
      <c r="AD1280" s="13"/>
      <c r="AE1280" s="13"/>
      <c r="AT1280" s="261" t="s">
        <v>364</v>
      </c>
      <c r="AU1280" s="261" t="s">
        <v>90</v>
      </c>
      <c r="AV1280" s="13" t="s">
        <v>88</v>
      </c>
      <c r="AW1280" s="13" t="s">
        <v>36</v>
      </c>
      <c r="AX1280" s="13" t="s">
        <v>81</v>
      </c>
      <c r="AY1280" s="261" t="s">
        <v>215</v>
      </c>
    </row>
    <row r="1281" s="14" customFormat="1">
      <c r="A1281" s="14"/>
      <c r="B1281" s="262"/>
      <c r="C1281" s="263"/>
      <c r="D1281" s="233" t="s">
        <v>364</v>
      </c>
      <c r="E1281" s="264" t="s">
        <v>1</v>
      </c>
      <c r="F1281" s="265" t="s">
        <v>1307</v>
      </c>
      <c r="G1281" s="263"/>
      <c r="H1281" s="266">
        <v>8.5399999999999991</v>
      </c>
      <c r="I1281" s="267"/>
      <c r="J1281" s="263"/>
      <c r="K1281" s="263"/>
      <c r="L1281" s="268"/>
      <c r="M1281" s="269"/>
      <c r="N1281" s="270"/>
      <c r="O1281" s="270"/>
      <c r="P1281" s="270"/>
      <c r="Q1281" s="270"/>
      <c r="R1281" s="270"/>
      <c r="S1281" s="270"/>
      <c r="T1281" s="271"/>
      <c r="U1281" s="14"/>
      <c r="V1281" s="14"/>
      <c r="W1281" s="14"/>
      <c r="X1281" s="14"/>
      <c r="Y1281" s="14"/>
      <c r="Z1281" s="14"/>
      <c r="AA1281" s="14"/>
      <c r="AB1281" s="14"/>
      <c r="AC1281" s="14"/>
      <c r="AD1281" s="14"/>
      <c r="AE1281" s="14"/>
      <c r="AT1281" s="272" t="s">
        <v>364</v>
      </c>
      <c r="AU1281" s="272" t="s">
        <v>90</v>
      </c>
      <c r="AV1281" s="14" t="s">
        <v>90</v>
      </c>
      <c r="AW1281" s="14" t="s">
        <v>36</v>
      </c>
      <c r="AX1281" s="14" t="s">
        <v>81</v>
      </c>
      <c r="AY1281" s="272" t="s">
        <v>215</v>
      </c>
    </row>
    <row r="1282" s="14" customFormat="1">
      <c r="A1282" s="14"/>
      <c r="B1282" s="262"/>
      <c r="C1282" s="263"/>
      <c r="D1282" s="233" t="s">
        <v>364</v>
      </c>
      <c r="E1282" s="264" t="s">
        <v>1</v>
      </c>
      <c r="F1282" s="265" t="s">
        <v>1308</v>
      </c>
      <c r="G1282" s="263"/>
      <c r="H1282" s="266">
        <v>5.4500000000000002</v>
      </c>
      <c r="I1282" s="267"/>
      <c r="J1282" s="263"/>
      <c r="K1282" s="263"/>
      <c r="L1282" s="268"/>
      <c r="M1282" s="269"/>
      <c r="N1282" s="270"/>
      <c r="O1282" s="270"/>
      <c r="P1282" s="270"/>
      <c r="Q1282" s="270"/>
      <c r="R1282" s="270"/>
      <c r="S1282" s="270"/>
      <c r="T1282" s="271"/>
      <c r="U1282" s="14"/>
      <c r="V1282" s="14"/>
      <c r="W1282" s="14"/>
      <c r="X1282" s="14"/>
      <c r="Y1282" s="14"/>
      <c r="Z1282" s="14"/>
      <c r="AA1282" s="14"/>
      <c r="AB1282" s="14"/>
      <c r="AC1282" s="14"/>
      <c r="AD1282" s="14"/>
      <c r="AE1282" s="14"/>
      <c r="AT1282" s="272" t="s">
        <v>364</v>
      </c>
      <c r="AU1282" s="272" t="s">
        <v>90</v>
      </c>
      <c r="AV1282" s="14" t="s">
        <v>90</v>
      </c>
      <c r="AW1282" s="14" t="s">
        <v>36</v>
      </c>
      <c r="AX1282" s="14" t="s">
        <v>81</v>
      </c>
      <c r="AY1282" s="272" t="s">
        <v>215</v>
      </c>
    </row>
    <row r="1283" s="16" customFormat="1">
      <c r="A1283" s="16"/>
      <c r="B1283" s="284"/>
      <c r="C1283" s="285"/>
      <c r="D1283" s="233" t="s">
        <v>364</v>
      </c>
      <c r="E1283" s="286" t="s">
        <v>1</v>
      </c>
      <c r="F1283" s="287" t="s">
        <v>403</v>
      </c>
      <c r="G1283" s="285"/>
      <c r="H1283" s="288">
        <v>36.965000000000003</v>
      </c>
      <c r="I1283" s="289"/>
      <c r="J1283" s="285"/>
      <c r="K1283" s="285"/>
      <c r="L1283" s="290"/>
      <c r="M1283" s="291"/>
      <c r="N1283" s="292"/>
      <c r="O1283" s="292"/>
      <c r="P1283" s="292"/>
      <c r="Q1283" s="292"/>
      <c r="R1283" s="292"/>
      <c r="S1283" s="292"/>
      <c r="T1283" s="293"/>
      <c r="U1283" s="16"/>
      <c r="V1283" s="16"/>
      <c r="W1283" s="16"/>
      <c r="X1283" s="16"/>
      <c r="Y1283" s="16"/>
      <c r="Z1283" s="16"/>
      <c r="AA1283" s="16"/>
      <c r="AB1283" s="16"/>
      <c r="AC1283" s="16"/>
      <c r="AD1283" s="16"/>
      <c r="AE1283" s="16"/>
      <c r="AT1283" s="294" t="s">
        <v>364</v>
      </c>
      <c r="AU1283" s="294" t="s">
        <v>90</v>
      </c>
      <c r="AV1283" s="16" t="s">
        <v>227</v>
      </c>
      <c r="AW1283" s="16" t="s">
        <v>36</v>
      </c>
      <c r="AX1283" s="16" t="s">
        <v>81</v>
      </c>
      <c r="AY1283" s="294" t="s">
        <v>215</v>
      </c>
    </row>
    <row r="1284" s="13" customFormat="1">
      <c r="A1284" s="13"/>
      <c r="B1284" s="252"/>
      <c r="C1284" s="253"/>
      <c r="D1284" s="233" t="s">
        <v>364</v>
      </c>
      <c r="E1284" s="254" t="s">
        <v>1</v>
      </c>
      <c r="F1284" s="255" t="s">
        <v>1225</v>
      </c>
      <c r="G1284" s="253"/>
      <c r="H1284" s="254" t="s">
        <v>1</v>
      </c>
      <c r="I1284" s="256"/>
      <c r="J1284" s="253"/>
      <c r="K1284" s="253"/>
      <c r="L1284" s="257"/>
      <c r="M1284" s="258"/>
      <c r="N1284" s="259"/>
      <c r="O1284" s="259"/>
      <c r="P1284" s="259"/>
      <c r="Q1284" s="259"/>
      <c r="R1284" s="259"/>
      <c r="S1284" s="259"/>
      <c r="T1284" s="260"/>
      <c r="U1284" s="13"/>
      <c r="V1284" s="13"/>
      <c r="W1284" s="13"/>
      <c r="X1284" s="13"/>
      <c r="Y1284" s="13"/>
      <c r="Z1284" s="13"/>
      <c r="AA1284" s="13"/>
      <c r="AB1284" s="13"/>
      <c r="AC1284" s="13"/>
      <c r="AD1284" s="13"/>
      <c r="AE1284" s="13"/>
      <c r="AT1284" s="261" t="s">
        <v>364</v>
      </c>
      <c r="AU1284" s="261" t="s">
        <v>90</v>
      </c>
      <c r="AV1284" s="13" t="s">
        <v>88</v>
      </c>
      <c r="AW1284" s="13" t="s">
        <v>36</v>
      </c>
      <c r="AX1284" s="13" t="s">
        <v>81</v>
      </c>
      <c r="AY1284" s="261" t="s">
        <v>215</v>
      </c>
    </row>
    <row r="1285" s="13" customFormat="1">
      <c r="A1285" s="13"/>
      <c r="B1285" s="252"/>
      <c r="C1285" s="253"/>
      <c r="D1285" s="233" t="s">
        <v>364</v>
      </c>
      <c r="E1285" s="254" t="s">
        <v>1</v>
      </c>
      <c r="F1285" s="255" t="s">
        <v>389</v>
      </c>
      <c r="G1285" s="253"/>
      <c r="H1285" s="254" t="s">
        <v>1</v>
      </c>
      <c r="I1285" s="256"/>
      <c r="J1285" s="253"/>
      <c r="K1285" s="253"/>
      <c r="L1285" s="257"/>
      <c r="M1285" s="258"/>
      <c r="N1285" s="259"/>
      <c r="O1285" s="259"/>
      <c r="P1285" s="259"/>
      <c r="Q1285" s="259"/>
      <c r="R1285" s="259"/>
      <c r="S1285" s="259"/>
      <c r="T1285" s="260"/>
      <c r="U1285" s="13"/>
      <c r="V1285" s="13"/>
      <c r="W1285" s="13"/>
      <c r="X1285" s="13"/>
      <c r="Y1285" s="13"/>
      <c r="Z1285" s="13"/>
      <c r="AA1285" s="13"/>
      <c r="AB1285" s="13"/>
      <c r="AC1285" s="13"/>
      <c r="AD1285" s="13"/>
      <c r="AE1285" s="13"/>
      <c r="AT1285" s="261" t="s">
        <v>364</v>
      </c>
      <c r="AU1285" s="261" t="s">
        <v>90</v>
      </c>
      <c r="AV1285" s="13" t="s">
        <v>88</v>
      </c>
      <c r="AW1285" s="13" t="s">
        <v>36</v>
      </c>
      <c r="AX1285" s="13" t="s">
        <v>81</v>
      </c>
      <c r="AY1285" s="261" t="s">
        <v>215</v>
      </c>
    </row>
    <row r="1286" s="14" customFormat="1">
      <c r="A1286" s="14"/>
      <c r="B1286" s="262"/>
      <c r="C1286" s="263"/>
      <c r="D1286" s="233" t="s">
        <v>364</v>
      </c>
      <c r="E1286" s="264" t="s">
        <v>1</v>
      </c>
      <c r="F1286" s="265" t="s">
        <v>1309</v>
      </c>
      <c r="G1286" s="263"/>
      <c r="H1286" s="266">
        <v>31.75</v>
      </c>
      <c r="I1286" s="267"/>
      <c r="J1286" s="263"/>
      <c r="K1286" s="263"/>
      <c r="L1286" s="268"/>
      <c r="M1286" s="269"/>
      <c r="N1286" s="270"/>
      <c r="O1286" s="270"/>
      <c r="P1286" s="270"/>
      <c r="Q1286" s="270"/>
      <c r="R1286" s="270"/>
      <c r="S1286" s="270"/>
      <c r="T1286" s="271"/>
      <c r="U1286" s="14"/>
      <c r="V1286" s="14"/>
      <c r="W1286" s="14"/>
      <c r="X1286" s="14"/>
      <c r="Y1286" s="14"/>
      <c r="Z1286" s="14"/>
      <c r="AA1286" s="14"/>
      <c r="AB1286" s="14"/>
      <c r="AC1286" s="14"/>
      <c r="AD1286" s="14"/>
      <c r="AE1286" s="14"/>
      <c r="AT1286" s="272" t="s">
        <v>364</v>
      </c>
      <c r="AU1286" s="272" t="s">
        <v>90</v>
      </c>
      <c r="AV1286" s="14" t="s">
        <v>90</v>
      </c>
      <c r="AW1286" s="14" t="s">
        <v>36</v>
      </c>
      <c r="AX1286" s="14" t="s">
        <v>81</v>
      </c>
      <c r="AY1286" s="272" t="s">
        <v>215</v>
      </c>
    </row>
    <row r="1287" s="14" customFormat="1">
      <c r="A1287" s="14"/>
      <c r="B1287" s="262"/>
      <c r="C1287" s="263"/>
      <c r="D1287" s="233" t="s">
        <v>364</v>
      </c>
      <c r="E1287" s="264" t="s">
        <v>1</v>
      </c>
      <c r="F1287" s="265" t="s">
        <v>1310</v>
      </c>
      <c r="G1287" s="263"/>
      <c r="H1287" s="266">
        <v>-6.1449999999999996</v>
      </c>
      <c r="I1287" s="267"/>
      <c r="J1287" s="263"/>
      <c r="K1287" s="263"/>
      <c r="L1287" s="268"/>
      <c r="M1287" s="269"/>
      <c r="N1287" s="270"/>
      <c r="O1287" s="270"/>
      <c r="P1287" s="270"/>
      <c r="Q1287" s="270"/>
      <c r="R1287" s="270"/>
      <c r="S1287" s="270"/>
      <c r="T1287" s="271"/>
      <c r="U1287" s="14"/>
      <c r="V1287" s="14"/>
      <c r="W1287" s="14"/>
      <c r="X1287" s="14"/>
      <c r="Y1287" s="14"/>
      <c r="Z1287" s="14"/>
      <c r="AA1287" s="14"/>
      <c r="AB1287" s="14"/>
      <c r="AC1287" s="14"/>
      <c r="AD1287" s="14"/>
      <c r="AE1287" s="14"/>
      <c r="AT1287" s="272" t="s">
        <v>364</v>
      </c>
      <c r="AU1287" s="272" t="s">
        <v>90</v>
      </c>
      <c r="AV1287" s="14" t="s">
        <v>90</v>
      </c>
      <c r="AW1287" s="14" t="s">
        <v>36</v>
      </c>
      <c r="AX1287" s="14" t="s">
        <v>81</v>
      </c>
      <c r="AY1287" s="272" t="s">
        <v>215</v>
      </c>
    </row>
    <row r="1288" s="13" customFormat="1">
      <c r="A1288" s="13"/>
      <c r="B1288" s="252"/>
      <c r="C1288" s="253"/>
      <c r="D1288" s="233" t="s">
        <v>364</v>
      </c>
      <c r="E1288" s="254" t="s">
        <v>1</v>
      </c>
      <c r="F1288" s="255" t="s">
        <v>401</v>
      </c>
      <c r="G1288" s="253"/>
      <c r="H1288" s="254" t="s">
        <v>1</v>
      </c>
      <c r="I1288" s="256"/>
      <c r="J1288" s="253"/>
      <c r="K1288" s="253"/>
      <c r="L1288" s="257"/>
      <c r="M1288" s="258"/>
      <c r="N1288" s="259"/>
      <c r="O1288" s="259"/>
      <c r="P1288" s="259"/>
      <c r="Q1288" s="259"/>
      <c r="R1288" s="259"/>
      <c r="S1288" s="259"/>
      <c r="T1288" s="260"/>
      <c r="U1288" s="13"/>
      <c r="V1288" s="13"/>
      <c r="W1288" s="13"/>
      <c r="X1288" s="13"/>
      <c r="Y1288" s="13"/>
      <c r="Z1288" s="13"/>
      <c r="AA1288" s="13"/>
      <c r="AB1288" s="13"/>
      <c r="AC1288" s="13"/>
      <c r="AD1288" s="13"/>
      <c r="AE1288" s="13"/>
      <c r="AT1288" s="261" t="s">
        <v>364</v>
      </c>
      <c r="AU1288" s="261" t="s">
        <v>90</v>
      </c>
      <c r="AV1288" s="13" t="s">
        <v>88</v>
      </c>
      <c r="AW1288" s="13" t="s">
        <v>36</v>
      </c>
      <c r="AX1288" s="13" t="s">
        <v>81</v>
      </c>
      <c r="AY1288" s="261" t="s">
        <v>215</v>
      </c>
    </row>
    <row r="1289" s="14" customFormat="1">
      <c r="A1289" s="14"/>
      <c r="B1289" s="262"/>
      <c r="C1289" s="263"/>
      <c r="D1289" s="233" t="s">
        <v>364</v>
      </c>
      <c r="E1289" s="264" t="s">
        <v>1</v>
      </c>
      <c r="F1289" s="265" t="s">
        <v>1309</v>
      </c>
      <c r="G1289" s="263"/>
      <c r="H1289" s="266">
        <v>31.75</v>
      </c>
      <c r="I1289" s="267"/>
      <c r="J1289" s="263"/>
      <c r="K1289" s="263"/>
      <c r="L1289" s="268"/>
      <c r="M1289" s="269"/>
      <c r="N1289" s="270"/>
      <c r="O1289" s="270"/>
      <c r="P1289" s="270"/>
      <c r="Q1289" s="270"/>
      <c r="R1289" s="270"/>
      <c r="S1289" s="270"/>
      <c r="T1289" s="271"/>
      <c r="U1289" s="14"/>
      <c r="V1289" s="14"/>
      <c r="W1289" s="14"/>
      <c r="X1289" s="14"/>
      <c r="Y1289" s="14"/>
      <c r="Z1289" s="14"/>
      <c r="AA1289" s="14"/>
      <c r="AB1289" s="14"/>
      <c r="AC1289" s="14"/>
      <c r="AD1289" s="14"/>
      <c r="AE1289" s="14"/>
      <c r="AT1289" s="272" t="s">
        <v>364</v>
      </c>
      <c r="AU1289" s="272" t="s">
        <v>90</v>
      </c>
      <c r="AV1289" s="14" t="s">
        <v>90</v>
      </c>
      <c r="AW1289" s="14" t="s">
        <v>36</v>
      </c>
      <c r="AX1289" s="14" t="s">
        <v>81</v>
      </c>
      <c r="AY1289" s="272" t="s">
        <v>215</v>
      </c>
    </row>
    <row r="1290" s="14" customFormat="1">
      <c r="A1290" s="14"/>
      <c r="B1290" s="262"/>
      <c r="C1290" s="263"/>
      <c r="D1290" s="233" t="s">
        <v>364</v>
      </c>
      <c r="E1290" s="264" t="s">
        <v>1</v>
      </c>
      <c r="F1290" s="265" t="s">
        <v>1311</v>
      </c>
      <c r="G1290" s="263"/>
      <c r="H1290" s="266">
        <v>-5.4500000000000002</v>
      </c>
      <c r="I1290" s="267"/>
      <c r="J1290" s="263"/>
      <c r="K1290" s="263"/>
      <c r="L1290" s="268"/>
      <c r="M1290" s="269"/>
      <c r="N1290" s="270"/>
      <c r="O1290" s="270"/>
      <c r="P1290" s="270"/>
      <c r="Q1290" s="270"/>
      <c r="R1290" s="270"/>
      <c r="S1290" s="270"/>
      <c r="T1290" s="271"/>
      <c r="U1290" s="14"/>
      <c r="V1290" s="14"/>
      <c r="W1290" s="14"/>
      <c r="X1290" s="14"/>
      <c r="Y1290" s="14"/>
      <c r="Z1290" s="14"/>
      <c r="AA1290" s="14"/>
      <c r="AB1290" s="14"/>
      <c r="AC1290" s="14"/>
      <c r="AD1290" s="14"/>
      <c r="AE1290" s="14"/>
      <c r="AT1290" s="272" t="s">
        <v>364</v>
      </c>
      <c r="AU1290" s="272" t="s">
        <v>90</v>
      </c>
      <c r="AV1290" s="14" t="s">
        <v>90</v>
      </c>
      <c r="AW1290" s="14" t="s">
        <v>36</v>
      </c>
      <c r="AX1290" s="14" t="s">
        <v>81</v>
      </c>
      <c r="AY1290" s="272" t="s">
        <v>215</v>
      </c>
    </row>
    <row r="1291" s="16" customFormat="1">
      <c r="A1291" s="16"/>
      <c r="B1291" s="284"/>
      <c r="C1291" s="285"/>
      <c r="D1291" s="233" t="s">
        <v>364</v>
      </c>
      <c r="E1291" s="286" t="s">
        <v>1</v>
      </c>
      <c r="F1291" s="287" t="s">
        <v>403</v>
      </c>
      <c r="G1291" s="285"/>
      <c r="H1291" s="288">
        <v>51.905000000000001</v>
      </c>
      <c r="I1291" s="289"/>
      <c r="J1291" s="285"/>
      <c r="K1291" s="285"/>
      <c r="L1291" s="290"/>
      <c r="M1291" s="291"/>
      <c r="N1291" s="292"/>
      <c r="O1291" s="292"/>
      <c r="P1291" s="292"/>
      <c r="Q1291" s="292"/>
      <c r="R1291" s="292"/>
      <c r="S1291" s="292"/>
      <c r="T1291" s="293"/>
      <c r="U1291" s="16"/>
      <c r="V1291" s="16"/>
      <c r="W1291" s="16"/>
      <c r="X1291" s="16"/>
      <c r="Y1291" s="16"/>
      <c r="Z1291" s="16"/>
      <c r="AA1291" s="16"/>
      <c r="AB1291" s="16"/>
      <c r="AC1291" s="16"/>
      <c r="AD1291" s="16"/>
      <c r="AE1291" s="16"/>
      <c r="AT1291" s="294" t="s">
        <v>364</v>
      </c>
      <c r="AU1291" s="294" t="s">
        <v>90</v>
      </c>
      <c r="AV1291" s="16" t="s">
        <v>227</v>
      </c>
      <c r="AW1291" s="16" t="s">
        <v>36</v>
      </c>
      <c r="AX1291" s="16" t="s">
        <v>81</v>
      </c>
      <c r="AY1291" s="294" t="s">
        <v>215</v>
      </c>
    </row>
    <row r="1292" s="13" customFormat="1">
      <c r="A1292" s="13"/>
      <c r="B1292" s="252"/>
      <c r="C1292" s="253"/>
      <c r="D1292" s="233" t="s">
        <v>364</v>
      </c>
      <c r="E1292" s="254" t="s">
        <v>1</v>
      </c>
      <c r="F1292" s="255" t="s">
        <v>1229</v>
      </c>
      <c r="G1292" s="253"/>
      <c r="H1292" s="254" t="s">
        <v>1</v>
      </c>
      <c r="I1292" s="256"/>
      <c r="J1292" s="253"/>
      <c r="K1292" s="253"/>
      <c r="L1292" s="257"/>
      <c r="M1292" s="258"/>
      <c r="N1292" s="259"/>
      <c r="O1292" s="259"/>
      <c r="P1292" s="259"/>
      <c r="Q1292" s="259"/>
      <c r="R1292" s="259"/>
      <c r="S1292" s="259"/>
      <c r="T1292" s="260"/>
      <c r="U1292" s="13"/>
      <c r="V1292" s="13"/>
      <c r="W1292" s="13"/>
      <c r="X1292" s="13"/>
      <c r="Y1292" s="13"/>
      <c r="Z1292" s="13"/>
      <c r="AA1292" s="13"/>
      <c r="AB1292" s="13"/>
      <c r="AC1292" s="13"/>
      <c r="AD1292" s="13"/>
      <c r="AE1292" s="13"/>
      <c r="AT1292" s="261" t="s">
        <v>364</v>
      </c>
      <c r="AU1292" s="261" t="s">
        <v>90</v>
      </c>
      <c r="AV1292" s="13" t="s">
        <v>88</v>
      </c>
      <c r="AW1292" s="13" t="s">
        <v>36</v>
      </c>
      <c r="AX1292" s="13" t="s">
        <v>81</v>
      </c>
      <c r="AY1292" s="261" t="s">
        <v>215</v>
      </c>
    </row>
    <row r="1293" s="13" customFormat="1">
      <c r="A1293" s="13"/>
      <c r="B1293" s="252"/>
      <c r="C1293" s="253"/>
      <c r="D1293" s="233" t="s">
        <v>364</v>
      </c>
      <c r="E1293" s="254" t="s">
        <v>1</v>
      </c>
      <c r="F1293" s="255" t="s">
        <v>853</v>
      </c>
      <c r="G1293" s="253"/>
      <c r="H1293" s="254" t="s">
        <v>1</v>
      </c>
      <c r="I1293" s="256"/>
      <c r="J1293" s="253"/>
      <c r="K1293" s="253"/>
      <c r="L1293" s="257"/>
      <c r="M1293" s="258"/>
      <c r="N1293" s="259"/>
      <c r="O1293" s="259"/>
      <c r="P1293" s="259"/>
      <c r="Q1293" s="259"/>
      <c r="R1293" s="259"/>
      <c r="S1293" s="259"/>
      <c r="T1293" s="260"/>
      <c r="U1293" s="13"/>
      <c r="V1293" s="13"/>
      <c r="W1293" s="13"/>
      <c r="X1293" s="13"/>
      <c r="Y1293" s="13"/>
      <c r="Z1293" s="13"/>
      <c r="AA1293" s="13"/>
      <c r="AB1293" s="13"/>
      <c r="AC1293" s="13"/>
      <c r="AD1293" s="13"/>
      <c r="AE1293" s="13"/>
      <c r="AT1293" s="261" t="s">
        <v>364</v>
      </c>
      <c r="AU1293" s="261" t="s">
        <v>90</v>
      </c>
      <c r="AV1293" s="13" t="s">
        <v>88</v>
      </c>
      <c r="AW1293" s="13" t="s">
        <v>36</v>
      </c>
      <c r="AX1293" s="13" t="s">
        <v>81</v>
      </c>
      <c r="AY1293" s="261" t="s">
        <v>215</v>
      </c>
    </row>
    <row r="1294" s="13" customFormat="1">
      <c r="A1294" s="13"/>
      <c r="B1294" s="252"/>
      <c r="C1294" s="253"/>
      <c r="D1294" s="233" t="s">
        <v>364</v>
      </c>
      <c r="E1294" s="254" t="s">
        <v>1</v>
      </c>
      <c r="F1294" s="255" t="s">
        <v>389</v>
      </c>
      <c r="G1294" s="253"/>
      <c r="H1294" s="254" t="s">
        <v>1</v>
      </c>
      <c r="I1294" s="256"/>
      <c r="J1294" s="253"/>
      <c r="K1294" s="253"/>
      <c r="L1294" s="257"/>
      <c r="M1294" s="258"/>
      <c r="N1294" s="259"/>
      <c r="O1294" s="259"/>
      <c r="P1294" s="259"/>
      <c r="Q1294" s="259"/>
      <c r="R1294" s="259"/>
      <c r="S1294" s="259"/>
      <c r="T1294" s="260"/>
      <c r="U1294" s="13"/>
      <c r="V1294" s="13"/>
      <c r="W1294" s="13"/>
      <c r="X1294" s="13"/>
      <c r="Y1294" s="13"/>
      <c r="Z1294" s="13"/>
      <c r="AA1294" s="13"/>
      <c r="AB1294" s="13"/>
      <c r="AC1294" s="13"/>
      <c r="AD1294" s="13"/>
      <c r="AE1294" s="13"/>
      <c r="AT1294" s="261" t="s">
        <v>364</v>
      </c>
      <c r="AU1294" s="261" t="s">
        <v>90</v>
      </c>
      <c r="AV1294" s="13" t="s">
        <v>88</v>
      </c>
      <c r="AW1294" s="13" t="s">
        <v>36</v>
      </c>
      <c r="AX1294" s="13" t="s">
        <v>81</v>
      </c>
      <c r="AY1294" s="261" t="s">
        <v>215</v>
      </c>
    </row>
    <row r="1295" s="14" customFormat="1">
      <c r="A1295" s="14"/>
      <c r="B1295" s="262"/>
      <c r="C1295" s="263"/>
      <c r="D1295" s="233" t="s">
        <v>364</v>
      </c>
      <c r="E1295" s="264" t="s">
        <v>1</v>
      </c>
      <c r="F1295" s="265" t="s">
        <v>1312</v>
      </c>
      <c r="G1295" s="263"/>
      <c r="H1295" s="266">
        <v>10.994999999999999</v>
      </c>
      <c r="I1295" s="267"/>
      <c r="J1295" s="263"/>
      <c r="K1295" s="263"/>
      <c r="L1295" s="268"/>
      <c r="M1295" s="269"/>
      <c r="N1295" s="270"/>
      <c r="O1295" s="270"/>
      <c r="P1295" s="270"/>
      <c r="Q1295" s="270"/>
      <c r="R1295" s="270"/>
      <c r="S1295" s="270"/>
      <c r="T1295" s="271"/>
      <c r="U1295" s="14"/>
      <c r="V1295" s="14"/>
      <c r="W1295" s="14"/>
      <c r="X1295" s="14"/>
      <c r="Y1295" s="14"/>
      <c r="Z1295" s="14"/>
      <c r="AA1295" s="14"/>
      <c r="AB1295" s="14"/>
      <c r="AC1295" s="14"/>
      <c r="AD1295" s="14"/>
      <c r="AE1295" s="14"/>
      <c r="AT1295" s="272" t="s">
        <v>364</v>
      </c>
      <c r="AU1295" s="272" t="s">
        <v>90</v>
      </c>
      <c r="AV1295" s="14" t="s">
        <v>90</v>
      </c>
      <c r="AW1295" s="14" t="s">
        <v>36</v>
      </c>
      <c r="AX1295" s="14" t="s">
        <v>81</v>
      </c>
      <c r="AY1295" s="272" t="s">
        <v>215</v>
      </c>
    </row>
    <row r="1296" s="13" customFormat="1">
      <c r="A1296" s="13"/>
      <c r="B1296" s="252"/>
      <c r="C1296" s="253"/>
      <c r="D1296" s="233" t="s">
        <v>364</v>
      </c>
      <c r="E1296" s="254" t="s">
        <v>1</v>
      </c>
      <c r="F1296" s="255" t="s">
        <v>395</v>
      </c>
      <c r="G1296" s="253"/>
      <c r="H1296" s="254" t="s">
        <v>1</v>
      </c>
      <c r="I1296" s="256"/>
      <c r="J1296" s="253"/>
      <c r="K1296" s="253"/>
      <c r="L1296" s="257"/>
      <c r="M1296" s="258"/>
      <c r="N1296" s="259"/>
      <c r="O1296" s="259"/>
      <c r="P1296" s="259"/>
      <c r="Q1296" s="259"/>
      <c r="R1296" s="259"/>
      <c r="S1296" s="259"/>
      <c r="T1296" s="260"/>
      <c r="U1296" s="13"/>
      <c r="V1296" s="13"/>
      <c r="W1296" s="13"/>
      <c r="X1296" s="13"/>
      <c r="Y1296" s="13"/>
      <c r="Z1296" s="13"/>
      <c r="AA1296" s="13"/>
      <c r="AB1296" s="13"/>
      <c r="AC1296" s="13"/>
      <c r="AD1296" s="13"/>
      <c r="AE1296" s="13"/>
      <c r="AT1296" s="261" t="s">
        <v>364</v>
      </c>
      <c r="AU1296" s="261" t="s">
        <v>90</v>
      </c>
      <c r="AV1296" s="13" t="s">
        <v>88</v>
      </c>
      <c r="AW1296" s="13" t="s">
        <v>36</v>
      </c>
      <c r="AX1296" s="13" t="s">
        <v>81</v>
      </c>
      <c r="AY1296" s="261" t="s">
        <v>215</v>
      </c>
    </row>
    <row r="1297" s="14" customFormat="1">
      <c r="A1297" s="14"/>
      <c r="B1297" s="262"/>
      <c r="C1297" s="263"/>
      <c r="D1297" s="233" t="s">
        <v>364</v>
      </c>
      <c r="E1297" s="264" t="s">
        <v>1</v>
      </c>
      <c r="F1297" s="265" t="s">
        <v>1313</v>
      </c>
      <c r="G1297" s="263"/>
      <c r="H1297" s="266">
        <v>3.9449999999999998</v>
      </c>
      <c r="I1297" s="267"/>
      <c r="J1297" s="263"/>
      <c r="K1297" s="263"/>
      <c r="L1297" s="268"/>
      <c r="M1297" s="269"/>
      <c r="N1297" s="270"/>
      <c r="O1297" s="270"/>
      <c r="P1297" s="270"/>
      <c r="Q1297" s="270"/>
      <c r="R1297" s="270"/>
      <c r="S1297" s="270"/>
      <c r="T1297" s="271"/>
      <c r="U1297" s="14"/>
      <c r="V1297" s="14"/>
      <c r="W1297" s="14"/>
      <c r="X1297" s="14"/>
      <c r="Y1297" s="14"/>
      <c r="Z1297" s="14"/>
      <c r="AA1297" s="14"/>
      <c r="AB1297" s="14"/>
      <c r="AC1297" s="14"/>
      <c r="AD1297" s="14"/>
      <c r="AE1297" s="14"/>
      <c r="AT1297" s="272" t="s">
        <v>364</v>
      </c>
      <c r="AU1297" s="272" t="s">
        <v>90</v>
      </c>
      <c r="AV1297" s="14" t="s">
        <v>90</v>
      </c>
      <c r="AW1297" s="14" t="s">
        <v>36</v>
      </c>
      <c r="AX1297" s="14" t="s">
        <v>81</v>
      </c>
      <c r="AY1297" s="272" t="s">
        <v>215</v>
      </c>
    </row>
    <row r="1298" s="14" customFormat="1">
      <c r="A1298" s="14"/>
      <c r="B1298" s="262"/>
      <c r="C1298" s="263"/>
      <c r="D1298" s="233" t="s">
        <v>364</v>
      </c>
      <c r="E1298" s="264" t="s">
        <v>1</v>
      </c>
      <c r="F1298" s="265" t="s">
        <v>1314</v>
      </c>
      <c r="G1298" s="263"/>
      <c r="H1298" s="266">
        <v>1.5</v>
      </c>
      <c r="I1298" s="267"/>
      <c r="J1298" s="263"/>
      <c r="K1298" s="263"/>
      <c r="L1298" s="268"/>
      <c r="M1298" s="269"/>
      <c r="N1298" s="270"/>
      <c r="O1298" s="270"/>
      <c r="P1298" s="270"/>
      <c r="Q1298" s="270"/>
      <c r="R1298" s="270"/>
      <c r="S1298" s="270"/>
      <c r="T1298" s="271"/>
      <c r="U1298" s="14"/>
      <c r="V1298" s="14"/>
      <c r="W1298" s="14"/>
      <c r="X1298" s="14"/>
      <c r="Y1298" s="14"/>
      <c r="Z1298" s="14"/>
      <c r="AA1298" s="14"/>
      <c r="AB1298" s="14"/>
      <c r="AC1298" s="14"/>
      <c r="AD1298" s="14"/>
      <c r="AE1298" s="14"/>
      <c r="AT1298" s="272" t="s">
        <v>364</v>
      </c>
      <c r="AU1298" s="272" t="s">
        <v>90</v>
      </c>
      <c r="AV1298" s="14" t="s">
        <v>90</v>
      </c>
      <c r="AW1298" s="14" t="s">
        <v>36</v>
      </c>
      <c r="AX1298" s="14" t="s">
        <v>81</v>
      </c>
      <c r="AY1298" s="272" t="s">
        <v>215</v>
      </c>
    </row>
    <row r="1299" s="13" customFormat="1">
      <c r="A1299" s="13"/>
      <c r="B1299" s="252"/>
      <c r="C1299" s="253"/>
      <c r="D1299" s="233" t="s">
        <v>364</v>
      </c>
      <c r="E1299" s="254" t="s">
        <v>1</v>
      </c>
      <c r="F1299" s="255" t="s">
        <v>401</v>
      </c>
      <c r="G1299" s="253"/>
      <c r="H1299" s="254" t="s">
        <v>1</v>
      </c>
      <c r="I1299" s="256"/>
      <c r="J1299" s="253"/>
      <c r="K1299" s="253"/>
      <c r="L1299" s="257"/>
      <c r="M1299" s="258"/>
      <c r="N1299" s="259"/>
      <c r="O1299" s="259"/>
      <c r="P1299" s="259"/>
      <c r="Q1299" s="259"/>
      <c r="R1299" s="259"/>
      <c r="S1299" s="259"/>
      <c r="T1299" s="260"/>
      <c r="U1299" s="13"/>
      <c r="V1299" s="13"/>
      <c r="W1299" s="13"/>
      <c r="X1299" s="13"/>
      <c r="Y1299" s="13"/>
      <c r="Z1299" s="13"/>
      <c r="AA1299" s="13"/>
      <c r="AB1299" s="13"/>
      <c r="AC1299" s="13"/>
      <c r="AD1299" s="13"/>
      <c r="AE1299" s="13"/>
      <c r="AT1299" s="261" t="s">
        <v>364</v>
      </c>
      <c r="AU1299" s="261" t="s">
        <v>90</v>
      </c>
      <c r="AV1299" s="13" t="s">
        <v>88</v>
      </c>
      <c r="AW1299" s="13" t="s">
        <v>36</v>
      </c>
      <c r="AX1299" s="13" t="s">
        <v>81</v>
      </c>
      <c r="AY1299" s="261" t="s">
        <v>215</v>
      </c>
    </row>
    <row r="1300" s="14" customFormat="1">
      <c r="A1300" s="14"/>
      <c r="B1300" s="262"/>
      <c r="C1300" s="263"/>
      <c r="D1300" s="233" t="s">
        <v>364</v>
      </c>
      <c r="E1300" s="264" t="s">
        <v>1</v>
      </c>
      <c r="F1300" s="265" t="s">
        <v>1303</v>
      </c>
      <c r="G1300" s="263"/>
      <c r="H1300" s="266">
        <v>3.9750000000000001</v>
      </c>
      <c r="I1300" s="267"/>
      <c r="J1300" s="263"/>
      <c r="K1300" s="263"/>
      <c r="L1300" s="268"/>
      <c r="M1300" s="269"/>
      <c r="N1300" s="270"/>
      <c r="O1300" s="270"/>
      <c r="P1300" s="270"/>
      <c r="Q1300" s="270"/>
      <c r="R1300" s="270"/>
      <c r="S1300" s="270"/>
      <c r="T1300" s="271"/>
      <c r="U1300" s="14"/>
      <c r="V1300" s="14"/>
      <c r="W1300" s="14"/>
      <c r="X1300" s="14"/>
      <c r="Y1300" s="14"/>
      <c r="Z1300" s="14"/>
      <c r="AA1300" s="14"/>
      <c r="AB1300" s="14"/>
      <c r="AC1300" s="14"/>
      <c r="AD1300" s="14"/>
      <c r="AE1300" s="14"/>
      <c r="AT1300" s="272" t="s">
        <v>364</v>
      </c>
      <c r="AU1300" s="272" t="s">
        <v>90</v>
      </c>
      <c r="AV1300" s="14" t="s">
        <v>90</v>
      </c>
      <c r="AW1300" s="14" t="s">
        <v>36</v>
      </c>
      <c r="AX1300" s="14" t="s">
        <v>81</v>
      </c>
      <c r="AY1300" s="272" t="s">
        <v>215</v>
      </c>
    </row>
    <row r="1301" s="14" customFormat="1">
      <c r="A1301" s="14"/>
      <c r="B1301" s="262"/>
      <c r="C1301" s="263"/>
      <c r="D1301" s="233" t="s">
        <v>364</v>
      </c>
      <c r="E1301" s="264" t="s">
        <v>1</v>
      </c>
      <c r="F1301" s="265" t="s">
        <v>1315</v>
      </c>
      <c r="G1301" s="263"/>
      <c r="H1301" s="266">
        <v>4.0750000000000002</v>
      </c>
      <c r="I1301" s="267"/>
      <c r="J1301" s="263"/>
      <c r="K1301" s="263"/>
      <c r="L1301" s="268"/>
      <c r="M1301" s="269"/>
      <c r="N1301" s="270"/>
      <c r="O1301" s="270"/>
      <c r="P1301" s="270"/>
      <c r="Q1301" s="270"/>
      <c r="R1301" s="270"/>
      <c r="S1301" s="270"/>
      <c r="T1301" s="271"/>
      <c r="U1301" s="14"/>
      <c r="V1301" s="14"/>
      <c r="W1301" s="14"/>
      <c r="X1301" s="14"/>
      <c r="Y1301" s="14"/>
      <c r="Z1301" s="14"/>
      <c r="AA1301" s="14"/>
      <c r="AB1301" s="14"/>
      <c r="AC1301" s="14"/>
      <c r="AD1301" s="14"/>
      <c r="AE1301" s="14"/>
      <c r="AT1301" s="272" t="s">
        <v>364</v>
      </c>
      <c r="AU1301" s="272" t="s">
        <v>90</v>
      </c>
      <c r="AV1301" s="14" t="s">
        <v>90</v>
      </c>
      <c r="AW1301" s="14" t="s">
        <v>36</v>
      </c>
      <c r="AX1301" s="14" t="s">
        <v>81</v>
      </c>
      <c r="AY1301" s="272" t="s">
        <v>215</v>
      </c>
    </row>
    <row r="1302" s="14" customFormat="1">
      <c r="A1302" s="14"/>
      <c r="B1302" s="262"/>
      <c r="C1302" s="263"/>
      <c r="D1302" s="233" t="s">
        <v>364</v>
      </c>
      <c r="E1302" s="264" t="s">
        <v>1</v>
      </c>
      <c r="F1302" s="265" t="s">
        <v>1316</v>
      </c>
      <c r="G1302" s="263"/>
      <c r="H1302" s="266">
        <v>6.3250000000000002</v>
      </c>
      <c r="I1302" s="267"/>
      <c r="J1302" s="263"/>
      <c r="K1302" s="263"/>
      <c r="L1302" s="268"/>
      <c r="M1302" s="269"/>
      <c r="N1302" s="270"/>
      <c r="O1302" s="270"/>
      <c r="P1302" s="270"/>
      <c r="Q1302" s="270"/>
      <c r="R1302" s="270"/>
      <c r="S1302" s="270"/>
      <c r="T1302" s="271"/>
      <c r="U1302" s="14"/>
      <c r="V1302" s="14"/>
      <c r="W1302" s="14"/>
      <c r="X1302" s="14"/>
      <c r="Y1302" s="14"/>
      <c r="Z1302" s="14"/>
      <c r="AA1302" s="14"/>
      <c r="AB1302" s="14"/>
      <c r="AC1302" s="14"/>
      <c r="AD1302" s="14"/>
      <c r="AE1302" s="14"/>
      <c r="AT1302" s="272" t="s">
        <v>364</v>
      </c>
      <c r="AU1302" s="272" t="s">
        <v>90</v>
      </c>
      <c r="AV1302" s="14" t="s">
        <v>90</v>
      </c>
      <c r="AW1302" s="14" t="s">
        <v>36</v>
      </c>
      <c r="AX1302" s="14" t="s">
        <v>81</v>
      </c>
      <c r="AY1302" s="272" t="s">
        <v>215</v>
      </c>
    </row>
    <row r="1303" s="16" customFormat="1">
      <c r="A1303" s="16"/>
      <c r="B1303" s="284"/>
      <c r="C1303" s="285"/>
      <c r="D1303" s="233" t="s">
        <v>364</v>
      </c>
      <c r="E1303" s="286" t="s">
        <v>1</v>
      </c>
      <c r="F1303" s="287" t="s">
        <v>403</v>
      </c>
      <c r="G1303" s="285"/>
      <c r="H1303" s="288">
        <v>30.815000000000001</v>
      </c>
      <c r="I1303" s="289"/>
      <c r="J1303" s="285"/>
      <c r="K1303" s="285"/>
      <c r="L1303" s="290"/>
      <c r="M1303" s="291"/>
      <c r="N1303" s="292"/>
      <c r="O1303" s="292"/>
      <c r="P1303" s="292"/>
      <c r="Q1303" s="292"/>
      <c r="R1303" s="292"/>
      <c r="S1303" s="292"/>
      <c r="T1303" s="293"/>
      <c r="U1303" s="16"/>
      <c r="V1303" s="16"/>
      <c r="W1303" s="16"/>
      <c r="X1303" s="16"/>
      <c r="Y1303" s="16"/>
      <c r="Z1303" s="16"/>
      <c r="AA1303" s="16"/>
      <c r="AB1303" s="16"/>
      <c r="AC1303" s="16"/>
      <c r="AD1303" s="16"/>
      <c r="AE1303" s="16"/>
      <c r="AT1303" s="294" t="s">
        <v>364</v>
      </c>
      <c r="AU1303" s="294" t="s">
        <v>90</v>
      </c>
      <c r="AV1303" s="16" t="s">
        <v>227</v>
      </c>
      <c r="AW1303" s="16" t="s">
        <v>36</v>
      </c>
      <c r="AX1303" s="16" t="s">
        <v>81</v>
      </c>
      <c r="AY1303" s="294" t="s">
        <v>215</v>
      </c>
    </row>
    <row r="1304" s="13" customFormat="1">
      <c r="A1304" s="13"/>
      <c r="B1304" s="252"/>
      <c r="C1304" s="253"/>
      <c r="D1304" s="233" t="s">
        <v>364</v>
      </c>
      <c r="E1304" s="254" t="s">
        <v>1</v>
      </c>
      <c r="F1304" s="255" t="s">
        <v>1236</v>
      </c>
      <c r="G1304" s="253"/>
      <c r="H1304" s="254" t="s">
        <v>1</v>
      </c>
      <c r="I1304" s="256"/>
      <c r="J1304" s="253"/>
      <c r="K1304" s="253"/>
      <c r="L1304" s="257"/>
      <c r="M1304" s="258"/>
      <c r="N1304" s="259"/>
      <c r="O1304" s="259"/>
      <c r="P1304" s="259"/>
      <c r="Q1304" s="259"/>
      <c r="R1304" s="259"/>
      <c r="S1304" s="259"/>
      <c r="T1304" s="260"/>
      <c r="U1304" s="13"/>
      <c r="V1304" s="13"/>
      <c r="W1304" s="13"/>
      <c r="X1304" s="13"/>
      <c r="Y1304" s="13"/>
      <c r="Z1304" s="13"/>
      <c r="AA1304" s="13"/>
      <c r="AB1304" s="13"/>
      <c r="AC1304" s="13"/>
      <c r="AD1304" s="13"/>
      <c r="AE1304" s="13"/>
      <c r="AT1304" s="261" t="s">
        <v>364</v>
      </c>
      <c r="AU1304" s="261" t="s">
        <v>90</v>
      </c>
      <c r="AV1304" s="13" t="s">
        <v>88</v>
      </c>
      <c r="AW1304" s="13" t="s">
        <v>36</v>
      </c>
      <c r="AX1304" s="13" t="s">
        <v>81</v>
      </c>
      <c r="AY1304" s="261" t="s">
        <v>215</v>
      </c>
    </row>
    <row r="1305" s="13" customFormat="1">
      <c r="A1305" s="13"/>
      <c r="B1305" s="252"/>
      <c r="C1305" s="253"/>
      <c r="D1305" s="233" t="s">
        <v>364</v>
      </c>
      <c r="E1305" s="254" t="s">
        <v>1</v>
      </c>
      <c r="F1305" s="255" t="s">
        <v>853</v>
      </c>
      <c r="G1305" s="253"/>
      <c r="H1305" s="254" t="s">
        <v>1</v>
      </c>
      <c r="I1305" s="256"/>
      <c r="J1305" s="253"/>
      <c r="K1305" s="253"/>
      <c r="L1305" s="257"/>
      <c r="M1305" s="258"/>
      <c r="N1305" s="259"/>
      <c r="O1305" s="259"/>
      <c r="P1305" s="259"/>
      <c r="Q1305" s="259"/>
      <c r="R1305" s="259"/>
      <c r="S1305" s="259"/>
      <c r="T1305" s="260"/>
      <c r="U1305" s="13"/>
      <c r="V1305" s="13"/>
      <c r="W1305" s="13"/>
      <c r="X1305" s="13"/>
      <c r="Y1305" s="13"/>
      <c r="Z1305" s="13"/>
      <c r="AA1305" s="13"/>
      <c r="AB1305" s="13"/>
      <c r="AC1305" s="13"/>
      <c r="AD1305" s="13"/>
      <c r="AE1305" s="13"/>
      <c r="AT1305" s="261" t="s">
        <v>364</v>
      </c>
      <c r="AU1305" s="261" t="s">
        <v>90</v>
      </c>
      <c r="AV1305" s="13" t="s">
        <v>88</v>
      </c>
      <c r="AW1305" s="13" t="s">
        <v>36</v>
      </c>
      <c r="AX1305" s="13" t="s">
        <v>81</v>
      </c>
      <c r="AY1305" s="261" t="s">
        <v>215</v>
      </c>
    </row>
    <row r="1306" s="13" customFormat="1">
      <c r="A1306" s="13"/>
      <c r="B1306" s="252"/>
      <c r="C1306" s="253"/>
      <c r="D1306" s="233" t="s">
        <v>364</v>
      </c>
      <c r="E1306" s="254" t="s">
        <v>1</v>
      </c>
      <c r="F1306" s="255" t="s">
        <v>389</v>
      </c>
      <c r="G1306" s="253"/>
      <c r="H1306" s="254" t="s">
        <v>1</v>
      </c>
      <c r="I1306" s="256"/>
      <c r="J1306" s="253"/>
      <c r="K1306" s="253"/>
      <c r="L1306" s="257"/>
      <c r="M1306" s="258"/>
      <c r="N1306" s="259"/>
      <c r="O1306" s="259"/>
      <c r="P1306" s="259"/>
      <c r="Q1306" s="259"/>
      <c r="R1306" s="259"/>
      <c r="S1306" s="259"/>
      <c r="T1306" s="260"/>
      <c r="U1306" s="13"/>
      <c r="V1306" s="13"/>
      <c r="W1306" s="13"/>
      <c r="X1306" s="13"/>
      <c r="Y1306" s="13"/>
      <c r="Z1306" s="13"/>
      <c r="AA1306" s="13"/>
      <c r="AB1306" s="13"/>
      <c r="AC1306" s="13"/>
      <c r="AD1306" s="13"/>
      <c r="AE1306" s="13"/>
      <c r="AT1306" s="261" t="s">
        <v>364</v>
      </c>
      <c r="AU1306" s="261" t="s">
        <v>90</v>
      </c>
      <c r="AV1306" s="13" t="s">
        <v>88</v>
      </c>
      <c r="AW1306" s="13" t="s">
        <v>36</v>
      </c>
      <c r="AX1306" s="13" t="s">
        <v>81</v>
      </c>
      <c r="AY1306" s="261" t="s">
        <v>215</v>
      </c>
    </row>
    <row r="1307" s="14" customFormat="1">
      <c r="A1307" s="14"/>
      <c r="B1307" s="262"/>
      <c r="C1307" s="263"/>
      <c r="D1307" s="233" t="s">
        <v>364</v>
      </c>
      <c r="E1307" s="264" t="s">
        <v>1</v>
      </c>
      <c r="F1307" s="265" t="s">
        <v>1317</v>
      </c>
      <c r="G1307" s="263"/>
      <c r="H1307" s="266">
        <v>4.1500000000000004</v>
      </c>
      <c r="I1307" s="267"/>
      <c r="J1307" s="263"/>
      <c r="K1307" s="263"/>
      <c r="L1307" s="268"/>
      <c r="M1307" s="269"/>
      <c r="N1307" s="270"/>
      <c r="O1307" s="270"/>
      <c r="P1307" s="270"/>
      <c r="Q1307" s="270"/>
      <c r="R1307" s="270"/>
      <c r="S1307" s="270"/>
      <c r="T1307" s="271"/>
      <c r="U1307" s="14"/>
      <c r="V1307" s="14"/>
      <c r="W1307" s="14"/>
      <c r="X1307" s="14"/>
      <c r="Y1307" s="14"/>
      <c r="Z1307" s="14"/>
      <c r="AA1307" s="14"/>
      <c r="AB1307" s="14"/>
      <c r="AC1307" s="14"/>
      <c r="AD1307" s="14"/>
      <c r="AE1307" s="14"/>
      <c r="AT1307" s="272" t="s">
        <v>364</v>
      </c>
      <c r="AU1307" s="272" t="s">
        <v>90</v>
      </c>
      <c r="AV1307" s="14" t="s">
        <v>90</v>
      </c>
      <c r="AW1307" s="14" t="s">
        <v>36</v>
      </c>
      <c r="AX1307" s="14" t="s">
        <v>81</v>
      </c>
      <c r="AY1307" s="272" t="s">
        <v>215</v>
      </c>
    </row>
    <row r="1308" s="13" customFormat="1">
      <c r="A1308" s="13"/>
      <c r="B1308" s="252"/>
      <c r="C1308" s="253"/>
      <c r="D1308" s="233" t="s">
        <v>364</v>
      </c>
      <c r="E1308" s="254" t="s">
        <v>1</v>
      </c>
      <c r="F1308" s="255" t="s">
        <v>401</v>
      </c>
      <c r="G1308" s="253"/>
      <c r="H1308" s="254" t="s">
        <v>1</v>
      </c>
      <c r="I1308" s="256"/>
      <c r="J1308" s="253"/>
      <c r="K1308" s="253"/>
      <c r="L1308" s="257"/>
      <c r="M1308" s="258"/>
      <c r="N1308" s="259"/>
      <c r="O1308" s="259"/>
      <c r="P1308" s="259"/>
      <c r="Q1308" s="259"/>
      <c r="R1308" s="259"/>
      <c r="S1308" s="259"/>
      <c r="T1308" s="260"/>
      <c r="U1308" s="13"/>
      <c r="V1308" s="13"/>
      <c r="W1308" s="13"/>
      <c r="X1308" s="13"/>
      <c r="Y1308" s="13"/>
      <c r="Z1308" s="13"/>
      <c r="AA1308" s="13"/>
      <c r="AB1308" s="13"/>
      <c r="AC1308" s="13"/>
      <c r="AD1308" s="13"/>
      <c r="AE1308" s="13"/>
      <c r="AT1308" s="261" t="s">
        <v>364</v>
      </c>
      <c r="AU1308" s="261" t="s">
        <v>90</v>
      </c>
      <c r="AV1308" s="13" t="s">
        <v>88</v>
      </c>
      <c r="AW1308" s="13" t="s">
        <v>36</v>
      </c>
      <c r="AX1308" s="13" t="s">
        <v>81</v>
      </c>
      <c r="AY1308" s="261" t="s">
        <v>215</v>
      </c>
    </row>
    <row r="1309" s="14" customFormat="1">
      <c r="A1309" s="14"/>
      <c r="B1309" s="262"/>
      <c r="C1309" s="263"/>
      <c r="D1309" s="233" t="s">
        <v>364</v>
      </c>
      <c r="E1309" s="264" t="s">
        <v>1</v>
      </c>
      <c r="F1309" s="265" t="s">
        <v>1318</v>
      </c>
      <c r="G1309" s="263"/>
      <c r="H1309" s="266">
        <v>7.2249999999999996</v>
      </c>
      <c r="I1309" s="267"/>
      <c r="J1309" s="263"/>
      <c r="K1309" s="263"/>
      <c r="L1309" s="268"/>
      <c r="M1309" s="269"/>
      <c r="N1309" s="270"/>
      <c r="O1309" s="270"/>
      <c r="P1309" s="270"/>
      <c r="Q1309" s="270"/>
      <c r="R1309" s="270"/>
      <c r="S1309" s="270"/>
      <c r="T1309" s="271"/>
      <c r="U1309" s="14"/>
      <c r="V1309" s="14"/>
      <c r="W1309" s="14"/>
      <c r="X1309" s="14"/>
      <c r="Y1309" s="14"/>
      <c r="Z1309" s="14"/>
      <c r="AA1309" s="14"/>
      <c r="AB1309" s="14"/>
      <c r="AC1309" s="14"/>
      <c r="AD1309" s="14"/>
      <c r="AE1309" s="14"/>
      <c r="AT1309" s="272" t="s">
        <v>364</v>
      </c>
      <c r="AU1309" s="272" t="s">
        <v>90</v>
      </c>
      <c r="AV1309" s="14" t="s">
        <v>90</v>
      </c>
      <c r="AW1309" s="14" t="s">
        <v>36</v>
      </c>
      <c r="AX1309" s="14" t="s">
        <v>81</v>
      </c>
      <c r="AY1309" s="272" t="s">
        <v>215</v>
      </c>
    </row>
    <row r="1310" s="16" customFormat="1">
      <c r="A1310" s="16"/>
      <c r="B1310" s="284"/>
      <c r="C1310" s="285"/>
      <c r="D1310" s="233" t="s">
        <v>364</v>
      </c>
      <c r="E1310" s="286" t="s">
        <v>1</v>
      </c>
      <c r="F1310" s="287" t="s">
        <v>403</v>
      </c>
      <c r="G1310" s="285"/>
      <c r="H1310" s="288">
        <v>11.375</v>
      </c>
      <c r="I1310" s="289"/>
      <c r="J1310" s="285"/>
      <c r="K1310" s="285"/>
      <c r="L1310" s="290"/>
      <c r="M1310" s="291"/>
      <c r="N1310" s="292"/>
      <c r="O1310" s="292"/>
      <c r="P1310" s="292"/>
      <c r="Q1310" s="292"/>
      <c r="R1310" s="292"/>
      <c r="S1310" s="292"/>
      <c r="T1310" s="293"/>
      <c r="U1310" s="16"/>
      <c r="V1310" s="16"/>
      <c r="W1310" s="16"/>
      <c r="X1310" s="16"/>
      <c r="Y1310" s="16"/>
      <c r="Z1310" s="16"/>
      <c r="AA1310" s="16"/>
      <c r="AB1310" s="16"/>
      <c r="AC1310" s="16"/>
      <c r="AD1310" s="16"/>
      <c r="AE1310" s="16"/>
      <c r="AT1310" s="294" t="s">
        <v>364</v>
      </c>
      <c r="AU1310" s="294" t="s">
        <v>90</v>
      </c>
      <c r="AV1310" s="16" t="s">
        <v>227</v>
      </c>
      <c r="AW1310" s="16" t="s">
        <v>36</v>
      </c>
      <c r="AX1310" s="16" t="s">
        <v>81</v>
      </c>
      <c r="AY1310" s="294" t="s">
        <v>215</v>
      </c>
    </row>
    <row r="1311" s="13" customFormat="1">
      <c r="A1311" s="13"/>
      <c r="B1311" s="252"/>
      <c r="C1311" s="253"/>
      <c r="D1311" s="233" t="s">
        <v>364</v>
      </c>
      <c r="E1311" s="254" t="s">
        <v>1</v>
      </c>
      <c r="F1311" s="255" t="s">
        <v>1239</v>
      </c>
      <c r="G1311" s="253"/>
      <c r="H1311" s="254" t="s">
        <v>1</v>
      </c>
      <c r="I1311" s="256"/>
      <c r="J1311" s="253"/>
      <c r="K1311" s="253"/>
      <c r="L1311" s="257"/>
      <c r="M1311" s="258"/>
      <c r="N1311" s="259"/>
      <c r="O1311" s="259"/>
      <c r="P1311" s="259"/>
      <c r="Q1311" s="259"/>
      <c r="R1311" s="259"/>
      <c r="S1311" s="259"/>
      <c r="T1311" s="260"/>
      <c r="U1311" s="13"/>
      <c r="V1311" s="13"/>
      <c r="W1311" s="13"/>
      <c r="X1311" s="13"/>
      <c r="Y1311" s="13"/>
      <c r="Z1311" s="13"/>
      <c r="AA1311" s="13"/>
      <c r="AB1311" s="13"/>
      <c r="AC1311" s="13"/>
      <c r="AD1311" s="13"/>
      <c r="AE1311" s="13"/>
      <c r="AT1311" s="261" t="s">
        <v>364</v>
      </c>
      <c r="AU1311" s="261" t="s">
        <v>90</v>
      </c>
      <c r="AV1311" s="13" t="s">
        <v>88</v>
      </c>
      <c r="AW1311" s="13" t="s">
        <v>36</v>
      </c>
      <c r="AX1311" s="13" t="s">
        <v>81</v>
      </c>
      <c r="AY1311" s="261" t="s">
        <v>215</v>
      </c>
    </row>
    <row r="1312" s="13" customFormat="1">
      <c r="A1312" s="13"/>
      <c r="B1312" s="252"/>
      <c r="C1312" s="253"/>
      <c r="D1312" s="233" t="s">
        <v>364</v>
      </c>
      <c r="E1312" s="254" t="s">
        <v>1</v>
      </c>
      <c r="F1312" s="255" t="s">
        <v>1058</v>
      </c>
      <c r="G1312" s="253"/>
      <c r="H1312" s="254" t="s">
        <v>1</v>
      </c>
      <c r="I1312" s="256"/>
      <c r="J1312" s="253"/>
      <c r="K1312" s="253"/>
      <c r="L1312" s="257"/>
      <c r="M1312" s="258"/>
      <c r="N1312" s="259"/>
      <c r="O1312" s="259"/>
      <c r="P1312" s="259"/>
      <c r="Q1312" s="259"/>
      <c r="R1312" s="259"/>
      <c r="S1312" s="259"/>
      <c r="T1312" s="260"/>
      <c r="U1312" s="13"/>
      <c r="V1312" s="13"/>
      <c r="W1312" s="13"/>
      <c r="X1312" s="13"/>
      <c r="Y1312" s="13"/>
      <c r="Z1312" s="13"/>
      <c r="AA1312" s="13"/>
      <c r="AB1312" s="13"/>
      <c r="AC1312" s="13"/>
      <c r="AD1312" s="13"/>
      <c r="AE1312" s="13"/>
      <c r="AT1312" s="261" t="s">
        <v>364</v>
      </c>
      <c r="AU1312" s="261" t="s">
        <v>90</v>
      </c>
      <c r="AV1312" s="13" t="s">
        <v>88</v>
      </c>
      <c r="AW1312" s="13" t="s">
        <v>36</v>
      </c>
      <c r="AX1312" s="13" t="s">
        <v>81</v>
      </c>
      <c r="AY1312" s="261" t="s">
        <v>215</v>
      </c>
    </row>
    <row r="1313" s="13" customFormat="1">
      <c r="A1313" s="13"/>
      <c r="B1313" s="252"/>
      <c r="C1313" s="253"/>
      <c r="D1313" s="233" t="s">
        <v>364</v>
      </c>
      <c r="E1313" s="254" t="s">
        <v>1</v>
      </c>
      <c r="F1313" s="255" t="s">
        <v>389</v>
      </c>
      <c r="G1313" s="253"/>
      <c r="H1313" s="254" t="s">
        <v>1</v>
      </c>
      <c r="I1313" s="256"/>
      <c r="J1313" s="253"/>
      <c r="K1313" s="253"/>
      <c r="L1313" s="257"/>
      <c r="M1313" s="258"/>
      <c r="N1313" s="259"/>
      <c r="O1313" s="259"/>
      <c r="P1313" s="259"/>
      <c r="Q1313" s="259"/>
      <c r="R1313" s="259"/>
      <c r="S1313" s="259"/>
      <c r="T1313" s="260"/>
      <c r="U1313" s="13"/>
      <c r="V1313" s="13"/>
      <c r="W1313" s="13"/>
      <c r="X1313" s="13"/>
      <c r="Y1313" s="13"/>
      <c r="Z1313" s="13"/>
      <c r="AA1313" s="13"/>
      <c r="AB1313" s="13"/>
      <c r="AC1313" s="13"/>
      <c r="AD1313" s="13"/>
      <c r="AE1313" s="13"/>
      <c r="AT1313" s="261" t="s">
        <v>364</v>
      </c>
      <c r="AU1313" s="261" t="s">
        <v>90</v>
      </c>
      <c r="AV1313" s="13" t="s">
        <v>88</v>
      </c>
      <c r="AW1313" s="13" t="s">
        <v>36</v>
      </c>
      <c r="AX1313" s="13" t="s">
        <v>81</v>
      </c>
      <c r="AY1313" s="261" t="s">
        <v>215</v>
      </c>
    </row>
    <row r="1314" s="14" customFormat="1">
      <c r="A1314" s="14"/>
      <c r="B1314" s="262"/>
      <c r="C1314" s="263"/>
      <c r="D1314" s="233" t="s">
        <v>364</v>
      </c>
      <c r="E1314" s="264" t="s">
        <v>1</v>
      </c>
      <c r="F1314" s="265" t="s">
        <v>1319</v>
      </c>
      <c r="G1314" s="263"/>
      <c r="H1314" s="266">
        <v>15.475</v>
      </c>
      <c r="I1314" s="267"/>
      <c r="J1314" s="263"/>
      <c r="K1314" s="263"/>
      <c r="L1314" s="268"/>
      <c r="M1314" s="269"/>
      <c r="N1314" s="270"/>
      <c r="O1314" s="270"/>
      <c r="P1314" s="270"/>
      <c r="Q1314" s="270"/>
      <c r="R1314" s="270"/>
      <c r="S1314" s="270"/>
      <c r="T1314" s="271"/>
      <c r="U1314" s="14"/>
      <c r="V1314" s="14"/>
      <c r="W1314" s="14"/>
      <c r="X1314" s="14"/>
      <c r="Y1314" s="14"/>
      <c r="Z1314" s="14"/>
      <c r="AA1314" s="14"/>
      <c r="AB1314" s="14"/>
      <c r="AC1314" s="14"/>
      <c r="AD1314" s="14"/>
      <c r="AE1314" s="14"/>
      <c r="AT1314" s="272" t="s">
        <v>364</v>
      </c>
      <c r="AU1314" s="272" t="s">
        <v>90</v>
      </c>
      <c r="AV1314" s="14" t="s">
        <v>90</v>
      </c>
      <c r="AW1314" s="14" t="s">
        <v>36</v>
      </c>
      <c r="AX1314" s="14" t="s">
        <v>81</v>
      </c>
      <c r="AY1314" s="272" t="s">
        <v>215</v>
      </c>
    </row>
    <row r="1315" s="14" customFormat="1">
      <c r="A1315" s="14"/>
      <c r="B1315" s="262"/>
      <c r="C1315" s="263"/>
      <c r="D1315" s="233" t="s">
        <v>364</v>
      </c>
      <c r="E1315" s="264" t="s">
        <v>1</v>
      </c>
      <c r="F1315" s="265" t="s">
        <v>1320</v>
      </c>
      <c r="G1315" s="263"/>
      <c r="H1315" s="266">
        <v>-2.9500000000000002</v>
      </c>
      <c r="I1315" s="267"/>
      <c r="J1315" s="263"/>
      <c r="K1315" s="263"/>
      <c r="L1315" s="268"/>
      <c r="M1315" s="269"/>
      <c r="N1315" s="270"/>
      <c r="O1315" s="270"/>
      <c r="P1315" s="270"/>
      <c r="Q1315" s="270"/>
      <c r="R1315" s="270"/>
      <c r="S1315" s="270"/>
      <c r="T1315" s="271"/>
      <c r="U1315" s="14"/>
      <c r="V1315" s="14"/>
      <c r="W1315" s="14"/>
      <c r="X1315" s="14"/>
      <c r="Y1315" s="14"/>
      <c r="Z1315" s="14"/>
      <c r="AA1315" s="14"/>
      <c r="AB1315" s="14"/>
      <c r="AC1315" s="14"/>
      <c r="AD1315" s="14"/>
      <c r="AE1315" s="14"/>
      <c r="AT1315" s="272" t="s">
        <v>364</v>
      </c>
      <c r="AU1315" s="272" t="s">
        <v>90</v>
      </c>
      <c r="AV1315" s="14" t="s">
        <v>90</v>
      </c>
      <c r="AW1315" s="14" t="s">
        <v>36</v>
      </c>
      <c r="AX1315" s="14" t="s">
        <v>81</v>
      </c>
      <c r="AY1315" s="272" t="s">
        <v>215</v>
      </c>
    </row>
    <row r="1316" s="13" customFormat="1">
      <c r="A1316" s="13"/>
      <c r="B1316" s="252"/>
      <c r="C1316" s="253"/>
      <c r="D1316" s="233" t="s">
        <v>364</v>
      </c>
      <c r="E1316" s="254" t="s">
        <v>1</v>
      </c>
      <c r="F1316" s="255" t="s">
        <v>395</v>
      </c>
      <c r="G1316" s="253"/>
      <c r="H1316" s="254" t="s">
        <v>1</v>
      </c>
      <c r="I1316" s="256"/>
      <c r="J1316" s="253"/>
      <c r="K1316" s="253"/>
      <c r="L1316" s="257"/>
      <c r="M1316" s="258"/>
      <c r="N1316" s="259"/>
      <c r="O1316" s="259"/>
      <c r="P1316" s="259"/>
      <c r="Q1316" s="259"/>
      <c r="R1316" s="259"/>
      <c r="S1316" s="259"/>
      <c r="T1316" s="260"/>
      <c r="U1316" s="13"/>
      <c r="V1316" s="13"/>
      <c r="W1316" s="13"/>
      <c r="X1316" s="13"/>
      <c r="Y1316" s="13"/>
      <c r="Z1316" s="13"/>
      <c r="AA1316" s="13"/>
      <c r="AB1316" s="13"/>
      <c r="AC1316" s="13"/>
      <c r="AD1316" s="13"/>
      <c r="AE1316" s="13"/>
      <c r="AT1316" s="261" t="s">
        <v>364</v>
      </c>
      <c r="AU1316" s="261" t="s">
        <v>90</v>
      </c>
      <c r="AV1316" s="13" t="s">
        <v>88</v>
      </c>
      <c r="AW1316" s="13" t="s">
        <v>36</v>
      </c>
      <c r="AX1316" s="13" t="s">
        <v>81</v>
      </c>
      <c r="AY1316" s="261" t="s">
        <v>215</v>
      </c>
    </row>
    <row r="1317" s="14" customFormat="1">
      <c r="A1317" s="14"/>
      <c r="B1317" s="262"/>
      <c r="C1317" s="263"/>
      <c r="D1317" s="233" t="s">
        <v>364</v>
      </c>
      <c r="E1317" s="264" t="s">
        <v>1</v>
      </c>
      <c r="F1317" s="265" t="s">
        <v>1321</v>
      </c>
      <c r="G1317" s="263"/>
      <c r="H1317" s="266">
        <v>3.375</v>
      </c>
      <c r="I1317" s="267"/>
      <c r="J1317" s="263"/>
      <c r="K1317" s="263"/>
      <c r="L1317" s="268"/>
      <c r="M1317" s="269"/>
      <c r="N1317" s="270"/>
      <c r="O1317" s="270"/>
      <c r="P1317" s="270"/>
      <c r="Q1317" s="270"/>
      <c r="R1317" s="270"/>
      <c r="S1317" s="270"/>
      <c r="T1317" s="271"/>
      <c r="U1317" s="14"/>
      <c r="V1317" s="14"/>
      <c r="W1317" s="14"/>
      <c r="X1317" s="14"/>
      <c r="Y1317" s="14"/>
      <c r="Z1317" s="14"/>
      <c r="AA1317" s="14"/>
      <c r="AB1317" s="14"/>
      <c r="AC1317" s="14"/>
      <c r="AD1317" s="14"/>
      <c r="AE1317" s="14"/>
      <c r="AT1317" s="272" t="s">
        <v>364</v>
      </c>
      <c r="AU1317" s="272" t="s">
        <v>90</v>
      </c>
      <c r="AV1317" s="14" t="s">
        <v>90</v>
      </c>
      <c r="AW1317" s="14" t="s">
        <v>36</v>
      </c>
      <c r="AX1317" s="14" t="s">
        <v>81</v>
      </c>
      <c r="AY1317" s="272" t="s">
        <v>215</v>
      </c>
    </row>
    <row r="1318" s="14" customFormat="1">
      <c r="A1318" s="14"/>
      <c r="B1318" s="262"/>
      <c r="C1318" s="263"/>
      <c r="D1318" s="233" t="s">
        <v>364</v>
      </c>
      <c r="E1318" s="264" t="s">
        <v>1</v>
      </c>
      <c r="F1318" s="265" t="s">
        <v>1322</v>
      </c>
      <c r="G1318" s="263"/>
      <c r="H1318" s="266">
        <v>0.75</v>
      </c>
      <c r="I1318" s="267"/>
      <c r="J1318" s="263"/>
      <c r="K1318" s="263"/>
      <c r="L1318" s="268"/>
      <c r="M1318" s="269"/>
      <c r="N1318" s="270"/>
      <c r="O1318" s="270"/>
      <c r="P1318" s="270"/>
      <c r="Q1318" s="270"/>
      <c r="R1318" s="270"/>
      <c r="S1318" s="270"/>
      <c r="T1318" s="271"/>
      <c r="U1318" s="14"/>
      <c r="V1318" s="14"/>
      <c r="W1318" s="14"/>
      <c r="X1318" s="14"/>
      <c r="Y1318" s="14"/>
      <c r="Z1318" s="14"/>
      <c r="AA1318" s="14"/>
      <c r="AB1318" s="14"/>
      <c r="AC1318" s="14"/>
      <c r="AD1318" s="14"/>
      <c r="AE1318" s="14"/>
      <c r="AT1318" s="272" t="s">
        <v>364</v>
      </c>
      <c r="AU1318" s="272" t="s">
        <v>90</v>
      </c>
      <c r="AV1318" s="14" t="s">
        <v>90</v>
      </c>
      <c r="AW1318" s="14" t="s">
        <v>36</v>
      </c>
      <c r="AX1318" s="14" t="s">
        <v>81</v>
      </c>
      <c r="AY1318" s="272" t="s">
        <v>215</v>
      </c>
    </row>
    <row r="1319" s="13" customFormat="1">
      <c r="A1319" s="13"/>
      <c r="B1319" s="252"/>
      <c r="C1319" s="253"/>
      <c r="D1319" s="233" t="s">
        <v>364</v>
      </c>
      <c r="E1319" s="254" t="s">
        <v>1</v>
      </c>
      <c r="F1319" s="255" t="s">
        <v>401</v>
      </c>
      <c r="G1319" s="253"/>
      <c r="H1319" s="254" t="s">
        <v>1</v>
      </c>
      <c r="I1319" s="256"/>
      <c r="J1319" s="253"/>
      <c r="K1319" s="253"/>
      <c r="L1319" s="257"/>
      <c r="M1319" s="258"/>
      <c r="N1319" s="259"/>
      <c r="O1319" s="259"/>
      <c r="P1319" s="259"/>
      <c r="Q1319" s="259"/>
      <c r="R1319" s="259"/>
      <c r="S1319" s="259"/>
      <c r="T1319" s="260"/>
      <c r="U1319" s="13"/>
      <c r="V1319" s="13"/>
      <c r="W1319" s="13"/>
      <c r="X1319" s="13"/>
      <c r="Y1319" s="13"/>
      <c r="Z1319" s="13"/>
      <c r="AA1319" s="13"/>
      <c r="AB1319" s="13"/>
      <c r="AC1319" s="13"/>
      <c r="AD1319" s="13"/>
      <c r="AE1319" s="13"/>
      <c r="AT1319" s="261" t="s">
        <v>364</v>
      </c>
      <c r="AU1319" s="261" t="s">
        <v>90</v>
      </c>
      <c r="AV1319" s="13" t="s">
        <v>88</v>
      </c>
      <c r="AW1319" s="13" t="s">
        <v>36</v>
      </c>
      <c r="AX1319" s="13" t="s">
        <v>81</v>
      </c>
      <c r="AY1319" s="261" t="s">
        <v>215</v>
      </c>
    </row>
    <row r="1320" s="14" customFormat="1">
      <c r="A1320" s="14"/>
      <c r="B1320" s="262"/>
      <c r="C1320" s="263"/>
      <c r="D1320" s="233" t="s">
        <v>364</v>
      </c>
      <c r="E1320" s="264" t="s">
        <v>1</v>
      </c>
      <c r="F1320" s="265" t="s">
        <v>1319</v>
      </c>
      <c r="G1320" s="263"/>
      <c r="H1320" s="266">
        <v>15.475</v>
      </c>
      <c r="I1320" s="267"/>
      <c r="J1320" s="263"/>
      <c r="K1320" s="263"/>
      <c r="L1320" s="268"/>
      <c r="M1320" s="269"/>
      <c r="N1320" s="270"/>
      <c r="O1320" s="270"/>
      <c r="P1320" s="270"/>
      <c r="Q1320" s="270"/>
      <c r="R1320" s="270"/>
      <c r="S1320" s="270"/>
      <c r="T1320" s="271"/>
      <c r="U1320" s="14"/>
      <c r="V1320" s="14"/>
      <c r="W1320" s="14"/>
      <c r="X1320" s="14"/>
      <c r="Y1320" s="14"/>
      <c r="Z1320" s="14"/>
      <c r="AA1320" s="14"/>
      <c r="AB1320" s="14"/>
      <c r="AC1320" s="14"/>
      <c r="AD1320" s="14"/>
      <c r="AE1320" s="14"/>
      <c r="AT1320" s="272" t="s">
        <v>364</v>
      </c>
      <c r="AU1320" s="272" t="s">
        <v>90</v>
      </c>
      <c r="AV1320" s="14" t="s">
        <v>90</v>
      </c>
      <c r="AW1320" s="14" t="s">
        <v>36</v>
      </c>
      <c r="AX1320" s="14" t="s">
        <v>81</v>
      </c>
      <c r="AY1320" s="272" t="s">
        <v>215</v>
      </c>
    </row>
    <row r="1321" s="14" customFormat="1">
      <c r="A1321" s="14"/>
      <c r="B1321" s="262"/>
      <c r="C1321" s="263"/>
      <c r="D1321" s="233" t="s">
        <v>364</v>
      </c>
      <c r="E1321" s="264" t="s">
        <v>1</v>
      </c>
      <c r="F1321" s="265" t="s">
        <v>1323</v>
      </c>
      <c r="G1321" s="263"/>
      <c r="H1321" s="266">
        <v>-3.2749999999999999</v>
      </c>
      <c r="I1321" s="267"/>
      <c r="J1321" s="263"/>
      <c r="K1321" s="263"/>
      <c r="L1321" s="268"/>
      <c r="M1321" s="269"/>
      <c r="N1321" s="270"/>
      <c r="O1321" s="270"/>
      <c r="P1321" s="270"/>
      <c r="Q1321" s="270"/>
      <c r="R1321" s="270"/>
      <c r="S1321" s="270"/>
      <c r="T1321" s="271"/>
      <c r="U1321" s="14"/>
      <c r="V1321" s="14"/>
      <c r="W1321" s="14"/>
      <c r="X1321" s="14"/>
      <c r="Y1321" s="14"/>
      <c r="Z1321" s="14"/>
      <c r="AA1321" s="14"/>
      <c r="AB1321" s="14"/>
      <c r="AC1321" s="14"/>
      <c r="AD1321" s="14"/>
      <c r="AE1321" s="14"/>
      <c r="AT1321" s="272" t="s">
        <v>364</v>
      </c>
      <c r="AU1321" s="272" t="s">
        <v>90</v>
      </c>
      <c r="AV1321" s="14" t="s">
        <v>90</v>
      </c>
      <c r="AW1321" s="14" t="s">
        <v>36</v>
      </c>
      <c r="AX1321" s="14" t="s">
        <v>81</v>
      </c>
      <c r="AY1321" s="272" t="s">
        <v>215</v>
      </c>
    </row>
    <row r="1322" s="16" customFormat="1">
      <c r="A1322" s="16"/>
      <c r="B1322" s="284"/>
      <c r="C1322" s="285"/>
      <c r="D1322" s="233" t="s">
        <v>364</v>
      </c>
      <c r="E1322" s="286" t="s">
        <v>1</v>
      </c>
      <c r="F1322" s="287" t="s">
        <v>403</v>
      </c>
      <c r="G1322" s="285"/>
      <c r="H1322" s="288">
        <v>28.850000000000001</v>
      </c>
      <c r="I1322" s="289"/>
      <c r="J1322" s="285"/>
      <c r="K1322" s="285"/>
      <c r="L1322" s="290"/>
      <c r="M1322" s="291"/>
      <c r="N1322" s="292"/>
      <c r="O1322" s="292"/>
      <c r="P1322" s="292"/>
      <c r="Q1322" s="292"/>
      <c r="R1322" s="292"/>
      <c r="S1322" s="292"/>
      <c r="T1322" s="293"/>
      <c r="U1322" s="16"/>
      <c r="V1322" s="16"/>
      <c r="W1322" s="16"/>
      <c r="X1322" s="16"/>
      <c r="Y1322" s="16"/>
      <c r="Z1322" s="16"/>
      <c r="AA1322" s="16"/>
      <c r="AB1322" s="16"/>
      <c r="AC1322" s="16"/>
      <c r="AD1322" s="16"/>
      <c r="AE1322" s="16"/>
      <c r="AT1322" s="294" t="s">
        <v>364</v>
      </c>
      <c r="AU1322" s="294" t="s">
        <v>90</v>
      </c>
      <c r="AV1322" s="16" t="s">
        <v>227</v>
      </c>
      <c r="AW1322" s="16" t="s">
        <v>36</v>
      </c>
      <c r="AX1322" s="16" t="s">
        <v>81</v>
      </c>
      <c r="AY1322" s="294" t="s">
        <v>215</v>
      </c>
    </row>
    <row r="1323" s="13" customFormat="1">
      <c r="A1323" s="13"/>
      <c r="B1323" s="252"/>
      <c r="C1323" s="253"/>
      <c r="D1323" s="233" t="s">
        <v>364</v>
      </c>
      <c r="E1323" s="254" t="s">
        <v>1</v>
      </c>
      <c r="F1323" s="255" t="s">
        <v>1089</v>
      </c>
      <c r="G1323" s="253"/>
      <c r="H1323" s="254" t="s">
        <v>1</v>
      </c>
      <c r="I1323" s="256"/>
      <c r="J1323" s="253"/>
      <c r="K1323" s="253"/>
      <c r="L1323" s="257"/>
      <c r="M1323" s="258"/>
      <c r="N1323" s="259"/>
      <c r="O1323" s="259"/>
      <c r="P1323" s="259"/>
      <c r="Q1323" s="259"/>
      <c r="R1323" s="259"/>
      <c r="S1323" s="259"/>
      <c r="T1323" s="260"/>
      <c r="U1323" s="13"/>
      <c r="V1323" s="13"/>
      <c r="W1323" s="13"/>
      <c r="X1323" s="13"/>
      <c r="Y1323" s="13"/>
      <c r="Z1323" s="13"/>
      <c r="AA1323" s="13"/>
      <c r="AB1323" s="13"/>
      <c r="AC1323" s="13"/>
      <c r="AD1323" s="13"/>
      <c r="AE1323" s="13"/>
      <c r="AT1323" s="261" t="s">
        <v>364</v>
      </c>
      <c r="AU1323" s="261" t="s">
        <v>90</v>
      </c>
      <c r="AV1323" s="13" t="s">
        <v>88</v>
      </c>
      <c r="AW1323" s="13" t="s">
        <v>36</v>
      </c>
      <c r="AX1323" s="13" t="s">
        <v>81</v>
      </c>
      <c r="AY1323" s="261" t="s">
        <v>215</v>
      </c>
    </row>
    <row r="1324" s="13" customFormat="1">
      <c r="A1324" s="13"/>
      <c r="B1324" s="252"/>
      <c r="C1324" s="253"/>
      <c r="D1324" s="233" t="s">
        <v>364</v>
      </c>
      <c r="E1324" s="254" t="s">
        <v>1</v>
      </c>
      <c r="F1324" s="255" t="s">
        <v>389</v>
      </c>
      <c r="G1324" s="253"/>
      <c r="H1324" s="254" t="s">
        <v>1</v>
      </c>
      <c r="I1324" s="256"/>
      <c r="J1324" s="253"/>
      <c r="K1324" s="253"/>
      <c r="L1324" s="257"/>
      <c r="M1324" s="258"/>
      <c r="N1324" s="259"/>
      <c r="O1324" s="259"/>
      <c r="P1324" s="259"/>
      <c r="Q1324" s="259"/>
      <c r="R1324" s="259"/>
      <c r="S1324" s="259"/>
      <c r="T1324" s="260"/>
      <c r="U1324" s="13"/>
      <c r="V1324" s="13"/>
      <c r="W1324" s="13"/>
      <c r="X1324" s="13"/>
      <c r="Y1324" s="13"/>
      <c r="Z1324" s="13"/>
      <c r="AA1324" s="13"/>
      <c r="AB1324" s="13"/>
      <c r="AC1324" s="13"/>
      <c r="AD1324" s="13"/>
      <c r="AE1324" s="13"/>
      <c r="AT1324" s="261" t="s">
        <v>364</v>
      </c>
      <c r="AU1324" s="261" t="s">
        <v>90</v>
      </c>
      <c r="AV1324" s="13" t="s">
        <v>88</v>
      </c>
      <c r="AW1324" s="13" t="s">
        <v>36</v>
      </c>
      <c r="AX1324" s="13" t="s">
        <v>81</v>
      </c>
      <c r="AY1324" s="261" t="s">
        <v>215</v>
      </c>
    </row>
    <row r="1325" s="14" customFormat="1">
      <c r="A1325" s="14"/>
      <c r="B1325" s="262"/>
      <c r="C1325" s="263"/>
      <c r="D1325" s="233" t="s">
        <v>364</v>
      </c>
      <c r="E1325" s="264" t="s">
        <v>1</v>
      </c>
      <c r="F1325" s="265" t="s">
        <v>1324</v>
      </c>
      <c r="G1325" s="263"/>
      <c r="H1325" s="266">
        <v>7.4480000000000004</v>
      </c>
      <c r="I1325" s="267"/>
      <c r="J1325" s="263"/>
      <c r="K1325" s="263"/>
      <c r="L1325" s="268"/>
      <c r="M1325" s="269"/>
      <c r="N1325" s="270"/>
      <c r="O1325" s="270"/>
      <c r="P1325" s="270"/>
      <c r="Q1325" s="270"/>
      <c r="R1325" s="270"/>
      <c r="S1325" s="270"/>
      <c r="T1325" s="271"/>
      <c r="U1325" s="14"/>
      <c r="V1325" s="14"/>
      <c r="W1325" s="14"/>
      <c r="X1325" s="14"/>
      <c r="Y1325" s="14"/>
      <c r="Z1325" s="14"/>
      <c r="AA1325" s="14"/>
      <c r="AB1325" s="14"/>
      <c r="AC1325" s="14"/>
      <c r="AD1325" s="14"/>
      <c r="AE1325" s="14"/>
      <c r="AT1325" s="272" t="s">
        <v>364</v>
      </c>
      <c r="AU1325" s="272" t="s">
        <v>90</v>
      </c>
      <c r="AV1325" s="14" t="s">
        <v>90</v>
      </c>
      <c r="AW1325" s="14" t="s">
        <v>36</v>
      </c>
      <c r="AX1325" s="14" t="s">
        <v>81</v>
      </c>
      <c r="AY1325" s="272" t="s">
        <v>215</v>
      </c>
    </row>
    <row r="1326" s="13" customFormat="1">
      <c r="A1326" s="13"/>
      <c r="B1326" s="252"/>
      <c r="C1326" s="253"/>
      <c r="D1326" s="233" t="s">
        <v>364</v>
      </c>
      <c r="E1326" s="254" t="s">
        <v>1</v>
      </c>
      <c r="F1326" s="255" t="s">
        <v>395</v>
      </c>
      <c r="G1326" s="253"/>
      <c r="H1326" s="254" t="s">
        <v>1</v>
      </c>
      <c r="I1326" s="256"/>
      <c r="J1326" s="253"/>
      <c r="K1326" s="253"/>
      <c r="L1326" s="257"/>
      <c r="M1326" s="258"/>
      <c r="N1326" s="259"/>
      <c r="O1326" s="259"/>
      <c r="P1326" s="259"/>
      <c r="Q1326" s="259"/>
      <c r="R1326" s="259"/>
      <c r="S1326" s="259"/>
      <c r="T1326" s="260"/>
      <c r="U1326" s="13"/>
      <c r="V1326" s="13"/>
      <c r="W1326" s="13"/>
      <c r="X1326" s="13"/>
      <c r="Y1326" s="13"/>
      <c r="Z1326" s="13"/>
      <c r="AA1326" s="13"/>
      <c r="AB1326" s="13"/>
      <c r="AC1326" s="13"/>
      <c r="AD1326" s="13"/>
      <c r="AE1326" s="13"/>
      <c r="AT1326" s="261" t="s">
        <v>364</v>
      </c>
      <c r="AU1326" s="261" t="s">
        <v>90</v>
      </c>
      <c r="AV1326" s="13" t="s">
        <v>88</v>
      </c>
      <c r="AW1326" s="13" t="s">
        <v>36</v>
      </c>
      <c r="AX1326" s="13" t="s">
        <v>81</v>
      </c>
      <c r="AY1326" s="261" t="s">
        <v>215</v>
      </c>
    </row>
    <row r="1327" s="14" customFormat="1">
      <c r="A1327" s="14"/>
      <c r="B1327" s="262"/>
      <c r="C1327" s="263"/>
      <c r="D1327" s="233" t="s">
        <v>364</v>
      </c>
      <c r="E1327" s="264" t="s">
        <v>1</v>
      </c>
      <c r="F1327" s="265" t="s">
        <v>1325</v>
      </c>
      <c r="G1327" s="263"/>
      <c r="H1327" s="266">
        <v>2.4399999999999999</v>
      </c>
      <c r="I1327" s="267"/>
      <c r="J1327" s="263"/>
      <c r="K1327" s="263"/>
      <c r="L1327" s="268"/>
      <c r="M1327" s="269"/>
      <c r="N1327" s="270"/>
      <c r="O1327" s="270"/>
      <c r="P1327" s="270"/>
      <c r="Q1327" s="270"/>
      <c r="R1327" s="270"/>
      <c r="S1327" s="270"/>
      <c r="T1327" s="271"/>
      <c r="U1327" s="14"/>
      <c r="V1327" s="14"/>
      <c r="W1327" s="14"/>
      <c r="X1327" s="14"/>
      <c r="Y1327" s="14"/>
      <c r="Z1327" s="14"/>
      <c r="AA1327" s="14"/>
      <c r="AB1327" s="14"/>
      <c r="AC1327" s="14"/>
      <c r="AD1327" s="14"/>
      <c r="AE1327" s="14"/>
      <c r="AT1327" s="272" t="s">
        <v>364</v>
      </c>
      <c r="AU1327" s="272" t="s">
        <v>90</v>
      </c>
      <c r="AV1327" s="14" t="s">
        <v>90</v>
      </c>
      <c r="AW1327" s="14" t="s">
        <v>36</v>
      </c>
      <c r="AX1327" s="14" t="s">
        <v>81</v>
      </c>
      <c r="AY1327" s="272" t="s">
        <v>215</v>
      </c>
    </row>
    <row r="1328" s="14" customFormat="1">
      <c r="A1328" s="14"/>
      <c r="B1328" s="262"/>
      <c r="C1328" s="263"/>
      <c r="D1328" s="233" t="s">
        <v>364</v>
      </c>
      <c r="E1328" s="264" t="s">
        <v>1</v>
      </c>
      <c r="F1328" s="265" t="s">
        <v>1326</v>
      </c>
      <c r="G1328" s="263"/>
      <c r="H1328" s="266">
        <v>1.6000000000000001</v>
      </c>
      <c r="I1328" s="267"/>
      <c r="J1328" s="263"/>
      <c r="K1328" s="263"/>
      <c r="L1328" s="268"/>
      <c r="M1328" s="269"/>
      <c r="N1328" s="270"/>
      <c r="O1328" s="270"/>
      <c r="P1328" s="270"/>
      <c r="Q1328" s="270"/>
      <c r="R1328" s="270"/>
      <c r="S1328" s="270"/>
      <c r="T1328" s="271"/>
      <c r="U1328" s="14"/>
      <c r="V1328" s="14"/>
      <c r="W1328" s="14"/>
      <c r="X1328" s="14"/>
      <c r="Y1328" s="14"/>
      <c r="Z1328" s="14"/>
      <c r="AA1328" s="14"/>
      <c r="AB1328" s="14"/>
      <c r="AC1328" s="14"/>
      <c r="AD1328" s="14"/>
      <c r="AE1328" s="14"/>
      <c r="AT1328" s="272" t="s">
        <v>364</v>
      </c>
      <c r="AU1328" s="272" t="s">
        <v>90</v>
      </c>
      <c r="AV1328" s="14" t="s">
        <v>90</v>
      </c>
      <c r="AW1328" s="14" t="s">
        <v>36</v>
      </c>
      <c r="AX1328" s="14" t="s">
        <v>81</v>
      </c>
      <c r="AY1328" s="272" t="s">
        <v>215</v>
      </c>
    </row>
    <row r="1329" s="13" customFormat="1">
      <c r="A1329" s="13"/>
      <c r="B1329" s="252"/>
      <c r="C1329" s="253"/>
      <c r="D1329" s="233" t="s">
        <v>364</v>
      </c>
      <c r="E1329" s="254" t="s">
        <v>1</v>
      </c>
      <c r="F1329" s="255" t="s">
        <v>401</v>
      </c>
      <c r="G1329" s="253"/>
      <c r="H1329" s="254" t="s">
        <v>1</v>
      </c>
      <c r="I1329" s="256"/>
      <c r="J1329" s="253"/>
      <c r="K1329" s="253"/>
      <c r="L1329" s="257"/>
      <c r="M1329" s="258"/>
      <c r="N1329" s="259"/>
      <c r="O1329" s="259"/>
      <c r="P1329" s="259"/>
      <c r="Q1329" s="259"/>
      <c r="R1329" s="259"/>
      <c r="S1329" s="259"/>
      <c r="T1329" s="260"/>
      <c r="U1329" s="13"/>
      <c r="V1329" s="13"/>
      <c r="W1329" s="13"/>
      <c r="X1329" s="13"/>
      <c r="Y1329" s="13"/>
      <c r="Z1329" s="13"/>
      <c r="AA1329" s="13"/>
      <c r="AB1329" s="13"/>
      <c r="AC1329" s="13"/>
      <c r="AD1329" s="13"/>
      <c r="AE1329" s="13"/>
      <c r="AT1329" s="261" t="s">
        <v>364</v>
      </c>
      <c r="AU1329" s="261" t="s">
        <v>90</v>
      </c>
      <c r="AV1329" s="13" t="s">
        <v>88</v>
      </c>
      <c r="AW1329" s="13" t="s">
        <v>36</v>
      </c>
      <c r="AX1329" s="13" t="s">
        <v>81</v>
      </c>
      <c r="AY1329" s="261" t="s">
        <v>215</v>
      </c>
    </row>
    <row r="1330" s="14" customFormat="1">
      <c r="A1330" s="14"/>
      <c r="B1330" s="262"/>
      <c r="C1330" s="263"/>
      <c r="D1330" s="233" t="s">
        <v>364</v>
      </c>
      <c r="E1330" s="264" t="s">
        <v>1</v>
      </c>
      <c r="F1330" s="265" t="s">
        <v>1327</v>
      </c>
      <c r="G1330" s="263"/>
      <c r="H1330" s="266">
        <v>4.2699999999999996</v>
      </c>
      <c r="I1330" s="267"/>
      <c r="J1330" s="263"/>
      <c r="K1330" s="263"/>
      <c r="L1330" s="268"/>
      <c r="M1330" s="269"/>
      <c r="N1330" s="270"/>
      <c r="O1330" s="270"/>
      <c r="P1330" s="270"/>
      <c r="Q1330" s="270"/>
      <c r="R1330" s="270"/>
      <c r="S1330" s="270"/>
      <c r="T1330" s="271"/>
      <c r="U1330" s="14"/>
      <c r="V1330" s="14"/>
      <c r="W1330" s="14"/>
      <c r="X1330" s="14"/>
      <c r="Y1330" s="14"/>
      <c r="Z1330" s="14"/>
      <c r="AA1330" s="14"/>
      <c r="AB1330" s="14"/>
      <c r="AC1330" s="14"/>
      <c r="AD1330" s="14"/>
      <c r="AE1330" s="14"/>
      <c r="AT1330" s="272" t="s">
        <v>364</v>
      </c>
      <c r="AU1330" s="272" t="s">
        <v>90</v>
      </c>
      <c r="AV1330" s="14" t="s">
        <v>90</v>
      </c>
      <c r="AW1330" s="14" t="s">
        <v>36</v>
      </c>
      <c r="AX1330" s="14" t="s">
        <v>81</v>
      </c>
      <c r="AY1330" s="272" t="s">
        <v>215</v>
      </c>
    </row>
    <row r="1331" s="14" customFormat="1">
      <c r="A1331" s="14"/>
      <c r="B1331" s="262"/>
      <c r="C1331" s="263"/>
      <c r="D1331" s="233" t="s">
        <v>364</v>
      </c>
      <c r="E1331" s="264" t="s">
        <v>1</v>
      </c>
      <c r="F1331" s="265" t="s">
        <v>1328</v>
      </c>
      <c r="G1331" s="263"/>
      <c r="H1331" s="266">
        <v>2.7250000000000001</v>
      </c>
      <c r="I1331" s="267"/>
      <c r="J1331" s="263"/>
      <c r="K1331" s="263"/>
      <c r="L1331" s="268"/>
      <c r="M1331" s="269"/>
      <c r="N1331" s="270"/>
      <c r="O1331" s="270"/>
      <c r="P1331" s="270"/>
      <c r="Q1331" s="270"/>
      <c r="R1331" s="270"/>
      <c r="S1331" s="270"/>
      <c r="T1331" s="271"/>
      <c r="U1331" s="14"/>
      <c r="V1331" s="14"/>
      <c r="W1331" s="14"/>
      <c r="X1331" s="14"/>
      <c r="Y1331" s="14"/>
      <c r="Z1331" s="14"/>
      <c r="AA1331" s="14"/>
      <c r="AB1331" s="14"/>
      <c r="AC1331" s="14"/>
      <c r="AD1331" s="14"/>
      <c r="AE1331" s="14"/>
      <c r="AT1331" s="272" t="s">
        <v>364</v>
      </c>
      <c r="AU1331" s="272" t="s">
        <v>90</v>
      </c>
      <c r="AV1331" s="14" t="s">
        <v>90</v>
      </c>
      <c r="AW1331" s="14" t="s">
        <v>36</v>
      </c>
      <c r="AX1331" s="14" t="s">
        <v>81</v>
      </c>
      <c r="AY1331" s="272" t="s">
        <v>215</v>
      </c>
    </row>
    <row r="1332" s="16" customFormat="1">
      <c r="A1332" s="16"/>
      <c r="B1332" s="284"/>
      <c r="C1332" s="285"/>
      <c r="D1332" s="233" t="s">
        <v>364</v>
      </c>
      <c r="E1332" s="286" t="s">
        <v>1</v>
      </c>
      <c r="F1332" s="287" t="s">
        <v>403</v>
      </c>
      <c r="G1332" s="285"/>
      <c r="H1332" s="288">
        <v>18.483000000000001</v>
      </c>
      <c r="I1332" s="289"/>
      <c r="J1332" s="285"/>
      <c r="K1332" s="285"/>
      <c r="L1332" s="290"/>
      <c r="M1332" s="291"/>
      <c r="N1332" s="292"/>
      <c r="O1332" s="292"/>
      <c r="P1332" s="292"/>
      <c r="Q1332" s="292"/>
      <c r="R1332" s="292"/>
      <c r="S1332" s="292"/>
      <c r="T1332" s="293"/>
      <c r="U1332" s="16"/>
      <c r="V1332" s="16"/>
      <c r="W1332" s="16"/>
      <c r="X1332" s="16"/>
      <c r="Y1332" s="16"/>
      <c r="Z1332" s="16"/>
      <c r="AA1332" s="16"/>
      <c r="AB1332" s="16"/>
      <c r="AC1332" s="16"/>
      <c r="AD1332" s="16"/>
      <c r="AE1332" s="16"/>
      <c r="AT1332" s="294" t="s">
        <v>364</v>
      </c>
      <c r="AU1332" s="294" t="s">
        <v>90</v>
      </c>
      <c r="AV1332" s="16" t="s">
        <v>227</v>
      </c>
      <c r="AW1332" s="16" t="s">
        <v>36</v>
      </c>
      <c r="AX1332" s="16" t="s">
        <v>81</v>
      </c>
      <c r="AY1332" s="294" t="s">
        <v>215</v>
      </c>
    </row>
    <row r="1333" s="13" customFormat="1">
      <c r="A1333" s="13"/>
      <c r="B1333" s="252"/>
      <c r="C1333" s="253"/>
      <c r="D1333" s="233" t="s">
        <v>364</v>
      </c>
      <c r="E1333" s="254" t="s">
        <v>1</v>
      </c>
      <c r="F1333" s="255" t="s">
        <v>1058</v>
      </c>
      <c r="G1333" s="253"/>
      <c r="H1333" s="254" t="s">
        <v>1</v>
      </c>
      <c r="I1333" s="256"/>
      <c r="J1333" s="253"/>
      <c r="K1333" s="253"/>
      <c r="L1333" s="257"/>
      <c r="M1333" s="258"/>
      <c r="N1333" s="259"/>
      <c r="O1333" s="259"/>
      <c r="P1333" s="259"/>
      <c r="Q1333" s="259"/>
      <c r="R1333" s="259"/>
      <c r="S1333" s="259"/>
      <c r="T1333" s="260"/>
      <c r="U1333" s="13"/>
      <c r="V1333" s="13"/>
      <c r="W1333" s="13"/>
      <c r="X1333" s="13"/>
      <c r="Y1333" s="13"/>
      <c r="Z1333" s="13"/>
      <c r="AA1333" s="13"/>
      <c r="AB1333" s="13"/>
      <c r="AC1333" s="13"/>
      <c r="AD1333" s="13"/>
      <c r="AE1333" s="13"/>
      <c r="AT1333" s="261" t="s">
        <v>364</v>
      </c>
      <c r="AU1333" s="261" t="s">
        <v>90</v>
      </c>
      <c r="AV1333" s="13" t="s">
        <v>88</v>
      </c>
      <c r="AW1333" s="13" t="s">
        <v>36</v>
      </c>
      <c r="AX1333" s="13" t="s">
        <v>81</v>
      </c>
      <c r="AY1333" s="261" t="s">
        <v>215</v>
      </c>
    </row>
    <row r="1334" s="13" customFormat="1">
      <c r="A1334" s="13"/>
      <c r="B1334" s="252"/>
      <c r="C1334" s="253"/>
      <c r="D1334" s="233" t="s">
        <v>364</v>
      </c>
      <c r="E1334" s="254" t="s">
        <v>1</v>
      </c>
      <c r="F1334" s="255" t="s">
        <v>1254</v>
      </c>
      <c r="G1334" s="253"/>
      <c r="H1334" s="254" t="s">
        <v>1</v>
      </c>
      <c r="I1334" s="256"/>
      <c r="J1334" s="253"/>
      <c r="K1334" s="253"/>
      <c r="L1334" s="257"/>
      <c r="M1334" s="258"/>
      <c r="N1334" s="259"/>
      <c r="O1334" s="259"/>
      <c r="P1334" s="259"/>
      <c r="Q1334" s="259"/>
      <c r="R1334" s="259"/>
      <c r="S1334" s="259"/>
      <c r="T1334" s="260"/>
      <c r="U1334" s="13"/>
      <c r="V1334" s="13"/>
      <c r="W1334" s="13"/>
      <c r="X1334" s="13"/>
      <c r="Y1334" s="13"/>
      <c r="Z1334" s="13"/>
      <c r="AA1334" s="13"/>
      <c r="AB1334" s="13"/>
      <c r="AC1334" s="13"/>
      <c r="AD1334" s="13"/>
      <c r="AE1334" s="13"/>
      <c r="AT1334" s="261" t="s">
        <v>364</v>
      </c>
      <c r="AU1334" s="261" t="s">
        <v>90</v>
      </c>
      <c r="AV1334" s="13" t="s">
        <v>88</v>
      </c>
      <c r="AW1334" s="13" t="s">
        <v>36</v>
      </c>
      <c r="AX1334" s="13" t="s">
        <v>81</v>
      </c>
      <c r="AY1334" s="261" t="s">
        <v>215</v>
      </c>
    </row>
    <row r="1335" s="13" customFormat="1">
      <c r="A1335" s="13"/>
      <c r="B1335" s="252"/>
      <c r="C1335" s="253"/>
      <c r="D1335" s="233" t="s">
        <v>364</v>
      </c>
      <c r="E1335" s="254" t="s">
        <v>1</v>
      </c>
      <c r="F1335" s="255" t="s">
        <v>1255</v>
      </c>
      <c r="G1335" s="253"/>
      <c r="H1335" s="254" t="s">
        <v>1</v>
      </c>
      <c r="I1335" s="256"/>
      <c r="J1335" s="253"/>
      <c r="K1335" s="253"/>
      <c r="L1335" s="257"/>
      <c r="M1335" s="258"/>
      <c r="N1335" s="259"/>
      <c r="O1335" s="259"/>
      <c r="P1335" s="259"/>
      <c r="Q1335" s="259"/>
      <c r="R1335" s="259"/>
      <c r="S1335" s="259"/>
      <c r="T1335" s="260"/>
      <c r="U1335" s="13"/>
      <c r="V1335" s="13"/>
      <c r="W1335" s="13"/>
      <c r="X1335" s="13"/>
      <c r="Y1335" s="13"/>
      <c r="Z1335" s="13"/>
      <c r="AA1335" s="13"/>
      <c r="AB1335" s="13"/>
      <c r="AC1335" s="13"/>
      <c r="AD1335" s="13"/>
      <c r="AE1335" s="13"/>
      <c r="AT1335" s="261" t="s">
        <v>364</v>
      </c>
      <c r="AU1335" s="261" t="s">
        <v>90</v>
      </c>
      <c r="AV1335" s="13" t="s">
        <v>88</v>
      </c>
      <c r="AW1335" s="13" t="s">
        <v>36</v>
      </c>
      <c r="AX1335" s="13" t="s">
        <v>81</v>
      </c>
      <c r="AY1335" s="261" t="s">
        <v>215</v>
      </c>
    </row>
    <row r="1336" s="14" customFormat="1">
      <c r="A1336" s="14"/>
      <c r="B1336" s="262"/>
      <c r="C1336" s="263"/>
      <c r="D1336" s="233" t="s">
        <v>364</v>
      </c>
      <c r="E1336" s="264" t="s">
        <v>1</v>
      </c>
      <c r="F1336" s="265" t="s">
        <v>1329</v>
      </c>
      <c r="G1336" s="263"/>
      <c r="H1336" s="266">
        <v>2.3039999999999998</v>
      </c>
      <c r="I1336" s="267"/>
      <c r="J1336" s="263"/>
      <c r="K1336" s="263"/>
      <c r="L1336" s="268"/>
      <c r="M1336" s="269"/>
      <c r="N1336" s="270"/>
      <c r="O1336" s="270"/>
      <c r="P1336" s="270"/>
      <c r="Q1336" s="270"/>
      <c r="R1336" s="270"/>
      <c r="S1336" s="270"/>
      <c r="T1336" s="271"/>
      <c r="U1336" s="14"/>
      <c r="V1336" s="14"/>
      <c r="W1336" s="14"/>
      <c r="X1336" s="14"/>
      <c r="Y1336" s="14"/>
      <c r="Z1336" s="14"/>
      <c r="AA1336" s="14"/>
      <c r="AB1336" s="14"/>
      <c r="AC1336" s="14"/>
      <c r="AD1336" s="14"/>
      <c r="AE1336" s="14"/>
      <c r="AT1336" s="272" t="s">
        <v>364</v>
      </c>
      <c r="AU1336" s="272" t="s">
        <v>90</v>
      </c>
      <c r="AV1336" s="14" t="s">
        <v>90</v>
      </c>
      <c r="AW1336" s="14" t="s">
        <v>36</v>
      </c>
      <c r="AX1336" s="14" t="s">
        <v>81</v>
      </c>
      <c r="AY1336" s="272" t="s">
        <v>215</v>
      </c>
    </row>
    <row r="1337" s="14" customFormat="1">
      <c r="A1337" s="14"/>
      <c r="B1337" s="262"/>
      <c r="C1337" s="263"/>
      <c r="D1337" s="233" t="s">
        <v>364</v>
      </c>
      <c r="E1337" s="264" t="s">
        <v>1</v>
      </c>
      <c r="F1337" s="265" t="s">
        <v>1330</v>
      </c>
      <c r="G1337" s="263"/>
      <c r="H1337" s="266">
        <v>1.536</v>
      </c>
      <c r="I1337" s="267"/>
      <c r="J1337" s="263"/>
      <c r="K1337" s="263"/>
      <c r="L1337" s="268"/>
      <c r="M1337" s="269"/>
      <c r="N1337" s="270"/>
      <c r="O1337" s="270"/>
      <c r="P1337" s="270"/>
      <c r="Q1337" s="270"/>
      <c r="R1337" s="270"/>
      <c r="S1337" s="270"/>
      <c r="T1337" s="271"/>
      <c r="U1337" s="14"/>
      <c r="V1337" s="14"/>
      <c r="W1337" s="14"/>
      <c r="X1337" s="14"/>
      <c r="Y1337" s="14"/>
      <c r="Z1337" s="14"/>
      <c r="AA1337" s="14"/>
      <c r="AB1337" s="14"/>
      <c r="AC1337" s="14"/>
      <c r="AD1337" s="14"/>
      <c r="AE1337" s="14"/>
      <c r="AT1337" s="272" t="s">
        <v>364</v>
      </c>
      <c r="AU1337" s="272" t="s">
        <v>90</v>
      </c>
      <c r="AV1337" s="14" t="s">
        <v>90</v>
      </c>
      <c r="AW1337" s="14" t="s">
        <v>36</v>
      </c>
      <c r="AX1337" s="14" t="s">
        <v>81</v>
      </c>
      <c r="AY1337" s="272" t="s">
        <v>215</v>
      </c>
    </row>
    <row r="1338" s="13" customFormat="1">
      <c r="A1338" s="13"/>
      <c r="B1338" s="252"/>
      <c r="C1338" s="253"/>
      <c r="D1338" s="233" t="s">
        <v>364</v>
      </c>
      <c r="E1338" s="254" t="s">
        <v>1</v>
      </c>
      <c r="F1338" s="255" t="s">
        <v>1258</v>
      </c>
      <c r="G1338" s="253"/>
      <c r="H1338" s="254" t="s">
        <v>1</v>
      </c>
      <c r="I1338" s="256"/>
      <c r="J1338" s="253"/>
      <c r="K1338" s="253"/>
      <c r="L1338" s="257"/>
      <c r="M1338" s="258"/>
      <c r="N1338" s="259"/>
      <c r="O1338" s="259"/>
      <c r="P1338" s="259"/>
      <c r="Q1338" s="259"/>
      <c r="R1338" s="259"/>
      <c r="S1338" s="259"/>
      <c r="T1338" s="260"/>
      <c r="U1338" s="13"/>
      <c r="V1338" s="13"/>
      <c r="W1338" s="13"/>
      <c r="X1338" s="13"/>
      <c r="Y1338" s="13"/>
      <c r="Z1338" s="13"/>
      <c r="AA1338" s="13"/>
      <c r="AB1338" s="13"/>
      <c r="AC1338" s="13"/>
      <c r="AD1338" s="13"/>
      <c r="AE1338" s="13"/>
      <c r="AT1338" s="261" t="s">
        <v>364</v>
      </c>
      <c r="AU1338" s="261" t="s">
        <v>90</v>
      </c>
      <c r="AV1338" s="13" t="s">
        <v>88</v>
      </c>
      <c r="AW1338" s="13" t="s">
        <v>36</v>
      </c>
      <c r="AX1338" s="13" t="s">
        <v>81</v>
      </c>
      <c r="AY1338" s="261" t="s">
        <v>215</v>
      </c>
    </row>
    <row r="1339" s="14" customFormat="1">
      <c r="A1339" s="14"/>
      <c r="B1339" s="262"/>
      <c r="C1339" s="263"/>
      <c r="D1339" s="233" t="s">
        <v>364</v>
      </c>
      <c r="E1339" s="264" t="s">
        <v>1</v>
      </c>
      <c r="F1339" s="265" t="s">
        <v>1331</v>
      </c>
      <c r="G1339" s="263"/>
      <c r="H1339" s="266">
        <v>2.2250000000000001</v>
      </c>
      <c r="I1339" s="267"/>
      <c r="J1339" s="263"/>
      <c r="K1339" s="263"/>
      <c r="L1339" s="268"/>
      <c r="M1339" s="269"/>
      <c r="N1339" s="270"/>
      <c r="O1339" s="270"/>
      <c r="P1339" s="270"/>
      <c r="Q1339" s="270"/>
      <c r="R1339" s="270"/>
      <c r="S1339" s="270"/>
      <c r="T1339" s="271"/>
      <c r="U1339" s="14"/>
      <c r="V1339" s="14"/>
      <c r="W1339" s="14"/>
      <c r="X1339" s="14"/>
      <c r="Y1339" s="14"/>
      <c r="Z1339" s="14"/>
      <c r="AA1339" s="14"/>
      <c r="AB1339" s="14"/>
      <c r="AC1339" s="14"/>
      <c r="AD1339" s="14"/>
      <c r="AE1339" s="14"/>
      <c r="AT1339" s="272" t="s">
        <v>364</v>
      </c>
      <c r="AU1339" s="272" t="s">
        <v>90</v>
      </c>
      <c r="AV1339" s="14" t="s">
        <v>90</v>
      </c>
      <c r="AW1339" s="14" t="s">
        <v>36</v>
      </c>
      <c r="AX1339" s="14" t="s">
        <v>81</v>
      </c>
      <c r="AY1339" s="272" t="s">
        <v>215</v>
      </c>
    </row>
    <row r="1340" s="14" customFormat="1">
      <c r="A1340" s="14"/>
      <c r="B1340" s="262"/>
      <c r="C1340" s="263"/>
      <c r="D1340" s="233" t="s">
        <v>364</v>
      </c>
      <c r="E1340" s="264" t="s">
        <v>1</v>
      </c>
      <c r="F1340" s="265" t="s">
        <v>1332</v>
      </c>
      <c r="G1340" s="263"/>
      <c r="H1340" s="266">
        <v>3.5600000000000001</v>
      </c>
      <c r="I1340" s="267"/>
      <c r="J1340" s="263"/>
      <c r="K1340" s="263"/>
      <c r="L1340" s="268"/>
      <c r="M1340" s="269"/>
      <c r="N1340" s="270"/>
      <c r="O1340" s="270"/>
      <c r="P1340" s="270"/>
      <c r="Q1340" s="270"/>
      <c r="R1340" s="270"/>
      <c r="S1340" s="270"/>
      <c r="T1340" s="271"/>
      <c r="U1340" s="14"/>
      <c r="V1340" s="14"/>
      <c r="W1340" s="14"/>
      <c r="X1340" s="14"/>
      <c r="Y1340" s="14"/>
      <c r="Z1340" s="14"/>
      <c r="AA1340" s="14"/>
      <c r="AB1340" s="14"/>
      <c r="AC1340" s="14"/>
      <c r="AD1340" s="14"/>
      <c r="AE1340" s="14"/>
      <c r="AT1340" s="272" t="s">
        <v>364</v>
      </c>
      <c r="AU1340" s="272" t="s">
        <v>90</v>
      </c>
      <c r="AV1340" s="14" t="s">
        <v>90</v>
      </c>
      <c r="AW1340" s="14" t="s">
        <v>36</v>
      </c>
      <c r="AX1340" s="14" t="s">
        <v>81</v>
      </c>
      <c r="AY1340" s="272" t="s">
        <v>215</v>
      </c>
    </row>
    <row r="1341" s="13" customFormat="1">
      <c r="A1341" s="13"/>
      <c r="B1341" s="252"/>
      <c r="C1341" s="253"/>
      <c r="D1341" s="233" t="s">
        <v>364</v>
      </c>
      <c r="E1341" s="254" t="s">
        <v>1</v>
      </c>
      <c r="F1341" s="255" t="s">
        <v>1261</v>
      </c>
      <c r="G1341" s="253"/>
      <c r="H1341" s="254" t="s">
        <v>1</v>
      </c>
      <c r="I1341" s="256"/>
      <c r="J1341" s="253"/>
      <c r="K1341" s="253"/>
      <c r="L1341" s="257"/>
      <c r="M1341" s="258"/>
      <c r="N1341" s="259"/>
      <c r="O1341" s="259"/>
      <c r="P1341" s="259"/>
      <c r="Q1341" s="259"/>
      <c r="R1341" s="259"/>
      <c r="S1341" s="259"/>
      <c r="T1341" s="260"/>
      <c r="U1341" s="13"/>
      <c r="V1341" s="13"/>
      <c r="W1341" s="13"/>
      <c r="X1341" s="13"/>
      <c r="Y1341" s="13"/>
      <c r="Z1341" s="13"/>
      <c r="AA1341" s="13"/>
      <c r="AB1341" s="13"/>
      <c r="AC1341" s="13"/>
      <c r="AD1341" s="13"/>
      <c r="AE1341" s="13"/>
      <c r="AT1341" s="261" t="s">
        <v>364</v>
      </c>
      <c r="AU1341" s="261" t="s">
        <v>90</v>
      </c>
      <c r="AV1341" s="13" t="s">
        <v>88</v>
      </c>
      <c r="AW1341" s="13" t="s">
        <v>36</v>
      </c>
      <c r="AX1341" s="13" t="s">
        <v>81</v>
      </c>
      <c r="AY1341" s="261" t="s">
        <v>215</v>
      </c>
    </row>
    <row r="1342" s="14" customFormat="1">
      <c r="A1342" s="14"/>
      <c r="B1342" s="262"/>
      <c r="C1342" s="263"/>
      <c r="D1342" s="233" t="s">
        <v>364</v>
      </c>
      <c r="E1342" s="264" t="s">
        <v>1</v>
      </c>
      <c r="F1342" s="265" t="s">
        <v>1333</v>
      </c>
      <c r="G1342" s="263"/>
      <c r="H1342" s="266">
        <v>6.2400000000000002</v>
      </c>
      <c r="I1342" s="267"/>
      <c r="J1342" s="263"/>
      <c r="K1342" s="263"/>
      <c r="L1342" s="268"/>
      <c r="M1342" s="269"/>
      <c r="N1342" s="270"/>
      <c r="O1342" s="270"/>
      <c r="P1342" s="270"/>
      <c r="Q1342" s="270"/>
      <c r="R1342" s="270"/>
      <c r="S1342" s="270"/>
      <c r="T1342" s="271"/>
      <c r="U1342" s="14"/>
      <c r="V1342" s="14"/>
      <c r="W1342" s="14"/>
      <c r="X1342" s="14"/>
      <c r="Y1342" s="14"/>
      <c r="Z1342" s="14"/>
      <c r="AA1342" s="14"/>
      <c r="AB1342" s="14"/>
      <c r="AC1342" s="14"/>
      <c r="AD1342" s="14"/>
      <c r="AE1342" s="14"/>
      <c r="AT1342" s="272" t="s">
        <v>364</v>
      </c>
      <c r="AU1342" s="272" t="s">
        <v>90</v>
      </c>
      <c r="AV1342" s="14" t="s">
        <v>90</v>
      </c>
      <c r="AW1342" s="14" t="s">
        <v>36</v>
      </c>
      <c r="AX1342" s="14" t="s">
        <v>81</v>
      </c>
      <c r="AY1342" s="272" t="s">
        <v>215</v>
      </c>
    </row>
    <row r="1343" s="14" customFormat="1">
      <c r="A1343" s="14"/>
      <c r="B1343" s="262"/>
      <c r="C1343" s="263"/>
      <c r="D1343" s="233" t="s">
        <v>364</v>
      </c>
      <c r="E1343" s="264" t="s">
        <v>1</v>
      </c>
      <c r="F1343" s="265" t="s">
        <v>1334</v>
      </c>
      <c r="G1343" s="263"/>
      <c r="H1343" s="266">
        <v>20.280000000000001</v>
      </c>
      <c r="I1343" s="267"/>
      <c r="J1343" s="263"/>
      <c r="K1343" s="263"/>
      <c r="L1343" s="268"/>
      <c r="M1343" s="269"/>
      <c r="N1343" s="270"/>
      <c r="O1343" s="270"/>
      <c r="P1343" s="270"/>
      <c r="Q1343" s="270"/>
      <c r="R1343" s="270"/>
      <c r="S1343" s="270"/>
      <c r="T1343" s="271"/>
      <c r="U1343" s="14"/>
      <c r="V1343" s="14"/>
      <c r="W1343" s="14"/>
      <c r="X1343" s="14"/>
      <c r="Y1343" s="14"/>
      <c r="Z1343" s="14"/>
      <c r="AA1343" s="14"/>
      <c r="AB1343" s="14"/>
      <c r="AC1343" s="14"/>
      <c r="AD1343" s="14"/>
      <c r="AE1343" s="14"/>
      <c r="AT1343" s="272" t="s">
        <v>364</v>
      </c>
      <c r="AU1343" s="272" t="s">
        <v>90</v>
      </c>
      <c r="AV1343" s="14" t="s">
        <v>90</v>
      </c>
      <c r="AW1343" s="14" t="s">
        <v>36</v>
      </c>
      <c r="AX1343" s="14" t="s">
        <v>81</v>
      </c>
      <c r="AY1343" s="272" t="s">
        <v>215</v>
      </c>
    </row>
    <row r="1344" s="13" customFormat="1">
      <c r="A1344" s="13"/>
      <c r="B1344" s="252"/>
      <c r="C1344" s="253"/>
      <c r="D1344" s="233" t="s">
        <v>364</v>
      </c>
      <c r="E1344" s="254" t="s">
        <v>1</v>
      </c>
      <c r="F1344" s="255" t="s">
        <v>1264</v>
      </c>
      <c r="G1344" s="253"/>
      <c r="H1344" s="254" t="s">
        <v>1</v>
      </c>
      <c r="I1344" s="256"/>
      <c r="J1344" s="253"/>
      <c r="K1344" s="253"/>
      <c r="L1344" s="257"/>
      <c r="M1344" s="258"/>
      <c r="N1344" s="259"/>
      <c r="O1344" s="259"/>
      <c r="P1344" s="259"/>
      <c r="Q1344" s="259"/>
      <c r="R1344" s="259"/>
      <c r="S1344" s="259"/>
      <c r="T1344" s="260"/>
      <c r="U1344" s="13"/>
      <c r="V1344" s="13"/>
      <c r="W1344" s="13"/>
      <c r="X1344" s="13"/>
      <c r="Y1344" s="13"/>
      <c r="Z1344" s="13"/>
      <c r="AA1344" s="13"/>
      <c r="AB1344" s="13"/>
      <c r="AC1344" s="13"/>
      <c r="AD1344" s="13"/>
      <c r="AE1344" s="13"/>
      <c r="AT1344" s="261" t="s">
        <v>364</v>
      </c>
      <c r="AU1344" s="261" t="s">
        <v>90</v>
      </c>
      <c r="AV1344" s="13" t="s">
        <v>88</v>
      </c>
      <c r="AW1344" s="13" t="s">
        <v>36</v>
      </c>
      <c r="AX1344" s="13" t="s">
        <v>81</v>
      </c>
      <c r="AY1344" s="261" t="s">
        <v>215</v>
      </c>
    </row>
    <row r="1345" s="14" customFormat="1">
      <c r="A1345" s="14"/>
      <c r="B1345" s="262"/>
      <c r="C1345" s="263"/>
      <c r="D1345" s="233" t="s">
        <v>364</v>
      </c>
      <c r="E1345" s="264" t="s">
        <v>1</v>
      </c>
      <c r="F1345" s="265" t="s">
        <v>1335</v>
      </c>
      <c r="G1345" s="263"/>
      <c r="H1345" s="266">
        <v>1</v>
      </c>
      <c r="I1345" s="267"/>
      <c r="J1345" s="263"/>
      <c r="K1345" s="263"/>
      <c r="L1345" s="268"/>
      <c r="M1345" s="269"/>
      <c r="N1345" s="270"/>
      <c r="O1345" s="270"/>
      <c r="P1345" s="270"/>
      <c r="Q1345" s="270"/>
      <c r="R1345" s="270"/>
      <c r="S1345" s="270"/>
      <c r="T1345" s="271"/>
      <c r="U1345" s="14"/>
      <c r="V1345" s="14"/>
      <c r="W1345" s="14"/>
      <c r="X1345" s="14"/>
      <c r="Y1345" s="14"/>
      <c r="Z1345" s="14"/>
      <c r="AA1345" s="14"/>
      <c r="AB1345" s="14"/>
      <c r="AC1345" s="14"/>
      <c r="AD1345" s="14"/>
      <c r="AE1345" s="14"/>
      <c r="AT1345" s="272" t="s">
        <v>364</v>
      </c>
      <c r="AU1345" s="272" t="s">
        <v>90</v>
      </c>
      <c r="AV1345" s="14" t="s">
        <v>90</v>
      </c>
      <c r="AW1345" s="14" t="s">
        <v>36</v>
      </c>
      <c r="AX1345" s="14" t="s">
        <v>81</v>
      </c>
      <c r="AY1345" s="272" t="s">
        <v>215</v>
      </c>
    </row>
    <row r="1346" s="13" customFormat="1">
      <c r="A1346" s="13"/>
      <c r="B1346" s="252"/>
      <c r="C1346" s="253"/>
      <c r="D1346" s="233" t="s">
        <v>364</v>
      </c>
      <c r="E1346" s="254" t="s">
        <v>1</v>
      </c>
      <c r="F1346" s="255" t="s">
        <v>1266</v>
      </c>
      <c r="G1346" s="253"/>
      <c r="H1346" s="254" t="s">
        <v>1</v>
      </c>
      <c r="I1346" s="256"/>
      <c r="J1346" s="253"/>
      <c r="K1346" s="253"/>
      <c r="L1346" s="257"/>
      <c r="M1346" s="258"/>
      <c r="N1346" s="259"/>
      <c r="O1346" s="259"/>
      <c r="P1346" s="259"/>
      <c r="Q1346" s="259"/>
      <c r="R1346" s="259"/>
      <c r="S1346" s="259"/>
      <c r="T1346" s="260"/>
      <c r="U1346" s="13"/>
      <c r="V1346" s="13"/>
      <c r="W1346" s="13"/>
      <c r="X1346" s="13"/>
      <c r="Y1346" s="13"/>
      <c r="Z1346" s="13"/>
      <c r="AA1346" s="13"/>
      <c r="AB1346" s="13"/>
      <c r="AC1346" s="13"/>
      <c r="AD1346" s="13"/>
      <c r="AE1346" s="13"/>
      <c r="AT1346" s="261" t="s">
        <v>364</v>
      </c>
      <c r="AU1346" s="261" t="s">
        <v>90</v>
      </c>
      <c r="AV1346" s="13" t="s">
        <v>88</v>
      </c>
      <c r="AW1346" s="13" t="s">
        <v>36</v>
      </c>
      <c r="AX1346" s="13" t="s">
        <v>81</v>
      </c>
      <c r="AY1346" s="261" t="s">
        <v>215</v>
      </c>
    </row>
    <row r="1347" s="14" customFormat="1">
      <c r="A1347" s="14"/>
      <c r="B1347" s="262"/>
      <c r="C1347" s="263"/>
      <c r="D1347" s="233" t="s">
        <v>364</v>
      </c>
      <c r="E1347" s="264" t="s">
        <v>1</v>
      </c>
      <c r="F1347" s="265" t="s">
        <v>1336</v>
      </c>
      <c r="G1347" s="263"/>
      <c r="H1347" s="266">
        <v>4.4249999999999998</v>
      </c>
      <c r="I1347" s="267"/>
      <c r="J1347" s="263"/>
      <c r="K1347" s="263"/>
      <c r="L1347" s="268"/>
      <c r="M1347" s="269"/>
      <c r="N1347" s="270"/>
      <c r="O1347" s="270"/>
      <c r="P1347" s="270"/>
      <c r="Q1347" s="270"/>
      <c r="R1347" s="270"/>
      <c r="S1347" s="270"/>
      <c r="T1347" s="271"/>
      <c r="U1347" s="14"/>
      <c r="V1347" s="14"/>
      <c r="W1347" s="14"/>
      <c r="X1347" s="14"/>
      <c r="Y1347" s="14"/>
      <c r="Z1347" s="14"/>
      <c r="AA1347" s="14"/>
      <c r="AB1347" s="14"/>
      <c r="AC1347" s="14"/>
      <c r="AD1347" s="14"/>
      <c r="AE1347" s="14"/>
      <c r="AT1347" s="272" t="s">
        <v>364</v>
      </c>
      <c r="AU1347" s="272" t="s">
        <v>90</v>
      </c>
      <c r="AV1347" s="14" t="s">
        <v>90</v>
      </c>
      <c r="AW1347" s="14" t="s">
        <v>36</v>
      </c>
      <c r="AX1347" s="14" t="s">
        <v>81</v>
      </c>
      <c r="AY1347" s="272" t="s">
        <v>215</v>
      </c>
    </row>
    <row r="1348" s="13" customFormat="1">
      <c r="A1348" s="13"/>
      <c r="B1348" s="252"/>
      <c r="C1348" s="253"/>
      <c r="D1348" s="233" t="s">
        <v>364</v>
      </c>
      <c r="E1348" s="254" t="s">
        <v>1</v>
      </c>
      <c r="F1348" s="255" t="s">
        <v>1270</v>
      </c>
      <c r="G1348" s="253"/>
      <c r="H1348" s="254" t="s">
        <v>1</v>
      </c>
      <c r="I1348" s="256"/>
      <c r="J1348" s="253"/>
      <c r="K1348" s="253"/>
      <c r="L1348" s="257"/>
      <c r="M1348" s="258"/>
      <c r="N1348" s="259"/>
      <c r="O1348" s="259"/>
      <c r="P1348" s="259"/>
      <c r="Q1348" s="259"/>
      <c r="R1348" s="259"/>
      <c r="S1348" s="259"/>
      <c r="T1348" s="260"/>
      <c r="U1348" s="13"/>
      <c r="V1348" s="13"/>
      <c r="W1348" s="13"/>
      <c r="X1348" s="13"/>
      <c r="Y1348" s="13"/>
      <c r="Z1348" s="13"/>
      <c r="AA1348" s="13"/>
      <c r="AB1348" s="13"/>
      <c r="AC1348" s="13"/>
      <c r="AD1348" s="13"/>
      <c r="AE1348" s="13"/>
      <c r="AT1348" s="261" t="s">
        <v>364</v>
      </c>
      <c r="AU1348" s="261" t="s">
        <v>90</v>
      </c>
      <c r="AV1348" s="13" t="s">
        <v>88</v>
      </c>
      <c r="AW1348" s="13" t="s">
        <v>36</v>
      </c>
      <c r="AX1348" s="13" t="s">
        <v>81</v>
      </c>
      <c r="AY1348" s="261" t="s">
        <v>215</v>
      </c>
    </row>
    <row r="1349" s="14" customFormat="1">
      <c r="A1349" s="14"/>
      <c r="B1349" s="262"/>
      <c r="C1349" s="263"/>
      <c r="D1349" s="233" t="s">
        <v>364</v>
      </c>
      <c r="E1349" s="264" t="s">
        <v>1</v>
      </c>
      <c r="F1349" s="265" t="s">
        <v>1337</v>
      </c>
      <c r="G1349" s="263"/>
      <c r="H1349" s="266">
        <v>1.2749999999999999</v>
      </c>
      <c r="I1349" s="267"/>
      <c r="J1349" s="263"/>
      <c r="K1349" s="263"/>
      <c r="L1349" s="268"/>
      <c r="M1349" s="269"/>
      <c r="N1349" s="270"/>
      <c r="O1349" s="270"/>
      <c r="P1349" s="270"/>
      <c r="Q1349" s="270"/>
      <c r="R1349" s="270"/>
      <c r="S1349" s="270"/>
      <c r="T1349" s="271"/>
      <c r="U1349" s="14"/>
      <c r="V1349" s="14"/>
      <c r="W1349" s="14"/>
      <c r="X1349" s="14"/>
      <c r="Y1349" s="14"/>
      <c r="Z1349" s="14"/>
      <c r="AA1349" s="14"/>
      <c r="AB1349" s="14"/>
      <c r="AC1349" s="14"/>
      <c r="AD1349" s="14"/>
      <c r="AE1349" s="14"/>
      <c r="AT1349" s="272" t="s">
        <v>364</v>
      </c>
      <c r="AU1349" s="272" t="s">
        <v>90</v>
      </c>
      <c r="AV1349" s="14" t="s">
        <v>90</v>
      </c>
      <c r="AW1349" s="14" t="s">
        <v>36</v>
      </c>
      <c r="AX1349" s="14" t="s">
        <v>81</v>
      </c>
      <c r="AY1349" s="272" t="s">
        <v>215</v>
      </c>
    </row>
    <row r="1350" s="14" customFormat="1">
      <c r="A1350" s="14"/>
      <c r="B1350" s="262"/>
      <c r="C1350" s="263"/>
      <c r="D1350" s="233" t="s">
        <v>364</v>
      </c>
      <c r="E1350" s="264" t="s">
        <v>1</v>
      </c>
      <c r="F1350" s="265" t="s">
        <v>1338</v>
      </c>
      <c r="G1350" s="263"/>
      <c r="H1350" s="266">
        <v>3.2749999999999999</v>
      </c>
      <c r="I1350" s="267"/>
      <c r="J1350" s="263"/>
      <c r="K1350" s="263"/>
      <c r="L1350" s="268"/>
      <c r="M1350" s="269"/>
      <c r="N1350" s="270"/>
      <c r="O1350" s="270"/>
      <c r="P1350" s="270"/>
      <c r="Q1350" s="270"/>
      <c r="R1350" s="270"/>
      <c r="S1350" s="270"/>
      <c r="T1350" s="271"/>
      <c r="U1350" s="14"/>
      <c r="V1350" s="14"/>
      <c r="W1350" s="14"/>
      <c r="X1350" s="14"/>
      <c r="Y1350" s="14"/>
      <c r="Z1350" s="14"/>
      <c r="AA1350" s="14"/>
      <c r="AB1350" s="14"/>
      <c r="AC1350" s="14"/>
      <c r="AD1350" s="14"/>
      <c r="AE1350" s="14"/>
      <c r="AT1350" s="272" t="s">
        <v>364</v>
      </c>
      <c r="AU1350" s="272" t="s">
        <v>90</v>
      </c>
      <c r="AV1350" s="14" t="s">
        <v>90</v>
      </c>
      <c r="AW1350" s="14" t="s">
        <v>36</v>
      </c>
      <c r="AX1350" s="14" t="s">
        <v>81</v>
      </c>
      <c r="AY1350" s="272" t="s">
        <v>215</v>
      </c>
    </row>
    <row r="1351" s="14" customFormat="1">
      <c r="A1351" s="14"/>
      <c r="B1351" s="262"/>
      <c r="C1351" s="263"/>
      <c r="D1351" s="233" t="s">
        <v>364</v>
      </c>
      <c r="E1351" s="264" t="s">
        <v>1</v>
      </c>
      <c r="F1351" s="265" t="s">
        <v>1339</v>
      </c>
      <c r="G1351" s="263"/>
      <c r="H1351" s="266">
        <v>2.5499999999999998</v>
      </c>
      <c r="I1351" s="267"/>
      <c r="J1351" s="263"/>
      <c r="K1351" s="263"/>
      <c r="L1351" s="268"/>
      <c r="M1351" s="269"/>
      <c r="N1351" s="270"/>
      <c r="O1351" s="270"/>
      <c r="P1351" s="270"/>
      <c r="Q1351" s="270"/>
      <c r="R1351" s="270"/>
      <c r="S1351" s="270"/>
      <c r="T1351" s="271"/>
      <c r="U1351" s="14"/>
      <c r="V1351" s="14"/>
      <c r="W1351" s="14"/>
      <c r="X1351" s="14"/>
      <c r="Y1351" s="14"/>
      <c r="Z1351" s="14"/>
      <c r="AA1351" s="14"/>
      <c r="AB1351" s="14"/>
      <c r="AC1351" s="14"/>
      <c r="AD1351" s="14"/>
      <c r="AE1351" s="14"/>
      <c r="AT1351" s="272" t="s">
        <v>364</v>
      </c>
      <c r="AU1351" s="272" t="s">
        <v>90</v>
      </c>
      <c r="AV1351" s="14" t="s">
        <v>90</v>
      </c>
      <c r="AW1351" s="14" t="s">
        <v>36</v>
      </c>
      <c r="AX1351" s="14" t="s">
        <v>81</v>
      </c>
      <c r="AY1351" s="272" t="s">
        <v>215</v>
      </c>
    </row>
    <row r="1352" s="14" customFormat="1">
      <c r="A1352" s="14"/>
      <c r="B1352" s="262"/>
      <c r="C1352" s="263"/>
      <c r="D1352" s="233" t="s">
        <v>364</v>
      </c>
      <c r="E1352" s="264" t="s">
        <v>1</v>
      </c>
      <c r="F1352" s="265" t="s">
        <v>1340</v>
      </c>
      <c r="G1352" s="263"/>
      <c r="H1352" s="266">
        <v>1.375</v>
      </c>
      <c r="I1352" s="267"/>
      <c r="J1352" s="263"/>
      <c r="K1352" s="263"/>
      <c r="L1352" s="268"/>
      <c r="M1352" s="269"/>
      <c r="N1352" s="270"/>
      <c r="O1352" s="270"/>
      <c r="P1352" s="270"/>
      <c r="Q1352" s="270"/>
      <c r="R1352" s="270"/>
      <c r="S1352" s="270"/>
      <c r="T1352" s="271"/>
      <c r="U1352" s="14"/>
      <c r="V1352" s="14"/>
      <c r="W1352" s="14"/>
      <c r="X1352" s="14"/>
      <c r="Y1352" s="14"/>
      <c r="Z1352" s="14"/>
      <c r="AA1352" s="14"/>
      <c r="AB1352" s="14"/>
      <c r="AC1352" s="14"/>
      <c r="AD1352" s="14"/>
      <c r="AE1352" s="14"/>
      <c r="AT1352" s="272" t="s">
        <v>364</v>
      </c>
      <c r="AU1352" s="272" t="s">
        <v>90</v>
      </c>
      <c r="AV1352" s="14" t="s">
        <v>90</v>
      </c>
      <c r="AW1352" s="14" t="s">
        <v>36</v>
      </c>
      <c r="AX1352" s="14" t="s">
        <v>81</v>
      </c>
      <c r="AY1352" s="272" t="s">
        <v>215</v>
      </c>
    </row>
    <row r="1353" s="14" customFormat="1">
      <c r="A1353" s="14"/>
      <c r="B1353" s="262"/>
      <c r="C1353" s="263"/>
      <c r="D1353" s="233" t="s">
        <v>364</v>
      </c>
      <c r="E1353" s="264" t="s">
        <v>1</v>
      </c>
      <c r="F1353" s="265" t="s">
        <v>1341</v>
      </c>
      <c r="G1353" s="263"/>
      <c r="H1353" s="266">
        <v>2.9100000000000001</v>
      </c>
      <c r="I1353" s="267"/>
      <c r="J1353" s="263"/>
      <c r="K1353" s="263"/>
      <c r="L1353" s="268"/>
      <c r="M1353" s="269"/>
      <c r="N1353" s="270"/>
      <c r="O1353" s="270"/>
      <c r="P1353" s="270"/>
      <c r="Q1353" s="270"/>
      <c r="R1353" s="270"/>
      <c r="S1353" s="270"/>
      <c r="T1353" s="271"/>
      <c r="U1353" s="14"/>
      <c r="V1353" s="14"/>
      <c r="W1353" s="14"/>
      <c r="X1353" s="14"/>
      <c r="Y1353" s="14"/>
      <c r="Z1353" s="14"/>
      <c r="AA1353" s="14"/>
      <c r="AB1353" s="14"/>
      <c r="AC1353" s="14"/>
      <c r="AD1353" s="14"/>
      <c r="AE1353" s="14"/>
      <c r="AT1353" s="272" t="s">
        <v>364</v>
      </c>
      <c r="AU1353" s="272" t="s">
        <v>90</v>
      </c>
      <c r="AV1353" s="14" t="s">
        <v>90</v>
      </c>
      <c r="AW1353" s="14" t="s">
        <v>36</v>
      </c>
      <c r="AX1353" s="14" t="s">
        <v>81</v>
      </c>
      <c r="AY1353" s="272" t="s">
        <v>215</v>
      </c>
    </row>
    <row r="1354" s="16" customFormat="1">
      <c r="A1354" s="16"/>
      <c r="B1354" s="284"/>
      <c r="C1354" s="285"/>
      <c r="D1354" s="233" t="s">
        <v>364</v>
      </c>
      <c r="E1354" s="286" t="s">
        <v>1</v>
      </c>
      <c r="F1354" s="287" t="s">
        <v>403</v>
      </c>
      <c r="G1354" s="285"/>
      <c r="H1354" s="288">
        <v>52.954999999999998</v>
      </c>
      <c r="I1354" s="289"/>
      <c r="J1354" s="285"/>
      <c r="K1354" s="285"/>
      <c r="L1354" s="290"/>
      <c r="M1354" s="291"/>
      <c r="N1354" s="292"/>
      <c r="O1354" s="292"/>
      <c r="P1354" s="292"/>
      <c r="Q1354" s="292"/>
      <c r="R1354" s="292"/>
      <c r="S1354" s="292"/>
      <c r="T1354" s="293"/>
      <c r="U1354" s="16"/>
      <c r="V1354" s="16"/>
      <c r="W1354" s="16"/>
      <c r="X1354" s="16"/>
      <c r="Y1354" s="16"/>
      <c r="Z1354" s="16"/>
      <c r="AA1354" s="16"/>
      <c r="AB1354" s="16"/>
      <c r="AC1354" s="16"/>
      <c r="AD1354" s="16"/>
      <c r="AE1354" s="16"/>
      <c r="AT1354" s="294" t="s">
        <v>364</v>
      </c>
      <c r="AU1354" s="294" t="s">
        <v>90</v>
      </c>
      <c r="AV1354" s="16" t="s">
        <v>227</v>
      </c>
      <c r="AW1354" s="16" t="s">
        <v>36</v>
      </c>
      <c r="AX1354" s="16" t="s">
        <v>81</v>
      </c>
      <c r="AY1354" s="294" t="s">
        <v>215</v>
      </c>
    </row>
    <row r="1355" s="13" customFormat="1">
      <c r="A1355" s="13"/>
      <c r="B1355" s="252"/>
      <c r="C1355" s="253"/>
      <c r="D1355" s="233" t="s">
        <v>364</v>
      </c>
      <c r="E1355" s="254" t="s">
        <v>1</v>
      </c>
      <c r="F1355" s="255" t="s">
        <v>1089</v>
      </c>
      <c r="G1355" s="253"/>
      <c r="H1355" s="254" t="s">
        <v>1</v>
      </c>
      <c r="I1355" s="256"/>
      <c r="J1355" s="253"/>
      <c r="K1355" s="253"/>
      <c r="L1355" s="257"/>
      <c r="M1355" s="258"/>
      <c r="N1355" s="259"/>
      <c r="O1355" s="259"/>
      <c r="P1355" s="259"/>
      <c r="Q1355" s="259"/>
      <c r="R1355" s="259"/>
      <c r="S1355" s="259"/>
      <c r="T1355" s="260"/>
      <c r="U1355" s="13"/>
      <c r="V1355" s="13"/>
      <c r="W1355" s="13"/>
      <c r="X1355" s="13"/>
      <c r="Y1355" s="13"/>
      <c r="Z1355" s="13"/>
      <c r="AA1355" s="13"/>
      <c r="AB1355" s="13"/>
      <c r="AC1355" s="13"/>
      <c r="AD1355" s="13"/>
      <c r="AE1355" s="13"/>
      <c r="AT1355" s="261" t="s">
        <v>364</v>
      </c>
      <c r="AU1355" s="261" t="s">
        <v>90</v>
      </c>
      <c r="AV1355" s="13" t="s">
        <v>88</v>
      </c>
      <c r="AW1355" s="13" t="s">
        <v>36</v>
      </c>
      <c r="AX1355" s="13" t="s">
        <v>81</v>
      </c>
      <c r="AY1355" s="261" t="s">
        <v>215</v>
      </c>
    </row>
    <row r="1356" s="13" customFormat="1">
      <c r="A1356" s="13"/>
      <c r="B1356" s="252"/>
      <c r="C1356" s="253"/>
      <c r="D1356" s="233" t="s">
        <v>364</v>
      </c>
      <c r="E1356" s="254" t="s">
        <v>1</v>
      </c>
      <c r="F1356" s="255" t="s">
        <v>1276</v>
      </c>
      <c r="G1356" s="253"/>
      <c r="H1356" s="254" t="s">
        <v>1</v>
      </c>
      <c r="I1356" s="256"/>
      <c r="J1356" s="253"/>
      <c r="K1356" s="253"/>
      <c r="L1356" s="257"/>
      <c r="M1356" s="258"/>
      <c r="N1356" s="259"/>
      <c r="O1356" s="259"/>
      <c r="P1356" s="259"/>
      <c r="Q1356" s="259"/>
      <c r="R1356" s="259"/>
      <c r="S1356" s="259"/>
      <c r="T1356" s="260"/>
      <c r="U1356" s="13"/>
      <c r="V1356" s="13"/>
      <c r="W1356" s="13"/>
      <c r="X1356" s="13"/>
      <c r="Y1356" s="13"/>
      <c r="Z1356" s="13"/>
      <c r="AA1356" s="13"/>
      <c r="AB1356" s="13"/>
      <c r="AC1356" s="13"/>
      <c r="AD1356" s="13"/>
      <c r="AE1356" s="13"/>
      <c r="AT1356" s="261" t="s">
        <v>364</v>
      </c>
      <c r="AU1356" s="261" t="s">
        <v>90</v>
      </c>
      <c r="AV1356" s="13" t="s">
        <v>88</v>
      </c>
      <c r="AW1356" s="13" t="s">
        <v>36</v>
      </c>
      <c r="AX1356" s="13" t="s">
        <v>81</v>
      </c>
      <c r="AY1356" s="261" t="s">
        <v>215</v>
      </c>
    </row>
    <row r="1357" s="14" customFormat="1">
      <c r="A1357" s="14"/>
      <c r="B1357" s="262"/>
      <c r="C1357" s="263"/>
      <c r="D1357" s="233" t="s">
        <v>364</v>
      </c>
      <c r="E1357" s="264" t="s">
        <v>1</v>
      </c>
      <c r="F1357" s="265" t="s">
        <v>1342</v>
      </c>
      <c r="G1357" s="263"/>
      <c r="H1357" s="266">
        <v>6.548</v>
      </c>
      <c r="I1357" s="267"/>
      <c r="J1357" s="263"/>
      <c r="K1357" s="263"/>
      <c r="L1357" s="268"/>
      <c r="M1357" s="269"/>
      <c r="N1357" s="270"/>
      <c r="O1357" s="270"/>
      <c r="P1357" s="270"/>
      <c r="Q1357" s="270"/>
      <c r="R1357" s="270"/>
      <c r="S1357" s="270"/>
      <c r="T1357" s="271"/>
      <c r="U1357" s="14"/>
      <c r="V1357" s="14"/>
      <c r="W1357" s="14"/>
      <c r="X1357" s="14"/>
      <c r="Y1357" s="14"/>
      <c r="Z1357" s="14"/>
      <c r="AA1357" s="14"/>
      <c r="AB1357" s="14"/>
      <c r="AC1357" s="14"/>
      <c r="AD1357" s="14"/>
      <c r="AE1357" s="14"/>
      <c r="AT1357" s="272" t="s">
        <v>364</v>
      </c>
      <c r="AU1357" s="272" t="s">
        <v>90</v>
      </c>
      <c r="AV1357" s="14" t="s">
        <v>90</v>
      </c>
      <c r="AW1357" s="14" t="s">
        <v>36</v>
      </c>
      <c r="AX1357" s="14" t="s">
        <v>81</v>
      </c>
      <c r="AY1357" s="272" t="s">
        <v>215</v>
      </c>
    </row>
    <row r="1358" s="13" customFormat="1">
      <c r="A1358" s="13"/>
      <c r="B1358" s="252"/>
      <c r="C1358" s="253"/>
      <c r="D1358" s="233" t="s">
        <v>364</v>
      </c>
      <c r="E1358" s="254" t="s">
        <v>1</v>
      </c>
      <c r="F1358" s="255" t="s">
        <v>1281</v>
      </c>
      <c r="G1358" s="253"/>
      <c r="H1358" s="254" t="s">
        <v>1</v>
      </c>
      <c r="I1358" s="256"/>
      <c r="J1358" s="253"/>
      <c r="K1358" s="253"/>
      <c r="L1358" s="257"/>
      <c r="M1358" s="258"/>
      <c r="N1358" s="259"/>
      <c r="O1358" s="259"/>
      <c r="P1358" s="259"/>
      <c r="Q1358" s="259"/>
      <c r="R1358" s="259"/>
      <c r="S1358" s="259"/>
      <c r="T1358" s="260"/>
      <c r="U1358" s="13"/>
      <c r="V1358" s="13"/>
      <c r="W1358" s="13"/>
      <c r="X1358" s="13"/>
      <c r="Y1358" s="13"/>
      <c r="Z1358" s="13"/>
      <c r="AA1358" s="13"/>
      <c r="AB1358" s="13"/>
      <c r="AC1358" s="13"/>
      <c r="AD1358" s="13"/>
      <c r="AE1358" s="13"/>
      <c r="AT1358" s="261" t="s">
        <v>364</v>
      </c>
      <c r="AU1358" s="261" t="s">
        <v>90</v>
      </c>
      <c r="AV1358" s="13" t="s">
        <v>88</v>
      </c>
      <c r="AW1358" s="13" t="s">
        <v>36</v>
      </c>
      <c r="AX1358" s="13" t="s">
        <v>81</v>
      </c>
      <c r="AY1358" s="261" t="s">
        <v>215</v>
      </c>
    </row>
    <row r="1359" s="14" customFormat="1">
      <c r="A1359" s="14"/>
      <c r="B1359" s="262"/>
      <c r="C1359" s="263"/>
      <c r="D1359" s="233" t="s">
        <v>364</v>
      </c>
      <c r="E1359" s="264" t="s">
        <v>1</v>
      </c>
      <c r="F1359" s="265" t="s">
        <v>1343</v>
      </c>
      <c r="G1359" s="263"/>
      <c r="H1359" s="266">
        <v>16.879999999999999</v>
      </c>
      <c r="I1359" s="267"/>
      <c r="J1359" s="263"/>
      <c r="K1359" s="263"/>
      <c r="L1359" s="268"/>
      <c r="M1359" s="269"/>
      <c r="N1359" s="270"/>
      <c r="O1359" s="270"/>
      <c r="P1359" s="270"/>
      <c r="Q1359" s="270"/>
      <c r="R1359" s="270"/>
      <c r="S1359" s="270"/>
      <c r="T1359" s="271"/>
      <c r="U1359" s="14"/>
      <c r="V1359" s="14"/>
      <c r="W1359" s="14"/>
      <c r="X1359" s="14"/>
      <c r="Y1359" s="14"/>
      <c r="Z1359" s="14"/>
      <c r="AA1359" s="14"/>
      <c r="AB1359" s="14"/>
      <c r="AC1359" s="14"/>
      <c r="AD1359" s="14"/>
      <c r="AE1359" s="14"/>
      <c r="AT1359" s="272" t="s">
        <v>364</v>
      </c>
      <c r="AU1359" s="272" t="s">
        <v>90</v>
      </c>
      <c r="AV1359" s="14" t="s">
        <v>90</v>
      </c>
      <c r="AW1359" s="14" t="s">
        <v>36</v>
      </c>
      <c r="AX1359" s="14" t="s">
        <v>81</v>
      </c>
      <c r="AY1359" s="272" t="s">
        <v>215</v>
      </c>
    </row>
    <row r="1360" s="14" customFormat="1">
      <c r="A1360" s="14"/>
      <c r="B1360" s="262"/>
      <c r="C1360" s="263"/>
      <c r="D1360" s="233" t="s">
        <v>364</v>
      </c>
      <c r="E1360" s="264" t="s">
        <v>1</v>
      </c>
      <c r="F1360" s="265" t="s">
        <v>1344</v>
      </c>
      <c r="G1360" s="263"/>
      <c r="H1360" s="266">
        <v>30.809999999999999</v>
      </c>
      <c r="I1360" s="267"/>
      <c r="J1360" s="263"/>
      <c r="K1360" s="263"/>
      <c r="L1360" s="268"/>
      <c r="M1360" s="269"/>
      <c r="N1360" s="270"/>
      <c r="O1360" s="270"/>
      <c r="P1360" s="270"/>
      <c r="Q1360" s="270"/>
      <c r="R1360" s="270"/>
      <c r="S1360" s="270"/>
      <c r="T1360" s="271"/>
      <c r="U1360" s="14"/>
      <c r="V1360" s="14"/>
      <c r="W1360" s="14"/>
      <c r="X1360" s="14"/>
      <c r="Y1360" s="14"/>
      <c r="Z1360" s="14"/>
      <c r="AA1360" s="14"/>
      <c r="AB1360" s="14"/>
      <c r="AC1360" s="14"/>
      <c r="AD1360" s="14"/>
      <c r="AE1360" s="14"/>
      <c r="AT1360" s="272" t="s">
        <v>364</v>
      </c>
      <c r="AU1360" s="272" t="s">
        <v>90</v>
      </c>
      <c r="AV1360" s="14" t="s">
        <v>90</v>
      </c>
      <c r="AW1360" s="14" t="s">
        <v>36</v>
      </c>
      <c r="AX1360" s="14" t="s">
        <v>81</v>
      </c>
      <c r="AY1360" s="272" t="s">
        <v>215</v>
      </c>
    </row>
    <row r="1361" s="16" customFormat="1">
      <c r="A1361" s="16"/>
      <c r="B1361" s="284"/>
      <c r="C1361" s="285"/>
      <c r="D1361" s="233" t="s">
        <v>364</v>
      </c>
      <c r="E1361" s="286" t="s">
        <v>1</v>
      </c>
      <c r="F1361" s="287" t="s">
        <v>403</v>
      </c>
      <c r="G1361" s="285"/>
      <c r="H1361" s="288">
        <v>54.238</v>
      </c>
      <c r="I1361" s="289"/>
      <c r="J1361" s="285"/>
      <c r="K1361" s="285"/>
      <c r="L1361" s="290"/>
      <c r="M1361" s="291"/>
      <c r="N1361" s="292"/>
      <c r="O1361" s="292"/>
      <c r="P1361" s="292"/>
      <c r="Q1361" s="292"/>
      <c r="R1361" s="292"/>
      <c r="S1361" s="292"/>
      <c r="T1361" s="293"/>
      <c r="U1361" s="16"/>
      <c r="V1361" s="16"/>
      <c r="W1361" s="16"/>
      <c r="X1361" s="16"/>
      <c r="Y1361" s="16"/>
      <c r="Z1361" s="16"/>
      <c r="AA1361" s="16"/>
      <c r="AB1361" s="16"/>
      <c r="AC1361" s="16"/>
      <c r="AD1361" s="16"/>
      <c r="AE1361" s="16"/>
      <c r="AT1361" s="294" t="s">
        <v>364</v>
      </c>
      <c r="AU1361" s="294" t="s">
        <v>90</v>
      </c>
      <c r="AV1361" s="16" t="s">
        <v>227</v>
      </c>
      <c r="AW1361" s="16" t="s">
        <v>36</v>
      </c>
      <c r="AX1361" s="16" t="s">
        <v>81</v>
      </c>
      <c r="AY1361" s="294" t="s">
        <v>215</v>
      </c>
    </row>
    <row r="1362" s="15" customFormat="1">
      <c r="A1362" s="15"/>
      <c r="B1362" s="273"/>
      <c r="C1362" s="274"/>
      <c r="D1362" s="233" t="s">
        <v>364</v>
      </c>
      <c r="E1362" s="275" t="s">
        <v>1</v>
      </c>
      <c r="F1362" s="276" t="s">
        <v>368</v>
      </c>
      <c r="G1362" s="274"/>
      <c r="H1362" s="277">
        <v>427.67599999999999</v>
      </c>
      <c r="I1362" s="278"/>
      <c r="J1362" s="274"/>
      <c r="K1362" s="274"/>
      <c r="L1362" s="279"/>
      <c r="M1362" s="280"/>
      <c r="N1362" s="281"/>
      <c r="O1362" s="281"/>
      <c r="P1362" s="281"/>
      <c r="Q1362" s="281"/>
      <c r="R1362" s="281"/>
      <c r="S1362" s="281"/>
      <c r="T1362" s="282"/>
      <c r="U1362" s="15"/>
      <c r="V1362" s="15"/>
      <c r="W1362" s="15"/>
      <c r="X1362" s="15"/>
      <c r="Y1362" s="15"/>
      <c r="Z1362" s="15"/>
      <c r="AA1362" s="15"/>
      <c r="AB1362" s="15"/>
      <c r="AC1362" s="15"/>
      <c r="AD1362" s="15"/>
      <c r="AE1362" s="15"/>
      <c r="AT1362" s="283" t="s">
        <v>364</v>
      </c>
      <c r="AU1362" s="283" t="s">
        <v>90</v>
      </c>
      <c r="AV1362" s="15" t="s">
        <v>214</v>
      </c>
      <c r="AW1362" s="15" t="s">
        <v>36</v>
      </c>
      <c r="AX1362" s="15" t="s">
        <v>88</v>
      </c>
      <c r="AY1362" s="283" t="s">
        <v>215</v>
      </c>
    </row>
    <row r="1363" s="2" customFormat="1" ht="16.5" customHeight="1">
      <c r="A1363" s="39"/>
      <c r="B1363" s="40"/>
      <c r="C1363" s="220" t="s">
        <v>1345</v>
      </c>
      <c r="D1363" s="220" t="s">
        <v>216</v>
      </c>
      <c r="E1363" s="221" t="s">
        <v>1346</v>
      </c>
      <c r="F1363" s="222" t="s">
        <v>1347</v>
      </c>
      <c r="G1363" s="223" t="s">
        <v>523</v>
      </c>
      <c r="H1363" s="224">
        <v>427.67599999999999</v>
      </c>
      <c r="I1363" s="225"/>
      <c r="J1363" s="226">
        <f>ROUND(I1363*H1363,2)</f>
        <v>0</v>
      </c>
      <c r="K1363" s="222" t="s">
        <v>359</v>
      </c>
      <c r="L1363" s="45"/>
      <c r="M1363" s="227" t="s">
        <v>1</v>
      </c>
      <c r="N1363" s="228" t="s">
        <v>46</v>
      </c>
      <c r="O1363" s="92"/>
      <c r="P1363" s="229">
        <f>O1363*H1363</f>
        <v>0</v>
      </c>
      <c r="Q1363" s="229">
        <v>0</v>
      </c>
      <c r="R1363" s="229">
        <f>Q1363*H1363</f>
        <v>0</v>
      </c>
      <c r="S1363" s="229">
        <v>0</v>
      </c>
      <c r="T1363" s="230">
        <f>S1363*H1363</f>
        <v>0</v>
      </c>
      <c r="U1363" s="39"/>
      <c r="V1363" s="39"/>
      <c r="W1363" s="39"/>
      <c r="X1363" s="39"/>
      <c r="Y1363" s="39"/>
      <c r="Z1363" s="39"/>
      <c r="AA1363" s="39"/>
      <c r="AB1363" s="39"/>
      <c r="AC1363" s="39"/>
      <c r="AD1363" s="39"/>
      <c r="AE1363" s="39"/>
      <c r="AR1363" s="231" t="s">
        <v>214</v>
      </c>
      <c r="AT1363" s="231" t="s">
        <v>216</v>
      </c>
      <c r="AU1363" s="231" t="s">
        <v>90</v>
      </c>
      <c r="AY1363" s="18" t="s">
        <v>215</v>
      </c>
      <c r="BE1363" s="232">
        <f>IF(N1363="základní",J1363,0)</f>
        <v>0</v>
      </c>
      <c r="BF1363" s="232">
        <f>IF(N1363="snížená",J1363,0)</f>
        <v>0</v>
      </c>
      <c r="BG1363" s="232">
        <f>IF(N1363="zákl. přenesená",J1363,0)</f>
        <v>0</v>
      </c>
      <c r="BH1363" s="232">
        <f>IF(N1363="sníž. přenesená",J1363,0)</f>
        <v>0</v>
      </c>
      <c r="BI1363" s="232">
        <f>IF(N1363="nulová",J1363,0)</f>
        <v>0</v>
      </c>
      <c r="BJ1363" s="18" t="s">
        <v>88</v>
      </c>
      <c r="BK1363" s="232">
        <f>ROUND(I1363*H1363,2)</f>
        <v>0</v>
      </c>
      <c r="BL1363" s="18" t="s">
        <v>214</v>
      </c>
      <c r="BM1363" s="231" t="s">
        <v>1348</v>
      </c>
    </row>
    <row r="1364" s="2" customFormat="1">
      <c r="A1364" s="39"/>
      <c r="B1364" s="40"/>
      <c r="C1364" s="41"/>
      <c r="D1364" s="233" t="s">
        <v>221</v>
      </c>
      <c r="E1364" s="41"/>
      <c r="F1364" s="234" t="s">
        <v>1349</v>
      </c>
      <c r="G1364" s="41"/>
      <c r="H1364" s="41"/>
      <c r="I1364" s="235"/>
      <c r="J1364" s="41"/>
      <c r="K1364" s="41"/>
      <c r="L1364" s="45"/>
      <c r="M1364" s="236"/>
      <c r="N1364" s="237"/>
      <c r="O1364" s="92"/>
      <c r="P1364" s="92"/>
      <c r="Q1364" s="92"/>
      <c r="R1364" s="92"/>
      <c r="S1364" s="92"/>
      <c r="T1364" s="93"/>
      <c r="U1364" s="39"/>
      <c r="V1364" s="39"/>
      <c r="W1364" s="39"/>
      <c r="X1364" s="39"/>
      <c r="Y1364" s="39"/>
      <c r="Z1364" s="39"/>
      <c r="AA1364" s="39"/>
      <c r="AB1364" s="39"/>
      <c r="AC1364" s="39"/>
      <c r="AD1364" s="39"/>
      <c r="AE1364" s="39"/>
      <c r="AT1364" s="18" t="s">
        <v>221</v>
      </c>
      <c r="AU1364" s="18" t="s">
        <v>90</v>
      </c>
    </row>
    <row r="1365" s="2" customFormat="1">
      <c r="A1365" s="39"/>
      <c r="B1365" s="40"/>
      <c r="C1365" s="41"/>
      <c r="D1365" s="250" t="s">
        <v>362</v>
      </c>
      <c r="E1365" s="41"/>
      <c r="F1365" s="251" t="s">
        <v>1350</v>
      </c>
      <c r="G1365" s="41"/>
      <c r="H1365" s="41"/>
      <c r="I1365" s="235"/>
      <c r="J1365" s="41"/>
      <c r="K1365" s="41"/>
      <c r="L1365" s="45"/>
      <c r="M1365" s="236"/>
      <c r="N1365" s="237"/>
      <c r="O1365" s="92"/>
      <c r="P1365" s="92"/>
      <c r="Q1365" s="92"/>
      <c r="R1365" s="92"/>
      <c r="S1365" s="92"/>
      <c r="T1365" s="93"/>
      <c r="U1365" s="39"/>
      <c r="V1365" s="39"/>
      <c r="W1365" s="39"/>
      <c r="X1365" s="39"/>
      <c r="Y1365" s="39"/>
      <c r="Z1365" s="39"/>
      <c r="AA1365" s="39"/>
      <c r="AB1365" s="39"/>
      <c r="AC1365" s="39"/>
      <c r="AD1365" s="39"/>
      <c r="AE1365" s="39"/>
      <c r="AT1365" s="18" t="s">
        <v>362</v>
      </c>
      <c r="AU1365" s="18" t="s">
        <v>90</v>
      </c>
    </row>
    <row r="1366" s="2" customFormat="1" ht="24.15" customHeight="1">
      <c r="A1366" s="39"/>
      <c r="B1366" s="40"/>
      <c r="C1366" s="220" t="s">
        <v>1351</v>
      </c>
      <c r="D1366" s="220" t="s">
        <v>216</v>
      </c>
      <c r="E1366" s="221" t="s">
        <v>1352</v>
      </c>
      <c r="F1366" s="222" t="s">
        <v>1353</v>
      </c>
      <c r="G1366" s="223" t="s">
        <v>583</v>
      </c>
      <c r="H1366" s="224">
        <v>6.976</v>
      </c>
      <c r="I1366" s="225"/>
      <c r="J1366" s="226">
        <f>ROUND(I1366*H1366,2)</f>
        <v>0</v>
      </c>
      <c r="K1366" s="222" t="s">
        <v>359</v>
      </c>
      <c r="L1366" s="45"/>
      <c r="M1366" s="227" t="s">
        <v>1</v>
      </c>
      <c r="N1366" s="228" t="s">
        <v>46</v>
      </c>
      <c r="O1366" s="92"/>
      <c r="P1366" s="229">
        <f>O1366*H1366</f>
        <v>0</v>
      </c>
      <c r="Q1366" s="229">
        <v>1.05291</v>
      </c>
      <c r="R1366" s="229">
        <f>Q1366*H1366</f>
        <v>7.3451001600000003</v>
      </c>
      <c r="S1366" s="229">
        <v>0</v>
      </c>
      <c r="T1366" s="230">
        <f>S1366*H1366</f>
        <v>0</v>
      </c>
      <c r="U1366" s="39"/>
      <c r="V1366" s="39"/>
      <c r="W1366" s="39"/>
      <c r="X1366" s="39"/>
      <c r="Y1366" s="39"/>
      <c r="Z1366" s="39"/>
      <c r="AA1366" s="39"/>
      <c r="AB1366" s="39"/>
      <c r="AC1366" s="39"/>
      <c r="AD1366" s="39"/>
      <c r="AE1366" s="39"/>
      <c r="AR1366" s="231" t="s">
        <v>214</v>
      </c>
      <c r="AT1366" s="231" t="s">
        <v>216</v>
      </c>
      <c r="AU1366" s="231" t="s">
        <v>90</v>
      </c>
      <c r="AY1366" s="18" t="s">
        <v>215</v>
      </c>
      <c r="BE1366" s="232">
        <f>IF(N1366="základní",J1366,0)</f>
        <v>0</v>
      </c>
      <c r="BF1366" s="232">
        <f>IF(N1366="snížená",J1366,0)</f>
        <v>0</v>
      </c>
      <c r="BG1366" s="232">
        <f>IF(N1366="zákl. přenesená",J1366,0)</f>
        <v>0</v>
      </c>
      <c r="BH1366" s="232">
        <f>IF(N1366="sníž. přenesená",J1366,0)</f>
        <v>0</v>
      </c>
      <c r="BI1366" s="232">
        <f>IF(N1366="nulová",J1366,0)</f>
        <v>0</v>
      </c>
      <c r="BJ1366" s="18" t="s">
        <v>88</v>
      </c>
      <c r="BK1366" s="232">
        <f>ROUND(I1366*H1366,2)</f>
        <v>0</v>
      </c>
      <c r="BL1366" s="18" t="s">
        <v>214</v>
      </c>
      <c r="BM1366" s="231" t="s">
        <v>1354</v>
      </c>
    </row>
    <row r="1367" s="2" customFormat="1">
      <c r="A1367" s="39"/>
      <c r="B1367" s="40"/>
      <c r="C1367" s="41"/>
      <c r="D1367" s="233" t="s">
        <v>221</v>
      </c>
      <c r="E1367" s="41"/>
      <c r="F1367" s="234" t="s">
        <v>1355</v>
      </c>
      <c r="G1367" s="41"/>
      <c r="H1367" s="41"/>
      <c r="I1367" s="235"/>
      <c r="J1367" s="41"/>
      <c r="K1367" s="41"/>
      <c r="L1367" s="45"/>
      <c r="M1367" s="236"/>
      <c r="N1367" s="237"/>
      <c r="O1367" s="92"/>
      <c r="P1367" s="92"/>
      <c r="Q1367" s="92"/>
      <c r="R1367" s="92"/>
      <c r="S1367" s="92"/>
      <c r="T1367" s="93"/>
      <c r="U1367" s="39"/>
      <c r="V1367" s="39"/>
      <c r="W1367" s="39"/>
      <c r="X1367" s="39"/>
      <c r="Y1367" s="39"/>
      <c r="Z1367" s="39"/>
      <c r="AA1367" s="39"/>
      <c r="AB1367" s="39"/>
      <c r="AC1367" s="39"/>
      <c r="AD1367" s="39"/>
      <c r="AE1367" s="39"/>
      <c r="AT1367" s="18" t="s">
        <v>221</v>
      </c>
      <c r="AU1367" s="18" t="s">
        <v>90</v>
      </c>
    </row>
    <row r="1368" s="2" customFormat="1">
      <c r="A1368" s="39"/>
      <c r="B1368" s="40"/>
      <c r="C1368" s="41"/>
      <c r="D1368" s="250" t="s">
        <v>362</v>
      </c>
      <c r="E1368" s="41"/>
      <c r="F1368" s="251" t="s">
        <v>1356</v>
      </c>
      <c r="G1368" s="41"/>
      <c r="H1368" s="41"/>
      <c r="I1368" s="235"/>
      <c r="J1368" s="41"/>
      <c r="K1368" s="41"/>
      <c r="L1368" s="45"/>
      <c r="M1368" s="236"/>
      <c r="N1368" s="237"/>
      <c r="O1368" s="92"/>
      <c r="P1368" s="92"/>
      <c r="Q1368" s="92"/>
      <c r="R1368" s="92"/>
      <c r="S1368" s="92"/>
      <c r="T1368" s="93"/>
      <c r="U1368" s="39"/>
      <c r="V1368" s="39"/>
      <c r="W1368" s="39"/>
      <c r="X1368" s="39"/>
      <c r="Y1368" s="39"/>
      <c r="Z1368" s="39"/>
      <c r="AA1368" s="39"/>
      <c r="AB1368" s="39"/>
      <c r="AC1368" s="39"/>
      <c r="AD1368" s="39"/>
      <c r="AE1368" s="39"/>
      <c r="AT1368" s="18" t="s">
        <v>362</v>
      </c>
      <c r="AU1368" s="18" t="s">
        <v>90</v>
      </c>
    </row>
    <row r="1369" s="13" customFormat="1">
      <c r="A1369" s="13"/>
      <c r="B1369" s="252"/>
      <c r="C1369" s="253"/>
      <c r="D1369" s="233" t="s">
        <v>364</v>
      </c>
      <c r="E1369" s="254" t="s">
        <v>1</v>
      </c>
      <c r="F1369" s="255" t="s">
        <v>1058</v>
      </c>
      <c r="G1369" s="253"/>
      <c r="H1369" s="254" t="s">
        <v>1</v>
      </c>
      <c r="I1369" s="256"/>
      <c r="J1369" s="253"/>
      <c r="K1369" s="253"/>
      <c r="L1369" s="257"/>
      <c r="M1369" s="258"/>
      <c r="N1369" s="259"/>
      <c r="O1369" s="259"/>
      <c r="P1369" s="259"/>
      <c r="Q1369" s="259"/>
      <c r="R1369" s="259"/>
      <c r="S1369" s="259"/>
      <c r="T1369" s="260"/>
      <c r="U1369" s="13"/>
      <c r="V1369" s="13"/>
      <c r="W1369" s="13"/>
      <c r="X1369" s="13"/>
      <c r="Y1369" s="13"/>
      <c r="Z1369" s="13"/>
      <c r="AA1369" s="13"/>
      <c r="AB1369" s="13"/>
      <c r="AC1369" s="13"/>
      <c r="AD1369" s="13"/>
      <c r="AE1369" s="13"/>
      <c r="AT1369" s="261" t="s">
        <v>364</v>
      </c>
      <c r="AU1369" s="261" t="s">
        <v>90</v>
      </c>
      <c r="AV1369" s="13" t="s">
        <v>88</v>
      </c>
      <c r="AW1369" s="13" t="s">
        <v>36</v>
      </c>
      <c r="AX1369" s="13" t="s">
        <v>81</v>
      </c>
      <c r="AY1369" s="261" t="s">
        <v>215</v>
      </c>
    </row>
    <row r="1370" s="14" customFormat="1">
      <c r="A1370" s="14"/>
      <c r="B1370" s="262"/>
      <c r="C1370" s="263"/>
      <c r="D1370" s="233" t="s">
        <v>364</v>
      </c>
      <c r="E1370" s="264" t="s">
        <v>1</v>
      </c>
      <c r="F1370" s="265" t="s">
        <v>1357</v>
      </c>
      <c r="G1370" s="263"/>
      <c r="H1370" s="266">
        <v>4.4279999999999999</v>
      </c>
      <c r="I1370" s="267"/>
      <c r="J1370" s="263"/>
      <c r="K1370" s="263"/>
      <c r="L1370" s="268"/>
      <c r="M1370" s="269"/>
      <c r="N1370" s="270"/>
      <c r="O1370" s="270"/>
      <c r="P1370" s="270"/>
      <c r="Q1370" s="270"/>
      <c r="R1370" s="270"/>
      <c r="S1370" s="270"/>
      <c r="T1370" s="271"/>
      <c r="U1370" s="14"/>
      <c r="V1370" s="14"/>
      <c r="W1370" s="14"/>
      <c r="X1370" s="14"/>
      <c r="Y1370" s="14"/>
      <c r="Z1370" s="14"/>
      <c r="AA1370" s="14"/>
      <c r="AB1370" s="14"/>
      <c r="AC1370" s="14"/>
      <c r="AD1370" s="14"/>
      <c r="AE1370" s="14"/>
      <c r="AT1370" s="272" t="s">
        <v>364</v>
      </c>
      <c r="AU1370" s="272" t="s">
        <v>90</v>
      </c>
      <c r="AV1370" s="14" t="s">
        <v>90</v>
      </c>
      <c r="AW1370" s="14" t="s">
        <v>36</v>
      </c>
      <c r="AX1370" s="14" t="s">
        <v>81</v>
      </c>
      <c r="AY1370" s="272" t="s">
        <v>215</v>
      </c>
    </row>
    <row r="1371" s="13" customFormat="1">
      <c r="A1371" s="13"/>
      <c r="B1371" s="252"/>
      <c r="C1371" s="253"/>
      <c r="D1371" s="233" t="s">
        <v>364</v>
      </c>
      <c r="E1371" s="254" t="s">
        <v>1</v>
      </c>
      <c r="F1371" s="255" t="s">
        <v>1089</v>
      </c>
      <c r="G1371" s="253"/>
      <c r="H1371" s="254" t="s">
        <v>1</v>
      </c>
      <c r="I1371" s="256"/>
      <c r="J1371" s="253"/>
      <c r="K1371" s="253"/>
      <c r="L1371" s="257"/>
      <c r="M1371" s="258"/>
      <c r="N1371" s="259"/>
      <c r="O1371" s="259"/>
      <c r="P1371" s="259"/>
      <c r="Q1371" s="259"/>
      <c r="R1371" s="259"/>
      <c r="S1371" s="259"/>
      <c r="T1371" s="260"/>
      <c r="U1371" s="13"/>
      <c r="V1371" s="13"/>
      <c r="W1371" s="13"/>
      <c r="X1371" s="13"/>
      <c r="Y1371" s="13"/>
      <c r="Z1371" s="13"/>
      <c r="AA1371" s="13"/>
      <c r="AB1371" s="13"/>
      <c r="AC1371" s="13"/>
      <c r="AD1371" s="13"/>
      <c r="AE1371" s="13"/>
      <c r="AT1371" s="261" t="s">
        <v>364</v>
      </c>
      <c r="AU1371" s="261" t="s">
        <v>90</v>
      </c>
      <c r="AV1371" s="13" t="s">
        <v>88</v>
      </c>
      <c r="AW1371" s="13" t="s">
        <v>36</v>
      </c>
      <c r="AX1371" s="13" t="s">
        <v>81</v>
      </c>
      <c r="AY1371" s="261" t="s">
        <v>215</v>
      </c>
    </row>
    <row r="1372" s="14" customFormat="1">
      <c r="A1372" s="14"/>
      <c r="B1372" s="262"/>
      <c r="C1372" s="263"/>
      <c r="D1372" s="233" t="s">
        <v>364</v>
      </c>
      <c r="E1372" s="264" t="s">
        <v>1</v>
      </c>
      <c r="F1372" s="265" t="s">
        <v>1358</v>
      </c>
      <c r="G1372" s="263"/>
      <c r="H1372" s="266">
        <v>2.548</v>
      </c>
      <c r="I1372" s="267"/>
      <c r="J1372" s="263"/>
      <c r="K1372" s="263"/>
      <c r="L1372" s="268"/>
      <c r="M1372" s="269"/>
      <c r="N1372" s="270"/>
      <c r="O1372" s="270"/>
      <c r="P1372" s="270"/>
      <c r="Q1372" s="270"/>
      <c r="R1372" s="270"/>
      <c r="S1372" s="270"/>
      <c r="T1372" s="271"/>
      <c r="U1372" s="14"/>
      <c r="V1372" s="14"/>
      <c r="W1372" s="14"/>
      <c r="X1372" s="14"/>
      <c r="Y1372" s="14"/>
      <c r="Z1372" s="14"/>
      <c r="AA1372" s="14"/>
      <c r="AB1372" s="14"/>
      <c r="AC1372" s="14"/>
      <c r="AD1372" s="14"/>
      <c r="AE1372" s="14"/>
      <c r="AT1372" s="272" t="s">
        <v>364</v>
      </c>
      <c r="AU1372" s="272" t="s">
        <v>90</v>
      </c>
      <c r="AV1372" s="14" t="s">
        <v>90</v>
      </c>
      <c r="AW1372" s="14" t="s">
        <v>36</v>
      </c>
      <c r="AX1372" s="14" t="s">
        <v>81</v>
      </c>
      <c r="AY1372" s="272" t="s">
        <v>215</v>
      </c>
    </row>
    <row r="1373" s="15" customFormat="1">
      <c r="A1373" s="15"/>
      <c r="B1373" s="273"/>
      <c r="C1373" s="274"/>
      <c r="D1373" s="233" t="s">
        <v>364</v>
      </c>
      <c r="E1373" s="275" t="s">
        <v>1</v>
      </c>
      <c r="F1373" s="276" t="s">
        <v>368</v>
      </c>
      <c r="G1373" s="274"/>
      <c r="H1373" s="277">
        <v>6.976</v>
      </c>
      <c r="I1373" s="278"/>
      <c r="J1373" s="274"/>
      <c r="K1373" s="274"/>
      <c r="L1373" s="279"/>
      <c r="M1373" s="280"/>
      <c r="N1373" s="281"/>
      <c r="O1373" s="281"/>
      <c r="P1373" s="281"/>
      <c r="Q1373" s="281"/>
      <c r="R1373" s="281"/>
      <c r="S1373" s="281"/>
      <c r="T1373" s="282"/>
      <c r="U1373" s="15"/>
      <c r="V1373" s="15"/>
      <c r="W1373" s="15"/>
      <c r="X1373" s="15"/>
      <c r="Y1373" s="15"/>
      <c r="Z1373" s="15"/>
      <c r="AA1373" s="15"/>
      <c r="AB1373" s="15"/>
      <c r="AC1373" s="15"/>
      <c r="AD1373" s="15"/>
      <c r="AE1373" s="15"/>
      <c r="AT1373" s="283" t="s">
        <v>364</v>
      </c>
      <c r="AU1373" s="283" t="s">
        <v>90</v>
      </c>
      <c r="AV1373" s="15" t="s">
        <v>214</v>
      </c>
      <c r="AW1373" s="15" t="s">
        <v>36</v>
      </c>
      <c r="AX1373" s="15" t="s">
        <v>88</v>
      </c>
      <c r="AY1373" s="283" t="s">
        <v>215</v>
      </c>
    </row>
    <row r="1374" s="2" customFormat="1" ht="21.75" customHeight="1">
      <c r="A1374" s="39"/>
      <c r="B1374" s="40"/>
      <c r="C1374" s="220" t="s">
        <v>1359</v>
      </c>
      <c r="D1374" s="220" t="s">
        <v>216</v>
      </c>
      <c r="E1374" s="221" t="s">
        <v>1360</v>
      </c>
      <c r="F1374" s="222" t="s">
        <v>1361</v>
      </c>
      <c r="G1374" s="223" t="s">
        <v>583</v>
      </c>
      <c r="H1374" s="224">
        <v>0.311</v>
      </c>
      <c r="I1374" s="225"/>
      <c r="J1374" s="226">
        <f>ROUND(I1374*H1374,2)</f>
        <v>0</v>
      </c>
      <c r="K1374" s="222" t="s">
        <v>359</v>
      </c>
      <c r="L1374" s="45"/>
      <c r="M1374" s="227" t="s">
        <v>1</v>
      </c>
      <c r="N1374" s="228" t="s">
        <v>46</v>
      </c>
      <c r="O1374" s="92"/>
      <c r="P1374" s="229">
        <f>O1374*H1374</f>
        <v>0</v>
      </c>
      <c r="Q1374" s="229">
        <v>1.06277</v>
      </c>
      <c r="R1374" s="229">
        <f>Q1374*H1374</f>
        <v>0.33052146999999998</v>
      </c>
      <c r="S1374" s="229">
        <v>0</v>
      </c>
      <c r="T1374" s="230">
        <f>S1374*H1374</f>
        <v>0</v>
      </c>
      <c r="U1374" s="39"/>
      <c r="V1374" s="39"/>
      <c r="W1374" s="39"/>
      <c r="X1374" s="39"/>
      <c r="Y1374" s="39"/>
      <c r="Z1374" s="39"/>
      <c r="AA1374" s="39"/>
      <c r="AB1374" s="39"/>
      <c r="AC1374" s="39"/>
      <c r="AD1374" s="39"/>
      <c r="AE1374" s="39"/>
      <c r="AR1374" s="231" t="s">
        <v>214</v>
      </c>
      <c r="AT1374" s="231" t="s">
        <v>216</v>
      </c>
      <c r="AU1374" s="231" t="s">
        <v>90</v>
      </c>
      <c r="AY1374" s="18" t="s">
        <v>215</v>
      </c>
      <c r="BE1374" s="232">
        <f>IF(N1374="základní",J1374,0)</f>
        <v>0</v>
      </c>
      <c r="BF1374" s="232">
        <f>IF(N1374="snížená",J1374,0)</f>
        <v>0</v>
      </c>
      <c r="BG1374" s="232">
        <f>IF(N1374="zákl. přenesená",J1374,0)</f>
        <v>0</v>
      </c>
      <c r="BH1374" s="232">
        <f>IF(N1374="sníž. přenesená",J1374,0)</f>
        <v>0</v>
      </c>
      <c r="BI1374" s="232">
        <f>IF(N1374="nulová",J1374,0)</f>
        <v>0</v>
      </c>
      <c r="BJ1374" s="18" t="s">
        <v>88</v>
      </c>
      <c r="BK1374" s="232">
        <f>ROUND(I1374*H1374,2)</f>
        <v>0</v>
      </c>
      <c r="BL1374" s="18" t="s">
        <v>214</v>
      </c>
      <c r="BM1374" s="231" t="s">
        <v>1362</v>
      </c>
    </row>
    <row r="1375" s="2" customFormat="1">
      <c r="A1375" s="39"/>
      <c r="B1375" s="40"/>
      <c r="C1375" s="41"/>
      <c r="D1375" s="233" t="s">
        <v>221</v>
      </c>
      <c r="E1375" s="41"/>
      <c r="F1375" s="234" t="s">
        <v>1363</v>
      </c>
      <c r="G1375" s="41"/>
      <c r="H1375" s="41"/>
      <c r="I1375" s="235"/>
      <c r="J1375" s="41"/>
      <c r="K1375" s="41"/>
      <c r="L1375" s="45"/>
      <c r="M1375" s="236"/>
      <c r="N1375" s="237"/>
      <c r="O1375" s="92"/>
      <c r="P1375" s="92"/>
      <c r="Q1375" s="92"/>
      <c r="R1375" s="92"/>
      <c r="S1375" s="92"/>
      <c r="T1375" s="93"/>
      <c r="U1375" s="39"/>
      <c r="V1375" s="39"/>
      <c r="W1375" s="39"/>
      <c r="X1375" s="39"/>
      <c r="Y1375" s="39"/>
      <c r="Z1375" s="39"/>
      <c r="AA1375" s="39"/>
      <c r="AB1375" s="39"/>
      <c r="AC1375" s="39"/>
      <c r="AD1375" s="39"/>
      <c r="AE1375" s="39"/>
      <c r="AT1375" s="18" t="s">
        <v>221</v>
      </c>
      <c r="AU1375" s="18" t="s">
        <v>90</v>
      </c>
    </row>
    <row r="1376" s="2" customFormat="1">
      <c r="A1376" s="39"/>
      <c r="B1376" s="40"/>
      <c r="C1376" s="41"/>
      <c r="D1376" s="250" t="s">
        <v>362</v>
      </c>
      <c r="E1376" s="41"/>
      <c r="F1376" s="251" t="s">
        <v>1364</v>
      </c>
      <c r="G1376" s="41"/>
      <c r="H1376" s="41"/>
      <c r="I1376" s="235"/>
      <c r="J1376" s="41"/>
      <c r="K1376" s="41"/>
      <c r="L1376" s="45"/>
      <c r="M1376" s="236"/>
      <c r="N1376" s="237"/>
      <c r="O1376" s="92"/>
      <c r="P1376" s="92"/>
      <c r="Q1376" s="92"/>
      <c r="R1376" s="92"/>
      <c r="S1376" s="92"/>
      <c r="T1376" s="93"/>
      <c r="U1376" s="39"/>
      <c r="V1376" s="39"/>
      <c r="W1376" s="39"/>
      <c r="X1376" s="39"/>
      <c r="Y1376" s="39"/>
      <c r="Z1376" s="39"/>
      <c r="AA1376" s="39"/>
      <c r="AB1376" s="39"/>
      <c r="AC1376" s="39"/>
      <c r="AD1376" s="39"/>
      <c r="AE1376" s="39"/>
      <c r="AT1376" s="18" t="s">
        <v>362</v>
      </c>
      <c r="AU1376" s="18" t="s">
        <v>90</v>
      </c>
    </row>
    <row r="1377" s="13" customFormat="1">
      <c r="A1377" s="13"/>
      <c r="B1377" s="252"/>
      <c r="C1377" s="253"/>
      <c r="D1377" s="233" t="s">
        <v>364</v>
      </c>
      <c r="E1377" s="254" t="s">
        <v>1</v>
      </c>
      <c r="F1377" s="255" t="s">
        <v>1058</v>
      </c>
      <c r="G1377" s="253"/>
      <c r="H1377" s="254" t="s">
        <v>1</v>
      </c>
      <c r="I1377" s="256"/>
      <c r="J1377" s="253"/>
      <c r="K1377" s="253"/>
      <c r="L1377" s="257"/>
      <c r="M1377" s="258"/>
      <c r="N1377" s="259"/>
      <c r="O1377" s="259"/>
      <c r="P1377" s="259"/>
      <c r="Q1377" s="259"/>
      <c r="R1377" s="259"/>
      <c r="S1377" s="259"/>
      <c r="T1377" s="260"/>
      <c r="U1377" s="13"/>
      <c r="V1377" s="13"/>
      <c r="W1377" s="13"/>
      <c r="X1377" s="13"/>
      <c r="Y1377" s="13"/>
      <c r="Z1377" s="13"/>
      <c r="AA1377" s="13"/>
      <c r="AB1377" s="13"/>
      <c r="AC1377" s="13"/>
      <c r="AD1377" s="13"/>
      <c r="AE1377" s="13"/>
      <c r="AT1377" s="261" t="s">
        <v>364</v>
      </c>
      <c r="AU1377" s="261" t="s">
        <v>90</v>
      </c>
      <c r="AV1377" s="13" t="s">
        <v>88</v>
      </c>
      <c r="AW1377" s="13" t="s">
        <v>36</v>
      </c>
      <c r="AX1377" s="13" t="s">
        <v>81</v>
      </c>
      <c r="AY1377" s="261" t="s">
        <v>215</v>
      </c>
    </row>
    <row r="1378" s="13" customFormat="1">
      <c r="A1378" s="13"/>
      <c r="B1378" s="252"/>
      <c r="C1378" s="253"/>
      <c r="D1378" s="233" t="s">
        <v>364</v>
      </c>
      <c r="E1378" s="254" t="s">
        <v>1</v>
      </c>
      <c r="F1378" s="255" t="s">
        <v>1250</v>
      </c>
      <c r="G1378" s="253"/>
      <c r="H1378" s="254" t="s">
        <v>1</v>
      </c>
      <c r="I1378" s="256"/>
      <c r="J1378" s="253"/>
      <c r="K1378" s="253"/>
      <c r="L1378" s="257"/>
      <c r="M1378" s="258"/>
      <c r="N1378" s="259"/>
      <c r="O1378" s="259"/>
      <c r="P1378" s="259"/>
      <c r="Q1378" s="259"/>
      <c r="R1378" s="259"/>
      <c r="S1378" s="259"/>
      <c r="T1378" s="260"/>
      <c r="U1378" s="13"/>
      <c r="V1378" s="13"/>
      <c r="W1378" s="13"/>
      <c r="X1378" s="13"/>
      <c r="Y1378" s="13"/>
      <c r="Z1378" s="13"/>
      <c r="AA1378" s="13"/>
      <c r="AB1378" s="13"/>
      <c r="AC1378" s="13"/>
      <c r="AD1378" s="13"/>
      <c r="AE1378" s="13"/>
      <c r="AT1378" s="261" t="s">
        <v>364</v>
      </c>
      <c r="AU1378" s="261" t="s">
        <v>90</v>
      </c>
      <c r="AV1378" s="13" t="s">
        <v>88</v>
      </c>
      <c r="AW1378" s="13" t="s">
        <v>36</v>
      </c>
      <c r="AX1378" s="13" t="s">
        <v>81</v>
      </c>
      <c r="AY1378" s="261" t="s">
        <v>215</v>
      </c>
    </row>
    <row r="1379" s="13" customFormat="1">
      <c r="A1379" s="13"/>
      <c r="B1379" s="252"/>
      <c r="C1379" s="253"/>
      <c r="D1379" s="233" t="s">
        <v>364</v>
      </c>
      <c r="E1379" s="254" t="s">
        <v>1</v>
      </c>
      <c r="F1379" s="255" t="s">
        <v>1255</v>
      </c>
      <c r="G1379" s="253"/>
      <c r="H1379" s="254" t="s">
        <v>1</v>
      </c>
      <c r="I1379" s="256"/>
      <c r="J1379" s="253"/>
      <c r="K1379" s="253"/>
      <c r="L1379" s="257"/>
      <c r="M1379" s="258"/>
      <c r="N1379" s="259"/>
      <c r="O1379" s="259"/>
      <c r="P1379" s="259"/>
      <c r="Q1379" s="259"/>
      <c r="R1379" s="259"/>
      <c r="S1379" s="259"/>
      <c r="T1379" s="260"/>
      <c r="U1379" s="13"/>
      <c r="V1379" s="13"/>
      <c r="W1379" s="13"/>
      <c r="X1379" s="13"/>
      <c r="Y1379" s="13"/>
      <c r="Z1379" s="13"/>
      <c r="AA1379" s="13"/>
      <c r="AB1379" s="13"/>
      <c r="AC1379" s="13"/>
      <c r="AD1379" s="13"/>
      <c r="AE1379" s="13"/>
      <c r="AT1379" s="261" t="s">
        <v>364</v>
      </c>
      <c r="AU1379" s="261" t="s">
        <v>90</v>
      </c>
      <c r="AV1379" s="13" t="s">
        <v>88</v>
      </c>
      <c r="AW1379" s="13" t="s">
        <v>36</v>
      </c>
      <c r="AX1379" s="13" t="s">
        <v>81</v>
      </c>
      <c r="AY1379" s="261" t="s">
        <v>215</v>
      </c>
    </row>
    <row r="1380" s="14" customFormat="1">
      <c r="A1380" s="14"/>
      <c r="B1380" s="262"/>
      <c r="C1380" s="263"/>
      <c r="D1380" s="233" t="s">
        <v>364</v>
      </c>
      <c r="E1380" s="264" t="s">
        <v>1</v>
      </c>
      <c r="F1380" s="265" t="s">
        <v>1365</v>
      </c>
      <c r="G1380" s="263"/>
      <c r="H1380" s="266">
        <v>0.023</v>
      </c>
      <c r="I1380" s="267"/>
      <c r="J1380" s="263"/>
      <c r="K1380" s="263"/>
      <c r="L1380" s="268"/>
      <c r="M1380" s="269"/>
      <c r="N1380" s="270"/>
      <c r="O1380" s="270"/>
      <c r="P1380" s="270"/>
      <c r="Q1380" s="270"/>
      <c r="R1380" s="270"/>
      <c r="S1380" s="270"/>
      <c r="T1380" s="271"/>
      <c r="U1380" s="14"/>
      <c r="V1380" s="14"/>
      <c r="W1380" s="14"/>
      <c r="X1380" s="14"/>
      <c r="Y1380" s="14"/>
      <c r="Z1380" s="14"/>
      <c r="AA1380" s="14"/>
      <c r="AB1380" s="14"/>
      <c r="AC1380" s="14"/>
      <c r="AD1380" s="14"/>
      <c r="AE1380" s="14"/>
      <c r="AT1380" s="272" t="s">
        <v>364</v>
      </c>
      <c r="AU1380" s="272" t="s">
        <v>90</v>
      </c>
      <c r="AV1380" s="14" t="s">
        <v>90</v>
      </c>
      <c r="AW1380" s="14" t="s">
        <v>36</v>
      </c>
      <c r="AX1380" s="14" t="s">
        <v>81</v>
      </c>
      <c r="AY1380" s="272" t="s">
        <v>215</v>
      </c>
    </row>
    <row r="1381" s="13" customFormat="1">
      <c r="A1381" s="13"/>
      <c r="B1381" s="252"/>
      <c r="C1381" s="253"/>
      <c r="D1381" s="233" t="s">
        <v>364</v>
      </c>
      <c r="E1381" s="254" t="s">
        <v>1</v>
      </c>
      <c r="F1381" s="255" t="s">
        <v>1258</v>
      </c>
      <c r="G1381" s="253"/>
      <c r="H1381" s="254" t="s">
        <v>1</v>
      </c>
      <c r="I1381" s="256"/>
      <c r="J1381" s="253"/>
      <c r="K1381" s="253"/>
      <c r="L1381" s="257"/>
      <c r="M1381" s="258"/>
      <c r="N1381" s="259"/>
      <c r="O1381" s="259"/>
      <c r="P1381" s="259"/>
      <c r="Q1381" s="259"/>
      <c r="R1381" s="259"/>
      <c r="S1381" s="259"/>
      <c r="T1381" s="260"/>
      <c r="U1381" s="13"/>
      <c r="V1381" s="13"/>
      <c r="W1381" s="13"/>
      <c r="X1381" s="13"/>
      <c r="Y1381" s="13"/>
      <c r="Z1381" s="13"/>
      <c r="AA1381" s="13"/>
      <c r="AB1381" s="13"/>
      <c r="AC1381" s="13"/>
      <c r="AD1381" s="13"/>
      <c r="AE1381" s="13"/>
      <c r="AT1381" s="261" t="s">
        <v>364</v>
      </c>
      <c r="AU1381" s="261" t="s">
        <v>90</v>
      </c>
      <c r="AV1381" s="13" t="s">
        <v>88</v>
      </c>
      <c r="AW1381" s="13" t="s">
        <v>36</v>
      </c>
      <c r="AX1381" s="13" t="s">
        <v>81</v>
      </c>
      <c r="AY1381" s="261" t="s">
        <v>215</v>
      </c>
    </row>
    <row r="1382" s="14" customFormat="1">
      <c r="A1382" s="14"/>
      <c r="B1382" s="262"/>
      <c r="C1382" s="263"/>
      <c r="D1382" s="233" t="s">
        <v>364</v>
      </c>
      <c r="E1382" s="264" t="s">
        <v>1</v>
      </c>
      <c r="F1382" s="265" t="s">
        <v>1366</v>
      </c>
      <c r="G1382" s="263"/>
      <c r="H1382" s="266">
        <v>0.021999999999999999</v>
      </c>
      <c r="I1382" s="267"/>
      <c r="J1382" s="263"/>
      <c r="K1382" s="263"/>
      <c r="L1382" s="268"/>
      <c r="M1382" s="269"/>
      <c r="N1382" s="270"/>
      <c r="O1382" s="270"/>
      <c r="P1382" s="270"/>
      <c r="Q1382" s="270"/>
      <c r="R1382" s="270"/>
      <c r="S1382" s="270"/>
      <c r="T1382" s="271"/>
      <c r="U1382" s="14"/>
      <c r="V1382" s="14"/>
      <c r="W1382" s="14"/>
      <c r="X1382" s="14"/>
      <c r="Y1382" s="14"/>
      <c r="Z1382" s="14"/>
      <c r="AA1382" s="14"/>
      <c r="AB1382" s="14"/>
      <c r="AC1382" s="14"/>
      <c r="AD1382" s="14"/>
      <c r="AE1382" s="14"/>
      <c r="AT1382" s="272" t="s">
        <v>364</v>
      </c>
      <c r="AU1382" s="272" t="s">
        <v>90</v>
      </c>
      <c r="AV1382" s="14" t="s">
        <v>90</v>
      </c>
      <c r="AW1382" s="14" t="s">
        <v>36</v>
      </c>
      <c r="AX1382" s="14" t="s">
        <v>81</v>
      </c>
      <c r="AY1382" s="272" t="s">
        <v>215</v>
      </c>
    </row>
    <row r="1383" s="13" customFormat="1">
      <c r="A1383" s="13"/>
      <c r="B1383" s="252"/>
      <c r="C1383" s="253"/>
      <c r="D1383" s="233" t="s">
        <v>364</v>
      </c>
      <c r="E1383" s="254" t="s">
        <v>1</v>
      </c>
      <c r="F1383" s="255" t="s">
        <v>1261</v>
      </c>
      <c r="G1383" s="253"/>
      <c r="H1383" s="254" t="s">
        <v>1</v>
      </c>
      <c r="I1383" s="256"/>
      <c r="J1383" s="253"/>
      <c r="K1383" s="253"/>
      <c r="L1383" s="257"/>
      <c r="M1383" s="258"/>
      <c r="N1383" s="259"/>
      <c r="O1383" s="259"/>
      <c r="P1383" s="259"/>
      <c r="Q1383" s="259"/>
      <c r="R1383" s="259"/>
      <c r="S1383" s="259"/>
      <c r="T1383" s="260"/>
      <c r="U1383" s="13"/>
      <c r="V1383" s="13"/>
      <c r="W1383" s="13"/>
      <c r="X1383" s="13"/>
      <c r="Y1383" s="13"/>
      <c r="Z1383" s="13"/>
      <c r="AA1383" s="13"/>
      <c r="AB1383" s="13"/>
      <c r="AC1383" s="13"/>
      <c r="AD1383" s="13"/>
      <c r="AE1383" s="13"/>
      <c r="AT1383" s="261" t="s">
        <v>364</v>
      </c>
      <c r="AU1383" s="261" t="s">
        <v>90</v>
      </c>
      <c r="AV1383" s="13" t="s">
        <v>88</v>
      </c>
      <c r="AW1383" s="13" t="s">
        <v>36</v>
      </c>
      <c r="AX1383" s="13" t="s">
        <v>81</v>
      </c>
      <c r="AY1383" s="261" t="s">
        <v>215</v>
      </c>
    </row>
    <row r="1384" s="14" customFormat="1">
      <c r="A1384" s="14"/>
      <c r="B1384" s="262"/>
      <c r="C1384" s="263"/>
      <c r="D1384" s="233" t="s">
        <v>364</v>
      </c>
      <c r="E1384" s="264" t="s">
        <v>1</v>
      </c>
      <c r="F1384" s="265" t="s">
        <v>1367</v>
      </c>
      <c r="G1384" s="263"/>
      <c r="H1384" s="266">
        <v>0.080000000000000002</v>
      </c>
      <c r="I1384" s="267"/>
      <c r="J1384" s="263"/>
      <c r="K1384" s="263"/>
      <c r="L1384" s="268"/>
      <c r="M1384" s="269"/>
      <c r="N1384" s="270"/>
      <c r="O1384" s="270"/>
      <c r="P1384" s="270"/>
      <c r="Q1384" s="270"/>
      <c r="R1384" s="270"/>
      <c r="S1384" s="270"/>
      <c r="T1384" s="271"/>
      <c r="U1384" s="14"/>
      <c r="V1384" s="14"/>
      <c r="W1384" s="14"/>
      <c r="X1384" s="14"/>
      <c r="Y1384" s="14"/>
      <c r="Z1384" s="14"/>
      <c r="AA1384" s="14"/>
      <c r="AB1384" s="14"/>
      <c r="AC1384" s="14"/>
      <c r="AD1384" s="14"/>
      <c r="AE1384" s="14"/>
      <c r="AT1384" s="272" t="s">
        <v>364</v>
      </c>
      <c r="AU1384" s="272" t="s">
        <v>90</v>
      </c>
      <c r="AV1384" s="14" t="s">
        <v>90</v>
      </c>
      <c r="AW1384" s="14" t="s">
        <v>36</v>
      </c>
      <c r="AX1384" s="14" t="s">
        <v>81</v>
      </c>
      <c r="AY1384" s="272" t="s">
        <v>215</v>
      </c>
    </row>
    <row r="1385" s="13" customFormat="1">
      <c r="A1385" s="13"/>
      <c r="B1385" s="252"/>
      <c r="C1385" s="253"/>
      <c r="D1385" s="233" t="s">
        <v>364</v>
      </c>
      <c r="E1385" s="254" t="s">
        <v>1</v>
      </c>
      <c r="F1385" s="255" t="s">
        <v>1270</v>
      </c>
      <c r="G1385" s="253"/>
      <c r="H1385" s="254" t="s">
        <v>1</v>
      </c>
      <c r="I1385" s="256"/>
      <c r="J1385" s="253"/>
      <c r="K1385" s="253"/>
      <c r="L1385" s="257"/>
      <c r="M1385" s="258"/>
      <c r="N1385" s="259"/>
      <c r="O1385" s="259"/>
      <c r="P1385" s="259"/>
      <c r="Q1385" s="259"/>
      <c r="R1385" s="259"/>
      <c r="S1385" s="259"/>
      <c r="T1385" s="260"/>
      <c r="U1385" s="13"/>
      <c r="V1385" s="13"/>
      <c r="W1385" s="13"/>
      <c r="X1385" s="13"/>
      <c r="Y1385" s="13"/>
      <c r="Z1385" s="13"/>
      <c r="AA1385" s="13"/>
      <c r="AB1385" s="13"/>
      <c r="AC1385" s="13"/>
      <c r="AD1385" s="13"/>
      <c r="AE1385" s="13"/>
      <c r="AT1385" s="261" t="s">
        <v>364</v>
      </c>
      <c r="AU1385" s="261" t="s">
        <v>90</v>
      </c>
      <c r="AV1385" s="13" t="s">
        <v>88</v>
      </c>
      <c r="AW1385" s="13" t="s">
        <v>36</v>
      </c>
      <c r="AX1385" s="13" t="s">
        <v>81</v>
      </c>
      <c r="AY1385" s="261" t="s">
        <v>215</v>
      </c>
    </row>
    <row r="1386" s="14" customFormat="1">
      <c r="A1386" s="14"/>
      <c r="B1386" s="262"/>
      <c r="C1386" s="263"/>
      <c r="D1386" s="233" t="s">
        <v>364</v>
      </c>
      <c r="E1386" s="264" t="s">
        <v>1</v>
      </c>
      <c r="F1386" s="265" t="s">
        <v>1368</v>
      </c>
      <c r="G1386" s="263"/>
      <c r="H1386" s="266">
        <v>0.0030000000000000001</v>
      </c>
      <c r="I1386" s="267"/>
      <c r="J1386" s="263"/>
      <c r="K1386" s="263"/>
      <c r="L1386" s="268"/>
      <c r="M1386" s="269"/>
      <c r="N1386" s="270"/>
      <c r="O1386" s="270"/>
      <c r="P1386" s="270"/>
      <c r="Q1386" s="270"/>
      <c r="R1386" s="270"/>
      <c r="S1386" s="270"/>
      <c r="T1386" s="271"/>
      <c r="U1386" s="14"/>
      <c r="V1386" s="14"/>
      <c r="W1386" s="14"/>
      <c r="X1386" s="14"/>
      <c r="Y1386" s="14"/>
      <c r="Z1386" s="14"/>
      <c r="AA1386" s="14"/>
      <c r="AB1386" s="14"/>
      <c r="AC1386" s="14"/>
      <c r="AD1386" s="14"/>
      <c r="AE1386" s="14"/>
      <c r="AT1386" s="272" t="s">
        <v>364</v>
      </c>
      <c r="AU1386" s="272" t="s">
        <v>90</v>
      </c>
      <c r="AV1386" s="14" t="s">
        <v>90</v>
      </c>
      <c r="AW1386" s="14" t="s">
        <v>36</v>
      </c>
      <c r="AX1386" s="14" t="s">
        <v>81</v>
      </c>
      <c r="AY1386" s="272" t="s">
        <v>215</v>
      </c>
    </row>
    <row r="1387" s="14" customFormat="1">
      <c r="A1387" s="14"/>
      <c r="B1387" s="262"/>
      <c r="C1387" s="263"/>
      <c r="D1387" s="233" t="s">
        <v>364</v>
      </c>
      <c r="E1387" s="264" t="s">
        <v>1</v>
      </c>
      <c r="F1387" s="265" t="s">
        <v>1369</v>
      </c>
      <c r="G1387" s="263"/>
      <c r="H1387" s="266">
        <v>0.01</v>
      </c>
      <c r="I1387" s="267"/>
      <c r="J1387" s="263"/>
      <c r="K1387" s="263"/>
      <c r="L1387" s="268"/>
      <c r="M1387" s="269"/>
      <c r="N1387" s="270"/>
      <c r="O1387" s="270"/>
      <c r="P1387" s="270"/>
      <c r="Q1387" s="270"/>
      <c r="R1387" s="270"/>
      <c r="S1387" s="270"/>
      <c r="T1387" s="271"/>
      <c r="U1387" s="14"/>
      <c r="V1387" s="14"/>
      <c r="W1387" s="14"/>
      <c r="X1387" s="14"/>
      <c r="Y1387" s="14"/>
      <c r="Z1387" s="14"/>
      <c r="AA1387" s="14"/>
      <c r="AB1387" s="14"/>
      <c r="AC1387" s="14"/>
      <c r="AD1387" s="14"/>
      <c r="AE1387" s="14"/>
      <c r="AT1387" s="272" t="s">
        <v>364</v>
      </c>
      <c r="AU1387" s="272" t="s">
        <v>90</v>
      </c>
      <c r="AV1387" s="14" t="s">
        <v>90</v>
      </c>
      <c r="AW1387" s="14" t="s">
        <v>36</v>
      </c>
      <c r="AX1387" s="14" t="s">
        <v>81</v>
      </c>
      <c r="AY1387" s="272" t="s">
        <v>215</v>
      </c>
    </row>
    <row r="1388" s="14" customFormat="1">
      <c r="A1388" s="14"/>
      <c r="B1388" s="262"/>
      <c r="C1388" s="263"/>
      <c r="D1388" s="233" t="s">
        <v>364</v>
      </c>
      <c r="E1388" s="264" t="s">
        <v>1</v>
      </c>
      <c r="F1388" s="265" t="s">
        <v>1370</v>
      </c>
      <c r="G1388" s="263"/>
      <c r="H1388" s="266">
        <v>0.0089999999999999993</v>
      </c>
      <c r="I1388" s="267"/>
      <c r="J1388" s="263"/>
      <c r="K1388" s="263"/>
      <c r="L1388" s="268"/>
      <c r="M1388" s="269"/>
      <c r="N1388" s="270"/>
      <c r="O1388" s="270"/>
      <c r="P1388" s="270"/>
      <c r="Q1388" s="270"/>
      <c r="R1388" s="270"/>
      <c r="S1388" s="270"/>
      <c r="T1388" s="271"/>
      <c r="U1388" s="14"/>
      <c r="V1388" s="14"/>
      <c r="W1388" s="14"/>
      <c r="X1388" s="14"/>
      <c r="Y1388" s="14"/>
      <c r="Z1388" s="14"/>
      <c r="AA1388" s="14"/>
      <c r="AB1388" s="14"/>
      <c r="AC1388" s="14"/>
      <c r="AD1388" s="14"/>
      <c r="AE1388" s="14"/>
      <c r="AT1388" s="272" t="s">
        <v>364</v>
      </c>
      <c r="AU1388" s="272" t="s">
        <v>90</v>
      </c>
      <c r="AV1388" s="14" t="s">
        <v>90</v>
      </c>
      <c r="AW1388" s="14" t="s">
        <v>36</v>
      </c>
      <c r="AX1388" s="14" t="s">
        <v>81</v>
      </c>
      <c r="AY1388" s="272" t="s">
        <v>215</v>
      </c>
    </row>
    <row r="1389" s="14" customFormat="1">
      <c r="A1389" s="14"/>
      <c r="B1389" s="262"/>
      <c r="C1389" s="263"/>
      <c r="D1389" s="233" t="s">
        <v>364</v>
      </c>
      <c r="E1389" s="264" t="s">
        <v>1</v>
      </c>
      <c r="F1389" s="265" t="s">
        <v>1371</v>
      </c>
      <c r="G1389" s="263"/>
      <c r="H1389" s="266">
        <v>0.027</v>
      </c>
      <c r="I1389" s="267"/>
      <c r="J1389" s="263"/>
      <c r="K1389" s="263"/>
      <c r="L1389" s="268"/>
      <c r="M1389" s="269"/>
      <c r="N1389" s="270"/>
      <c r="O1389" s="270"/>
      <c r="P1389" s="270"/>
      <c r="Q1389" s="270"/>
      <c r="R1389" s="270"/>
      <c r="S1389" s="270"/>
      <c r="T1389" s="271"/>
      <c r="U1389" s="14"/>
      <c r="V1389" s="14"/>
      <c r="W1389" s="14"/>
      <c r="X1389" s="14"/>
      <c r="Y1389" s="14"/>
      <c r="Z1389" s="14"/>
      <c r="AA1389" s="14"/>
      <c r="AB1389" s="14"/>
      <c r="AC1389" s="14"/>
      <c r="AD1389" s="14"/>
      <c r="AE1389" s="14"/>
      <c r="AT1389" s="272" t="s">
        <v>364</v>
      </c>
      <c r="AU1389" s="272" t="s">
        <v>90</v>
      </c>
      <c r="AV1389" s="14" t="s">
        <v>90</v>
      </c>
      <c r="AW1389" s="14" t="s">
        <v>36</v>
      </c>
      <c r="AX1389" s="14" t="s">
        <v>81</v>
      </c>
      <c r="AY1389" s="272" t="s">
        <v>215</v>
      </c>
    </row>
    <row r="1390" s="14" customFormat="1">
      <c r="A1390" s="14"/>
      <c r="B1390" s="262"/>
      <c r="C1390" s="263"/>
      <c r="D1390" s="233" t="s">
        <v>364</v>
      </c>
      <c r="E1390" s="264" t="s">
        <v>1</v>
      </c>
      <c r="F1390" s="265" t="s">
        <v>1372</v>
      </c>
      <c r="G1390" s="263"/>
      <c r="H1390" s="266">
        <v>0.0070000000000000001</v>
      </c>
      <c r="I1390" s="267"/>
      <c r="J1390" s="263"/>
      <c r="K1390" s="263"/>
      <c r="L1390" s="268"/>
      <c r="M1390" s="269"/>
      <c r="N1390" s="270"/>
      <c r="O1390" s="270"/>
      <c r="P1390" s="270"/>
      <c r="Q1390" s="270"/>
      <c r="R1390" s="270"/>
      <c r="S1390" s="270"/>
      <c r="T1390" s="271"/>
      <c r="U1390" s="14"/>
      <c r="V1390" s="14"/>
      <c r="W1390" s="14"/>
      <c r="X1390" s="14"/>
      <c r="Y1390" s="14"/>
      <c r="Z1390" s="14"/>
      <c r="AA1390" s="14"/>
      <c r="AB1390" s="14"/>
      <c r="AC1390" s="14"/>
      <c r="AD1390" s="14"/>
      <c r="AE1390" s="14"/>
      <c r="AT1390" s="272" t="s">
        <v>364</v>
      </c>
      <c r="AU1390" s="272" t="s">
        <v>90</v>
      </c>
      <c r="AV1390" s="14" t="s">
        <v>90</v>
      </c>
      <c r="AW1390" s="14" t="s">
        <v>36</v>
      </c>
      <c r="AX1390" s="14" t="s">
        <v>81</v>
      </c>
      <c r="AY1390" s="272" t="s">
        <v>215</v>
      </c>
    </row>
    <row r="1391" s="14" customFormat="1">
      <c r="A1391" s="14"/>
      <c r="B1391" s="262"/>
      <c r="C1391" s="263"/>
      <c r="D1391" s="233" t="s">
        <v>364</v>
      </c>
      <c r="E1391" s="264" t="s">
        <v>1</v>
      </c>
      <c r="F1391" s="265" t="s">
        <v>1373</v>
      </c>
      <c r="G1391" s="263"/>
      <c r="H1391" s="266">
        <v>0.021000000000000001</v>
      </c>
      <c r="I1391" s="267"/>
      <c r="J1391" s="263"/>
      <c r="K1391" s="263"/>
      <c r="L1391" s="268"/>
      <c r="M1391" s="269"/>
      <c r="N1391" s="270"/>
      <c r="O1391" s="270"/>
      <c r="P1391" s="270"/>
      <c r="Q1391" s="270"/>
      <c r="R1391" s="270"/>
      <c r="S1391" s="270"/>
      <c r="T1391" s="271"/>
      <c r="U1391" s="14"/>
      <c r="V1391" s="14"/>
      <c r="W1391" s="14"/>
      <c r="X1391" s="14"/>
      <c r="Y1391" s="14"/>
      <c r="Z1391" s="14"/>
      <c r="AA1391" s="14"/>
      <c r="AB1391" s="14"/>
      <c r="AC1391" s="14"/>
      <c r="AD1391" s="14"/>
      <c r="AE1391" s="14"/>
      <c r="AT1391" s="272" t="s">
        <v>364</v>
      </c>
      <c r="AU1391" s="272" t="s">
        <v>90</v>
      </c>
      <c r="AV1391" s="14" t="s">
        <v>90</v>
      </c>
      <c r="AW1391" s="14" t="s">
        <v>36</v>
      </c>
      <c r="AX1391" s="14" t="s">
        <v>81</v>
      </c>
      <c r="AY1391" s="272" t="s">
        <v>215</v>
      </c>
    </row>
    <row r="1392" s="14" customFormat="1">
      <c r="A1392" s="14"/>
      <c r="B1392" s="262"/>
      <c r="C1392" s="263"/>
      <c r="D1392" s="233" t="s">
        <v>364</v>
      </c>
      <c r="E1392" s="264" t="s">
        <v>1</v>
      </c>
      <c r="F1392" s="265" t="s">
        <v>1374</v>
      </c>
      <c r="G1392" s="263"/>
      <c r="H1392" s="266">
        <v>0.0040000000000000001</v>
      </c>
      <c r="I1392" s="267"/>
      <c r="J1392" s="263"/>
      <c r="K1392" s="263"/>
      <c r="L1392" s="268"/>
      <c r="M1392" s="269"/>
      <c r="N1392" s="270"/>
      <c r="O1392" s="270"/>
      <c r="P1392" s="270"/>
      <c r="Q1392" s="270"/>
      <c r="R1392" s="270"/>
      <c r="S1392" s="270"/>
      <c r="T1392" s="271"/>
      <c r="U1392" s="14"/>
      <c r="V1392" s="14"/>
      <c r="W1392" s="14"/>
      <c r="X1392" s="14"/>
      <c r="Y1392" s="14"/>
      <c r="Z1392" s="14"/>
      <c r="AA1392" s="14"/>
      <c r="AB1392" s="14"/>
      <c r="AC1392" s="14"/>
      <c r="AD1392" s="14"/>
      <c r="AE1392" s="14"/>
      <c r="AT1392" s="272" t="s">
        <v>364</v>
      </c>
      <c r="AU1392" s="272" t="s">
        <v>90</v>
      </c>
      <c r="AV1392" s="14" t="s">
        <v>90</v>
      </c>
      <c r="AW1392" s="14" t="s">
        <v>36</v>
      </c>
      <c r="AX1392" s="14" t="s">
        <v>81</v>
      </c>
      <c r="AY1392" s="272" t="s">
        <v>215</v>
      </c>
    </row>
    <row r="1393" s="14" customFormat="1">
      <c r="A1393" s="14"/>
      <c r="B1393" s="262"/>
      <c r="C1393" s="263"/>
      <c r="D1393" s="233" t="s">
        <v>364</v>
      </c>
      <c r="E1393" s="264" t="s">
        <v>1</v>
      </c>
      <c r="F1393" s="265" t="s">
        <v>1375</v>
      </c>
      <c r="G1393" s="263"/>
      <c r="H1393" s="266">
        <v>0.010999999999999999</v>
      </c>
      <c r="I1393" s="267"/>
      <c r="J1393" s="263"/>
      <c r="K1393" s="263"/>
      <c r="L1393" s="268"/>
      <c r="M1393" s="269"/>
      <c r="N1393" s="270"/>
      <c r="O1393" s="270"/>
      <c r="P1393" s="270"/>
      <c r="Q1393" s="270"/>
      <c r="R1393" s="270"/>
      <c r="S1393" s="270"/>
      <c r="T1393" s="271"/>
      <c r="U1393" s="14"/>
      <c r="V1393" s="14"/>
      <c r="W1393" s="14"/>
      <c r="X1393" s="14"/>
      <c r="Y1393" s="14"/>
      <c r="Z1393" s="14"/>
      <c r="AA1393" s="14"/>
      <c r="AB1393" s="14"/>
      <c r="AC1393" s="14"/>
      <c r="AD1393" s="14"/>
      <c r="AE1393" s="14"/>
      <c r="AT1393" s="272" t="s">
        <v>364</v>
      </c>
      <c r="AU1393" s="272" t="s">
        <v>90</v>
      </c>
      <c r="AV1393" s="14" t="s">
        <v>90</v>
      </c>
      <c r="AW1393" s="14" t="s">
        <v>36</v>
      </c>
      <c r="AX1393" s="14" t="s">
        <v>81</v>
      </c>
      <c r="AY1393" s="272" t="s">
        <v>215</v>
      </c>
    </row>
    <row r="1394" s="14" customFormat="1">
      <c r="A1394" s="14"/>
      <c r="B1394" s="262"/>
      <c r="C1394" s="263"/>
      <c r="D1394" s="233" t="s">
        <v>364</v>
      </c>
      <c r="E1394" s="264" t="s">
        <v>1</v>
      </c>
      <c r="F1394" s="265" t="s">
        <v>1376</v>
      </c>
      <c r="G1394" s="263"/>
      <c r="H1394" s="266">
        <v>0.0060000000000000001</v>
      </c>
      <c r="I1394" s="267"/>
      <c r="J1394" s="263"/>
      <c r="K1394" s="263"/>
      <c r="L1394" s="268"/>
      <c r="M1394" s="269"/>
      <c r="N1394" s="270"/>
      <c r="O1394" s="270"/>
      <c r="P1394" s="270"/>
      <c r="Q1394" s="270"/>
      <c r="R1394" s="270"/>
      <c r="S1394" s="270"/>
      <c r="T1394" s="271"/>
      <c r="U1394" s="14"/>
      <c r="V1394" s="14"/>
      <c r="W1394" s="14"/>
      <c r="X1394" s="14"/>
      <c r="Y1394" s="14"/>
      <c r="Z1394" s="14"/>
      <c r="AA1394" s="14"/>
      <c r="AB1394" s="14"/>
      <c r="AC1394" s="14"/>
      <c r="AD1394" s="14"/>
      <c r="AE1394" s="14"/>
      <c r="AT1394" s="272" t="s">
        <v>364</v>
      </c>
      <c r="AU1394" s="272" t="s">
        <v>90</v>
      </c>
      <c r="AV1394" s="14" t="s">
        <v>90</v>
      </c>
      <c r="AW1394" s="14" t="s">
        <v>36</v>
      </c>
      <c r="AX1394" s="14" t="s">
        <v>81</v>
      </c>
      <c r="AY1394" s="272" t="s">
        <v>215</v>
      </c>
    </row>
    <row r="1395" s="14" customFormat="1">
      <c r="A1395" s="14"/>
      <c r="B1395" s="262"/>
      <c r="C1395" s="263"/>
      <c r="D1395" s="233" t="s">
        <v>364</v>
      </c>
      <c r="E1395" s="264" t="s">
        <v>1</v>
      </c>
      <c r="F1395" s="265" t="s">
        <v>1377</v>
      </c>
      <c r="G1395" s="263"/>
      <c r="H1395" s="266">
        <v>0.025999999999999999</v>
      </c>
      <c r="I1395" s="267"/>
      <c r="J1395" s="263"/>
      <c r="K1395" s="263"/>
      <c r="L1395" s="268"/>
      <c r="M1395" s="269"/>
      <c r="N1395" s="270"/>
      <c r="O1395" s="270"/>
      <c r="P1395" s="270"/>
      <c r="Q1395" s="270"/>
      <c r="R1395" s="270"/>
      <c r="S1395" s="270"/>
      <c r="T1395" s="271"/>
      <c r="U1395" s="14"/>
      <c r="V1395" s="14"/>
      <c r="W1395" s="14"/>
      <c r="X1395" s="14"/>
      <c r="Y1395" s="14"/>
      <c r="Z1395" s="14"/>
      <c r="AA1395" s="14"/>
      <c r="AB1395" s="14"/>
      <c r="AC1395" s="14"/>
      <c r="AD1395" s="14"/>
      <c r="AE1395" s="14"/>
      <c r="AT1395" s="272" t="s">
        <v>364</v>
      </c>
      <c r="AU1395" s="272" t="s">
        <v>90</v>
      </c>
      <c r="AV1395" s="14" t="s">
        <v>90</v>
      </c>
      <c r="AW1395" s="14" t="s">
        <v>36</v>
      </c>
      <c r="AX1395" s="14" t="s">
        <v>81</v>
      </c>
      <c r="AY1395" s="272" t="s">
        <v>215</v>
      </c>
    </row>
    <row r="1396" s="16" customFormat="1">
      <c r="A1396" s="16"/>
      <c r="B1396" s="284"/>
      <c r="C1396" s="285"/>
      <c r="D1396" s="233" t="s">
        <v>364</v>
      </c>
      <c r="E1396" s="286" t="s">
        <v>1</v>
      </c>
      <c r="F1396" s="287" t="s">
        <v>403</v>
      </c>
      <c r="G1396" s="285"/>
      <c r="H1396" s="288">
        <v>0.249</v>
      </c>
      <c r="I1396" s="289"/>
      <c r="J1396" s="285"/>
      <c r="K1396" s="285"/>
      <c r="L1396" s="290"/>
      <c r="M1396" s="291"/>
      <c r="N1396" s="292"/>
      <c r="O1396" s="292"/>
      <c r="P1396" s="292"/>
      <c r="Q1396" s="292"/>
      <c r="R1396" s="292"/>
      <c r="S1396" s="292"/>
      <c r="T1396" s="293"/>
      <c r="U1396" s="16"/>
      <c r="V1396" s="16"/>
      <c r="W1396" s="16"/>
      <c r="X1396" s="16"/>
      <c r="Y1396" s="16"/>
      <c r="Z1396" s="16"/>
      <c r="AA1396" s="16"/>
      <c r="AB1396" s="16"/>
      <c r="AC1396" s="16"/>
      <c r="AD1396" s="16"/>
      <c r="AE1396" s="16"/>
      <c r="AT1396" s="294" t="s">
        <v>364</v>
      </c>
      <c r="AU1396" s="294" t="s">
        <v>90</v>
      </c>
      <c r="AV1396" s="16" t="s">
        <v>227</v>
      </c>
      <c r="AW1396" s="16" t="s">
        <v>36</v>
      </c>
      <c r="AX1396" s="16" t="s">
        <v>81</v>
      </c>
      <c r="AY1396" s="294" t="s">
        <v>215</v>
      </c>
    </row>
    <row r="1397" s="14" customFormat="1">
      <c r="A1397" s="14"/>
      <c r="B1397" s="262"/>
      <c r="C1397" s="263"/>
      <c r="D1397" s="233" t="s">
        <v>364</v>
      </c>
      <c r="E1397" s="264" t="s">
        <v>1</v>
      </c>
      <c r="F1397" s="265" t="s">
        <v>1378</v>
      </c>
      <c r="G1397" s="263"/>
      <c r="H1397" s="266">
        <v>0.062</v>
      </c>
      <c r="I1397" s="267"/>
      <c r="J1397" s="263"/>
      <c r="K1397" s="263"/>
      <c r="L1397" s="268"/>
      <c r="M1397" s="269"/>
      <c r="N1397" s="270"/>
      <c r="O1397" s="270"/>
      <c r="P1397" s="270"/>
      <c r="Q1397" s="270"/>
      <c r="R1397" s="270"/>
      <c r="S1397" s="270"/>
      <c r="T1397" s="271"/>
      <c r="U1397" s="14"/>
      <c r="V1397" s="14"/>
      <c r="W1397" s="14"/>
      <c r="X1397" s="14"/>
      <c r="Y1397" s="14"/>
      <c r="Z1397" s="14"/>
      <c r="AA1397" s="14"/>
      <c r="AB1397" s="14"/>
      <c r="AC1397" s="14"/>
      <c r="AD1397" s="14"/>
      <c r="AE1397" s="14"/>
      <c r="AT1397" s="272" t="s">
        <v>364</v>
      </c>
      <c r="AU1397" s="272" t="s">
        <v>90</v>
      </c>
      <c r="AV1397" s="14" t="s">
        <v>90</v>
      </c>
      <c r="AW1397" s="14" t="s">
        <v>36</v>
      </c>
      <c r="AX1397" s="14" t="s">
        <v>81</v>
      </c>
      <c r="AY1397" s="272" t="s">
        <v>215</v>
      </c>
    </row>
    <row r="1398" s="15" customFormat="1">
      <c r="A1398" s="15"/>
      <c r="B1398" s="273"/>
      <c r="C1398" s="274"/>
      <c r="D1398" s="233" t="s">
        <v>364</v>
      </c>
      <c r="E1398" s="275" t="s">
        <v>1</v>
      </c>
      <c r="F1398" s="276" t="s">
        <v>368</v>
      </c>
      <c r="G1398" s="274"/>
      <c r="H1398" s="277">
        <v>0.311</v>
      </c>
      <c r="I1398" s="278"/>
      <c r="J1398" s="274"/>
      <c r="K1398" s="274"/>
      <c r="L1398" s="279"/>
      <c r="M1398" s="280"/>
      <c r="N1398" s="281"/>
      <c r="O1398" s="281"/>
      <c r="P1398" s="281"/>
      <c r="Q1398" s="281"/>
      <c r="R1398" s="281"/>
      <c r="S1398" s="281"/>
      <c r="T1398" s="282"/>
      <c r="U1398" s="15"/>
      <c r="V1398" s="15"/>
      <c r="W1398" s="15"/>
      <c r="X1398" s="15"/>
      <c r="Y1398" s="15"/>
      <c r="Z1398" s="15"/>
      <c r="AA1398" s="15"/>
      <c r="AB1398" s="15"/>
      <c r="AC1398" s="15"/>
      <c r="AD1398" s="15"/>
      <c r="AE1398" s="15"/>
      <c r="AT1398" s="283" t="s">
        <v>364</v>
      </c>
      <c r="AU1398" s="283" t="s">
        <v>90</v>
      </c>
      <c r="AV1398" s="15" t="s">
        <v>214</v>
      </c>
      <c r="AW1398" s="15" t="s">
        <v>36</v>
      </c>
      <c r="AX1398" s="15" t="s">
        <v>88</v>
      </c>
      <c r="AY1398" s="283" t="s">
        <v>215</v>
      </c>
    </row>
    <row r="1399" s="11" customFormat="1" ht="22.8" customHeight="1">
      <c r="A1399" s="11"/>
      <c r="B1399" s="206"/>
      <c r="C1399" s="207"/>
      <c r="D1399" s="208" t="s">
        <v>80</v>
      </c>
      <c r="E1399" s="248" t="s">
        <v>241</v>
      </c>
      <c r="F1399" s="248" t="s">
        <v>1379</v>
      </c>
      <c r="G1399" s="207"/>
      <c r="H1399" s="207"/>
      <c r="I1399" s="210"/>
      <c r="J1399" s="249">
        <f>BK1399</f>
        <v>0</v>
      </c>
      <c r="K1399" s="207"/>
      <c r="L1399" s="212"/>
      <c r="M1399" s="213"/>
      <c r="N1399" s="214"/>
      <c r="O1399" s="214"/>
      <c r="P1399" s="215">
        <f>P1400+P1704+P1921+P2168</f>
        <v>0</v>
      </c>
      <c r="Q1399" s="214"/>
      <c r="R1399" s="215">
        <f>R1400+R1704+R1921+R2168</f>
        <v>337.43507470999998</v>
      </c>
      <c r="S1399" s="214"/>
      <c r="T1399" s="216">
        <f>T1400+T1704+T1921+T2168</f>
        <v>0.01144122</v>
      </c>
      <c r="U1399" s="11"/>
      <c r="V1399" s="11"/>
      <c r="W1399" s="11"/>
      <c r="X1399" s="11"/>
      <c r="Y1399" s="11"/>
      <c r="Z1399" s="11"/>
      <c r="AA1399" s="11"/>
      <c r="AB1399" s="11"/>
      <c r="AC1399" s="11"/>
      <c r="AD1399" s="11"/>
      <c r="AE1399" s="11"/>
      <c r="AR1399" s="217" t="s">
        <v>88</v>
      </c>
      <c r="AT1399" s="218" t="s">
        <v>80</v>
      </c>
      <c r="AU1399" s="218" t="s">
        <v>88</v>
      </c>
      <c r="AY1399" s="217" t="s">
        <v>215</v>
      </c>
      <c r="BK1399" s="219">
        <f>BK1400+BK1704+BK1921+BK2168</f>
        <v>0</v>
      </c>
    </row>
    <row r="1400" s="11" customFormat="1" ht="20.88" customHeight="1">
      <c r="A1400" s="11"/>
      <c r="B1400" s="206"/>
      <c r="C1400" s="207"/>
      <c r="D1400" s="208" t="s">
        <v>80</v>
      </c>
      <c r="E1400" s="248" t="s">
        <v>1022</v>
      </c>
      <c r="F1400" s="248" t="s">
        <v>1380</v>
      </c>
      <c r="G1400" s="207"/>
      <c r="H1400" s="207"/>
      <c r="I1400" s="210"/>
      <c r="J1400" s="249">
        <f>BK1400</f>
        <v>0</v>
      </c>
      <c r="K1400" s="207"/>
      <c r="L1400" s="212"/>
      <c r="M1400" s="213"/>
      <c r="N1400" s="214"/>
      <c r="O1400" s="214"/>
      <c r="P1400" s="215">
        <f>SUM(P1401:P1703)</f>
        <v>0</v>
      </c>
      <c r="Q1400" s="214"/>
      <c r="R1400" s="215">
        <f>SUM(R1401:R1703)</f>
        <v>88.291251409999987</v>
      </c>
      <c r="S1400" s="214"/>
      <c r="T1400" s="216">
        <f>SUM(T1401:T1703)</f>
        <v>0.0098067599999999994</v>
      </c>
      <c r="U1400" s="11"/>
      <c r="V1400" s="11"/>
      <c r="W1400" s="11"/>
      <c r="X1400" s="11"/>
      <c r="Y1400" s="11"/>
      <c r="Z1400" s="11"/>
      <c r="AA1400" s="11"/>
      <c r="AB1400" s="11"/>
      <c r="AC1400" s="11"/>
      <c r="AD1400" s="11"/>
      <c r="AE1400" s="11"/>
      <c r="AR1400" s="217" t="s">
        <v>88</v>
      </c>
      <c r="AT1400" s="218" t="s">
        <v>80</v>
      </c>
      <c r="AU1400" s="218" t="s">
        <v>90</v>
      </c>
      <c r="AY1400" s="217" t="s">
        <v>215</v>
      </c>
      <c r="BK1400" s="219">
        <f>SUM(BK1401:BK1703)</f>
        <v>0</v>
      </c>
    </row>
    <row r="1401" s="2" customFormat="1" ht="24.15" customHeight="1">
      <c r="A1401" s="39"/>
      <c r="B1401" s="40"/>
      <c r="C1401" s="220" t="s">
        <v>1381</v>
      </c>
      <c r="D1401" s="220" t="s">
        <v>216</v>
      </c>
      <c r="E1401" s="221" t="s">
        <v>1382</v>
      </c>
      <c r="F1401" s="222" t="s">
        <v>1383</v>
      </c>
      <c r="G1401" s="223" t="s">
        <v>523</v>
      </c>
      <c r="H1401" s="224">
        <v>106.926</v>
      </c>
      <c r="I1401" s="225"/>
      <c r="J1401" s="226">
        <f>ROUND(I1401*H1401,2)</f>
        <v>0</v>
      </c>
      <c r="K1401" s="222" t="s">
        <v>359</v>
      </c>
      <c r="L1401" s="45"/>
      <c r="M1401" s="227" t="s">
        <v>1</v>
      </c>
      <c r="N1401" s="228" t="s">
        <v>46</v>
      </c>
      <c r="O1401" s="92"/>
      <c r="P1401" s="229">
        <f>O1401*H1401</f>
        <v>0</v>
      </c>
      <c r="Q1401" s="229">
        <v>0.00025999999999999998</v>
      </c>
      <c r="R1401" s="229">
        <f>Q1401*H1401</f>
        <v>0.027800759999999997</v>
      </c>
      <c r="S1401" s="229">
        <v>0</v>
      </c>
      <c r="T1401" s="230">
        <f>S1401*H1401</f>
        <v>0</v>
      </c>
      <c r="U1401" s="39"/>
      <c r="V1401" s="39"/>
      <c r="W1401" s="39"/>
      <c r="X1401" s="39"/>
      <c r="Y1401" s="39"/>
      <c r="Z1401" s="39"/>
      <c r="AA1401" s="39"/>
      <c r="AB1401" s="39"/>
      <c r="AC1401" s="39"/>
      <c r="AD1401" s="39"/>
      <c r="AE1401" s="39"/>
      <c r="AR1401" s="231" t="s">
        <v>214</v>
      </c>
      <c r="AT1401" s="231" t="s">
        <v>216</v>
      </c>
      <c r="AU1401" s="231" t="s">
        <v>227</v>
      </c>
      <c r="AY1401" s="18" t="s">
        <v>215</v>
      </c>
      <c r="BE1401" s="232">
        <f>IF(N1401="základní",J1401,0)</f>
        <v>0</v>
      </c>
      <c r="BF1401" s="232">
        <f>IF(N1401="snížená",J1401,0)</f>
        <v>0</v>
      </c>
      <c r="BG1401" s="232">
        <f>IF(N1401="zákl. přenesená",J1401,0)</f>
        <v>0</v>
      </c>
      <c r="BH1401" s="232">
        <f>IF(N1401="sníž. přenesená",J1401,0)</f>
        <v>0</v>
      </c>
      <c r="BI1401" s="232">
        <f>IF(N1401="nulová",J1401,0)</f>
        <v>0</v>
      </c>
      <c r="BJ1401" s="18" t="s">
        <v>88</v>
      </c>
      <c r="BK1401" s="232">
        <f>ROUND(I1401*H1401,2)</f>
        <v>0</v>
      </c>
      <c r="BL1401" s="18" t="s">
        <v>214</v>
      </c>
      <c r="BM1401" s="231" t="s">
        <v>1384</v>
      </c>
    </row>
    <row r="1402" s="2" customFormat="1">
      <c r="A1402" s="39"/>
      <c r="B1402" s="40"/>
      <c r="C1402" s="41"/>
      <c r="D1402" s="233" t="s">
        <v>221</v>
      </c>
      <c r="E1402" s="41"/>
      <c r="F1402" s="234" t="s">
        <v>1385</v>
      </c>
      <c r="G1402" s="41"/>
      <c r="H1402" s="41"/>
      <c r="I1402" s="235"/>
      <c r="J1402" s="41"/>
      <c r="K1402" s="41"/>
      <c r="L1402" s="45"/>
      <c r="M1402" s="236"/>
      <c r="N1402" s="237"/>
      <c r="O1402" s="92"/>
      <c r="P1402" s="92"/>
      <c r="Q1402" s="92"/>
      <c r="R1402" s="92"/>
      <c r="S1402" s="92"/>
      <c r="T1402" s="93"/>
      <c r="U1402" s="39"/>
      <c r="V1402" s="39"/>
      <c r="W1402" s="39"/>
      <c r="X1402" s="39"/>
      <c r="Y1402" s="39"/>
      <c r="Z1402" s="39"/>
      <c r="AA1402" s="39"/>
      <c r="AB1402" s="39"/>
      <c r="AC1402" s="39"/>
      <c r="AD1402" s="39"/>
      <c r="AE1402" s="39"/>
      <c r="AT1402" s="18" t="s">
        <v>221</v>
      </c>
      <c r="AU1402" s="18" t="s">
        <v>227</v>
      </c>
    </row>
    <row r="1403" s="2" customFormat="1">
      <c r="A1403" s="39"/>
      <c r="B1403" s="40"/>
      <c r="C1403" s="41"/>
      <c r="D1403" s="250" t="s">
        <v>362</v>
      </c>
      <c r="E1403" s="41"/>
      <c r="F1403" s="251" t="s">
        <v>1386</v>
      </c>
      <c r="G1403" s="41"/>
      <c r="H1403" s="41"/>
      <c r="I1403" s="235"/>
      <c r="J1403" s="41"/>
      <c r="K1403" s="41"/>
      <c r="L1403" s="45"/>
      <c r="M1403" s="236"/>
      <c r="N1403" s="237"/>
      <c r="O1403" s="92"/>
      <c r="P1403" s="92"/>
      <c r="Q1403" s="92"/>
      <c r="R1403" s="92"/>
      <c r="S1403" s="92"/>
      <c r="T1403" s="93"/>
      <c r="U1403" s="39"/>
      <c r="V1403" s="39"/>
      <c r="W1403" s="39"/>
      <c r="X1403" s="39"/>
      <c r="Y1403" s="39"/>
      <c r="Z1403" s="39"/>
      <c r="AA1403" s="39"/>
      <c r="AB1403" s="39"/>
      <c r="AC1403" s="39"/>
      <c r="AD1403" s="39"/>
      <c r="AE1403" s="39"/>
      <c r="AT1403" s="18" t="s">
        <v>362</v>
      </c>
      <c r="AU1403" s="18" t="s">
        <v>227</v>
      </c>
    </row>
    <row r="1404" s="13" customFormat="1">
      <c r="A1404" s="13"/>
      <c r="B1404" s="252"/>
      <c r="C1404" s="253"/>
      <c r="D1404" s="233" t="s">
        <v>364</v>
      </c>
      <c r="E1404" s="254" t="s">
        <v>1</v>
      </c>
      <c r="F1404" s="255" t="s">
        <v>822</v>
      </c>
      <c r="G1404" s="253"/>
      <c r="H1404" s="254" t="s">
        <v>1</v>
      </c>
      <c r="I1404" s="256"/>
      <c r="J1404" s="253"/>
      <c r="K1404" s="253"/>
      <c r="L1404" s="257"/>
      <c r="M1404" s="258"/>
      <c r="N1404" s="259"/>
      <c r="O1404" s="259"/>
      <c r="P1404" s="259"/>
      <c r="Q1404" s="259"/>
      <c r="R1404" s="259"/>
      <c r="S1404" s="259"/>
      <c r="T1404" s="260"/>
      <c r="U1404" s="13"/>
      <c r="V1404" s="13"/>
      <c r="W1404" s="13"/>
      <c r="X1404" s="13"/>
      <c r="Y1404" s="13"/>
      <c r="Z1404" s="13"/>
      <c r="AA1404" s="13"/>
      <c r="AB1404" s="13"/>
      <c r="AC1404" s="13"/>
      <c r="AD1404" s="13"/>
      <c r="AE1404" s="13"/>
      <c r="AT1404" s="261" t="s">
        <v>364</v>
      </c>
      <c r="AU1404" s="261" t="s">
        <v>227</v>
      </c>
      <c r="AV1404" s="13" t="s">
        <v>88</v>
      </c>
      <c r="AW1404" s="13" t="s">
        <v>36</v>
      </c>
      <c r="AX1404" s="13" t="s">
        <v>81</v>
      </c>
      <c r="AY1404" s="261" t="s">
        <v>215</v>
      </c>
    </row>
    <row r="1405" s="13" customFormat="1">
      <c r="A1405" s="13"/>
      <c r="B1405" s="252"/>
      <c r="C1405" s="253"/>
      <c r="D1405" s="233" t="s">
        <v>364</v>
      </c>
      <c r="E1405" s="254" t="s">
        <v>1</v>
      </c>
      <c r="F1405" s="255" t="s">
        <v>1387</v>
      </c>
      <c r="G1405" s="253"/>
      <c r="H1405" s="254" t="s">
        <v>1</v>
      </c>
      <c r="I1405" s="256"/>
      <c r="J1405" s="253"/>
      <c r="K1405" s="253"/>
      <c r="L1405" s="257"/>
      <c r="M1405" s="258"/>
      <c r="N1405" s="259"/>
      <c r="O1405" s="259"/>
      <c r="P1405" s="259"/>
      <c r="Q1405" s="259"/>
      <c r="R1405" s="259"/>
      <c r="S1405" s="259"/>
      <c r="T1405" s="260"/>
      <c r="U1405" s="13"/>
      <c r="V1405" s="13"/>
      <c r="W1405" s="13"/>
      <c r="X1405" s="13"/>
      <c r="Y1405" s="13"/>
      <c r="Z1405" s="13"/>
      <c r="AA1405" s="13"/>
      <c r="AB1405" s="13"/>
      <c r="AC1405" s="13"/>
      <c r="AD1405" s="13"/>
      <c r="AE1405" s="13"/>
      <c r="AT1405" s="261" t="s">
        <v>364</v>
      </c>
      <c r="AU1405" s="261" t="s">
        <v>227</v>
      </c>
      <c r="AV1405" s="13" t="s">
        <v>88</v>
      </c>
      <c r="AW1405" s="13" t="s">
        <v>36</v>
      </c>
      <c r="AX1405" s="13" t="s">
        <v>81</v>
      </c>
      <c r="AY1405" s="261" t="s">
        <v>215</v>
      </c>
    </row>
    <row r="1406" s="14" customFormat="1">
      <c r="A1406" s="14"/>
      <c r="B1406" s="262"/>
      <c r="C1406" s="263"/>
      <c r="D1406" s="233" t="s">
        <v>364</v>
      </c>
      <c r="E1406" s="264" t="s">
        <v>1</v>
      </c>
      <c r="F1406" s="265" t="s">
        <v>1388</v>
      </c>
      <c r="G1406" s="263"/>
      <c r="H1406" s="266">
        <v>6.2400000000000002</v>
      </c>
      <c r="I1406" s="267"/>
      <c r="J1406" s="263"/>
      <c r="K1406" s="263"/>
      <c r="L1406" s="268"/>
      <c r="M1406" s="269"/>
      <c r="N1406" s="270"/>
      <c r="O1406" s="270"/>
      <c r="P1406" s="270"/>
      <c r="Q1406" s="270"/>
      <c r="R1406" s="270"/>
      <c r="S1406" s="270"/>
      <c r="T1406" s="271"/>
      <c r="U1406" s="14"/>
      <c r="V1406" s="14"/>
      <c r="W1406" s="14"/>
      <c r="X1406" s="14"/>
      <c r="Y1406" s="14"/>
      <c r="Z1406" s="14"/>
      <c r="AA1406" s="14"/>
      <c r="AB1406" s="14"/>
      <c r="AC1406" s="14"/>
      <c r="AD1406" s="14"/>
      <c r="AE1406" s="14"/>
      <c r="AT1406" s="272" t="s">
        <v>364</v>
      </c>
      <c r="AU1406" s="272" t="s">
        <v>227</v>
      </c>
      <c r="AV1406" s="14" t="s">
        <v>90</v>
      </c>
      <c r="AW1406" s="14" t="s">
        <v>36</v>
      </c>
      <c r="AX1406" s="14" t="s">
        <v>81</v>
      </c>
      <c r="AY1406" s="272" t="s">
        <v>215</v>
      </c>
    </row>
    <row r="1407" s="13" customFormat="1">
      <c r="A1407" s="13"/>
      <c r="B1407" s="252"/>
      <c r="C1407" s="253"/>
      <c r="D1407" s="233" t="s">
        <v>364</v>
      </c>
      <c r="E1407" s="254" t="s">
        <v>1</v>
      </c>
      <c r="F1407" s="255" t="s">
        <v>1028</v>
      </c>
      <c r="G1407" s="253"/>
      <c r="H1407" s="254" t="s">
        <v>1</v>
      </c>
      <c r="I1407" s="256"/>
      <c r="J1407" s="253"/>
      <c r="K1407" s="253"/>
      <c r="L1407" s="257"/>
      <c r="M1407" s="258"/>
      <c r="N1407" s="259"/>
      <c r="O1407" s="259"/>
      <c r="P1407" s="259"/>
      <c r="Q1407" s="259"/>
      <c r="R1407" s="259"/>
      <c r="S1407" s="259"/>
      <c r="T1407" s="260"/>
      <c r="U1407" s="13"/>
      <c r="V1407" s="13"/>
      <c r="W1407" s="13"/>
      <c r="X1407" s="13"/>
      <c r="Y1407" s="13"/>
      <c r="Z1407" s="13"/>
      <c r="AA1407" s="13"/>
      <c r="AB1407" s="13"/>
      <c r="AC1407" s="13"/>
      <c r="AD1407" s="13"/>
      <c r="AE1407" s="13"/>
      <c r="AT1407" s="261" t="s">
        <v>364</v>
      </c>
      <c r="AU1407" s="261" t="s">
        <v>227</v>
      </c>
      <c r="AV1407" s="13" t="s">
        <v>88</v>
      </c>
      <c r="AW1407" s="13" t="s">
        <v>36</v>
      </c>
      <c r="AX1407" s="13" t="s">
        <v>81</v>
      </c>
      <c r="AY1407" s="261" t="s">
        <v>215</v>
      </c>
    </row>
    <row r="1408" s="14" customFormat="1">
      <c r="A1408" s="14"/>
      <c r="B1408" s="262"/>
      <c r="C1408" s="263"/>
      <c r="D1408" s="233" t="s">
        <v>364</v>
      </c>
      <c r="E1408" s="264" t="s">
        <v>1</v>
      </c>
      <c r="F1408" s="265" t="s">
        <v>1389</v>
      </c>
      <c r="G1408" s="263"/>
      <c r="H1408" s="266">
        <v>6.2400000000000002</v>
      </c>
      <c r="I1408" s="267"/>
      <c r="J1408" s="263"/>
      <c r="K1408" s="263"/>
      <c r="L1408" s="268"/>
      <c r="M1408" s="269"/>
      <c r="N1408" s="270"/>
      <c r="O1408" s="270"/>
      <c r="P1408" s="270"/>
      <c r="Q1408" s="270"/>
      <c r="R1408" s="270"/>
      <c r="S1408" s="270"/>
      <c r="T1408" s="271"/>
      <c r="U1408" s="14"/>
      <c r="V1408" s="14"/>
      <c r="W1408" s="14"/>
      <c r="X1408" s="14"/>
      <c r="Y1408" s="14"/>
      <c r="Z1408" s="14"/>
      <c r="AA1408" s="14"/>
      <c r="AB1408" s="14"/>
      <c r="AC1408" s="14"/>
      <c r="AD1408" s="14"/>
      <c r="AE1408" s="14"/>
      <c r="AT1408" s="272" t="s">
        <v>364</v>
      </c>
      <c r="AU1408" s="272" t="s">
        <v>227</v>
      </c>
      <c r="AV1408" s="14" t="s">
        <v>90</v>
      </c>
      <c r="AW1408" s="14" t="s">
        <v>36</v>
      </c>
      <c r="AX1408" s="14" t="s">
        <v>81</v>
      </c>
      <c r="AY1408" s="272" t="s">
        <v>215</v>
      </c>
    </row>
    <row r="1409" s="13" customFormat="1">
      <c r="A1409" s="13"/>
      <c r="B1409" s="252"/>
      <c r="C1409" s="253"/>
      <c r="D1409" s="233" t="s">
        <v>364</v>
      </c>
      <c r="E1409" s="254" t="s">
        <v>1</v>
      </c>
      <c r="F1409" s="255" t="s">
        <v>1390</v>
      </c>
      <c r="G1409" s="253"/>
      <c r="H1409" s="254" t="s">
        <v>1</v>
      </c>
      <c r="I1409" s="256"/>
      <c r="J1409" s="253"/>
      <c r="K1409" s="253"/>
      <c r="L1409" s="257"/>
      <c r="M1409" s="258"/>
      <c r="N1409" s="259"/>
      <c r="O1409" s="259"/>
      <c r="P1409" s="259"/>
      <c r="Q1409" s="259"/>
      <c r="R1409" s="259"/>
      <c r="S1409" s="259"/>
      <c r="T1409" s="260"/>
      <c r="U1409" s="13"/>
      <c r="V1409" s="13"/>
      <c r="W1409" s="13"/>
      <c r="X1409" s="13"/>
      <c r="Y1409" s="13"/>
      <c r="Z1409" s="13"/>
      <c r="AA1409" s="13"/>
      <c r="AB1409" s="13"/>
      <c r="AC1409" s="13"/>
      <c r="AD1409" s="13"/>
      <c r="AE1409" s="13"/>
      <c r="AT1409" s="261" t="s">
        <v>364</v>
      </c>
      <c r="AU1409" s="261" t="s">
        <v>227</v>
      </c>
      <c r="AV1409" s="13" t="s">
        <v>88</v>
      </c>
      <c r="AW1409" s="13" t="s">
        <v>36</v>
      </c>
      <c r="AX1409" s="13" t="s">
        <v>81</v>
      </c>
      <c r="AY1409" s="261" t="s">
        <v>215</v>
      </c>
    </row>
    <row r="1410" s="14" customFormat="1">
      <c r="A1410" s="14"/>
      <c r="B1410" s="262"/>
      <c r="C1410" s="263"/>
      <c r="D1410" s="233" t="s">
        <v>364</v>
      </c>
      <c r="E1410" s="264" t="s">
        <v>1</v>
      </c>
      <c r="F1410" s="265" t="s">
        <v>1391</v>
      </c>
      <c r="G1410" s="263"/>
      <c r="H1410" s="266">
        <v>4.7999999999999998</v>
      </c>
      <c r="I1410" s="267"/>
      <c r="J1410" s="263"/>
      <c r="K1410" s="263"/>
      <c r="L1410" s="268"/>
      <c r="M1410" s="269"/>
      <c r="N1410" s="270"/>
      <c r="O1410" s="270"/>
      <c r="P1410" s="270"/>
      <c r="Q1410" s="270"/>
      <c r="R1410" s="270"/>
      <c r="S1410" s="270"/>
      <c r="T1410" s="271"/>
      <c r="U1410" s="14"/>
      <c r="V1410" s="14"/>
      <c r="W1410" s="14"/>
      <c r="X1410" s="14"/>
      <c r="Y1410" s="14"/>
      <c r="Z1410" s="14"/>
      <c r="AA1410" s="14"/>
      <c r="AB1410" s="14"/>
      <c r="AC1410" s="14"/>
      <c r="AD1410" s="14"/>
      <c r="AE1410" s="14"/>
      <c r="AT1410" s="272" t="s">
        <v>364</v>
      </c>
      <c r="AU1410" s="272" t="s">
        <v>227</v>
      </c>
      <c r="AV1410" s="14" t="s">
        <v>90</v>
      </c>
      <c r="AW1410" s="14" t="s">
        <v>36</v>
      </c>
      <c r="AX1410" s="14" t="s">
        <v>81</v>
      </c>
      <c r="AY1410" s="272" t="s">
        <v>215</v>
      </c>
    </row>
    <row r="1411" s="13" customFormat="1">
      <c r="A1411" s="13"/>
      <c r="B1411" s="252"/>
      <c r="C1411" s="253"/>
      <c r="D1411" s="233" t="s">
        <v>364</v>
      </c>
      <c r="E1411" s="254" t="s">
        <v>1</v>
      </c>
      <c r="F1411" s="255" t="s">
        <v>1392</v>
      </c>
      <c r="G1411" s="253"/>
      <c r="H1411" s="254" t="s">
        <v>1</v>
      </c>
      <c r="I1411" s="256"/>
      <c r="J1411" s="253"/>
      <c r="K1411" s="253"/>
      <c r="L1411" s="257"/>
      <c r="M1411" s="258"/>
      <c r="N1411" s="259"/>
      <c r="O1411" s="259"/>
      <c r="P1411" s="259"/>
      <c r="Q1411" s="259"/>
      <c r="R1411" s="259"/>
      <c r="S1411" s="259"/>
      <c r="T1411" s="260"/>
      <c r="U1411" s="13"/>
      <c r="V1411" s="13"/>
      <c r="W1411" s="13"/>
      <c r="X1411" s="13"/>
      <c r="Y1411" s="13"/>
      <c r="Z1411" s="13"/>
      <c r="AA1411" s="13"/>
      <c r="AB1411" s="13"/>
      <c r="AC1411" s="13"/>
      <c r="AD1411" s="13"/>
      <c r="AE1411" s="13"/>
      <c r="AT1411" s="261" t="s">
        <v>364</v>
      </c>
      <c r="AU1411" s="261" t="s">
        <v>227</v>
      </c>
      <c r="AV1411" s="13" t="s">
        <v>88</v>
      </c>
      <c r="AW1411" s="13" t="s">
        <v>36</v>
      </c>
      <c r="AX1411" s="13" t="s">
        <v>81</v>
      </c>
      <c r="AY1411" s="261" t="s">
        <v>215</v>
      </c>
    </row>
    <row r="1412" s="14" customFormat="1">
      <c r="A1412" s="14"/>
      <c r="B1412" s="262"/>
      <c r="C1412" s="263"/>
      <c r="D1412" s="233" t="s">
        <v>364</v>
      </c>
      <c r="E1412" s="264" t="s">
        <v>1</v>
      </c>
      <c r="F1412" s="265" t="s">
        <v>1393</v>
      </c>
      <c r="G1412" s="263"/>
      <c r="H1412" s="266">
        <v>3.1600000000000001</v>
      </c>
      <c r="I1412" s="267"/>
      <c r="J1412" s="263"/>
      <c r="K1412" s="263"/>
      <c r="L1412" s="268"/>
      <c r="M1412" s="269"/>
      <c r="N1412" s="270"/>
      <c r="O1412" s="270"/>
      <c r="P1412" s="270"/>
      <c r="Q1412" s="270"/>
      <c r="R1412" s="270"/>
      <c r="S1412" s="270"/>
      <c r="T1412" s="271"/>
      <c r="U1412" s="14"/>
      <c r="V1412" s="14"/>
      <c r="W1412" s="14"/>
      <c r="X1412" s="14"/>
      <c r="Y1412" s="14"/>
      <c r="Z1412" s="14"/>
      <c r="AA1412" s="14"/>
      <c r="AB1412" s="14"/>
      <c r="AC1412" s="14"/>
      <c r="AD1412" s="14"/>
      <c r="AE1412" s="14"/>
      <c r="AT1412" s="272" t="s">
        <v>364</v>
      </c>
      <c r="AU1412" s="272" t="s">
        <v>227</v>
      </c>
      <c r="AV1412" s="14" t="s">
        <v>90</v>
      </c>
      <c r="AW1412" s="14" t="s">
        <v>36</v>
      </c>
      <c r="AX1412" s="14" t="s">
        <v>81</v>
      </c>
      <c r="AY1412" s="272" t="s">
        <v>215</v>
      </c>
    </row>
    <row r="1413" s="13" customFormat="1">
      <c r="A1413" s="13"/>
      <c r="B1413" s="252"/>
      <c r="C1413" s="253"/>
      <c r="D1413" s="233" t="s">
        <v>364</v>
      </c>
      <c r="E1413" s="254" t="s">
        <v>1</v>
      </c>
      <c r="F1413" s="255" t="s">
        <v>1394</v>
      </c>
      <c r="G1413" s="253"/>
      <c r="H1413" s="254" t="s">
        <v>1</v>
      </c>
      <c r="I1413" s="256"/>
      <c r="J1413" s="253"/>
      <c r="K1413" s="253"/>
      <c r="L1413" s="257"/>
      <c r="M1413" s="258"/>
      <c r="N1413" s="259"/>
      <c r="O1413" s="259"/>
      <c r="P1413" s="259"/>
      <c r="Q1413" s="259"/>
      <c r="R1413" s="259"/>
      <c r="S1413" s="259"/>
      <c r="T1413" s="260"/>
      <c r="U1413" s="13"/>
      <c r="V1413" s="13"/>
      <c r="W1413" s="13"/>
      <c r="X1413" s="13"/>
      <c r="Y1413" s="13"/>
      <c r="Z1413" s="13"/>
      <c r="AA1413" s="13"/>
      <c r="AB1413" s="13"/>
      <c r="AC1413" s="13"/>
      <c r="AD1413" s="13"/>
      <c r="AE1413" s="13"/>
      <c r="AT1413" s="261" t="s">
        <v>364</v>
      </c>
      <c r="AU1413" s="261" t="s">
        <v>227</v>
      </c>
      <c r="AV1413" s="13" t="s">
        <v>88</v>
      </c>
      <c r="AW1413" s="13" t="s">
        <v>36</v>
      </c>
      <c r="AX1413" s="13" t="s">
        <v>81</v>
      </c>
      <c r="AY1413" s="261" t="s">
        <v>215</v>
      </c>
    </row>
    <row r="1414" s="14" customFormat="1">
      <c r="A1414" s="14"/>
      <c r="B1414" s="262"/>
      <c r="C1414" s="263"/>
      <c r="D1414" s="233" t="s">
        <v>364</v>
      </c>
      <c r="E1414" s="264" t="s">
        <v>1</v>
      </c>
      <c r="F1414" s="265" t="s">
        <v>1395</v>
      </c>
      <c r="G1414" s="263"/>
      <c r="H1414" s="266">
        <v>3.2000000000000002</v>
      </c>
      <c r="I1414" s="267"/>
      <c r="J1414" s="263"/>
      <c r="K1414" s="263"/>
      <c r="L1414" s="268"/>
      <c r="M1414" s="269"/>
      <c r="N1414" s="270"/>
      <c r="O1414" s="270"/>
      <c r="P1414" s="270"/>
      <c r="Q1414" s="270"/>
      <c r="R1414" s="270"/>
      <c r="S1414" s="270"/>
      <c r="T1414" s="271"/>
      <c r="U1414" s="14"/>
      <c r="V1414" s="14"/>
      <c r="W1414" s="14"/>
      <c r="X1414" s="14"/>
      <c r="Y1414" s="14"/>
      <c r="Z1414" s="14"/>
      <c r="AA1414" s="14"/>
      <c r="AB1414" s="14"/>
      <c r="AC1414" s="14"/>
      <c r="AD1414" s="14"/>
      <c r="AE1414" s="14"/>
      <c r="AT1414" s="272" t="s">
        <v>364</v>
      </c>
      <c r="AU1414" s="272" t="s">
        <v>227</v>
      </c>
      <c r="AV1414" s="14" t="s">
        <v>90</v>
      </c>
      <c r="AW1414" s="14" t="s">
        <v>36</v>
      </c>
      <c r="AX1414" s="14" t="s">
        <v>81</v>
      </c>
      <c r="AY1414" s="272" t="s">
        <v>215</v>
      </c>
    </row>
    <row r="1415" s="13" customFormat="1">
      <c r="A1415" s="13"/>
      <c r="B1415" s="252"/>
      <c r="C1415" s="253"/>
      <c r="D1415" s="233" t="s">
        <v>364</v>
      </c>
      <c r="E1415" s="254" t="s">
        <v>1</v>
      </c>
      <c r="F1415" s="255" t="s">
        <v>1396</v>
      </c>
      <c r="G1415" s="253"/>
      <c r="H1415" s="254" t="s">
        <v>1</v>
      </c>
      <c r="I1415" s="256"/>
      <c r="J1415" s="253"/>
      <c r="K1415" s="253"/>
      <c r="L1415" s="257"/>
      <c r="M1415" s="258"/>
      <c r="N1415" s="259"/>
      <c r="O1415" s="259"/>
      <c r="P1415" s="259"/>
      <c r="Q1415" s="259"/>
      <c r="R1415" s="259"/>
      <c r="S1415" s="259"/>
      <c r="T1415" s="260"/>
      <c r="U1415" s="13"/>
      <c r="V1415" s="13"/>
      <c r="W1415" s="13"/>
      <c r="X1415" s="13"/>
      <c r="Y1415" s="13"/>
      <c r="Z1415" s="13"/>
      <c r="AA1415" s="13"/>
      <c r="AB1415" s="13"/>
      <c r="AC1415" s="13"/>
      <c r="AD1415" s="13"/>
      <c r="AE1415" s="13"/>
      <c r="AT1415" s="261" t="s">
        <v>364</v>
      </c>
      <c r="AU1415" s="261" t="s">
        <v>227</v>
      </c>
      <c r="AV1415" s="13" t="s">
        <v>88</v>
      </c>
      <c r="AW1415" s="13" t="s">
        <v>36</v>
      </c>
      <c r="AX1415" s="13" t="s">
        <v>81</v>
      </c>
      <c r="AY1415" s="261" t="s">
        <v>215</v>
      </c>
    </row>
    <row r="1416" s="14" customFormat="1">
      <c r="A1416" s="14"/>
      <c r="B1416" s="262"/>
      <c r="C1416" s="263"/>
      <c r="D1416" s="233" t="s">
        <v>364</v>
      </c>
      <c r="E1416" s="264" t="s">
        <v>1</v>
      </c>
      <c r="F1416" s="265" t="s">
        <v>1395</v>
      </c>
      <c r="G1416" s="263"/>
      <c r="H1416" s="266">
        <v>3.2000000000000002</v>
      </c>
      <c r="I1416" s="267"/>
      <c r="J1416" s="263"/>
      <c r="K1416" s="263"/>
      <c r="L1416" s="268"/>
      <c r="M1416" s="269"/>
      <c r="N1416" s="270"/>
      <c r="O1416" s="270"/>
      <c r="P1416" s="270"/>
      <c r="Q1416" s="270"/>
      <c r="R1416" s="270"/>
      <c r="S1416" s="270"/>
      <c r="T1416" s="271"/>
      <c r="U1416" s="14"/>
      <c r="V1416" s="14"/>
      <c r="W1416" s="14"/>
      <c r="X1416" s="14"/>
      <c r="Y1416" s="14"/>
      <c r="Z1416" s="14"/>
      <c r="AA1416" s="14"/>
      <c r="AB1416" s="14"/>
      <c r="AC1416" s="14"/>
      <c r="AD1416" s="14"/>
      <c r="AE1416" s="14"/>
      <c r="AT1416" s="272" t="s">
        <v>364</v>
      </c>
      <c r="AU1416" s="272" t="s">
        <v>227</v>
      </c>
      <c r="AV1416" s="14" t="s">
        <v>90</v>
      </c>
      <c r="AW1416" s="14" t="s">
        <v>36</v>
      </c>
      <c r="AX1416" s="14" t="s">
        <v>81</v>
      </c>
      <c r="AY1416" s="272" t="s">
        <v>215</v>
      </c>
    </row>
    <row r="1417" s="13" customFormat="1">
      <c r="A1417" s="13"/>
      <c r="B1417" s="252"/>
      <c r="C1417" s="253"/>
      <c r="D1417" s="233" t="s">
        <v>364</v>
      </c>
      <c r="E1417" s="254" t="s">
        <v>1</v>
      </c>
      <c r="F1417" s="255" t="s">
        <v>1397</v>
      </c>
      <c r="G1417" s="253"/>
      <c r="H1417" s="254" t="s">
        <v>1</v>
      </c>
      <c r="I1417" s="256"/>
      <c r="J1417" s="253"/>
      <c r="K1417" s="253"/>
      <c r="L1417" s="257"/>
      <c r="M1417" s="258"/>
      <c r="N1417" s="259"/>
      <c r="O1417" s="259"/>
      <c r="P1417" s="259"/>
      <c r="Q1417" s="259"/>
      <c r="R1417" s="259"/>
      <c r="S1417" s="259"/>
      <c r="T1417" s="260"/>
      <c r="U1417" s="13"/>
      <c r="V1417" s="13"/>
      <c r="W1417" s="13"/>
      <c r="X1417" s="13"/>
      <c r="Y1417" s="13"/>
      <c r="Z1417" s="13"/>
      <c r="AA1417" s="13"/>
      <c r="AB1417" s="13"/>
      <c r="AC1417" s="13"/>
      <c r="AD1417" s="13"/>
      <c r="AE1417" s="13"/>
      <c r="AT1417" s="261" t="s">
        <v>364</v>
      </c>
      <c r="AU1417" s="261" t="s">
        <v>227</v>
      </c>
      <c r="AV1417" s="13" t="s">
        <v>88</v>
      </c>
      <c r="AW1417" s="13" t="s">
        <v>36</v>
      </c>
      <c r="AX1417" s="13" t="s">
        <v>81</v>
      </c>
      <c r="AY1417" s="261" t="s">
        <v>215</v>
      </c>
    </row>
    <row r="1418" s="14" customFormat="1">
      <c r="A1418" s="14"/>
      <c r="B1418" s="262"/>
      <c r="C1418" s="263"/>
      <c r="D1418" s="233" t="s">
        <v>364</v>
      </c>
      <c r="E1418" s="264" t="s">
        <v>1</v>
      </c>
      <c r="F1418" s="265" t="s">
        <v>1393</v>
      </c>
      <c r="G1418" s="263"/>
      <c r="H1418" s="266">
        <v>3.1600000000000001</v>
      </c>
      <c r="I1418" s="267"/>
      <c r="J1418" s="263"/>
      <c r="K1418" s="263"/>
      <c r="L1418" s="268"/>
      <c r="M1418" s="269"/>
      <c r="N1418" s="270"/>
      <c r="O1418" s="270"/>
      <c r="P1418" s="270"/>
      <c r="Q1418" s="270"/>
      <c r="R1418" s="270"/>
      <c r="S1418" s="270"/>
      <c r="T1418" s="271"/>
      <c r="U1418" s="14"/>
      <c r="V1418" s="14"/>
      <c r="W1418" s="14"/>
      <c r="X1418" s="14"/>
      <c r="Y1418" s="14"/>
      <c r="Z1418" s="14"/>
      <c r="AA1418" s="14"/>
      <c r="AB1418" s="14"/>
      <c r="AC1418" s="14"/>
      <c r="AD1418" s="14"/>
      <c r="AE1418" s="14"/>
      <c r="AT1418" s="272" t="s">
        <v>364</v>
      </c>
      <c r="AU1418" s="272" t="s">
        <v>227</v>
      </c>
      <c r="AV1418" s="14" t="s">
        <v>90</v>
      </c>
      <c r="AW1418" s="14" t="s">
        <v>36</v>
      </c>
      <c r="AX1418" s="14" t="s">
        <v>81</v>
      </c>
      <c r="AY1418" s="272" t="s">
        <v>215</v>
      </c>
    </row>
    <row r="1419" s="13" customFormat="1">
      <c r="A1419" s="13"/>
      <c r="B1419" s="252"/>
      <c r="C1419" s="253"/>
      <c r="D1419" s="233" t="s">
        <v>364</v>
      </c>
      <c r="E1419" s="254" t="s">
        <v>1</v>
      </c>
      <c r="F1419" s="255" t="s">
        <v>1398</v>
      </c>
      <c r="G1419" s="253"/>
      <c r="H1419" s="254" t="s">
        <v>1</v>
      </c>
      <c r="I1419" s="256"/>
      <c r="J1419" s="253"/>
      <c r="K1419" s="253"/>
      <c r="L1419" s="257"/>
      <c r="M1419" s="258"/>
      <c r="N1419" s="259"/>
      <c r="O1419" s="259"/>
      <c r="P1419" s="259"/>
      <c r="Q1419" s="259"/>
      <c r="R1419" s="259"/>
      <c r="S1419" s="259"/>
      <c r="T1419" s="260"/>
      <c r="U1419" s="13"/>
      <c r="V1419" s="13"/>
      <c r="W1419" s="13"/>
      <c r="X1419" s="13"/>
      <c r="Y1419" s="13"/>
      <c r="Z1419" s="13"/>
      <c r="AA1419" s="13"/>
      <c r="AB1419" s="13"/>
      <c r="AC1419" s="13"/>
      <c r="AD1419" s="13"/>
      <c r="AE1419" s="13"/>
      <c r="AT1419" s="261" t="s">
        <v>364</v>
      </c>
      <c r="AU1419" s="261" t="s">
        <v>227</v>
      </c>
      <c r="AV1419" s="13" t="s">
        <v>88</v>
      </c>
      <c r="AW1419" s="13" t="s">
        <v>36</v>
      </c>
      <c r="AX1419" s="13" t="s">
        <v>81</v>
      </c>
      <c r="AY1419" s="261" t="s">
        <v>215</v>
      </c>
    </row>
    <row r="1420" s="14" customFormat="1">
      <c r="A1420" s="14"/>
      <c r="B1420" s="262"/>
      <c r="C1420" s="263"/>
      <c r="D1420" s="233" t="s">
        <v>364</v>
      </c>
      <c r="E1420" s="264" t="s">
        <v>1</v>
      </c>
      <c r="F1420" s="265" t="s">
        <v>1393</v>
      </c>
      <c r="G1420" s="263"/>
      <c r="H1420" s="266">
        <v>3.1600000000000001</v>
      </c>
      <c r="I1420" s="267"/>
      <c r="J1420" s="263"/>
      <c r="K1420" s="263"/>
      <c r="L1420" s="268"/>
      <c r="M1420" s="269"/>
      <c r="N1420" s="270"/>
      <c r="O1420" s="270"/>
      <c r="P1420" s="270"/>
      <c r="Q1420" s="270"/>
      <c r="R1420" s="270"/>
      <c r="S1420" s="270"/>
      <c r="T1420" s="271"/>
      <c r="U1420" s="14"/>
      <c r="V1420" s="14"/>
      <c r="W1420" s="14"/>
      <c r="X1420" s="14"/>
      <c r="Y1420" s="14"/>
      <c r="Z1420" s="14"/>
      <c r="AA1420" s="14"/>
      <c r="AB1420" s="14"/>
      <c r="AC1420" s="14"/>
      <c r="AD1420" s="14"/>
      <c r="AE1420" s="14"/>
      <c r="AT1420" s="272" t="s">
        <v>364</v>
      </c>
      <c r="AU1420" s="272" t="s">
        <v>227</v>
      </c>
      <c r="AV1420" s="14" t="s">
        <v>90</v>
      </c>
      <c r="AW1420" s="14" t="s">
        <v>36</v>
      </c>
      <c r="AX1420" s="14" t="s">
        <v>81</v>
      </c>
      <c r="AY1420" s="272" t="s">
        <v>215</v>
      </c>
    </row>
    <row r="1421" s="13" customFormat="1">
      <c r="A1421" s="13"/>
      <c r="B1421" s="252"/>
      <c r="C1421" s="253"/>
      <c r="D1421" s="233" t="s">
        <v>364</v>
      </c>
      <c r="E1421" s="254" t="s">
        <v>1</v>
      </c>
      <c r="F1421" s="255" t="s">
        <v>1137</v>
      </c>
      <c r="G1421" s="253"/>
      <c r="H1421" s="254" t="s">
        <v>1</v>
      </c>
      <c r="I1421" s="256"/>
      <c r="J1421" s="253"/>
      <c r="K1421" s="253"/>
      <c r="L1421" s="257"/>
      <c r="M1421" s="258"/>
      <c r="N1421" s="259"/>
      <c r="O1421" s="259"/>
      <c r="P1421" s="259"/>
      <c r="Q1421" s="259"/>
      <c r="R1421" s="259"/>
      <c r="S1421" s="259"/>
      <c r="T1421" s="260"/>
      <c r="U1421" s="13"/>
      <c r="V1421" s="13"/>
      <c r="W1421" s="13"/>
      <c r="X1421" s="13"/>
      <c r="Y1421" s="13"/>
      <c r="Z1421" s="13"/>
      <c r="AA1421" s="13"/>
      <c r="AB1421" s="13"/>
      <c r="AC1421" s="13"/>
      <c r="AD1421" s="13"/>
      <c r="AE1421" s="13"/>
      <c r="AT1421" s="261" t="s">
        <v>364</v>
      </c>
      <c r="AU1421" s="261" t="s">
        <v>227</v>
      </c>
      <c r="AV1421" s="13" t="s">
        <v>88</v>
      </c>
      <c r="AW1421" s="13" t="s">
        <v>36</v>
      </c>
      <c r="AX1421" s="13" t="s">
        <v>81</v>
      </c>
      <c r="AY1421" s="261" t="s">
        <v>215</v>
      </c>
    </row>
    <row r="1422" s="14" customFormat="1">
      <c r="A1422" s="14"/>
      <c r="B1422" s="262"/>
      <c r="C1422" s="263"/>
      <c r="D1422" s="233" t="s">
        <v>364</v>
      </c>
      <c r="E1422" s="264" t="s">
        <v>1</v>
      </c>
      <c r="F1422" s="265" t="s">
        <v>1399</v>
      </c>
      <c r="G1422" s="263"/>
      <c r="H1422" s="266">
        <v>1.3600000000000001</v>
      </c>
      <c r="I1422" s="267"/>
      <c r="J1422" s="263"/>
      <c r="K1422" s="263"/>
      <c r="L1422" s="268"/>
      <c r="M1422" s="269"/>
      <c r="N1422" s="270"/>
      <c r="O1422" s="270"/>
      <c r="P1422" s="270"/>
      <c r="Q1422" s="270"/>
      <c r="R1422" s="270"/>
      <c r="S1422" s="270"/>
      <c r="T1422" s="271"/>
      <c r="U1422" s="14"/>
      <c r="V1422" s="14"/>
      <c r="W1422" s="14"/>
      <c r="X1422" s="14"/>
      <c r="Y1422" s="14"/>
      <c r="Z1422" s="14"/>
      <c r="AA1422" s="14"/>
      <c r="AB1422" s="14"/>
      <c r="AC1422" s="14"/>
      <c r="AD1422" s="14"/>
      <c r="AE1422" s="14"/>
      <c r="AT1422" s="272" t="s">
        <v>364</v>
      </c>
      <c r="AU1422" s="272" t="s">
        <v>227</v>
      </c>
      <c r="AV1422" s="14" t="s">
        <v>90</v>
      </c>
      <c r="AW1422" s="14" t="s">
        <v>36</v>
      </c>
      <c r="AX1422" s="14" t="s">
        <v>81</v>
      </c>
      <c r="AY1422" s="272" t="s">
        <v>215</v>
      </c>
    </row>
    <row r="1423" s="13" customFormat="1">
      <c r="A1423" s="13"/>
      <c r="B1423" s="252"/>
      <c r="C1423" s="253"/>
      <c r="D1423" s="233" t="s">
        <v>364</v>
      </c>
      <c r="E1423" s="254" t="s">
        <v>1</v>
      </c>
      <c r="F1423" s="255" t="s">
        <v>1400</v>
      </c>
      <c r="G1423" s="253"/>
      <c r="H1423" s="254" t="s">
        <v>1</v>
      </c>
      <c r="I1423" s="256"/>
      <c r="J1423" s="253"/>
      <c r="K1423" s="253"/>
      <c r="L1423" s="257"/>
      <c r="M1423" s="258"/>
      <c r="N1423" s="259"/>
      <c r="O1423" s="259"/>
      <c r="P1423" s="259"/>
      <c r="Q1423" s="259"/>
      <c r="R1423" s="259"/>
      <c r="S1423" s="259"/>
      <c r="T1423" s="260"/>
      <c r="U1423" s="13"/>
      <c r="V1423" s="13"/>
      <c r="W1423" s="13"/>
      <c r="X1423" s="13"/>
      <c r="Y1423" s="13"/>
      <c r="Z1423" s="13"/>
      <c r="AA1423" s="13"/>
      <c r="AB1423" s="13"/>
      <c r="AC1423" s="13"/>
      <c r="AD1423" s="13"/>
      <c r="AE1423" s="13"/>
      <c r="AT1423" s="261" t="s">
        <v>364</v>
      </c>
      <c r="AU1423" s="261" t="s">
        <v>227</v>
      </c>
      <c r="AV1423" s="13" t="s">
        <v>88</v>
      </c>
      <c r="AW1423" s="13" t="s">
        <v>36</v>
      </c>
      <c r="AX1423" s="13" t="s">
        <v>81</v>
      </c>
      <c r="AY1423" s="261" t="s">
        <v>215</v>
      </c>
    </row>
    <row r="1424" s="14" customFormat="1">
      <c r="A1424" s="14"/>
      <c r="B1424" s="262"/>
      <c r="C1424" s="263"/>
      <c r="D1424" s="233" t="s">
        <v>364</v>
      </c>
      <c r="E1424" s="264" t="s">
        <v>1</v>
      </c>
      <c r="F1424" s="265" t="s">
        <v>1401</v>
      </c>
      <c r="G1424" s="263"/>
      <c r="H1424" s="266">
        <v>1.52</v>
      </c>
      <c r="I1424" s="267"/>
      <c r="J1424" s="263"/>
      <c r="K1424" s="263"/>
      <c r="L1424" s="268"/>
      <c r="M1424" s="269"/>
      <c r="N1424" s="270"/>
      <c r="O1424" s="270"/>
      <c r="P1424" s="270"/>
      <c r="Q1424" s="270"/>
      <c r="R1424" s="270"/>
      <c r="S1424" s="270"/>
      <c r="T1424" s="271"/>
      <c r="U1424" s="14"/>
      <c r="V1424" s="14"/>
      <c r="W1424" s="14"/>
      <c r="X1424" s="14"/>
      <c r="Y1424" s="14"/>
      <c r="Z1424" s="14"/>
      <c r="AA1424" s="14"/>
      <c r="AB1424" s="14"/>
      <c r="AC1424" s="14"/>
      <c r="AD1424" s="14"/>
      <c r="AE1424" s="14"/>
      <c r="AT1424" s="272" t="s">
        <v>364</v>
      </c>
      <c r="AU1424" s="272" t="s">
        <v>227</v>
      </c>
      <c r="AV1424" s="14" t="s">
        <v>90</v>
      </c>
      <c r="AW1424" s="14" t="s">
        <v>36</v>
      </c>
      <c r="AX1424" s="14" t="s">
        <v>81</v>
      </c>
      <c r="AY1424" s="272" t="s">
        <v>215</v>
      </c>
    </row>
    <row r="1425" s="16" customFormat="1">
      <c r="A1425" s="16"/>
      <c r="B1425" s="284"/>
      <c r="C1425" s="285"/>
      <c r="D1425" s="233" t="s">
        <v>364</v>
      </c>
      <c r="E1425" s="286" t="s">
        <v>1</v>
      </c>
      <c r="F1425" s="287" t="s">
        <v>403</v>
      </c>
      <c r="G1425" s="285"/>
      <c r="H1425" s="288">
        <v>36.039999999999999</v>
      </c>
      <c r="I1425" s="289"/>
      <c r="J1425" s="285"/>
      <c r="K1425" s="285"/>
      <c r="L1425" s="290"/>
      <c r="M1425" s="291"/>
      <c r="N1425" s="292"/>
      <c r="O1425" s="292"/>
      <c r="P1425" s="292"/>
      <c r="Q1425" s="292"/>
      <c r="R1425" s="292"/>
      <c r="S1425" s="292"/>
      <c r="T1425" s="293"/>
      <c r="U1425" s="16"/>
      <c r="V1425" s="16"/>
      <c r="W1425" s="16"/>
      <c r="X1425" s="16"/>
      <c r="Y1425" s="16"/>
      <c r="Z1425" s="16"/>
      <c r="AA1425" s="16"/>
      <c r="AB1425" s="16"/>
      <c r="AC1425" s="16"/>
      <c r="AD1425" s="16"/>
      <c r="AE1425" s="16"/>
      <c r="AT1425" s="294" t="s">
        <v>364</v>
      </c>
      <c r="AU1425" s="294" t="s">
        <v>227</v>
      </c>
      <c r="AV1425" s="16" t="s">
        <v>227</v>
      </c>
      <c r="AW1425" s="16" t="s">
        <v>36</v>
      </c>
      <c r="AX1425" s="16" t="s">
        <v>81</v>
      </c>
      <c r="AY1425" s="294" t="s">
        <v>215</v>
      </c>
    </row>
    <row r="1426" s="13" customFormat="1">
      <c r="A1426" s="13"/>
      <c r="B1426" s="252"/>
      <c r="C1426" s="253"/>
      <c r="D1426" s="233" t="s">
        <v>364</v>
      </c>
      <c r="E1426" s="254" t="s">
        <v>1</v>
      </c>
      <c r="F1426" s="255" t="s">
        <v>853</v>
      </c>
      <c r="G1426" s="253"/>
      <c r="H1426" s="254" t="s">
        <v>1</v>
      </c>
      <c r="I1426" s="256"/>
      <c r="J1426" s="253"/>
      <c r="K1426" s="253"/>
      <c r="L1426" s="257"/>
      <c r="M1426" s="258"/>
      <c r="N1426" s="259"/>
      <c r="O1426" s="259"/>
      <c r="P1426" s="259"/>
      <c r="Q1426" s="259"/>
      <c r="R1426" s="259"/>
      <c r="S1426" s="259"/>
      <c r="T1426" s="260"/>
      <c r="U1426" s="13"/>
      <c r="V1426" s="13"/>
      <c r="W1426" s="13"/>
      <c r="X1426" s="13"/>
      <c r="Y1426" s="13"/>
      <c r="Z1426" s="13"/>
      <c r="AA1426" s="13"/>
      <c r="AB1426" s="13"/>
      <c r="AC1426" s="13"/>
      <c r="AD1426" s="13"/>
      <c r="AE1426" s="13"/>
      <c r="AT1426" s="261" t="s">
        <v>364</v>
      </c>
      <c r="AU1426" s="261" t="s">
        <v>227</v>
      </c>
      <c r="AV1426" s="13" t="s">
        <v>88</v>
      </c>
      <c r="AW1426" s="13" t="s">
        <v>36</v>
      </c>
      <c r="AX1426" s="13" t="s">
        <v>81</v>
      </c>
      <c r="AY1426" s="261" t="s">
        <v>215</v>
      </c>
    </row>
    <row r="1427" s="13" customFormat="1">
      <c r="A1427" s="13"/>
      <c r="B1427" s="252"/>
      <c r="C1427" s="253"/>
      <c r="D1427" s="233" t="s">
        <v>364</v>
      </c>
      <c r="E1427" s="254" t="s">
        <v>1</v>
      </c>
      <c r="F1427" s="255" t="s">
        <v>1402</v>
      </c>
      <c r="G1427" s="253"/>
      <c r="H1427" s="254" t="s">
        <v>1</v>
      </c>
      <c r="I1427" s="256"/>
      <c r="J1427" s="253"/>
      <c r="K1427" s="253"/>
      <c r="L1427" s="257"/>
      <c r="M1427" s="258"/>
      <c r="N1427" s="259"/>
      <c r="O1427" s="259"/>
      <c r="P1427" s="259"/>
      <c r="Q1427" s="259"/>
      <c r="R1427" s="259"/>
      <c r="S1427" s="259"/>
      <c r="T1427" s="260"/>
      <c r="U1427" s="13"/>
      <c r="V1427" s="13"/>
      <c r="W1427" s="13"/>
      <c r="X1427" s="13"/>
      <c r="Y1427" s="13"/>
      <c r="Z1427" s="13"/>
      <c r="AA1427" s="13"/>
      <c r="AB1427" s="13"/>
      <c r="AC1427" s="13"/>
      <c r="AD1427" s="13"/>
      <c r="AE1427" s="13"/>
      <c r="AT1427" s="261" t="s">
        <v>364</v>
      </c>
      <c r="AU1427" s="261" t="s">
        <v>227</v>
      </c>
      <c r="AV1427" s="13" t="s">
        <v>88</v>
      </c>
      <c r="AW1427" s="13" t="s">
        <v>36</v>
      </c>
      <c r="AX1427" s="13" t="s">
        <v>81</v>
      </c>
      <c r="AY1427" s="261" t="s">
        <v>215</v>
      </c>
    </row>
    <row r="1428" s="14" customFormat="1">
      <c r="A1428" s="14"/>
      <c r="B1428" s="262"/>
      <c r="C1428" s="263"/>
      <c r="D1428" s="233" t="s">
        <v>364</v>
      </c>
      <c r="E1428" s="264" t="s">
        <v>1</v>
      </c>
      <c r="F1428" s="265" t="s">
        <v>1403</v>
      </c>
      <c r="G1428" s="263"/>
      <c r="H1428" s="266">
        <v>3.3300000000000001</v>
      </c>
      <c r="I1428" s="267"/>
      <c r="J1428" s="263"/>
      <c r="K1428" s="263"/>
      <c r="L1428" s="268"/>
      <c r="M1428" s="269"/>
      <c r="N1428" s="270"/>
      <c r="O1428" s="270"/>
      <c r="P1428" s="270"/>
      <c r="Q1428" s="270"/>
      <c r="R1428" s="270"/>
      <c r="S1428" s="270"/>
      <c r="T1428" s="271"/>
      <c r="U1428" s="14"/>
      <c r="V1428" s="14"/>
      <c r="W1428" s="14"/>
      <c r="X1428" s="14"/>
      <c r="Y1428" s="14"/>
      <c r="Z1428" s="14"/>
      <c r="AA1428" s="14"/>
      <c r="AB1428" s="14"/>
      <c r="AC1428" s="14"/>
      <c r="AD1428" s="14"/>
      <c r="AE1428" s="14"/>
      <c r="AT1428" s="272" t="s">
        <v>364</v>
      </c>
      <c r="AU1428" s="272" t="s">
        <v>227</v>
      </c>
      <c r="AV1428" s="14" t="s">
        <v>90</v>
      </c>
      <c r="AW1428" s="14" t="s">
        <v>36</v>
      </c>
      <c r="AX1428" s="14" t="s">
        <v>81</v>
      </c>
      <c r="AY1428" s="272" t="s">
        <v>215</v>
      </c>
    </row>
    <row r="1429" s="13" customFormat="1">
      <c r="A1429" s="13"/>
      <c r="B1429" s="252"/>
      <c r="C1429" s="253"/>
      <c r="D1429" s="233" t="s">
        <v>364</v>
      </c>
      <c r="E1429" s="254" t="s">
        <v>1</v>
      </c>
      <c r="F1429" s="255" t="s">
        <v>1404</v>
      </c>
      <c r="G1429" s="253"/>
      <c r="H1429" s="254" t="s">
        <v>1</v>
      </c>
      <c r="I1429" s="256"/>
      <c r="J1429" s="253"/>
      <c r="K1429" s="253"/>
      <c r="L1429" s="257"/>
      <c r="M1429" s="258"/>
      <c r="N1429" s="259"/>
      <c r="O1429" s="259"/>
      <c r="P1429" s="259"/>
      <c r="Q1429" s="259"/>
      <c r="R1429" s="259"/>
      <c r="S1429" s="259"/>
      <c r="T1429" s="260"/>
      <c r="U1429" s="13"/>
      <c r="V1429" s="13"/>
      <c r="W1429" s="13"/>
      <c r="X1429" s="13"/>
      <c r="Y1429" s="13"/>
      <c r="Z1429" s="13"/>
      <c r="AA1429" s="13"/>
      <c r="AB1429" s="13"/>
      <c r="AC1429" s="13"/>
      <c r="AD1429" s="13"/>
      <c r="AE1429" s="13"/>
      <c r="AT1429" s="261" t="s">
        <v>364</v>
      </c>
      <c r="AU1429" s="261" t="s">
        <v>227</v>
      </c>
      <c r="AV1429" s="13" t="s">
        <v>88</v>
      </c>
      <c r="AW1429" s="13" t="s">
        <v>36</v>
      </c>
      <c r="AX1429" s="13" t="s">
        <v>81</v>
      </c>
      <c r="AY1429" s="261" t="s">
        <v>215</v>
      </c>
    </row>
    <row r="1430" s="14" customFormat="1">
      <c r="A1430" s="14"/>
      <c r="B1430" s="262"/>
      <c r="C1430" s="263"/>
      <c r="D1430" s="233" t="s">
        <v>364</v>
      </c>
      <c r="E1430" s="264" t="s">
        <v>1</v>
      </c>
      <c r="F1430" s="265" t="s">
        <v>1405</v>
      </c>
      <c r="G1430" s="263"/>
      <c r="H1430" s="266">
        <v>1.48</v>
      </c>
      <c r="I1430" s="267"/>
      <c r="J1430" s="263"/>
      <c r="K1430" s="263"/>
      <c r="L1430" s="268"/>
      <c r="M1430" s="269"/>
      <c r="N1430" s="270"/>
      <c r="O1430" s="270"/>
      <c r="P1430" s="270"/>
      <c r="Q1430" s="270"/>
      <c r="R1430" s="270"/>
      <c r="S1430" s="270"/>
      <c r="T1430" s="271"/>
      <c r="U1430" s="14"/>
      <c r="V1430" s="14"/>
      <c r="W1430" s="14"/>
      <c r="X1430" s="14"/>
      <c r="Y1430" s="14"/>
      <c r="Z1430" s="14"/>
      <c r="AA1430" s="14"/>
      <c r="AB1430" s="14"/>
      <c r="AC1430" s="14"/>
      <c r="AD1430" s="14"/>
      <c r="AE1430" s="14"/>
      <c r="AT1430" s="272" t="s">
        <v>364</v>
      </c>
      <c r="AU1430" s="272" t="s">
        <v>227</v>
      </c>
      <c r="AV1430" s="14" t="s">
        <v>90</v>
      </c>
      <c r="AW1430" s="14" t="s">
        <v>36</v>
      </c>
      <c r="AX1430" s="14" t="s">
        <v>81</v>
      </c>
      <c r="AY1430" s="272" t="s">
        <v>215</v>
      </c>
    </row>
    <row r="1431" s="13" customFormat="1">
      <c r="A1431" s="13"/>
      <c r="B1431" s="252"/>
      <c r="C1431" s="253"/>
      <c r="D1431" s="233" t="s">
        <v>364</v>
      </c>
      <c r="E1431" s="254" t="s">
        <v>1</v>
      </c>
      <c r="F1431" s="255" t="s">
        <v>1406</v>
      </c>
      <c r="G1431" s="253"/>
      <c r="H1431" s="254" t="s">
        <v>1</v>
      </c>
      <c r="I1431" s="256"/>
      <c r="J1431" s="253"/>
      <c r="K1431" s="253"/>
      <c r="L1431" s="257"/>
      <c r="M1431" s="258"/>
      <c r="N1431" s="259"/>
      <c r="O1431" s="259"/>
      <c r="P1431" s="259"/>
      <c r="Q1431" s="259"/>
      <c r="R1431" s="259"/>
      <c r="S1431" s="259"/>
      <c r="T1431" s="260"/>
      <c r="U1431" s="13"/>
      <c r="V1431" s="13"/>
      <c r="W1431" s="13"/>
      <c r="X1431" s="13"/>
      <c r="Y1431" s="13"/>
      <c r="Z1431" s="13"/>
      <c r="AA1431" s="13"/>
      <c r="AB1431" s="13"/>
      <c r="AC1431" s="13"/>
      <c r="AD1431" s="13"/>
      <c r="AE1431" s="13"/>
      <c r="AT1431" s="261" t="s">
        <v>364</v>
      </c>
      <c r="AU1431" s="261" t="s">
        <v>227</v>
      </c>
      <c r="AV1431" s="13" t="s">
        <v>88</v>
      </c>
      <c r="AW1431" s="13" t="s">
        <v>36</v>
      </c>
      <c r="AX1431" s="13" t="s">
        <v>81</v>
      </c>
      <c r="AY1431" s="261" t="s">
        <v>215</v>
      </c>
    </row>
    <row r="1432" s="14" customFormat="1">
      <c r="A1432" s="14"/>
      <c r="B1432" s="262"/>
      <c r="C1432" s="263"/>
      <c r="D1432" s="233" t="s">
        <v>364</v>
      </c>
      <c r="E1432" s="264" t="s">
        <v>1</v>
      </c>
      <c r="F1432" s="265" t="s">
        <v>1407</v>
      </c>
      <c r="G1432" s="263"/>
      <c r="H1432" s="266">
        <v>3.2799999999999998</v>
      </c>
      <c r="I1432" s="267"/>
      <c r="J1432" s="263"/>
      <c r="K1432" s="263"/>
      <c r="L1432" s="268"/>
      <c r="M1432" s="269"/>
      <c r="N1432" s="270"/>
      <c r="O1432" s="270"/>
      <c r="P1432" s="270"/>
      <c r="Q1432" s="270"/>
      <c r="R1432" s="270"/>
      <c r="S1432" s="270"/>
      <c r="T1432" s="271"/>
      <c r="U1432" s="14"/>
      <c r="V1432" s="14"/>
      <c r="W1432" s="14"/>
      <c r="X1432" s="14"/>
      <c r="Y1432" s="14"/>
      <c r="Z1432" s="14"/>
      <c r="AA1432" s="14"/>
      <c r="AB1432" s="14"/>
      <c r="AC1432" s="14"/>
      <c r="AD1432" s="14"/>
      <c r="AE1432" s="14"/>
      <c r="AT1432" s="272" t="s">
        <v>364</v>
      </c>
      <c r="AU1432" s="272" t="s">
        <v>227</v>
      </c>
      <c r="AV1432" s="14" t="s">
        <v>90</v>
      </c>
      <c r="AW1432" s="14" t="s">
        <v>36</v>
      </c>
      <c r="AX1432" s="14" t="s">
        <v>81</v>
      </c>
      <c r="AY1432" s="272" t="s">
        <v>215</v>
      </c>
    </row>
    <row r="1433" s="13" customFormat="1">
      <c r="A1433" s="13"/>
      <c r="B1433" s="252"/>
      <c r="C1433" s="253"/>
      <c r="D1433" s="233" t="s">
        <v>364</v>
      </c>
      <c r="E1433" s="254" t="s">
        <v>1</v>
      </c>
      <c r="F1433" s="255" t="s">
        <v>1408</v>
      </c>
      <c r="G1433" s="253"/>
      <c r="H1433" s="254" t="s">
        <v>1</v>
      </c>
      <c r="I1433" s="256"/>
      <c r="J1433" s="253"/>
      <c r="K1433" s="253"/>
      <c r="L1433" s="257"/>
      <c r="M1433" s="258"/>
      <c r="N1433" s="259"/>
      <c r="O1433" s="259"/>
      <c r="P1433" s="259"/>
      <c r="Q1433" s="259"/>
      <c r="R1433" s="259"/>
      <c r="S1433" s="259"/>
      <c r="T1433" s="260"/>
      <c r="U1433" s="13"/>
      <c r="V1433" s="13"/>
      <c r="W1433" s="13"/>
      <c r="X1433" s="13"/>
      <c r="Y1433" s="13"/>
      <c r="Z1433" s="13"/>
      <c r="AA1433" s="13"/>
      <c r="AB1433" s="13"/>
      <c r="AC1433" s="13"/>
      <c r="AD1433" s="13"/>
      <c r="AE1433" s="13"/>
      <c r="AT1433" s="261" t="s">
        <v>364</v>
      </c>
      <c r="AU1433" s="261" t="s">
        <v>227</v>
      </c>
      <c r="AV1433" s="13" t="s">
        <v>88</v>
      </c>
      <c r="AW1433" s="13" t="s">
        <v>36</v>
      </c>
      <c r="AX1433" s="13" t="s">
        <v>81</v>
      </c>
      <c r="AY1433" s="261" t="s">
        <v>215</v>
      </c>
    </row>
    <row r="1434" s="14" customFormat="1">
      <c r="A1434" s="14"/>
      <c r="B1434" s="262"/>
      <c r="C1434" s="263"/>
      <c r="D1434" s="233" t="s">
        <v>364</v>
      </c>
      <c r="E1434" s="264" t="s">
        <v>1</v>
      </c>
      <c r="F1434" s="265" t="s">
        <v>1409</v>
      </c>
      <c r="G1434" s="263"/>
      <c r="H1434" s="266">
        <v>4.3920000000000003</v>
      </c>
      <c r="I1434" s="267"/>
      <c r="J1434" s="263"/>
      <c r="K1434" s="263"/>
      <c r="L1434" s="268"/>
      <c r="M1434" s="269"/>
      <c r="N1434" s="270"/>
      <c r="O1434" s="270"/>
      <c r="P1434" s="270"/>
      <c r="Q1434" s="270"/>
      <c r="R1434" s="270"/>
      <c r="S1434" s="270"/>
      <c r="T1434" s="271"/>
      <c r="U1434" s="14"/>
      <c r="V1434" s="14"/>
      <c r="W1434" s="14"/>
      <c r="X1434" s="14"/>
      <c r="Y1434" s="14"/>
      <c r="Z1434" s="14"/>
      <c r="AA1434" s="14"/>
      <c r="AB1434" s="14"/>
      <c r="AC1434" s="14"/>
      <c r="AD1434" s="14"/>
      <c r="AE1434" s="14"/>
      <c r="AT1434" s="272" t="s">
        <v>364</v>
      </c>
      <c r="AU1434" s="272" t="s">
        <v>227</v>
      </c>
      <c r="AV1434" s="14" t="s">
        <v>90</v>
      </c>
      <c r="AW1434" s="14" t="s">
        <v>36</v>
      </c>
      <c r="AX1434" s="14" t="s">
        <v>81</v>
      </c>
      <c r="AY1434" s="272" t="s">
        <v>215</v>
      </c>
    </row>
    <row r="1435" s="13" customFormat="1">
      <c r="A1435" s="13"/>
      <c r="B1435" s="252"/>
      <c r="C1435" s="253"/>
      <c r="D1435" s="233" t="s">
        <v>364</v>
      </c>
      <c r="E1435" s="254" t="s">
        <v>1</v>
      </c>
      <c r="F1435" s="255" t="s">
        <v>1410</v>
      </c>
      <c r="G1435" s="253"/>
      <c r="H1435" s="254" t="s">
        <v>1</v>
      </c>
      <c r="I1435" s="256"/>
      <c r="J1435" s="253"/>
      <c r="K1435" s="253"/>
      <c r="L1435" s="257"/>
      <c r="M1435" s="258"/>
      <c r="N1435" s="259"/>
      <c r="O1435" s="259"/>
      <c r="P1435" s="259"/>
      <c r="Q1435" s="259"/>
      <c r="R1435" s="259"/>
      <c r="S1435" s="259"/>
      <c r="T1435" s="260"/>
      <c r="U1435" s="13"/>
      <c r="V1435" s="13"/>
      <c r="W1435" s="13"/>
      <c r="X1435" s="13"/>
      <c r="Y1435" s="13"/>
      <c r="Z1435" s="13"/>
      <c r="AA1435" s="13"/>
      <c r="AB1435" s="13"/>
      <c r="AC1435" s="13"/>
      <c r="AD1435" s="13"/>
      <c r="AE1435" s="13"/>
      <c r="AT1435" s="261" t="s">
        <v>364</v>
      </c>
      <c r="AU1435" s="261" t="s">
        <v>227</v>
      </c>
      <c r="AV1435" s="13" t="s">
        <v>88</v>
      </c>
      <c r="AW1435" s="13" t="s">
        <v>36</v>
      </c>
      <c r="AX1435" s="13" t="s">
        <v>81</v>
      </c>
      <c r="AY1435" s="261" t="s">
        <v>215</v>
      </c>
    </row>
    <row r="1436" s="14" customFormat="1">
      <c r="A1436" s="14"/>
      <c r="B1436" s="262"/>
      <c r="C1436" s="263"/>
      <c r="D1436" s="233" t="s">
        <v>364</v>
      </c>
      <c r="E1436" s="264" t="s">
        <v>1</v>
      </c>
      <c r="F1436" s="265" t="s">
        <v>1411</v>
      </c>
      <c r="G1436" s="263"/>
      <c r="H1436" s="266">
        <v>4.9409999999999998</v>
      </c>
      <c r="I1436" s="267"/>
      <c r="J1436" s="263"/>
      <c r="K1436" s="263"/>
      <c r="L1436" s="268"/>
      <c r="M1436" s="269"/>
      <c r="N1436" s="270"/>
      <c r="O1436" s="270"/>
      <c r="P1436" s="270"/>
      <c r="Q1436" s="270"/>
      <c r="R1436" s="270"/>
      <c r="S1436" s="270"/>
      <c r="T1436" s="271"/>
      <c r="U1436" s="14"/>
      <c r="V1436" s="14"/>
      <c r="W1436" s="14"/>
      <c r="X1436" s="14"/>
      <c r="Y1436" s="14"/>
      <c r="Z1436" s="14"/>
      <c r="AA1436" s="14"/>
      <c r="AB1436" s="14"/>
      <c r="AC1436" s="14"/>
      <c r="AD1436" s="14"/>
      <c r="AE1436" s="14"/>
      <c r="AT1436" s="272" t="s">
        <v>364</v>
      </c>
      <c r="AU1436" s="272" t="s">
        <v>227</v>
      </c>
      <c r="AV1436" s="14" t="s">
        <v>90</v>
      </c>
      <c r="AW1436" s="14" t="s">
        <v>36</v>
      </c>
      <c r="AX1436" s="14" t="s">
        <v>81</v>
      </c>
      <c r="AY1436" s="272" t="s">
        <v>215</v>
      </c>
    </row>
    <row r="1437" s="16" customFormat="1">
      <c r="A1437" s="16"/>
      <c r="B1437" s="284"/>
      <c r="C1437" s="285"/>
      <c r="D1437" s="233" t="s">
        <v>364</v>
      </c>
      <c r="E1437" s="286" t="s">
        <v>1</v>
      </c>
      <c r="F1437" s="287" t="s">
        <v>403</v>
      </c>
      <c r="G1437" s="285"/>
      <c r="H1437" s="288">
        <v>17.422999999999998</v>
      </c>
      <c r="I1437" s="289"/>
      <c r="J1437" s="285"/>
      <c r="K1437" s="285"/>
      <c r="L1437" s="290"/>
      <c r="M1437" s="291"/>
      <c r="N1437" s="292"/>
      <c r="O1437" s="292"/>
      <c r="P1437" s="292"/>
      <c r="Q1437" s="292"/>
      <c r="R1437" s="292"/>
      <c r="S1437" s="292"/>
      <c r="T1437" s="293"/>
      <c r="U1437" s="16"/>
      <c r="V1437" s="16"/>
      <c r="W1437" s="16"/>
      <c r="X1437" s="16"/>
      <c r="Y1437" s="16"/>
      <c r="Z1437" s="16"/>
      <c r="AA1437" s="16"/>
      <c r="AB1437" s="16"/>
      <c r="AC1437" s="16"/>
      <c r="AD1437" s="16"/>
      <c r="AE1437" s="16"/>
      <c r="AT1437" s="294" t="s">
        <v>364</v>
      </c>
      <c r="AU1437" s="294" t="s">
        <v>227</v>
      </c>
      <c r="AV1437" s="16" t="s">
        <v>227</v>
      </c>
      <c r="AW1437" s="16" t="s">
        <v>36</v>
      </c>
      <c r="AX1437" s="16" t="s">
        <v>81</v>
      </c>
      <c r="AY1437" s="294" t="s">
        <v>215</v>
      </c>
    </row>
    <row r="1438" s="14" customFormat="1">
      <c r="A1438" s="14"/>
      <c r="B1438" s="262"/>
      <c r="C1438" s="263"/>
      <c r="D1438" s="233" t="s">
        <v>364</v>
      </c>
      <c r="E1438" s="264" t="s">
        <v>1</v>
      </c>
      <c r="F1438" s="265" t="s">
        <v>1412</v>
      </c>
      <c r="G1438" s="263"/>
      <c r="H1438" s="266">
        <v>36.039999999999999</v>
      </c>
      <c r="I1438" s="267"/>
      <c r="J1438" s="263"/>
      <c r="K1438" s="263"/>
      <c r="L1438" s="268"/>
      <c r="M1438" s="269"/>
      <c r="N1438" s="270"/>
      <c r="O1438" s="270"/>
      <c r="P1438" s="270"/>
      <c r="Q1438" s="270"/>
      <c r="R1438" s="270"/>
      <c r="S1438" s="270"/>
      <c r="T1438" s="271"/>
      <c r="U1438" s="14"/>
      <c r="V1438" s="14"/>
      <c r="W1438" s="14"/>
      <c r="X1438" s="14"/>
      <c r="Y1438" s="14"/>
      <c r="Z1438" s="14"/>
      <c r="AA1438" s="14"/>
      <c r="AB1438" s="14"/>
      <c r="AC1438" s="14"/>
      <c r="AD1438" s="14"/>
      <c r="AE1438" s="14"/>
      <c r="AT1438" s="272" t="s">
        <v>364</v>
      </c>
      <c r="AU1438" s="272" t="s">
        <v>227</v>
      </c>
      <c r="AV1438" s="14" t="s">
        <v>90</v>
      </c>
      <c r="AW1438" s="14" t="s">
        <v>36</v>
      </c>
      <c r="AX1438" s="14" t="s">
        <v>81</v>
      </c>
      <c r="AY1438" s="272" t="s">
        <v>215</v>
      </c>
    </row>
    <row r="1439" s="14" customFormat="1">
      <c r="A1439" s="14"/>
      <c r="B1439" s="262"/>
      <c r="C1439" s="263"/>
      <c r="D1439" s="233" t="s">
        <v>364</v>
      </c>
      <c r="E1439" s="264" t="s">
        <v>1</v>
      </c>
      <c r="F1439" s="265" t="s">
        <v>1413</v>
      </c>
      <c r="G1439" s="263"/>
      <c r="H1439" s="266">
        <v>17.422999999999998</v>
      </c>
      <c r="I1439" s="267"/>
      <c r="J1439" s="263"/>
      <c r="K1439" s="263"/>
      <c r="L1439" s="268"/>
      <c r="M1439" s="269"/>
      <c r="N1439" s="270"/>
      <c r="O1439" s="270"/>
      <c r="P1439" s="270"/>
      <c r="Q1439" s="270"/>
      <c r="R1439" s="270"/>
      <c r="S1439" s="270"/>
      <c r="T1439" s="271"/>
      <c r="U1439" s="14"/>
      <c r="V1439" s="14"/>
      <c r="W1439" s="14"/>
      <c r="X1439" s="14"/>
      <c r="Y1439" s="14"/>
      <c r="Z1439" s="14"/>
      <c r="AA1439" s="14"/>
      <c r="AB1439" s="14"/>
      <c r="AC1439" s="14"/>
      <c r="AD1439" s="14"/>
      <c r="AE1439" s="14"/>
      <c r="AT1439" s="272" t="s">
        <v>364</v>
      </c>
      <c r="AU1439" s="272" t="s">
        <v>227</v>
      </c>
      <c r="AV1439" s="14" t="s">
        <v>90</v>
      </c>
      <c r="AW1439" s="14" t="s">
        <v>36</v>
      </c>
      <c r="AX1439" s="14" t="s">
        <v>81</v>
      </c>
      <c r="AY1439" s="272" t="s">
        <v>215</v>
      </c>
    </row>
    <row r="1440" s="15" customFormat="1">
      <c r="A1440" s="15"/>
      <c r="B1440" s="273"/>
      <c r="C1440" s="274"/>
      <c r="D1440" s="233" t="s">
        <v>364</v>
      </c>
      <c r="E1440" s="275" t="s">
        <v>1</v>
      </c>
      <c r="F1440" s="276" t="s">
        <v>368</v>
      </c>
      <c r="G1440" s="274"/>
      <c r="H1440" s="277">
        <v>106.926</v>
      </c>
      <c r="I1440" s="278"/>
      <c r="J1440" s="274"/>
      <c r="K1440" s="274"/>
      <c r="L1440" s="279"/>
      <c r="M1440" s="280"/>
      <c r="N1440" s="281"/>
      <c r="O1440" s="281"/>
      <c r="P1440" s="281"/>
      <c r="Q1440" s="281"/>
      <c r="R1440" s="281"/>
      <c r="S1440" s="281"/>
      <c r="T1440" s="282"/>
      <c r="U1440" s="15"/>
      <c r="V1440" s="15"/>
      <c r="W1440" s="15"/>
      <c r="X1440" s="15"/>
      <c r="Y1440" s="15"/>
      <c r="Z1440" s="15"/>
      <c r="AA1440" s="15"/>
      <c r="AB1440" s="15"/>
      <c r="AC1440" s="15"/>
      <c r="AD1440" s="15"/>
      <c r="AE1440" s="15"/>
      <c r="AT1440" s="283" t="s">
        <v>364</v>
      </c>
      <c r="AU1440" s="283" t="s">
        <v>227</v>
      </c>
      <c r="AV1440" s="15" t="s">
        <v>214</v>
      </c>
      <c r="AW1440" s="15" t="s">
        <v>36</v>
      </c>
      <c r="AX1440" s="15" t="s">
        <v>88</v>
      </c>
      <c r="AY1440" s="283" t="s">
        <v>215</v>
      </c>
    </row>
    <row r="1441" s="2" customFormat="1" ht="44.25" customHeight="1">
      <c r="A1441" s="39"/>
      <c r="B1441" s="40"/>
      <c r="C1441" s="220" t="s">
        <v>1414</v>
      </c>
      <c r="D1441" s="220" t="s">
        <v>216</v>
      </c>
      <c r="E1441" s="221" t="s">
        <v>1415</v>
      </c>
      <c r="F1441" s="222" t="s">
        <v>1416</v>
      </c>
      <c r="G1441" s="223" t="s">
        <v>523</v>
      </c>
      <c r="H1441" s="224">
        <v>106.926</v>
      </c>
      <c r="I1441" s="225"/>
      <c r="J1441" s="226">
        <f>ROUND(I1441*H1441,2)</f>
        <v>0</v>
      </c>
      <c r="K1441" s="222" t="s">
        <v>359</v>
      </c>
      <c r="L1441" s="45"/>
      <c r="M1441" s="227" t="s">
        <v>1</v>
      </c>
      <c r="N1441" s="228" t="s">
        <v>46</v>
      </c>
      <c r="O1441" s="92"/>
      <c r="P1441" s="229">
        <f>O1441*H1441</f>
        <v>0</v>
      </c>
      <c r="Q1441" s="229">
        <v>0.016279999999999999</v>
      </c>
      <c r="R1441" s="229">
        <f>Q1441*H1441</f>
        <v>1.7407552799999999</v>
      </c>
      <c r="S1441" s="229">
        <v>0</v>
      </c>
      <c r="T1441" s="230">
        <f>S1441*H1441</f>
        <v>0</v>
      </c>
      <c r="U1441" s="39"/>
      <c r="V1441" s="39"/>
      <c r="W1441" s="39"/>
      <c r="X1441" s="39"/>
      <c r="Y1441" s="39"/>
      <c r="Z1441" s="39"/>
      <c r="AA1441" s="39"/>
      <c r="AB1441" s="39"/>
      <c r="AC1441" s="39"/>
      <c r="AD1441" s="39"/>
      <c r="AE1441" s="39"/>
      <c r="AR1441" s="231" t="s">
        <v>214</v>
      </c>
      <c r="AT1441" s="231" t="s">
        <v>216</v>
      </c>
      <c r="AU1441" s="231" t="s">
        <v>227</v>
      </c>
      <c r="AY1441" s="18" t="s">
        <v>215</v>
      </c>
      <c r="BE1441" s="232">
        <f>IF(N1441="základní",J1441,0)</f>
        <v>0</v>
      </c>
      <c r="BF1441" s="232">
        <f>IF(N1441="snížená",J1441,0)</f>
        <v>0</v>
      </c>
      <c r="BG1441" s="232">
        <f>IF(N1441="zákl. přenesená",J1441,0)</f>
        <v>0</v>
      </c>
      <c r="BH1441" s="232">
        <f>IF(N1441="sníž. přenesená",J1441,0)</f>
        <v>0</v>
      </c>
      <c r="BI1441" s="232">
        <f>IF(N1441="nulová",J1441,0)</f>
        <v>0</v>
      </c>
      <c r="BJ1441" s="18" t="s">
        <v>88</v>
      </c>
      <c r="BK1441" s="232">
        <f>ROUND(I1441*H1441,2)</f>
        <v>0</v>
      </c>
      <c r="BL1441" s="18" t="s">
        <v>214</v>
      </c>
      <c r="BM1441" s="231" t="s">
        <v>1417</v>
      </c>
    </row>
    <row r="1442" s="2" customFormat="1">
      <c r="A1442" s="39"/>
      <c r="B1442" s="40"/>
      <c r="C1442" s="41"/>
      <c r="D1442" s="233" t="s">
        <v>221</v>
      </c>
      <c r="E1442" s="41"/>
      <c r="F1442" s="234" t="s">
        <v>1418</v>
      </c>
      <c r="G1442" s="41"/>
      <c r="H1442" s="41"/>
      <c r="I1442" s="235"/>
      <c r="J1442" s="41"/>
      <c r="K1442" s="41"/>
      <c r="L1442" s="45"/>
      <c r="M1442" s="236"/>
      <c r="N1442" s="237"/>
      <c r="O1442" s="92"/>
      <c r="P1442" s="92"/>
      <c r="Q1442" s="92"/>
      <c r="R1442" s="92"/>
      <c r="S1442" s="92"/>
      <c r="T1442" s="93"/>
      <c r="U1442" s="39"/>
      <c r="V1442" s="39"/>
      <c r="W1442" s="39"/>
      <c r="X1442" s="39"/>
      <c r="Y1442" s="39"/>
      <c r="Z1442" s="39"/>
      <c r="AA1442" s="39"/>
      <c r="AB1442" s="39"/>
      <c r="AC1442" s="39"/>
      <c r="AD1442" s="39"/>
      <c r="AE1442" s="39"/>
      <c r="AT1442" s="18" t="s">
        <v>221</v>
      </c>
      <c r="AU1442" s="18" t="s">
        <v>227</v>
      </c>
    </row>
    <row r="1443" s="2" customFormat="1">
      <c r="A1443" s="39"/>
      <c r="B1443" s="40"/>
      <c r="C1443" s="41"/>
      <c r="D1443" s="250" t="s">
        <v>362</v>
      </c>
      <c r="E1443" s="41"/>
      <c r="F1443" s="251" t="s">
        <v>1419</v>
      </c>
      <c r="G1443" s="41"/>
      <c r="H1443" s="41"/>
      <c r="I1443" s="235"/>
      <c r="J1443" s="41"/>
      <c r="K1443" s="41"/>
      <c r="L1443" s="45"/>
      <c r="M1443" s="236"/>
      <c r="N1443" s="237"/>
      <c r="O1443" s="92"/>
      <c r="P1443" s="92"/>
      <c r="Q1443" s="92"/>
      <c r="R1443" s="92"/>
      <c r="S1443" s="92"/>
      <c r="T1443" s="93"/>
      <c r="U1443" s="39"/>
      <c r="V1443" s="39"/>
      <c r="W1443" s="39"/>
      <c r="X1443" s="39"/>
      <c r="Y1443" s="39"/>
      <c r="Z1443" s="39"/>
      <c r="AA1443" s="39"/>
      <c r="AB1443" s="39"/>
      <c r="AC1443" s="39"/>
      <c r="AD1443" s="39"/>
      <c r="AE1443" s="39"/>
      <c r="AT1443" s="18" t="s">
        <v>362</v>
      </c>
      <c r="AU1443" s="18" t="s">
        <v>227</v>
      </c>
    </row>
    <row r="1444" s="14" customFormat="1">
      <c r="A1444" s="14"/>
      <c r="B1444" s="262"/>
      <c r="C1444" s="263"/>
      <c r="D1444" s="233" t="s">
        <v>364</v>
      </c>
      <c r="E1444" s="264" t="s">
        <v>1</v>
      </c>
      <c r="F1444" s="265" t="s">
        <v>1420</v>
      </c>
      <c r="G1444" s="263"/>
      <c r="H1444" s="266">
        <v>106.926</v>
      </c>
      <c r="I1444" s="267"/>
      <c r="J1444" s="263"/>
      <c r="K1444" s="263"/>
      <c r="L1444" s="268"/>
      <c r="M1444" s="269"/>
      <c r="N1444" s="270"/>
      <c r="O1444" s="270"/>
      <c r="P1444" s="270"/>
      <c r="Q1444" s="270"/>
      <c r="R1444" s="270"/>
      <c r="S1444" s="270"/>
      <c r="T1444" s="271"/>
      <c r="U1444" s="14"/>
      <c r="V1444" s="14"/>
      <c r="W1444" s="14"/>
      <c r="X1444" s="14"/>
      <c r="Y1444" s="14"/>
      <c r="Z1444" s="14"/>
      <c r="AA1444" s="14"/>
      <c r="AB1444" s="14"/>
      <c r="AC1444" s="14"/>
      <c r="AD1444" s="14"/>
      <c r="AE1444" s="14"/>
      <c r="AT1444" s="272" t="s">
        <v>364</v>
      </c>
      <c r="AU1444" s="272" t="s">
        <v>227</v>
      </c>
      <c r="AV1444" s="14" t="s">
        <v>90</v>
      </c>
      <c r="AW1444" s="14" t="s">
        <v>36</v>
      </c>
      <c r="AX1444" s="14" t="s">
        <v>81</v>
      </c>
      <c r="AY1444" s="272" t="s">
        <v>215</v>
      </c>
    </row>
    <row r="1445" s="15" customFormat="1">
      <c r="A1445" s="15"/>
      <c r="B1445" s="273"/>
      <c r="C1445" s="274"/>
      <c r="D1445" s="233" t="s">
        <v>364</v>
      </c>
      <c r="E1445" s="275" t="s">
        <v>1</v>
      </c>
      <c r="F1445" s="276" t="s">
        <v>368</v>
      </c>
      <c r="G1445" s="274"/>
      <c r="H1445" s="277">
        <v>106.926</v>
      </c>
      <c r="I1445" s="278"/>
      <c r="J1445" s="274"/>
      <c r="K1445" s="274"/>
      <c r="L1445" s="279"/>
      <c r="M1445" s="280"/>
      <c r="N1445" s="281"/>
      <c r="O1445" s="281"/>
      <c r="P1445" s="281"/>
      <c r="Q1445" s="281"/>
      <c r="R1445" s="281"/>
      <c r="S1445" s="281"/>
      <c r="T1445" s="282"/>
      <c r="U1445" s="15"/>
      <c r="V1445" s="15"/>
      <c r="W1445" s="15"/>
      <c r="X1445" s="15"/>
      <c r="Y1445" s="15"/>
      <c r="Z1445" s="15"/>
      <c r="AA1445" s="15"/>
      <c r="AB1445" s="15"/>
      <c r="AC1445" s="15"/>
      <c r="AD1445" s="15"/>
      <c r="AE1445" s="15"/>
      <c r="AT1445" s="283" t="s">
        <v>364</v>
      </c>
      <c r="AU1445" s="283" t="s">
        <v>227</v>
      </c>
      <c r="AV1445" s="15" t="s">
        <v>214</v>
      </c>
      <c r="AW1445" s="15" t="s">
        <v>36</v>
      </c>
      <c r="AX1445" s="15" t="s">
        <v>88</v>
      </c>
      <c r="AY1445" s="283" t="s">
        <v>215</v>
      </c>
    </row>
    <row r="1446" s="2" customFormat="1" ht="24.15" customHeight="1">
      <c r="A1446" s="39"/>
      <c r="B1446" s="40"/>
      <c r="C1446" s="220" t="s">
        <v>1421</v>
      </c>
      <c r="D1446" s="220" t="s">
        <v>216</v>
      </c>
      <c r="E1446" s="221" t="s">
        <v>1422</v>
      </c>
      <c r="F1446" s="222" t="s">
        <v>1423</v>
      </c>
      <c r="G1446" s="223" t="s">
        <v>523</v>
      </c>
      <c r="H1446" s="224">
        <v>106.926</v>
      </c>
      <c r="I1446" s="225"/>
      <c r="J1446" s="226">
        <f>ROUND(I1446*H1446,2)</f>
        <v>0</v>
      </c>
      <c r="K1446" s="222" t="s">
        <v>359</v>
      </c>
      <c r="L1446" s="45"/>
      <c r="M1446" s="227" t="s">
        <v>1</v>
      </c>
      <c r="N1446" s="228" t="s">
        <v>46</v>
      </c>
      <c r="O1446" s="92"/>
      <c r="P1446" s="229">
        <f>O1446*H1446</f>
        <v>0</v>
      </c>
      <c r="Q1446" s="229">
        <v>0.0067999999999999996</v>
      </c>
      <c r="R1446" s="229">
        <f>Q1446*H1446</f>
        <v>0.72709679999999999</v>
      </c>
      <c r="S1446" s="229">
        <v>0</v>
      </c>
      <c r="T1446" s="230">
        <f>S1446*H1446</f>
        <v>0</v>
      </c>
      <c r="U1446" s="39"/>
      <c r="V1446" s="39"/>
      <c r="W1446" s="39"/>
      <c r="X1446" s="39"/>
      <c r="Y1446" s="39"/>
      <c r="Z1446" s="39"/>
      <c r="AA1446" s="39"/>
      <c r="AB1446" s="39"/>
      <c r="AC1446" s="39"/>
      <c r="AD1446" s="39"/>
      <c r="AE1446" s="39"/>
      <c r="AR1446" s="231" t="s">
        <v>214</v>
      </c>
      <c r="AT1446" s="231" t="s">
        <v>216</v>
      </c>
      <c r="AU1446" s="231" t="s">
        <v>227</v>
      </c>
      <c r="AY1446" s="18" t="s">
        <v>215</v>
      </c>
      <c r="BE1446" s="232">
        <f>IF(N1446="základní",J1446,0)</f>
        <v>0</v>
      </c>
      <c r="BF1446" s="232">
        <f>IF(N1446="snížená",J1446,0)</f>
        <v>0</v>
      </c>
      <c r="BG1446" s="232">
        <f>IF(N1446="zákl. přenesená",J1446,0)</f>
        <v>0</v>
      </c>
      <c r="BH1446" s="232">
        <f>IF(N1446="sníž. přenesená",J1446,0)</f>
        <v>0</v>
      </c>
      <c r="BI1446" s="232">
        <f>IF(N1446="nulová",J1446,0)</f>
        <v>0</v>
      </c>
      <c r="BJ1446" s="18" t="s">
        <v>88</v>
      </c>
      <c r="BK1446" s="232">
        <f>ROUND(I1446*H1446,2)</f>
        <v>0</v>
      </c>
      <c r="BL1446" s="18" t="s">
        <v>214</v>
      </c>
      <c r="BM1446" s="231" t="s">
        <v>1424</v>
      </c>
    </row>
    <row r="1447" s="2" customFormat="1">
      <c r="A1447" s="39"/>
      <c r="B1447" s="40"/>
      <c r="C1447" s="41"/>
      <c r="D1447" s="233" t="s">
        <v>221</v>
      </c>
      <c r="E1447" s="41"/>
      <c r="F1447" s="234" t="s">
        <v>1425</v>
      </c>
      <c r="G1447" s="41"/>
      <c r="H1447" s="41"/>
      <c r="I1447" s="235"/>
      <c r="J1447" s="41"/>
      <c r="K1447" s="41"/>
      <c r="L1447" s="45"/>
      <c r="M1447" s="236"/>
      <c r="N1447" s="237"/>
      <c r="O1447" s="92"/>
      <c r="P1447" s="92"/>
      <c r="Q1447" s="92"/>
      <c r="R1447" s="92"/>
      <c r="S1447" s="92"/>
      <c r="T1447" s="93"/>
      <c r="U1447" s="39"/>
      <c r="V1447" s="39"/>
      <c r="W1447" s="39"/>
      <c r="X1447" s="39"/>
      <c r="Y1447" s="39"/>
      <c r="Z1447" s="39"/>
      <c r="AA1447" s="39"/>
      <c r="AB1447" s="39"/>
      <c r="AC1447" s="39"/>
      <c r="AD1447" s="39"/>
      <c r="AE1447" s="39"/>
      <c r="AT1447" s="18" t="s">
        <v>221</v>
      </c>
      <c r="AU1447" s="18" t="s">
        <v>227</v>
      </c>
    </row>
    <row r="1448" s="2" customFormat="1">
      <c r="A1448" s="39"/>
      <c r="B1448" s="40"/>
      <c r="C1448" s="41"/>
      <c r="D1448" s="250" t="s">
        <v>362</v>
      </c>
      <c r="E1448" s="41"/>
      <c r="F1448" s="251" t="s">
        <v>1426</v>
      </c>
      <c r="G1448" s="41"/>
      <c r="H1448" s="41"/>
      <c r="I1448" s="235"/>
      <c r="J1448" s="41"/>
      <c r="K1448" s="41"/>
      <c r="L1448" s="45"/>
      <c r="M1448" s="236"/>
      <c r="N1448" s="237"/>
      <c r="O1448" s="92"/>
      <c r="P1448" s="92"/>
      <c r="Q1448" s="92"/>
      <c r="R1448" s="92"/>
      <c r="S1448" s="92"/>
      <c r="T1448" s="93"/>
      <c r="U1448" s="39"/>
      <c r="V1448" s="39"/>
      <c r="W1448" s="39"/>
      <c r="X1448" s="39"/>
      <c r="Y1448" s="39"/>
      <c r="Z1448" s="39"/>
      <c r="AA1448" s="39"/>
      <c r="AB1448" s="39"/>
      <c r="AC1448" s="39"/>
      <c r="AD1448" s="39"/>
      <c r="AE1448" s="39"/>
      <c r="AT1448" s="18" t="s">
        <v>362</v>
      </c>
      <c r="AU1448" s="18" t="s">
        <v>227</v>
      </c>
    </row>
    <row r="1449" s="14" customFormat="1">
      <c r="A1449" s="14"/>
      <c r="B1449" s="262"/>
      <c r="C1449" s="263"/>
      <c r="D1449" s="233" t="s">
        <v>364</v>
      </c>
      <c r="E1449" s="264" t="s">
        <v>1</v>
      </c>
      <c r="F1449" s="265" t="s">
        <v>1420</v>
      </c>
      <c r="G1449" s="263"/>
      <c r="H1449" s="266">
        <v>106.926</v>
      </c>
      <c r="I1449" s="267"/>
      <c r="J1449" s="263"/>
      <c r="K1449" s="263"/>
      <c r="L1449" s="268"/>
      <c r="M1449" s="269"/>
      <c r="N1449" s="270"/>
      <c r="O1449" s="270"/>
      <c r="P1449" s="270"/>
      <c r="Q1449" s="270"/>
      <c r="R1449" s="270"/>
      <c r="S1449" s="270"/>
      <c r="T1449" s="271"/>
      <c r="U1449" s="14"/>
      <c r="V1449" s="14"/>
      <c r="W1449" s="14"/>
      <c r="X1449" s="14"/>
      <c r="Y1449" s="14"/>
      <c r="Z1449" s="14"/>
      <c r="AA1449" s="14"/>
      <c r="AB1449" s="14"/>
      <c r="AC1449" s="14"/>
      <c r="AD1449" s="14"/>
      <c r="AE1449" s="14"/>
      <c r="AT1449" s="272" t="s">
        <v>364</v>
      </c>
      <c r="AU1449" s="272" t="s">
        <v>227</v>
      </c>
      <c r="AV1449" s="14" t="s">
        <v>90</v>
      </c>
      <c r="AW1449" s="14" t="s">
        <v>36</v>
      </c>
      <c r="AX1449" s="14" t="s">
        <v>81</v>
      </c>
      <c r="AY1449" s="272" t="s">
        <v>215</v>
      </c>
    </row>
    <row r="1450" s="15" customFormat="1">
      <c r="A1450" s="15"/>
      <c r="B1450" s="273"/>
      <c r="C1450" s="274"/>
      <c r="D1450" s="233" t="s">
        <v>364</v>
      </c>
      <c r="E1450" s="275" t="s">
        <v>1</v>
      </c>
      <c r="F1450" s="276" t="s">
        <v>368</v>
      </c>
      <c r="G1450" s="274"/>
      <c r="H1450" s="277">
        <v>106.926</v>
      </c>
      <c r="I1450" s="278"/>
      <c r="J1450" s="274"/>
      <c r="K1450" s="274"/>
      <c r="L1450" s="279"/>
      <c r="M1450" s="280"/>
      <c r="N1450" s="281"/>
      <c r="O1450" s="281"/>
      <c r="P1450" s="281"/>
      <c r="Q1450" s="281"/>
      <c r="R1450" s="281"/>
      <c r="S1450" s="281"/>
      <c r="T1450" s="282"/>
      <c r="U1450" s="15"/>
      <c r="V1450" s="15"/>
      <c r="W1450" s="15"/>
      <c r="X1450" s="15"/>
      <c r="Y1450" s="15"/>
      <c r="Z1450" s="15"/>
      <c r="AA1450" s="15"/>
      <c r="AB1450" s="15"/>
      <c r="AC1450" s="15"/>
      <c r="AD1450" s="15"/>
      <c r="AE1450" s="15"/>
      <c r="AT1450" s="283" t="s">
        <v>364</v>
      </c>
      <c r="AU1450" s="283" t="s">
        <v>227</v>
      </c>
      <c r="AV1450" s="15" t="s">
        <v>214</v>
      </c>
      <c r="AW1450" s="15" t="s">
        <v>36</v>
      </c>
      <c r="AX1450" s="15" t="s">
        <v>88</v>
      </c>
      <c r="AY1450" s="283" t="s">
        <v>215</v>
      </c>
    </row>
    <row r="1451" s="2" customFormat="1" ht="24.15" customHeight="1">
      <c r="A1451" s="39"/>
      <c r="B1451" s="40"/>
      <c r="C1451" s="220" t="s">
        <v>1427</v>
      </c>
      <c r="D1451" s="220" t="s">
        <v>216</v>
      </c>
      <c r="E1451" s="221" t="s">
        <v>1382</v>
      </c>
      <c r="F1451" s="222" t="s">
        <v>1383</v>
      </c>
      <c r="G1451" s="223" t="s">
        <v>523</v>
      </c>
      <c r="H1451" s="224">
        <v>278.08999999999997</v>
      </c>
      <c r="I1451" s="225"/>
      <c r="J1451" s="226">
        <f>ROUND(I1451*H1451,2)</f>
        <v>0</v>
      </c>
      <c r="K1451" s="222" t="s">
        <v>359</v>
      </c>
      <c r="L1451" s="45"/>
      <c r="M1451" s="227" t="s">
        <v>1</v>
      </c>
      <c r="N1451" s="228" t="s">
        <v>46</v>
      </c>
      <c r="O1451" s="92"/>
      <c r="P1451" s="229">
        <f>O1451*H1451</f>
        <v>0</v>
      </c>
      <c r="Q1451" s="229">
        <v>0.00025999999999999998</v>
      </c>
      <c r="R1451" s="229">
        <f>Q1451*H1451</f>
        <v>0.07230339999999999</v>
      </c>
      <c r="S1451" s="229">
        <v>0</v>
      </c>
      <c r="T1451" s="230">
        <f>S1451*H1451</f>
        <v>0</v>
      </c>
      <c r="U1451" s="39"/>
      <c r="V1451" s="39"/>
      <c r="W1451" s="39"/>
      <c r="X1451" s="39"/>
      <c r="Y1451" s="39"/>
      <c r="Z1451" s="39"/>
      <c r="AA1451" s="39"/>
      <c r="AB1451" s="39"/>
      <c r="AC1451" s="39"/>
      <c r="AD1451" s="39"/>
      <c r="AE1451" s="39"/>
      <c r="AR1451" s="231" t="s">
        <v>214</v>
      </c>
      <c r="AT1451" s="231" t="s">
        <v>216</v>
      </c>
      <c r="AU1451" s="231" t="s">
        <v>227</v>
      </c>
      <c r="AY1451" s="18" t="s">
        <v>215</v>
      </c>
      <c r="BE1451" s="232">
        <f>IF(N1451="základní",J1451,0)</f>
        <v>0</v>
      </c>
      <c r="BF1451" s="232">
        <f>IF(N1451="snížená",J1451,0)</f>
        <v>0</v>
      </c>
      <c r="BG1451" s="232">
        <f>IF(N1451="zákl. přenesená",J1451,0)</f>
        <v>0</v>
      </c>
      <c r="BH1451" s="232">
        <f>IF(N1451="sníž. přenesená",J1451,0)</f>
        <v>0</v>
      </c>
      <c r="BI1451" s="232">
        <f>IF(N1451="nulová",J1451,0)</f>
        <v>0</v>
      </c>
      <c r="BJ1451" s="18" t="s">
        <v>88</v>
      </c>
      <c r="BK1451" s="232">
        <f>ROUND(I1451*H1451,2)</f>
        <v>0</v>
      </c>
      <c r="BL1451" s="18" t="s">
        <v>214</v>
      </c>
      <c r="BM1451" s="231" t="s">
        <v>1428</v>
      </c>
    </row>
    <row r="1452" s="2" customFormat="1">
      <c r="A1452" s="39"/>
      <c r="B1452" s="40"/>
      <c r="C1452" s="41"/>
      <c r="D1452" s="233" t="s">
        <v>221</v>
      </c>
      <c r="E1452" s="41"/>
      <c r="F1452" s="234" t="s">
        <v>1385</v>
      </c>
      <c r="G1452" s="41"/>
      <c r="H1452" s="41"/>
      <c r="I1452" s="235"/>
      <c r="J1452" s="41"/>
      <c r="K1452" s="41"/>
      <c r="L1452" s="45"/>
      <c r="M1452" s="236"/>
      <c r="N1452" s="237"/>
      <c r="O1452" s="92"/>
      <c r="P1452" s="92"/>
      <c r="Q1452" s="92"/>
      <c r="R1452" s="92"/>
      <c r="S1452" s="92"/>
      <c r="T1452" s="93"/>
      <c r="U1452" s="39"/>
      <c r="V1452" s="39"/>
      <c r="W1452" s="39"/>
      <c r="X1452" s="39"/>
      <c r="Y1452" s="39"/>
      <c r="Z1452" s="39"/>
      <c r="AA1452" s="39"/>
      <c r="AB1452" s="39"/>
      <c r="AC1452" s="39"/>
      <c r="AD1452" s="39"/>
      <c r="AE1452" s="39"/>
      <c r="AT1452" s="18" t="s">
        <v>221</v>
      </c>
      <c r="AU1452" s="18" t="s">
        <v>227</v>
      </c>
    </row>
    <row r="1453" s="2" customFormat="1">
      <c r="A1453" s="39"/>
      <c r="B1453" s="40"/>
      <c r="C1453" s="41"/>
      <c r="D1453" s="250" t="s">
        <v>362</v>
      </c>
      <c r="E1453" s="41"/>
      <c r="F1453" s="251" t="s">
        <v>1386</v>
      </c>
      <c r="G1453" s="41"/>
      <c r="H1453" s="41"/>
      <c r="I1453" s="235"/>
      <c r="J1453" s="41"/>
      <c r="K1453" s="41"/>
      <c r="L1453" s="45"/>
      <c r="M1453" s="236"/>
      <c r="N1453" s="237"/>
      <c r="O1453" s="92"/>
      <c r="P1453" s="92"/>
      <c r="Q1453" s="92"/>
      <c r="R1453" s="92"/>
      <c r="S1453" s="92"/>
      <c r="T1453" s="93"/>
      <c r="U1453" s="39"/>
      <c r="V1453" s="39"/>
      <c r="W1453" s="39"/>
      <c r="X1453" s="39"/>
      <c r="Y1453" s="39"/>
      <c r="Z1453" s="39"/>
      <c r="AA1453" s="39"/>
      <c r="AB1453" s="39"/>
      <c r="AC1453" s="39"/>
      <c r="AD1453" s="39"/>
      <c r="AE1453" s="39"/>
      <c r="AT1453" s="18" t="s">
        <v>362</v>
      </c>
      <c r="AU1453" s="18" t="s">
        <v>227</v>
      </c>
    </row>
    <row r="1454" s="13" customFormat="1">
      <c r="A1454" s="13"/>
      <c r="B1454" s="252"/>
      <c r="C1454" s="253"/>
      <c r="D1454" s="233" t="s">
        <v>364</v>
      </c>
      <c r="E1454" s="254" t="s">
        <v>1</v>
      </c>
      <c r="F1454" s="255" t="s">
        <v>1429</v>
      </c>
      <c r="G1454" s="253"/>
      <c r="H1454" s="254" t="s">
        <v>1</v>
      </c>
      <c r="I1454" s="256"/>
      <c r="J1454" s="253"/>
      <c r="K1454" s="253"/>
      <c r="L1454" s="257"/>
      <c r="M1454" s="258"/>
      <c r="N1454" s="259"/>
      <c r="O1454" s="259"/>
      <c r="P1454" s="259"/>
      <c r="Q1454" s="259"/>
      <c r="R1454" s="259"/>
      <c r="S1454" s="259"/>
      <c r="T1454" s="260"/>
      <c r="U1454" s="13"/>
      <c r="V1454" s="13"/>
      <c r="W1454" s="13"/>
      <c r="X1454" s="13"/>
      <c r="Y1454" s="13"/>
      <c r="Z1454" s="13"/>
      <c r="AA1454" s="13"/>
      <c r="AB1454" s="13"/>
      <c r="AC1454" s="13"/>
      <c r="AD1454" s="13"/>
      <c r="AE1454" s="13"/>
      <c r="AT1454" s="261" t="s">
        <v>364</v>
      </c>
      <c r="AU1454" s="261" t="s">
        <v>227</v>
      </c>
      <c r="AV1454" s="13" t="s">
        <v>88</v>
      </c>
      <c r="AW1454" s="13" t="s">
        <v>36</v>
      </c>
      <c r="AX1454" s="13" t="s">
        <v>81</v>
      </c>
      <c r="AY1454" s="261" t="s">
        <v>215</v>
      </c>
    </row>
    <row r="1455" s="13" customFormat="1">
      <c r="A1455" s="13"/>
      <c r="B1455" s="252"/>
      <c r="C1455" s="253"/>
      <c r="D1455" s="233" t="s">
        <v>364</v>
      </c>
      <c r="E1455" s="254" t="s">
        <v>1</v>
      </c>
      <c r="F1455" s="255" t="s">
        <v>822</v>
      </c>
      <c r="G1455" s="253"/>
      <c r="H1455" s="254" t="s">
        <v>1</v>
      </c>
      <c r="I1455" s="256"/>
      <c r="J1455" s="253"/>
      <c r="K1455" s="253"/>
      <c r="L1455" s="257"/>
      <c r="M1455" s="258"/>
      <c r="N1455" s="259"/>
      <c r="O1455" s="259"/>
      <c r="P1455" s="259"/>
      <c r="Q1455" s="259"/>
      <c r="R1455" s="259"/>
      <c r="S1455" s="259"/>
      <c r="T1455" s="260"/>
      <c r="U1455" s="13"/>
      <c r="V1455" s="13"/>
      <c r="W1455" s="13"/>
      <c r="X1455" s="13"/>
      <c r="Y1455" s="13"/>
      <c r="Z1455" s="13"/>
      <c r="AA1455" s="13"/>
      <c r="AB1455" s="13"/>
      <c r="AC1455" s="13"/>
      <c r="AD1455" s="13"/>
      <c r="AE1455" s="13"/>
      <c r="AT1455" s="261" t="s">
        <v>364</v>
      </c>
      <c r="AU1455" s="261" t="s">
        <v>227</v>
      </c>
      <c r="AV1455" s="13" t="s">
        <v>88</v>
      </c>
      <c r="AW1455" s="13" t="s">
        <v>36</v>
      </c>
      <c r="AX1455" s="13" t="s">
        <v>81</v>
      </c>
      <c r="AY1455" s="261" t="s">
        <v>215</v>
      </c>
    </row>
    <row r="1456" s="14" customFormat="1">
      <c r="A1456" s="14"/>
      <c r="B1456" s="262"/>
      <c r="C1456" s="263"/>
      <c r="D1456" s="233" t="s">
        <v>364</v>
      </c>
      <c r="E1456" s="264" t="s">
        <v>1</v>
      </c>
      <c r="F1456" s="265" t="s">
        <v>1430</v>
      </c>
      <c r="G1456" s="263"/>
      <c r="H1456" s="266">
        <v>278.08999999999997</v>
      </c>
      <c r="I1456" s="267"/>
      <c r="J1456" s="263"/>
      <c r="K1456" s="263"/>
      <c r="L1456" s="268"/>
      <c r="M1456" s="269"/>
      <c r="N1456" s="270"/>
      <c r="O1456" s="270"/>
      <c r="P1456" s="270"/>
      <c r="Q1456" s="270"/>
      <c r="R1456" s="270"/>
      <c r="S1456" s="270"/>
      <c r="T1456" s="271"/>
      <c r="U1456" s="14"/>
      <c r="V1456" s="14"/>
      <c r="W1456" s="14"/>
      <c r="X1456" s="14"/>
      <c r="Y1456" s="14"/>
      <c r="Z1456" s="14"/>
      <c r="AA1456" s="14"/>
      <c r="AB1456" s="14"/>
      <c r="AC1456" s="14"/>
      <c r="AD1456" s="14"/>
      <c r="AE1456" s="14"/>
      <c r="AT1456" s="272" t="s">
        <v>364</v>
      </c>
      <c r="AU1456" s="272" t="s">
        <v>227</v>
      </c>
      <c r="AV1456" s="14" t="s">
        <v>90</v>
      </c>
      <c r="AW1456" s="14" t="s">
        <v>36</v>
      </c>
      <c r="AX1456" s="14" t="s">
        <v>81</v>
      </c>
      <c r="AY1456" s="272" t="s">
        <v>215</v>
      </c>
    </row>
    <row r="1457" s="15" customFormat="1">
      <c r="A1457" s="15"/>
      <c r="B1457" s="273"/>
      <c r="C1457" s="274"/>
      <c r="D1457" s="233" t="s">
        <v>364</v>
      </c>
      <c r="E1457" s="275" t="s">
        <v>1</v>
      </c>
      <c r="F1457" s="276" t="s">
        <v>368</v>
      </c>
      <c r="G1457" s="274"/>
      <c r="H1457" s="277">
        <v>278.08999999999997</v>
      </c>
      <c r="I1457" s="278"/>
      <c r="J1457" s="274"/>
      <c r="K1457" s="274"/>
      <c r="L1457" s="279"/>
      <c r="M1457" s="280"/>
      <c r="N1457" s="281"/>
      <c r="O1457" s="281"/>
      <c r="P1457" s="281"/>
      <c r="Q1457" s="281"/>
      <c r="R1457" s="281"/>
      <c r="S1457" s="281"/>
      <c r="T1457" s="282"/>
      <c r="U1457" s="15"/>
      <c r="V1457" s="15"/>
      <c r="W1457" s="15"/>
      <c r="X1457" s="15"/>
      <c r="Y1457" s="15"/>
      <c r="Z1457" s="15"/>
      <c r="AA1457" s="15"/>
      <c r="AB1457" s="15"/>
      <c r="AC1457" s="15"/>
      <c r="AD1457" s="15"/>
      <c r="AE1457" s="15"/>
      <c r="AT1457" s="283" t="s">
        <v>364</v>
      </c>
      <c r="AU1457" s="283" t="s">
        <v>227</v>
      </c>
      <c r="AV1457" s="15" t="s">
        <v>214</v>
      </c>
      <c r="AW1457" s="15" t="s">
        <v>36</v>
      </c>
      <c r="AX1457" s="15" t="s">
        <v>88</v>
      </c>
      <c r="AY1457" s="283" t="s">
        <v>215</v>
      </c>
    </row>
    <row r="1458" s="2" customFormat="1" ht="24.15" customHeight="1">
      <c r="A1458" s="39"/>
      <c r="B1458" s="40"/>
      <c r="C1458" s="220" t="s">
        <v>1431</v>
      </c>
      <c r="D1458" s="220" t="s">
        <v>216</v>
      </c>
      <c r="E1458" s="221" t="s">
        <v>1432</v>
      </c>
      <c r="F1458" s="222" t="s">
        <v>1433</v>
      </c>
      <c r="G1458" s="223" t="s">
        <v>523</v>
      </c>
      <c r="H1458" s="224">
        <v>278.08999999999997</v>
      </c>
      <c r="I1458" s="225"/>
      <c r="J1458" s="226">
        <f>ROUND(I1458*H1458,2)</f>
        <v>0</v>
      </c>
      <c r="K1458" s="222" t="s">
        <v>359</v>
      </c>
      <c r="L1458" s="45"/>
      <c r="M1458" s="227" t="s">
        <v>1</v>
      </c>
      <c r="N1458" s="228" t="s">
        <v>46</v>
      </c>
      <c r="O1458" s="92"/>
      <c r="P1458" s="229">
        <f>O1458*H1458</f>
        <v>0</v>
      </c>
      <c r="Q1458" s="229">
        <v>0.0028400000000000001</v>
      </c>
      <c r="R1458" s="229">
        <f>Q1458*H1458</f>
        <v>0.78977559999999991</v>
      </c>
      <c r="S1458" s="229">
        <v>0</v>
      </c>
      <c r="T1458" s="230">
        <f>S1458*H1458</f>
        <v>0</v>
      </c>
      <c r="U1458" s="39"/>
      <c r="V1458" s="39"/>
      <c r="W1458" s="39"/>
      <c r="X1458" s="39"/>
      <c r="Y1458" s="39"/>
      <c r="Z1458" s="39"/>
      <c r="AA1458" s="39"/>
      <c r="AB1458" s="39"/>
      <c r="AC1458" s="39"/>
      <c r="AD1458" s="39"/>
      <c r="AE1458" s="39"/>
      <c r="AR1458" s="231" t="s">
        <v>214</v>
      </c>
      <c r="AT1458" s="231" t="s">
        <v>216</v>
      </c>
      <c r="AU1458" s="231" t="s">
        <v>227</v>
      </c>
      <c r="AY1458" s="18" t="s">
        <v>215</v>
      </c>
      <c r="BE1458" s="232">
        <f>IF(N1458="základní",J1458,0)</f>
        <v>0</v>
      </c>
      <c r="BF1458" s="232">
        <f>IF(N1458="snížená",J1458,0)</f>
        <v>0</v>
      </c>
      <c r="BG1458" s="232">
        <f>IF(N1458="zákl. přenesená",J1458,0)</f>
        <v>0</v>
      </c>
      <c r="BH1458" s="232">
        <f>IF(N1458="sníž. přenesená",J1458,0)</f>
        <v>0</v>
      </c>
      <c r="BI1458" s="232">
        <f>IF(N1458="nulová",J1458,0)</f>
        <v>0</v>
      </c>
      <c r="BJ1458" s="18" t="s">
        <v>88</v>
      </c>
      <c r="BK1458" s="232">
        <f>ROUND(I1458*H1458,2)</f>
        <v>0</v>
      </c>
      <c r="BL1458" s="18" t="s">
        <v>214</v>
      </c>
      <c r="BM1458" s="231" t="s">
        <v>1434</v>
      </c>
    </row>
    <row r="1459" s="2" customFormat="1">
      <c r="A1459" s="39"/>
      <c r="B1459" s="40"/>
      <c r="C1459" s="41"/>
      <c r="D1459" s="233" t="s">
        <v>221</v>
      </c>
      <c r="E1459" s="41"/>
      <c r="F1459" s="234" t="s">
        <v>1435</v>
      </c>
      <c r="G1459" s="41"/>
      <c r="H1459" s="41"/>
      <c r="I1459" s="235"/>
      <c r="J1459" s="41"/>
      <c r="K1459" s="41"/>
      <c r="L1459" s="45"/>
      <c r="M1459" s="236"/>
      <c r="N1459" s="237"/>
      <c r="O1459" s="92"/>
      <c r="P1459" s="92"/>
      <c r="Q1459" s="92"/>
      <c r="R1459" s="92"/>
      <c r="S1459" s="92"/>
      <c r="T1459" s="93"/>
      <c r="U1459" s="39"/>
      <c r="V1459" s="39"/>
      <c r="W1459" s="39"/>
      <c r="X1459" s="39"/>
      <c r="Y1459" s="39"/>
      <c r="Z1459" s="39"/>
      <c r="AA1459" s="39"/>
      <c r="AB1459" s="39"/>
      <c r="AC1459" s="39"/>
      <c r="AD1459" s="39"/>
      <c r="AE1459" s="39"/>
      <c r="AT1459" s="18" t="s">
        <v>221</v>
      </c>
      <c r="AU1459" s="18" t="s">
        <v>227</v>
      </c>
    </row>
    <row r="1460" s="2" customFormat="1">
      <c r="A1460" s="39"/>
      <c r="B1460" s="40"/>
      <c r="C1460" s="41"/>
      <c r="D1460" s="250" t="s">
        <v>362</v>
      </c>
      <c r="E1460" s="41"/>
      <c r="F1460" s="251" t="s">
        <v>1436</v>
      </c>
      <c r="G1460" s="41"/>
      <c r="H1460" s="41"/>
      <c r="I1460" s="235"/>
      <c r="J1460" s="41"/>
      <c r="K1460" s="41"/>
      <c r="L1460" s="45"/>
      <c r="M1460" s="236"/>
      <c r="N1460" s="237"/>
      <c r="O1460" s="92"/>
      <c r="P1460" s="92"/>
      <c r="Q1460" s="92"/>
      <c r="R1460" s="92"/>
      <c r="S1460" s="92"/>
      <c r="T1460" s="93"/>
      <c r="U1460" s="39"/>
      <c r="V1460" s="39"/>
      <c r="W1460" s="39"/>
      <c r="X1460" s="39"/>
      <c r="Y1460" s="39"/>
      <c r="Z1460" s="39"/>
      <c r="AA1460" s="39"/>
      <c r="AB1460" s="39"/>
      <c r="AC1460" s="39"/>
      <c r="AD1460" s="39"/>
      <c r="AE1460" s="39"/>
      <c r="AT1460" s="18" t="s">
        <v>362</v>
      </c>
      <c r="AU1460" s="18" t="s">
        <v>227</v>
      </c>
    </row>
    <row r="1461" s="2" customFormat="1" ht="24.15" customHeight="1">
      <c r="A1461" s="39"/>
      <c r="B1461" s="40"/>
      <c r="C1461" s="220" t="s">
        <v>1437</v>
      </c>
      <c r="D1461" s="220" t="s">
        <v>216</v>
      </c>
      <c r="E1461" s="221" t="s">
        <v>1438</v>
      </c>
      <c r="F1461" s="222" t="s">
        <v>1439</v>
      </c>
      <c r="G1461" s="223" t="s">
        <v>523</v>
      </c>
      <c r="H1461" s="224">
        <v>33.25</v>
      </c>
      <c r="I1461" s="225"/>
      <c r="J1461" s="226">
        <f>ROUND(I1461*H1461,2)</f>
        <v>0</v>
      </c>
      <c r="K1461" s="222" t="s">
        <v>359</v>
      </c>
      <c r="L1461" s="45"/>
      <c r="M1461" s="227" t="s">
        <v>1</v>
      </c>
      <c r="N1461" s="228" t="s">
        <v>46</v>
      </c>
      <c r="O1461" s="92"/>
      <c r="P1461" s="229">
        <f>O1461*H1461</f>
        <v>0</v>
      </c>
      <c r="Q1461" s="229">
        <v>0.00025999999999999998</v>
      </c>
      <c r="R1461" s="229">
        <f>Q1461*H1461</f>
        <v>0.0086449999999999999</v>
      </c>
      <c r="S1461" s="229">
        <v>0</v>
      </c>
      <c r="T1461" s="230">
        <f>S1461*H1461</f>
        <v>0</v>
      </c>
      <c r="U1461" s="39"/>
      <c r="V1461" s="39"/>
      <c r="W1461" s="39"/>
      <c r="X1461" s="39"/>
      <c r="Y1461" s="39"/>
      <c r="Z1461" s="39"/>
      <c r="AA1461" s="39"/>
      <c r="AB1461" s="39"/>
      <c r="AC1461" s="39"/>
      <c r="AD1461" s="39"/>
      <c r="AE1461" s="39"/>
      <c r="AR1461" s="231" t="s">
        <v>214</v>
      </c>
      <c r="AT1461" s="231" t="s">
        <v>216</v>
      </c>
      <c r="AU1461" s="231" t="s">
        <v>227</v>
      </c>
      <c r="AY1461" s="18" t="s">
        <v>215</v>
      </c>
      <c r="BE1461" s="232">
        <f>IF(N1461="základní",J1461,0)</f>
        <v>0</v>
      </c>
      <c r="BF1461" s="232">
        <f>IF(N1461="snížená",J1461,0)</f>
        <v>0</v>
      </c>
      <c r="BG1461" s="232">
        <f>IF(N1461="zákl. přenesená",J1461,0)</f>
        <v>0</v>
      </c>
      <c r="BH1461" s="232">
        <f>IF(N1461="sníž. přenesená",J1461,0)</f>
        <v>0</v>
      </c>
      <c r="BI1461" s="232">
        <f>IF(N1461="nulová",J1461,0)</f>
        <v>0</v>
      </c>
      <c r="BJ1461" s="18" t="s">
        <v>88</v>
      </c>
      <c r="BK1461" s="232">
        <f>ROUND(I1461*H1461,2)</f>
        <v>0</v>
      </c>
      <c r="BL1461" s="18" t="s">
        <v>214</v>
      </c>
      <c r="BM1461" s="231" t="s">
        <v>1440</v>
      </c>
    </row>
    <row r="1462" s="2" customFormat="1">
      <c r="A1462" s="39"/>
      <c r="B1462" s="40"/>
      <c r="C1462" s="41"/>
      <c r="D1462" s="233" t="s">
        <v>221</v>
      </c>
      <c r="E1462" s="41"/>
      <c r="F1462" s="234" t="s">
        <v>1441</v>
      </c>
      <c r="G1462" s="41"/>
      <c r="H1462" s="41"/>
      <c r="I1462" s="235"/>
      <c r="J1462" s="41"/>
      <c r="K1462" s="41"/>
      <c r="L1462" s="45"/>
      <c r="M1462" s="236"/>
      <c r="N1462" s="237"/>
      <c r="O1462" s="92"/>
      <c r="P1462" s="92"/>
      <c r="Q1462" s="92"/>
      <c r="R1462" s="92"/>
      <c r="S1462" s="92"/>
      <c r="T1462" s="93"/>
      <c r="U1462" s="39"/>
      <c r="V1462" s="39"/>
      <c r="W1462" s="39"/>
      <c r="X1462" s="39"/>
      <c r="Y1462" s="39"/>
      <c r="Z1462" s="39"/>
      <c r="AA1462" s="39"/>
      <c r="AB1462" s="39"/>
      <c r="AC1462" s="39"/>
      <c r="AD1462" s="39"/>
      <c r="AE1462" s="39"/>
      <c r="AT1462" s="18" t="s">
        <v>221</v>
      </c>
      <c r="AU1462" s="18" t="s">
        <v>227</v>
      </c>
    </row>
    <row r="1463" s="2" customFormat="1">
      <c r="A1463" s="39"/>
      <c r="B1463" s="40"/>
      <c r="C1463" s="41"/>
      <c r="D1463" s="250" t="s">
        <v>362</v>
      </c>
      <c r="E1463" s="41"/>
      <c r="F1463" s="251" t="s">
        <v>1442</v>
      </c>
      <c r="G1463" s="41"/>
      <c r="H1463" s="41"/>
      <c r="I1463" s="235"/>
      <c r="J1463" s="41"/>
      <c r="K1463" s="41"/>
      <c r="L1463" s="45"/>
      <c r="M1463" s="236"/>
      <c r="N1463" s="237"/>
      <c r="O1463" s="92"/>
      <c r="P1463" s="92"/>
      <c r="Q1463" s="92"/>
      <c r="R1463" s="92"/>
      <c r="S1463" s="92"/>
      <c r="T1463" s="93"/>
      <c r="U1463" s="39"/>
      <c r="V1463" s="39"/>
      <c r="W1463" s="39"/>
      <c r="X1463" s="39"/>
      <c r="Y1463" s="39"/>
      <c r="Z1463" s="39"/>
      <c r="AA1463" s="39"/>
      <c r="AB1463" s="39"/>
      <c r="AC1463" s="39"/>
      <c r="AD1463" s="39"/>
      <c r="AE1463" s="39"/>
      <c r="AT1463" s="18" t="s">
        <v>362</v>
      </c>
      <c r="AU1463" s="18" t="s">
        <v>227</v>
      </c>
    </row>
    <row r="1464" s="13" customFormat="1">
      <c r="A1464" s="13"/>
      <c r="B1464" s="252"/>
      <c r="C1464" s="253"/>
      <c r="D1464" s="233" t="s">
        <v>364</v>
      </c>
      <c r="E1464" s="254" t="s">
        <v>1</v>
      </c>
      <c r="F1464" s="255" t="s">
        <v>1443</v>
      </c>
      <c r="G1464" s="253"/>
      <c r="H1464" s="254" t="s">
        <v>1</v>
      </c>
      <c r="I1464" s="256"/>
      <c r="J1464" s="253"/>
      <c r="K1464" s="253"/>
      <c r="L1464" s="257"/>
      <c r="M1464" s="258"/>
      <c r="N1464" s="259"/>
      <c r="O1464" s="259"/>
      <c r="P1464" s="259"/>
      <c r="Q1464" s="259"/>
      <c r="R1464" s="259"/>
      <c r="S1464" s="259"/>
      <c r="T1464" s="260"/>
      <c r="U1464" s="13"/>
      <c r="V1464" s="13"/>
      <c r="W1464" s="13"/>
      <c r="X1464" s="13"/>
      <c r="Y1464" s="13"/>
      <c r="Z1464" s="13"/>
      <c r="AA1464" s="13"/>
      <c r="AB1464" s="13"/>
      <c r="AC1464" s="13"/>
      <c r="AD1464" s="13"/>
      <c r="AE1464" s="13"/>
      <c r="AT1464" s="261" t="s">
        <v>364</v>
      </c>
      <c r="AU1464" s="261" t="s">
        <v>227</v>
      </c>
      <c r="AV1464" s="13" t="s">
        <v>88</v>
      </c>
      <c r="AW1464" s="13" t="s">
        <v>36</v>
      </c>
      <c r="AX1464" s="13" t="s">
        <v>81</v>
      </c>
      <c r="AY1464" s="261" t="s">
        <v>215</v>
      </c>
    </row>
    <row r="1465" s="13" customFormat="1">
      <c r="A1465" s="13"/>
      <c r="B1465" s="252"/>
      <c r="C1465" s="253"/>
      <c r="D1465" s="233" t="s">
        <v>364</v>
      </c>
      <c r="E1465" s="254" t="s">
        <v>1</v>
      </c>
      <c r="F1465" s="255" t="s">
        <v>1444</v>
      </c>
      <c r="G1465" s="253"/>
      <c r="H1465" s="254" t="s">
        <v>1</v>
      </c>
      <c r="I1465" s="256"/>
      <c r="J1465" s="253"/>
      <c r="K1465" s="253"/>
      <c r="L1465" s="257"/>
      <c r="M1465" s="258"/>
      <c r="N1465" s="259"/>
      <c r="O1465" s="259"/>
      <c r="P1465" s="259"/>
      <c r="Q1465" s="259"/>
      <c r="R1465" s="259"/>
      <c r="S1465" s="259"/>
      <c r="T1465" s="260"/>
      <c r="U1465" s="13"/>
      <c r="V1465" s="13"/>
      <c r="W1465" s="13"/>
      <c r="X1465" s="13"/>
      <c r="Y1465" s="13"/>
      <c r="Z1465" s="13"/>
      <c r="AA1465" s="13"/>
      <c r="AB1465" s="13"/>
      <c r="AC1465" s="13"/>
      <c r="AD1465" s="13"/>
      <c r="AE1465" s="13"/>
      <c r="AT1465" s="261" t="s">
        <v>364</v>
      </c>
      <c r="AU1465" s="261" t="s">
        <v>227</v>
      </c>
      <c r="AV1465" s="13" t="s">
        <v>88</v>
      </c>
      <c r="AW1465" s="13" t="s">
        <v>36</v>
      </c>
      <c r="AX1465" s="13" t="s">
        <v>81</v>
      </c>
      <c r="AY1465" s="261" t="s">
        <v>215</v>
      </c>
    </row>
    <row r="1466" s="14" customFormat="1">
      <c r="A1466" s="14"/>
      <c r="B1466" s="262"/>
      <c r="C1466" s="263"/>
      <c r="D1466" s="233" t="s">
        <v>364</v>
      </c>
      <c r="E1466" s="264" t="s">
        <v>1</v>
      </c>
      <c r="F1466" s="265" t="s">
        <v>1445</v>
      </c>
      <c r="G1466" s="263"/>
      <c r="H1466" s="266">
        <v>16.625</v>
      </c>
      <c r="I1466" s="267"/>
      <c r="J1466" s="263"/>
      <c r="K1466" s="263"/>
      <c r="L1466" s="268"/>
      <c r="M1466" s="269"/>
      <c r="N1466" s="270"/>
      <c r="O1466" s="270"/>
      <c r="P1466" s="270"/>
      <c r="Q1466" s="270"/>
      <c r="R1466" s="270"/>
      <c r="S1466" s="270"/>
      <c r="T1466" s="271"/>
      <c r="U1466" s="14"/>
      <c r="V1466" s="14"/>
      <c r="W1466" s="14"/>
      <c r="X1466" s="14"/>
      <c r="Y1466" s="14"/>
      <c r="Z1466" s="14"/>
      <c r="AA1466" s="14"/>
      <c r="AB1466" s="14"/>
      <c r="AC1466" s="14"/>
      <c r="AD1466" s="14"/>
      <c r="AE1466" s="14"/>
      <c r="AT1466" s="272" t="s">
        <v>364</v>
      </c>
      <c r="AU1466" s="272" t="s">
        <v>227</v>
      </c>
      <c r="AV1466" s="14" t="s">
        <v>90</v>
      </c>
      <c r="AW1466" s="14" t="s">
        <v>36</v>
      </c>
      <c r="AX1466" s="14" t="s">
        <v>81</v>
      </c>
      <c r="AY1466" s="272" t="s">
        <v>215</v>
      </c>
    </row>
    <row r="1467" s="14" customFormat="1">
      <c r="A1467" s="14"/>
      <c r="B1467" s="262"/>
      <c r="C1467" s="263"/>
      <c r="D1467" s="233" t="s">
        <v>364</v>
      </c>
      <c r="E1467" s="264" t="s">
        <v>1</v>
      </c>
      <c r="F1467" s="265" t="s">
        <v>1446</v>
      </c>
      <c r="G1467" s="263"/>
      <c r="H1467" s="266">
        <v>16.625</v>
      </c>
      <c r="I1467" s="267"/>
      <c r="J1467" s="263"/>
      <c r="K1467" s="263"/>
      <c r="L1467" s="268"/>
      <c r="M1467" s="269"/>
      <c r="N1467" s="270"/>
      <c r="O1467" s="270"/>
      <c r="P1467" s="270"/>
      <c r="Q1467" s="270"/>
      <c r="R1467" s="270"/>
      <c r="S1467" s="270"/>
      <c r="T1467" s="271"/>
      <c r="U1467" s="14"/>
      <c r="V1467" s="14"/>
      <c r="W1467" s="14"/>
      <c r="X1467" s="14"/>
      <c r="Y1467" s="14"/>
      <c r="Z1467" s="14"/>
      <c r="AA1467" s="14"/>
      <c r="AB1467" s="14"/>
      <c r="AC1467" s="14"/>
      <c r="AD1467" s="14"/>
      <c r="AE1467" s="14"/>
      <c r="AT1467" s="272" t="s">
        <v>364</v>
      </c>
      <c r="AU1467" s="272" t="s">
        <v>227</v>
      </c>
      <c r="AV1467" s="14" t="s">
        <v>90</v>
      </c>
      <c r="AW1467" s="14" t="s">
        <v>36</v>
      </c>
      <c r="AX1467" s="14" t="s">
        <v>81</v>
      </c>
      <c r="AY1467" s="272" t="s">
        <v>215</v>
      </c>
    </row>
    <row r="1468" s="15" customFormat="1">
      <c r="A1468" s="15"/>
      <c r="B1468" s="273"/>
      <c r="C1468" s="274"/>
      <c r="D1468" s="233" t="s">
        <v>364</v>
      </c>
      <c r="E1468" s="275" t="s">
        <v>1</v>
      </c>
      <c r="F1468" s="276" t="s">
        <v>368</v>
      </c>
      <c r="G1468" s="274"/>
      <c r="H1468" s="277">
        <v>33.25</v>
      </c>
      <c r="I1468" s="278"/>
      <c r="J1468" s="274"/>
      <c r="K1468" s="274"/>
      <c r="L1468" s="279"/>
      <c r="M1468" s="280"/>
      <c r="N1468" s="281"/>
      <c r="O1468" s="281"/>
      <c r="P1468" s="281"/>
      <c r="Q1468" s="281"/>
      <c r="R1468" s="281"/>
      <c r="S1468" s="281"/>
      <c r="T1468" s="282"/>
      <c r="U1468" s="15"/>
      <c r="V1468" s="15"/>
      <c r="W1468" s="15"/>
      <c r="X1468" s="15"/>
      <c r="Y1468" s="15"/>
      <c r="Z1468" s="15"/>
      <c r="AA1468" s="15"/>
      <c r="AB1468" s="15"/>
      <c r="AC1468" s="15"/>
      <c r="AD1468" s="15"/>
      <c r="AE1468" s="15"/>
      <c r="AT1468" s="283" t="s">
        <v>364</v>
      </c>
      <c r="AU1468" s="283" t="s">
        <v>227</v>
      </c>
      <c r="AV1468" s="15" t="s">
        <v>214</v>
      </c>
      <c r="AW1468" s="15" t="s">
        <v>36</v>
      </c>
      <c r="AX1468" s="15" t="s">
        <v>88</v>
      </c>
      <c r="AY1468" s="283" t="s">
        <v>215</v>
      </c>
    </row>
    <row r="1469" s="2" customFormat="1" ht="44.25" customHeight="1">
      <c r="A1469" s="39"/>
      <c r="B1469" s="40"/>
      <c r="C1469" s="220" t="s">
        <v>1447</v>
      </c>
      <c r="D1469" s="220" t="s">
        <v>216</v>
      </c>
      <c r="E1469" s="221" t="s">
        <v>1448</v>
      </c>
      <c r="F1469" s="222" t="s">
        <v>1449</v>
      </c>
      <c r="G1469" s="223" t="s">
        <v>523</v>
      </c>
      <c r="H1469" s="224">
        <v>33.25</v>
      </c>
      <c r="I1469" s="225"/>
      <c r="J1469" s="226">
        <f>ROUND(I1469*H1469,2)</f>
        <v>0</v>
      </c>
      <c r="K1469" s="222" t="s">
        <v>359</v>
      </c>
      <c r="L1469" s="45"/>
      <c r="M1469" s="227" t="s">
        <v>1</v>
      </c>
      <c r="N1469" s="228" t="s">
        <v>46</v>
      </c>
      <c r="O1469" s="92"/>
      <c r="P1469" s="229">
        <f>O1469*H1469</f>
        <v>0</v>
      </c>
      <c r="Q1469" s="229">
        <v>0.016279999999999999</v>
      </c>
      <c r="R1469" s="229">
        <f>Q1469*H1469</f>
        <v>0.54130999999999996</v>
      </c>
      <c r="S1469" s="229">
        <v>0</v>
      </c>
      <c r="T1469" s="230">
        <f>S1469*H1469</f>
        <v>0</v>
      </c>
      <c r="U1469" s="39"/>
      <c r="V1469" s="39"/>
      <c r="W1469" s="39"/>
      <c r="X1469" s="39"/>
      <c r="Y1469" s="39"/>
      <c r="Z1469" s="39"/>
      <c r="AA1469" s="39"/>
      <c r="AB1469" s="39"/>
      <c r="AC1469" s="39"/>
      <c r="AD1469" s="39"/>
      <c r="AE1469" s="39"/>
      <c r="AR1469" s="231" t="s">
        <v>214</v>
      </c>
      <c r="AT1469" s="231" t="s">
        <v>216</v>
      </c>
      <c r="AU1469" s="231" t="s">
        <v>227</v>
      </c>
      <c r="AY1469" s="18" t="s">
        <v>215</v>
      </c>
      <c r="BE1469" s="232">
        <f>IF(N1469="základní",J1469,0)</f>
        <v>0</v>
      </c>
      <c r="BF1469" s="232">
        <f>IF(N1469="snížená",J1469,0)</f>
        <v>0</v>
      </c>
      <c r="BG1469" s="232">
        <f>IF(N1469="zákl. přenesená",J1469,0)</f>
        <v>0</v>
      </c>
      <c r="BH1469" s="232">
        <f>IF(N1469="sníž. přenesená",J1469,0)</f>
        <v>0</v>
      </c>
      <c r="BI1469" s="232">
        <f>IF(N1469="nulová",J1469,0)</f>
        <v>0</v>
      </c>
      <c r="BJ1469" s="18" t="s">
        <v>88</v>
      </c>
      <c r="BK1469" s="232">
        <f>ROUND(I1469*H1469,2)</f>
        <v>0</v>
      </c>
      <c r="BL1469" s="18" t="s">
        <v>214</v>
      </c>
      <c r="BM1469" s="231" t="s">
        <v>1450</v>
      </c>
    </row>
    <row r="1470" s="2" customFormat="1">
      <c r="A1470" s="39"/>
      <c r="B1470" s="40"/>
      <c r="C1470" s="41"/>
      <c r="D1470" s="233" t="s">
        <v>221</v>
      </c>
      <c r="E1470" s="41"/>
      <c r="F1470" s="234" t="s">
        <v>1451</v>
      </c>
      <c r="G1470" s="41"/>
      <c r="H1470" s="41"/>
      <c r="I1470" s="235"/>
      <c r="J1470" s="41"/>
      <c r="K1470" s="41"/>
      <c r="L1470" s="45"/>
      <c r="M1470" s="236"/>
      <c r="N1470" s="237"/>
      <c r="O1470" s="92"/>
      <c r="P1470" s="92"/>
      <c r="Q1470" s="92"/>
      <c r="R1470" s="92"/>
      <c r="S1470" s="92"/>
      <c r="T1470" s="93"/>
      <c r="U1470" s="39"/>
      <c r="V1470" s="39"/>
      <c r="W1470" s="39"/>
      <c r="X1470" s="39"/>
      <c r="Y1470" s="39"/>
      <c r="Z1470" s="39"/>
      <c r="AA1470" s="39"/>
      <c r="AB1470" s="39"/>
      <c r="AC1470" s="39"/>
      <c r="AD1470" s="39"/>
      <c r="AE1470" s="39"/>
      <c r="AT1470" s="18" t="s">
        <v>221</v>
      </c>
      <c r="AU1470" s="18" t="s">
        <v>227</v>
      </c>
    </row>
    <row r="1471" s="2" customFormat="1">
      <c r="A1471" s="39"/>
      <c r="B1471" s="40"/>
      <c r="C1471" s="41"/>
      <c r="D1471" s="250" t="s">
        <v>362</v>
      </c>
      <c r="E1471" s="41"/>
      <c r="F1471" s="251" t="s">
        <v>1452</v>
      </c>
      <c r="G1471" s="41"/>
      <c r="H1471" s="41"/>
      <c r="I1471" s="235"/>
      <c r="J1471" s="41"/>
      <c r="K1471" s="41"/>
      <c r="L1471" s="45"/>
      <c r="M1471" s="236"/>
      <c r="N1471" s="237"/>
      <c r="O1471" s="92"/>
      <c r="P1471" s="92"/>
      <c r="Q1471" s="92"/>
      <c r="R1471" s="92"/>
      <c r="S1471" s="92"/>
      <c r="T1471" s="93"/>
      <c r="U1471" s="39"/>
      <c r="V1471" s="39"/>
      <c r="W1471" s="39"/>
      <c r="X1471" s="39"/>
      <c r="Y1471" s="39"/>
      <c r="Z1471" s="39"/>
      <c r="AA1471" s="39"/>
      <c r="AB1471" s="39"/>
      <c r="AC1471" s="39"/>
      <c r="AD1471" s="39"/>
      <c r="AE1471" s="39"/>
      <c r="AT1471" s="18" t="s">
        <v>362</v>
      </c>
      <c r="AU1471" s="18" t="s">
        <v>227</v>
      </c>
    </row>
    <row r="1472" s="2" customFormat="1" ht="33" customHeight="1">
      <c r="A1472" s="39"/>
      <c r="B1472" s="40"/>
      <c r="C1472" s="220" t="s">
        <v>1453</v>
      </c>
      <c r="D1472" s="220" t="s">
        <v>216</v>
      </c>
      <c r="E1472" s="221" t="s">
        <v>1454</v>
      </c>
      <c r="F1472" s="222" t="s">
        <v>1455</v>
      </c>
      <c r="G1472" s="223" t="s">
        <v>523</v>
      </c>
      <c r="H1472" s="224">
        <v>33.25</v>
      </c>
      <c r="I1472" s="225"/>
      <c r="J1472" s="226">
        <f>ROUND(I1472*H1472,2)</f>
        <v>0</v>
      </c>
      <c r="K1472" s="222" t="s">
        <v>359</v>
      </c>
      <c r="L1472" s="45"/>
      <c r="M1472" s="227" t="s">
        <v>1</v>
      </c>
      <c r="N1472" s="228" t="s">
        <v>46</v>
      </c>
      <c r="O1472" s="92"/>
      <c r="P1472" s="229">
        <f>O1472*H1472</f>
        <v>0</v>
      </c>
      <c r="Q1472" s="229">
        <v>0.0067999999999999996</v>
      </c>
      <c r="R1472" s="229">
        <f>Q1472*H1472</f>
        <v>0.2261</v>
      </c>
      <c r="S1472" s="229">
        <v>0</v>
      </c>
      <c r="T1472" s="230">
        <f>S1472*H1472</f>
        <v>0</v>
      </c>
      <c r="U1472" s="39"/>
      <c r="V1472" s="39"/>
      <c r="W1472" s="39"/>
      <c r="X1472" s="39"/>
      <c r="Y1472" s="39"/>
      <c r="Z1472" s="39"/>
      <c r="AA1472" s="39"/>
      <c r="AB1472" s="39"/>
      <c r="AC1472" s="39"/>
      <c r="AD1472" s="39"/>
      <c r="AE1472" s="39"/>
      <c r="AR1472" s="231" t="s">
        <v>214</v>
      </c>
      <c r="AT1472" s="231" t="s">
        <v>216</v>
      </c>
      <c r="AU1472" s="231" t="s">
        <v>227</v>
      </c>
      <c r="AY1472" s="18" t="s">
        <v>215</v>
      </c>
      <c r="BE1472" s="232">
        <f>IF(N1472="základní",J1472,0)</f>
        <v>0</v>
      </c>
      <c r="BF1472" s="232">
        <f>IF(N1472="snížená",J1472,0)</f>
        <v>0</v>
      </c>
      <c r="BG1472" s="232">
        <f>IF(N1472="zákl. přenesená",J1472,0)</f>
        <v>0</v>
      </c>
      <c r="BH1472" s="232">
        <f>IF(N1472="sníž. přenesená",J1472,0)</f>
        <v>0</v>
      </c>
      <c r="BI1472" s="232">
        <f>IF(N1472="nulová",J1472,0)</f>
        <v>0</v>
      </c>
      <c r="BJ1472" s="18" t="s">
        <v>88</v>
      </c>
      <c r="BK1472" s="232">
        <f>ROUND(I1472*H1472,2)</f>
        <v>0</v>
      </c>
      <c r="BL1472" s="18" t="s">
        <v>214</v>
      </c>
      <c r="BM1472" s="231" t="s">
        <v>1456</v>
      </c>
    </row>
    <row r="1473" s="2" customFormat="1">
      <c r="A1473" s="39"/>
      <c r="B1473" s="40"/>
      <c r="C1473" s="41"/>
      <c r="D1473" s="233" t="s">
        <v>221</v>
      </c>
      <c r="E1473" s="41"/>
      <c r="F1473" s="234" t="s">
        <v>1457</v>
      </c>
      <c r="G1473" s="41"/>
      <c r="H1473" s="41"/>
      <c r="I1473" s="235"/>
      <c r="J1473" s="41"/>
      <c r="K1473" s="41"/>
      <c r="L1473" s="45"/>
      <c r="M1473" s="236"/>
      <c r="N1473" s="237"/>
      <c r="O1473" s="92"/>
      <c r="P1473" s="92"/>
      <c r="Q1473" s="92"/>
      <c r="R1473" s="92"/>
      <c r="S1473" s="92"/>
      <c r="T1473" s="93"/>
      <c r="U1473" s="39"/>
      <c r="V1473" s="39"/>
      <c r="W1473" s="39"/>
      <c r="X1473" s="39"/>
      <c r="Y1473" s="39"/>
      <c r="Z1473" s="39"/>
      <c r="AA1473" s="39"/>
      <c r="AB1473" s="39"/>
      <c r="AC1473" s="39"/>
      <c r="AD1473" s="39"/>
      <c r="AE1473" s="39"/>
      <c r="AT1473" s="18" t="s">
        <v>221</v>
      </c>
      <c r="AU1473" s="18" t="s">
        <v>227</v>
      </c>
    </row>
    <row r="1474" s="2" customFormat="1">
      <c r="A1474" s="39"/>
      <c r="B1474" s="40"/>
      <c r="C1474" s="41"/>
      <c r="D1474" s="250" t="s">
        <v>362</v>
      </c>
      <c r="E1474" s="41"/>
      <c r="F1474" s="251" t="s">
        <v>1458</v>
      </c>
      <c r="G1474" s="41"/>
      <c r="H1474" s="41"/>
      <c r="I1474" s="235"/>
      <c r="J1474" s="41"/>
      <c r="K1474" s="41"/>
      <c r="L1474" s="45"/>
      <c r="M1474" s="236"/>
      <c r="N1474" s="237"/>
      <c r="O1474" s="92"/>
      <c r="P1474" s="92"/>
      <c r="Q1474" s="92"/>
      <c r="R1474" s="92"/>
      <c r="S1474" s="92"/>
      <c r="T1474" s="93"/>
      <c r="U1474" s="39"/>
      <c r="V1474" s="39"/>
      <c r="W1474" s="39"/>
      <c r="X1474" s="39"/>
      <c r="Y1474" s="39"/>
      <c r="Z1474" s="39"/>
      <c r="AA1474" s="39"/>
      <c r="AB1474" s="39"/>
      <c r="AC1474" s="39"/>
      <c r="AD1474" s="39"/>
      <c r="AE1474" s="39"/>
      <c r="AT1474" s="18" t="s">
        <v>362</v>
      </c>
      <c r="AU1474" s="18" t="s">
        <v>227</v>
      </c>
    </row>
    <row r="1475" s="2" customFormat="1" ht="24.15" customHeight="1">
      <c r="A1475" s="39"/>
      <c r="B1475" s="40"/>
      <c r="C1475" s="220" t="s">
        <v>1459</v>
      </c>
      <c r="D1475" s="220" t="s">
        <v>216</v>
      </c>
      <c r="E1475" s="221" t="s">
        <v>1460</v>
      </c>
      <c r="F1475" s="222" t="s">
        <v>1461</v>
      </c>
      <c r="G1475" s="223" t="s">
        <v>523</v>
      </c>
      <c r="H1475" s="224">
        <v>2192.933</v>
      </c>
      <c r="I1475" s="225"/>
      <c r="J1475" s="226">
        <f>ROUND(I1475*H1475,2)</f>
        <v>0</v>
      </c>
      <c r="K1475" s="222" t="s">
        <v>359</v>
      </c>
      <c r="L1475" s="45"/>
      <c r="M1475" s="227" t="s">
        <v>1</v>
      </c>
      <c r="N1475" s="228" t="s">
        <v>46</v>
      </c>
      <c r="O1475" s="92"/>
      <c r="P1475" s="229">
        <f>O1475*H1475</f>
        <v>0</v>
      </c>
      <c r="Q1475" s="229">
        <v>0.0073499999999999998</v>
      </c>
      <c r="R1475" s="229">
        <f>Q1475*H1475</f>
        <v>16.11805755</v>
      </c>
      <c r="S1475" s="229">
        <v>0</v>
      </c>
      <c r="T1475" s="230">
        <f>S1475*H1475</f>
        <v>0</v>
      </c>
      <c r="U1475" s="39"/>
      <c r="V1475" s="39"/>
      <c r="W1475" s="39"/>
      <c r="X1475" s="39"/>
      <c r="Y1475" s="39"/>
      <c r="Z1475" s="39"/>
      <c r="AA1475" s="39"/>
      <c r="AB1475" s="39"/>
      <c r="AC1475" s="39"/>
      <c r="AD1475" s="39"/>
      <c r="AE1475" s="39"/>
      <c r="AR1475" s="231" t="s">
        <v>214</v>
      </c>
      <c r="AT1475" s="231" t="s">
        <v>216</v>
      </c>
      <c r="AU1475" s="231" t="s">
        <v>227</v>
      </c>
      <c r="AY1475" s="18" t="s">
        <v>215</v>
      </c>
      <c r="BE1475" s="232">
        <f>IF(N1475="základní",J1475,0)</f>
        <v>0</v>
      </c>
      <c r="BF1475" s="232">
        <f>IF(N1475="snížená",J1475,0)</f>
        <v>0</v>
      </c>
      <c r="BG1475" s="232">
        <f>IF(N1475="zákl. přenesená",J1475,0)</f>
        <v>0</v>
      </c>
      <c r="BH1475" s="232">
        <f>IF(N1475="sníž. přenesená",J1475,0)</f>
        <v>0</v>
      </c>
      <c r="BI1475" s="232">
        <f>IF(N1475="nulová",J1475,0)</f>
        <v>0</v>
      </c>
      <c r="BJ1475" s="18" t="s">
        <v>88</v>
      </c>
      <c r="BK1475" s="232">
        <f>ROUND(I1475*H1475,2)</f>
        <v>0</v>
      </c>
      <c r="BL1475" s="18" t="s">
        <v>214</v>
      </c>
      <c r="BM1475" s="231" t="s">
        <v>1462</v>
      </c>
    </row>
    <row r="1476" s="2" customFormat="1">
      <c r="A1476" s="39"/>
      <c r="B1476" s="40"/>
      <c r="C1476" s="41"/>
      <c r="D1476" s="233" t="s">
        <v>221</v>
      </c>
      <c r="E1476" s="41"/>
      <c r="F1476" s="234" t="s">
        <v>1463</v>
      </c>
      <c r="G1476" s="41"/>
      <c r="H1476" s="41"/>
      <c r="I1476" s="235"/>
      <c r="J1476" s="41"/>
      <c r="K1476" s="41"/>
      <c r="L1476" s="45"/>
      <c r="M1476" s="236"/>
      <c r="N1476" s="237"/>
      <c r="O1476" s="92"/>
      <c r="P1476" s="92"/>
      <c r="Q1476" s="92"/>
      <c r="R1476" s="92"/>
      <c r="S1476" s="92"/>
      <c r="T1476" s="93"/>
      <c r="U1476" s="39"/>
      <c r="V1476" s="39"/>
      <c r="W1476" s="39"/>
      <c r="X1476" s="39"/>
      <c r="Y1476" s="39"/>
      <c r="Z1476" s="39"/>
      <c r="AA1476" s="39"/>
      <c r="AB1476" s="39"/>
      <c r="AC1476" s="39"/>
      <c r="AD1476" s="39"/>
      <c r="AE1476" s="39"/>
      <c r="AT1476" s="18" t="s">
        <v>221</v>
      </c>
      <c r="AU1476" s="18" t="s">
        <v>227</v>
      </c>
    </row>
    <row r="1477" s="2" customFormat="1">
      <c r="A1477" s="39"/>
      <c r="B1477" s="40"/>
      <c r="C1477" s="41"/>
      <c r="D1477" s="250" t="s">
        <v>362</v>
      </c>
      <c r="E1477" s="41"/>
      <c r="F1477" s="251" t="s">
        <v>1464</v>
      </c>
      <c r="G1477" s="41"/>
      <c r="H1477" s="41"/>
      <c r="I1477" s="235"/>
      <c r="J1477" s="41"/>
      <c r="K1477" s="41"/>
      <c r="L1477" s="45"/>
      <c r="M1477" s="236"/>
      <c r="N1477" s="237"/>
      <c r="O1477" s="92"/>
      <c r="P1477" s="92"/>
      <c r="Q1477" s="92"/>
      <c r="R1477" s="92"/>
      <c r="S1477" s="92"/>
      <c r="T1477" s="93"/>
      <c r="U1477" s="39"/>
      <c r="V1477" s="39"/>
      <c r="W1477" s="39"/>
      <c r="X1477" s="39"/>
      <c r="Y1477" s="39"/>
      <c r="Z1477" s="39"/>
      <c r="AA1477" s="39"/>
      <c r="AB1477" s="39"/>
      <c r="AC1477" s="39"/>
      <c r="AD1477" s="39"/>
      <c r="AE1477" s="39"/>
      <c r="AT1477" s="18" t="s">
        <v>362</v>
      </c>
      <c r="AU1477" s="18" t="s">
        <v>227</v>
      </c>
    </row>
    <row r="1478" s="13" customFormat="1">
      <c r="A1478" s="13"/>
      <c r="B1478" s="252"/>
      <c r="C1478" s="253"/>
      <c r="D1478" s="233" t="s">
        <v>364</v>
      </c>
      <c r="E1478" s="254" t="s">
        <v>1</v>
      </c>
      <c r="F1478" s="255" t="s">
        <v>1465</v>
      </c>
      <c r="G1478" s="253"/>
      <c r="H1478" s="254" t="s">
        <v>1</v>
      </c>
      <c r="I1478" s="256"/>
      <c r="J1478" s="253"/>
      <c r="K1478" s="253"/>
      <c r="L1478" s="257"/>
      <c r="M1478" s="258"/>
      <c r="N1478" s="259"/>
      <c r="O1478" s="259"/>
      <c r="P1478" s="259"/>
      <c r="Q1478" s="259"/>
      <c r="R1478" s="259"/>
      <c r="S1478" s="259"/>
      <c r="T1478" s="260"/>
      <c r="U1478" s="13"/>
      <c r="V1478" s="13"/>
      <c r="W1478" s="13"/>
      <c r="X1478" s="13"/>
      <c r="Y1478" s="13"/>
      <c r="Z1478" s="13"/>
      <c r="AA1478" s="13"/>
      <c r="AB1478" s="13"/>
      <c r="AC1478" s="13"/>
      <c r="AD1478" s="13"/>
      <c r="AE1478" s="13"/>
      <c r="AT1478" s="261" t="s">
        <v>364</v>
      </c>
      <c r="AU1478" s="261" t="s">
        <v>227</v>
      </c>
      <c r="AV1478" s="13" t="s">
        <v>88</v>
      </c>
      <c r="AW1478" s="13" t="s">
        <v>36</v>
      </c>
      <c r="AX1478" s="13" t="s">
        <v>81</v>
      </c>
      <c r="AY1478" s="261" t="s">
        <v>215</v>
      </c>
    </row>
    <row r="1479" s="13" customFormat="1">
      <c r="A1479" s="13"/>
      <c r="B1479" s="252"/>
      <c r="C1479" s="253"/>
      <c r="D1479" s="233" t="s">
        <v>364</v>
      </c>
      <c r="E1479" s="254" t="s">
        <v>1</v>
      </c>
      <c r="F1479" s="255" t="s">
        <v>822</v>
      </c>
      <c r="G1479" s="253"/>
      <c r="H1479" s="254" t="s">
        <v>1</v>
      </c>
      <c r="I1479" s="256"/>
      <c r="J1479" s="253"/>
      <c r="K1479" s="253"/>
      <c r="L1479" s="257"/>
      <c r="M1479" s="258"/>
      <c r="N1479" s="259"/>
      <c r="O1479" s="259"/>
      <c r="P1479" s="259"/>
      <c r="Q1479" s="259"/>
      <c r="R1479" s="259"/>
      <c r="S1479" s="259"/>
      <c r="T1479" s="260"/>
      <c r="U1479" s="13"/>
      <c r="V1479" s="13"/>
      <c r="W1479" s="13"/>
      <c r="X1479" s="13"/>
      <c r="Y1479" s="13"/>
      <c r="Z1479" s="13"/>
      <c r="AA1479" s="13"/>
      <c r="AB1479" s="13"/>
      <c r="AC1479" s="13"/>
      <c r="AD1479" s="13"/>
      <c r="AE1479" s="13"/>
      <c r="AT1479" s="261" t="s">
        <v>364</v>
      </c>
      <c r="AU1479" s="261" t="s">
        <v>227</v>
      </c>
      <c r="AV1479" s="13" t="s">
        <v>88</v>
      </c>
      <c r="AW1479" s="13" t="s">
        <v>36</v>
      </c>
      <c r="AX1479" s="13" t="s">
        <v>81</v>
      </c>
      <c r="AY1479" s="261" t="s">
        <v>215</v>
      </c>
    </row>
    <row r="1480" s="13" customFormat="1">
      <c r="A1480" s="13"/>
      <c r="B1480" s="252"/>
      <c r="C1480" s="253"/>
      <c r="D1480" s="233" t="s">
        <v>364</v>
      </c>
      <c r="E1480" s="254" t="s">
        <v>1</v>
      </c>
      <c r="F1480" s="255" t="s">
        <v>1387</v>
      </c>
      <c r="G1480" s="253"/>
      <c r="H1480" s="254" t="s">
        <v>1</v>
      </c>
      <c r="I1480" s="256"/>
      <c r="J1480" s="253"/>
      <c r="K1480" s="253"/>
      <c r="L1480" s="257"/>
      <c r="M1480" s="258"/>
      <c r="N1480" s="259"/>
      <c r="O1480" s="259"/>
      <c r="P1480" s="259"/>
      <c r="Q1480" s="259"/>
      <c r="R1480" s="259"/>
      <c r="S1480" s="259"/>
      <c r="T1480" s="260"/>
      <c r="U1480" s="13"/>
      <c r="V1480" s="13"/>
      <c r="W1480" s="13"/>
      <c r="X1480" s="13"/>
      <c r="Y1480" s="13"/>
      <c r="Z1480" s="13"/>
      <c r="AA1480" s="13"/>
      <c r="AB1480" s="13"/>
      <c r="AC1480" s="13"/>
      <c r="AD1480" s="13"/>
      <c r="AE1480" s="13"/>
      <c r="AT1480" s="261" t="s">
        <v>364</v>
      </c>
      <c r="AU1480" s="261" t="s">
        <v>227</v>
      </c>
      <c r="AV1480" s="13" t="s">
        <v>88</v>
      </c>
      <c r="AW1480" s="13" t="s">
        <v>36</v>
      </c>
      <c r="AX1480" s="13" t="s">
        <v>81</v>
      </c>
      <c r="AY1480" s="261" t="s">
        <v>215</v>
      </c>
    </row>
    <row r="1481" s="14" customFormat="1">
      <c r="A1481" s="14"/>
      <c r="B1481" s="262"/>
      <c r="C1481" s="263"/>
      <c r="D1481" s="233" t="s">
        <v>364</v>
      </c>
      <c r="E1481" s="264" t="s">
        <v>1</v>
      </c>
      <c r="F1481" s="265" t="s">
        <v>1466</v>
      </c>
      <c r="G1481" s="263"/>
      <c r="H1481" s="266">
        <v>104.544</v>
      </c>
      <c r="I1481" s="267"/>
      <c r="J1481" s="263"/>
      <c r="K1481" s="263"/>
      <c r="L1481" s="268"/>
      <c r="M1481" s="269"/>
      <c r="N1481" s="270"/>
      <c r="O1481" s="270"/>
      <c r="P1481" s="270"/>
      <c r="Q1481" s="270"/>
      <c r="R1481" s="270"/>
      <c r="S1481" s="270"/>
      <c r="T1481" s="271"/>
      <c r="U1481" s="14"/>
      <c r="V1481" s="14"/>
      <c r="W1481" s="14"/>
      <c r="X1481" s="14"/>
      <c r="Y1481" s="14"/>
      <c r="Z1481" s="14"/>
      <c r="AA1481" s="14"/>
      <c r="AB1481" s="14"/>
      <c r="AC1481" s="14"/>
      <c r="AD1481" s="14"/>
      <c r="AE1481" s="14"/>
      <c r="AT1481" s="272" t="s">
        <v>364</v>
      </c>
      <c r="AU1481" s="272" t="s">
        <v>227</v>
      </c>
      <c r="AV1481" s="14" t="s">
        <v>90</v>
      </c>
      <c r="AW1481" s="14" t="s">
        <v>36</v>
      </c>
      <c r="AX1481" s="14" t="s">
        <v>81</v>
      </c>
      <c r="AY1481" s="272" t="s">
        <v>215</v>
      </c>
    </row>
    <row r="1482" s="14" customFormat="1">
      <c r="A1482" s="14"/>
      <c r="B1482" s="262"/>
      <c r="C1482" s="263"/>
      <c r="D1482" s="233" t="s">
        <v>364</v>
      </c>
      <c r="E1482" s="264" t="s">
        <v>1</v>
      </c>
      <c r="F1482" s="265" t="s">
        <v>1467</v>
      </c>
      <c r="G1482" s="263"/>
      <c r="H1482" s="266">
        <v>-17.219999999999999</v>
      </c>
      <c r="I1482" s="267"/>
      <c r="J1482" s="263"/>
      <c r="K1482" s="263"/>
      <c r="L1482" s="268"/>
      <c r="M1482" s="269"/>
      <c r="N1482" s="270"/>
      <c r="O1482" s="270"/>
      <c r="P1482" s="270"/>
      <c r="Q1482" s="270"/>
      <c r="R1482" s="270"/>
      <c r="S1482" s="270"/>
      <c r="T1482" s="271"/>
      <c r="U1482" s="14"/>
      <c r="V1482" s="14"/>
      <c r="W1482" s="14"/>
      <c r="X1482" s="14"/>
      <c r="Y1482" s="14"/>
      <c r="Z1482" s="14"/>
      <c r="AA1482" s="14"/>
      <c r="AB1482" s="14"/>
      <c r="AC1482" s="14"/>
      <c r="AD1482" s="14"/>
      <c r="AE1482" s="14"/>
      <c r="AT1482" s="272" t="s">
        <v>364</v>
      </c>
      <c r="AU1482" s="272" t="s">
        <v>227</v>
      </c>
      <c r="AV1482" s="14" t="s">
        <v>90</v>
      </c>
      <c r="AW1482" s="14" t="s">
        <v>36</v>
      </c>
      <c r="AX1482" s="14" t="s">
        <v>81</v>
      </c>
      <c r="AY1482" s="272" t="s">
        <v>215</v>
      </c>
    </row>
    <row r="1483" s="14" customFormat="1">
      <c r="A1483" s="14"/>
      <c r="B1483" s="262"/>
      <c r="C1483" s="263"/>
      <c r="D1483" s="233" t="s">
        <v>364</v>
      </c>
      <c r="E1483" s="264" t="s">
        <v>1</v>
      </c>
      <c r="F1483" s="265" t="s">
        <v>1468</v>
      </c>
      <c r="G1483" s="263"/>
      <c r="H1483" s="266">
        <v>-7.0650000000000004</v>
      </c>
      <c r="I1483" s="267"/>
      <c r="J1483" s="263"/>
      <c r="K1483" s="263"/>
      <c r="L1483" s="268"/>
      <c r="M1483" s="269"/>
      <c r="N1483" s="270"/>
      <c r="O1483" s="270"/>
      <c r="P1483" s="270"/>
      <c r="Q1483" s="270"/>
      <c r="R1483" s="270"/>
      <c r="S1483" s="270"/>
      <c r="T1483" s="271"/>
      <c r="U1483" s="14"/>
      <c r="V1483" s="14"/>
      <c r="W1483" s="14"/>
      <c r="X1483" s="14"/>
      <c r="Y1483" s="14"/>
      <c r="Z1483" s="14"/>
      <c r="AA1483" s="14"/>
      <c r="AB1483" s="14"/>
      <c r="AC1483" s="14"/>
      <c r="AD1483" s="14"/>
      <c r="AE1483" s="14"/>
      <c r="AT1483" s="272" t="s">
        <v>364</v>
      </c>
      <c r="AU1483" s="272" t="s">
        <v>227</v>
      </c>
      <c r="AV1483" s="14" t="s">
        <v>90</v>
      </c>
      <c r="AW1483" s="14" t="s">
        <v>36</v>
      </c>
      <c r="AX1483" s="14" t="s">
        <v>81</v>
      </c>
      <c r="AY1483" s="272" t="s">
        <v>215</v>
      </c>
    </row>
    <row r="1484" s="13" customFormat="1">
      <c r="A1484" s="13"/>
      <c r="B1484" s="252"/>
      <c r="C1484" s="253"/>
      <c r="D1484" s="233" t="s">
        <v>364</v>
      </c>
      <c r="E1484" s="254" t="s">
        <v>1</v>
      </c>
      <c r="F1484" s="255" t="s">
        <v>1028</v>
      </c>
      <c r="G1484" s="253"/>
      <c r="H1484" s="254" t="s">
        <v>1</v>
      </c>
      <c r="I1484" s="256"/>
      <c r="J1484" s="253"/>
      <c r="K1484" s="253"/>
      <c r="L1484" s="257"/>
      <c r="M1484" s="258"/>
      <c r="N1484" s="259"/>
      <c r="O1484" s="259"/>
      <c r="P1484" s="259"/>
      <c r="Q1484" s="259"/>
      <c r="R1484" s="259"/>
      <c r="S1484" s="259"/>
      <c r="T1484" s="260"/>
      <c r="U1484" s="13"/>
      <c r="V1484" s="13"/>
      <c r="W1484" s="13"/>
      <c r="X1484" s="13"/>
      <c r="Y1484" s="13"/>
      <c r="Z1484" s="13"/>
      <c r="AA1484" s="13"/>
      <c r="AB1484" s="13"/>
      <c r="AC1484" s="13"/>
      <c r="AD1484" s="13"/>
      <c r="AE1484" s="13"/>
      <c r="AT1484" s="261" t="s">
        <v>364</v>
      </c>
      <c r="AU1484" s="261" t="s">
        <v>227</v>
      </c>
      <c r="AV1484" s="13" t="s">
        <v>88</v>
      </c>
      <c r="AW1484" s="13" t="s">
        <v>36</v>
      </c>
      <c r="AX1484" s="13" t="s">
        <v>81</v>
      </c>
      <c r="AY1484" s="261" t="s">
        <v>215</v>
      </c>
    </row>
    <row r="1485" s="14" customFormat="1">
      <c r="A1485" s="14"/>
      <c r="B1485" s="262"/>
      <c r="C1485" s="263"/>
      <c r="D1485" s="233" t="s">
        <v>364</v>
      </c>
      <c r="E1485" s="264" t="s">
        <v>1</v>
      </c>
      <c r="F1485" s="265" t="s">
        <v>1469</v>
      </c>
      <c r="G1485" s="263"/>
      <c r="H1485" s="266">
        <v>176.58000000000001</v>
      </c>
      <c r="I1485" s="267"/>
      <c r="J1485" s="263"/>
      <c r="K1485" s="263"/>
      <c r="L1485" s="268"/>
      <c r="M1485" s="269"/>
      <c r="N1485" s="270"/>
      <c r="O1485" s="270"/>
      <c r="P1485" s="270"/>
      <c r="Q1485" s="270"/>
      <c r="R1485" s="270"/>
      <c r="S1485" s="270"/>
      <c r="T1485" s="271"/>
      <c r="U1485" s="14"/>
      <c r="V1485" s="14"/>
      <c r="W1485" s="14"/>
      <c r="X1485" s="14"/>
      <c r="Y1485" s="14"/>
      <c r="Z1485" s="14"/>
      <c r="AA1485" s="14"/>
      <c r="AB1485" s="14"/>
      <c r="AC1485" s="14"/>
      <c r="AD1485" s="14"/>
      <c r="AE1485" s="14"/>
      <c r="AT1485" s="272" t="s">
        <v>364</v>
      </c>
      <c r="AU1485" s="272" t="s">
        <v>227</v>
      </c>
      <c r="AV1485" s="14" t="s">
        <v>90</v>
      </c>
      <c r="AW1485" s="14" t="s">
        <v>36</v>
      </c>
      <c r="AX1485" s="14" t="s">
        <v>81</v>
      </c>
      <c r="AY1485" s="272" t="s">
        <v>215</v>
      </c>
    </row>
    <row r="1486" s="14" customFormat="1">
      <c r="A1486" s="14"/>
      <c r="B1486" s="262"/>
      <c r="C1486" s="263"/>
      <c r="D1486" s="233" t="s">
        <v>364</v>
      </c>
      <c r="E1486" s="264" t="s">
        <v>1</v>
      </c>
      <c r="F1486" s="265" t="s">
        <v>1468</v>
      </c>
      <c r="G1486" s="263"/>
      <c r="H1486" s="266">
        <v>-7.0650000000000004</v>
      </c>
      <c r="I1486" s="267"/>
      <c r="J1486" s="263"/>
      <c r="K1486" s="263"/>
      <c r="L1486" s="268"/>
      <c r="M1486" s="269"/>
      <c r="N1486" s="270"/>
      <c r="O1486" s="270"/>
      <c r="P1486" s="270"/>
      <c r="Q1486" s="270"/>
      <c r="R1486" s="270"/>
      <c r="S1486" s="270"/>
      <c r="T1486" s="271"/>
      <c r="U1486" s="14"/>
      <c r="V1486" s="14"/>
      <c r="W1486" s="14"/>
      <c r="X1486" s="14"/>
      <c r="Y1486" s="14"/>
      <c r="Z1486" s="14"/>
      <c r="AA1486" s="14"/>
      <c r="AB1486" s="14"/>
      <c r="AC1486" s="14"/>
      <c r="AD1486" s="14"/>
      <c r="AE1486" s="14"/>
      <c r="AT1486" s="272" t="s">
        <v>364</v>
      </c>
      <c r="AU1486" s="272" t="s">
        <v>227</v>
      </c>
      <c r="AV1486" s="14" t="s">
        <v>90</v>
      </c>
      <c r="AW1486" s="14" t="s">
        <v>36</v>
      </c>
      <c r="AX1486" s="14" t="s">
        <v>81</v>
      </c>
      <c r="AY1486" s="272" t="s">
        <v>215</v>
      </c>
    </row>
    <row r="1487" s="14" customFormat="1">
      <c r="A1487" s="14"/>
      <c r="B1487" s="262"/>
      <c r="C1487" s="263"/>
      <c r="D1487" s="233" t="s">
        <v>364</v>
      </c>
      <c r="E1487" s="264" t="s">
        <v>1</v>
      </c>
      <c r="F1487" s="265" t="s">
        <v>1470</v>
      </c>
      <c r="G1487" s="263"/>
      <c r="H1487" s="266">
        <v>-18</v>
      </c>
      <c r="I1487" s="267"/>
      <c r="J1487" s="263"/>
      <c r="K1487" s="263"/>
      <c r="L1487" s="268"/>
      <c r="M1487" s="269"/>
      <c r="N1487" s="270"/>
      <c r="O1487" s="270"/>
      <c r="P1487" s="270"/>
      <c r="Q1487" s="270"/>
      <c r="R1487" s="270"/>
      <c r="S1487" s="270"/>
      <c r="T1487" s="271"/>
      <c r="U1487" s="14"/>
      <c r="V1487" s="14"/>
      <c r="W1487" s="14"/>
      <c r="X1487" s="14"/>
      <c r="Y1487" s="14"/>
      <c r="Z1487" s="14"/>
      <c r="AA1487" s="14"/>
      <c r="AB1487" s="14"/>
      <c r="AC1487" s="14"/>
      <c r="AD1487" s="14"/>
      <c r="AE1487" s="14"/>
      <c r="AT1487" s="272" t="s">
        <v>364</v>
      </c>
      <c r="AU1487" s="272" t="s">
        <v>227</v>
      </c>
      <c r="AV1487" s="14" t="s">
        <v>90</v>
      </c>
      <c r="AW1487" s="14" t="s">
        <v>36</v>
      </c>
      <c r="AX1487" s="14" t="s">
        <v>81</v>
      </c>
      <c r="AY1487" s="272" t="s">
        <v>215</v>
      </c>
    </row>
    <row r="1488" s="13" customFormat="1">
      <c r="A1488" s="13"/>
      <c r="B1488" s="252"/>
      <c r="C1488" s="253"/>
      <c r="D1488" s="233" t="s">
        <v>364</v>
      </c>
      <c r="E1488" s="254" t="s">
        <v>1</v>
      </c>
      <c r="F1488" s="255" t="s">
        <v>1390</v>
      </c>
      <c r="G1488" s="253"/>
      <c r="H1488" s="254" t="s">
        <v>1</v>
      </c>
      <c r="I1488" s="256"/>
      <c r="J1488" s="253"/>
      <c r="K1488" s="253"/>
      <c r="L1488" s="257"/>
      <c r="M1488" s="258"/>
      <c r="N1488" s="259"/>
      <c r="O1488" s="259"/>
      <c r="P1488" s="259"/>
      <c r="Q1488" s="259"/>
      <c r="R1488" s="259"/>
      <c r="S1488" s="259"/>
      <c r="T1488" s="260"/>
      <c r="U1488" s="13"/>
      <c r="V1488" s="13"/>
      <c r="W1488" s="13"/>
      <c r="X1488" s="13"/>
      <c r="Y1488" s="13"/>
      <c r="Z1488" s="13"/>
      <c r="AA1488" s="13"/>
      <c r="AB1488" s="13"/>
      <c r="AC1488" s="13"/>
      <c r="AD1488" s="13"/>
      <c r="AE1488" s="13"/>
      <c r="AT1488" s="261" t="s">
        <v>364</v>
      </c>
      <c r="AU1488" s="261" t="s">
        <v>227</v>
      </c>
      <c r="AV1488" s="13" t="s">
        <v>88</v>
      </c>
      <c r="AW1488" s="13" t="s">
        <v>36</v>
      </c>
      <c r="AX1488" s="13" t="s">
        <v>81</v>
      </c>
      <c r="AY1488" s="261" t="s">
        <v>215</v>
      </c>
    </row>
    <row r="1489" s="14" customFormat="1">
      <c r="A1489" s="14"/>
      <c r="B1489" s="262"/>
      <c r="C1489" s="263"/>
      <c r="D1489" s="233" t="s">
        <v>364</v>
      </c>
      <c r="E1489" s="264" t="s">
        <v>1</v>
      </c>
      <c r="F1489" s="265" t="s">
        <v>1471</v>
      </c>
      <c r="G1489" s="263"/>
      <c r="H1489" s="266">
        <v>86.939999999999998</v>
      </c>
      <c r="I1489" s="267"/>
      <c r="J1489" s="263"/>
      <c r="K1489" s="263"/>
      <c r="L1489" s="268"/>
      <c r="M1489" s="269"/>
      <c r="N1489" s="270"/>
      <c r="O1489" s="270"/>
      <c r="P1489" s="270"/>
      <c r="Q1489" s="270"/>
      <c r="R1489" s="270"/>
      <c r="S1489" s="270"/>
      <c r="T1489" s="271"/>
      <c r="U1489" s="14"/>
      <c r="V1489" s="14"/>
      <c r="W1489" s="14"/>
      <c r="X1489" s="14"/>
      <c r="Y1489" s="14"/>
      <c r="Z1489" s="14"/>
      <c r="AA1489" s="14"/>
      <c r="AB1489" s="14"/>
      <c r="AC1489" s="14"/>
      <c r="AD1489" s="14"/>
      <c r="AE1489" s="14"/>
      <c r="AT1489" s="272" t="s">
        <v>364</v>
      </c>
      <c r="AU1489" s="272" t="s">
        <v>227</v>
      </c>
      <c r="AV1489" s="14" t="s">
        <v>90</v>
      </c>
      <c r="AW1489" s="14" t="s">
        <v>36</v>
      </c>
      <c r="AX1489" s="14" t="s">
        <v>81</v>
      </c>
      <c r="AY1489" s="272" t="s">
        <v>215</v>
      </c>
    </row>
    <row r="1490" s="14" customFormat="1">
      <c r="A1490" s="14"/>
      <c r="B1490" s="262"/>
      <c r="C1490" s="263"/>
      <c r="D1490" s="233" t="s">
        <v>364</v>
      </c>
      <c r="E1490" s="264" t="s">
        <v>1</v>
      </c>
      <c r="F1490" s="265" t="s">
        <v>1472</v>
      </c>
      <c r="G1490" s="263"/>
      <c r="H1490" s="266">
        <v>-3.8100000000000001</v>
      </c>
      <c r="I1490" s="267"/>
      <c r="J1490" s="263"/>
      <c r="K1490" s="263"/>
      <c r="L1490" s="268"/>
      <c r="M1490" s="269"/>
      <c r="N1490" s="270"/>
      <c r="O1490" s="270"/>
      <c r="P1490" s="270"/>
      <c r="Q1490" s="270"/>
      <c r="R1490" s="270"/>
      <c r="S1490" s="270"/>
      <c r="T1490" s="271"/>
      <c r="U1490" s="14"/>
      <c r="V1490" s="14"/>
      <c r="W1490" s="14"/>
      <c r="X1490" s="14"/>
      <c r="Y1490" s="14"/>
      <c r="Z1490" s="14"/>
      <c r="AA1490" s="14"/>
      <c r="AB1490" s="14"/>
      <c r="AC1490" s="14"/>
      <c r="AD1490" s="14"/>
      <c r="AE1490" s="14"/>
      <c r="AT1490" s="272" t="s">
        <v>364</v>
      </c>
      <c r="AU1490" s="272" t="s">
        <v>227</v>
      </c>
      <c r="AV1490" s="14" t="s">
        <v>90</v>
      </c>
      <c r="AW1490" s="14" t="s">
        <v>36</v>
      </c>
      <c r="AX1490" s="14" t="s">
        <v>81</v>
      </c>
      <c r="AY1490" s="272" t="s">
        <v>215</v>
      </c>
    </row>
    <row r="1491" s="13" customFormat="1">
      <c r="A1491" s="13"/>
      <c r="B1491" s="252"/>
      <c r="C1491" s="253"/>
      <c r="D1491" s="233" t="s">
        <v>364</v>
      </c>
      <c r="E1491" s="254" t="s">
        <v>1</v>
      </c>
      <c r="F1491" s="255" t="s">
        <v>1473</v>
      </c>
      <c r="G1491" s="253"/>
      <c r="H1491" s="254" t="s">
        <v>1</v>
      </c>
      <c r="I1491" s="256"/>
      <c r="J1491" s="253"/>
      <c r="K1491" s="253"/>
      <c r="L1491" s="257"/>
      <c r="M1491" s="258"/>
      <c r="N1491" s="259"/>
      <c r="O1491" s="259"/>
      <c r="P1491" s="259"/>
      <c r="Q1491" s="259"/>
      <c r="R1491" s="259"/>
      <c r="S1491" s="259"/>
      <c r="T1491" s="260"/>
      <c r="U1491" s="13"/>
      <c r="V1491" s="13"/>
      <c r="W1491" s="13"/>
      <c r="X1491" s="13"/>
      <c r="Y1491" s="13"/>
      <c r="Z1491" s="13"/>
      <c r="AA1491" s="13"/>
      <c r="AB1491" s="13"/>
      <c r="AC1491" s="13"/>
      <c r="AD1491" s="13"/>
      <c r="AE1491" s="13"/>
      <c r="AT1491" s="261" t="s">
        <v>364</v>
      </c>
      <c r="AU1491" s="261" t="s">
        <v>227</v>
      </c>
      <c r="AV1491" s="13" t="s">
        <v>88</v>
      </c>
      <c r="AW1491" s="13" t="s">
        <v>36</v>
      </c>
      <c r="AX1491" s="13" t="s">
        <v>81</v>
      </c>
      <c r="AY1491" s="261" t="s">
        <v>215</v>
      </c>
    </row>
    <row r="1492" s="14" customFormat="1">
      <c r="A1492" s="14"/>
      <c r="B1492" s="262"/>
      <c r="C1492" s="263"/>
      <c r="D1492" s="233" t="s">
        <v>364</v>
      </c>
      <c r="E1492" s="264" t="s">
        <v>1</v>
      </c>
      <c r="F1492" s="265" t="s">
        <v>1474</v>
      </c>
      <c r="G1492" s="263"/>
      <c r="H1492" s="266">
        <v>64.439999999999998</v>
      </c>
      <c r="I1492" s="267"/>
      <c r="J1492" s="263"/>
      <c r="K1492" s="263"/>
      <c r="L1492" s="268"/>
      <c r="M1492" s="269"/>
      <c r="N1492" s="270"/>
      <c r="O1492" s="270"/>
      <c r="P1492" s="270"/>
      <c r="Q1492" s="270"/>
      <c r="R1492" s="270"/>
      <c r="S1492" s="270"/>
      <c r="T1492" s="271"/>
      <c r="U1492" s="14"/>
      <c r="V1492" s="14"/>
      <c r="W1492" s="14"/>
      <c r="X1492" s="14"/>
      <c r="Y1492" s="14"/>
      <c r="Z1492" s="14"/>
      <c r="AA1492" s="14"/>
      <c r="AB1492" s="14"/>
      <c r="AC1492" s="14"/>
      <c r="AD1492" s="14"/>
      <c r="AE1492" s="14"/>
      <c r="AT1492" s="272" t="s">
        <v>364</v>
      </c>
      <c r="AU1492" s="272" t="s">
        <v>227</v>
      </c>
      <c r="AV1492" s="14" t="s">
        <v>90</v>
      </c>
      <c r="AW1492" s="14" t="s">
        <v>36</v>
      </c>
      <c r="AX1492" s="14" t="s">
        <v>81</v>
      </c>
      <c r="AY1492" s="272" t="s">
        <v>215</v>
      </c>
    </row>
    <row r="1493" s="14" customFormat="1">
      <c r="A1493" s="14"/>
      <c r="B1493" s="262"/>
      <c r="C1493" s="263"/>
      <c r="D1493" s="233" t="s">
        <v>364</v>
      </c>
      <c r="E1493" s="264" t="s">
        <v>1</v>
      </c>
      <c r="F1493" s="265" t="s">
        <v>1475</v>
      </c>
      <c r="G1493" s="263"/>
      <c r="H1493" s="266">
        <v>-1.2</v>
      </c>
      <c r="I1493" s="267"/>
      <c r="J1493" s="263"/>
      <c r="K1493" s="263"/>
      <c r="L1493" s="268"/>
      <c r="M1493" s="269"/>
      <c r="N1493" s="270"/>
      <c r="O1493" s="270"/>
      <c r="P1493" s="270"/>
      <c r="Q1493" s="270"/>
      <c r="R1493" s="270"/>
      <c r="S1493" s="270"/>
      <c r="T1493" s="271"/>
      <c r="U1493" s="14"/>
      <c r="V1493" s="14"/>
      <c r="W1493" s="14"/>
      <c r="X1493" s="14"/>
      <c r="Y1493" s="14"/>
      <c r="Z1493" s="14"/>
      <c r="AA1493" s="14"/>
      <c r="AB1493" s="14"/>
      <c r="AC1493" s="14"/>
      <c r="AD1493" s="14"/>
      <c r="AE1493" s="14"/>
      <c r="AT1493" s="272" t="s">
        <v>364</v>
      </c>
      <c r="AU1493" s="272" t="s">
        <v>227</v>
      </c>
      <c r="AV1493" s="14" t="s">
        <v>90</v>
      </c>
      <c r="AW1493" s="14" t="s">
        <v>36</v>
      </c>
      <c r="AX1493" s="14" t="s">
        <v>81</v>
      </c>
      <c r="AY1493" s="272" t="s">
        <v>215</v>
      </c>
    </row>
    <row r="1494" s="14" customFormat="1">
      <c r="A1494" s="14"/>
      <c r="B1494" s="262"/>
      <c r="C1494" s="263"/>
      <c r="D1494" s="233" t="s">
        <v>364</v>
      </c>
      <c r="E1494" s="264" t="s">
        <v>1</v>
      </c>
      <c r="F1494" s="265" t="s">
        <v>832</v>
      </c>
      <c r="G1494" s="263"/>
      <c r="H1494" s="266">
        <v>-1.8</v>
      </c>
      <c r="I1494" s="267"/>
      <c r="J1494" s="263"/>
      <c r="K1494" s="263"/>
      <c r="L1494" s="268"/>
      <c r="M1494" s="269"/>
      <c r="N1494" s="270"/>
      <c r="O1494" s="270"/>
      <c r="P1494" s="270"/>
      <c r="Q1494" s="270"/>
      <c r="R1494" s="270"/>
      <c r="S1494" s="270"/>
      <c r="T1494" s="271"/>
      <c r="U1494" s="14"/>
      <c r="V1494" s="14"/>
      <c r="W1494" s="14"/>
      <c r="X1494" s="14"/>
      <c r="Y1494" s="14"/>
      <c r="Z1494" s="14"/>
      <c r="AA1494" s="14"/>
      <c r="AB1494" s="14"/>
      <c r="AC1494" s="14"/>
      <c r="AD1494" s="14"/>
      <c r="AE1494" s="14"/>
      <c r="AT1494" s="272" t="s">
        <v>364</v>
      </c>
      <c r="AU1494" s="272" t="s">
        <v>227</v>
      </c>
      <c r="AV1494" s="14" t="s">
        <v>90</v>
      </c>
      <c r="AW1494" s="14" t="s">
        <v>36</v>
      </c>
      <c r="AX1494" s="14" t="s">
        <v>81</v>
      </c>
      <c r="AY1494" s="272" t="s">
        <v>215</v>
      </c>
    </row>
    <row r="1495" s="13" customFormat="1">
      <c r="A1495" s="13"/>
      <c r="B1495" s="252"/>
      <c r="C1495" s="253"/>
      <c r="D1495" s="233" t="s">
        <v>364</v>
      </c>
      <c r="E1495" s="254" t="s">
        <v>1</v>
      </c>
      <c r="F1495" s="255" t="s">
        <v>1135</v>
      </c>
      <c r="G1495" s="253"/>
      <c r="H1495" s="254" t="s">
        <v>1</v>
      </c>
      <c r="I1495" s="256"/>
      <c r="J1495" s="253"/>
      <c r="K1495" s="253"/>
      <c r="L1495" s="257"/>
      <c r="M1495" s="258"/>
      <c r="N1495" s="259"/>
      <c r="O1495" s="259"/>
      <c r="P1495" s="259"/>
      <c r="Q1495" s="259"/>
      <c r="R1495" s="259"/>
      <c r="S1495" s="259"/>
      <c r="T1495" s="260"/>
      <c r="U1495" s="13"/>
      <c r="V1495" s="13"/>
      <c r="W1495" s="13"/>
      <c r="X1495" s="13"/>
      <c r="Y1495" s="13"/>
      <c r="Z1495" s="13"/>
      <c r="AA1495" s="13"/>
      <c r="AB1495" s="13"/>
      <c r="AC1495" s="13"/>
      <c r="AD1495" s="13"/>
      <c r="AE1495" s="13"/>
      <c r="AT1495" s="261" t="s">
        <v>364</v>
      </c>
      <c r="AU1495" s="261" t="s">
        <v>227</v>
      </c>
      <c r="AV1495" s="13" t="s">
        <v>88</v>
      </c>
      <c r="AW1495" s="13" t="s">
        <v>36</v>
      </c>
      <c r="AX1495" s="13" t="s">
        <v>81</v>
      </c>
      <c r="AY1495" s="261" t="s">
        <v>215</v>
      </c>
    </row>
    <row r="1496" s="14" customFormat="1">
      <c r="A1496" s="14"/>
      <c r="B1496" s="262"/>
      <c r="C1496" s="263"/>
      <c r="D1496" s="233" t="s">
        <v>364</v>
      </c>
      <c r="E1496" s="264" t="s">
        <v>1</v>
      </c>
      <c r="F1496" s="265" t="s">
        <v>1476</v>
      </c>
      <c r="G1496" s="263"/>
      <c r="H1496" s="266">
        <v>63</v>
      </c>
      <c r="I1496" s="267"/>
      <c r="J1496" s="263"/>
      <c r="K1496" s="263"/>
      <c r="L1496" s="268"/>
      <c r="M1496" s="269"/>
      <c r="N1496" s="270"/>
      <c r="O1496" s="270"/>
      <c r="P1496" s="270"/>
      <c r="Q1496" s="270"/>
      <c r="R1496" s="270"/>
      <c r="S1496" s="270"/>
      <c r="T1496" s="271"/>
      <c r="U1496" s="14"/>
      <c r="V1496" s="14"/>
      <c r="W1496" s="14"/>
      <c r="X1496" s="14"/>
      <c r="Y1496" s="14"/>
      <c r="Z1496" s="14"/>
      <c r="AA1496" s="14"/>
      <c r="AB1496" s="14"/>
      <c r="AC1496" s="14"/>
      <c r="AD1496" s="14"/>
      <c r="AE1496" s="14"/>
      <c r="AT1496" s="272" t="s">
        <v>364</v>
      </c>
      <c r="AU1496" s="272" t="s">
        <v>227</v>
      </c>
      <c r="AV1496" s="14" t="s">
        <v>90</v>
      </c>
      <c r="AW1496" s="14" t="s">
        <v>36</v>
      </c>
      <c r="AX1496" s="14" t="s">
        <v>81</v>
      </c>
      <c r="AY1496" s="272" t="s">
        <v>215</v>
      </c>
    </row>
    <row r="1497" s="14" customFormat="1">
      <c r="A1497" s="14"/>
      <c r="B1497" s="262"/>
      <c r="C1497" s="263"/>
      <c r="D1497" s="233" t="s">
        <v>364</v>
      </c>
      <c r="E1497" s="264" t="s">
        <v>1</v>
      </c>
      <c r="F1497" s="265" t="s">
        <v>1477</v>
      </c>
      <c r="G1497" s="263"/>
      <c r="H1497" s="266">
        <v>-2.1600000000000001</v>
      </c>
      <c r="I1497" s="267"/>
      <c r="J1497" s="263"/>
      <c r="K1497" s="263"/>
      <c r="L1497" s="268"/>
      <c r="M1497" s="269"/>
      <c r="N1497" s="270"/>
      <c r="O1497" s="270"/>
      <c r="P1497" s="270"/>
      <c r="Q1497" s="270"/>
      <c r="R1497" s="270"/>
      <c r="S1497" s="270"/>
      <c r="T1497" s="271"/>
      <c r="U1497" s="14"/>
      <c r="V1497" s="14"/>
      <c r="W1497" s="14"/>
      <c r="X1497" s="14"/>
      <c r="Y1497" s="14"/>
      <c r="Z1497" s="14"/>
      <c r="AA1497" s="14"/>
      <c r="AB1497" s="14"/>
      <c r="AC1497" s="14"/>
      <c r="AD1497" s="14"/>
      <c r="AE1497" s="14"/>
      <c r="AT1497" s="272" t="s">
        <v>364</v>
      </c>
      <c r="AU1497" s="272" t="s">
        <v>227</v>
      </c>
      <c r="AV1497" s="14" t="s">
        <v>90</v>
      </c>
      <c r="AW1497" s="14" t="s">
        <v>36</v>
      </c>
      <c r="AX1497" s="14" t="s">
        <v>81</v>
      </c>
      <c r="AY1497" s="272" t="s">
        <v>215</v>
      </c>
    </row>
    <row r="1498" s="14" customFormat="1">
      <c r="A1498" s="14"/>
      <c r="B1498" s="262"/>
      <c r="C1498" s="263"/>
      <c r="D1498" s="233" t="s">
        <v>364</v>
      </c>
      <c r="E1498" s="264" t="s">
        <v>1</v>
      </c>
      <c r="F1498" s="265" t="s">
        <v>1478</v>
      </c>
      <c r="G1498" s="263"/>
      <c r="H1498" s="266">
        <v>-4.0199999999999996</v>
      </c>
      <c r="I1498" s="267"/>
      <c r="J1498" s="263"/>
      <c r="K1498" s="263"/>
      <c r="L1498" s="268"/>
      <c r="M1498" s="269"/>
      <c r="N1498" s="270"/>
      <c r="O1498" s="270"/>
      <c r="P1498" s="270"/>
      <c r="Q1498" s="270"/>
      <c r="R1498" s="270"/>
      <c r="S1498" s="270"/>
      <c r="T1498" s="271"/>
      <c r="U1498" s="14"/>
      <c r="V1498" s="14"/>
      <c r="W1498" s="14"/>
      <c r="X1498" s="14"/>
      <c r="Y1498" s="14"/>
      <c r="Z1498" s="14"/>
      <c r="AA1498" s="14"/>
      <c r="AB1498" s="14"/>
      <c r="AC1498" s="14"/>
      <c r="AD1498" s="14"/>
      <c r="AE1498" s="14"/>
      <c r="AT1498" s="272" t="s">
        <v>364</v>
      </c>
      <c r="AU1498" s="272" t="s">
        <v>227</v>
      </c>
      <c r="AV1498" s="14" t="s">
        <v>90</v>
      </c>
      <c r="AW1498" s="14" t="s">
        <v>36</v>
      </c>
      <c r="AX1498" s="14" t="s">
        <v>81</v>
      </c>
      <c r="AY1498" s="272" t="s">
        <v>215</v>
      </c>
    </row>
    <row r="1499" s="13" customFormat="1">
      <c r="A1499" s="13"/>
      <c r="B1499" s="252"/>
      <c r="C1499" s="253"/>
      <c r="D1499" s="233" t="s">
        <v>364</v>
      </c>
      <c r="E1499" s="254" t="s">
        <v>1</v>
      </c>
      <c r="F1499" s="255" t="s">
        <v>1479</v>
      </c>
      <c r="G1499" s="253"/>
      <c r="H1499" s="254" t="s">
        <v>1</v>
      </c>
      <c r="I1499" s="256"/>
      <c r="J1499" s="253"/>
      <c r="K1499" s="253"/>
      <c r="L1499" s="257"/>
      <c r="M1499" s="258"/>
      <c r="N1499" s="259"/>
      <c r="O1499" s="259"/>
      <c r="P1499" s="259"/>
      <c r="Q1499" s="259"/>
      <c r="R1499" s="259"/>
      <c r="S1499" s="259"/>
      <c r="T1499" s="260"/>
      <c r="U1499" s="13"/>
      <c r="V1499" s="13"/>
      <c r="W1499" s="13"/>
      <c r="X1499" s="13"/>
      <c r="Y1499" s="13"/>
      <c r="Z1499" s="13"/>
      <c r="AA1499" s="13"/>
      <c r="AB1499" s="13"/>
      <c r="AC1499" s="13"/>
      <c r="AD1499" s="13"/>
      <c r="AE1499" s="13"/>
      <c r="AT1499" s="261" t="s">
        <v>364</v>
      </c>
      <c r="AU1499" s="261" t="s">
        <v>227</v>
      </c>
      <c r="AV1499" s="13" t="s">
        <v>88</v>
      </c>
      <c r="AW1499" s="13" t="s">
        <v>36</v>
      </c>
      <c r="AX1499" s="13" t="s">
        <v>81</v>
      </c>
      <c r="AY1499" s="261" t="s">
        <v>215</v>
      </c>
    </row>
    <row r="1500" s="14" customFormat="1">
      <c r="A1500" s="14"/>
      <c r="B1500" s="262"/>
      <c r="C1500" s="263"/>
      <c r="D1500" s="233" t="s">
        <v>364</v>
      </c>
      <c r="E1500" s="264" t="s">
        <v>1</v>
      </c>
      <c r="F1500" s="265" t="s">
        <v>1480</v>
      </c>
      <c r="G1500" s="263"/>
      <c r="H1500" s="266">
        <v>48.600000000000001</v>
      </c>
      <c r="I1500" s="267"/>
      <c r="J1500" s="263"/>
      <c r="K1500" s="263"/>
      <c r="L1500" s="268"/>
      <c r="M1500" s="269"/>
      <c r="N1500" s="270"/>
      <c r="O1500" s="270"/>
      <c r="P1500" s="270"/>
      <c r="Q1500" s="270"/>
      <c r="R1500" s="270"/>
      <c r="S1500" s="270"/>
      <c r="T1500" s="271"/>
      <c r="U1500" s="14"/>
      <c r="V1500" s="14"/>
      <c r="W1500" s="14"/>
      <c r="X1500" s="14"/>
      <c r="Y1500" s="14"/>
      <c r="Z1500" s="14"/>
      <c r="AA1500" s="14"/>
      <c r="AB1500" s="14"/>
      <c r="AC1500" s="14"/>
      <c r="AD1500" s="14"/>
      <c r="AE1500" s="14"/>
      <c r="AT1500" s="272" t="s">
        <v>364</v>
      </c>
      <c r="AU1500" s="272" t="s">
        <v>227</v>
      </c>
      <c r="AV1500" s="14" t="s">
        <v>90</v>
      </c>
      <c r="AW1500" s="14" t="s">
        <v>36</v>
      </c>
      <c r="AX1500" s="14" t="s">
        <v>81</v>
      </c>
      <c r="AY1500" s="272" t="s">
        <v>215</v>
      </c>
    </row>
    <row r="1501" s="14" customFormat="1">
      <c r="A1501" s="14"/>
      <c r="B1501" s="262"/>
      <c r="C1501" s="263"/>
      <c r="D1501" s="233" t="s">
        <v>364</v>
      </c>
      <c r="E1501" s="264" t="s">
        <v>1</v>
      </c>
      <c r="F1501" s="265" t="s">
        <v>1481</v>
      </c>
      <c r="G1501" s="263"/>
      <c r="H1501" s="266">
        <v>-0.59999999999999998</v>
      </c>
      <c r="I1501" s="267"/>
      <c r="J1501" s="263"/>
      <c r="K1501" s="263"/>
      <c r="L1501" s="268"/>
      <c r="M1501" s="269"/>
      <c r="N1501" s="270"/>
      <c r="O1501" s="270"/>
      <c r="P1501" s="270"/>
      <c r="Q1501" s="270"/>
      <c r="R1501" s="270"/>
      <c r="S1501" s="270"/>
      <c r="T1501" s="271"/>
      <c r="U1501" s="14"/>
      <c r="V1501" s="14"/>
      <c r="W1501" s="14"/>
      <c r="X1501" s="14"/>
      <c r="Y1501" s="14"/>
      <c r="Z1501" s="14"/>
      <c r="AA1501" s="14"/>
      <c r="AB1501" s="14"/>
      <c r="AC1501" s="14"/>
      <c r="AD1501" s="14"/>
      <c r="AE1501" s="14"/>
      <c r="AT1501" s="272" t="s">
        <v>364</v>
      </c>
      <c r="AU1501" s="272" t="s">
        <v>227</v>
      </c>
      <c r="AV1501" s="14" t="s">
        <v>90</v>
      </c>
      <c r="AW1501" s="14" t="s">
        <v>36</v>
      </c>
      <c r="AX1501" s="14" t="s">
        <v>81</v>
      </c>
      <c r="AY1501" s="272" t="s">
        <v>215</v>
      </c>
    </row>
    <row r="1502" s="14" customFormat="1">
      <c r="A1502" s="14"/>
      <c r="B1502" s="262"/>
      <c r="C1502" s="263"/>
      <c r="D1502" s="233" t="s">
        <v>364</v>
      </c>
      <c r="E1502" s="264" t="s">
        <v>1</v>
      </c>
      <c r="F1502" s="265" t="s">
        <v>1482</v>
      </c>
      <c r="G1502" s="263"/>
      <c r="H1502" s="266">
        <v>-0.17999999999999999</v>
      </c>
      <c r="I1502" s="267"/>
      <c r="J1502" s="263"/>
      <c r="K1502" s="263"/>
      <c r="L1502" s="268"/>
      <c r="M1502" s="269"/>
      <c r="N1502" s="270"/>
      <c r="O1502" s="270"/>
      <c r="P1502" s="270"/>
      <c r="Q1502" s="270"/>
      <c r="R1502" s="270"/>
      <c r="S1502" s="270"/>
      <c r="T1502" s="271"/>
      <c r="U1502" s="14"/>
      <c r="V1502" s="14"/>
      <c r="W1502" s="14"/>
      <c r="X1502" s="14"/>
      <c r="Y1502" s="14"/>
      <c r="Z1502" s="14"/>
      <c r="AA1502" s="14"/>
      <c r="AB1502" s="14"/>
      <c r="AC1502" s="14"/>
      <c r="AD1502" s="14"/>
      <c r="AE1502" s="14"/>
      <c r="AT1502" s="272" t="s">
        <v>364</v>
      </c>
      <c r="AU1502" s="272" t="s">
        <v>227</v>
      </c>
      <c r="AV1502" s="14" t="s">
        <v>90</v>
      </c>
      <c r="AW1502" s="14" t="s">
        <v>36</v>
      </c>
      <c r="AX1502" s="14" t="s">
        <v>81</v>
      </c>
      <c r="AY1502" s="272" t="s">
        <v>215</v>
      </c>
    </row>
    <row r="1503" s="14" customFormat="1">
      <c r="A1503" s="14"/>
      <c r="B1503" s="262"/>
      <c r="C1503" s="263"/>
      <c r="D1503" s="233" t="s">
        <v>364</v>
      </c>
      <c r="E1503" s="264" t="s">
        <v>1</v>
      </c>
      <c r="F1503" s="265" t="s">
        <v>1483</v>
      </c>
      <c r="G1503" s="263"/>
      <c r="H1503" s="266">
        <v>-0.73999999999999999</v>
      </c>
      <c r="I1503" s="267"/>
      <c r="J1503" s="263"/>
      <c r="K1503" s="263"/>
      <c r="L1503" s="268"/>
      <c r="M1503" s="269"/>
      <c r="N1503" s="270"/>
      <c r="O1503" s="270"/>
      <c r="P1503" s="270"/>
      <c r="Q1503" s="270"/>
      <c r="R1503" s="270"/>
      <c r="S1503" s="270"/>
      <c r="T1503" s="271"/>
      <c r="U1503" s="14"/>
      <c r="V1503" s="14"/>
      <c r="W1503" s="14"/>
      <c r="X1503" s="14"/>
      <c r="Y1503" s="14"/>
      <c r="Z1503" s="14"/>
      <c r="AA1503" s="14"/>
      <c r="AB1503" s="14"/>
      <c r="AC1503" s="14"/>
      <c r="AD1503" s="14"/>
      <c r="AE1503" s="14"/>
      <c r="AT1503" s="272" t="s">
        <v>364</v>
      </c>
      <c r="AU1503" s="272" t="s">
        <v>227</v>
      </c>
      <c r="AV1503" s="14" t="s">
        <v>90</v>
      </c>
      <c r="AW1503" s="14" t="s">
        <v>36</v>
      </c>
      <c r="AX1503" s="14" t="s">
        <v>81</v>
      </c>
      <c r="AY1503" s="272" t="s">
        <v>215</v>
      </c>
    </row>
    <row r="1504" s="13" customFormat="1">
      <c r="A1504" s="13"/>
      <c r="B1504" s="252"/>
      <c r="C1504" s="253"/>
      <c r="D1504" s="233" t="s">
        <v>364</v>
      </c>
      <c r="E1504" s="254" t="s">
        <v>1</v>
      </c>
      <c r="F1504" s="255" t="s">
        <v>1392</v>
      </c>
      <c r="G1504" s="253"/>
      <c r="H1504" s="254" t="s">
        <v>1</v>
      </c>
      <c r="I1504" s="256"/>
      <c r="J1504" s="253"/>
      <c r="K1504" s="253"/>
      <c r="L1504" s="257"/>
      <c r="M1504" s="258"/>
      <c r="N1504" s="259"/>
      <c r="O1504" s="259"/>
      <c r="P1504" s="259"/>
      <c r="Q1504" s="259"/>
      <c r="R1504" s="259"/>
      <c r="S1504" s="259"/>
      <c r="T1504" s="260"/>
      <c r="U1504" s="13"/>
      <c r="V1504" s="13"/>
      <c r="W1504" s="13"/>
      <c r="X1504" s="13"/>
      <c r="Y1504" s="13"/>
      <c r="Z1504" s="13"/>
      <c r="AA1504" s="13"/>
      <c r="AB1504" s="13"/>
      <c r="AC1504" s="13"/>
      <c r="AD1504" s="13"/>
      <c r="AE1504" s="13"/>
      <c r="AT1504" s="261" t="s">
        <v>364</v>
      </c>
      <c r="AU1504" s="261" t="s">
        <v>227</v>
      </c>
      <c r="AV1504" s="13" t="s">
        <v>88</v>
      </c>
      <c r="AW1504" s="13" t="s">
        <v>36</v>
      </c>
      <c r="AX1504" s="13" t="s">
        <v>81</v>
      </c>
      <c r="AY1504" s="261" t="s">
        <v>215</v>
      </c>
    </row>
    <row r="1505" s="14" customFormat="1">
      <c r="A1505" s="14"/>
      <c r="B1505" s="262"/>
      <c r="C1505" s="263"/>
      <c r="D1505" s="233" t="s">
        <v>364</v>
      </c>
      <c r="E1505" s="264" t="s">
        <v>1</v>
      </c>
      <c r="F1505" s="265" t="s">
        <v>1484</v>
      </c>
      <c r="G1505" s="263"/>
      <c r="H1505" s="266">
        <v>100.44</v>
      </c>
      <c r="I1505" s="267"/>
      <c r="J1505" s="263"/>
      <c r="K1505" s="263"/>
      <c r="L1505" s="268"/>
      <c r="M1505" s="269"/>
      <c r="N1505" s="270"/>
      <c r="O1505" s="270"/>
      <c r="P1505" s="270"/>
      <c r="Q1505" s="270"/>
      <c r="R1505" s="270"/>
      <c r="S1505" s="270"/>
      <c r="T1505" s="271"/>
      <c r="U1505" s="14"/>
      <c r="V1505" s="14"/>
      <c r="W1505" s="14"/>
      <c r="X1505" s="14"/>
      <c r="Y1505" s="14"/>
      <c r="Z1505" s="14"/>
      <c r="AA1505" s="14"/>
      <c r="AB1505" s="14"/>
      <c r="AC1505" s="14"/>
      <c r="AD1505" s="14"/>
      <c r="AE1505" s="14"/>
      <c r="AT1505" s="272" t="s">
        <v>364</v>
      </c>
      <c r="AU1505" s="272" t="s">
        <v>227</v>
      </c>
      <c r="AV1505" s="14" t="s">
        <v>90</v>
      </c>
      <c r="AW1505" s="14" t="s">
        <v>36</v>
      </c>
      <c r="AX1505" s="14" t="s">
        <v>81</v>
      </c>
      <c r="AY1505" s="272" t="s">
        <v>215</v>
      </c>
    </row>
    <row r="1506" s="14" customFormat="1">
      <c r="A1506" s="14"/>
      <c r="B1506" s="262"/>
      <c r="C1506" s="263"/>
      <c r="D1506" s="233" t="s">
        <v>364</v>
      </c>
      <c r="E1506" s="264" t="s">
        <v>1</v>
      </c>
      <c r="F1506" s="265" t="s">
        <v>1485</v>
      </c>
      <c r="G1506" s="263"/>
      <c r="H1506" s="266">
        <v>-9.9000000000000004</v>
      </c>
      <c r="I1506" s="267"/>
      <c r="J1506" s="263"/>
      <c r="K1506" s="263"/>
      <c r="L1506" s="268"/>
      <c r="M1506" s="269"/>
      <c r="N1506" s="270"/>
      <c r="O1506" s="270"/>
      <c r="P1506" s="270"/>
      <c r="Q1506" s="270"/>
      <c r="R1506" s="270"/>
      <c r="S1506" s="270"/>
      <c r="T1506" s="271"/>
      <c r="U1506" s="14"/>
      <c r="V1506" s="14"/>
      <c r="W1506" s="14"/>
      <c r="X1506" s="14"/>
      <c r="Y1506" s="14"/>
      <c r="Z1506" s="14"/>
      <c r="AA1506" s="14"/>
      <c r="AB1506" s="14"/>
      <c r="AC1506" s="14"/>
      <c r="AD1506" s="14"/>
      <c r="AE1506" s="14"/>
      <c r="AT1506" s="272" t="s">
        <v>364</v>
      </c>
      <c r="AU1506" s="272" t="s">
        <v>227</v>
      </c>
      <c r="AV1506" s="14" t="s">
        <v>90</v>
      </c>
      <c r="AW1506" s="14" t="s">
        <v>36</v>
      </c>
      <c r="AX1506" s="14" t="s">
        <v>81</v>
      </c>
      <c r="AY1506" s="272" t="s">
        <v>215</v>
      </c>
    </row>
    <row r="1507" s="14" customFormat="1">
      <c r="A1507" s="14"/>
      <c r="B1507" s="262"/>
      <c r="C1507" s="263"/>
      <c r="D1507" s="233" t="s">
        <v>364</v>
      </c>
      <c r="E1507" s="264" t="s">
        <v>1</v>
      </c>
      <c r="F1507" s="265" t="s">
        <v>1486</v>
      </c>
      <c r="G1507" s="263"/>
      <c r="H1507" s="266">
        <v>-5.5999999999999996</v>
      </c>
      <c r="I1507" s="267"/>
      <c r="J1507" s="263"/>
      <c r="K1507" s="263"/>
      <c r="L1507" s="268"/>
      <c r="M1507" s="269"/>
      <c r="N1507" s="270"/>
      <c r="O1507" s="270"/>
      <c r="P1507" s="270"/>
      <c r="Q1507" s="270"/>
      <c r="R1507" s="270"/>
      <c r="S1507" s="270"/>
      <c r="T1507" s="271"/>
      <c r="U1507" s="14"/>
      <c r="V1507" s="14"/>
      <c r="W1507" s="14"/>
      <c r="X1507" s="14"/>
      <c r="Y1507" s="14"/>
      <c r="Z1507" s="14"/>
      <c r="AA1507" s="14"/>
      <c r="AB1507" s="14"/>
      <c r="AC1507" s="14"/>
      <c r="AD1507" s="14"/>
      <c r="AE1507" s="14"/>
      <c r="AT1507" s="272" t="s">
        <v>364</v>
      </c>
      <c r="AU1507" s="272" t="s">
        <v>227</v>
      </c>
      <c r="AV1507" s="14" t="s">
        <v>90</v>
      </c>
      <c r="AW1507" s="14" t="s">
        <v>36</v>
      </c>
      <c r="AX1507" s="14" t="s">
        <v>81</v>
      </c>
      <c r="AY1507" s="272" t="s">
        <v>215</v>
      </c>
    </row>
    <row r="1508" s="14" customFormat="1">
      <c r="A1508" s="14"/>
      <c r="B1508" s="262"/>
      <c r="C1508" s="263"/>
      <c r="D1508" s="233" t="s">
        <v>364</v>
      </c>
      <c r="E1508" s="264" t="s">
        <v>1</v>
      </c>
      <c r="F1508" s="265" t="s">
        <v>1487</v>
      </c>
      <c r="G1508" s="263"/>
      <c r="H1508" s="266">
        <v>-3.8100000000000001</v>
      </c>
      <c r="I1508" s="267"/>
      <c r="J1508" s="263"/>
      <c r="K1508" s="263"/>
      <c r="L1508" s="268"/>
      <c r="M1508" s="269"/>
      <c r="N1508" s="270"/>
      <c r="O1508" s="270"/>
      <c r="P1508" s="270"/>
      <c r="Q1508" s="270"/>
      <c r="R1508" s="270"/>
      <c r="S1508" s="270"/>
      <c r="T1508" s="271"/>
      <c r="U1508" s="14"/>
      <c r="V1508" s="14"/>
      <c r="W1508" s="14"/>
      <c r="X1508" s="14"/>
      <c r="Y1508" s="14"/>
      <c r="Z1508" s="14"/>
      <c r="AA1508" s="14"/>
      <c r="AB1508" s="14"/>
      <c r="AC1508" s="14"/>
      <c r="AD1508" s="14"/>
      <c r="AE1508" s="14"/>
      <c r="AT1508" s="272" t="s">
        <v>364</v>
      </c>
      <c r="AU1508" s="272" t="s">
        <v>227</v>
      </c>
      <c r="AV1508" s="14" t="s">
        <v>90</v>
      </c>
      <c r="AW1508" s="14" t="s">
        <v>36</v>
      </c>
      <c r="AX1508" s="14" t="s">
        <v>81</v>
      </c>
      <c r="AY1508" s="272" t="s">
        <v>215</v>
      </c>
    </row>
    <row r="1509" s="13" customFormat="1">
      <c r="A1509" s="13"/>
      <c r="B1509" s="252"/>
      <c r="C1509" s="253"/>
      <c r="D1509" s="233" t="s">
        <v>364</v>
      </c>
      <c r="E1509" s="254" t="s">
        <v>1</v>
      </c>
      <c r="F1509" s="255" t="s">
        <v>1394</v>
      </c>
      <c r="G1509" s="253"/>
      <c r="H1509" s="254" t="s">
        <v>1</v>
      </c>
      <c r="I1509" s="256"/>
      <c r="J1509" s="253"/>
      <c r="K1509" s="253"/>
      <c r="L1509" s="257"/>
      <c r="M1509" s="258"/>
      <c r="N1509" s="259"/>
      <c r="O1509" s="259"/>
      <c r="P1509" s="259"/>
      <c r="Q1509" s="259"/>
      <c r="R1509" s="259"/>
      <c r="S1509" s="259"/>
      <c r="T1509" s="260"/>
      <c r="U1509" s="13"/>
      <c r="V1509" s="13"/>
      <c r="W1509" s="13"/>
      <c r="X1509" s="13"/>
      <c r="Y1509" s="13"/>
      <c r="Z1509" s="13"/>
      <c r="AA1509" s="13"/>
      <c r="AB1509" s="13"/>
      <c r="AC1509" s="13"/>
      <c r="AD1509" s="13"/>
      <c r="AE1509" s="13"/>
      <c r="AT1509" s="261" t="s">
        <v>364</v>
      </c>
      <c r="AU1509" s="261" t="s">
        <v>227</v>
      </c>
      <c r="AV1509" s="13" t="s">
        <v>88</v>
      </c>
      <c r="AW1509" s="13" t="s">
        <v>36</v>
      </c>
      <c r="AX1509" s="13" t="s">
        <v>81</v>
      </c>
      <c r="AY1509" s="261" t="s">
        <v>215</v>
      </c>
    </row>
    <row r="1510" s="14" customFormat="1">
      <c r="A1510" s="14"/>
      <c r="B1510" s="262"/>
      <c r="C1510" s="263"/>
      <c r="D1510" s="233" t="s">
        <v>364</v>
      </c>
      <c r="E1510" s="264" t="s">
        <v>1</v>
      </c>
      <c r="F1510" s="265" t="s">
        <v>1488</v>
      </c>
      <c r="G1510" s="263"/>
      <c r="H1510" s="266">
        <v>100.8</v>
      </c>
      <c r="I1510" s="267"/>
      <c r="J1510" s="263"/>
      <c r="K1510" s="263"/>
      <c r="L1510" s="268"/>
      <c r="M1510" s="269"/>
      <c r="N1510" s="270"/>
      <c r="O1510" s="270"/>
      <c r="P1510" s="270"/>
      <c r="Q1510" s="270"/>
      <c r="R1510" s="270"/>
      <c r="S1510" s="270"/>
      <c r="T1510" s="271"/>
      <c r="U1510" s="14"/>
      <c r="V1510" s="14"/>
      <c r="W1510" s="14"/>
      <c r="X1510" s="14"/>
      <c r="Y1510" s="14"/>
      <c r="Z1510" s="14"/>
      <c r="AA1510" s="14"/>
      <c r="AB1510" s="14"/>
      <c r="AC1510" s="14"/>
      <c r="AD1510" s="14"/>
      <c r="AE1510" s="14"/>
      <c r="AT1510" s="272" t="s">
        <v>364</v>
      </c>
      <c r="AU1510" s="272" t="s">
        <v>227</v>
      </c>
      <c r="AV1510" s="14" t="s">
        <v>90</v>
      </c>
      <c r="AW1510" s="14" t="s">
        <v>36</v>
      </c>
      <c r="AX1510" s="14" t="s">
        <v>81</v>
      </c>
      <c r="AY1510" s="272" t="s">
        <v>215</v>
      </c>
    </row>
    <row r="1511" s="14" customFormat="1">
      <c r="A1511" s="14"/>
      <c r="B1511" s="262"/>
      <c r="C1511" s="263"/>
      <c r="D1511" s="233" t="s">
        <v>364</v>
      </c>
      <c r="E1511" s="264" t="s">
        <v>1</v>
      </c>
      <c r="F1511" s="265" t="s">
        <v>1485</v>
      </c>
      <c r="G1511" s="263"/>
      <c r="H1511" s="266">
        <v>-9.9000000000000004</v>
      </c>
      <c r="I1511" s="267"/>
      <c r="J1511" s="263"/>
      <c r="K1511" s="263"/>
      <c r="L1511" s="268"/>
      <c r="M1511" s="269"/>
      <c r="N1511" s="270"/>
      <c r="O1511" s="270"/>
      <c r="P1511" s="270"/>
      <c r="Q1511" s="270"/>
      <c r="R1511" s="270"/>
      <c r="S1511" s="270"/>
      <c r="T1511" s="271"/>
      <c r="U1511" s="14"/>
      <c r="V1511" s="14"/>
      <c r="W1511" s="14"/>
      <c r="X1511" s="14"/>
      <c r="Y1511" s="14"/>
      <c r="Z1511" s="14"/>
      <c r="AA1511" s="14"/>
      <c r="AB1511" s="14"/>
      <c r="AC1511" s="14"/>
      <c r="AD1511" s="14"/>
      <c r="AE1511" s="14"/>
      <c r="AT1511" s="272" t="s">
        <v>364</v>
      </c>
      <c r="AU1511" s="272" t="s">
        <v>227</v>
      </c>
      <c r="AV1511" s="14" t="s">
        <v>90</v>
      </c>
      <c r="AW1511" s="14" t="s">
        <v>36</v>
      </c>
      <c r="AX1511" s="14" t="s">
        <v>81</v>
      </c>
      <c r="AY1511" s="272" t="s">
        <v>215</v>
      </c>
    </row>
    <row r="1512" s="14" customFormat="1">
      <c r="A1512" s="14"/>
      <c r="B1512" s="262"/>
      <c r="C1512" s="263"/>
      <c r="D1512" s="233" t="s">
        <v>364</v>
      </c>
      <c r="E1512" s="264" t="s">
        <v>1</v>
      </c>
      <c r="F1512" s="265" t="s">
        <v>1489</v>
      </c>
      <c r="G1512" s="263"/>
      <c r="H1512" s="266">
        <v>-8</v>
      </c>
      <c r="I1512" s="267"/>
      <c r="J1512" s="263"/>
      <c r="K1512" s="263"/>
      <c r="L1512" s="268"/>
      <c r="M1512" s="269"/>
      <c r="N1512" s="270"/>
      <c r="O1512" s="270"/>
      <c r="P1512" s="270"/>
      <c r="Q1512" s="270"/>
      <c r="R1512" s="270"/>
      <c r="S1512" s="270"/>
      <c r="T1512" s="271"/>
      <c r="U1512" s="14"/>
      <c r="V1512" s="14"/>
      <c r="W1512" s="14"/>
      <c r="X1512" s="14"/>
      <c r="Y1512" s="14"/>
      <c r="Z1512" s="14"/>
      <c r="AA1512" s="14"/>
      <c r="AB1512" s="14"/>
      <c r="AC1512" s="14"/>
      <c r="AD1512" s="14"/>
      <c r="AE1512" s="14"/>
      <c r="AT1512" s="272" t="s">
        <v>364</v>
      </c>
      <c r="AU1512" s="272" t="s">
        <v>227</v>
      </c>
      <c r="AV1512" s="14" t="s">
        <v>90</v>
      </c>
      <c r="AW1512" s="14" t="s">
        <v>36</v>
      </c>
      <c r="AX1512" s="14" t="s">
        <v>81</v>
      </c>
      <c r="AY1512" s="272" t="s">
        <v>215</v>
      </c>
    </row>
    <row r="1513" s="14" customFormat="1">
      <c r="A1513" s="14"/>
      <c r="B1513" s="262"/>
      <c r="C1513" s="263"/>
      <c r="D1513" s="233" t="s">
        <v>364</v>
      </c>
      <c r="E1513" s="264" t="s">
        <v>1</v>
      </c>
      <c r="F1513" s="265" t="s">
        <v>1490</v>
      </c>
      <c r="G1513" s="263"/>
      <c r="H1513" s="266">
        <v>-0.20999999999999999</v>
      </c>
      <c r="I1513" s="267"/>
      <c r="J1513" s="263"/>
      <c r="K1513" s="263"/>
      <c r="L1513" s="268"/>
      <c r="M1513" s="269"/>
      <c r="N1513" s="270"/>
      <c r="O1513" s="270"/>
      <c r="P1513" s="270"/>
      <c r="Q1513" s="270"/>
      <c r="R1513" s="270"/>
      <c r="S1513" s="270"/>
      <c r="T1513" s="271"/>
      <c r="U1513" s="14"/>
      <c r="V1513" s="14"/>
      <c r="W1513" s="14"/>
      <c r="X1513" s="14"/>
      <c r="Y1513" s="14"/>
      <c r="Z1513" s="14"/>
      <c r="AA1513" s="14"/>
      <c r="AB1513" s="14"/>
      <c r="AC1513" s="14"/>
      <c r="AD1513" s="14"/>
      <c r="AE1513" s="14"/>
      <c r="AT1513" s="272" t="s">
        <v>364</v>
      </c>
      <c r="AU1513" s="272" t="s">
        <v>227</v>
      </c>
      <c r="AV1513" s="14" t="s">
        <v>90</v>
      </c>
      <c r="AW1513" s="14" t="s">
        <v>36</v>
      </c>
      <c r="AX1513" s="14" t="s">
        <v>81</v>
      </c>
      <c r="AY1513" s="272" t="s">
        <v>215</v>
      </c>
    </row>
    <row r="1514" s="13" customFormat="1">
      <c r="A1514" s="13"/>
      <c r="B1514" s="252"/>
      <c r="C1514" s="253"/>
      <c r="D1514" s="233" t="s">
        <v>364</v>
      </c>
      <c r="E1514" s="254" t="s">
        <v>1</v>
      </c>
      <c r="F1514" s="255" t="s">
        <v>1396</v>
      </c>
      <c r="G1514" s="253"/>
      <c r="H1514" s="254" t="s">
        <v>1</v>
      </c>
      <c r="I1514" s="256"/>
      <c r="J1514" s="253"/>
      <c r="K1514" s="253"/>
      <c r="L1514" s="257"/>
      <c r="M1514" s="258"/>
      <c r="N1514" s="259"/>
      <c r="O1514" s="259"/>
      <c r="P1514" s="259"/>
      <c r="Q1514" s="259"/>
      <c r="R1514" s="259"/>
      <c r="S1514" s="259"/>
      <c r="T1514" s="260"/>
      <c r="U1514" s="13"/>
      <c r="V1514" s="13"/>
      <c r="W1514" s="13"/>
      <c r="X1514" s="13"/>
      <c r="Y1514" s="13"/>
      <c r="Z1514" s="13"/>
      <c r="AA1514" s="13"/>
      <c r="AB1514" s="13"/>
      <c r="AC1514" s="13"/>
      <c r="AD1514" s="13"/>
      <c r="AE1514" s="13"/>
      <c r="AT1514" s="261" t="s">
        <v>364</v>
      </c>
      <c r="AU1514" s="261" t="s">
        <v>227</v>
      </c>
      <c r="AV1514" s="13" t="s">
        <v>88</v>
      </c>
      <c r="AW1514" s="13" t="s">
        <v>36</v>
      </c>
      <c r="AX1514" s="13" t="s">
        <v>81</v>
      </c>
      <c r="AY1514" s="261" t="s">
        <v>215</v>
      </c>
    </row>
    <row r="1515" s="14" customFormat="1">
      <c r="A1515" s="14"/>
      <c r="B1515" s="262"/>
      <c r="C1515" s="263"/>
      <c r="D1515" s="233" t="s">
        <v>364</v>
      </c>
      <c r="E1515" s="264" t="s">
        <v>1</v>
      </c>
      <c r="F1515" s="265" t="s">
        <v>1488</v>
      </c>
      <c r="G1515" s="263"/>
      <c r="H1515" s="266">
        <v>100.8</v>
      </c>
      <c r="I1515" s="267"/>
      <c r="J1515" s="263"/>
      <c r="K1515" s="263"/>
      <c r="L1515" s="268"/>
      <c r="M1515" s="269"/>
      <c r="N1515" s="270"/>
      <c r="O1515" s="270"/>
      <c r="P1515" s="270"/>
      <c r="Q1515" s="270"/>
      <c r="R1515" s="270"/>
      <c r="S1515" s="270"/>
      <c r="T1515" s="271"/>
      <c r="U1515" s="14"/>
      <c r="V1515" s="14"/>
      <c r="W1515" s="14"/>
      <c r="X1515" s="14"/>
      <c r="Y1515" s="14"/>
      <c r="Z1515" s="14"/>
      <c r="AA1515" s="14"/>
      <c r="AB1515" s="14"/>
      <c r="AC1515" s="14"/>
      <c r="AD1515" s="14"/>
      <c r="AE1515" s="14"/>
      <c r="AT1515" s="272" t="s">
        <v>364</v>
      </c>
      <c r="AU1515" s="272" t="s">
        <v>227</v>
      </c>
      <c r="AV1515" s="14" t="s">
        <v>90</v>
      </c>
      <c r="AW1515" s="14" t="s">
        <v>36</v>
      </c>
      <c r="AX1515" s="14" t="s">
        <v>81</v>
      </c>
      <c r="AY1515" s="272" t="s">
        <v>215</v>
      </c>
    </row>
    <row r="1516" s="14" customFormat="1">
      <c r="A1516" s="14"/>
      <c r="B1516" s="262"/>
      <c r="C1516" s="263"/>
      <c r="D1516" s="233" t="s">
        <v>364</v>
      </c>
      <c r="E1516" s="264" t="s">
        <v>1</v>
      </c>
      <c r="F1516" s="265" t="s">
        <v>1485</v>
      </c>
      <c r="G1516" s="263"/>
      <c r="H1516" s="266">
        <v>-9.9000000000000004</v>
      </c>
      <c r="I1516" s="267"/>
      <c r="J1516" s="263"/>
      <c r="K1516" s="263"/>
      <c r="L1516" s="268"/>
      <c r="M1516" s="269"/>
      <c r="N1516" s="270"/>
      <c r="O1516" s="270"/>
      <c r="P1516" s="270"/>
      <c r="Q1516" s="270"/>
      <c r="R1516" s="270"/>
      <c r="S1516" s="270"/>
      <c r="T1516" s="271"/>
      <c r="U1516" s="14"/>
      <c r="V1516" s="14"/>
      <c r="W1516" s="14"/>
      <c r="X1516" s="14"/>
      <c r="Y1516" s="14"/>
      <c r="Z1516" s="14"/>
      <c r="AA1516" s="14"/>
      <c r="AB1516" s="14"/>
      <c r="AC1516" s="14"/>
      <c r="AD1516" s="14"/>
      <c r="AE1516" s="14"/>
      <c r="AT1516" s="272" t="s">
        <v>364</v>
      </c>
      <c r="AU1516" s="272" t="s">
        <v>227</v>
      </c>
      <c r="AV1516" s="14" t="s">
        <v>90</v>
      </c>
      <c r="AW1516" s="14" t="s">
        <v>36</v>
      </c>
      <c r="AX1516" s="14" t="s">
        <v>81</v>
      </c>
      <c r="AY1516" s="272" t="s">
        <v>215</v>
      </c>
    </row>
    <row r="1517" s="14" customFormat="1">
      <c r="A1517" s="14"/>
      <c r="B1517" s="262"/>
      <c r="C1517" s="263"/>
      <c r="D1517" s="233" t="s">
        <v>364</v>
      </c>
      <c r="E1517" s="264" t="s">
        <v>1</v>
      </c>
      <c r="F1517" s="265" t="s">
        <v>1491</v>
      </c>
      <c r="G1517" s="263"/>
      <c r="H1517" s="266">
        <v>-4.4000000000000004</v>
      </c>
      <c r="I1517" s="267"/>
      <c r="J1517" s="263"/>
      <c r="K1517" s="263"/>
      <c r="L1517" s="268"/>
      <c r="M1517" s="269"/>
      <c r="N1517" s="270"/>
      <c r="O1517" s="270"/>
      <c r="P1517" s="270"/>
      <c r="Q1517" s="270"/>
      <c r="R1517" s="270"/>
      <c r="S1517" s="270"/>
      <c r="T1517" s="271"/>
      <c r="U1517" s="14"/>
      <c r="V1517" s="14"/>
      <c r="W1517" s="14"/>
      <c r="X1517" s="14"/>
      <c r="Y1517" s="14"/>
      <c r="Z1517" s="14"/>
      <c r="AA1517" s="14"/>
      <c r="AB1517" s="14"/>
      <c r="AC1517" s="14"/>
      <c r="AD1517" s="14"/>
      <c r="AE1517" s="14"/>
      <c r="AT1517" s="272" t="s">
        <v>364</v>
      </c>
      <c r="AU1517" s="272" t="s">
        <v>227</v>
      </c>
      <c r="AV1517" s="14" t="s">
        <v>90</v>
      </c>
      <c r="AW1517" s="14" t="s">
        <v>36</v>
      </c>
      <c r="AX1517" s="14" t="s">
        <v>81</v>
      </c>
      <c r="AY1517" s="272" t="s">
        <v>215</v>
      </c>
    </row>
    <row r="1518" s="14" customFormat="1">
      <c r="A1518" s="14"/>
      <c r="B1518" s="262"/>
      <c r="C1518" s="263"/>
      <c r="D1518" s="233" t="s">
        <v>364</v>
      </c>
      <c r="E1518" s="264" t="s">
        <v>1</v>
      </c>
      <c r="F1518" s="265" t="s">
        <v>1490</v>
      </c>
      <c r="G1518" s="263"/>
      <c r="H1518" s="266">
        <v>-0.20999999999999999</v>
      </c>
      <c r="I1518" s="267"/>
      <c r="J1518" s="263"/>
      <c r="K1518" s="263"/>
      <c r="L1518" s="268"/>
      <c r="M1518" s="269"/>
      <c r="N1518" s="270"/>
      <c r="O1518" s="270"/>
      <c r="P1518" s="270"/>
      <c r="Q1518" s="270"/>
      <c r="R1518" s="270"/>
      <c r="S1518" s="270"/>
      <c r="T1518" s="271"/>
      <c r="U1518" s="14"/>
      <c r="V1518" s="14"/>
      <c r="W1518" s="14"/>
      <c r="X1518" s="14"/>
      <c r="Y1518" s="14"/>
      <c r="Z1518" s="14"/>
      <c r="AA1518" s="14"/>
      <c r="AB1518" s="14"/>
      <c r="AC1518" s="14"/>
      <c r="AD1518" s="14"/>
      <c r="AE1518" s="14"/>
      <c r="AT1518" s="272" t="s">
        <v>364</v>
      </c>
      <c r="AU1518" s="272" t="s">
        <v>227</v>
      </c>
      <c r="AV1518" s="14" t="s">
        <v>90</v>
      </c>
      <c r="AW1518" s="14" t="s">
        <v>36</v>
      </c>
      <c r="AX1518" s="14" t="s">
        <v>81</v>
      </c>
      <c r="AY1518" s="272" t="s">
        <v>215</v>
      </c>
    </row>
    <row r="1519" s="13" customFormat="1">
      <c r="A1519" s="13"/>
      <c r="B1519" s="252"/>
      <c r="C1519" s="253"/>
      <c r="D1519" s="233" t="s">
        <v>364</v>
      </c>
      <c r="E1519" s="254" t="s">
        <v>1</v>
      </c>
      <c r="F1519" s="255" t="s">
        <v>1397</v>
      </c>
      <c r="G1519" s="253"/>
      <c r="H1519" s="254" t="s">
        <v>1</v>
      </c>
      <c r="I1519" s="256"/>
      <c r="J1519" s="253"/>
      <c r="K1519" s="253"/>
      <c r="L1519" s="257"/>
      <c r="M1519" s="258"/>
      <c r="N1519" s="259"/>
      <c r="O1519" s="259"/>
      <c r="P1519" s="259"/>
      <c r="Q1519" s="259"/>
      <c r="R1519" s="259"/>
      <c r="S1519" s="259"/>
      <c r="T1519" s="260"/>
      <c r="U1519" s="13"/>
      <c r="V1519" s="13"/>
      <c r="W1519" s="13"/>
      <c r="X1519" s="13"/>
      <c r="Y1519" s="13"/>
      <c r="Z1519" s="13"/>
      <c r="AA1519" s="13"/>
      <c r="AB1519" s="13"/>
      <c r="AC1519" s="13"/>
      <c r="AD1519" s="13"/>
      <c r="AE1519" s="13"/>
      <c r="AT1519" s="261" t="s">
        <v>364</v>
      </c>
      <c r="AU1519" s="261" t="s">
        <v>227</v>
      </c>
      <c r="AV1519" s="13" t="s">
        <v>88</v>
      </c>
      <c r="AW1519" s="13" t="s">
        <v>36</v>
      </c>
      <c r="AX1519" s="13" t="s">
        <v>81</v>
      </c>
      <c r="AY1519" s="261" t="s">
        <v>215</v>
      </c>
    </row>
    <row r="1520" s="14" customFormat="1">
      <c r="A1520" s="14"/>
      <c r="B1520" s="262"/>
      <c r="C1520" s="263"/>
      <c r="D1520" s="233" t="s">
        <v>364</v>
      </c>
      <c r="E1520" s="264" t="s">
        <v>1</v>
      </c>
      <c r="F1520" s="265" t="s">
        <v>1484</v>
      </c>
      <c r="G1520" s="263"/>
      <c r="H1520" s="266">
        <v>100.44</v>
      </c>
      <c r="I1520" s="267"/>
      <c r="J1520" s="263"/>
      <c r="K1520" s="263"/>
      <c r="L1520" s="268"/>
      <c r="M1520" s="269"/>
      <c r="N1520" s="270"/>
      <c r="O1520" s="270"/>
      <c r="P1520" s="270"/>
      <c r="Q1520" s="270"/>
      <c r="R1520" s="270"/>
      <c r="S1520" s="270"/>
      <c r="T1520" s="271"/>
      <c r="U1520" s="14"/>
      <c r="V1520" s="14"/>
      <c r="W1520" s="14"/>
      <c r="X1520" s="14"/>
      <c r="Y1520" s="14"/>
      <c r="Z1520" s="14"/>
      <c r="AA1520" s="14"/>
      <c r="AB1520" s="14"/>
      <c r="AC1520" s="14"/>
      <c r="AD1520" s="14"/>
      <c r="AE1520" s="14"/>
      <c r="AT1520" s="272" t="s">
        <v>364</v>
      </c>
      <c r="AU1520" s="272" t="s">
        <v>227</v>
      </c>
      <c r="AV1520" s="14" t="s">
        <v>90</v>
      </c>
      <c r="AW1520" s="14" t="s">
        <v>36</v>
      </c>
      <c r="AX1520" s="14" t="s">
        <v>81</v>
      </c>
      <c r="AY1520" s="272" t="s">
        <v>215</v>
      </c>
    </row>
    <row r="1521" s="14" customFormat="1">
      <c r="A1521" s="14"/>
      <c r="B1521" s="262"/>
      <c r="C1521" s="263"/>
      <c r="D1521" s="233" t="s">
        <v>364</v>
      </c>
      <c r="E1521" s="264" t="s">
        <v>1</v>
      </c>
      <c r="F1521" s="265" t="s">
        <v>1485</v>
      </c>
      <c r="G1521" s="263"/>
      <c r="H1521" s="266">
        <v>-9.9000000000000004</v>
      </c>
      <c r="I1521" s="267"/>
      <c r="J1521" s="263"/>
      <c r="K1521" s="263"/>
      <c r="L1521" s="268"/>
      <c r="M1521" s="269"/>
      <c r="N1521" s="270"/>
      <c r="O1521" s="270"/>
      <c r="P1521" s="270"/>
      <c r="Q1521" s="270"/>
      <c r="R1521" s="270"/>
      <c r="S1521" s="270"/>
      <c r="T1521" s="271"/>
      <c r="U1521" s="14"/>
      <c r="V1521" s="14"/>
      <c r="W1521" s="14"/>
      <c r="X1521" s="14"/>
      <c r="Y1521" s="14"/>
      <c r="Z1521" s="14"/>
      <c r="AA1521" s="14"/>
      <c r="AB1521" s="14"/>
      <c r="AC1521" s="14"/>
      <c r="AD1521" s="14"/>
      <c r="AE1521" s="14"/>
      <c r="AT1521" s="272" t="s">
        <v>364</v>
      </c>
      <c r="AU1521" s="272" t="s">
        <v>227</v>
      </c>
      <c r="AV1521" s="14" t="s">
        <v>90</v>
      </c>
      <c r="AW1521" s="14" t="s">
        <v>36</v>
      </c>
      <c r="AX1521" s="14" t="s">
        <v>81</v>
      </c>
      <c r="AY1521" s="272" t="s">
        <v>215</v>
      </c>
    </row>
    <row r="1522" s="14" customFormat="1">
      <c r="A1522" s="14"/>
      <c r="B1522" s="262"/>
      <c r="C1522" s="263"/>
      <c r="D1522" s="233" t="s">
        <v>364</v>
      </c>
      <c r="E1522" s="264" t="s">
        <v>1</v>
      </c>
      <c r="F1522" s="265" t="s">
        <v>1492</v>
      </c>
      <c r="G1522" s="263"/>
      <c r="H1522" s="266">
        <v>-12.4</v>
      </c>
      <c r="I1522" s="267"/>
      <c r="J1522" s="263"/>
      <c r="K1522" s="263"/>
      <c r="L1522" s="268"/>
      <c r="M1522" s="269"/>
      <c r="N1522" s="270"/>
      <c r="O1522" s="270"/>
      <c r="P1522" s="270"/>
      <c r="Q1522" s="270"/>
      <c r="R1522" s="270"/>
      <c r="S1522" s="270"/>
      <c r="T1522" s="271"/>
      <c r="U1522" s="14"/>
      <c r="V1522" s="14"/>
      <c r="W1522" s="14"/>
      <c r="X1522" s="14"/>
      <c r="Y1522" s="14"/>
      <c r="Z1522" s="14"/>
      <c r="AA1522" s="14"/>
      <c r="AB1522" s="14"/>
      <c r="AC1522" s="14"/>
      <c r="AD1522" s="14"/>
      <c r="AE1522" s="14"/>
      <c r="AT1522" s="272" t="s">
        <v>364</v>
      </c>
      <c r="AU1522" s="272" t="s">
        <v>227</v>
      </c>
      <c r="AV1522" s="14" t="s">
        <v>90</v>
      </c>
      <c r="AW1522" s="14" t="s">
        <v>36</v>
      </c>
      <c r="AX1522" s="14" t="s">
        <v>81</v>
      </c>
      <c r="AY1522" s="272" t="s">
        <v>215</v>
      </c>
    </row>
    <row r="1523" s="14" customFormat="1">
      <c r="A1523" s="14"/>
      <c r="B1523" s="262"/>
      <c r="C1523" s="263"/>
      <c r="D1523" s="233" t="s">
        <v>364</v>
      </c>
      <c r="E1523" s="264" t="s">
        <v>1</v>
      </c>
      <c r="F1523" s="265" t="s">
        <v>1493</v>
      </c>
      <c r="G1523" s="263"/>
      <c r="H1523" s="266">
        <v>-1.0049999999999999</v>
      </c>
      <c r="I1523" s="267"/>
      <c r="J1523" s="263"/>
      <c r="K1523" s="263"/>
      <c r="L1523" s="268"/>
      <c r="M1523" s="269"/>
      <c r="N1523" s="270"/>
      <c r="O1523" s="270"/>
      <c r="P1523" s="270"/>
      <c r="Q1523" s="270"/>
      <c r="R1523" s="270"/>
      <c r="S1523" s="270"/>
      <c r="T1523" s="271"/>
      <c r="U1523" s="14"/>
      <c r="V1523" s="14"/>
      <c r="W1523" s="14"/>
      <c r="X1523" s="14"/>
      <c r="Y1523" s="14"/>
      <c r="Z1523" s="14"/>
      <c r="AA1523" s="14"/>
      <c r="AB1523" s="14"/>
      <c r="AC1523" s="14"/>
      <c r="AD1523" s="14"/>
      <c r="AE1523" s="14"/>
      <c r="AT1523" s="272" t="s">
        <v>364</v>
      </c>
      <c r="AU1523" s="272" t="s">
        <v>227</v>
      </c>
      <c r="AV1523" s="14" t="s">
        <v>90</v>
      </c>
      <c r="AW1523" s="14" t="s">
        <v>36</v>
      </c>
      <c r="AX1523" s="14" t="s">
        <v>81</v>
      </c>
      <c r="AY1523" s="272" t="s">
        <v>215</v>
      </c>
    </row>
    <row r="1524" s="13" customFormat="1">
      <c r="A1524" s="13"/>
      <c r="B1524" s="252"/>
      <c r="C1524" s="253"/>
      <c r="D1524" s="233" t="s">
        <v>364</v>
      </c>
      <c r="E1524" s="254" t="s">
        <v>1</v>
      </c>
      <c r="F1524" s="255" t="s">
        <v>1494</v>
      </c>
      <c r="G1524" s="253"/>
      <c r="H1524" s="254" t="s">
        <v>1</v>
      </c>
      <c r="I1524" s="256"/>
      <c r="J1524" s="253"/>
      <c r="K1524" s="253"/>
      <c r="L1524" s="257"/>
      <c r="M1524" s="258"/>
      <c r="N1524" s="259"/>
      <c r="O1524" s="259"/>
      <c r="P1524" s="259"/>
      <c r="Q1524" s="259"/>
      <c r="R1524" s="259"/>
      <c r="S1524" s="259"/>
      <c r="T1524" s="260"/>
      <c r="U1524" s="13"/>
      <c r="V1524" s="13"/>
      <c r="W1524" s="13"/>
      <c r="X1524" s="13"/>
      <c r="Y1524" s="13"/>
      <c r="Z1524" s="13"/>
      <c r="AA1524" s="13"/>
      <c r="AB1524" s="13"/>
      <c r="AC1524" s="13"/>
      <c r="AD1524" s="13"/>
      <c r="AE1524" s="13"/>
      <c r="AT1524" s="261" t="s">
        <v>364</v>
      </c>
      <c r="AU1524" s="261" t="s">
        <v>227</v>
      </c>
      <c r="AV1524" s="13" t="s">
        <v>88</v>
      </c>
      <c r="AW1524" s="13" t="s">
        <v>36</v>
      </c>
      <c r="AX1524" s="13" t="s">
        <v>81</v>
      </c>
      <c r="AY1524" s="261" t="s">
        <v>215</v>
      </c>
    </row>
    <row r="1525" s="14" customFormat="1">
      <c r="A1525" s="14"/>
      <c r="B1525" s="262"/>
      <c r="C1525" s="263"/>
      <c r="D1525" s="233" t="s">
        <v>364</v>
      </c>
      <c r="E1525" s="264" t="s">
        <v>1</v>
      </c>
      <c r="F1525" s="265" t="s">
        <v>1495</v>
      </c>
      <c r="G1525" s="263"/>
      <c r="H1525" s="266">
        <v>88.560000000000002</v>
      </c>
      <c r="I1525" s="267"/>
      <c r="J1525" s="263"/>
      <c r="K1525" s="263"/>
      <c r="L1525" s="268"/>
      <c r="M1525" s="269"/>
      <c r="N1525" s="270"/>
      <c r="O1525" s="270"/>
      <c r="P1525" s="270"/>
      <c r="Q1525" s="270"/>
      <c r="R1525" s="270"/>
      <c r="S1525" s="270"/>
      <c r="T1525" s="271"/>
      <c r="U1525" s="14"/>
      <c r="V1525" s="14"/>
      <c r="W1525" s="14"/>
      <c r="X1525" s="14"/>
      <c r="Y1525" s="14"/>
      <c r="Z1525" s="14"/>
      <c r="AA1525" s="14"/>
      <c r="AB1525" s="14"/>
      <c r="AC1525" s="14"/>
      <c r="AD1525" s="14"/>
      <c r="AE1525" s="14"/>
      <c r="AT1525" s="272" t="s">
        <v>364</v>
      </c>
      <c r="AU1525" s="272" t="s">
        <v>227</v>
      </c>
      <c r="AV1525" s="14" t="s">
        <v>90</v>
      </c>
      <c r="AW1525" s="14" t="s">
        <v>36</v>
      </c>
      <c r="AX1525" s="14" t="s">
        <v>81</v>
      </c>
      <c r="AY1525" s="272" t="s">
        <v>215</v>
      </c>
    </row>
    <row r="1526" s="14" customFormat="1">
      <c r="A1526" s="14"/>
      <c r="B1526" s="262"/>
      <c r="C1526" s="263"/>
      <c r="D1526" s="233" t="s">
        <v>364</v>
      </c>
      <c r="E1526" s="264" t="s">
        <v>1</v>
      </c>
      <c r="F1526" s="265" t="s">
        <v>1485</v>
      </c>
      <c r="G1526" s="263"/>
      <c r="H1526" s="266">
        <v>-9.9000000000000004</v>
      </c>
      <c r="I1526" s="267"/>
      <c r="J1526" s="263"/>
      <c r="K1526" s="263"/>
      <c r="L1526" s="268"/>
      <c r="M1526" s="269"/>
      <c r="N1526" s="270"/>
      <c r="O1526" s="270"/>
      <c r="P1526" s="270"/>
      <c r="Q1526" s="270"/>
      <c r="R1526" s="270"/>
      <c r="S1526" s="270"/>
      <c r="T1526" s="271"/>
      <c r="U1526" s="14"/>
      <c r="V1526" s="14"/>
      <c r="W1526" s="14"/>
      <c r="X1526" s="14"/>
      <c r="Y1526" s="14"/>
      <c r="Z1526" s="14"/>
      <c r="AA1526" s="14"/>
      <c r="AB1526" s="14"/>
      <c r="AC1526" s="14"/>
      <c r="AD1526" s="14"/>
      <c r="AE1526" s="14"/>
      <c r="AT1526" s="272" t="s">
        <v>364</v>
      </c>
      <c r="AU1526" s="272" t="s">
        <v>227</v>
      </c>
      <c r="AV1526" s="14" t="s">
        <v>90</v>
      </c>
      <c r="AW1526" s="14" t="s">
        <v>36</v>
      </c>
      <c r="AX1526" s="14" t="s">
        <v>81</v>
      </c>
      <c r="AY1526" s="272" t="s">
        <v>215</v>
      </c>
    </row>
    <row r="1527" s="14" customFormat="1">
      <c r="A1527" s="14"/>
      <c r="B1527" s="262"/>
      <c r="C1527" s="263"/>
      <c r="D1527" s="233" t="s">
        <v>364</v>
      </c>
      <c r="E1527" s="264" t="s">
        <v>1</v>
      </c>
      <c r="F1527" s="265" t="s">
        <v>849</v>
      </c>
      <c r="G1527" s="263"/>
      <c r="H1527" s="266">
        <v>-8</v>
      </c>
      <c r="I1527" s="267"/>
      <c r="J1527" s="263"/>
      <c r="K1527" s="263"/>
      <c r="L1527" s="268"/>
      <c r="M1527" s="269"/>
      <c r="N1527" s="270"/>
      <c r="O1527" s="270"/>
      <c r="P1527" s="270"/>
      <c r="Q1527" s="270"/>
      <c r="R1527" s="270"/>
      <c r="S1527" s="270"/>
      <c r="T1527" s="271"/>
      <c r="U1527" s="14"/>
      <c r="V1527" s="14"/>
      <c r="W1527" s="14"/>
      <c r="X1527" s="14"/>
      <c r="Y1527" s="14"/>
      <c r="Z1527" s="14"/>
      <c r="AA1527" s="14"/>
      <c r="AB1527" s="14"/>
      <c r="AC1527" s="14"/>
      <c r="AD1527" s="14"/>
      <c r="AE1527" s="14"/>
      <c r="AT1527" s="272" t="s">
        <v>364</v>
      </c>
      <c r="AU1527" s="272" t="s">
        <v>227</v>
      </c>
      <c r="AV1527" s="14" t="s">
        <v>90</v>
      </c>
      <c r="AW1527" s="14" t="s">
        <v>36</v>
      </c>
      <c r="AX1527" s="14" t="s">
        <v>81</v>
      </c>
      <c r="AY1527" s="272" t="s">
        <v>215</v>
      </c>
    </row>
    <row r="1528" s="14" customFormat="1">
      <c r="A1528" s="14"/>
      <c r="B1528" s="262"/>
      <c r="C1528" s="263"/>
      <c r="D1528" s="233" t="s">
        <v>364</v>
      </c>
      <c r="E1528" s="264" t="s">
        <v>1</v>
      </c>
      <c r="F1528" s="265" t="s">
        <v>1481</v>
      </c>
      <c r="G1528" s="263"/>
      <c r="H1528" s="266">
        <v>-0.59999999999999998</v>
      </c>
      <c r="I1528" s="267"/>
      <c r="J1528" s="263"/>
      <c r="K1528" s="263"/>
      <c r="L1528" s="268"/>
      <c r="M1528" s="269"/>
      <c r="N1528" s="270"/>
      <c r="O1528" s="270"/>
      <c r="P1528" s="270"/>
      <c r="Q1528" s="270"/>
      <c r="R1528" s="270"/>
      <c r="S1528" s="270"/>
      <c r="T1528" s="271"/>
      <c r="U1528" s="14"/>
      <c r="V1528" s="14"/>
      <c r="W1528" s="14"/>
      <c r="X1528" s="14"/>
      <c r="Y1528" s="14"/>
      <c r="Z1528" s="14"/>
      <c r="AA1528" s="14"/>
      <c r="AB1528" s="14"/>
      <c r="AC1528" s="14"/>
      <c r="AD1528" s="14"/>
      <c r="AE1528" s="14"/>
      <c r="AT1528" s="272" t="s">
        <v>364</v>
      </c>
      <c r="AU1528" s="272" t="s">
        <v>227</v>
      </c>
      <c r="AV1528" s="14" t="s">
        <v>90</v>
      </c>
      <c r="AW1528" s="14" t="s">
        <v>36</v>
      </c>
      <c r="AX1528" s="14" t="s">
        <v>81</v>
      </c>
      <c r="AY1528" s="272" t="s">
        <v>215</v>
      </c>
    </row>
    <row r="1529" s="14" customFormat="1">
      <c r="A1529" s="14"/>
      <c r="B1529" s="262"/>
      <c r="C1529" s="263"/>
      <c r="D1529" s="233" t="s">
        <v>364</v>
      </c>
      <c r="E1529" s="264" t="s">
        <v>1</v>
      </c>
      <c r="F1529" s="265" t="s">
        <v>832</v>
      </c>
      <c r="G1529" s="263"/>
      <c r="H1529" s="266">
        <v>-1.8</v>
      </c>
      <c r="I1529" s="267"/>
      <c r="J1529" s="263"/>
      <c r="K1529" s="263"/>
      <c r="L1529" s="268"/>
      <c r="M1529" s="269"/>
      <c r="N1529" s="270"/>
      <c r="O1529" s="270"/>
      <c r="P1529" s="270"/>
      <c r="Q1529" s="270"/>
      <c r="R1529" s="270"/>
      <c r="S1529" s="270"/>
      <c r="T1529" s="271"/>
      <c r="U1529" s="14"/>
      <c r="V1529" s="14"/>
      <c r="W1529" s="14"/>
      <c r="X1529" s="14"/>
      <c r="Y1529" s="14"/>
      <c r="Z1529" s="14"/>
      <c r="AA1529" s="14"/>
      <c r="AB1529" s="14"/>
      <c r="AC1529" s="14"/>
      <c r="AD1529" s="14"/>
      <c r="AE1529" s="14"/>
      <c r="AT1529" s="272" t="s">
        <v>364</v>
      </c>
      <c r="AU1529" s="272" t="s">
        <v>227</v>
      </c>
      <c r="AV1529" s="14" t="s">
        <v>90</v>
      </c>
      <c r="AW1529" s="14" t="s">
        <v>36</v>
      </c>
      <c r="AX1529" s="14" t="s">
        <v>81</v>
      </c>
      <c r="AY1529" s="272" t="s">
        <v>215</v>
      </c>
    </row>
    <row r="1530" s="13" customFormat="1">
      <c r="A1530" s="13"/>
      <c r="B1530" s="252"/>
      <c r="C1530" s="253"/>
      <c r="D1530" s="233" t="s">
        <v>364</v>
      </c>
      <c r="E1530" s="254" t="s">
        <v>1</v>
      </c>
      <c r="F1530" s="255" t="s">
        <v>1496</v>
      </c>
      <c r="G1530" s="253"/>
      <c r="H1530" s="254" t="s">
        <v>1</v>
      </c>
      <c r="I1530" s="256"/>
      <c r="J1530" s="253"/>
      <c r="K1530" s="253"/>
      <c r="L1530" s="257"/>
      <c r="M1530" s="258"/>
      <c r="N1530" s="259"/>
      <c r="O1530" s="259"/>
      <c r="P1530" s="259"/>
      <c r="Q1530" s="259"/>
      <c r="R1530" s="259"/>
      <c r="S1530" s="259"/>
      <c r="T1530" s="260"/>
      <c r="U1530" s="13"/>
      <c r="V1530" s="13"/>
      <c r="W1530" s="13"/>
      <c r="X1530" s="13"/>
      <c r="Y1530" s="13"/>
      <c r="Z1530" s="13"/>
      <c r="AA1530" s="13"/>
      <c r="AB1530" s="13"/>
      <c r="AC1530" s="13"/>
      <c r="AD1530" s="13"/>
      <c r="AE1530" s="13"/>
      <c r="AT1530" s="261" t="s">
        <v>364</v>
      </c>
      <c r="AU1530" s="261" t="s">
        <v>227</v>
      </c>
      <c r="AV1530" s="13" t="s">
        <v>88</v>
      </c>
      <c r="AW1530" s="13" t="s">
        <v>36</v>
      </c>
      <c r="AX1530" s="13" t="s">
        <v>81</v>
      </c>
      <c r="AY1530" s="261" t="s">
        <v>215</v>
      </c>
    </row>
    <row r="1531" s="14" customFormat="1">
      <c r="A1531" s="14"/>
      <c r="B1531" s="262"/>
      <c r="C1531" s="263"/>
      <c r="D1531" s="233" t="s">
        <v>364</v>
      </c>
      <c r="E1531" s="264" t="s">
        <v>1</v>
      </c>
      <c r="F1531" s="265" t="s">
        <v>1497</v>
      </c>
      <c r="G1531" s="263"/>
      <c r="H1531" s="266">
        <v>91.439999999999998</v>
      </c>
      <c r="I1531" s="267"/>
      <c r="J1531" s="263"/>
      <c r="K1531" s="263"/>
      <c r="L1531" s="268"/>
      <c r="M1531" s="269"/>
      <c r="N1531" s="270"/>
      <c r="O1531" s="270"/>
      <c r="P1531" s="270"/>
      <c r="Q1531" s="270"/>
      <c r="R1531" s="270"/>
      <c r="S1531" s="270"/>
      <c r="T1531" s="271"/>
      <c r="U1531" s="14"/>
      <c r="V1531" s="14"/>
      <c r="W1531" s="14"/>
      <c r="X1531" s="14"/>
      <c r="Y1531" s="14"/>
      <c r="Z1531" s="14"/>
      <c r="AA1531" s="14"/>
      <c r="AB1531" s="14"/>
      <c r="AC1531" s="14"/>
      <c r="AD1531" s="14"/>
      <c r="AE1531" s="14"/>
      <c r="AT1531" s="272" t="s">
        <v>364</v>
      </c>
      <c r="AU1531" s="272" t="s">
        <v>227</v>
      </c>
      <c r="AV1531" s="14" t="s">
        <v>90</v>
      </c>
      <c r="AW1531" s="14" t="s">
        <v>36</v>
      </c>
      <c r="AX1531" s="14" t="s">
        <v>81</v>
      </c>
      <c r="AY1531" s="272" t="s">
        <v>215</v>
      </c>
    </row>
    <row r="1532" s="14" customFormat="1">
      <c r="A1532" s="14"/>
      <c r="B1532" s="262"/>
      <c r="C1532" s="263"/>
      <c r="D1532" s="233" t="s">
        <v>364</v>
      </c>
      <c r="E1532" s="264" t="s">
        <v>1</v>
      </c>
      <c r="F1532" s="265" t="s">
        <v>1498</v>
      </c>
      <c r="G1532" s="263"/>
      <c r="H1532" s="266">
        <v>-4.3200000000000003</v>
      </c>
      <c r="I1532" s="267"/>
      <c r="J1532" s="263"/>
      <c r="K1532" s="263"/>
      <c r="L1532" s="268"/>
      <c r="M1532" s="269"/>
      <c r="N1532" s="270"/>
      <c r="O1532" s="270"/>
      <c r="P1532" s="270"/>
      <c r="Q1532" s="270"/>
      <c r="R1532" s="270"/>
      <c r="S1532" s="270"/>
      <c r="T1532" s="271"/>
      <c r="U1532" s="14"/>
      <c r="V1532" s="14"/>
      <c r="W1532" s="14"/>
      <c r="X1532" s="14"/>
      <c r="Y1532" s="14"/>
      <c r="Z1532" s="14"/>
      <c r="AA1532" s="14"/>
      <c r="AB1532" s="14"/>
      <c r="AC1532" s="14"/>
      <c r="AD1532" s="14"/>
      <c r="AE1532" s="14"/>
      <c r="AT1532" s="272" t="s">
        <v>364</v>
      </c>
      <c r="AU1532" s="272" t="s">
        <v>227</v>
      </c>
      <c r="AV1532" s="14" t="s">
        <v>90</v>
      </c>
      <c r="AW1532" s="14" t="s">
        <v>36</v>
      </c>
      <c r="AX1532" s="14" t="s">
        <v>81</v>
      </c>
      <c r="AY1532" s="272" t="s">
        <v>215</v>
      </c>
    </row>
    <row r="1533" s="14" customFormat="1">
      <c r="A1533" s="14"/>
      <c r="B1533" s="262"/>
      <c r="C1533" s="263"/>
      <c r="D1533" s="233" t="s">
        <v>364</v>
      </c>
      <c r="E1533" s="264" t="s">
        <v>1</v>
      </c>
      <c r="F1533" s="265" t="s">
        <v>1481</v>
      </c>
      <c r="G1533" s="263"/>
      <c r="H1533" s="266">
        <v>-0.59999999999999998</v>
      </c>
      <c r="I1533" s="267"/>
      <c r="J1533" s="263"/>
      <c r="K1533" s="263"/>
      <c r="L1533" s="268"/>
      <c r="M1533" s="269"/>
      <c r="N1533" s="270"/>
      <c r="O1533" s="270"/>
      <c r="P1533" s="270"/>
      <c r="Q1533" s="270"/>
      <c r="R1533" s="270"/>
      <c r="S1533" s="270"/>
      <c r="T1533" s="271"/>
      <c r="U1533" s="14"/>
      <c r="V1533" s="14"/>
      <c r="W1533" s="14"/>
      <c r="X1533" s="14"/>
      <c r="Y1533" s="14"/>
      <c r="Z1533" s="14"/>
      <c r="AA1533" s="14"/>
      <c r="AB1533" s="14"/>
      <c r="AC1533" s="14"/>
      <c r="AD1533" s="14"/>
      <c r="AE1533" s="14"/>
      <c r="AT1533" s="272" t="s">
        <v>364</v>
      </c>
      <c r="AU1533" s="272" t="s">
        <v>227</v>
      </c>
      <c r="AV1533" s="14" t="s">
        <v>90</v>
      </c>
      <c r="AW1533" s="14" t="s">
        <v>36</v>
      </c>
      <c r="AX1533" s="14" t="s">
        <v>81</v>
      </c>
      <c r="AY1533" s="272" t="s">
        <v>215</v>
      </c>
    </row>
    <row r="1534" s="14" customFormat="1">
      <c r="A1534" s="14"/>
      <c r="B1534" s="262"/>
      <c r="C1534" s="263"/>
      <c r="D1534" s="233" t="s">
        <v>364</v>
      </c>
      <c r="E1534" s="264" t="s">
        <v>1</v>
      </c>
      <c r="F1534" s="265" t="s">
        <v>1499</v>
      </c>
      <c r="G1534" s="263"/>
      <c r="H1534" s="266">
        <v>-2.8050000000000002</v>
      </c>
      <c r="I1534" s="267"/>
      <c r="J1534" s="263"/>
      <c r="K1534" s="263"/>
      <c r="L1534" s="268"/>
      <c r="M1534" s="269"/>
      <c r="N1534" s="270"/>
      <c r="O1534" s="270"/>
      <c r="P1534" s="270"/>
      <c r="Q1534" s="270"/>
      <c r="R1534" s="270"/>
      <c r="S1534" s="270"/>
      <c r="T1534" s="271"/>
      <c r="U1534" s="14"/>
      <c r="V1534" s="14"/>
      <c r="W1534" s="14"/>
      <c r="X1534" s="14"/>
      <c r="Y1534" s="14"/>
      <c r="Z1534" s="14"/>
      <c r="AA1534" s="14"/>
      <c r="AB1534" s="14"/>
      <c r="AC1534" s="14"/>
      <c r="AD1534" s="14"/>
      <c r="AE1534" s="14"/>
      <c r="AT1534" s="272" t="s">
        <v>364</v>
      </c>
      <c r="AU1534" s="272" t="s">
        <v>227</v>
      </c>
      <c r="AV1534" s="14" t="s">
        <v>90</v>
      </c>
      <c r="AW1534" s="14" t="s">
        <v>36</v>
      </c>
      <c r="AX1534" s="14" t="s">
        <v>81</v>
      </c>
      <c r="AY1534" s="272" t="s">
        <v>215</v>
      </c>
    </row>
    <row r="1535" s="13" customFormat="1">
      <c r="A1535" s="13"/>
      <c r="B1535" s="252"/>
      <c r="C1535" s="253"/>
      <c r="D1535" s="233" t="s">
        <v>364</v>
      </c>
      <c r="E1535" s="254" t="s">
        <v>1</v>
      </c>
      <c r="F1535" s="255" t="s">
        <v>1398</v>
      </c>
      <c r="G1535" s="253"/>
      <c r="H1535" s="254" t="s">
        <v>1</v>
      </c>
      <c r="I1535" s="256"/>
      <c r="J1535" s="253"/>
      <c r="K1535" s="253"/>
      <c r="L1535" s="257"/>
      <c r="M1535" s="258"/>
      <c r="N1535" s="259"/>
      <c r="O1535" s="259"/>
      <c r="P1535" s="259"/>
      <c r="Q1535" s="259"/>
      <c r="R1535" s="259"/>
      <c r="S1535" s="259"/>
      <c r="T1535" s="260"/>
      <c r="U1535" s="13"/>
      <c r="V1535" s="13"/>
      <c r="W1535" s="13"/>
      <c r="X1535" s="13"/>
      <c r="Y1535" s="13"/>
      <c r="Z1535" s="13"/>
      <c r="AA1535" s="13"/>
      <c r="AB1535" s="13"/>
      <c r="AC1535" s="13"/>
      <c r="AD1535" s="13"/>
      <c r="AE1535" s="13"/>
      <c r="AT1535" s="261" t="s">
        <v>364</v>
      </c>
      <c r="AU1535" s="261" t="s">
        <v>227</v>
      </c>
      <c r="AV1535" s="13" t="s">
        <v>88</v>
      </c>
      <c r="AW1535" s="13" t="s">
        <v>36</v>
      </c>
      <c r="AX1535" s="13" t="s">
        <v>81</v>
      </c>
      <c r="AY1535" s="261" t="s">
        <v>215</v>
      </c>
    </row>
    <row r="1536" s="14" customFormat="1">
      <c r="A1536" s="14"/>
      <c r="B1536" s="262"/>
      <c r="C1536" s="263"/>
      <c r="D1536" s="233" t="s">
        <v>364</v>
      </c>
      <c r="E1536" s="264" t="s">
        <v>1</v>
      </c>
      <c r="F1536" s="265" t="s">
        <v>1474</v>
      </c>
      <c r="G1536" s="263"/>
      <c r="H1536" s="266">
        <v>64.439999999999998</v>
      </c>
      <c r="I1536" s="267"/>
      <c r="J1536" s="263"/>
      <c r="K1536" s="263"/>
      <c r="L1536" s="268"/>
      <c r="M1536" s="269"/>
      <c r="N1536" s="270"/>
      <c r="O1536" s="270"/>
      <c r="P1536" s="270"/>
      <c r="Q1536" s="270"/>
      <c r="R1536" s="270"/>
      <c r="S1536" s="270"/>
      <c r="T1536" s="271"/>
      <c r="U1536" s="14"/>
      <c r="V1536" s="14"/>
      <c r="W1536" s="14"/>
      <c r="X1536" s="14"/>
      <c r="Y1536" s="14"/>
      <c r="Z1536" s="14"/>
      <c r="AA1536" s="14"/>
      <c r="AB1536" s="14"/>
      <c r="AC1536" s="14"/>
      <c r="AD1536" s="14"/>
      <c r="AE1536" s="14"/>
      <c r="AT1536" s="272" t="s">
        <v>364</v>
      </c>
      <c r="AU1536" s="272" t="s">
        <v>227</v>
      </c>
      <c r="AV1536" s="14" t="s">
        <v>90</v>
      </c>
      <c r="AW1536" s="14" t="s">
        <v>36</v>
      </c>
      <c r="AX1536" s="14" t="s">
        <v>81</v>
      </c>
      <c r="AY1536" s="272" t="s">
        <v>215</v>
      </c>
    </row>
    <row r="1537" s="14" customFormat="1">
      <c r="A1537" s="14"/>
      <c r="B1537" s="262"/>
      <c r="C1537" s="263"/>
      <c r="D1537" s="233" t="s">
        <v>364</v>
      </c>
      <c r="E1537" s="264" t="s">
        <v>1</v>
      </c>
      <c r="F1537" s="265" t="s">
        <v>1500</v>
      </c>
      <c r="G1537" s="263"/>
      <c r="H1537" s="266">
        <v>-0.45000000000000001</v>
      </c>
      <c r="I1537" s="267"/>
      <c r="J1537" s="263"/>
      <c r="K1537" s="263"/>
      <c r="L1537" s="268"/>
      <c r="M1537" s="269"/>
      <c r="N1537" s="270"/>
      <c r="O1537" s="270"/>
      <c r="P1537" s="270"/>
      <c r="Q1537" s="270"/>
      <c r="R1537" s="270"/>
      <c r="S1537" s="270"/>
      <c r="T1537" s="271"/>
      <c r="U1537" s="14"/>
      <c r="V1537" s="14"/>
      <c r="W1537" s="14"/>
      <c r="X1537" s="14"/>
      <c r="Y1537" s="14"/>
      <c r="Z1537" s="14"/>
      <c r="AA1537" s="14"/>
      <c r="AB1537" s="14"/>
      <c r="AC1537" s="14"/>
      <c r="AD1537" s="14"/>
      <c r="AE1537" s="14"/>
      <c r="AT1537" s="272" t="s">
        <v>364</v>
      </c>
      <c r="AU1537" s="272" t="s">
        <v>227</v>
      </c>
      <c r="AV1537" s="14" t="s">
        <v>90</v>
      </c>
      <c r="AW1537" s="14" t="s">
        <v>36</v>
      </c>
      <c r="AX1537" s="14" t="s">
        <v>81</v>
      </c>
      <c r="AY1537" s="272" t="s">
        <v>215</v>
      </c>
    </row>
    <row r="1538" s="14" customFormat="1">
      <c r="A1538" s="14"/>
      <c r="B1538" s="262"/>
      <c r="C1538" s="263"/>
      <c r="D1538" s="233" t="s">
        <v>364</v>
      </c>
      <c r="E1538" s="264" t="s">
        <v>1</v>
      </c>
      <c r="F1538" s="265" t="s">
        <v>1501</v>
      </c>
      <c r="G1538" s="263"/>
      <c r="H1538" s="266">
        <v>-0.040000000000000001</v>
      </c>
      <c r="I1538" s="267"/>
      <c r="J1538" s="263"/>
      <c r="K1538" s="263"/>
      <c r="L1538" s="268"/>
      <c r="M1538" s="269"/>
      <c r="N1538" s="270"/>
      <c r="O1538" s="270"/>
      <c r="P1538" s="270"/>
      <c r="Q1538" s="270"/>
      <c r="R1538" s="270"/>
      <c r="S1538" s="270"/>
      <c r="T1538" s="271"/>
      <c r="U1538" s="14"/>
      <c r="V1538" s="14"/>
      <c r="W1538" s="14"/>
      <c r="X1538" s="14"/>
      <c r="Y1538" s="14"/>
      <c r="Z1538" s="14"/>
      <c r="AA1538" s="14"/>
      <c r="AB1538" s="14"/>
      <c r="AC1538" s="14"/>
      <c r="AD1538" s="14"/>
      <c r="AE1538" s="14"/>
      <c r="AT1538" s="272" t="s">
        <v>364</v>
      </c>
      <c r="AU1538" s="272" t="s">
        <v>227</v>
      </c>
      <c r="AV1538" s="14" t="s">
        <v>90</v>
      </c>
      <c r="AW1538" s="14" t="s">
        <v>36</v>
      </c>
      <c r="AX1538" s="14" t="s">
        <v>81</v>
      </c>
      <c r="AY1538" s="272" t="s">
        <v>215</v>
      </c>
    </row>
    <row r="1539" s="14" customFormat="1">
      <c r="A1539" s="14"/>
      <c r="B1539" s="262"/>
      <c r="C1539" s="263"/>
      <c r="D1539" s="233" t="s">
        <v>364</v>
      </c>
      <c r="E1539" s="264" t="s">
        <v>1</v>
      </c>
      <c r="F1539" s="265" t="s">
        <v>1490</v>
      </c>
      <c r="G1539" s="263"/>
      <c r="H1539" s="266">
        <v>-0.20999999999999999</v>
      </c>
      <c r="I1539" s="267"/>
      <c r="J1539" s="263"/>
      <c r="K1539" s="263"/>
      <c r="L1539" s="268"/>
      <c r="M1539" s="269"/>
      <c r="N1539" s="270"/>
      <c r="O1539" s="270"/>
      <c r="P1539" s="270"/>
      <c r="Q1539" s="270"/>
      <c r="R1539" s="270"/>
      <c r="S1539" s="270"/>
      <c r="T1539" s="271"/>
      <c r="U1539" s="14"/>
      <c r="V1539" s="14"/>
      <c r="W1539" s="14"/>
      <c r="X1539" s="14"/>
      <c r="Y1539" s="14"/>
      <c r="Z1539" s="14"/>
      <c r="AA1539" s="14"/>
      <c r="AB1539" s="14"/>
      <c r="AC1539" s="14"/>
      <c r="AD1539" s="14"/>
      <c r="AE1539" s="14"/>
      <c r="AT1539" s="272" t="s">
        <v>364</v>
      </c>
      <c r="AU1539" s="272" t="s">
        <v>227</v>
      </c>
      <c r="AV1539" s="14" t="s">
        <v>90</v>
      </c>
      <c r="AW1539" s="14" t="s">
        <v>36</v>
      </c>
      <c r="AX1539" s="14" t="s">
        <v>81</v>
      </c>
      <c r="AY1539" s="272" t="s">
        <v>215</v>
      </c>
    </row>
    <row r="1540" s="13" customFormat="1">
      <c r="A1540" s="13"/>
      <c r="B1540" s="252"/>
      <c r="C1540" s="253"/>
      <c r="D1540" s="233" t="s">
        <v>364</v>
      </c>
      <c r="E1540" s="254" t="s">
        <v>1</v>
      </c>
      <c r="F1540" s="255" t="s">
        <v>1137</v>
      </c>
      <c r="G1540" s="253"/>
      <c r="H1540" s="254" t="s">
        <v>1</v>
      </c>
      <c r="I1540" s="256"/>
      <c r="J1540" s="253"/>
      <c r="K1540" s="253"/>
      <c r="L1540" s="257"/>
      <c r="M1540" s="258"/>
      <c r="N1540" s="259"/>
      <c r="O1540" s="259"/>
      <c r="P1540" s="259"/>
      <c r="Q1540" s="259"/>
      <c r="R1540" s="259"/>
      <c r="S1540" s="259"/>
      <c r="T1540" s="260"/>
      <c r="U1540" s="13"/>
      <c r="V1540" s="13"/>
      <c r="W1540" s="13"/>
      <c r="X1540" s="13"/>
      <c r="Y1540" s="13"/>
      <c r="Z1540" s="13"/>
      <c r="AA1540" s="13"/>
      <c r="AB1540" s="13"/>
      <c r="AC1540" s="13"/>
      <c r="AD1540" s="13"/>
      <c r="AE1540" s="13"/>
      <c r="AT1540" s="261" t="s">
        <v>364</v>
      </c>
      <c r="AU1540" s="261" t="s">
        <v>227</v>
      </c>
      <c r="AV1540" s="13" t="s">
        <v>88</v>
      </c>
      <c r="AW1540" s="13" t="s">
        <v>36</v>
      </c>
      <c r="AX1540" s="13" t="s">
        <v>81</v>
      </c>
      <c r="AY1540" s="261" t="s">
        <v>215</v>
      </c>
    </row>
    <row r="1541" s="14" customFormat="1">
      <c r="A1541" s="14"/>
      <c r="B1541" s="262"/>
      <c r="C1541" s="263"/>
      <c r="D1541" s="233" t="s">
        <v>364</v>
      </c>
      <c r="E1541" s="264" t="s">
        <v>1</v>
      </c>
      <c r="F1541" s="265" t="s">
        <v>1502</v>
      </c>
      <c r="G1541" s="263"/>
      <c r="H1541" s="266">
        <v>26.640000000000001</v>
      </c>
      <c r="I1541" s="267"/>
      <c r="J1541" s="263"/>
      <c r="K1541" s="263"/>
      <c r="L1541" s="268"/>
      <c r="M1541" s="269"/>
      <c r="N1541" s="270"/>
      <c r="O1541" s="270"/>
      <c r="P1541" s="270"/>
      <c r="Q1541" s="270"/>
      <c r="R1541" s="270"/>
      <c r="S1541" s="270"/>
      <c r="T1541" s="271"/>
      <c r="U1541" s="14"/>
      <c r="V1541" s="14"/>
      <c r="W1541" s="14"/>
      <c r="X1541" s="14"/>
      <c r="Y1541" s="14"/>
      <c r="Z1541" s="14"/>
      <c r="AA1541" s="14"/>
      <c r="AB1541" s="14"/>
      <c r="AC1541" s="14"/>
      <c r="AD1541" s="14"/>
      <c r="AE1541" s="14"/>
      <c r="AT1541" s="272" t="s">
        <v>364</v>
      </c>
      <c r="AU1541" s="272" t="s">
        <v>227</v>
      </c>
      <c r="AV1541" s="14" t="s">
        <v>90</v>
      </c>
      <c r="AW1541" s="14" t="s">
        <v>36</v>
      </c>
      <c r="AX1541" s="14" t="s">
        <v>81</v>
      </c>
      <c r="AY1541" s="272" t="s">
        <v>215</v>
      </c>
    </row>
    <row r="1542" s="14" customFormat="1">
      <c r="A1542" s="14"/>
      <c r="B1542" s="262"/>
      <c r="C1542" s="263"/>
      <c r="D1542" s="233" t="s">
        <v>364</v>
      </c>
      <c r="E1542" s="264" t="s">
        <v>1</v>
      </c>
      <c r="F1542" s="265" t="s">
        <v>1503</v>
      </c>
      <c r="G1542" s="263"/>
      <c r="H1542" s="266">
        <v>-0.029999999999999999</v>
      </c>
      <c r="I1542" s="267"/>
      <c r="J1542" s="263"/>
      <c r="K1542" s="263"/>
      <c r="L1542" s="268"/>
      <c r="M1542" s="269"/>
      <c r="N1542" s="270"/>
      <c r="O1542" s="270"/>
      <c r="P1542" s="270"/>
      <c r="Q1542" s="270"/>
      <c r="R1542" s="270"/>
      <c r="S1542" s="270"/>
      <c r="T1542" s="271"/>
      <c r="U1542" s="14"/>
      <c r="V1542" s="14"/>
      <c r="W1542" s="14"/>
      <c r="X1542" s="14"/>
      <c r="Y1542" s="14"/>
      <c r="Z1542" s="14"/>
      <c r="AA1542" s="14"/>
      <c r="AB1542" s="14"/>
      <c r="AC1542" s="14"/>
      <c r="AD1542" s="14"/>
      <c r="AE1542" s="14"/>
      <c r="AT1542" s="272" t="s">
        <v>364</v>
      </c>
      <c r="AU1542" s="272" t="s">
        <v>227</v>
      </c>
      <c r="AV1542" s="14" t="s">
        <v>90</v>
      </c>
      <c r="AW1542" s="14" t="s">
        <v>36</v>
      </c>
      <c r="AX1542" s="14" t="s">
        <v>81</v>
      </c>
      <c r="AY1542" s="272" t="s">
        <v>215</v>
      </c>
    </row>
    <row r="1543" s="14" customFormat="1">
      <c r="A1543" s="14"/>
      <c r="B1543" s="262"/>
      <c r="C1543" s="263"/>
      <c r="D1543" s="233" t="s">
        <v>364</v>
      </c>
      <c r="E1543" s="264" t="s">
        <v>1</v>
      </c>
      <c r="F1543" s="265" t="s">
        <v>831</v>
      </c>
      <c r="G1543" s="263"/>
      <c r="H1543" s="266">
        <v>-1.6000000000000001</v>
      </c>
      <c r="I1543" s="267"/>
      <c r="J1543" s="263"/>
      <c r="K1543" s="263"/>
      <c r="L1543" s="268"/>
      <c r="M1543" s="269"/>
      <c r="N1543" s="270"/>
      <c r="O1543" s="270"/>
      <c r="P1543" s="270"/>
      <c r="Q1543" s="270"/>
      <c r="R1543" s="270"/>
      <c r="S1543" s="270"/>
      <c r="T1543" s="271"/>
      <c r="U1543" s="14"/>
      <c r="V1543" s="14"/>
      <c r="W1543" s="14"/>
      <c r="X1543" s="14"/>
      <c r="Y1543" s="14"/>
      <c r="Z1543" s="14"/>
      <c r="AA1543" s="14"/>
      <c r="AB1543" s="14"/>
      <c r="AC1543" s="14"/>
      <c r="AD1543" s="14"/>
      <c r="AE1543" s="14"/>
      <c r="AT1543" s="272" t="s">
        <v>364</v>
      </c>
      <c r="AU1543" s="272" t="s">
        <v>227</v>
      </c>
      <c r="AV1543" s="14" t="s">
        <v>90</v>
      </c>
      <c r="AW1543" s="14" t="s">
        <v>36</v>
      </c>
      <c r="AX1543" s="14" t="s">
        <v>81</v>
      </c>
      <c r="AY1543" s="272" t="s">
        <v>215</v>
      </c>
    </row>
    <row r="1544" s="13" customFormat="1">
      <c r="A1544" s="13"/>
      <c r="B1544" s="252"/>
      <c r="C1544" s="253"/>
      <c r="D1544" s="233" t="s">
        <v>364</v>
      </c>
      <c r="E1544" s="254" t="s">
        <v>1</v>
      </c>
      <c r="F1544" s="255" t="s">
        <v>1139</v>
      </c>
      <c r="G1544" s="253"/>
      <c r="H1544" s="254" t="s">
        <v>1</v>
      </c>
      <c r="I1544" s="256"/>
      <c r="J1544" s="253"/>
      <c r="K1544" s="253"/>
      <c r="L1544" s="257"/>
      <c r="M1544" s="258"/>
      <c r="N1544" s="259"/>
      <c r="O1544" s="259"/>
      <c r="P1544" s="259"/>
      <c r="Q1544" s="259"/>
      <c r="R1544" s="259"/>
      <c r="S1544" s="259"/>
      <c r="T1544" s="260"/>
      <c r="U1544" s="13"/>
      <c r="V1544" s="13"/>
      <c r="W1544" s="13"/>
      <c r="X1544" s="13"/>
      <c r="Y1544" s="13"/>
      <c r="Z1544" s="13"/>
      <c r="AA1544" s="13"/>
      <c r="AB1544" s="13"/>
      <c r="AC1544" s="13"/>
      <c r="AD1544" s="13"/>
      <c r="AE1544" s="13"/>
      <c r="AT1544" s="261" t="s">
        <v>364</v>
      </c>
      <c r="AU1544" s="261" t="s">
        <v>227</v>
      </c>
      <c r="AV1544" s="13" t="s">
        <v>88</v>
      </c>
      <c r="AW1544" s="13" t="s">
        <v>36</v>
      </c>
      <c r="AX1544" s="13" t="s">
        <v>81</v>
      </c>
      <c r="AY1544" s="261" t="s">
        <v>215</v>
      </c>
    </row>
    <row r="1545" s="14" customFormat="1">
      <c r="A1545" s="14"/>
      <c r="B1545" s="262"/>
      <c r="C1545" s="263"/>
      <c r="D1545" s="233" t="s">
        <v>364</v>
      </c>
      <c r="E1545" s="264" t="s">
        <v>1</v>
      </c>
      <c r="F1545" s="265" t="s">
        <v>1504</v>
      </c>
      <c r="G1545" s="263"/>
      <c r="H1545" s="266">
        <v>27</v>
      </c>
      <c r="I1545" s="267"/>
      <c r="J1545" s="263"/>
      <c r="K1545" s="263"/>
      <c r="L1545" s="268"/>
      <c r="M1545" s="269"/>
      <c r="N1545" s="270"/>
      <c r="O1545" s="270"/>
      <c r="P1545" s="270"/>
      <c r="Q1545" s="270"/>
      <c r="R1545" s="270"/>
      <c r="S1545" s="270"/>
      <c r="T1545" s="271"/>
      <c r="U1545" s="14"/>
      <c r="V1545" s="14"/>
      <c r="W1545" s="14"/>
      <c r="X1545" s="14"/>
      <c r="Y1545" s="14"/>
      <c r="Z1545" s="14"/>
      <c r="AA1545" s="14"/>
      <c r="AB1545" s="14"/>
      <c r="AC1545" s="14"/>
      <c r="AD1545" s="14"/>
      <c r="AE1545" s="14"/>
      <c r="AT1545" s="272" t="s">
        <v>364</v>
      </c>
      <c r="AU1545" s="272" t="s">
        <v>227</v>
      </c>
      <c r="AV1545" s="14" t="s">
        <v>90</v>
      </c>
      <c r="AW1545" s="14" t="s">
        <v>36</v>
      </c>
      <c r="AX1545" s="14" t="s">
        <v>81</v>
      </c>
      <c r="AY1545" s="272" t="s">
        <v>215</v>
      </c>
    </row>
    <row r="1546" s="14" customFormat="1">
      <c r="A1546" s="14"/>
      <c r="B1546" s="262"/>
      <c r="C1546" s="263"/>
      <c r="D1546" s="233" t="s">
        <v>364</v>
      </c>
      <c r="E1546" s="264" t="s">
        <v>1</v>
      </c>
      <c r="F1546" s="265" t="s">
        <v>1102</v>
      </c>
      <c r="G1546" s="263"/>
      <c r="H1546" s="266">
        <v>-3.2000000000000002</v>
      </c>
      <c r="I1546" s="267"/>
      <c r="J1546" s="263"/>
      <c r="K1546" s="263"/>
      <c r="L1546" s="268"/>
      <c r="M1546" s="269"/>
      <c r="N1546" s="270"/>
      <c r="O1546" s="270"/>
      <c r="P1546" s="270"/>
      <c r="Q1546" s="270"/>
      <c r="R1546" s="270"/>
      <c r="S1546" s="270"/>
      <c r="T1546" s="271"/>
      <c r="U1546" s="14"/>
      <c r="V1546" s="14"/>
      <c r="W1546" s="14"/>
      <c r="X1546" s="14"/>
      <c r="Y1546" s="14"/>
      <c r="Z1546" s="14"/>
      <c r="AA1546" s="14"/>
      <c r="AB1546" s="14"/>
      <c r="AC1546" s="14"/>
      <c r="AD1546" s="14"/>
      <c r="AE1546" s="14"/>
      <c r="AT1546" s="272" t="s">
        <v>364</v>
      </c>
      <c r="AU1546" s="272" t="s">
        <v>227</v>
      </c>
      <c r="AV1546" s="14" t="s">
        <v>90</v>
      </c>
      <c r="AW1546" s="14" t="s">
        <v>36</v>
      </c>
      <c r="AX1546" s="14" t="s">
        <v>81</v>
      </c>
      <c r="AY1546" s="272" t="s">
        <v>215</v>
      </c>
    </row>
    <row r="1547" s="13" customFormat="1">
      <c r="A1547" s="13"/>
      <c r="B1547" s="252"/>
      <c r="C1547" s="253"/>
      <c r="D1547" s="233" t="s">
        <v>364</v>
      </c>
      <c r="E1547" s="254" t="s">
        <v>1</v>
      </c>
      <c r="F1547" s="255" t="s">
        <v>1505</v>
      </c>
      <c r="G1547" s="253"/>
      <c r="H1547" s="254" t="s">
        <v>1</v>
      </c>
      <c r="I1547" s="256"/>
      <c r="J1547" s="253"/>
      <c r="K1547" s="253"/>
      <c r="L1547" s="257"/>
      <c r="M1547" s="258"/>
      <c r="N1547" s="259"/>
      <c r="O1547" s="259"/>
      <c r="P1547" s="259"/>
      <c r="Q1547" s="259"/>
      <c r="R1547" s="259"/>
      <c r="S1547" s="259"/>
      <c r="T1547" s="260"/>
      <c r="U1547" s="13"/>
      <c r="V1547" s="13"/>
      <c r="W1547" s="13"/>
      <c r="X1547" s="13"/>
      <c r="Y1547" s="13"/>
      <c r="Z1547" s="13"/>
      <c r="AA1547" s="13"/>
      <c r="AB1547" s="13"/>
      <c r="AC1547" s="13"/>
      <c r="AD1547" s="13"/>
      <c r="AE1547" s="13"/>
      <c r="AT1547" s="261" t="s">
        <v>364</v>
      </c>
      <c r="AU1547" s="261" t="s">
        <v>227</v>
      </c>
      <c r="AV1547" s="13" t="s">
        <v>88</v>
      </c>
      <c r="AW1547" s="13" t="s">
        <v>36</v>
      </c>
      <c r="AX1547" s="13" t="s">
        <v>81</v>
      </c>
      <c r="AY1547" s="261" t="s">
        <v>215</v>
      </c>
    </row>
    <row r="1548" s="14" customFormat="1">
      <c r="A1548" s="14"/>
      <c r="B1548" s="262"/>
      <c r="C1548" s="263"/>
      <c r="D1548" s="233" t="s">
        <v>364</v>
      </c>
      <c r="E1548" s="264" t="s">
        <v>1</v>
      </c>
      <c r="F1548" s="265" t="s">
        <v>1506</v>
      </c>
      <c r="G1548" s="263"/>
      <c r="H1548" s="266">
        <v>22.32</v>
      </c>
      <c r="I1548" s="267"/>
      <c r="J1548" s="263"/>
      <c r="K1548" s="263"/>
      <c r="L1548" s="268"/>
      <c r="M1548" s="269"/>
      <c r="N1548" s="270"/>
      <c r="O1548" s="270"/>
      <c r="P1548" s="270"/>
      <c r="Q1548" s="270"/>
      <c r="R1548" s="270"/>
      <c r="S1548" s="270"/>
      <c r="T1548" s="271"/>
      <c r="U1548" s="14"/>
      <c r="V1548" s="14"/>
      <c r="W1548" s="14"/>
      <c r="X1548" s="14"/>
      <c r="Y1548" s="14"/>
      <c r="Z1548" s="14"/>
      <c r="AA1548" s="14"/>
      <c r="AB1548" s="14"/>
      <c r="AC1548" s="14"/>
      <c r="AD1548" s="14"/>
      <c r="AE1548" s="14"/>
      <c r="AT1548" s="272" t="s">
        <v>364</v>
      </c>
      <c r="AU1548" s="272" t="s">
        <v>227</v>
      </c>
      <c r="AV1548" s="14" t="s">
        <v>90</v>
      </c>
      <c r="AW1548" s="14" t="s">
        <v>36</v>
      </c>
      <c r="AX1548" s="14" t="s">
        <v>81</v>
      </c>
      <c r="AY1548" s="272" t="s">
        <v>215</v>
      </c>
    </row>
    <row r="1549" s="14" customFormat="1">
      <c r="A1549" s="14"/>
      <c r="B1549" s="262"/>
      <c r="C1549" s="263"/>
      <c r="D1549" s="233" t="s">
        <v>364</v>
      </c>
      <c r="E1549" s="264" t="s">
        <v>1</v>
      </c>
      <c r="F1549" s="265" t="s">
        <v>831</v>
      </c>
      <c r="G1549" s="263"/>
      <c r="H1549" s="266">
        <v>-1.6000000000000001</v>
      </c>
      <c r="I1549" s="267"/>
      <c r="J1549" s="263"/>
      <c r="K1549" s="263"/>
      <c r="L1549" s="268"/>
      <c r="M1549" s="269"/>
      <c r="N1549" s="270"/>
      <c r="O1549" s="270"/>
      <c r="P1549" s="270"/>
      <c r="Q1549" s="270"/>
      <c r="R1549" s="270"/>
      <c r="S1549" s="270"/>
      <c r="T1549" s="271"/>
      <c r="U1549" s="14"/>
      <c r="V1549" s="14"/>
      <c r="W1549" s="14"/>
      <c r="X1549" s="14"/>
      <c r="Y1549" s="14"/>
      <c r="Z1549" s="14"/>
      <c r="AA1549" s="14"/>
      <c r="AB1549" s="14"/>
      <c r="AC1549" s="14"/>
      <c r="AD1549" s="14"/>
      <c r="AE1549" s="14"/>
      <c r="AT1549" s="272" t="s">
        <v>364</v>
      </c>
      <c r="AU1549" s="272" t="s">
        <v>227</v>
      </c>
      <c r="AV1549" s="14" t="s">
        <v>90</v>
      </c>
      <c r="AW1549" s="14" t="s">
        <v>36</v>
      </c>
      <c r="AX1549" s="14" t="s">
        <v>81</v>
      </c>
      <c r="AY1549" s="272" t="s">
        <v>215</v>
      </c>
    </row>
    <row r="1550" s="13" customFormat="1">
      <c r="A1550" s="13"/>
      <c r="B1550" s="252"/>
      <c r="C1550" s="253"/>
      <c r="D1550" s="233" t="s">
        <v>364</v>
      </c>
      <c r="E1550" s="254" t="s">
        <v>1</v>
      </c>
      <c r="F1550" s="255" t="s">
        <v>1141</v>
      </c>
      <c r="G1550" s="253"/>
      <c r="H1550" s="254" t="s">
        <v>1</v>
      </c>
      <c r="I1550" s="256"/>
      <c r="J1550" s="253"/>
      <c r="K1550" s="253"/>
      <c r="L1550" s="257"/>
      <c r="M1550" s="258"/>
      <c r="N1550" s="259"/>
      <c r="O1550" s="259"/>
      <c r="P1550" s="259"/>
      <c r="Q1550" s="259"/>
      <c r="R1550" s="259"/>
      <c r="S1550" s="259"/>
      <c r="T1550" s="260"/>
      <c r="U1550" s="13"/>
      <c r="V1550" s="13"/>
      <c r="W1550" s="13"/>
      <c r="X1550" s="13"/>
      <c r="Y1550" s="13"/>
      <c r="Z1550" s="13"/>
      <c r="AA1550" s="13"/>
      <c r="AB1550" s="13"/>
      <c r="AC1550" s="13"/>
      <c r="AD1550" s="13"/>
      <c r="AE1550" s="13"/>
      <c r="AT1550" s="261" t="s">
        <v>364</v>
      </c>
      <c r="AU1550" s="261" t="s">
        <v>227</v>
      </c>
      <c r="AV1550" s="13" t="s">
        <v>88</v>
      </c>
      <c r="AW1550" s="13" t="s">
        <v>36</v>
      </c>
      <c r="AX1550" s="13" t="s">
        <v>81</v>
      </c>
      <c r="AY1550" s="261" t="s">
        <v>215</v>
      </c>
    </row>
    <row r="1551" s="14" customFormat="1">
      <c r="A1551" s="14"/>
      <c r="B1551" s="262"/>
      <c r="C1551" s="263"/>
      <c r="D1551" s="233" t="s">
        <v>364</v>
      </c>
      <c r="E1551" s="264" t="s">
        <v>1</v>
      </c>
      <c r="F1551" s="265" t="s">
        <v>1507</v>
      </c>
      <c r="G1551" s="263"/>
      <c r="H1551" s="266">
        <v>27</v>
      </c>
      <c r="I1551" s="267"/>
      <c r="J1551" s="263"/>
      <c r="K1551" s="263"/>
      <c r="L1551" s="268"/>
      <c r="M1551" s="269"/>
      <c r="N1551" s="270"/>
      <c r="O1551" s="270"/>
      <c r="P1551" s="270"/>
      <c r="Q1551" s="270"/>
      <c r="R1551" s="270"/>
      <c r="S1551" s="270"/>
      <c r="T1551" s="271"/>
      <c r="U1551" s="14"/>
      <c r="V1551" s="14"/>
      <c r="W1551" s="14"/>
      <c r="X1551" s="14"/>
      <c r="Y1551" s="14"/>
      <c r="Z1551" s="14"/>
      <c r="AA1551" s="14"/>
      <c r="AB1551" s="14"/>
      <c r="AC1551" s="14"/>
      <c r="AD1551" s="14"/>
      <c r="AE1551" s="14"/>
      <c r="AT1551" s="272" t="s">
        <v>364</v>
      </c>
      <c r="AU1551" s="272" t="s">
        <v>227</v>
      </c>
      <c r="AV1551" s="14" t="s">
        <v>90</v>
      </c>
      <c r="AW1551" s="14" t="s">
        <v>36</v>
      </c>
      <c r="AX1551" s="14" t="s">
        <v>81</v>
      </c>
      <c r="AY1551" s="272" t="s">
        <v>215</v>
      </c>
    </row>
    <row r="1552" s="14" customFormat="1">
      <c r="A1552" s="14"/>
      <c r="B1552" s="262"/>
      <c r="C1552" s="263"/>
      <c r="D1552" s="233" t="s">
        <v>364</v>
      </c>
      <c r="E1552" s="264" t="s">
        <v>1</v>
      </c>
      <c r="F1552" s="265" t="s">
        <v>1503</v>
      </c>
      <c r="G1552" s="263"/>
      <c r="H1552" s="266">
        <v>-0.029999999999999999</v>
      </c>
      <c r="I1552" s="267"/>
      <c r="J1552" s="263"/>
      <c r="K1552" s="263"/>
      <c r="L1552" s="268"/>
      <c r="M1552" s="269"/>
      <c r="N1552" s="270"/>
      <c r="O1552" s="270"/>
      <c r="P1552" s="270"/>
      <c r="Q1552" s="270"/>
      <c r="R1552" s="270"/>
      <c r="S1552" s="270"/>
      <c r="T1552" s="271"/>
      <c r="U1552" s="14"/>
      <c r="V1552" s="14"/>
      <c r="W1552" s="14"/>
      <c r="X1552" s="14"/>
      <c r="Y1552" s="14"/>
      <c r="Z1552" s="14"/>
      <c r="AA1552" s="14"/>
      <c r="AB1552" s="14"/>
      <c r="AC1552" s="14"/>
      <c r="AD1552" s="14"/>
      <c r="AE1552" s="14"/>
      <c r="AT1552" s="272" t="s">
        <v>364</v>
      </c>
      <c r="AU1552" s="272" t="s">
        <v>227</v>
      </c>
      <c r="AV1552" s="14" t="s">
        <v>90</v>
      </c>
      <c r="AW1552" s="14" t="s">
        <v>36</v>
      </c>
      <c r="AX1552" s="14" t="s">
        <v>81</v>
      </c>
      <c r="AY1552" s="272" t="s">
        <v>215</v>
      </c>
    </row>
    <row r="1553" s="14" customFormat="1">
      <c r="A1553" s="14"/>
      <c r="B1553" s="262"/>
      <c r="C1553" s="263"/>
      <c r="D1553" s="233" t="s">
        <v>364</v>
      </c>
      <c r="E1553" s="264" t="s">
        <v>1</v>
      </c>
      <c r="F1553" s="265" t="s">
        <v>831</v>
      </c>
      <c r="G1553" s="263"/>
      <c r="H1553" s="266">
        <v>-1.6000000000000001</v>
      </c>
      <c r="I1553" s="267"/>
      <c r="J1553" s="263"/>
      <c r="K1553" s="263"/>
      <c r="L1553" s="268"/>
      <c r="M1553" s="269"/>
      <c r="N1553" s="270"/>
      <c r="O1553" s="270"/>
      <c r="P1553" s="270"/>
      <c r="Q1553" s="270"/>
      <c r="R1553" s="270"/>
      <c r="S1553" s="270"/>
      <c r="T1553" s="271"/>
      <c r="U1553" s="14"/>
      <c r="V1553" s="14"/>
      <c r="W1553" s="14"/>
      <c r="X1553" s="14"/>
      <c r="Y1553" s="14"/>
      <c r="Z1553" s="14"/>
      <c r="AA1553" s="14"/>
      <c r="AB1553" s="14"/>
      <c r="AC1553" s="14"/>
      <c r="AD1553" s="14"/>
      <c r="AE1553" s="14"/>
      <c r="AT1553" s="272" t="s">
        <v>364</v>
      </c>
      <c r="AU1553" s="272" t="s">
        <v>227</v>
      </c>
      <c r="AV1553" s="14" t="s">
        <v>90</v>
      </c>
      <c r="AW1553" s="14" t="s">
        <v>36</v>
      </c>
      <c r="AX1553" s="14" t="s">
        <v>81</v>
      </c>
      <c r="AY1553" s="272" t="s">
        <v>215</v>
      </c>
    </row>
    <row r="1554" s="13" customFormat="1">
      <c r="A1554" s="13"/>
      <c r="B1554" s="252"/>
      <c r="C1554" s="253"/>
      <c r="D1554" s="233" t="s">
        <v>364</v>
      </c>
      <c r="E1554" s="254" t="s">
        <v>1</v>
      </c>
      <c r="F1554" s="255" t="s">
        <v>1143</v>
      </c>
      <c r="G1554" s="253"/>
      <c r="H1554" s="254" t="s">
        <v>1</v>
      </c>
      <c r="I1554" s="256"/>
      <c r="J1554" s="253"/>
      <c r="K1554" s="253"/>
      <c r="L1554" s="257"/>
      <c r="M1554" s="258"/>
      <c r="N1554" s="259"/>
      <c r="O1554" s="259"/>
      <c r="P1554" s="259"/>
      <c r="Q1554" s="259"/>
      <c r="R1554" s="259"/>
      <c r="S1554" s="259"/>
      <c r="T1554" s="260"/>
      <c r="U1554" s="13"/>
      <c r="V1554" s="13"/>
      <c r="W1554" s="13"/>
      <c r="X1554" s="13"/>
      <c r="Y1554" s="13"/>
      <c r="Z1554" s="13"/>
      <c r="AA1554" s="13"/>
      <c r="AB1554" s="13"/>
      <c r="AC1554" s="13"/>
      <c r="AD1554" s="13"/>
      <c r="AE1554" s="13"/>
      <c r="AT1554" s="261" t="s">
        <v>364</v>
      </c>
      <c r="AU1554" s="261" t="s">
        <v>227</v>
      </c>
      <c r="AV1554" s="13" t="s">
        <v>88</v>
      </c>
      <c r="AW1554" s="13" t="s">
        <v>36</v>
      </c>
      <c r="AX1554" s="13" t="s">
        <v>81</v>
      </c>
      <c r="AY1554" s="261" t="s">
        <v>215</v>
      </c>
    </row>
    <row r="1555" s="14" customFormat="1">
      <c r="A1555" s="14"/>
      <c r="B1555" s="262"/>
      <c r="C1555" s="263"/>
      <c r="D1555" s="233" t="s">
        <v>364</v>
      </c>
      <c r="E1555" s="264" t="s">
        <v>1</v>
      </c>
      <c r="F1555" s="265" t="s">
        <v>1508</v>
      </c>
      <c r="G1555" s="263"/>
      <c r="H1555" s="266">
        <v>27.359999999999999</v>
      </c>
      <c r="I1555" s="267"/>
      <c r="J1555" s="263"/>
      <c r="K1555" s="263"/>
      <c r="L1555" s="268"/>
      <c r="M1555" s="269"/>
      <c r="N1555" s="270"/>
      <c r="O1555" s="270"/>
      <c r="P1555" s="270"/>
      <c r="Q1555" s="270"/>
      <c r="R1555" s="270"/>
      <c r="S1555" s="270"/>
      <c r="T1555" s="271"/>
      <c r="U1555" s="14"/>
      <c r="V1555" s="14"/>
      <c r="W1555" s="14"/>
      <c r="X1555" s="14"/>
      <c r="Y1555" s="14"/>
      <c r="Z1555" s="14"/>
      <c r="AA1555" s="14"/>
      <c r="AB1555" s="14"/>
      <c r="AC1555" s="14"/>
      <c r="AD1555" s="14"/>
      <c r="AE1555" s="14"/>
      <c r="AT1555" s="272" t="s">
        <v>364</v>
      </c>
      <c r="AU1555" s="272" t="s">
        <v>227</v>
      </c>
      <c r="AV1555" s="14" t="s">
        <v>90</v>
      </c>
      <c r="AW1555" s="14" t="s">
        <v>36</v>
      </c>
      <c r="AX1555" s="14" t="s">
        <v>81</v>
      </c>
      <c r="AY1555" s="272" t="s">
        <v>215</v>
      </c>
    </row>
    <row r="1556" s="14" customFormat="1">
      <c r="A1556" s="14"/>
      <c r="B1556" s="262"/>
      <c r="C1556" s="263"/>
      <c r="D1556" s="233" t="s">
        <v>364</v>
      </c>
      <c r="E1556" s="264" t="s">
        <v>1</v>
      </c>
      <c r="F1556" s="265" t="s">
        <v>1509</v>
      </c>
      <c r="G1556" s="263"/>
      <c r="H1556" s="266">
        <v>-4.7999999999999998</v>
      </c>
      <c r="I1556" s="267"/>
      <c r="J1556" s="263"/>
      <c r="K1556" s="263"/>
      <c r="L1556" s="268"/>
      <c r="M1556" s="269"/>
      <c r="N1556" s="270"/>
      <c r="O1556" s="270"/>
      <c r="P1556" s="270"/>
      <c r="Q1556" s="270"/>
      <c r="R1556" s="270"/>
      <c r="S1556" s="270"/>
      <c r="T1556" s="271"/>
      <c r="U1556" s="14"/>
      <c r="V1556" s="14"/>
      <c r="W1556" s="14"/>
      <c r="X1556" s="14"/>
      <c r="Y1556" s="14"/>
      <c r="Z1556" s="14"/>
      <c r="AA1556" s="14"/>
      <c r="AB1556" s="14"/>
      <c r="AC1556" s="14"/>
      <c r="AD1556" s="14"/>
      <c r="AE1556" s="14"/>
      <c r="AT1556" s="272" t="s">
        <v>364</v>
      </c>
      <c r="AU1556" s="272" t="s">
        <v>227</v>
      </c>
      <c r="AV1556" s="14" t="s">
        <v>90</v>
      </c>
      <c r="AW1556" s="14" t="s">
        <v>36</v>
      </c>
      <c r="AX1556" s="14" t="s">
        <v>81</v>
      </c>
      <c r="AY1556" s="272" t="s">
        <v>215</v>
      </c>
    </row>
    <row r="1557" s="13" customFormat="1">
      <c r="A1557" s="13"/>
      <c r="B1557" s="252"/>
      <c r="C1557" s="253"/>
      <c r="D1557" s="233" t="s">
        <v>364</v>
      </c>
      <c r="E1557" s="254" t="s">
        <v>1</v>
      </c>
      <c r="F1557" s="255" t="s">
        <v>1510</v>
      </c>
      <c r="G1557" s="253"/>
      <c r="H1557" s="254" t="s">
        <v>1</v>
      </c>
      <c r="I1557" s="256"/>
      <c r="J1557" s="253"/>
      <c r="K1557" s="253"/>
      <c r="L1557" s="257"/>
      <c r="M1557" s="258"/>
      <c r="N1557" s="259"/>
      <c r="O1557" s="259"/>
      <c r="P1557" s="259"/>
      <c r="Q1557" s="259"/>
      <c r="R1557" s="259"/>
      <c r="S1557" s="259"/>
      <c r="T1557" s="260"/>
      <c r="U1557" s="13"/>
      <c r="V1557" s="13"/>
      <c r="W1557" s="13"/>
      <c r="X1557" s="13"/>
      <c r="Y1557" s="13"/>
      <c r="Z1557" s="13"/>
      <c r="AA1557" s="13"/>
      <c r="AB1557" s="13"/>
      <c r="AC1557" s="13"/>
      <c r="AD1557" s="13"/>
      <c r="AE1557" s="13"/>
      <c r="AT1557" s="261" t="s">
        <v>364</v>
      </c>
      <c r="AU1557" s="261" t="s">
        <v>227</v>
      </c>
      <c r="AV1557" s="13" t="s">
        <v>88</v>
      </c>
      <c r="AW1557" s="13" t="s">
        <v>36</v>
      </c>
      <c r="AX1557" s="13" t="s">
        <v>81</v>
      </c>
      <c r="AY1557" s="261" t="s">
        <v>215</v>
      </c>
    </row>
    <row r="1558" s="14" customFormat="1">
      <c r="A1558" s="14"/>
      <c r="B1558" s="262"/>
      <c r="C1558" s="263"/>
      <c r="D1558" s="233" t="s">
        <v>364</v>
      </c>
      <c r="E1558" s="264" t="s">
        <v>1</v>
      </c>
      <c r="F1558" s="265" t="s">
        <v>1511</v>
      </c>
      <c r="G1558" s="263"/>
      <c r="H1558" s="266">
        <v>22.68</v>
      </c>
      <c r="I1558" s="267"/>
      <c r="J1558" s="263"/>
      <c r="K1558" s="263"/>
      <c r="L1558" s="268"/>
      <c r="M1558" s="269"/>
      <c r="N1558" s="270"/>
      <c r="O1558" s="270"/>
      <c r="P1558" s="270"/>
      <c r="Q1558" s="270"/>
      <c r="R1558" s="270"/>
      <c r="S1558" s="270"/>
      <c r="T1558" s="271"/>
      <c r="U1558" s="14"/>
      <c r="V1558" s="14"/>
      <c r="W1558" s="14"/>
      <c r="X1558" s="14"/>
      <c r="Y1558" s="14"/>
      <c r="Z1558" s="14"/>
      <c r="AA1558" s="14"/>
      <c r="AB1558" s="14"/>
      <c r="AC1558" s="14"/>
      <c r="AD1558" s="14"/>
      <c r="AE1558" s="14"/>
      <c r="AT1558" s="272" t="s">
        <v>364</v>
      </c>
      <c r="AU1558" s="272" t="s">
        <v>227</v>
      </c>
      <c r="AV1558" s="14" t="s">
        <v>90</v>
      </c>
      <c r="AW1558" s="14" t="s">
        <v>36</v>
      </c>
      <c r="AX1558" s="14" t="s">
        <v>81</v>
      </c>
      <c r="AY1558" s="272" t="s">
        <v>215</v>
      </c>
    </row>
    <row r="1559" s="14" customFormat="1">
      <c r="A1559" s="14"/>
      <c r="B1559" s="262"/>
      <c r="C1559" s="263"/>
      <c r="D1559" s="233" t="s">
        <v>364</v>
      </c>
      <c r="E1559" s="264" t="s">
        <v>1</v>
      </c>
      <c r="F1559" s="265" t="s">
        <v>831</v>
      </c>
      <c r="G1559" s="263"/>
      <c r="H1559" s="266">
        <v>-1.6000000000000001</v>
      </c>
      <c r="I1559" s="267"/>
      <c r="J1559" s="263"/>
      <c r="K1559" s="263"/>
      <c r="L1559" s="268"/>
      <c r="M1559" s="269"/>
      <c r="N1559" s="270"/>
      <c r="O1559" s="270"/>
      <c r="P1559" s="270"/>
      <c r="Q1559" s="270"/>
      <c r="R1559" s="270"/>
      <c r="S1559" s="270"/>
      <c r="T1559" s="271"/>
      <c r="U1559" s="14"/>
      <c r="V1559" s="14"/>
      <c r="W1559" s="14"/>
      <c r="X1559" s="14"/>
      <c r="Y1559" s="14"/>
      <c r="Z1559" s="14"/>
      <c r="AA1559" s="14"/>
      <c r="AB1559" s="14"/>
      <c r="AC1559" s="14"/>
      <c r="AD1559" s="14"/>
      <c r="AE1559" s="14"/>
      <c r="AT1559" s="272" t="s">
        <v>364</v>
      </c>
      <c r="AU1559" s="272" t="s">
        <v>227</v>
      </c>
      <c r="AV1559" s="14" t="s">
        <v>90</v>
      </c>
      <c r="AW1559" s="14" t="s">
        <v>36</v>
      </c>
      <c r="AX1559" s="14" t="s">
        <v>81</v>
      </c>
      <c r="AY1559" s="272" t="s">
        <v>215</v>
      </c>
    </row>
    <row r="1560" s="13" customFormat="1">
      <c r="A1560" s="13"/>
      <c r="B1560" s="252"/>
      <c r="C1560" s="253"/>
      <c r="D1560" s="233" t="s">
        <v>364</v>
      </c>
      <c r="E1560" s="254" t="s">
        <v>1</v>
      </c>
      <c r="F1560" s="255" t="s">
        <v>1512</v>
      </c>
      <c r="G1560" s="253"/>
      <c r="H1560" s="254" t="s">
        <v>1</v>
      </c>
      <c r="I1560" s="256"/>
      <c r="J1560" s="253"/>
      <c r="K1560" s="253"/>
      <c r="L1560" s="257"/>
      <c r="M1560" s="258"/>
      <c r="N1560" s="259"/>
      <c r="O1560" s="259"/>
      <c r="P1560" s="259"/>
      <c r="Q1560" s="259"/>
      <c r="R1560" s="259"/>
      <c r="S1560" s="259"/>
      <c r="T1560" s="260"/>
      <c r="U1560" s="13"/>
      <c r="V1560" s="13"/>
      <c r="W1560" s="13"/>
      <c r="X1560" s="13"/>
      <c r="Y1560" s="13"/>
      <c r="Z1560" s="13"/>
      <c r="AA1560" s="13"/>
      <c r="AB1560" s="13"/>
      <c r="AC1560" s="13"/>
      <c r="AD1560" s="13"/>
      <c r="AE1560" s="13"/>
      <c r="AT1560" s="261" t="s">
        <v>364</v>
      </c>
      <c r="AU1560" s="261" t="s">
        <v>227</v>
      </c>
      <c r="AV1560" s="13" t="s">
        <v>88</v>
      </c>
      <c r="AW1560" s="13" t="s">
        <v>36</v>
      </c>
      <c r="AX1560" s="13" t="s">
        <v>81</v>
      </c>
      <c r="AY1560" s="261" t="s">
        <v>215</v>
      </c>
    </row>
    <row r="1561" s="14" customFormat="1">
      <c r="A1561" s="14"/>
      <c r="B1561" s="262"/>
      <c r="C1561" s="263"/>
      <c r="D1561" s="233" t="s">
        <v>364</v>
      </c>
      <c r="E1561" s="264" t="s">
        <v>1</v>
      </c>
      <c r="F1561" s="265" t="s">
        <v>1474</v>
      </c>
      <c r="G1561" s="263"/>
      <c r="H1561" s="266">
        <v>64.439999999999998</v>
      </c>
      <c r="I1561" s="267"/>
      <c r="J1561" s="263"/>
      <c r="K1561" s="263"/>
      <c r="L1561" s="268"/>
      <c r="M1561" s="269"/>
      <c r="N1561" s="270"/>
      <c r="O1561" s="270"/>
      <c r="P1561" s="270"/>
      <c r="Q1561" s="270"/>
      <c r="R1561" s="270"/>
      <c r="S1561" s="270"/>
      <c r="T1561" s="271"/>
      <c r="U1561" s="14"/>
      <c r="V1561" s="14"/>
      <c r="W1561" s="14"/>
      <c r="X1561" s="14"/>
      <c r="Y1561" s="14"/>
      <c r="Z1561" s="14"/>
      <c r="AA1561" s="14"/>
      <c r="AB1561" s="14"/>
      <c r="AC1561" s="14"/>
      <c r="AD1561" s="14"/>
      <c r="AE1561" s="14"/>
      <c r="AT1561" s="272" t="s">
        <v>364</v>
      </c>
      <c r="AU1561" s="272" t="s">
        <v>227</v>
      </c>
      <c r="AV1561" s="14" t="s">
        <v>90</v>
      </c>
      <c r="AW1561" s="14" t="s">
        <v>36</v>
      </c>
      <c r="AX1561" s="14" t="s">
        <v>81</v>
      </c>
      <c r="AY1561" s="272" t="s">
        <v>215</v>
      </c>
    </row>
    <row r="1562" s="14" customFormat="1">
      <c r="A1562" s="14"/>
      <c r="B1562" s="262"/>
      <c r="C1562" s="263"/>
      <c r="D1562" s="233" t="s">
        <v>364</v>
      </c>
      <c r="E1562" s="264" t="s">
        <v>1</v>
      </c>
      <c r="F1562" s="265" t="s">
        <v>1501</v>
      </c>
      <c r="G1562" s="263"/>
      <c r="H1562" s="266">
        <v>-0.040000000000000001</v>
      </c>
      <c r="I1562" s="267"/>
      <c r="J1562" s="263"/>
      <c r="K1562" s="263"/>
      <c r="L1562" s="268"/>
      <c r="M1562" s="269"/>
      <c r="N1562" s="270"/>
      <c r="O1562" s="270"/>
      <c r="P1562" s="270"/>
      <c r="Q1562" s="270"/>
      <c r="R1562" s="270"/>
      <c r="S1562" s="270"/>
      <c r="T1562" s="271"/>
      <c r="U1562" s="14"/>
      <c r="V1562" s="14"/>
      <c r="W1562" s="14"/>
      <c r="X1562" s="14"/>
      <c r="Y1562" s="14"/>
      <c r="Z1562" s="14"/>
      <c r="AA1562" s="14"/>
      <c r="AB1562" s="14"/>
      <c r="AC1562" s="14"/>
      <c r="AD1562" s="14"/>
      <c r="AE1562" s="14"/>
      <c r="AT1562" s="272" t="s">
        <v>364</v>
      </c>
      <c r="AU1562" s="272" t="s">
        <v>227</v>
      </c>
      <c r="AV1562" s="14" t="s">
        <v>90</v>
      </c>
      <c r="AW1562" s="14" t="s">
        <v>36</v>
      </c>
      <c r="AX1562" s="14" t="s">
        <v>81</v>
      </c>
      <c r="AY1562" s="272" t="s">
        <v>215</v>
      </c>
    </row>
    <row r="1563" s="14" customFormat="1">
      <c r="A1563" s="14"/>
      <c r="B1563" s="262"/>
      <c r="C1563" s="263"/>
      <c r="D1563" s="233" t="s">
        <v>364</v>
      </c>
      <c r="E1563" s="264" t="s">
        <v>1</v>
      </c>
      <c r="F1563" s="265" t="s">
        <v>832</v>
      </c>
      <c r="G1563" s="263"/>
      <c r="H1563" s="266">
        <v>-1.8</v>
      </c>
      <c r="I1563" s="267"/>
      <c r="J1563" s="263"/>
      <c r="K1563" s="263"/>
      <c r="L1563" s="268"/>
      <c r="M1563" s="269"/>
      <c r="N1563" s="270"/>
      <c r="O1563" s="270"/>
      <c r="P1563" s="270"/>
      <c r="Q1563" s="270"/>
      <c r="R1563" s="270"/>
      <c r="S1563" s="270"/>
      <c r="T1563" s="271"/>
      <c r="U1563" s="14"/>
      <c r="V1563" s="14"/>
      <c r="W1563" s="14"/>
      <c r="X1563" s="14"/>
      <c r="Y1563" s="14"/>
      <c r="Z1563" s="14"/>
      <c r="AA1563" s="14"/>
      <c r="AB1563" s="14"/>
      <c r="AC1563" s="14"/>
      <c r="AD1563" s="14"/>
      <c r="AE1563" s="14"/>
      <c r="AT1563" s="272" t="s">
        <v>364</v>
      </c>
      <c r="AU1563" s="272" t="s">
        <v>227</v>
      </c>
      <c r="AV1563" s="14" t="s">
        <v>90</v>
      </c>
      <c r="AW1563" s="14" t="s">
        <v>36</v>
      </c>
      <c r="AX1563" s="14" t="s">
        <v>81</v>
      </c>
      <c r="AY1563" s="272" t="s">
        <v>215</v>
      </c>
    </row>
    <row r="1564" s="14" customFormat="1">
      <c r="A1564" s="14"/>
      <c r="B1564" s="262"/>
      <c r="C1564" s="263"/>
      <c r="D1564" s="233" t="s">
        <v>364</v>
      </c>
      <c r="E1564" s="264" t="s">
        <v>1</v>
      </c>
      <c r="F1564" s="265" t="s">
        <v>1500</v>
      </c>
      <c r="G1564" s="263"/>
      <c r="H1564" s="266">
        <v>-0.45000000000000001</v>
      </c>
      <c r="I1564" s="267"/>
      <c r="J1564" s="263"/>
      <c r="K1564" s="263"/>
      <c r="L1564" s="268"/>
      <c r="M1564" s="269"/>
      <c r="N1564" s="270"/>
      <c r="O1564" s="270"/>
      <c r="P1564" s="270"/>
      <c r="Q1564" s="270"/>
      <c r="R1564" s="270"/>
      <c r="S1564" s="270"/>
      <c r="T1564" s="271"/>
      <c r="U1564" s="14"/>
      <c r="V1564" s="14"/>
      <c r="W1564" s="14"/>
      <c r="X1564" s="14"/>
      <c r="Y1564" s="14"/>
      <c r="Z1564" s="14"/>
      <c r="AA1564" s="14"/>
      <c r="AB1564" s="14"/>
      <c r="AC1564" s="14"/>
      <c r="AD1564" s="14"/>
      <c r="AE1564" s="14"/>
      <c r="AT1564" s="272" t="s">
        <v>364</v>
      </c>
      <c r="AU1564" s="272" t="s">
        <v>227</v>
      </c>
      <c r="AV1564" s="14" t="s">
        <v>90</v>
      </c>
      <c r="AW1564" s="14" t="s">
        <v>36</v>
      </c>
      <c r="AX1564" s="14" t="s">
        <v>81</v>
      </c>
      <c r="AY1564" s="272" t="s">
        <v>215</v>
      </c>
    </row>
    <row r="1565" s="13" customFormat="1">
      <c r="A1565" s="13"/>
      <c r="B1565" s="252"/>
      <c r="C1565" s="253"/>
      <c r="D1565" s="233" t="s">
        <v>364</v>
      </c>
      <c r="E1565" s="254" t="s">
        <v>1</v>
      </c>
      <c r="F1565" s="255" t="s">
        <v>1400</v>
      </c>
      <c r="G1565" s="253"/>
      <c r="H1565" s="254" t="s">
        <v>1</v>
      </c>
      <c r="I1565" s="256"/>
      <c r="J1565" s="253"/>
      <c r="K1565" s="253"/>
      <c r="L1565" s="257"/>
      <c r="M1565" s="258"/>
      <c r="N1565" s="259"/>
      <c r="O1565" s="259"/>
      <c r="P1565" s="259"/>
      <c r="Q1565" s="259"/>
      <c r="R1565" s="259"/>
      <c r="S1565" s="259"/>
      <c r="T1565" s="260"/>
      <c r="U1565" s="13"/>
      <c r="V1565" s="13"/>
      <c r="W1565" s="13"/>
      <c r="X1565" s="13"/>
      <c r="Y1565" s="13"/>
      <c r="Z1565" s="13"/>
      <c r="AA1565" s="13"/>
      <c r="AB1565" s="13"/>
      <c r="AC1565" s="13"/>
      <c r="AD1565" s="13"/>
      <c r="AE1565" s="13"/>
      <c r="AT1565" s="261" t="s">
        <v>364</v>
      </c>
      <c r="AU1565" s="261" t="s">
        <v>227</v>
      </c>
      <c r="AV1565" s="13" t="s">
        <v>88</v>
      </c>
      <c r="AW1565" s="13" t="s">
        <v>36</v>
      </c>
      <c r="AX1565" s="13" t="s">
        <v>81</v>
      </c>
      <c r="AY1565" s="261" t="s">
        <v>215</v>
      </c>
    </row>
    <row r="1566" s="14" customFormat="1">
      <c r="A1566" s="14"/>
      <c r="B1566" s="262"/>
      <c r="C1566" s="263"/>
      <c r="D1566" s="233" t="s">
        <v>364</v>
      </c>
      <c r="E1566" s="264" t="s">
        <v>1</v>
      </c>
      <c r="F1566" s="265" t="s">
        <v>1513</v>
      </c>
      <c r="G1566" s="263"/>
      <c r="H1566" s="266">
        <v>51.060000000000002</v>
      </c>
      <c r="I1566" s="267"/>
      <c r="J1566" s="263"/>
      <c r="K1566" s="263"/>
      <c r="L1566" s="268"/>
      <c r="M1566" s="269"/>
      <c r="N1566" s="270"/>
      <c r="O1566" s="270"/>
      <c r="P1566" s="270"/>
      <c r="Q1566" s="270"/>
      <c r="R1566" s="270"/>
      <c r="S1566" s="270"/>
      <c r="T1566" s="271"/>
      <c r="U1566" s="14"/>
      <c r="V1566" s="14"/>
      <c r="W1566" s="14"/>
      <c r="X1566" s="14"/>
      <c r="Y1566" s="14"/>
      <c r="Z1566" s="14"/>
      <c r="AA1566" s="14"/>
      <c r="AB1566" s="14"/>
      <c r="AC1566" s="14"/>
      <c r="AD1566" s="14"/>
      <c r="AE1566" s="14"/>
      <c r="AT1566" s="272" t="s">
        <v>364</v>
      </c>
      <c r="AU1566" s="272" t="s">
        <v>227</v>
      </c>
      <c r="AV1566" s="14" t="s">
        <v>90</v>
      </c>
      <c r="AW1566" s="14" t="s">
        <v>36</v>
      </c>
      <c r="AX1566" s="14" t="s">
        <v>81</v>
      </c>
      <c r="AY1566" s="272" t="s">
        <v>215</v>
      </c>
    </row>
    <row r="1567" s="14" customFormat="1">
      <c r="A1567" s="14"/>
      <c r="B1567" s="262"/>
      <c r="C1567" s="263"/>
      <c r="D1567" s="233" t="s">
        <v>364</v>
      </c>
      <c r="E1567" s="264" t="s">
        <v>1</v>
      </c>
      <c r="F1567" s="265" t="s">
        <v>832</v>
      </c>
      <c r="G1567" s="263"/>
      <c r="H1567" s="266">
        <v>-1.8</v>
      </c>
      <c r="I1567" s="267"/>
      <c r="J1567" s="263"/>
      <c r="K1567" s="263"/>
      <c r="L1567" s="268"/>
      <c r="M1567" s="269"/>
      <c r="N1567" s="270"/>
      <c r="O1567" s="270"/>
      <c r="P1567" s="270"/>
      <c r="Q1567" s="270"/>
      <c r="R1567" s="270"/>
      <c r="S1567" s="270"/>
      <c r="T1567" s="271"/>
      <c r="U1567" s="14"/>
      <c r="V1567" s="14"/>
      <c r="W1567" s="14"/>
      <c r="X1567" s="14"/>
      <c r="Y1567" s="14"/>
      <c r="Z1567" s="14"/>
      <c r="AA1567" s="14"/>
      <c r="AB1567" s="14"/>
      <c r="AC1567" s="14"/>
      <c r="AD1567" s="14"/>
      <c r="AE1567" s="14"/>
      <c r="AT1567" s="272" t="s">
        <v>364</v>
      </c>
      <c r="AU1567" s="272" t="s">
        <v>227</v>
      </c>
      <c r="AV1567" s="14" t="s">
        <v>90</v>
      </c>
      <c r="AW1567" s="14" t="s">
        <v>36</v>
      </c>
      <c r="AX1567" s="14" t="s">
        <v>81</v>
      </c>
      <c r="AY1567" s="272" t="s">
        <v>215</v>
      </c>
    </row>
    <row r="1568" s="16" customFormat="1">
      <c r="A1568" s="16"/>
      <c r="B1568" s="284"/>
      <c r="C1568" s="285"/>
      <c r="D1568" s="233" t="s">
        <v>364</v>
      </c>
      <c r="E1568" s="286" t="s">
        <v>1</v>
      </c>
      <c r="F1568" s="287" t="s">
        <v>403</v>
      </c>
      <c r="G1568" s="285"/>
      <c r="H1568" s="288">
        <v>1273.154</v>
      </c>
      <c r="I1568" s="289"/>
      <c r="J1568" s="285"/>
      <c r="K1568" s="285"/>
      <c r="L1568" s="290"/>
      <c r="M1568" s="291"/>
      <c r="N1568" s="292"/>
      <c r="O1568" s="292"/>
      <c r="P1568" s="292"/>
      <c r="Q1568" s="292"/>
      <c r="R1568" s="292"/>
      <c r="S1568" s="292"/>
      <c r="T1568" s="293"/>
      <c r="U1568" s="16"/>
      <c r="V1568" s="16"/>
      <c r="W1568" s="16"/>
      <c r="X1568" s="16"/>
      <c r="Y1568" s="16"/>
      <c r="Z1568" s="16"/>
      <c r="AA1568" s="16"/>
      <c r="AB1568" s="16"/>
      <c r="AC1568" s="16"/>
      <c r="AD1568" s="16"/>
      <c r="AE1568" s="16"/>
      <c r="AT1568" s="294" t="s">
        <v>364</v>
      </c>
      <c r="AU1568" s="294" t="s">
        <v>227</v>
      </c>
      <c r="AV1568" s="16" t="s">
        <v>227</v>
      </c>
      <c r="AW1568" s="16" t="s">
        <v>36</v>
      </c>
      <c r="AX1568" s="16" t="s">
        <v>81</v>
      </c>
      <c r="AY1568" s="294" t="s">
        <v>215</v>
      </c>
    </row>
    <row r="1569" s="13" customFormat="1">
      <c r="A1569" s="13"/>
      <c r="B1569" s="252"/>
      <c r="C1569" s="253"/>
      <c r="D1569" s="233" t="s">
        <v>364</v>
      </c>
      <c r="E1569" s="254" t="s">
        <v>1</v>
      </c>
      <c r="F1569" s="255" t="s">
        <v>853</v>
      </c>
      <c r="G1569" s="253"/>
      <c r="H1569" s="254" t="s">
        <v>1</v>
      </c>
      <c r="I1569" s="256"/>
      <c r="J1569" s="253"/>
      <c r="K1569" s="253"/>
      <c r="L1569" s="257"/>
      <c r="M1569" s="258"/>
      <c r="N1569" s="259"/>
      <c r="O1569" s="259"/>
      <c r="P1569" s="259"/>
      <c r="Q1569" s="259"/>
      <c r="R1569" s="259"/>
      <c r="S1569" s="259"/>
      <c r="T1569" s="260"/>
      <c r="U1569" s="13"/>
      <c r="V1569" s="13"/>
      <c r="W1569" s="13"/>
      <c r="X1569" s="13"/>
      <c r="Y1569" s="13"/>
      <c r="Z1569" s="13"/>
      <c r="AA1569" s="13"/>
      <c r="AB1569" s="13"/>
      <c r="AC1569" s="13"/>
      <c r="AD1569" s="13"/>
      <c r="AE1569" s="13"/>
      <c r="AT1569" s="261" t="s">
        <v>364</v>
      </c>
      <c r="AU1569" s="261" t="s">
        <v>227</v>
      </c>
      <c r="AV1569" s="13" t="s">
        <v>88</v>
      </c>
      <c r="AW1569" s="13" t="s">
        <v>36</v>
      </c>
      <c r="AX1569" s="13" t="s">
        <v>81</v>
      </c>
      <c r="AY1569" s="261" t="s">
        <v>215</v>
      </c>
    </row>
    <row r="1570" s="13" customFormat="1">
      <c r="A1570" s="13"/>
      <c r="B1570" s="252"/>
      <c r="C1570" s="253"/>
      <c r="D1570" s="233" t="s">
        <v>364</v>
      </c>
      <c r="E1570" s="254" t="s">
        <v>1</v>
      </c>
      <c r="F1570" s="255" t="s">
        <v>1402</v>
      </c>
      <c r="G1570" s="253"/>
      <c r="H1570" s="254" t="s">
        <v>1</v>
      </c>
      <c r="I1570" s="256"/>
      <c r="J1570" s="253"/>
      <c r="K1570" s="253"/>
      <c r="L1570" s="257"/>
      <c r="M1570" s="258"/>
      <c r="N1570" s="259"/>
      <c r="O1570" s="259"/>
      <c r="P1570" s="259"/>
      <c r="Q1570" s="259"/>
      <c r="R1570" s="259"/>
      <c r="S1570" s="259"/>
      <c r="T1570" s="260"/>
      <c r="U1570" s="13"/>
      <c r="V1570" s="13"/>
      <c r="W1570" s="13"/>
      <c r="X1570" s="13"/>
      <c r="Y1570" s="13"/>
      <c r="Z1570" s="13"/>
      <c r="AA1570" s="13"/>
      <c r="AB1570" s="13"/>
      <c r="AC1570" s="13"/>
      <c r="AD1570" s="13"/>
      <c r="AE1570" s="13"/>
      <c r="AT1570" s="261" t="s">
        <v>364</v>
      </c>
      <c r="AU1570" s="261" t="s">
        <v>227</v>
      </c>
      <c r="AV1570" s="13" t="s">
        <v>88</v>
      </c>
      <c r="AW1570" s="13" t="s">
        <v>36</v>
      </c>
      <c r="AX1570" s="13" t="s">
        <v>81</v>
      </c>
      <c r="AY1570" s="261" t="s">
        <v>215</v>
      </c>
    </row>
    <row r="1571" s="14" customFormat="1">
      <c r="A1571" s="14"/>
      <c r="B1571" s="262"/>
      <c r="C1571" s="263"/>
      <c r="D1571" s="233" t="s">
        <v>364</v>
      </c>
      <c r="E1571" s="264" t="s">
        <v>1</v>
      </c>
      <c r="F1571" s="265" t="s">
        <v>1514</v>
      </c>
      <c r="G1571" s="263"/>
      <c r="H1571" s="266">
        <v>136.97399999999999</v>
      </c>
      <c r="I1571" s="267"/>
      <c r="J1571" s="263"/>
      <c r="K1571" s="263"/>
      <c r="L1571" s="268"/>
      <c r="M1571" s="269"/>
      <c r="N1571" s="270"/>
      <c r="O1571" s="270"/>
      <c r="P1571" s="270"/>
      <c r="Q1571" s="270"/>
      <c r="R1571" s="270"/>
      <c r="S1571" s="270"/>
      <c r="T1571" s="271"/>
      <c r="U1571" s="14"/>
      <c r="V1571" s="14"/>
      <c r="W1571" s="14"/>
      <c r="X1571" s="14"/>
      <c r="Y1571" s="14"/>
      <c r="Z1571" s="14"/>
      <c r="AA1571" s="14"/>
      <c r="AB1571" s="14"/>
      <c r="AC1571" s="14"/>
      <c r="AD1571" s="14"/>
      <c r="AE1571" s="14"/>
      <c r="AT1571" s="272" t="s">
        <v>364</v>
      </c>
      <c r="AU1571" s="272" t="s">
        <v>227</v>
      </c>
      <c r="AV1571" s="14" t="s">
        <v>90</v>
      </c>
      <c r="AW1571" s="14" t="s">
        <v>36</v>
      </c>
      <c r="AX1571" s="14" t="s">
        <v>81</v>
      </c>
      <c r="AY1571" s="272" t="s">
        <v>215</v>
      </c>
    </row>
    <row r="1572" s="14" customFormat="1">
      <c r="A1572" s="14"/>
      <c r="B1572" s="262"/>
      <c r="C1572" s="263"/>
      <c r="D1572" s="233" t="s">
        <v>364</v>
      </c>
      <c r="E1572" s="264" t="s">
        <v>1</v>
      </c>
      <c r="F1572" s="265" t="s">
        <v>1477</v>
      </c>
      <c r="G1572" s="263"/>
      <c r="H1572" s="266">
        <v>-2.1600000000000001</v>
      </c>
      <c r="I1572" s="267"/>
      <c r="J1572" s="263"/>
      <c r="K1572" s="263"/>
      <c r="L1572" s="268"/>
      <c r="M1572" s="269"/>
      <c r="N1572" s="270"/>
      <c r="O1572" s="270"/>
      <c r="P1572" s="270"/>
      <c r="Q1572" s="270"/>
      <c r="R1572" s="270"/>
      <c r="S1572" s="270"/>
      <c r="T1572" s="271"/>
      <c r="U1572" s="14"/>
      <c r="V1572" s="14"/>
      <c r="W1572" s="14"/>
      <c r="X1572" s="14"/>
      <c r="Y1572" s="14"/>
      <c r="Z1572" s="14"/>
      <c r="AA1572" s="14"/>
      <c r="AB1572" s="14"/>
      <c r="AC1572" s="14"/>
      <c r="AD1572" s="14"/>
      <c r="AE1572" s="14"/>
      <c r="AT1572" s="272" t="s">
        <v>364</v>
      </c>
      <c r="AU1572" s="272" t="s">
        <v>227</v>
      </c>
      <c r="AV1572" s="14" t="s">
        <v>90</v>
      </c>
      <c r="AW1572" s="14" t="s">
        <v>36</v>
      </c>
      <c r="AX1572" s="14" t="s">
        <v>81</v>
      </c>
      <c r="AY1572" s="272" t="s">
        <v>215</v>
      </c>
    </row>
    <row r="1573" s="14" customFormat="1">
      <c r="A1573" s="14"/>
      <c r="B1573" s="262"/>
      <c r="C1573" s="263"/>
      <c r="D1573" s="233" t="s">
        <v>364</v>
      </c>
      <c r="E1573" s="264" t="s">
        <v>1</v>
      </c>
      <c r="F1573" s="265" t="s">
        <v>831</v>
      </c>
      <c r="G1573" s="263"/>
      <c r="H1573" s="266">
        <v>-1.6000000000000001</v>
      </c>
      <c r="I1573" s="267"/>
      <c r="J1573" s="263"/>
      <c r="K1573" s="263"/>
      <c r="L1573" s="268"/>
      <c r="M1573" s="269"/>
      <c r="N1573" s="270"/>
      <c r="O1573" s="270"/>
      <c r="P1573" s="270"/>
      <c r="Q1573" s="270"/>
      <c r="R1573" s="270"/>
      <c r="S1573" s="270"/>
      <c r="T1573" s="271"/>
      <c r="U1573" s="14"/>
      <c r="V1573" s="14"/>
      <c r="W1573" s="14"/>
      <c r="X1573" s="14"/>
      <c r="Y1573" s="14"/>
      <c r="Z1573" s="14"/>
      <c r="AA1573" s="14"/>
      <c r="AB1573" s="14"/>
      <c r="AC1573" s="14"/>
      <c r="AD1573" s="14"/>
      <c r="AE1573" s="14"/>
      <c r="AT1573" s="272" t="s">
        <v>364</v>
      </c>
      <c r="AU1573" s="272" t="s">
        <v>227</v>
      </c>
      <c r="AV1573" s="14" t="s">
        <v>90</v>
      </c>
      <c r="AW1573" s="14" t="s">
        <v>36</v>
      </c>
      <c r="AX1573" s="14" t="s">
        <v>81</v>
      </c>
      <c r="AY1573" s="272" t="s">
        <v>215</v>
      </c>
    </row>
    <row r="1574" s="14" customFormat="1">
      <c r="A1574" s="14"/>
      <c r="B1574" s="262"/>
      <c r="C1574" s="263"/>
      <c r="D1574" s="233" t="s">
        <v>364</v>
      </c>
      <c r="E1574" s="264" t="s">
        <v>1</v>
      </c>
      <c r="F1574" s="265" t="s">
        <v>1515</v>
      </c>
      <c r="G1574" s="263"/>
      <c r="H1574" s="266">
        <v>-16.199999999999999</v>
      </c>
      <c r="I1574" s="267"/>
      <c r="J1574" s="263"/>
      <c r="K1574" s="263"/>
      <c r="L1574" s="268"/>
      <c r="M1574" s="269"/>
      <c r="N1574" s="270"/>
      <c r="O1574" s="270"/>
      <c r="P1574" s="270"/>
      <c r="Q1574" s="270"/>
      <c r="R1574" s="270"/>
      <c r="S1574" s="270"/>
      <c r="T1574" s="271"/>
      <c r="U1574" s="14"/>
      <c r="V1574" s="14"/>
      <c r="W1574" s="14"/>
      <c r="X1574" s="14"/>
      <c r="Y1574" s="14"/>
      <c r="Z1574" s="14"/>
      <c r="AA1574" s="14"/>
      <c r="AB1574" s="14"/>
      <c r="AC1574" s="14"/>
      <c r="AD1574" s="14"/>
      <c r="AE1574" s="14"/>
      <c r="AT1574" s="272" t="s">
        <v>364</v>
      </c>
      <c r="AU1574" s="272" t="s">
        <v>227</v>
      </c>
      <c r="AV1574" s="14" t="s">
        <v>90</v>
      </c>
      <c r="AW1574" s="14" t="s">
        <v>36</v>
      </c>
      <c r="AX1574" s="14" t="s">
        <v>81</v>
      </c>
      <c r="AY1574" s="272" t="s">
        <v>215</v>
      </c>
    </row>
    <row r="1575" s="13" customFormat="1">
      <c r="A1575" s="13"/>
      <c r="B1575" s="252"/>
      <c r="C1575" s="253"/>
      <c r="D1575" s="233" t="s">
        <v>364</v>
      </c>
      <c r="E1575" s="254" t="s">
        <v>1</v>
      </c>
      <c r="F1575" s="255" t="s">
        <v>1404</v>
      </c>
      <c r="G1575" s="253"/>
      <c r="H1575" s="254" t="s">
        <v>1</v>
      </c>
      <c r="I1575" s="256"/>
      <c r="J1575" s="253"/>
      <c r="K1575" s="253"/>
      <c r="L1575" s="257"/>
      <c r="M1575" s="258"/>
      <c r="N1575" s="259"/>
      <c r="O1575" s="259"/>
      <c r="P1575" s="259"/>
      <c r="Q1575" s="259"/>
      <c r="R1575" s="259"/>
      <c r="S1575" s="259"/>
      <c r="T1575" s="260"/>
      <c r="U1575" s="13"/>
      <c r="V1575" s="13"/>
      <c r="W1575" s="13"/>
      <c r="X1575" s="13"/>
      <c r="Y1575" s="13"/>
      <c r="Z1575" s="13"/>
      <c r="AA1575" s="13"/>
      <c r="AB1575" s="13"/>
      <c r="AC1575" s="13"/>
      <c r="AD1575" s="13"/>
      <c r="AE1575" s="13"/>
      <c r="AT1575" s="261" t="s">
        <v>364</v>
      </c>
      <c r="AU1575" s="261" t="s">
        <v>227</v>
      </c>
      <c r="AV1575" s="13" t="s">
        <v>88</v>
      </c>
      <c r="AW1575" s="13" t="s">
        <v>36</v>
      </c>
      <c r="AX1575" s="13" t="s">
        <v>81</v>
      </c>
      <c r="AY1575" s="261" t="s">
        <v>215</v>
      </c>
    </row>
    <row r="1576" s="14" customFormat="1">
      <c r="A1576" s="14"/>
      <c r="B1576" s="262"/>
      <c r="C1576" s="263"/>
      <c r="D1576" s="233" t="s">
        <v>364</v>
      </c>
      <c r="E1576" s="264" t="s">
        <v>1</v>
      </c>
      <c r="F1576" s="265" t="s">
        <v>1516</v>
      </c>
      <c r="G1576" s="263"/>
      <c r="H1576" s="266">
        <v>74.739999999999995</v>
      </c>
      <c r="I1576" s="267"/>
      <c r="J1576" s="263"/>
      <c r="K1576" s="263"/>
      <c r="L1576" s="268"/>
      <c r="M1576" s="269"/>
      <c r="N1576" s="270"/>
      <c r="O1576" s="270"/>
      <c r="P1576" s="270"/>
      <c r="Q1576" s="270"/>
      <c r="R1576" s="270"/>
      <c r="S1576" s="270"/>
      <c r="T1576" s="271"/>
      <c r="U1576" s="14"/>
      <c r="V1576" s="14"/>
      <c r="W1576" s="14"/>
      <c r="X1576" s="14"/>
      <c r="Y1576" s="14"/>
      <c r="Z1576" s="14"/>
      <c r="AA1576" s="14"/>
      <c r="AB1576" s="14"/>
      <c r="AC1576" s="14"/>
      <c r="AD1576" s="14"/>
      <c r="AE1576" s="14"/>
      <c r="AT1576" s="272" t="s">
        <v>364</v>
      </c>
      <c r="AU1576" s="272" t="s">
        <v>227</v>
      </c>
      <c r="AV1576" s="14" t="s">
        <v>90</v>
      </c>
      <c r="AW1576" s="14" t="s">
        <v>36</v>
      </c>
      <c r="AX1576" s="14" t="s">
        <v>81</v>
      </c>
      <c r="AY1576" s="272" t="s">
        <v>215</v>
      </c>
    </row>
    <row r="1577" s="14" customFormat="1">
      <c r="A1577" s="14"/>
      <c r="B1577" s="262"/>
      <c r="C1577" s="263"/>
      <c r="D1577" s="233" t="s">
        <v>364</v>
      </c>
      <c r="E1577" s="264" t="s">
        <v>1</v>
      </c>
      <c r="F1577" s="265" t="s">
        <v>1517</v>
      </c>
      <c r="G1577" s="263"/>
      <c r="H1577" s="266">
        <v>-1.9199999999999999</v>
      </c>
      <c r="I1577" s="267"/>
      <c r="J1577" s="263"/>
      <c r="K1577" s="263"/>
      <c r="L1577" s="268"/>
      <c r="M1577" s="269"/>
      <c r="N1577" s="270"/>
      <c r="O1577" s="270"/>
      <c r="P1577" s="270"/>
      <c r="Q1577" s="270"/>
      <c r="R1577" s="270"/>
      <c r="S1577" s="270"/>
      <c r="T1577" s="271"/>
      <c r="U1577" s="14"/>
      <c r="V1577" s="14"/>
      <c r="W1577" s="14"/>
      <c r="X1577" s="14"/>
      <c r="Y1577" s="14"/>
      <c r="Z1577" s="14"/>
      <c r="AA1577" s="14"/>
      <c r="AB1577" s="14"/>
      <c r="AC1577" s="14"/>
      <c r="AD1577" s="14"/>
      <c r="AE1577" s="14"/>
      <c r="AT1577" s="272" t="s">
        <v>364</v>
      </c>
      <c r="AU1577" s="272" t="s">
        <v>227</v>
      </c>
      <c r="AV1577" s="14" t="s">
        <v>90</v>
      </c>
      <c r="AW1577" s="14" t="s">
        <v>36</v>
      </c>
      <c r="AX1577" s="14" t="s">
        <v>81</v>
      </c>
      <c r="AY1577" s="272" t="s">
        <v>215</v>
      </c>
    </row>
    <row r="1578" s="14" customFormat="1">
      <c r="A1578" s="14"/>
      <c r="B1578" s="262"/>
      <c r="C1578" s="263"/>
      <c r="D1578" s="233" t="s">
        <v>364</v>
      </c>
      <c r="E1578" s="264" t="s">
        <v>1</v>
      </c>
      <c r="F1578" s="265" t="s">
        <v>1518</v>
      </c>
      <c r="G1578" s="263"/>
      <c r="H1578" s="266">
        <v>-9</v>
      </c>
      <c r="I1578" s="267"/>
      <c r="J1578" s="263"/>
      <c r="K1578" s="263"/>
      <c r="L1578" s="268"/>
      <c r="M1578" s="269"/>
      <c r="N1578" s="270"/>
      <c r="O1578" s="270"/>
      <c r="P1578" s="270"/>
      <c r="Q1578" s="270"/>
      <c r="R1578" s="270"/>
      <c r="S1578" s="270"/>
      <c r="T1578" s="271"/>
      <c r="U1578" s="14"/>
      <c r="V1578" s="14"/>
      <c r="W1578" s="14"/>
      <c r="X1578" s="14"/>
      <c r="Y1578" s="14"/>
      <c r="Z1578" s="14"/>
      <c r="AA1578" s="14"/>
      <c r="AB1578" s="14"/>
      <c r="AC1578" s="14"/>
      <c r="AD1578" s="14"/>
      <c r="AE1578" s="14"/>
      <c r="AT1578" s="272" t="s">
        <v>364</v>
      </c>
      <c r="AU1578" s="272" t="s">
        <v>227</v>
      </c>
      <c r="AV1578" s="14" t="s">
        <v>90</v>
      </c>
      <c r="AW1578" s="14" t="s">
        <v>36</v>
      </c>
      <c r="AX1578" s="14" t="s">
        <v>81</v>
      </c>
      <c r="AY1578" s="272" t="s">
        <v>215</v>
      </c>
    </row>
    <row r="1579" s="13" customFormat="1">
      <c r="A1579" s="13"/>
      <c r="B1579" s="252"/>
      <c r="C1579" s="253"/>
      <c r="D1579" s="233" t="s">
        <v>364</v>
      </c>
      <c r="E1579" s="254" t="s">
        <v>1</v>
      </c>
      <c r="F1579" s="255" t="s">
        <v>1144</v>
      </c>
      <c r="G1579" s="253"/>
      <c r="H1579" s="254" t="s">
        <v>1</v>
      </c>
      <c r="I1579" s="256"/>
      <c r="J1579" s="253"/>
      <c r="K1579" s="253"/>
      <c r="L1579" s="257"/>
      <c r="M1579" s="258"/>
      <c r="N1579" s="259"/>
      <c r="O1579" s="259"/>
      <c r="P1579" s="259"/>
      <c r="Q1579" s="259"/>
      <c r="R1579" s="259"/>
      <c r="S1579" s="259"/>
      <c r="T1579" s="260"/>
      <c r="U1579" s="13"/>
      <c r="V1579" s="13"/>
      <c r="W1579" s="13"/>
      <c r="X1579" s="13"/>
      <c r="Y1579" s="13"/>
      <c r="Z1579" s="13"/>
      <c r="AA1579" s="13"/>
      <c r="AB1579" s="13"/>
      <c r="AC1579" s="13"/>
      <c r="AD1579" s="13"/>
      <c r="AE1579" s="13"/>
      <c r="AT1579" s="261" t="s">
        <v>364</v>
      </c>
      <c r="AU1579" s="261" t="s">
        <v>227</v>
      </c>
      <c r="AV1579" s="13" t="s">
        <v>88</v>
      </c>
      <c r="AW1579" s="13" t="s">
        <v>36</v>
      </c>
      <c r="AX1579" s="13" t="s">
        <v>81</v>
      </c>
      <c r="AY1579" s="261" t="s">
        <v>215</v>
      </c>
    </row>
    <row r="1580" s="14" customFormat="1">
      <c r="A1580" s="14"/>
      <c r="B1580" s="262"/>
      <c r="C1580" s="263"/>
      <c r="D1580" s="233" t="s">
        <v>364</v>
      </c>
      <c r="E1580" s="264" t="s">
        <v>1</v>
      </c>
      <c r="F1580" s="265" t="s">
        <v>1519</v>
      </c>
      <c r="G1580" s="263"/>
      <c r="H1580" s="266">
        <v>38.850000000000001</v>
      </c>
      <c r="I1580" s="267"/>
      <c r="J1580" s="263"/>
      <c r="K1580" s="263"/>
      <c r="L1580" s="268"/>
      <c r="M1580" s="269"/>
      <c r="N1580" s="270"/>
      <c r="O1580" s="270"/>
      <c r="P1580" s="270"/>
      <c r="Q1580" s="270"/>
      <c r="R1580" s="270"/>
      <c r="S1580" s="270"/>
      <c r="T1580" s="271"/>
      <c r="U1580" s="14"/>
      <c r="V1580" s="14"/>
      <c r="W1580" s="14"/>
      <c r="X1580" s="14"/>
      <c r="Y1580" s="14"/>
      <c r="Z1580" s="14"/>
      <c r="AA1580" s="14"/>
      <c r="AB1580" s="14"/>
      <c r="AC1580" s="14"/>
      <c r="AD1580" s="14"/>
      <c r="AE1580" s="14"/>
      <c r="AT1580" s="272" t="s">
        <v>364</v>
      </c>
      <c r="AU1580" s="272" t="s">
        <v>227</v>
      </c>
      <c r="AV1580" s="14" t="s">
        <v>90</v>
      </c>
      <c r="AW1580" s="14" t="s">
        <v>36</v>
      </c>
      <c r="AX1580" s="14" t="s">
        <v>81</v>
      </c>
      <c r="AY1580" s="272" t="s">
        <v>215</v>
      </c>
    </row>
    <row r="1581" s="14" customFormat="1">
      <c r="A1581" s="14"/>
      <c r="B1581" s="262"/>
      <c r="C1581" s="263"/>
      <c r="D1581" s="233" t="s">
        <v>364</v>
      </c>
      <c r="E1581" s="264" t="s">
        <v>1</v>
      </c>
      <c r="F1581" s="265" t="s">
        <v>1490</v>
      </c>
      <c r="G1581" s="263"/>
      <c r="H1581" s="266">
        <v>-0.20999999999999999</v>
      </c>
      <c r="I1581" s="267"/>
      <c r="J1581" s="263"/>
      <c r="K1581" s="263"/>
      <c r="L1581" s="268"/>
      <c r="M1581" s="269"/>
      <c r="N1581" s="270"/>
      <c r="O1581" s="270"/>
      <c r="P1581" s="270"/>
      <c r="Q1581" s="270"/>
      <c r="R1581" s="270"/>
      <c r="S1581" s="270"/>
      <c r="T1581" s="271"/>
      <c r="U1581" s="14"/>
      <c r="V1581" s="14"/>
      <c r="W1581" s="14"/>
      <c r="X1581" s="14"/>
      <c r="Y1581" s="14"/>
      <c r="Z1581" s="14"/>
      <c r="AA1581" s="14"/>
      <c r="AB1581" s="14"/>
      <c r="AC1581" s="14"/>
      <c r="AD1581" s="14"/>
      <c r="AE1581" s="14"/>
      <c r="AT1581" s="272" t="s">
        <v>364</v>
      </c>
      <c r="AU1581" s="272" t="s">
        <v>227</v>
      </c>
      <c r="AV1581" s="14" t="s">
        <v>90</v>
      </c>
      <c r="AW1581" s="14" t="s">
        <v>36</v>
      </c>
      <c r="AX1581" s="14" t="s">
        <v>81</v>
      </c>
      <c r="AY1581" s="272" t="s">
        <v>215</v>
      </c>
    </row>
    <row r="1582" s="13" customFormat="1">
      <c r="A1582" s="13"/>
      <c r="B1582" s="252"/>
      <c r="C1582" s="253"/>
      <c r="D1582" s="233" t="s">
        <v>364</v>
      </c>
      <c r="E1582" s="254" t="s">
        <v>1</v>
      </c>
      <c r="F1582" s="255" t="s">
        <v>1520</v>
      </c>
      <c r="G1582" s="253"/>
      <c r="H1582" s="254" t="s">
        <v>1</v>
      </c>
      <c r="I1582" s="256"/>
      <c r="J1582" s="253"/>
      <c r="K1582" s="253"/>
      <c r="L1582" s="257"/>
      <c r="M1582" s="258"/>
      <c r="N1582" s="259"/>
      <c r="O1582" s="259"/>
      <c r="P1582" s="259"/>
      <c r="Q1582" s="259"/>
      <c r="R1582" s="259"/>
      <c r="S1582" s="259"/>
      <c r="T1582" s="260"/>
      <c r="U1582" s="13"/>
      <c r="V1582" s="13"/>
      <c r="W1582" s="13"/>
      <c r="X1582" s="13"/>
      <c r="Y1582" s="13"/>
      <c r="Z1582" s="13"/>
      <c r="AA1582" s="13"/>
      <c r="AB1582" s="13"/>
      <c r="AC1582" s="13"/>
      <c r="AD1582" s="13"/>
      <c r="AE1582" s="13"/>
      <c r="AT1582" s="261" t="s">
        <v>364</v>
      </c>
      <c r="AU1582" s="261" t="s">
        <v>227</v>
      </c>
      <c r="AV1582" s="13" t="s">
        <v>88</v>
      </c>
      <c r="AW1582" s="13" t="s">
        <v>36</v>
      </c>
      <c r="AX1582" s="13" t="s">
        <v>81</v>
      </c>
      <c r="AY1582" s="261" t="s">
        <v>215</v>
      </c>
    </row>
    <row r="1583" s="14" customFormat="1">
      <c r="A1583" s="14"/>
      <c r="B1583" s="262"/>
      <c r="C1583" s="263"/>
      <c r="D1583" s="233" t="s">
        <v>364</v>
      </c>
      <c r="E1583" s="264" t="s">
        <v>1</v>
      </c>
      <c r="F1583" s="265" t="s">
        <v>1521</v>
      </c>
      <c r="G1583" s="263"/>
      <c r="H1583" s="266">
        <v>45.843000000000004</v>
      </c>
      <c r="I1583" s="267"/>
      <c r="J1583" s="263"/>
      <c r="K1583" s="263"/>
      <c r="L1583" s="268"/>
      <c r="M1583" s="269"/>
      <c r="N1583" s="270"/>
      <c r="O1583" s="270"/>
      <c r="P1583" s="270"/>
      <c r="Q1583" s="270"/>
      <c r="R1583" s="270"/>
      <c r="S1583" s="270"/>
      <c r="T1583" s="271"/>
      <c r="U1583" s="14"/>
      <c r="V1583" s="14"/>
      <c r="W1583" s="14"/>
      <c r="X1583" s="14"/>
      <c r="Y1583" s="14"/>
      <c r="Z1583" s="14"/>
      <c r="AA1583" s="14"/>
      <c r="AB1583" s="14"/>
      <c r="AC1583" s="14"/>
      <c r="AD1583" s="14"/>
      <c r="AE1583" s="14"/>
      <c r="AT1583" s="272" t="s">
        <v>364</v>
      </c>
      <c r="AU1583" s="272" t="s">
        <v>227</v>
      </c>
      <c r="AV1583" s="14" t="s">
        <v>90</v>
      </c>
      <c r="AW1583" s="14" t="s">
        <v>36</v>
      </c>
      <c r="AX1583" s="14" t="s">
        <v>81</v>
      </c>
      <c r="AY1583" s="272" t="s">
        <v>215</v>
      </c>
    </row>
    <row r="1584" s="14" customFormat="1">
      <c r="A1584" s="14"/>
      <c r="B1584" s="262"/>
      <c r="C1584" s="263"/>
      <c r="D1584" s="233" t="s">
        <v>364</v>
      </c>
      <c r="E1584" s="264" t="s">
        <v>1</v>
      </c>
      <c r="F1584" s="265" t="s">
        <v>1481</v>
      </c>
      <c r="G1584" s="263"/>
      <c r="H1584" s="266">
        <v>-0.59999999999999998</v>
      </c>
      <c r="I1584" s="267"/>
      <c r="J1584" s="263"/>
      <c r="K1584" s="263"/>
      <c r="L1584" s="268"/>
      <c r="M1584" s="269"/>
      <c r="N1584" s="270"/>
      <c r="O1584" s="270"/>
      <c r="P1584" s="270"/>
      <c r="Q1584" s="270"/>
      <c r="R1584" s="270"/>
      <c r="S1584" s="270"/>
      <c r="T1584" s="271"/>
      <c r="U1584" s="14"/>
      <c r="V1584" s="14"/>
      <c r="W1584" s="14"/>
      <c r="X1584" s="14"/>
      <c r="Y1584" s="14"/>
      <c r="Z1584" s="14"/>
      <c r="AA1584" s="14"/>
      <c r="AB1584" s="14"/>
      <c r="AC1584" s="14"/>
      <c r="AD1584" s="14"/>
      <c r="AE1584" s="14"/>
      <c r="AT1584" s="272" t="s">
        <v>364</v>
      </c>
      <c r="AU1584" s="272" t="s">
        <v>227</v>
      </c>
      <c r="AV1584" s="14" t="s">
        <v>90</v>
      </c>
      <c r="AW1584" s="14" t="s">
        <v>36</v>
      </c>
      <c r="AX1584" s="14" t="s">
        <v>81</v>
      </c>
      <c r="AY1584" s="272" t="s">
        <v>215</v>
      </c>
    </row>
    <row r="1585" s="14" customFormat="1">
      <c r="A1585" s="14"/>
      <c r="B1585" s="262"/>
      <c r="C1585" s="263"/>
      <c r="D1585" s="233" t="s">
        <v>364</v>
      </c>
      <c r="E1585" s="264" t="s">
        <v>1</v>
      </c>
      <c r="F1585" s="265" t="s">
        <v>832</v>
      </c>
      <c r="G1585" s="263"/>
      <c r="H1585" s="266">
        <v>-1.8</v>
      </c>
      <c r="I1585" s="267"/>
      <c r="J1585" s="263"/>
      <c r="K1585" s="263"/>
      <c r="L1585" s="268"/>
      <c r="M1585" s="269"/>
      <c r="N1585" s="270"/>
      <c r="O1585" s="270"/>
      <c r="P1585" s="270"/>
      <c r="Q1585" s="270"/>
      <c r="R1585" s="270"/>
      <c r="S1585" s="270"/>
      <c r="T1585" s="271"/>
      <c r="U1585" s="14"/>
      <c r="V1585" s="14"/>
      <c r="W1585" s="14"/>
      <c r="X1585" s="14"/>
      <c r="Y1585" s="14"/>
      <c r="Z1585" s="14"/>
      <c r="AA1585" s="14"/>
      <c r="AB1585" s="14"/>
      <c r="AC1585" s="14"/>
      <c r="AD1585" s="14"/>
      <c r="AE1585" s="14"/>
      <c r="AT1585" s="272" t="s">
        <v>364</v>
      </c>
      <c r="AU1585" s="272" t="s">
        <v>227</v>
      </c>
      <c r="AV1585" s="14" t="s">
        <v>90</v>
      </c>
      <c r="AW1585" s="14" t="s">
        <v>36</v>
      </c>
      <c r="AX1585" s="14" t="s">
        <v>81</v>
      </c>
      <c r="AY1585" s="272" t="s">
        <v>215</v>
      </c>
    </row>
    <row r="1586" s="13" customFormat="1">
      <c r="A1586" s="13"/>
      <c r="B1586" s="252"/>
      <c r="C1586" s="253"/>
      <c r="D1586" s="233" t="s">
        <v>364</v>
      </c>
      <c r="E1586" s="254" t="s">
        <v>1</v>
      </c>
      <c r="F1586" s="255" t="s">
        <v>1522</v>
      </c>
      <c r="G1586" s="253"/>
      <c r="H1586" s="254" t="s">
        <v>1</v>
      </c>
      <c r="I1586" s="256"/>
      <c r="J1586" s="253"/>
      <c r="K1586" s="253"/>
      <c r="L1586" s="257"/>
      <c r="M1586" s="258"/>
      <c r="N1586" s="259"/>
      <c r="O1586" s="259"/>
      <c r="P1586" s="259"/>
      <c r="Q1586" s="259"/>
      <c r="R1586" s="259"/>
      <c r="S1586" s="259"/>
      <c r="T1586" s="260"/>
      <c r="U1586" s="13"/>
      <c r="V1586" s="13"/>
      <c r="W1586" s="13"/>
      <c r="X1586" s="13"/>
      <c r="Y1586" s="13"/>
      <c r="Z1586" s="13"/>
      <c r="AA1586" s="13"/>
      <c r="AB1586" s="13"/>
      <c r="AC1586" s="13"/>
      <c r="AD1586" s="13"/>
      <c r="AE1586" s="13"/>
      <c r="AT1586" s="261" t="s">
        <v>364</v>
      </c>
      <c r="AU1586" s="261" t="s">
        <v>227</v>
      </c>
      <c r="AV1586" s="13" t="s">
        <v>88</v>
      </c>
      <c r="AW1586" s="13" t="s">
        <v>36</v>
      </c>
      <c r="AX1586" s="13" t="s">
        <v>81</v>
      </c>
      <c r="AY1586" s="261" t="s">
        <v>215</v>
      </c>
    </row>
    <row r="1587" s="14" customFormat="1">
      <c r="A1587" s="14"/>
      <c r="B1587" s="262"/>
      <c r="C1587" s="263"/>
      <c r="D1587" s="233" t="s">
        <v>364</v>
      </c>
      <c r="E1587" s="264" t="s">
        <v>1</v>
      </c>
      <c r="F1587" s="265" t="s">
        <v>1523</v>
      </c>
      <c r="G1587" s="263"/>
      <c r="H1587" s="266">
        <v>58.829999999999998</v>
      </c>
      <c r="I1587" s="267"/>
      <c r="J1587" s="263"/>
      <c r="K1587" s="263"/>
      <c r="L1587" s="268"/>
      <c r="M1587" s="269"/>
      <c r="N1587" s="270"/>
      <c r="O1587" s="270"/>
      <c r="P1587" s="270"/>
      <c r="Q1587" s="270"/>
      <c r="R1587" s="270"/>
      <c r="S1587" s="270"/>
      <c r="T1587" s="271"/>
      <c r="U1587" s="14"/>
      <c r="V1587" s="14"/>
      <c r="W1587" s="14"/>
      <c r="X1587" s="14"/>
      <c r="Y1587" s="14"/>
      <c r="Z1587" s="14"/>
      <c r="AA1587" s="14"/>
      <c r="AB1587" s="14"/>
      <c r="AC1587" s="14"/>
      <c r="AD1587" s="14"/>
      <c r="AE1587" s="14"/>
      <c r="AT1587" s="272" t="s">
        <v>364</v>
      </c>
      <c r="AU1587" s="272" t="s">
        <v>227</v>
      </c>
      <c r="AV1587" s="14" t="s">
        <v>90</v>
      </c>
      <c r="AW1587" s="14" t="s">
        <v>36</v>
      </c>
      <c r="AX1587" s="14" t="s">
        <v>81</v>
      </c>
      <c r="AY1587" s="272" t="s">
        <v>215</v>
      </c>
    </row>
    <row r="1588" s="14" customFormat="1">
      <c r="A1588" s="14"/>
      <c r="B1588" s="262"/>
      <c r="C1588" s="263"/>
      <c r="D1588" s="233" t="s">
        <v>364</v>
      </c>
      <c r="E1588" s="264" t="s">
        <v>1</v>
      </c>
      <c r="F1588" s="265" t="s">
        <v>1477</v>
      </c>
      <c r="G1588" s="263"/>
      <c r="H1588" s="266">
        <v>-2.1600000000000001</v>
      </c>
      <c r="I1588" s="267"/>
      <c r="J1588" s="263"/>
      <c r="K1588" s="263"/>
      <c r="L1588" s="268"/>
      <c r="M1588" s="269"/>
      <c r="N1588" s="270"/>
      <c r="O1588" s="270"/>
      <c r="P1588" s="270"/>
      <c r="Q1588" s="270"/>
      <c r="R1588" s="270"/>
      <c r="S1588" s="270"/>
      <c r="T1588" s="271"/>
      <c r="U1588" s="14"/>
      <c r="V1588" s="14"/>
      <c r="W1588" s="14"/>
      <c r="X1588" s="14"/>
      <c r="Y1588" s="14"/>
      <c r="Z1588" s="14"/>
      <c r="AA1588" s="14"/>
      <c r="AB1588" s="14"/>
      <c r="AC1588" s="14"/>
      <c r="AD1588" s="14"/>
      <c r="AE1588" s="14"/>
      <c r="AT1588" s="272" t="s">
        <v>364</v>
      </c>
      <c r="AU1588" s="272" t="s">
        <v>227</v>
      </c>
      <c r="AV1588" s="14" t="s">
        <v>90</v>
      </c>
      <c r="AW1588" s="14" t="s">
        <v>36</v>
      </c>
      <c r="AX1588" s="14" t="s">
        <v>81</v>
      </c>
      <c r="AY1588" s="272" t="s">
        <v>215</v>
      </c>
    </row>
    <row r="1589" s="14" customFormat="1">
      <c r="A1589" s="14"/>
      <c r="B1589" s="262"/>
      <c r="C1589" s="263"/>
      <c r="D1589" s="233" t="s">
        <v>364</v>
      </c>
      <c r="E1589" s="264" t="s">
        <v>1</v>
      </c>
      <c r="F1589" s="265" t="s">
        <v>832</v>
      </c>
      <c r="G1589" s="263"/>
      <c r="H1589" s="266">
        <v>-1.8</v>
      </c>
      <c r="I1589" s="267"/>
      <c r="J1589" s="263"/>
      <c r="K1589" s="263"/>
      <c r="L1589" s="268"/>
      <c r="M1589" s="269"/>
      <c r="N1589" s="270"/>
      <c r="O1589" s="270"/>
      <c r="P1589" s="270"/>
      <c r="Q1589" s="270"/>
      <c r="R1589" s="270"/>
      <c r="S1589" s="270"/>
      <c r="T1589" s="271"/>
      <c r="U1589" s="14"/>
      <c r="V1589" s="14"/>
      <c r="W1589" s="14"/>
      <c r="X1589" s="14"/>
      <c r="Y1589" s="14"/>
      <c r="Z1589" s="14"/>
      <c r="AA1589" s="14"/>
      <c r="AB1589" s="14"/>
      <c r="AC1589" s="14"/>
      <c r="AD1589" s="14"/>
      <c r="AE1589" s="14"/>
      <c r="AT1589" s="272" t="s">
        <v>364</v>
      </c>
      <c r="AU1589" s="272" t="s">
        <v>227</v>
      </c>
      <c r="AV1589" s="14" t="s">
        <v>90</v>
      </c>
      <c r="AW1589" s="14" t="s">
        <v>36</v>
      </c>
      <c r="AX1589" s="14" t="s">
        <v>81</v>
      </c>
      <c r="AY1589" s="272" t="s">
        <v>215</v>
      </c>
    </row>
    <row r="1590" s="13" customFormat="1">
      <c r="A1590" s="13"/>
      <c r="B1590" s="252"/>
      <c r="C1590" s="253"/>
      <c r="D1590" s="233" t="s">
        <v>364</v>
      </c>
      <c r="E1590" s="254" t="s">
        <v>1</v>
      </c>
      <c r="F1590" s="255" t="s">
        <v>1524</v>
      </c>
      <c r="G1590" s="253"/>
      <c r="H1590" s="254" t="s">
        <v>1</v>
      </c>
      <c r="I1590" s="256"/>
      <c r="J1590" s="253"/>
      <c r="K1590" s="253"/>
      <c r="L1590" s="257"/>
      <c r="M1590" s="258"/>
      <c r="N1590" s="259"/>
      <c r="O1590" s="259"/>
      <c r="P1590" s="259"/>
      <c r="Q1590" s="259"/>
      <c r="R1590" s="259"/>
      <c r="S1590" s="259"/>
      <c r="T1590" s="260"/>
      <c r="U1590" s="13"/>
      <c r="V1590" s="13"/>
      <c r="W1590" s="13"/>
      <c r="X1590" s="13"/>
      <c r="Y1590" s="13"/>
      <c r="Z1590" s="13"/>
      <c r="AA1590" s="13"/>
      <c r="AB1590" s="13"/>
      <c r="AC1590" s="13"/>
      <c r="AD1590" s="13"/>
      <c r="AE1590" s="13"/>
      <c r="AT1590" s="261" t="s">
        <v>364</v>
      </c>
      <c r="AU1590" s="261" t="s">
        <v>227</v>
      </c>
      <c r="AV1590" s="13" t="s">
        <v>88</v>
      </c>
      <c r="AW1590" s="13" t="s">
        <v>36</v>
      </c>
      <c r="AX1590" s="13" t="s">
        <v>81</v>
      </c>
      <c r="AY1590" s="261" t="s">
        <v>215</v>
      </c>
    </row>
    <row r="1591" s="14" customFormat="1">
      <c r="A1591" s="14"/>
      <c r="B1591" s="262"/>
      <c r="C1591" s="263"/>
      <c r="D1591" s="233" t="s">
        <v>364</v>
      </c>
      <c r="E1591" s="264" t="s">
        <v>1</v>
      </c>
      <c r="F1591" s="265" t="s">
        <v>1525</v>
      </c>
      <c r="G1591" s="263"/>
      <c r="H1591" s="266">
        <v>58.460000000000001</v>
      </c>
      <c r="I1591" s="267"/>
      <c r="J1591" s="263"/>
      <c r="K1591" s="263"/>
      <c r="L1591" s="268"/>
      <c r="M1591" s="269"/>
      <c r="N1591" s="270"/>
      <c r="O1591" s="270"/>
      <c r="P1591" s="270"/>
      <c r="Q1591" s="270"/>
      <c r="R1591" s="270"/>
      <c r="S1591" s="270"/>
      <c r="T1591" s="271"/>
      <c r="U1591" s="14"/>
      <c r="V1591" s="14"/>
      <c r="W1591" s="14"/>
      <c r="X1591" s="14"/>
      <c r="Y1591" s="14"/>
      <c r="Z1591" s="14"/>
      <c r="AA1591" s="14"/>
      <c r="AB1591" s="14"/>
      <c r="AC1591" s="14"/>
      <c r="AD1591" s="14"/>
      <c r="AE1591" s="14"/>
      <c r="AT1591" s="272" t="s">
        <v>364</v>
      </c>
      <c r="AU1591" s="272" t="s">
        <v>227</v>
      </c>
      <c r="AV1591" s="14" t="s">
        <v>90</v>
      </c>
      <c r="AW1591" s="14" t="s">
        <v>36</v>
      </c>
      <c r="AX1591" s="14" t="s">
        <v>81</v>
      </c>
      <c r="AY1591" s="272" t="s">
        <v>215</v>
      </c>
    </row>
    <row r="1592" s="14" customFormat="1">
      <c r="A1592" s="14"/>
      <c r="B1592" s="262"/>
      <c r="C1592" s="263"/>
      <c r="D1592" s="233" t="s">
        <v>364</v>
      </c>
      <c r="E1592" s="264" t="s">
        <v>1</v>
      </c>
      <c r="F1592" s="265" t="s">
        <v>1477</v>
      </c>
      <c r="G1592" s="263"/>
      <c r="H1592" s="266">
        <v>-2.1600000000000001</v>
      </c>
      <c r="I1592" s="267"/>
      <c r="J1592" s="263"/>
      <c r="K1592" s="263"/>
      <c r="L1592" s="268"/>
      <c r="M1592" s="269"/>
      <c r="N1592" s="270"/>
      <c r="O1592" s="270"/>
      <c r="P1592" s="270"/>
      <c r="Q1592" s="270"/>
      <c r="R1592" s="270"/>
      <c r="S1592" s="270"/>
      <c r="T1592" s="271"/>
      <c r="U1592" s="14"/>
      <c r="V1592" s="14"/>
      <c r="W1592" s="14"/>
      <c r="X1592" s="14"/>
      <c r="Y1592" s="14"/>
      <c r="Z1592" s="14"/>
      <c r="AA1592" s="14"/>
      <c r="AB1592" s="14"/>
      <c r="AC1592" s="14"/>
      <c r="AD1592" s="14"/>
      <c r="AE1592" s="14"/>
      <c r="AT1592" s="272" t="s">
        <v>364</v>
      </c>
      <c r="AU1592" s="272" t="s">
        <v>227</v>
      </c>
      <c r="AV1592" s="14" t="s">
        <v>90</v>
      </c>
      <c r="AW1592" s="14" t="s">
        <v>36</v>
      </c>
      <c r="AX1592" s="14" t="s">
        <v>81</v>
      </c>
      <c r="AY1592" s="272" t="s">
        <v>215</v>
      </c>
    </row>
    <row r="1593" s="14" customFormat="1">
      <c r="A1593" s="14"/>
      <c r="B1593" s="262"/>
      <c r="C1593" s="263"/>
      <c r="D1593" s="233" t="s">
        <v>364</v>
      </c>
      <c r="E1593" s="264" t="s">
        <v>1</v>
      </c>
      <c r="F1593" s="265" t="s">
        <v>1526</v>
      </c>
      <c r="G1593" s="263"/>
      <c r="H1593" s="266">
        <v>-1.3799999999999999</v>
      </c>
      <c r="I1593" s="267"/>
      <c r="J1593" s="263"/>
      <c r="K1593" s="263"/>
      <c r="L1593" s="268"/>
      <c r="M1593" s="269"/>
      <c r="N1593" s="270"/>
      <c r="O1593" s="270"/>
      <c r="P1593" s="270"/>
      <c r="Q1593" s="270"/>
      <c r="R1593" s="270"/>
      <c r="S1593" s="270"/>
      <c r="T1593" s="271"/>
      <c r="U1593" s="14"/>
      <c r="V1593" s="14"/>
      <c r="W1593" s="14"/>
      <c r="X1593" s="14"/>
      <c r="Y1593" s="14"/>
      <c r="Z1593" s="14"/>
      <c r="AA1593" s="14"/>
      <c r="AB1593" s="14"/>
      <c r="AC1593" s="14"/>
      <c r="AD1593" s="14"/>
      <c r="AE1593" s="14"/>
      <c r="AT1593" s="272" t="s">
        <v>364</v>
      </c>
      <c r="AU1593" s="272" t="s">
        <v>227</v>
      </c>
      <c r="AV1593" s="14" t="s">
        <v>90</v>
      </c>
      <c r="AW1593" s="14" t="s">
        <v>36</v>
      </c>
      <c r="AX1593" s="14" t="s">
        <v>81</v>
      </c>
      <c r="AY1593" s="272" t="s">
        <v>215</v>
      </c>
    </row>
    <row r="1594" s="14" customFormat="1">
      <c r="A1594" s="14"/>
      <c r="B1594" s="262"/>
      <c r="C1594" s="263"/>
      <c r="D1594" s="233" t="s">
        <v>364</v>
      </c>
      <c r="E1594" s="264" t="s">
        <v>1</v>
      </c>
      <c r="F1594" s="265" t="s">
        <v>832</v>
      </c>
      <c r="G1594" s="263"/>
      <c r="H1594" s="266">
        <v>-1.8</v>
      </c>
      <c r="I1594" s="267"/>
      <c r="J1594" s="263"/>
      <c r="K1594" s="263"/>
      <c r="L1594" s="268"/>
      <c r="M1594" s="269"/>
      <c r="N1594" s="270"/>
      <c r="O1594" s="270"/>
      <c r="P1594" s="270"/>
      <c r="Q1594" s="270"/>
      <c r="R1594" s="270"/>
      <c r="S1594" s="270"/>
      <c r="T1594" s="271"/>
      <c r="U1594" s="14"/>
      <c r="V1594" s="14"/>
      <c r="W1594" s="14"/>
      <c r="X1594" s="14"/>
      <c r="Y1594" s="14"/>
      <c r="Z1594" s="14"/>
      <c r="AA1594" s="14"/>
      <c r="AB1594" s="14"/>
      <c r="AC1594" s="14"/>
      <c r="AD1594" s="14"/>
      <c r="AE1594" s="14"/>
      <c r="AT1594" s="272" t="s">
        <v>364</v>
      </c>
      <c r="AU1594" s="272" t="s">
        <v>227</v>
      </c>
      <c r="AV1594" s="14" t="s">
        <v>90</v>
      </c>
      <c r="AW1594" s="14" t="s">
        <v>36</v>
      </c>
      <c r="AX1594" s="14" t="s">
        <v>81</v>
      </c>
      <c r="AY1594" s="272" t="s">
        <v>215</v>
      </c>
    </row>
    <row r="1595" s="13" customFormat="1">
      <c r="A1595" s="13"/>
      <c r="B1595" s="252"/>
      <c r="C1595" s="253"/>
      <c r="D1595" s="233" t="s">
        <v>364</v>
      </c>
      <c r="E1595" s="254" t="s">
        <v>1</v>
      </c>
      <c r="F1595" s="255" t="s">
        <v>1406</v>
      </c>
      <c r="G1595" s="253"/>
      <c r="H1595" s="254" t="s">
        <v>1</v>
      </c>
      <c r="I1595" s="256"/>
      <c r="J1595" s="253"/>
      <c r="K1595" s="253"/>
      <c r="L1595" s="257"/>
      <c r="M1595" s="258"/>
      <c r="N1595" s="259"/>
      <c r="O1595" s="259"/>
      <c r="P1595" s="259"/>
      <c r="Q1595" s="259"/>
      <c r="R1595" s="259"/>
      <c r="S1595" s="259"/>
      <c r="T1595" s="260"/>
      <c r="U1595" s="13"/>
      <c r="V1595" s="13"/>
      <c r="W1595" s="13"/>
      <c r="X1595" s="13"/>
      <c r="Y1595" s="13"/>
      <c r="Z1595" s="13"/>
      <c r="AA1595" s="13"/>
      <c r="AB1595" s="13"/>
      <c r="AC1595" s="13"/>
      <c r="AD1595" s="13"/>
      <c r="AE1595" s="13"/>
      <c r="AT1595" s="261" t="s">
        <v>364</v>
      </c>
      <c r="AU1595" s="261" t="s">
        <v>227</v>
      </c>
      <c r="AV1595" s="13" t="s">
        <v>88</v>
      </c>
      <c r="AW1595" s="13" t="s">
        <v>36</v>
      </c>
      <c r="AX1595" s="13" t="s">
        <v>81</v>
      </c>
      <c r="AY1595" s="261" t="s">
        <v>215</v>
      </c>
    </row>
    <row r="1596" s="14" customFormat="1">
      <c r="A1596" s="14"/>
      <c r="B1596" s="262"/>
      <c r="C1596" s="263"/>
      <c r="D1596" s="233" t="s">
        <v>364</v>
      </c>
      <c r="E1596" s="264" t="s">
        <v>1</v>
      </c>
      <c r="F1596" s="265" t="s">
        <v>1527</v>
      </c>
      <c r="G1596" s="263"/>
      <c r="H1596" s="266">
        <v>54.759999999999998</v>
      </c>
      <c r="I1596" s="267"/>
      <c r="J1596" s="263"/>
      <c r="K1596" s="263"/>
      <c r="L1596" s="268"/>
      <c r="M1596" s="269"/>
      <c r="N1596" s="270"/>
      <c r="O1596" s="270"/>
      <c r="P1596" s="270"/>
      <c r="Q1596" s="270"/>
      <c r="R1596" s="270"/>
      <c r="S1596" s="270"/>
      <c r="T1596" s="271"/>
      <c r="U1596" s="14"/>
      <c r="V1596" s="14"/>
      <c r="W1596" s="14"/>
      <c r="X1596" s="14"/>
      <c r="Y1596" s="14"/>
      <c r="Z1596" s="14"/>
      <c r="AA1596" s="14"/>
      <c r="AB1596" s="14"/>
      <c r="AC1596" s="14"/>
      <c r="AD1596" s="14"/>
      <c r="AE1596" s="14"/>
      <c r="AT1596" s="272" t="s">
        <v>364</v>
      </c>
      <c r="AU1596" s="272" t="s">
        <v>227</v>
      </c>
      <c r="AV1596" s="14" t="s">
        <v>90</v>
      </c>
      <c r="AW1596" s="14" t="s">
        <v>36</v>
      </c>
      <c r="AX1596" s="14" t="s">
        <v>81</v>
      </c>
      <c r="AY1596" s="272" t="s">
        <v>215</v>
      </c>
    </row>
    <row r="1597" s="14" customFormat="1">
      <c r="A1597" s="14"/>
      <c r="B1597" s="262"/>
      <c r="C1597" s="263"/>
      <c r="D1597" s="233" t="s">
        <v>364</v>
      </c>
      <c r="E1597" s="264" t="s">
        <v>1</v>
      </c>
      <c r="F1597" s="265" t="s">
        <v>1477</v>
      </c>
      <c r="G1597" s="263"/>
      <c r="H1597" s="266">
        <v>-2.1600000000000001</v>
      </c>
      <c r="I1597" s="267"/>
      <c r="J1597" s="263"/>
      <c r="K1597" s="263"/>
      <c r="L1597" s="268"/>
      <c r="M1597" s="269"/>
      <c r="N1597" s="270"/>
      <c r="O1597" s="270"/>
      <c r="P1597" s="270"/>
      <c r="Q1597" s="270"/>
      <c r="R1597" s="270"/>
      <c r="S1597" s="270"/>
      <c r="T1597" s="271"/>
      <c r="U1597" s="14"/>
      <c r="V1597" s="14"/>
      <c r="W1597" s="14"/>
      <c r="X1597" s="14"/>
      <c r="Y1597" s="14"/>
      <c r="Z1597" s="14"/>
      <c r="AA1597" s="14"/>
      <c r="AB1597" s="14"/>
      <c r="AC1597" s="14"/>
      <c r="AD1597" s="14"/>
      <c r="AE1597" s="14"/>
      <c r="AT1597" s="272" t="s">
        <v>364</v>
      </c>
      <c r="AU1597" s="272" t="s">
        <v>227</v>
      </c>
      <c r="AV1597" s="14" t="s">
        <v>90</v>
      </c>
      <c r="AW1597" s="14" t="s">
        <v>36</v>
      </c>
      <c r="AX1597" s="14" t="s">
        <v>81</v>
      </c>
      <c r="AY1597" s="272" t="s">
        <v>215</v>
      </c>
    </row>
    <row r="1598" s="14" customFormat="1">
      <c r="A1598" s="14"/>
      <c r="B1598" s="262"/>
      <c r="C1598" s="263"/>
      <c r="D1598" s="233" t="s">
        <v>364</v>
      </c>
      <c r="E1598" s="264" t="s">
        <v>1</v>
      </c>
      <c r="F1598" s="265" t="s">
        <v>1490</v>
      </c>
      <c r="G1598" s="263"/>
      <c r="H1598" s="266">
        <v>-0.20999999999999999</v>
      </c>
      <c r="I1598" s="267"/>
      <c r="J1598" s="263"/>
      <c r="K1598" s="263"/>
      <c r="L1598" s="268"/>
      <c r="M1598" s="269"/>
      <c r="N1598" s="270"/>
      <c r="O1598" s="270"/>
      <c r="P1598" s="270"/>
      <c r="Q1598" s="270"/>
      <c r="R1598" s="270"/>
      <c r="S1598" s="270"/>
      <c r="T1598" s="271"/>
      <c r="U1598" s="14"/>
      <c r="V1598" s="14"/>
      <c r="W1598" s="14"/>
      <c r="X1598" s="14"/>
      <c r="Y1598" s="14"/>
      <c r="Z1598" s="14"/>
      <c r="AA1598" s="14"/>
      <c r="AB1598" s="14"/>
      <c r="AC1598" s="14"/>
      <c r="AD1598" s="14"/>
      <c r="AE1598" s="14"/>
      <c r="AT1598" s="272" t="s">
        <v>364</v>
      </c>
      <c r="AU1598" s="272" t="s">
        <v>227</v>
      </c>
      <c r="AV1598" s="14" t="s">
        <v>90</v>
      </c>
      <c r="AW1598" s="14" t="s">
        <v>36</v>
      </c>
      <c r="AX1598" s="14" t="s">
        <v>81</v>
      </c>
      <c r="AY1598" s="272" t="s">
        <v>215</v>
      </c>
    </row>
    <row r="1599" s="13" customFormat="1">
      <c r="A1599" s="13"/>
      <c r="B1599" s="252"/>
      <c r="C1599" s="253"/>
      <c r="D1599" s="233" t="s">
        <v>364</v>
      </c>
      <c r="E1599" s="254" t="s">
        <v>1</v>
      </c>
      <c r="F1599" s="255" t="s">
        <v>1528</v>
      </c>
      <c r="G1599" s="253"/>
      <c r="H1599" s="254" t="s">
        <v>1</v>
      </c>
      <c r="I1599" s="256"/>
      <c r="J1599" s="253"/>
      <c r="K1599" s="253"/>
      <c r="L1599" s="257"/>
      <c r="M1599" s="258"/>
      <c r="N1599" s="259"/>
      <c r="O1599" s="259"/>
      <c r="P1599" s="259"/>
      <c r="Q1599" s="259"/>
      <c r="R1599" s="259"/>
      <c r="S1599" s="259"/>
      <c r="T1599" s="260"/>
      <c r="U1599" s="13"/>
      <c r="V1599" s="13"/>
      <c r="W1599" s="13"/>
      <c r="X1599" s="13"/>
      <c r="Y1599" s="13"/>
      <c r="Z1599" s="13"/>
      <c r="AA1599" s="13"/>
      <c r="AB1599" s="13"/>
      <c r="AC1599" s="13"/>
      <c r="AD1599" s="13"/>
      <c r="AE1599" s="13"/>
      <c r="AT1599" s="261" t="s">
        <v>364</v>
      </c>
      <c r="AU1599" s="261" t="s">
        <v>227</v>
      </c>
      <c r="AV1599" s="13" t="s">
        <v>88</v>
      </c>
      <c r="AW1599" s="13" t="s">
        <v>36</v>
      </c>
      <c r="AX1599" s="13" t="s">
        <v>81</v>
      </c>
      <c r="AY1599" s="261" t="s">
        <v>215</v>
      </c>
    </row>
    <row r="1600" s="14" customFormat="1">
      <c r="A1600" s="14"/>
      <c r="B1600" s="262"/>
      <c r="C1600" s="263"/>
      <c r="D1600" s="233" t="s">
        <v>364</v>
      </c>
      <c r="E1600" s="264" t="s">
        <v>1</v>
      </c>
      <c r="F1600" s="265" t="s">
        <v>1527</v>
      </c>
      <c r="G1600" s="263"/>
      <c r="H1600" s="266">
        <v>54.759999999999998</v>
      </c>
      <c r="I1600" s="267"/>
      <c r="J1600" s="263"/>
      <c r="K1600" s="263"/>
      <c r="L1600" s="268"/>
      <c r="M1600" s="269"/>
      <c r="N1600" s="270"/>
      <c r="O1600" s="270"/>
      <c r="P1600" s="270"/>
      <c r="Q1600" s="270"/>
      <c r="R1600" s="270"/>
      <c r="S1600" s="270"/>
      <c r="T1600" s="271"/>
      <c r="U1600" s="14"/>
      <c r="V1600" s="14"/>
      <c r="W1600" s="14"/>
      <c r="X1600" s="14"/>
      <c r="Y1600" s="14"/>
      <c r="Z1600" s="14"/>
      <c r="AA1600" s="14"/>
      <c r="AB1600" s="14"/>
      <c r="AC1600" s="14"/>
      <c r="AD1600" s="14"/>
      <c r="AE1600" s="14"/>
      <c r="AT1600" s="272" t="s">
        <v>364</v>
      </c>
      <c r="AU1600" s="272" t="s">
        <v>227</v>
      </c>
      <c r="AV1600" s="14" t="s">
        <v>90</v>
      </c>
      <c r="AW1600" s="14" t="s">
        <v>36</v>
      </c>
      <c r="AX1600" s="14" t="s">
        <v>81</v>
      </c>
      <c r="AY1600" s="272" t="s">
        <v>215</v>
      </c>
    </row>
    <row r="1601" s="14" customFormat="1">
      <c r="A1601" s="14"/>
      <c r="B1601" s="262"/>
      <c r="C1601" s="263"/>
      <c r="D1601" s="233" t="s">
        <v>364</v>
      </c>
      <c r="E1601" s="264" t="s">
        <v>1</v>
      </c>
      <c r="F1601" s="265" t="s">
        <v>1477</v>
      </c>
      <c r="G1601" s="263"/>
      <c r="H1601" s="266">
        <v>-2.1600000000000001</v>
      </c>
      <c r="I1601" s="267"/>
      <c r="J1601" s="263"/>
      <c r="K1601" s="263"/>
      <c r="L1601" s="268"/>
      <c r="M1601" s="269"/>
      <c r="N1601" s="270"/>
      <c r="O1601" s="270"/>
      <c r="P1601" s="270"/>
      <c r="Q1601" s="270"/>
      <c r="R1601" s="270"/>
      <c r="S1601" s="270"/>
      <c r="T1601" s="271"/>
      <c r="U1601" s="14"/>
      <c r="V1601" s="14"/>
      <c r="W1601" s="14"/>
      <c r="X1601" s="14"/>
      <c r="Y1601" s="14"/>
      <c r="Z1601" s="14"/>
      <c r="AA1601" s="14"/>
      <c r="AB1601" s="14"/>
      <c r="AC1601" s="14"/>
      <c r="AD1601" s="14"/>
      <c r="AE1601" s="14"/>
      <c r="AT1601" s="272" t="s">
        <v>364</v>
      </c>
      <c r="AU1601" s="272" t="s">
        <v>227</v>
      </c>
      <c r="AV1601" s="14" t="s">
        <v>90</v>
      </c>
      <c r="AW1601" s="14" t="s">
        <v>36</v>
      </c>
      <c r="AX1601" s="14" t="s">
        <v>81</v>
      </c>
      <c r="AY1601" s="272" t="s">
        <v>215</v>
      </c>
    </row>
    <row r="1602" s="14" customFormat="1">
      <c r="A1602" s="14"/>
      <c r="B1602" s="262"/>
      <c r="C1602" s="263"/>
      <c r="D1602" s="233" t="s">
        <v>364</v>
      </c>
      <c r="E1602" s="264" t="s">
        <v>1</v>
      </c>
      <c r="F1602" s="265" t="s">
        <v>1526</v>
      </c>
      <c r="G1602" s="263"/>
      <c r="H1602" s="266">
        <v>-1.3799999999999999</v>
      </c>
      <c r="I1602" s="267"/>
      <c r="J1602" s="263"/>
      <c r="K1602" s="263"/>
      <c r="L1602" s="268"/>
      <c r="M1602" s="269"/>
      <c r="N1602" s="270"/>
      <c r="O1602" s="270"/>
      <c r="P1602" s="270"/>
      <c r="Q1602" s="270"/>
      <c r="R1602" s="270"/>
      <c r="S1602" s="270"/>
      <c r="T1602" s="271"/>
      <c r="U1602" s="14"/>
      <c r="V1602" s="14"/>
      <c r="W1602" s="14"/>
      <c r="X1602" s="14"/>
      <c r="Y1602" s="14"/>
      <c r="Z1602" s="14"/>
      <c r="AA1602" s="14"/>
      <c r="AB1602" s="14"/>
      <c r="AC1602" s="14"/>
      <c r="AD1602" s="14"/>
      <c r="AE1602" s="14"/>
      <c r="AT1602" s="272" t="s">
        <v>364</v>
      </c>
      <c r="AU1602" s="272" t="s">
        <v>227</v>
      </c>
      <c r="AV1602" s="14" t="s">
        <v>90</v>
      </c>
      <c r="AW1602" s="14" t="s">
        <v>36</v>
      </c>
      <c r="AX1602" s="14" t="s">
        <v>81</v>
      </c>
      <c r="AY1602" s="272" t="s">
        <v>215</v>
      </c>
    </row>
    <row r="1603" s="14" customFormat="1">
      <c r="A1603" s="14"/>
      <c r="B1603" s="262"/>
      <c r="C1603" s="263"/>
      <c r="D1603" s="233" t="s">
        <v>364</v>
      </c>
      <c r="E1603" s="264" t="s">
        <v>1</v>
      </c>
      <c r="F1603" s="265" t="s">
        <v>832</v>
      </c>
      <c r="G1603" s="263"/>
      <c r="H1603" s="266">
        <v>-1.8</v>
      </c>
      <c r="I1603" s="267"/>
      <c r="J1603" s="263"/>
      <c r="K1603" s="263"/>
      <c r="L1603" s="268"/>
      <c r="M1603" s="269"/>
      <c r="N1603" s="270"/>
      <c r="O1603" s="270"/>
      <c r="P1603" s="270"/>
      <c r="Q1603" s="270"/>
      <c r="R1603" s="270"/>
      <c r="S1603" s="270"/>
      <c r="T1603" s="271"/>
      <c r="U1603" s="14"/>
      <c r="V1603" s="14"/>
      <c r="W1603" s="14"/>
      <c r="X1603" s="14"/>
      <c r="Y1603" s="14"/>
      <c r="Z1603" s="14"/>
      <c r="AA1603" s="14"/>
      <c r="AB1603" s="14"/>
      <c r="AC1603" s="14"/>
      <c r="AD1603" s="14"/>
      <c r="AE1603" s="14"/>
      <c r="AT1603" s="272" t="s">
        <v>364</v>
      </c>
      <c r="AU1603" s="272" t="s">
        <v>227</v>
      </c>
      <c r="AV1603" s="14" t="s">
        <v>90</v>
      </c>
      <c r="AW1603" s="14" t="s">
        <v>36</v>
      </c>
      <c r="AX1603" s="14" t="s">
        <v>81</v>
      </c>
      <c r="AY1603" s="272" t="s">
        <v>215</v>
      </c>
    </row>
    <row r="1604" s="13" customFormat="1">
      <c r="A1604" s="13"/>
      <c r="B1604" s="252"/>
      <c r="C1604" s="253"/>
      <c r="D1604" s="233" t="s">
        <v>364</v>
      </c>
      <c r="E1604" s="254" t="s">
        <v>1</v>
      </c>
      <c r="F1604" s="255" t="s">
        <v>1529</v>
      </c>
      <c r="G1604" s="253"/>
      <c r="H1604" s="254" t="s">
        <v>1</v>
      </c>
      <c r="I1604" s="256"/>
      <c r="J1604" s="253"/>
      <c r="K1604" s="253"/>
      <c r="L1604" s="257"/>
      <c r="M1604" s="258"/>
      <c r="N1604" s="259"/>
      <c r="O1604" s="259"/>
      <c r="P1604" s="259"/>
      <c r="Q1604" s="259"/>
      <c r="R1604" s="259"/>
      <c r="S1604" s="259"/>
      <c r="T1604" s="260"/>
      <c r="U1604" s="13"/>
      <c r="V1604" s="13"/>
      <c r="W1604" s="13"/>
      <c r="X1604" s="13"/>
      <c r="Y1604" s="13"/>
      <c r="Z1604" s="13"/>
      <c r="AA1604" s="13"/>
      <c r="AB1604" s="13"/>
      <c r="AC1604" s="13"/>
      <c r="AD1604" s="13"/>
      <c r="AE1604" s="13"/>
      <c r="AT1604" s="261" t="s">
        <v>364</v>
      </c>
      <c r="AU1604" s="261" t="s">
        <v>227</v>
      </c>
      <c r="AV1604" s="13" t="s">
        <v>88</v>
      </c>
      <c r="AW1604" s="13" t="s">
        <v>36</v>
      </c>
      <c r="AX1604" s="13" t="s">
        <v>81</v>
      </c>
      <c r="AY1604" s="261" t="s">
        <v>215</v>
      </c>
    </row>
    <row r="1605" s="14" customFormat="1">
      <c r="A1605" s="14"/>
      <c r="B1605" s="262"/>
      <c r="C1605" s="263"/>
      <c r="D1605" s="233" t="s">
        <v>364</v>
      </c>
      <c r="E1605" s="264" t="s">
        <v>1</v>
      </c>
      <c r="F1605" s="265" t="s">
        <v>1530</v>
      </c>
      <c r="G1605" s="263"/>
      <c r="H1605" s="266">
        <v>25.530000000000001</v>
      </c>
      <c r="I1605" s="267"/>
      <c r="J1605" s="263"/>
      <c r="K1605" s="263"/>
      <c r="L1605" s="268"/>
      <c r="M1605" s="269"/>
      <c r="N1605" s="270"/>
      <c r="O1605" s="270"/>
      <c r="P1605" s="270"/>
      <c r="Q1605" s="270"/>
      <c r="R1605" s="270"/>
      <c r="S1605" s="270"/>
      <c r="T1605" s="271"/>
      <c r="U1605" s="14"/>
      <c r="V1605" s="14"/>
      <c r="W1605" s="14"/>
      <c r="X1605" s="14"/>
      <c r="Y1605" s="14"/>
      <c r="Z1605" s="14"/>
      <c r="AA1605" s="14"/>
      <c r="AB1605" s="14"/>
      <c r="AC1605" s="14"/>
      <c r="AD1605" s="14"/>
      <c r="AE1605" s="14"/>
      <c r="AT1605" s="272" t="s">
        <v>364</v>
      </c>
      <c r="AU1605" s="272" t="s">
        <v>227</v>
      </c>
      <c r="AV1605" s="14" t="s">
        <v>90</v>
      </c>
      <c r="AW1605" s="14" t="s">
        <v>36</v>
      </c>
      <c r="AX1605" s="14" t="s">
        <v>81</v>
      </c>
      <c r="AY1605" s="272" t="s">
        <v>215</v>
      </c>
    </row>
    <row r="1606" s="14" customFormat="1">
      <c r="A1606" s="14"/>
      <c r="B1606" s="262"/>
      <c r="C1606" s="263"/>
      <c r="D1606" s="233" t="s">
        <v>364</v>
      </c>
      <c r="E1606" s="264" t="s">
        <v>1</v>
      </c>
      <c r="F1606" s="265" t="s">
        <v>1106</v>
      </c>
      <c r="G1606" s="263"/>
      <c r="H1606" s="266">
        <v>-2.7999999999999998</v>
      </c>
      <c r="I1606" s="267"/>
      <c r="J1606" s="263"/>
      <c r="K1606" s="263"/>
      <c r="L1606" s="268"/>
      <c r="M1606" s="269"/>
      <c r="N1606" s="270"/>
      <c r="O1606" s="270"/>
      <c r="P1606" s="270"/>
      <c r="Q1606" s="270"/>
      <c r="R1606" s="270"/>
      <c r="S1606" s="270"/>
      <c r="T1606" s="271"/>
      <c r="U1606" s="14"/>
      <c r="V1606" s="14"/>
      <c r="W1606" s="14"/>
      <c r="X1606" s="14"/>
      <c r="Y1606" s="14"/>
      <c r="Z1606" s="14"/>
      <c r="AA1606" s="14"/>
      <c r="AB1606" s="14"/>
      <c r="AC1606" s="14"/>
      <c r="AD1606" s="14"/>
      <c r="AE1606" s="14"/>
      <c r="AT1606" s="272" t="s">
        <v>364</v>
      </c>
      <c r="AU1606" s="272" t="s">
        <v>227</v>
      </c>
      <c r="AV1606" s="14" t="s">
        <v>90</v>
      </c>
      <c r="AW1606" s="14" t="s">
        <v>36</v>
      </c>
      <c r="AX1606" s="14" t="s">
        <v>81</v>
      </c>
      <c r="AY1606" s="272" t="s">
        <v>215</v>
      </c>
    </row>
    <row r="1607" s="14" customFormat="1">
      <c r="A1607" s="14"/>
      <c r="B1607" s="262"/>
      <c r="C1607" s="263"/>
      <c r="D1607" s="233" t="s">
        <v>364</v>
      </c>
      <c r="E1607" s="264" t="s">
        <v>1</v>
      </c>
      <c r="F1607" s="265" t="s">
        <v>832</v>
      </c>
      <c r="G1607" s="263"/>
      <c r="H1607" s="266">
        <v>-1.8</v>
      </c>
      <c r="I1607" s="267"/>
      <c r="J1607" s="263"/>
      <c r="K1607" s="263"/>
      <c r="L1607" s="268"/>
      <c r="M1607" s="269"/>
      <c r="N1607" s="270"/>
      <c r="O1607" s="270"/>
      <c r="P1607" s="270"/>
      <c r="Q1607" s="270"/>
      <c r="R1607" s="270"/>
      <c r="S1607" s="270"/>
      <c r="T1607" s="271"/>
      <c r="U1607" s="14"/>
      <c r="V1607" s="14"/>
      <c r="W1607" s="14"/>
      <c r="X1607" s="14"/>
      <c r="Y1607" s="14"/>
      <c r="Z1607" s="14"/>
      <c r="AA1607" s="14"/>
      <c r="AB1607" s="14"/>
      <c r="AC1607" s="14"/>
      <c r="AD1607" s="14"/>
      <c r="AE1607" s="14"/>
      <c r="AT1607" s="272" t="s">
        <v>364</v>
      </c>
      <c r="AU1607" s="272" t="s">
        <v>227</v>
      </c>
      <c r="AV1607" s="14" t="s">
        <v>90</v>
      </c>
      <c r="AW1607" s="14" t="s">
        <v>36</v>
      </c>
      <c r="AX1607" s="14" t="s">
        <v>81</v>
      </c>
      <c r="AY1607" s="272" t="s">
        <v>215</v>
      </c>
    </row>
    <row r="1608" s="13" customFormat="1">
      <c r="A1608" s="13"/>
      <c r="B1608" s="252"/>
      <c r="C1608" s="253"/>
      <c r="D1608" s="233" t="s">
        <v>364</v>
      </c>
      <c r="E1608" s="254" t="s">
        <v>1</v>
      </c>
      <c r="F1608" s="255" t="s">
        <v>1531</v>
      </c>
      <c r="G1608" s="253"/>
      <c r="H1608" s="254" t="s">
        <v>1</v>
      </c>
      <c r="I1608" s="256"/>
      <c r="J1608" s="253"/>
      <c r="K1608" s="253"/>
      <c r="L1608" s="257"/>
      <c r="M1608" s="258"/>
      <c r="N1608" s="259"/>
      <c r="O1608" s="259"/>
      <c r="P1608" s="259"/>
      <c r="Q1608" s="259"/>
      <c r="R1608" s="259"/>
      <c r="S1608" s="259"/>
      <c r="T1608" s="260"/>
      <c r="U1608" s="13"/>
      <c r="V1608" s="13"/>
      <c r="W1608" s="13"/>
      <c r="X1608" s="13"/>
      <c r="Y1608" s="13"/>
      <c r="Z1608" s="13"/>
      <c r="AA1608" s="13"/>
      <c r="AB1608" s="13"/>
      <c r="AC1608" s="13"/>
      <c r="AD1608" s="13"/>
      <c r="AE1608" s="13"/>
      <c r="AT1608" s="261" t="s">
        <v>364</v>
      </c>
      <c r="AU1608" s="261" t="s">
        <v>227</v>
      </c>
      <c r="AV1608" s="13" t="s">
        <v>88</v>
      </c>
      <c r="AW1608" s="13" t="s">
        <v>36</v>
      </c>
      <c r="AX1608" s="13" t="s">
        <v>81</v>
      </c>
      <c r="AY1608" s="261" t="s">
        <v>215</v>
      </c>
    </row>
    <row r="1609" s="14" customFormat="1">
      <c r="A1609" s="14"/>
      <c r="B1609" s="262"/>
      <c r="C1609" s="263"/>
      <c r="D1609" s="233" t="s">
        <v>364</v>
      </c>
      <c r="E1609" s="264" t="s">
        <v>1</v>
      </c>
      <c r="F1609" s="265" t="s">
        <v>1532</v>
      </c>
      <c r="G1609" s="263"/>
      <c r="H1609" s="266">
        <v>19.98</v>
      </c>
      <c r="I1609" s="267"/>
      <c r="J1609" s="263"/>
      <c r="K1609" s="263"/>
      <c r="L1609" s="268"/>
      <c r="M1609" s="269"/>
      <c r="N1609" s="270"/>
      <c r="O1609" s="270"/>
      <c r="P1609" s="270"/>
      <c r="Q1609" s="270"/>
      <c r="R1609" s="270"/>
      <c r="S1609" s="270"/>
      <c r="T1609" s="271"/>
      <c r="U1609" s="14"/>
      <c r="V1609" s="14"/>
      <c r="W1609" s="14"/>
      <c r="X1609" s="14"/>
      <c r="Y1609" s="14"/>
      <c r="Z1609" s="14"/>
      <c r="AA1609" s="14"/>
      <c r="AB1609" s="14"/>
      <c r="AC1609" s="14"/>
      <c r="AD1609" s="14"/>
      <c r="AE1609" s="14"/>
      <c r="AT1609" s="272" t="s">
        <v>364</v>
      </c>
      <c r="AU1609" s="272" t="s">
        <v>227</v>
      </c>
      <c r="AV1609" s="14" t="s">
        <v>90</v>
      </c>
      <c r="AW1609" s="14" t="s">
        <v>36</v>
      </c>
      <c r="AX1609" s="14" t="s">
        <v>81</v>
      </c>
      <c r="AY1609" s="272" t="s">
        <v>215</v>
      </c>
    </row>
    <row r="1610" s="14" customFormat="1">
      <c r="A1610" s="14"/>
      <c r="B1610" s="262"/>
      <c r="C1610" s="263"/>
      <c r="D1610" s="233" t="s">
        <v>364</v>
      </c>
      <c r="E1610" s="264" t="s">
        <v>1</v>
      </c>
      <c r="F1610" s="265" t="s">
        <v>1533</v>
      </c>
      <c r="G1610" s="263"/>
      <c r="H1610" s="266">
        <v>-1.3999999999999999</v>
      </c>
      <c r="I1610" s="267"/>
      <c r="J1610" s="263"/>
      <c r="K1610" s="263"/>
      <c r="L1610" s="268"/>
      <c r="M1610" s="269"/>
      <c r="N1610" s="270"/>
      <c r="O1610" s="270"/>
      <c r="P1610" s="270"/>
      <c r="Q1610" s="270"/>
      <c r="R1610" s="270"/>
      <c r="S1610" s="270"/>
      <c r="T1610" s="271"/>
      <c r="U1610" s="14"/>
      <c r="V1610" s="14"/>
      <c r="W1610" s="14"/>
      <c r="X1610" s="14"/>
      <c r="Y1610" s="14"/>
      <c r="Z1610" s="14"/>
      <c r="AA1610" s="14"/>
      <c r="AB1610" s="14"/>
      <c r="AC1610" s="14"/>
      <c r="AD1610" s="14"/>
      <c r="AE1610" s="14"/>
      <c r="AT1610" s="272" t="s">
        <v>364</v>
      </c>
      <c r="AU1610" s="272" t="s">
        <v>227</v>
      </c>
      <c r="AV1610" s="14" t="s">
        <v>90</v>
      </c>
      <c r="AW1610" s="14" t="s">
        <v>36</v>
      </c>
      <c r="AX1610" s="14" t="s">
        <v>81</v>
      </c>
      <c r="AY1610" s="272" t="s">
        <v>215</v>
      </c>
    </row>
    <row r="1611" s="13" customFormat="1">
      <c r="A1611" s="13"/>
      <c r="B1611" s="252"/>
      <c r="C1611" s="253"/>
      <c r="D1611" s="233" t="s">
        <v>364</v>
      </c>
      <c r="E1611" s="254" t="s">
        <v>1</v>
      </c>
      <c r="F1611" s="255" t="s">
        <v>1534</v>
      </c>
      <c r="G1611" s="253"/>
      <c r="H1611" s="254" t="s">
        <v>1</v>
      </c>
      <c r="I1611" s="256"/>
      <c r="J1611" s="253"/>
      <c r="K1611" s="253"/>
      <c r="L1611" s="257"/>
      <c r="M1611" s="258"/>
      <c r="N1611" s="259"/>
      <c r="O1611" s="259"/>
      <c r="P1611" s="259"/>
      <c r="Q1611" s="259"/>
      <c r="R1611" s="259"/>
      <c r="S1611" s="259"/>
      <c r="T1611" s="260"/>
      <c r="U1611" s="13"/>
      <c r="V1611" s="13"/>
      <c r="W1611" s="13"/>
      <c r="X1611" s="13"/>
      <c r="Y1611" s="13"/>
      <c r="Z1611" s="13"/>
      <c r="AA1611" s="13"/>
      <c r="AB1611" s="13"/>
      <c r="AC1611" s="13"/>
      <c r="AD1611" s="13"/>
      <c r="AE1611" s="13"/>
      <c r="AT1611" s="261" t="s">
        <v>364</v>
      </c>
      <c r="AU1611" s="261" t="s">
        <v>227</v>
      </c>
      <c r="AV1611" s="13" t="s">
        <v>88</v>
      </c>
      <c r="AW1611" s="13" t="s">
        <v>36</v>
      </c>
      <c r="AX1611" s="13" t="s">
        <v>81</v>
      </c>
      <c r="AY1611" s="261" t="s">
        <v>215</v>
      </c>
    </row>
    <row r="1612" s="14" customFormat="1">
      <c r="A1612" s="14"/>
      <c r="B1612" s="262"/>
      <c r="C1612" s="263"/>
      <c r="D1612" s="233" t="s">
        <v>364</v>
      </c>
      <c r="E1612" s="264" t="s">
        <v>1</v>
      </c>
      <c r="F1612" s="265" t="s">
        <v>1532</v>
      </c>
      <c r="G1612" s="263"/>
      <c r="H1612" s="266">
        <v>19.98</v>
      </c>
      <c r="I1612" s="267"/>
      <c r="J1612" s="263"/>
      <c r="K1612" s="263"/>
      <c r="L1612" s="268"/>
      <c r="M1612" s="269"/>
      <c r="N1612" s="270"/>
      <c r="O1612" s="270"/>
      <c r="P1612" s="270"/>
      <c r="Q1612" s="270"/>
      <c r="R1612" s="270"/>
      <c r="S1612" s="270"/>
      <c r="T1612" s="271"/>
      <c r="U1612" s="14"/>
      <c r="V1612" s="14"/>
      <c r="W1612" s="14"/>
      <c r="X1612" s="14"/>
      <c r="Y1612" s="14"/>
      <c r="Z1612" s="14"/>
      <c r="AA1612" s="14"/>
      <c r="AB1612" s="14"/>
      <c r="AC1612" s="14"/>
      <c r="AD1612" s="14"/>
      <c r="AE1612" s="14"/>
      <c r="AT1612" s="272" t="s">
        <v>364</v>
      </c>
      <c r="AU1612" s="272" t="s">
        <v>227</v>
      </c>
      <c r="AV1612" s="14" t="s">
        <v>90</v>
      </c>
      <c r="AW1612" s="14" t="s">
        <v>36</v>
      </c>
      <c r="AX1612" s="14" t="s">
        <v>81</v>
      </c>
      <c r="AY1612" s="272" t="s">
        <v>215</v>
      </c>
    </row>
    <row r="1613" s="14" customFormat="1">
      <c r="A1613" s="14"/>
      <c r="B1613" s="262"/>
      <c r="C1613" s="263"/>
      <c r="D1613" s="233" t="s">
        <v>364</v>
      </c>
      <c r="E1613" s="264" t="s">
        <v>1</v>
      </c>
      <c r="F1613" s="265" t="s">
        <v>1533</v>
      </c>
      <c r="G1613" s="263"/>
      <c r="H1613" s="266">
        <v>-1.3999999999999999</v>
      </c>
      <c r="I1613" s="267"/>
      <c r="J1613" s="263"/>
      <c r="K1613" s="263"/>
      <c r="L1613" s="268"/>
      <c r="M1613" s="269"/>
      <c r="N1613" s="270"/>
      <c r="O1613" s="270"/>
      <c r="P1613" s="270"/>
      <c r="Q1613" s="270"/>
      <c r="R1613" s="270"/>
      <c r="S1613" s="270"/>
      <c r="T1613" s="271"/>
      <c r="U1613" s="14"/>
      <c r="V1613" s="14"/>
      <c r="W1613" s="14"/>
      <c r="X1613" s="14"/>
      <c r="Y1613" s="14"/>
      <c r="Z1613" s="14"/>
      <c r="AA1613" s="14"/>
      <c r="AB1613" s="14"/>
      <c r="AC1613" s="14"/>
      <c r="AD1613" s="14"/>
      <c r="AE1613" s="14"/>
      <c r="AT1613" s="272" t="s">
        <v>364</v>
      </c>
      <c r="AU1613" s="272" t="s">
        <v>227</v>
      </c>
      <c r="AV1613" s="14" t="s">
        <v>90</v>
      </c>
      <c r="AW1613" s="14" t="s">
        <v>36</v>
      </c>
      <c r="AX1613" s="14" t="s">
        <v>81</v>
      </c>
      <c r="AY1613" s="272" t="s">
        <v>215</v>
      </c>
    </row>
    <row r="1614" s="13" customFormat="1">
      <c r="A1614" s="13"/>
      <c r="B1614" s="252"/>
      <c r="C1614" s="253"/>
      <c r="D1614" s="233" t="s">
        <v>364</v>
      </c>
      <c r="E1614" s="254" t="s">
        <v>1</v>
      </c>
      <c r="F1614" s="255" t="s">
        <v>1535</v>
      </c>
      <c r="G1614" s="253"/>
      <c r="H1614" s="254" t="s">
        <v>1</v>
      </c>
      <c r="I1614" s="256"/>
      <c r="J1614" s="253"/>
      <c r="K1614" s="253"/>
      <c r="L1614" s="257"/>
      <c r="M1614" s="258"/>
      <c r="N1614" s="259"/>
      <c r="O1614" s="259"/>
      <c r="P1614" s="259"/>
      <c r="Q1614" s="259"/>
      <c r="R1614" s="259"/>
      <c r="S1614" s="259"/>
      <c r="T1614" s="260"/>
      <c r="U1614" s="13"/>
      <c r="V1614" s="13"/>
      <c r="W1614" s="13"/>
      <c r="X1614" s="13"/>
      <c r="Y1614" s="13"/>
      <c r="Z1614" s="13"/>
      <c r="AA1614" s="13"/>
      <c r="AB1614" s="13"/>
      <c r="AC1614" s="13"/>
      <c r="AD1614" s="13"/>
      <c r="AE1614" s="13"/>
      <c r="AT1614" s="261" t="s">
        <v>364</v>
      </c>
      <c r="AU1614" s="261" t="s">
        <v>227</v>
      </c>
      <c r="AV1614" s="13" t="s">
        <v>88</v>
      </c>
      <c r="AW1614" s="13" t="s">
        <v>36</v>
      </c>
      <c r="AX1614" s="13" t="s">
        <v>81</v>
      </c>
      <c r="AY1614" s="261" t="s">
        <v>215</v>
      </c>
    </row>
    <row r="1615" s="14" customFormat="1">
      <c r="A1615" s="14"/>
      <c r="B1615" s="262"/>
      <c r="C1615" s="263"/>
      <c r="D1615" s="233" t="s">
        <v>364</v>
      </c>
      <c r="E1615" s="264" t="s">
        <v>1</v>
      </c>
      <c r="F1615" s="265" t="s">
        <v>1536</v>
      </c>
      <c r="G1615" s="263"/>
      <c r="H1615" s="266">
        <v>35.520000000000003</v>
      </c>
      <c r="I1615" s="267"/>
      <c r="J1615" s="263"/>
      <c r="K1615" s="263"/>
      <c r="L1615" s="268"/>
      <c r="M1615" s="269"/>
      <c r="N1615" s="270"/>
      <c r="O1615" s="270"/>
      <c r="P1615" s="270"/>
      <c r="Q1615" s="270"/>
      <c r="R1615" s="270"/>
      <c r="S1615" s="270"/>
      <c r="T1615" s="271"/>
      <c r="U1615" s="14"/>
      <c r="V1615" s="14"/>
      <c r="W1615" s="14"/>
      <c r="X1615" s="14"/>
      <c r="Y1615" s="14"/>
      <c r="Z1615" s="14"/>
      <c r="AA1615" s="14"/>
      <c r="AB1615" s="14"/>
      <c r="AC1615" s="14"/>
      <c r="AD1615" s="14"/>
      <c r="AE1615" s="14"/>
      <c r="AT1615" s="272" t="s">
        <v>364</v>
      </c>
      <c r="AU1615" s="272" t="s">
        <v>227</v>
      </c>
      <c r="AV1615" s="14" t="s">
        <v>90</v>
      </c>
      <c r="AW1615" s="14" t="s">
        <v>36</v>
      </c>
      <c r="AX1615" s="14" t="s">
        <v>81</v>
      </c>
      <c r="AY1615" s="272" t="s">
        <v>215</v>
      </c>
    </row>
    <row r="1616" s="14" customFormat="1">
      <c r="A1616" s="14"/>
      <c r="B1616" s="262"/>
      <c r="C1616" s="263"/>
      <c r="D1616" s="233" t="s">
        <v>364</v>
      </c>
      <c r="E1616" s="264" t="s">
        <v>1</v>
      </c>
      <c r="F1616" s="265" t="s">
        <v>831</v>
      </c>
      <c r="G1616" s="263"/>
      <c r="H1616" s="266">
        <v>-1.6000000000000001</v>
      </c>
      <c r="I1616" s="267"/>
      <c r="J1616" s="263"/>
      <c r="K1616" s="263"/>
      <c r="L1616" s="268"/>
      <c r="M1616" s="269"/>
      <c r="N1616" s="270"/>
      <c r="O1616" s="270"/>
      <c r="P1616" s="270"/>
      <c r="Q1616" s="270"/>
      <c r="R1616" s="270"/>
      <c r="S1616" s="270"/>
      <c r="T1616" s="271"/>
      <c r="U1616" s="14"/>
      <c r="V1616" s="14"/>
      <c r="W1616" s="14"/>
      <c r="X1616" s="14"/>
      <c r="Y1616" s="14"/>
      <c r="Z1616" s="14"/>
      <c r="AA1616" s="14"/>
      <c r="AB1616" s="14"/>
      <c r="AC1616" s="14"/>
      <c r="AD1616" s="14"/>
      <c r="AE1616" s="14"/>
      <c r="AT1616" s="272" t="s">
        <v>364</v>
      </c>
      <c r="AU1616" s="272" t="s">
        <v>227</v>
      </c>
      <c r="AV1616" s="14" t="s">
        <v>90</v>
      </c>
      <c r="AW1616" s="14" t="s">
        <v>36</v>
      </c>
      <c r="AX1616" s="14" t="s">
        <v>81</v>
      </c>
      <c r="AY1616" s="272" t="s">
        <v>215</v>
      </c>
    </row>
    <row r="1617" s="14" customFormat="1">
      <c r="A1617" s="14"/>
      <c r="B1617" s="262"/>
      <c r="C1617" s="263"/>
      <c r="D1617" s="233" t="s">
        <v>364</v>
      </c>
      <c r="E1617" s="264" t="s">
        <v>1</v>
      </c>
      <c r="F1617" s="265" t="s">
        <v>832</v>
      </c>
      <c r="G1617" s="263"/>
      <c r="H1617" s="266">
        <v>-1.8</v>
      </c>
      <c r="I1617" s="267"/>
      <c r="J1617" s="263"/>
      <c r="K1617" s="263"/>
      <c r="L1617" s="268"/>
      <c r="M1617" s="269"/>
      <c r="N1617" s="270"/>
      <c r="O1617" s="270"/>
      <c r="P1617" s="270"/>
      <c r="Q1617" s="270"/>
      <c r="R1617" s="270"/>
      <c r="S1617" s="270"/>
      <c r="T1617" s="271"/>
      <c r="U1617" s="14"/>
      <c r="V1617" s="14"/>
      <c r="W1617" s="14"/>
      <c r="X1617" s="14"/>
      <c r="Y1617" s="14"/>
      <c r="Z1617" s="14"/>
      <c r="AA1617" s="14"/>
      <c r="AB1617" s="14"/>
      <c r="AC1617" s="14"/>
      <c r="AD1617" s="14"/>
      <c r="AE1617" s="14"/>
      <c r="AT1617" s="272" t="s">
        <v>364</v>
      </c>
      <c r="AU1617" s="272" t="s">
        <v>227</v>
      </c>
      <c r="AV1617" s="14" t="s">
        <v>90</v>
      </c>
      <c r="AW1617" s="14" t="s">
        <v>36</v>
      </c>
      <c r="AX1617" s="14" t="s">
        <v>81</v>
      </c>
      <c r="AY1617" s="272" t="s">
        <v>215</v>
      </c>
    </row>
    <row r="1618" s="13" customFormat="1">
      <c r="A1618" s="13"/>
      <c r="B1618" s="252"/>
      <c r="C1618" s="253"/>
      <c r="D1618" s="233" t="s">
        <v>364</v>
      </c>
      <c r="E1618" s="254" t="s">
        <v>1</v>
      </c>
      <c r="F1618" s="255" t="s">
        <v>1148</v>
      </c>
      <c r="G1618" s="253"/>
      <c r="H1618" s="254" t="s">
        <v>1</v>
      </c>
      <c r="I1618" s="256"/>
      <c r="J1618" s="253"/>
      <c r="K1618" s="253"/>
      <c r="L1618" s="257"/>
      <c r="M1618" s="258"/>
      <c r="N1618" s="259"/>
      <c r="O1618" s="259"/>
      <c r="P1618" s="259"/>
      <c r="Q1618" s="259"/>
      <c r="R1618" s="259"/>
      <c r="S1618" s="259"/>
      <c r="T1618" s="260"/>
      <c r="U1618" s="13"/>
      <c r="V1618" s="13"/>
      <c r="W1618" s="13"/>
      <c r="X1618" s="13"/>
      <c r="Y1618" s="13"/>
      <c r="Z1618" s="13"/>
      <c r="AA1618" s="13"/>
      <c r="AB1618" s="13"/>
      <c r="AC1618" s="13"/>
      <c r="AD1618" s="13"/>
      <c r="AE1618" s="13"/>
      <c r="AT1618" s="261" t="s">
        <v>364</v>
      </c>
      <c r="AU1618" s="261" t="s">
        <v>227</v>
      </c>
      <c r="AV1618" s="13" t="s">
        <v>88</v>
      </c>
      <c r="AW1618" s="13" t="s">
        <v>36</v>
      </c>
      <c r="AX1618" s="13" t="s">
        <v>81</v>
      </c>
      <c r="AY1618" s="261" t="s">
        <v>215</v>
      </c>
    </row>
    <row r="1619" s="14" customFormat="1">
      <c r="A1619" s="14"/>
      <c r="B1619" s="262"/>
      <c r="C1619" s="263"/>
      <c r="D1619" s="233" t="s">
        <v>364</v>
      </c>
      <c r="E1619" s="264" t="s">
        <v>1</v>
      </c>
      <c r="F1619" s="265" t="s">
        <v>1537</v>
      </c>
      <c r="G1619" s="263"/>
      <c r="H1619" s="266">
        <v>37.369999999999997</v>
      </c>
      <c r="I1619" s="267"/>
      <c r="J1619" s="263"/>
      <c r="K1619" s="263"/>
      <c r="L1619" s="268"/>
      <c r="M1619" s="269"/>
      <c r="N1619" s="270"/>
      <c r="O1619" s="270"/>
      <c r="P1619" s="270"/>
      <c r="Q1619" s="270"/>
      <c r="R1619" s="270"/>
      <c r="S1619" s="270"/>
      <c r="T1619" s="271"/>
      <c r="U1619" s="14"/>
      <c r="V1619" s="14"/>
      <c r="W1619" s="14"/>
      <c r="X1619" s="14"/>
      <c r="Y1619" s="14"/>
      <c r="Z1619" s="14"/>
      <c r="AA1619" s="14"/>
      <c r="AB1619" s="14"/>
      <c r="AC1619" s="14"/>
      <c r="AD1619" s="14"/>
      <c r="AE1619" s="14"/>
      <c r="AT1619" s="272" t="s">
        <v>364</v>
      </c>
      <c r="AU1619" s="272" t="s">
        <v>227</v>
      </c>
      <c r="AV1619" s="14" t="s">
        <v>90</v>
      </c>
      <c r="AW1619" s="14" t="s">
        <v>36</v>
      </c>
      <c r="AX1619" s="14" t="s">
        <v>81</v>
      </c>
      <c r="AY1619" s="272" t="s">
        <v>215</v>
      </c>
    </row>
    <row r="1620" s="14" customFormat="1">
      <c r="A1620" s="14"/>
      <c r="B1620" s="262"/>
      <c r="C1620" s="263"/>
      <c r="D1620" s="233" t="s">
        <v>364</v>
      </c>
      <c r="E1620" s="264" t="s">
        <v>1</v>
      </c>
      <c r="F1620" s="265" t="s">
        <v>1106</v>
      </c>
      <c r="G1620" s="263"/>
      <c r="H1620" s="266">
        <v>-2.7999999999999998</v>
      </c>
      <c r="I1620" s="267"/>
      <c r="J1620" s="263"/>
      <c r="K1620" s="263"/>
      <c r="L1620" s="268"/>
      <c r="M1620" s="269"/>
      <c r="N1620" s="270"/>
      <c r="O1620" s="270"/>
      <c r="P1620" s="270"/>
      <c r="Q1620" s="270"/>
      <c r="R1620" s="270"/>
      <c r="S1620" s="270"/>
      <c r="T1620" s="271"/>
      <c r="U1620" s="14"/>
      <c r="V1620" s="14"/>
      <c r="W1620" s="14"/>
      <c r="X1620" s="14"/>
      <c r="Y1620" s="14"/>
      <c r="Z1620" s="14"/>
      <c r="AA1620" s="14"/>
      <c r="AB1620" s="14"/>
      <c r="AC1620" s="14"/>
      <c r="AD1620" s="14"/>
      <c r="AE1620" s="14"/>
      <c r="AT1620" s="272" t="s">
        <v>364</v>
      </c>
      <c r="AU1620" s="272" t="s">
        <v>227</v>
      </c>
      <c r="AV1620" s="14" t="s">
        <v>90</v>
      </c>
      <c r="AW1620" s="14" t="s">
        <v>36</v>
      </c>
      <c r="AX1620" s="14" t="s">
        <v>81</v>
      </c>
      <c r="AY1620" s="272" t="s">
        <v>215</v>
      </c>
    </row>
    <row r="1621" s="14" customFormat="1">
      <c r="A1621" s="14"/>
      <c r="B1621" s="262"/>
      <c r="C1621" s="263"/>
      <c r="D1621" s="233" t="s">
        <v>364</v>
      </c>
      <c r="E1621" s="264" t="s">
        <v>1</v>
      </c>
      <c r="F1621" s="265" t="s">
        <v>831</v>
      </c>
      <c r="G1621" s="263"/>
      <c r="H1621" s="266">
        <v>-1.6000000000000001</v>
      </c>
      <c r="I1621" s="267"/>
      <c r="J1621" s="263"/>
      <c r="K1621" s="263"/>
      <c r="L1621" s="268"/>
      <c r="M1621" s="269"/>
      <c r="N1621" s="270"/>
      <c r="O1621" s="270"/>
      <c r="P1621" s="270"/>
      <c r="Q1621" s="270"/>
      <c r="R1621" s="270"/>
      <c r="S1621" s="270"/>
      <c r="T1621" s="271"/>
      <c r="U1621" s="14"/>
      <c r="V1621" s="14"/>
      <c r="W1621" s="14"/>
      <c r="X1621" s="14"/>
      <c r="Y1621" s="14"/>
      <c r="Z1621" s="14"/>
      <c r="AA1621" s="14"/>
      <c r="AB1621" s="14"/>
      <c r="AC1621" s="14"/>
      <c r="AD1621" s="14"/>
      <c r="AE1621" s="14"/>
      <c r="AT1621" s="272" t="s">
        <v>364</v>
      </c>
      <c r="AU1621" s="272" t="s">
        <v>227</v>
      </c>
      <c r="AV1621" s="14" t="s">
        <v>90</v>
      </c>
      <c r="AW1621" s="14" t="s">
        <v>36</v>
      </c>
      <c r="AX1621" s="14" t="s">
        <v>81</v>
      </c>
      <c r="AY1621" s="272" t="s">
        <v>215</v>
      </c>
    </row>
    <row r="1622" s="13" customFormat="1">
      <c r="A1622" s="13"/>
      <c r="B1622" s="252"/>
      <c r="C1622" s="253"/>
      <c r="D1622" s="233" t="s">
        <v>364</v>
      </c>
      <c r="E1622" s="254" t="s">
        <v>1</v>
      </c>
      <c r="F1622" s="255" t="s">
        <v>1538</v>
      </c>
      <c r="G1622" s="253"/>
      <c r="H1622" s="254" t="s">
        <v>1</v>
      </c>
      <c r="I1622" s="256"/>
      <c r="J1622" s="253"/>
      <c r="K1622" s="253"/>
      <c r="L1622" s="257"/>
      <c r="M1622" s="258"/>
      <c r="N1622" s="259"/>
      <c r="O1622" s="259"/>
      <c r="P1622" s="259"/>
      <c r="Q1622" s="259"/>
      <c r="R1622" s="259"/>
      <c r="S1622" s="259"/>
      <c r="T1622" s="260"/>
      <c r="U1622" s="13"/>
      <c r="V1622" s="13"/>
      <c r="W1622" s="13"/>
      <c r="X1622" s="13"/>
      <c r="Y1622" s="13"/>
      <c r="Z1622" s="13"/>
      <c r="AA1622" s="13"/>
      <c r="AB1622" s="13"/>
      <c r="AC1622" s="13"/>
      <c r="AD1622" s="13"/>
      <c r="AE1622" s="13"/>
      <c r="AT1622" s="261" t="s">
        <v>364</v>
      </c>
      <c r="AU1622" s="261" t="s">
        <v>227</v>
      </c>
      <c r="AV1622" s="13" t="s">
        <v>88</v>
      </c>
      <c r="AW1622" s="13" t="s">
        <v>36</v>
      </c>
      <c r="AX1622" s="13" t="s">
        <v>81</v>
      </c>
      <c r="AY1622" s="261" t="s">
        <v>215</v>
      </c>
    </row>
    <row r="1623" s="14" customFormat="1">
      <c r="A1623" s="14"/>
      <c r="B1623" s="262"/>
      <c r="C1623" s="263"/>
      <c r="D1623" s="233" t="s">
        <v>364</v>
      </c>
      <c r="E1623" s="264" t="s">
        <v>1</v>
      </c>
      <c r="F1623" s="265" t="s">
        <v>1539</v>
      </c>
      <c r="G1623" s="263"/>
      <c r="H1623" s="266">
        <v>19.239999999999998</v>
      </c>
      <c r="I1623" s="267"/>
      <c r="J1623" s="263"/>
      <c r="K1623" s="263"/>
      <c r="L1623" s="268"/>
      <c r="M1623" s="269"/>
      <c r="N1623" s="270"/>
      <c r="O1623" s="270"/>
      <c r="P1623" s="270"/>
      <c r="Q1623" s="270"/>
      <c r="R1623" s="270"/>
      <c r="S1623" s="270"/>
      <c r="T1623" s="271"/>
      <c r="U1623" s="14"/>
      <c r="V1623" s="14"/>
      <c r="W1623" s="14"/>
      <c r="X1623" s="14"/>
      <c r="Y1623" s="14"/>
      <c r="Z1623" s="14"/>
      <c r="AA1623" s="14"/>
      <c r="AB1623" s="14"/>
      <c r="AC1623" s="14"/>
      <c r="AD1623" s="14"/>
      <c r="AE1623" s="14"/>
      <c r="AT1623" s="272" t="s">
        <v>364</v>
      </c>
      <c r="AU1623" s="272" t="s">
        <v>227</v>
      </c>
      <c r="AV1623" s="14" t="s">
        <v>90</v>
      </c>
      <c r="AW1623" s="14" t="s">
        <v>36</v>
      </c>
      <c r="AX1623" s="14" t="s">
        <v>81</v>
      </c>
      <c r="AY1623" s="272" t="s">
        <v>215</v>
      </c>
    </row>
    <row r="1624" s="14" customFormat="1">
      <c r="A1624" s="14"/>
      <c r="B1624" s="262"/>
      <c r="C1624" s="263"/>
      <c r="D1624" s="233" t="s">
        <v>364</v>
      </c>
      <c r="E1624" s="264" t="s">
        <v>1</v>
      </c>
      <c r="F1624" s="265" t="s">
        <v>1533</v>
      </c>
      <c r="G1624" s="263"/>
      <c r="H1624" s="266">
        <v>-1.3999999999999999</v>
      </c>
      <c r="I1624" s="267"/>
      <c r="J1624" s="263"/>
      <c r="K1624" s="263"/>
      <c r="L1624" s="268"/>
      <c r="M1624" s="269"/>
      <c r="N1624" s="270"/>
      <c r="O1624" s="270"/>
      <c r="P1624" s="270"/>
      <c r="Q1624" s="270"/>
      <c r="R1624" s="270"/>
      <c r="S1624" s="270"/>
      <c r="T1624" s="271"/>
      <c r="U1624" s="14"/>
      <c r="V1624" s="14"/>
      <c r="W1624" s="14"/>
      <c r="X1624" s="14"/>
      <c r="Y1624" s="14"/>
      <c r="Z1624" s="14"/>
      <c r="AA1624" s="14"/>
      <c r="AB1624" s="14"/>
      <c r="AC1624" s="14"/>
      <c r="AD1624" s="14"/>
      <c r="AE1624" s="14"/>
      <c r="AT1624" s="272" t="s">
        <v>364</v>
      </c>
      <c r="AU1624" s="272" t="s">
        <v>227</v>
      </c>
      <c r="AV1624" s="14" t="s">
        <v>90</v>
      </c>
      <c r="AW1624" s="14" t="s">
        <v>36</v>
      </c>
      <c r="AX1624" s="14" t="s">
        <v>81</v>
      </c>
      <c r="AY1624" s="272" t="s">
        <v>215</v>
      </c>
    </row>
    <row r="1625" s="13" customFormat="1">
      <c r="A1625" s="13"/>
      <c r="B1625" s="252"/>
      <c r="C1625" s="253"/>
      <c r="D1625" s="233" t="s">
        <v>364</v>
      </c>
      <c r="E1625" s="254" t="s">
        <v>1</v>
      </c>
      <c r="F1625" s="255" t="s">
        <v>1540</v>
      </c>
      <c r="G1625" s="253"/>
      <c r="H1625" s="254" t="s">
        <v>1</v>
      </c>
      <c r="I1625" s="256"/>
      <c r="J1625" s="253"/>
      <c r="K1625" s="253"/>
      <c r="L1625" s="257"/>
      <c r="M1625" s="258"/>
      <c r="N1625" s="259"/>
      <c r="O1625" s="259"/>
      <c r="P1625" s="259"/>
      <c r="Q1625" s="259"/>
      <c r="R1625" s="259"/>
      <c r="S1625" s="259"/>
      <c r="T1625" s="260"/>
      <c r="U1625" s="13"/>
      <c r="V1625" s="13"/>
      <c r="W1625" s="13"/>
      <c r="X1625" s="13"/>
      <c r="Y1625" s="13"/>
      <c r="Z1625" s="13"/>
      <c r="AA1625" s="13"/>
      <c r="AB1625" s="13"/>
      <c r="AC1625" s="13"/>
      <c r="AD1625" s="13"/>
      <c r="AE1625" s="13"/>
      <c r="AT1625" s="261" t="s">
        <v>364</v>
      </c>
      <c r="AU1625" s="261" t="s">
        <v>227</v>
      </c>
      <c r="AV1625" s="13" t="s">
        <v>88</v>
      </c>
      <c r="AW1625" s="13" t="s">
        <v>36</v>
      </c>
      <c r="AX1625" s="13" t="s">
        <v>81</v>
      </c>
      <c r="AY1625" s="261" t="s">
        <v>215</v>
      </c>
    </row>
    <row r="1626" s="14" customFormat="1">
      <c r="A1626" s="14"/>
      <c r="B1626" s="262"/>
      <c r="C1626" s="263"/>
      <c r="D1626" s="233" t="s">
        <v>364</v>
      </c>
      <c r="E1626" s="264" t="s">
        <v>1</v>
      </c>
      <c r="F1626" s="265" t="s">
        <v>1539</v>
      </c>
      <c r="G1626" s="263"/>
      <c r="H1626" s="266">
        <v>19.239999999999998</v>
      </c>
      <c r="I1626" s="267"/>
      <c r="J1626" s="263"/>
      <c r="K1626" s="263"/>
      <c r="L1626" s="268"/>
      <c r="M1626" s="269"/>
      <c r="N1626" s="270"/>
      <c r="O1626" s="270"/>
      <c r="P1626" s="270"/>
      <c r="Q1626" s="270"/>
      <c r="R1626" s="270"/>
      <c r="S1626" s="270"/>
      <c r="T1626" s="271"/>
      <c r="U1626" s="14"/>
      <c r="V1626" s="14"/>
      <c r="W1626" s="14"/>
      <c r="X1626" s="14"/>
      <c r="Y1626" s="14"/>
      <c r="Z1626" s="14"/>
      <c r="AA1626" s="14"/>
      <c r="AB1626" s="14"/>
      <c r="AC1626" s="14"/>
      <c r="AD1626" s="14"/>
      <c r="AE1626" s="14"/>
      <c r="AT1626" s="272" t="s">
        <v>364</v>
      </c>
      <c r="AU1626" s="272" t="s">
        <v>227</v>
      </c>
      <c r="AV1626" s="14" t="s">
        <v>90</v>
      </c>
      <c r="AW1626" s="14" t="s">
        <v>36</v>
      </c>
      <c r="AX1626" s="14" t="s">
        <v>81</v>
      </c>
      <c r="AY1626" s="272" t="s">
        <v>215</v>
      </c>
    </row>
    <row r="1627" s="14" customFormat="1">
      <c r="A1627" s="14"/>
      <c r="B1627" s="262"/>
      <c r="C1627" s="263"/>
      <c r="D1627" s="233" t="s">
        <v>364</v>
      </c>
      <c r="E1627" s="264" t="s">
        <v>1</v>
      </c>
      <c r="F1627" s="265" t="s">
        <v>1533</v>
      </c>
      <c r="G1627" s="263"/>
      <c r="H1627" s="266">
        <v>-1.3999999999999999</v>
      </c>
      <c r="I1627" s="267"/>
      <c r="J1627" s="263"/>
      <c r="K1627" s="263"/>
      <c r="L1627" s="268"/>
      <c r="M1627" s="269"/>
      <c r="N1627" s="270"/>
      <c r="O1627" s="270"/>
      <c r="P1627" s="270"/>
      <c r="Q1627" s="270"/>
      <c r="R1627" s="270"/>
      <c r="S1627" s="270"/>
      <c r="T1627" s="271"/>
      <c r="U1627" s="14"/>
      <c r="V1627" s="14"/>
      <c r="W1627" s="14"/>
      <c r="X1627" s="14"/>
      <c r="Y1627" s="14"/>
      <c r="Z1627" s="14"/>
      <c r="AA1627" s="14"/>
      <c r="AB1627" s="14"/>
      <c r="AC1627" s="14"/>
      <c r="AD1627" s="14"/>
      <c r="AE1627" s="14"/>
      <c r="AT1627" s="272" t="s">
        <v>364</v>
      </c>
      <c r="AU1627" s="272" t="s">
        <v>227</v>
      </c>
      <c r="AV1627" s="14" t="s">
        <v>90</v>
      </c>
      <c r="AW1627" s="14" t="s">
        <v>36</v>
      </c>
      <c r="AX1627" s="14" t="s">
        <v>81</v>
      </c>
      <c r="AY1627" s="272" t="s">
        <v>215</v>
      </c>
    </row>
    <row r="1628" s="13" customFormat="1">
      <c r="A1628" s="13"/>
      <c r="B1628" s="252"/>
      <c r="C1628" s="253"/>
      <c r="D1628" s="233" t="s">
        <v>364</v>
      </c>
      <c r="E1628" s="254" t="s">
        <v>1</v>
      </c>
      <c r="F1628" s="255" t="s">
        <v>1408</v>
      </c>
      <c r="G1628" s="253"/>
      <c r="H1628" s="254" t="s">
        <v>1</v>
      </c>
      <c r="I1628" s="256"/>
      <c r="J1628" s="253"/>
      <c r="K1628" s="253"/>
      <c r="L1628" s="257"/>
      <c r="M1628" s="258"/>
      <c r="N1628" s="259"/>
      <c r="O1628" s="259"/>
      <c r="P1628" s="259"/>
      <c r="Q1628" s="259"/>
      <c r="R1628" s="259"/>
      <c r="S1628" s="259"/>
      <c r="T1628" s="260"/>
      <c r="U1628" s="13"/>
      <c r="V1628" s="13"/>
      <c r="W1628" s="13"/>
      <c r="X1628" s="13"/>
      <c r="Y1628" s="13"/>
      <c r="Z1628" s="13"/>
      <c r="AA1628" s="13"/>
      <c r="AB1628" s="13"/>
      <c r="AC1628" s="13"/>
      <c r="AD1628" s="13"/>
      <c r="AE1628" s="13"/>
      <c r="AT1628" s="261" t="s">
        <v>364</v>
      </c>
      <c r="AU1628" s="261" t="s">
        <v>227</v>
      </c>
      <c r="AV1628" s="13" t="s">
        <v>88</v>
      </c>
      <c r="AW1628" s="13" t="s">
        <v>36</v>
      </c>
      <c r="AX1628" s="13" t="s">
        <v>81</v>
      </c>
      <c r="AY1628" s="261" t="s">
        <v>215</v>
      </c>
    </row>
    <row r="1629" s="14" customFormat="1">
      <c r="A1629" s="14"/>
      <c r="B1629" s="262"/>
      <c r="C1629" s="263"/>
      <c r="D1629" s="233" t="s">
        <v>364</v>
      </c>
      <c r="E1629" s="264" t="s">
        <v>1</v>
      </c>
      <c r="F1629" s="265" t="s">
        <v>1541</v>
      </c>
      <c r="G1629" s="263"/>
      <c r="H1629" s="266">
        <v>63.195999999999998</v>
      </c>
      <c r="I1629" s="267"/>
      <c r="J1629" s="263"/>
      <c r="K1629" s="263"/>
      <c r="L1629" s="268"/>
      <c r="M1629" s="269"/>
      <c r="N1629" s="270"/>
      <c r="O1629" s="270"/>
      <c r="P1629" s="270"/>
      <c r="Q1629" s="270"/>
      <c r="R1629" s="270"/>
      <c r="S1629" s="270"/>
      <c r="T1629" s="271"/>
      <c r="U1629" s="14"/>
      <c r="V1629" s="14"/>
      <c r="W1629" s="14"/>
      <c r="X1629" s="14"/>
      <c r="Y1629" s="14"/>
      <c r="Z1629" s="14"/>
      <c r="AA1629" s="14"/>
      <c r="AB1629" s="14"/>
      <c r="AC1629" s="14"/>
      <c r="AD1629" s="14"/>
      <c r="AE1629" s="14"/>
      <c r="AT1629" s="272" t="s">
        <v>364</v>
      </c>
      <c r="AU1629" s="272" t="s">
        <v>227</v>
      </c>
      <c r="AV1629" s="14" t="s">
        <v>90</v>
      </c>
      <c r="AW1629" s="14" t="s">
        <v>36</v>
      </c>
      <c r="AX1629" s="14" t="s">
        <v>81</v>
      </c>
      <c r="AY1629" s="272" t="s">
        <v>215</v>
      </c>
    </row>
    <row r="1630" s="14" customFormat="1">
      <c r="A1630" s="14"/>
      <c r="B1630" s="262"/>
      <c r="C1630" s="263"/>
      <c r="D1630" s="233" t="s">
        <v>364</v>
      </c>
      <c r="E1630" s="264" t="s">
        <v>1</v>
      </c>
      <c r="F1630" s="265" t="s">
        <v>1477</v>
      </c>
      <c r="G1630" s="263"/>
      <c r="H1630" s="266">
        <v>-2.1600000000000001</v>
      </c>
      <c r="I1630" s="267"/>
      <c r="J1630" s="263"/>
      <c r="K1630" s="263"/>
      <c r="L1630" s="268"/>
      <c r="M1630" s="269"/>
      <c r="N1630" s="270"/>
      <c r="O1630" s="270"/>
      <c r="P1630" s="270"/>
      <c r="Q1630" s="270"/>
      <c r="R1630" s="270"/>
      <c r="S1630" s="270"/>
      <c r="T1630" s="271"/>
      <c r="U1630" s="14"/>
      <c r="V1630" s="14"/>
      <c r="W1630" s="14"/>
      <c r="X1630" s="14"/>
      <c r="Y1630" s="14"/>
      <c r="Z1630" s="14"/>
      <c r="AA1630" s="14"/>
      <c r="AB1630" s="14"/>
      <c r="AC1630" s="14"/>
      <c r="AD1630" s="14"/>
      <c r="AE1630" s="14"/>
      <c r="AT1630" s="272" t="s">
        <v>364</v>
      </c>
      <c r="AU1630" s="272" t="s">
        <v>227</v>
      </c>
      <c r="AV1630" s="14" t="s">
        <v>90</v>
      </c>
      <c r="AW1630" s="14" t="s">
        <v>36</v>
      </c>
      <c r="AX1630" s="14" t="s">
        <v>81</v>
      </c>
      <c r="AY1630" s="272" t="s">
        <v>215</v>
      </c>
    </row>
    <row r="1631" s="14" customFormat="1">
      <c r="A1631" s="14"/>
      <c r="B1631" s="262"/>
      <c r="C1631" s="263"/>
      <c r="D1631" s="233" t="s">
        <v>364</v>
      </c>
      <c r="E1631" s="264" t="s">
        <v>1</v>
      </c>
      <c r="F1631" s="265" t="s">
        <v>832</v>
      </c>
      <c r="G1631" s="263"/>
      <c r="H1631" s="266">
        <v>-1.8</v>
      </c>
      <c r="I1631" s="267"/>
      <c r="J1631" s="263"/>
      <c r="K1631" s="263"/>
      <c r="L1631" s="268"/>
      <c r="M1631" s="269"/>
      <c r="N1631" s="270"/>
      <c r="O1631" s="270"/>
      <c r="P1631" s="270"/>
      <c r="Q1631" s="270"/>
      <c r="R1631" s="270"/>
      <c r="S1631" s="270"/>
      <c r="T1631" s="271"/>
      <c r="U1631" s="14"/>
      <c r="V1631" s="14"/>
      <c r="W1631" s="14"/>
      <c r="X1631" s="14"/>
      <c r="Y1631" s="14"/>
      <c r="Z1631" s="14"/>
      <c r="AA1631" s="14"/>
      <c r="AB1631" s="14"/>
      <c r="AC1631" s="14"/>
      <c r="AD1631" s="14"/>
      <c r="AE1631" s="14"/>
      <c r="AT1631" s="272" t="s">
        <v>364</v>
      </c>
      <c r="AU1631" s="272" t="s">
        <v>227</v>
      </c>
      <c r="AV1631" s="14" t="s">
        <v>90</v>
      </c>
      <c r="AW1631" s="14" t="s">
        <v>36</v>
      </c>
      <c r="AX1631" s="14" t="s">
        <v>81</v>
      </c>
      <c r="AY1631" s="272" t="s">
        <v>215</v>
      </c>
    </row>
    <row r="1632" s="13" customFormat="1">
      <c r="A1632" s="13"/>
      <c r="B1632" s="252"/>
      <c r="C1632" s="253"/>
      <c r="D1632" s="233" t="s">
        <v>364</v>
      </c>
      <c r="E1632" s="254" t="s">
        <v>1</v>
      </c>
      <c r="F1632" s="255" t="s">
        <v>1410</v>
      </c>
      <c r="G1632" s="253"/>
      <c r="H1632" s="254" t="s">
        <v>1</v>
      </c>
      <c r="I1632" s="256"/>
      <c r="J1632" s="253"/>
      <c r="K1632" s="253"/>
      <c r="L1632" s="257"/>
      <c r="M1632" s="258"/>
      <c r="N1632" s="259"/>
      <c r="O1632" s="259"/>
      <c r="P1632" s="259"/>
      <c r="Q1632" s="259"/>
      <c r="R1632" s="259"/>
      <c r="S1632" s="259"/>
      <c r="T1632" s="260"/>
      <c r="U1632" s="13"/>
      <c r="V1632" s="13"/>
      <c r="W1632" s="13"/>
      <c r="X1632" s="13"/>
      <c r="Y1632" s="13"/>
      <c r="Z1632" s="13"/>
      <c r="AA1632" s="13"/>
      <c r="AB1632" s="13"/>
      <c r="AC1632" s="13"/>
      <c r="AD1632" s="13"/>
      <c r="AE1632" s="13"/>
      <c r="AT1632" s="261" t="s">
        <v>364</v>
      </c>
      <c r="AU1632" s="261" t="s">
        <v>227</v>
      </c>
      <c r="AV1632" s="13" t="s">
        <v>88</v>
      </c>
      <c r="AW1632" s="13" t="s">
        <v>36</v>
      </c>
      <c r="AX1632" s="13" t="s">
        <v>81</v>
      </c>
      <c r="AY1632" s="261" t="s">
        <v>215</v>
      </c>
    </row>
    <row r="1633" s="14" customFormat="1">
      <c r="A1633" s="14"/>
      <c r="B1633" s="262"/>
      <c r="C1633" s="263"/>
      <c r="D1633" s="233" t="s">
        <v>364</v>
      </c>
      <c r="E1633" s="264" t="s">
        <v>1</v>
      </c>
      <c r="F1633" s="265" t="s">
        <v>1542</v>
      </c>
      <c r="G1633" s="263"/>
      <c r="H1633" s="266">
        <v>99.456000000000003</v>
      </c>
      <c r="I1633" s="267"/>
      <c r="J1633" s="263"/>
      <c r="K1633" s="263"/>
      <c r="L1633" s="268"/>
      <c r="M1633" s="269"/>
      <c r="N1633" s="270"/>
      <c r="O1633" s="270"/>
      <c r="P1633" s="270"/>
      <c r="Q1633" s="270"/>
      <c r="R1633" s="270"/>
      <c r="S1633" s="270"/>
      <c r="T1633" s="271"/>
      <c r="U1633" s="14"/>
      <c r="V1633" s="14"/>
      <c r="W1633" s="14"/>
      <c r="X1633" s="14"/>
      <c r="Y1633" s="14"/>
      <c r="Z1633" s="14"/>
      <c r="AA1633" s="14"/>
      <c r="AB1633" s="14"/>
      <c r="AC1633" s="14"/>
      <c r="AD1633" s="14"/>
      <c r="AE1633" s="14"/>
      <c r="AT1633" s="272" t="s">
        <v>364</v>
      </c>
      <c r="AU1633" s="272" t="s">
        <v>227</v>
      </c>
      <c r="AV1633" s="14" t="s">
        <v>90</v>
      </c>
      <c r="AW1633" s="14" t="s">
        <v>36</v>
      </c>
      <c r="AX1633" s="14" t="s">
        <v>81</v>
      </c>
      <c r="AY1633" s="272" t="s">
        <v>215</v>
      </c>
    </row>
    <row r="1634" s="14" customFormat="1">
      <c r="A1634" s="14"/>
      <c r="B1634" s="262"/>
      <c r="C1634" s="263"/>
      <c r="D1634" s="233" t="s">
        <v>364</v>
      </c>
      <c r="E1634" s="264" t="s">
        <v>1</v>
      </c>
      <c r="F1634" s="265" t="s">
        <v>1498</v>
      </c>
      <c r="G1634" s="263"/>
      <c r="H1634" s="266">
        <v>-4.3200000000000003</v>
      </c>
      <c r="I1634" s="267"/>
      <c r="J1634" s="263"/>
      <c r="K1634" s="263"/>
      <c r="L1634" s="268"/>
      <c r="M1634" s="269"/>
      <c r="N1634" s="270"/>
      <c r="O1634" s="270"/>
      <c r="P1634" s="270"/>
      <c r="Q1634" s="270"/>
      <c r="R1634" s="270"/>
      <c r="S1634" s="270"/>
      <c r="T1634" s="271"/>
      <c r="U1634" s="14"/>
      <c r="V1634" s="14"/>
      <c r="W1634" s="14"/>
      <c r="X1634" s="14"/>
      <c r="Y1634" s="14"/>
      <c r="Z1634" s="14"/>
      <c r="AA1634" s="14"/>
      <c r="AB1634" s="14"/>
      <c r="AC1634" s="14"/>
      <c r="AD1634" s="14"/>
      <c r="AE1634" s="14"/>
      <c r="AT1634" s="272" t="s">
        <v>364</v>
      </c>
      <c r="AU1634" s="272" t="s">
        <v>227</v>
      </c>
      <c r="AV1634" s="14" t="s">
        <v>90</v>
      </c>
      <c r="AW1634" s="14" t="s">
        <v>36</v>
      </c>
      <c r="AX1634" s="14" t="s">
        <v>81</v>
      </c>
      <c r="AY1634" s="272" t="s">
        <v>215</v>
      </c>
    </row>
    <row r="1635" s="14" customFormat="1">
      <c r="A1635" s="14"/>
      <c r="B1635" s="262"/>
      <c r="C1635" s="263"/>
      <c r="D1635" s="233" t="s">
        <v>364</v>
      </c>
      <c r="E1635" s="264" t="s">
        <v>1</v>
      </c>
      <c r="F1635" s="265" t="s">
        <v>1543</v>
      </c>
      <c r="G1635" s="263"/>
      <c r="H1635" s="266">
        <v>-0.27000000000000002</v>
      </c>
      <c r="I1635" s="267"/>
      <c r="J1635" s="263"/>
      <c r="K1635" s="263"/>
      <c r="L1635" s="268"/>
      <c r="M1635" s="269"/>
      <c r="N1635" s="270"/>
      <c r="O1635" s="270"/>
      <c r="P1635" s="270"/>
      <c r="Q1635" s="270"/>
      <c r="R1635" s="270"/>
      <c r="S1635" s="270"/>
      <c r="T1635" s="271"/>
      <c r="U1635" s="14"/>
      <c r="V1635" s="14"/>
      <c r="W1635" s="14"/>
      <c r="X1635" s="14"/>
      <c r="Y1635" s="14"/>
      <c r="Z1635" s="14"/>
      <c r="AA1635" s="14"/>
      <c r="AB1635" s="14"/>
      <c r="AC1635" s="14"/>
      <c r="AD1635" s="14"/>
      <c r="AE1635" s="14"/>
      <c r="AT1635" s="272" t="s">
        <v>364</v>
      </c>
      <c r="AU1635" s="272" t="s">
        <v>227</v>
      </c>
      <c r="AV1635" s="14" t="s">
        <v>90</v>
      </c>
      <c r="AW1635" s="14" t="s">
        <v>36</v>
      </c>
      <c r="AX1635" s="14" t="s">
        <v>81</v>
      </c>
      <c r="AY1635" s="272" t="s">
        <v>215</v>
      </c>
    </row>
    <row r="1636" s="13" customFormat="1">
      <c r="A1636" s="13"/>
      <c r="B1636" s="252"/>
      <c r="C1636" s="253"/>
      <c r="D1636" s="233" t="s">
        <v>364</v>
      </c>
      <c r="E1636" s="254" t="s">
        <v>1</v>
      </c>
      <c r="F1636" s="255" t="s">
        <v>1544</v>
      </c>
      <c r="G1636" s="253"/>
      <c r="H1636" s="254" t="s">
        <v>1</v>
      </c>
      <c r="I1636" s="256"/>
      <c r="J1636" s="253"/>
      <c r="K1636" s="253"/>
      <c r="L1636" s="257"/>
      <c r="M1636" s="258"/>
      <c r="N1636" s="259"/>
      <c r="O1636" s="259"/>
      <c r="P1636" s="259"/>
      <c r="Q1636" s="259"/>
      <c r="R1636" s="259"/>
      <c r="S1636" s="259"/>
      <c r="T1636" s="260"/>
      <c r="U1636" s="13"/>
      <c r="V1636" s="13"/>
      <c r="W1636" s="13"/>
      <c r="X1636" s="13"/>
      <c r="Y1636" s="13"/>
      <c r="Z1636" s="13"/>
      <c r="AA1636" s="13"/>
      <c r="AB1636" s="13"/>
      <c r="AC1636" s="13"/>
      <c r="AD1636" s="13"/>
      <c r="AE1636" s="13"/>
      <c r="AT1636" s="261" t="s">
        <v>364</v>
      </c>
      <c r="AU1636" s="261" t="s">
        <v>227</v>
      </c>
      <c r="AV1636" s="13" t="s">
        <v>88</v>
      </c>
      <c r="AW1636" s="13" t="s">
        <v>36</v>
      </c>
      <c r="AX1636" s="13" t="s">
        <v>81</v>
      </c>
      <c r="AY1636" s="261" t="s">
        <v>215</v>
      </c>
    </row>
    <row r="1637" s="14" customFormat="1">
      <c r="A1637" s="14"/>
      <c r="B1637" s="262"/>
      <c r="C1637" s="263"/>
      <c r="D1637" s="233" t="s">
        <v>364</v>
      </c>
      <c r="E1637" s="264" t="s">
        <v>1</v>
      </c>
      <c r="F1637" s="265" t="s">
        <v>1545</v>
      </c>
      <c r="G1637" s="263"/>
      <c r="H1637" s="266">
        <v>59.939999999999998</v>
      </c>
      <c r="I1637" s="267"/>
      <c r="J1637" s="263"/>
      <c r="K1637" s="263"/>
      <c r="L1637" s="268"/>
      <c r="M1637" s="269"/>
      <c r="N1637" s="270"/>
      <c r="O1637" s="270"/>
      <c r="P1637" s="270"/>
      <c r="Q1637" s="270"/>
      <c r="R1637" s="270"/>
      <c r="S1637" s="270"/>
      <c r="T1637" s="271"/>
      <c r="U1637" s="14"/>
      <c r="V1637" s="14"/>
      <c r="W1637" s="14"/>
      <c r="X1637" s="14"/>
      <c r="Y1637" s="14"/>
      <c r="Z1637" s="14"/>
      <c r="AA1637" s="14"/>
      <c r="AB1637" s="14"/>
      <c r="AC1637" s="14"/>
      <c r="AD1637" s="14"/>
      <c r="AE1637" s="14"/>
      <c r="AT1637" s="272" t="s">
        <v>364</v>
      </c>
      <c r="AU1637" s="272" t="s">
        <v>227</v>
      </c>
      <c r="AV1637" s="14" t="s">
        <v>90</v>
      </c>
      <c r="AW1637" s="14" t="s">
        <v>36</v>
      </c>
      <c r="AX1637" s="14" t="s">
        <v>81</v>
      </c>
      <c r="AY1637" s="272" t="s">
        <v>215</v>
      </c>
    </row>
    <row r="1638" s="14" customFormat="1">
      <c r="A1638" s="14"/>
      <c r="B1638" s="262"/>
      <c r="C1638" s="263"/>
      <c r="D1638" s="233" t="s">
        <v>364</v>
      </c>
      <c r="E1638" s="264" t="s">
        <v>1</v>
      </c>
      <c r="F1638" s="265" t="s">
        <v>1498</v>
      </c>
      <c r="G1638" s="263"/>
      <c r="H1638" s="266">
        <v>-4.3200000000000003</v>
      </c>
      <c r="I1638" s="267"/>
      <c r="J1638" s="263"/>
      <c r="K1638" s="263"/>
      <c r="L1638" s="268"/>
      <c r="M1638" s="269"/>
      <c r="N1638" s="270"/>
      <c r="O1638" s="270"/>
      <c r="P1638" s="270"/>
      <c r="Q1638" s="270"/>
      <c r="R1638" s="270"/>
      <c r="S1638" s="270"/>
      <c r="T1638" s="271"/>
      <c r="U1638" s="14"/>
      <c r="V1638" s="14"/>
      <c r="W1638" s="14"/>
      <c r="X1638" s="14"/>
      <c r="Y1638" s="14"/>
      <c r="Z1638" s="14"/>
      <c r="AA1638" s="14"/>
      <c r="AB1638" s="14"/>
      <c r="AC1638" s="14"/>
      <c r="AD1638" s="14"/>
      <c r="AE1638" s="14"/>
      <c r="AT1638" s="272" t="s">
        <v>364</v>
      </c>
      <c r="AU1638" s="272" t="s">
        <v>227</v>
      </c>
      <c r="AV1638" s="14" t="s">
        <v>90</v>
      </c>
      <c r="AW1638" s="14" t="s">
        <v>36</v>
      </c>
      <c r="AX1638" s="14" t="s">
        <v>81</v>
      </c>
      <c r="AY1638" s="272" t="s">
        <v>215</v>
      </c>
    </row>
    <row r="1639" s="14" customFormat="1">
      <c r="A1639" s="14"/>
      <c r="B1639" s="262"/>
      <c r="C1639" s="263"/>
      <c r="D1639" s="233" t="s">
        <v>364</v>
      </c>
      <c r="E1639" s="264" t="s">
        <v>1</v>
      </c>
      <c r="F1639" s="265" t="s">
        <v>832</v>
      </c>
      <c r="G1639" s="263"/>
      <c r="H1639" s="266">
        <v>-1.8</v>
      </c>
      <c r="I1639" s="267"/>
      <c r="J1639" s="263"/>
      <c r="K1639" s="263"/>
      <c r="L1639" s="268"/>
      <c r="M1639" s="269"/>
      <c r="N1639" s="270"/>
      <c r="O1639" s="270"/>
      <c r="P1639" s="270"/>
      <c r="Q1639" s="270"/>
      <c r="R1639" s="270"/>
      <c r="S1639" s="270"/>
      <c r="T1639" s="271"/>
      <c r="U1639" s="14"/>
      <c r="V1639" s="14"/>
      <c r="W1639" s="14"/>
      <c r="X1639" s="14"/>
      <c r="Y1639" s="14"/>
      <c r="Z1639" s="14"/>
      <c r="AA1639" s="14"/>
      <c r="AB1639" s="14"/>
      <c r="AC1639" s="14"/>
      <c r="AD1639" s="14"/>
      <c r="AE1639" s="14"/>
      <c r="AT1639" s="272" t="s">
        <v>364</v>
      </c>
      <c r="AU1639" s="272" t="s">
        <v>227</v>
      </c>
      <c r="AV1639" s="14" t="s">
        <v>90</v>
      </c>
      <c r="AW1639" s="14" t="s">
        <v>36</v>
      </c>
      <c r="AX1639" s="14" t="s">
        <v>81</v>
      </c>
      <c r="AY1639" s="272" t="s">
        <v>215</v>
      </c>
    </row>
    <row r="1640" s="13" customFormat="1">
      <c r="A1640" s="13"/>
      <c r="B1640" s="252"/>
      <c r="C1640" s="253"/>
      <c r="D1640" s="233" t="s">
        <v>364</v>
      </c>
      <c r="E1640" s="254" t="s">
        <v>1</v>
      </c>
      <c r="F1640" s="255" t="s">
        <v>1546</v>
      </c>
      <c r="G1640" s="253"/>
      <c r="H1640" s="254" t="s">
        <v>1</v>
      </c>
      <c r="I1640" s="256"/>
      <c r="J1640" s="253"/>
      <c r="K1640" s="253"/>
      <c r="L1640" s="257"/>
      <c r="M1640" s="258"/>
      <c r="N1640" s="259"/>
      <c r="O1640" s="259"/>
      <c r="P1640" s="259"/>
      <c r="Q1640" s="259"/>
      <c r="R1640" s="259"/>
      <c r="S1640" s="259"/>
      <c r="T1640" s="260"/>
      <c r="U1640" s="13"/>
      <c r="V1640" s="13"/>
      <c r="W1640" s="13"/>
      <c r="X1640" s="13"/>
      <c r="Y1640" s="13"/>
      <c r="Z1640" s="13"/>
      <c r="AA1640" s="13"/>
      <c r="AB1640" s="13"/>
      <c r="AC1640" s="13"/>
      <c r="AD1640" s="13"/>
      <c r="AE1640" s="13"/>
      <c r="AT1640" s="261" t="s">
        <v>364</v>
      </c>
      <c r="AU1640" s="261" t="s">
        <v>227</v>
      </c>
      <c r="AV1640" s="13" t="s">
        <v>88</v>
      </c>
      <c r="AW1640" s="13" t="s">
        <v>36</v>
      </c>
      <c r="AX1640" s="13" t="s">
        <v>81</v>
      </c>
      <c r="AY1640" s="261" t="s">
        <v>215</v>
      </c>
    </row>
    <row r="1641" s="14" customFormat="1">
      <c r="A1641" s="14"/>
      <c r="B1641" s="262"/>
      <c r="C1641" s="263"/>
      <c r="D1641" s="233" t="s">
        <v>364</v>
      </c>
      <c r="E1641" s="264" t="s">
        <v>1</v>
      </c>
      <c r="F1641" s="265" t="s">
        <v>1523</v>
      </c>
      <c r="G1641" s="263"/>
      <c r="H1641" s="266">
        <v>58.829999999999998</v>
      </c>
      <c r="I1641" s="267"/>
      <c r="J1641" s="263"/>
      <c r="K1641" s="263"/>
      <c r="L1641" s="268"/>
      <c r="M1641" s="269"/>
      <c r="N1641" s="270"/>
      <c r="O1641" s="270"/>
      <c r="P1641" s="270"/>
      <c r="Q1641" s="270"/>
      <c r="R1641" s="270"/>
      <c r="S1641" s="270"/>
      <c r="T1641" s="271"/>
      <c r="U1641" s="14"/>
      <c r="V1641" s="14"/>
      <c r="W1641" s="14"/>
      <c r="X1641" s="14"/>
      <c r="Y1641" s="14"/>
      <c r="Z1641" s="14"/>
      <c r="AA1641" s="14"/>
      <c r="AB1641" s="14"/>
      <c r="AC1641" s="14"/>
      <c r="AD1641" s="14"/>
      <c r="AE1641" s="14"/>
      <c r="AT1641" s="272" t="s">
        <v>364</v>
      </c>
      <c r="AU1641" s="272" t="s">
        <v>227</v>
      </c>
      <c r="AV1641" s="14" t="s">
        <v>90</v>
      </c>
      <c r="AW1641" s="14" t="s">
        <v>36</v>
      </c>
      <c r="AX1641" s="14" t="s">
        <v>81</v>
      </c>
      <c r="AY1641" s="272" t="s">
        <v>215</v>
      </c>
    </row>
    <row r="1642" s="14" customFormat="1">
      <c r="A1642" s="14"/>
      <c r="B1642" s="262"/>
      <c r="C1642" s="263"/>
      <c r="D1642" s="233" t="s">
        <v>364</v>
      </c>
      <c r="E1642" s="264" t="s">
        <v>1</v>
      </c>
      <c r="F1642" s="265" t="s">
        <v>1477</v>
      </c>
      <c r="G1642" s="263"/>
      <c r="H1642" s="266">
        <v>-2.1600000000000001</v>
      </c>
      <c r="I1642" s="267"/>
      <c r="J1642" s="263"/>
      <c r="K1642" s="263"/>
      <c r="L1642" s="268"/>
      <c r="M1642" s="269"/>
      <c r="N1642" s="270"/>
      <c r="O1642" s="270"/>
      <c r="P1642" s="270"/>
      <c r="Q1642" s="270"/>
      <c r="R1642" s="270"/>
      <c r="S1642" s="270"/>
      <c r="T1642" s="271"/>
      <c r="U1642" s="14"/>
      <c r="V1642" s="14"/>
      <c r="W1642" s="14"/>
      <c r="X1642" s="14"/>
      <c r="Y1642" s="14"/>
      <c r="Z1642" s="14"/>
      <c r="AA1642" s="14"/>
      <c r="AB1642" s="14"/>
      <c r="AC1642" s="14"/>
      <c r="AD1642" s="14"/>
      <c r="AE1642" s="14"/>
      <c r="AT1642" s="272" t="s">
        <v>364</v>
      </c>
      <c r="AU1642" s="272" t="s">
        <v>227</v>
      </c>
      <c r="AV1642" s="14" t="s">
        <v>90</v>
      </c>
      <c r="AW1642" s="14" t="s">
        <v>36</v>
      </c>
      <c r="AX1642" s="14" t="s">
        <v>81</v>
      </c>
      <c r="AY1642" s="272" t="s">
        <v>215</v>
      </c>
    </row>
    <row r="1643" s="14" customFormat="1">
      <c r="A1643" s="14"/>
      <c r="B1643" s="262"/>
      <c r="C1643" s="263"/>
      <c r="D1643" s="233" t="s">
        <v>364</v>
      </c>
      <c r="E1643" s="264" t="s">
        <v>1</v>
      </c>
      <c r="F1643" s="265" t="s">
        <v>832</v>
      </c>
      <c r="G1643" s="263"/>
      <c r="H1643" s="266">
        <v>-1.8</v>
      </c>
      <c r="I1643" s="267"/>
      <c r="J1643" s="263"/>
      <c r="K1643" s="263"/>
      <c r="L1643" s="268"/>
      <c r="M1643" s="269"/>
      <c r="N1643" s="270"/>
      <c r="O1643" s="270"/>
      <c r="P1643" s="270"/>
      <c r="Q1643" s="270"/>
      <c r="R1643" s="270"/>
      <c r="S1643" s="270"/>
      <c r="T1643" s="271"/>
      <c r="U1643" s="14"/>
      <c r="V1643" s="14"/>
      <c r="W1643" s="14"/>
      <c r="X1643" s="14"/>
      <c r="Y1643" s="14"/>
      <c r="Z1643" s="14"/>
      <c r="AA1643" s="14"/>
      <c r="AB1643" s="14"/>
      <c r="AC1643" s="14"/>
      <c r="AD1643" s="14"/>
      <c r="AE1643" s="14"/>
      <c r="AT1643" s="272" t="s">
        <v>364</v>
      </c>
      <c r="AU1643" s="272" t="s">
        <v>227</v>
      </c>
      <c r="AV1643" s="14" t="s">
        <v>90</v>
      </c>
      <c r="AW1643" s="14" t="s">
        <v>36</v>
      </c>
      <c r="AX1643" s="14" t="s">
        <v>81</v>
      </c>
      <c r="AY1643" s="272" t="s">
        <v>215</v>
      </c>
    </row>
    <row r="1644" s="13" customFormat="1">
      <c r="A1644" s="13"/>
      <c r="B1644" s="252"/>
      <c r="C1644" s="253"/>
      <c r="D1644" s="233" t="s">
        <v>364</v>
      </c>
      <c r="E1644" s="254" t="s">
        <v>1</v>
      </c>
      <c r="F1644" s="255" t="s">
        <v>1547</v>
      </c>
      <c r="G1644" s="253"/>
      <c r="H1644" s="254" t="s">
        <v>1</v>
      </c>
      <c r="I1644" s="256"/>
      <c r="J1644" s="253"/>
      <c r="K1644" s="253"/>
      <c r="L1644" s="257"/>
      <c r="M1644" s="258"/>
      <c r="N1644" s="259"/>
      <c r="O1644" s="259"/>
      <c r="P1644" s="259"/>
      <c r="Q1644" s="259"/>
      <c r="R1644" s="259"/>
      <c r="S1644" s="259"/>
      <c r="T1644" s="260"/>
      <c r="U1644" s="13"/>
      <c r="V1644" s="13"/>
      <c r="W1644" s="13"/>
      <c r="X1644" s="13"/>
      <c r="Y1644" s="13"/>
      <c r="Z1644" s="13"/>
      <c r="AA1644" s="13"/>
      <c r="AB1644" s="13"/>
      <c r="AC1644" s="13"/>
      <c r="AD1644" s="13"/>
      <c r="AE1644" s="13"/>
      <c r="AT1644" s="261" t="s">
        <v>364</v>
      </c>
      <c r="AU1644" s="261" t="s">
        <v>227</v>
      </c>
      <c r="AV1644" s="13" t="s">
        <v>88</v>
      </c>
      <c r="AW1644" s="13" t="s">
        <v>36</v>
      </c>
      <c r="AX1644" s="13" t="s">
        <v>81</v>
      </c>
      <c r="AY1644" s="261" t="s">
        <v>215</v>
      </c>
    </row>
    <row r="1645" s="14" customFormat="1">
      <c r="A1645" s="14"/>
      <c r="B1645" s="262"/>
      <c r="C1645" s="263"/>
      <c r="D1645" s="233" t="s">
        <v>364</v>
      </c>
      <c r="E1645" s="264" t="s">
        <v>1</v>
      </c>
      <c r="F1645" s="265" t="s">
        <v>1548</v>
      </c>
      <c r="G1645" s="263"/>
      <c r="H1645" s="266">
        <v>27.010000000000002</v>
      </c>
      <c r="I1645" s="267"/>
      <c r="J1645" s="263"/>
      <c r="K1645" s="263"/>
      <c r="L1645" s="268"/>
      <c r="M1645" s="269"/>
      <c r="N1645" s="270"/>
      <c r="O1645" s="270"/>
      <c r="P1645" s="270"/>
      <c r="Q1645" s="270"/>
      <c r="R1645" s="270"/>
      <c r="S1645" s="270"/>
      <c r="T1645" s="271"/>
      <c r="U1645" s="14"/>
      <c r="V1645" s="14"/>
      <c r="W1645" s="14"/>
      <c r="X1645" s="14"/>
      <c r="Y1645" s="14"/>
      <c r="Z1645" s="14"/>
      <c r="AA1645" s="14"/>
      <c r="AB1645" s="14"/>
      <c r="AC1645" s="14"/>
      <c r="AD1645" s="14"/>
      <c r="AE1645" s="14"/>
      <c r="AT1645" s="272" t="s">
        <v>364</v>
      </c>
      <c r="AU1645" s="272" t="s">
        <v>227</v>
      </c>
      <c r="AV1645" s="14" t="s">
        <v>90</v>
      </c>
      <c r="AW1645" s="14" t="s">
        <v>36</v>
      </c>
      <c r="AX1645" s="14" t="s">
        <v>81</v>
      </c>
      <c r="AY1645" s="272" t="s">
        <v>215</v>
      </c>
    </row>
    <row r="1646" s="14" customFormat="1">
      <c r="A1646" s="14"/>
      <c r="B1646" s="262"/>
      <c r="C1646" s="263"/>
      <c r="D1646" s="233" t="s">
        <v>364</v>
      </c>
      <c r="E1646" s="264" t="s">
        <v>1</v>
      </c>
      <c r="F1646" s="265" t="s">
        <v>831</v>
      </c>
      <c r="G1646" s="263"/>
      <c r="H1646" s="266">
        <v>-1.6000000000000001</v>
      </c>
      <c r="I1646" s="267"/>
      <c r="J1646" s="263"/>
      <c r="K1646" s="263"/>
      <c r="L1646" s="268"/>
      <c r="M1646" s="269"/>
      <c r="N1646" s="270"/>
      <c r="O1646" s="270"/>
      <c r="P1646" s="270"/>
      <c r="Q1646" s="270"/>
      <c r="R1646" s="270"/>
      <c r="S1646" s="270"/>
      <c r="T1646" s="271"/>
      <c r="U1646" s="14"/>
      <c r="V1646" s="14"/>
      <c r="W1646" s="14"/>
      <c r="X1646" s="14"/>
      <c r="Y1646" s="14"/>
      <c r="Z1646" s="14"/>
      <c r="AA1646" s="14"/>
      <c r="AB1646" s="14"/>
      <c r="AC1646" s="14"/>
      <c r="AD1646" s="14"/>
      <c r="AE1646" s="14"/>
      <c r="AT1646" s="272" t="s">
        <v>364</v>
      </c>
      <c r="AU1646" s="272" t="s">
        <v>227</v>
      </c>
      <c r="AV1646" s="14" t="s">
        <v>90</v>
      </c>
      <c r="AW1646" s="14" t="s">
        <v>36</v>
      </c>
      <c r="AX1646" s="14" t="s">
        <v>81</v>
      </c>
      <c r="AY1646" s="272" t="s">
        <v>215</v>
      </c>
    </row>
    <row r="1647" s="16" customFormat="1">
      <c r="A1647" s="16"/>
      <c r="B1647" s="284"/>
      <c r="C1647" s="285"/>
      <c r="D1647" s="233" t="s">
        <v>364</v>
      </c>
      <c r="E1647" s="286" t="s">
        <v>1</v>
      </c>
      <c r="F1647" s="287" t="s">
        <v>403</v>
      </c>
      <c r="G1647" s="285"/>
      <c r="H1647" s="288">
        <v>919.779</v>
      </c>
      <c r="I1647" s="289"/>
      <c r="J1647" s="285"/>
      <c r="K1647" s="285"/>
      <c r="L1647" s="290"/>
      <c r="M1647" s="291"/>
      <c r="N1647" s="292"/>
      <c r="O1647" s="292"/>
      <c r="P1647" s="292"/>
      <c r="Q1647" s="292"/>
      <c r="R1647" s="292"/>
      <c r="S1647" s="292"/>
      <c r="T1647" s="293"/>
      <c r="U1647" s="16"/>
      <c r="V1647" s="16"/>
      <c r="W1647" s="16"/>
      <c r="X1647" s="16"/>
      <c r="Y1647" s="16"/>
      <c r="Z1647" s="16"/>
      <c r="AA1647" s="16"/>
      <c r="AB1647" s="16"/>
      <c r="AC1647" s="16"/>
      <c r="AD1647" s="16"/>
      <c r="AE1647" s="16"/>
      <c r="AT1647" s="294" t="s">
        <v>364</v>
      </c>
      <c r="AU1647" s="294" t="s">
        <v>227</v>
      </c>
      <c r="AV1647" s="16" t="s">
        <v>227</v>
      </c>
      <c r="AW1647" s="16" t="s">
        <v>36</v>
      </c>
      <c r="AX1647" s="16" t="s">
        <v>81</v>
      </c>
      <c r="AY1647" s="294" t="s">
        <v>215</v>
      </c>
    </row>
    <row r="1648" s="15" customFormat="1">
      <c r="A1648" s="15"/>
      <c r="B1648" s="273"/>
      <c r="C1648" s="274"/>
      <c r="D1648" s="233" t="s">
        <v>364</v>
      </c>
      <c r="E1648" s="275" t="s">
        <v>1</v>
      </c>
      <c r="F1648" s="276" t="s">
        <v>368</v>
      </c>
      <c r="G1648" s="274"/>
      <c r="H1648" s="277">
        <v>2192.933</v>
      </c>
      <c r="I1648" s="278"/>
      <c r="J1648" s="274"/>
      <c r="K1648" s="274"/>
      <c r="L1648" s="279"/>
      <c r="M1648" s="280"/>
      <c r="N1648" s="281"/>
      <c r="O1648" s="281"/>
      <c r="P1648" s="281"/>
      <c r="Q1648" s="281"/>
      <c r="R1648" s="281"/>
      <c r="S1648" s="281"/>
      <c r="T1648" s="282"/>
      <c r="U1648" s="15"/>
      <c r="V1648" s="15"/>
      <c r="W1648" s="15"/>
      <c r="X1648" s="15"/>
      <c r="Y1648" s="15"/>
      <c r="Z1648" s="15"/>
      <c r="AA1648" s="15"/>
      <c r="AB1648" s="15"/>
      <c r="AC1648" s="15"/>
      <c r="AD1648" s="15"/>
      <c r="AE1648" s="15"/>
      <c r="AT1648" s="283" t="s">
        <v>364</v>
      </c>
      <c r="AU1648" s="283" t="s">
        <v>227</v>
      </c>
      <c r="AV1648" s="15" t="s">
        <v>214</v>
      </c>
      <c r="AW1648" s="15" t="s">
        <v>36</v>
      </c>
      <c r="AX1648" s="15" t="s">
        <v>88</v>
      </c>
      <c r="AY1648" s="283" t="s">
        <v>215</v>
      </c>
    </row>
    <row r="1649" s="2" customFormat="1" ht="37.8" customHeight="1">
      <c r="A1649" s="39"/>
      <c r="B1649" s="40"/>
      <c r="C1649" s="220" t="s">
        <v>1549</v>
      </c>
      <c r="D1649" s="220" t="s">
        <v>216</v>
      </c>
      <c r="E1649" s="221" t="s">
        <v>1550</v>
      </c>
      <c r="F1649" s="222" t="s">
        <v>1551</v>
      </c>
      <c r="G1649" s="223" t="s">
        <v>523</v>
      </c>
      <c r="H1649" s="224">
        <v>2192.933</v>
      </c>
      <c r="I1649" s="225"/>
      <c r="J1649" s="226">
        <f>ROUND(I1649*H1649,2)</f>
        <v>0</v>
      </c>
      <c r="K1649" s="222" t="s">
        <v>359</v>
      </c>
      <c r="L1649" s="45"/>
      <c r="M1649" s="227" t="s">
        <v>1</v>
      </c>
      <c r="N1649" s="228" t="s">
        <v>46</v>
      </c>
      <c r="O1649" s="92"/>
      <c r="P1649" s="229">
        <f>O1649*H1649</f>
        <v>0</v>
      </c>
      <c r="Q1649" s="229">
        <v>0.016279999999999999</v>
      </c>
      <c r="R1649" s="229">
        <f>Q1649*H1649</f>
        <v>35.70094924</v>
      </c>
      <c r="S1649" s="229">
        <v>0</v>
      </c>
      <c r="T1649" s="230">
        <f>S1649*H1649</f>
        <v>0</v>
      </c>
      <c r="U1649" s="39"/>
      <c r="V1649" s="39"/>
      <c r="W1649" s="39"/>
      <c r="X1649" s="39"/>
      <c r="Y1649" s="39"/>
      <c r="Z1649" s="39"/>
      <c r="AA1649" s="39"/>
      <c r="AB1649" s="39"/>
      <c r="AC1649" s="39"/>
      <c r="AD1649" s="39"/>
      <c r="AE1649" s="39"/>
      <c r="AR1649" s="231" t="s">
        <v>214</v>
      </c>
      <c r="AT1649" s="231" t="s">
        <v>216</v>
      </c>
      <c r="AU1649" s="231" t="s">
        <v>227</v>
      </c>
      <c r="AY1649" s="18" t="s">
        <v>215</v>
      </c>
      <c r="BE1649" s="232">
        <f>IF(N1649="základní",J1649,0)</f>
        <v>0</v>
      </c>
      <c r="BF1649" s="232">
        <f>IF(N1649="snížená",J1649,0)</f>
        <v>0</v>
      </c>
      <c r="BG1649" s="232">
        <f>IF(N1649="zákl. přenesená",J1649,0)</f>
        <v>0</v>
      </c>
      <c r="BH1649" s="232">
        <f>IF(N1649="sníž. přenesená",J1649,0)</f>
        <v>0</v>
      </c>
      <c r="BI1649" s="232">
        <f>IF(N1649="nulová",J1649,0)</f>
        <v>0</v>
      </c>
      <c r="BJ1649" s="18" t="s">
        <v>88</v>
      </c>
      <c r="BK1649" s="232">
        <f>ROUND(I1649*H1649,2)</f>
        <v>0</v>
      </c>
      <c r="BL1649" s="18" t="s">
        <v>214</v>
      </c>
      <c r="BM1649" s="231" t="s">
        <v>1552</v>
      </c>
    </row>
    <row r="1650" s="2" customFormat="1">
      <c r="A1650" s="39"/>
      <c r="B1650" s="40"/>
      <c r="C1650" s="41"/>
      <c r="D1650" s="233" t="s">
        <v>221</v>
      </c>
      <c r="E1650" s="41"/>
      <c r="F1650" s="234" t="s">
        <v>1553</v>
      </c>
      <c r="G1650" s="41"/>
      <c r="H1650" s="41"/>
      <c r="I1650" s="235"/>
      <c r="J1650" s="41"/>
      <c r="K1650" s="41"/>
      <c r="L1650" s="45"/>
      <c r="M1650" s="236"/>
      <c r="N1650" s="237"/>
      <c r="O1650" s="92"/>
      <c r="P1650" s="92"/>
      <c r="Q1650" s="92"/>
      <c r="R1650" s="92"/>
      <c r="S1650" s="92"/>
      <c r="T1650" s="93"/>
      <c r="U1650" s="39"/>
      <c r="V1650" s="39"/>
      <c r="W1650" s="39"/>
      <c r="X1650" s="39"/>
      <c r="Y1650" s="39"/>
      <c r="Z1650" s="39"/>
      <c r="AA1650" s="39"/>
      <c r="AB1650" s="39"/>
      <c r="AC1650" s="39"/>
      <c r="AD1650" s="39"/>
      <c r="AE1650" s="39"/>
      <c r="AT1650" s="18" t="s">
        <v>221</v>
      </c>
      <c r="AU1650" s="18" t="s">
        <v>227</v>
      </c>
    </row>
    <row r="1651" s="2" customFormat="1">
      <c r="A1651" s="39"/>
      <c r="B1651" s="40"/>
      <c r="C1651" s="41"/>
      <c r="D1651" s="250" t="s">
        <v>362</v>
      </c>
      <c r="E1651" s="41"/>
      <c r="F1651" s="251" t="s">
        <v>1554</v>
      </c>
      <c r="G1651" s="41"/>
      <c r="H1651" s="41"/>
      <c r="I1651" s="235"/>
      <c r="J1651" s="41"/>
      <c r="K1651" s="41"/>
      <c r="L1651" s="45"/>
      <c r="M1651" s="236"/>
      <c r="N1651" s="237"/>
      <c r="O1651" s="92"/>
      <c r="P1651" s="92"/>
      <c r="Q1651" s="92"/>
      <c r="R1651" s="92"/>
      <c r="S1651" s="92"/>
      <c r="T1651" s="93"/>
      <c r="U1651" s="39"/>
      <c r="V1651" s="39"/>
      <c r="W1651" s="39"/>
      <c r="X1651" s="39"/>
      <c r="Y1651" s="39"/>
      <c r="Z1651" s="39"/>
      <c r="AA1651" s="39"/>
      <c r="AB1651" s="39"/>
      <c r="AC1651" s="39"/>
      <c r="AD1651" s="39"/>
      <c r="AE1651" s="39"/>
      <c r="AT1651" s="18" t="s">
        <v>362</v>
      </c>
      <c r="AU1651" s="18" t="s">
        <v>227</v>
      </c>
    </row>
    <row r="1652" s="2" customFormat="1" ht="24.15" customHeight="1">
      <c r="A1652" s="39"/>
      <c r="B1652" s="40"/>
      <c r="C1652" s="220" t="s">
        <v>1555</v>
      </c>
      <c r="D1652" s="220" t="s">
        <v>216</v>
      </c>
      <c r="E1652" s="221" t="s">
        <v>1556</v>
      </c>
      <c r="F1652" s="222" t="s">
        <v>1557</v>
      </c>
      <c r="G1652" s="223" t="s">
        <v>523</v>
      </c>
      <c r="H1652" s="224">
        <v>4385.866</v>
      </c>
      <c r="I1652" s="225"/>
      <c r="J1652" s="226">
        <f>ROUND(I1652*H1652,2)</f>
        <v>0</v>
      </c>
      <c r="K1652" s="222" t="s">
        <v>359</v>
      </c>
      <c r="L1652" s="45"/>
      <c r="M1652" s="227" t="s">
        <v>1</v>
      </c>
      <c r="N1652" s="228" t="s">
        <v>46</v>
      </c>
      <c r="O1652" s="92"/>
      <c r="P1652" s="229">
        <f>O1652*H1652</f>
        <v>0</v>
      </c>
      <c r="Q1652" s="229">
        <v>0.0067999999999999996</v>
      </c>
      <c r="R1652" s="229">
        <f>Q1652*H1652</f>
        <v>29.823888799999999</v>
      </c>
      <c r="S1652" s="229">
        <v>0</v>
      </c>
      <c r="T1652" s="230">
        <f>S1652*H1652</f>
        <v>0</v>
      </c>
      <c r="U1652" s="39"/>
      <c r="V1652" s="39"/>
      <c r="W1652" s="39"/>
      <c r="X1652" s="39"/>
      <c r="Y1652" s="39"/>
      <c r="Z1652" s="39"/>
      <c r="AA1652" s="39"/>
      <c r="AB1652" s="39"/>
      <c r="AC1652" s="39"/>
      <c r="AD1652" s="39"/>
      <c r="AE1652" s="39"/>
      <c r="AR1652" s="231" t="s">
        <v>214</v>
      </c>
      <c r="AT1652" s="231" t="s">
        <v>216</v>
      </c>
      <c r="AU1652" s="231" t="s">
        <v>227</v>
      </c>
      <c r="AY1652" s="18" t="s">
        <v>215</v>
      </c>
      <c r="BE1652" s="232">
        <f>IF(N1652="základní",J1652,0)</f>
        <v>0</v>
      </c>
      <c r="BF1652" s="232">
        <f>IF(N1652="snížená",J1652,0)</f>
        <v>0</v>
      </c>
      <c r="BG1652" s="232">
        <f>IF(N1652="zákl. přenesená",J1652,0)</f>
        <v>0</v>
      </c>
      <c r="BH1652" s="232">
        <f>IF(N1652="sníž. přenesená",J1652,0)</f>
        <v>0</v>
      </c>
      <c r="BI1652" s="232">
        <f>IF(N1652="nulová",J1652,0)</f>
        <v>0</v>
      </c>
      <c r="BJ1652" s="18" t="s">
        <v>88</v>
      </c>
      <c r="BK1652" s="232">
        <f>ROUND(I1652*H1652,2)</f>
        <v>0</v>
      </c>
      <c r="BL1652" s="18" t="s">
        <v>214</v>
      </c>
      <c r="BM1652" s="231" t="s">
        <v>1558</v>
      </c>
    </row>
    <row r="1653" s="2" customFormat="1">
      <c r="A1653" s="39"/>
      <c r="B1653" s="40"/>
      <c r="C1653" s="41"/>
      <c r="D1653" s="233" t="s">
        <v>221</v>
      </c>
      <c r="E1653" s="41"/>
      <c r="F1653" s="234" t="s">
        <v>1559</v>
      </c>
      <c r="G1653" s="41"/>
      <c r="H1653" s="41"/>
      <c r="I1653" s="235"/>
      <c r="J1653" s="41"/>
      <c r="K1653" s="41"/>
      <c r="L1653" s="45"/>
      <c r="M1653" s="236"/>
      <c r="N1653" s="237"/>
      <c r="O1653" s="92"/>
      <c r="P1653" s="92"/>
      <c r="Q1653" s="92"/>
      <c r="R1653" s="92"/>
      <c r="S1653" s="92"/>
      <c r="T1653" s="93"/>
      <c r="U1653" s="39"/>
      <c r="V1653" s="39"/>
      <c r="W1653" s="39"/>
      <c r="X1653" s="39"/>
      <c r="Y1653" s="39"/>
      <c r="Z1653" s="39"/>
      <c r="AA1653" s="39"/>
      <c r="AB1653" s="39"/>
      <c r="AC1653" s="39"/>
      <c r="AD1653" s="39"/>
      <c r="AE1653" s="39"/>
      <c r="AT1653" s="18" t="s">
        <v>221</v>
      </c>
      <c r="AU1653" s="18" t="s">
        <v>227</v>
      </c>
    </row>
    <row r="1654" s="2" customFormat="1">
      <c r="A1654" s="39"/>
      <c r="B1654" s="40"/>
      <c r="C1654" s="41"/>
      <c r="D1654" s="250" t="s">
        <v>362</v>
      </c>
      <c r="E1654" s="41"/>
      <c r="F1654" s="251" t="s">
        <v>1560</v>
      </c>
      <c r="G1654" s="41"/>
      <c r="H1654" s="41"/>
      <c r="I1654" s="235"/>
      <c r="J1654" s="41"/>
      <c r="K1654" s="41"/>
      <c r="L1654" s="45"/>
      <c r="M1654" s="236"/>
      <c r="N1654" s="237"/>
      <c r="O1654" s="92"/>
      <c r="P1654" s="92"/>
      <c r="Q1654" s="92"/>
      <c r="R1654" s="92"/>
      <c r="S1654" s="92"/>
      <c r="T1654" s="93"/>
      <c r="U1654" s="39"/>
      <c r="V1654" s="39"/>
      <c r="W1654" s="39"/>
      <c r="X1654" s="39"/>
      <c r="Y1654" s="39"/>
      <c r="Z1654" s="39"/>
      <c r="AA1654" s="39"/>
      <c r="AB1654" s="39"/>
      <c r="AC1654" s="39"/>
      <c r="AD1654" s="39"/>
      <c r="AE1654" s="39"/>
      <c r="AT1654" s="18" t="s">
        <v>362</v>
      </c>
      <c r="AU1654" s="18" t="s">
        <v>227</v>
      </c>
    </row>
    <row r="1655" s="14" customFormat="1">
      <c r="A1655" s="14"/>
      <c r="B1655" s="262"/>
      <c r="C1655" s="263"/>
      <c r="D1655" s="233" t="s">
        <v>364</v>
      </c>
      <c r="E1655" s="264" t="s">
        <v>1</v>
      </c>
      <c r="F1655" s="265" t="s">
        <v>1561</v>
      </c>
      <c r="G1655" s="263"/>
      <c r="H1655" s="266">
        <v>4385.866</v>
      </c>
      <c r="I1655" s="267"/>
      <c r="J1655" s="263"/>
      <c r="K1655" s="263"/>
      <c r="L1655" s="268"/>
      <c r="M1655" s="269"/>
      <c r="N1655" s="270"/>
      <c r="O1655" s="270"/>
      <c r="P1655" s="270"/>
      <c r="Q1655" s="270"/>
      <c r="R1655" s="270"/>
      <c r="S1655" s="270"/>
      <c r="T1655" s="271"/>
      <c r="U1655" s="14"/>
      <c r="V1655" s="14"/>
      <c r="W1655" s="14"/>
      <c r="X1655" s="14"/>
      <c r="Y1655" s="14"/>
      <c r="Z1655" s="14"/>
      <c r="AA1655" s="14"/>
      <c r="AB1655" s="14"/>
      <c r="AC1655" s="14"/>
      <c r="AD1655" s="14"/>
      <c r="AE1655" s="14"/>
      <c r="AT1655" s="272" t="s">
        <v>364</v>
      </c>
      <c r="AU1655" s="272" t="s">
        <v>227</v>
      </c>
      <c r="AV1655" s="14" t="s">
        <v>90</v>
      </c>
      <c r="AW1655" s="14" t="s">
        <v>36</v>
      </c>
      <c r="AX1655" s="14" t="s">
        <v>81</v>
      </c>
      <c r="AY1655" s="272" t="s">
        <v>215</v>
      </c>
    </row>
    <row r="1656" s="15" customFormat="1">
      <c r="A1656" s="15"/>
      <c r="B1656" s="273"/>
      <c r="C1656" s="274"/>
      <c r="D1656" s="233" t="s">
        <v>364</v>
      </c>
      <c r="E1656" s="275" t="s">
        <v>1</v>
      </c>
      <c r="F1656" s="276" t="s">
        <v>368</v>
      </c>
      <c r="G1656" s="274"/>
      <c r="H1656" s="277">
        <v>4385.866</v>
      </c>
      <c r="I1656" s="278"/>
      <c r="J1656" s="274"/>
      <c r="K1656" s="274"/>
      <c r="L1656" s="279"/>
      <c r="M1656" s="280"/>
      <c r="N1656" s="281"/>
      <c r="O1656" s="281"/>
      <c r="P1656" s="281"/>
      <c r="Q1656" s="281"/>
      <c r="R1656" s="281"/>
      <c r="S1656" s="281"/>
      <c r="T1656" s="282"/>
      <c r="U1656" s="15"/>
      <c r="V1656" s="15"/>
      <c r="W1656" s="15"/>
      <c r="X1656" s="15"/>
      <c r="Y1656" s="15"/>
      <c r="Z1656" s="15"/>
      <c r="AA1656" s="15"/>
      <c r="AB1656" s="15"/>
      <c r="AC1656" s="15"/>
      <c r="AD1656" s="15"/>
      <c r="AE1656" s="15"/>
      <c r="AT1656" s="283" t="s">
        <v>364</v>
      </c>
      <c r="AU1656" s="283" t="s">
        <v>227</v>
      </c>
      <c r="AV1656" s="15" t="s">
        <v>214</v>
      </c>
      <c r="AW1656" s="15" t="s">
        <v>36</v>
      </c>
      <c r="AX1656" s="15" t="s">
        <v>88</v>
      </c>
      <c r="AY1656" s="283" t="s">
        <v>215</v>
      </c>
    </row>
    <row r="1657" s="2" customFormat="1" ht="21.75" customHeight="1">
      <c r="A1657" s="39"/>
      <c r="B1657" s="40"/>
      <c r="C1657" s="220" t="s">
        <v>1562</v>
      </c>
      <c r="D1657" s="220" t="s">
        <v>216</v>
      </c>
      <c r="E1657" s="221" t="s">
        <v>1563</v>
      </c>
      <c r="F1657" s="222" t="s">
        <v>1564</v>
      </c>
      <c r="G1657" s="223" t="s">
        <v>523</v>
      </c>
      <c r="H1657" s="224">
        <v>438.58699999999999</v>
      </c>
      <c r="I1657" s="225"/>
      <c r="J1657" s="226">
        <f>ROUND(I1657*H1657,2)</f>
        <v>0</v>
      </c>
      <c r="K1657" s="222" t="s">
        <v>359</v>
      </c>
      <c r="L1657" s="45"/>
      <c r="M1657" s="227" t="s">
        <v>1</v>
      </c>
      <c r="N1657" s="228" t="s">
        <v>46</v>
      </c>
      <c r="O1657" s="92"/>
      <c r="P1657" s="229">
        <f>O1657*H1657</f>
        <v>0</v>
      </c>
      <c r="Q1657" s="229">
        <v>0.0043800000000000002</v>
      </c>
      <c r="R1657" s="229">
        <f>Q1657*H1657</f>
        <v>1.9210110600000001</v>
      </c>
      <c r="S1657" s="229">
        <v>0</v>
      </c>
      <c r="T1657" s="230">
        <f>S1657*H1657</f>
        <v>0</v>
      </c>
      <c r="U1657" s="39"/>
      <c r="V1657" s="39"/>
      <c r="W1657" s="39"/>
      <c r="X1657" s="39"/>
      <c r="Y1657" s="39"/>
      <c r="Z1657" s="39"/>
      <c r="AA1657" s="39"/>
      <c r="AB1657" s="39"/>
      <c r="AC1657" s="39"/>
      <c r="AD1657" s="39"/>
      <c r="AE1657" s="39"/>
      <c r="AR1657" s="231" t="s">
        <v>214</v>
      </c>
      <c r="AT1657" s="231" t="s">
        <v>216</v>
      </c>
      <c r="AU1657" s="231" t="s">
        <v>227</v>
      </c>
      <c r="AY1657" s="18" t="s">
        <v>215</v>
      </c>
      <c r="BE1657" s="232">
        <f>IF(N1657="základní",J1657,0)</f>
        <v>0</v>
      </c>
      <c r="BF1657" s="232">
        <f>IF(N1657="snížená",J1657,0)</f>
        <v>0</v>
      </c>
      <c r="BG1657" s="232">
        <f>IF(N1657="zákl. přenesená",J1657,0)</f>
        <v>0</v>
      </c>
      <c r="BH1657" s="232">
        <f>IF(N1657="sníž. přenesená",J1657,0)</f>
        <v>0</v>
      </c>
      <c r="BI1657" s="232">
        <f>IF(N1657="nulová",J1657,0)</f>
        <v>0</v>
      </c>
      <c r="BJ1657" s="18" t="s">
        <v>88</v>
      </c>
      <c r="BK1657" s="232">
        <f>ROUND(I1657*H1657,2)</f>
        <v>0</v>
      </c>
      <c r="BL1657" s="18" t="s">
        <v>214</v>
      </c>
      <c r="BM1657" s="231" t="s">
        <v>1565</v>
      </c>
    </row>
    <row r="1658" s="2" customFormat="1">
      <c r="A1658" s="39"/>
      <c r="B1658" s="40"/>
      <c r="C1658" s="41"/>
      <c r="D1658" s="233" t="s">
        <v>221</v>
      </c>
      <c r="E1658" s="41"/>
      <c r="F1658" s="234" t="s">
        <v>1566</v>
      </c>
      <c r="G1658" s="41"/>
      <c r="H1658" s="41"/>
      <c r="I1658" s="235"/>
      <c r="J1658" s="41"/>
      <c r="K1658" s="41"/>
      <c r="L1658" s="45"/>
      <c r="M1658" s="236"/>
      <c r="N1658" s="237"/>
      <c r="O1658" s="92"/>
      <c r="P1658" s="92"/>
      <c r="Q1658" s="92"/>
      <c r="R1658" s="92"/>
      <c r="S1658" s="92"/>
      <c r="T1658" s="93"/>
      <c r="U1658" s="39"/>
      <c r="V1658" s="39"/>
      <c r="W1658" s="39"/>
      <c r="X1658" s="39"/>
      <c r="Y1658" s="39"/>
      <c r="Z1658" s="39"/>
      <c r="AA1658" s="39"/>
      <c r="AB1658" s="39"/>
      <c r="AC1658" s="39"/>
      <c r="AD1658" s="39"/>
      <c r="AE1658" s="39"/>
      <c r="AT1658" s="18" t="s">
        <v>221</v>
      </c>
      <c r="AU1658" s="18" t="s">
        <v>227</v>
      </c>
    </row>
    <row r="1659" s="2" customFormat="1">
      <c r="A1659" s="39"/>
      <c r="B1659" s="40"/>
      <c r="C1659" s="41"/>
      <c r="D1659" s="250" t="s">
        <v>362</v>
      </c>
      <c r="E1659" s="41"/>
      <c r="F1659" s="251" t="s">
        <v>1567</v>
      </c>
      <c r="G1659" s="41"/>
      <c r="H1659" s="41"/>
      <c r="I1659" s="235"/>
      <c r="J1659" s="41"/>
      <c r="K1659" s="41"/>
      <c r="L1659" s="45"/>
      <c r="M1659" s="236"/>
      <c r="N1659" s="237"/>
      <c r="O1659" s="92"/>
      <c r="P1659" s="92"/>
      <c r="Q1659" s="92"/>
      <c r="R1659" s="92"/>
      <c r="S1659" s="92"/>
      <c r="T1659" s="93"/>
      <c r="U1659" s="39"/>
      <c r="V1659" s="39"/>
      <c r="W1659" s="39"/>
      <c r="X1659" s="39"/>
      <c r="Y1659" s="39"/>
      <c r="Z1659" s="39"/>
      <c r="AA1659" s="39"/>
      <c r="AB1659" s="39"/>
      <c r="AC1659" s="39"/>
      <c r="AD1659" s="39"/>
      <c r="AE1659" s="39"/>
      <c r="AT1659" s="18" t="s">
        <v>362</v>
      </c>
      <c r="AU1659" s="18" t="s">
        <v>227</v>
      </c>
    </row>
    <row r="1660" s="13" customFormat="1">
      <c r="A1660" s="13"/>
      <c r="B1660" s="252"/>
      <c r="C1660" s="253"/>
      <c r="D1660" s="233" t="s">
        <v>364</v>
      </c>
      <c r="E1660" s="254" t="s">
        <v>1</v>
      </c>
      <c r="F1660" s="255" t="s">
        <v>1568</v>
      </c>
      <c r="G1660" s="253"/>
      <c r="H1660" s="254" t="s">
        <v>1</v>
      </c>
      <c r="I1660" s="256"/>
      <c r="J1660" s="253"/>
      <c r="K1660" s="253"/>
      <c r="L1660" s="257"/>
      <c r="M1660" s="258"/>
      <c r="N1660" s="259"/>
      <c r="O1660" s="259"/>
      <c r="P1660" s="259"/>
      <c r="Q1660" s="259"/>
      <c r="R1660" s="259"/>
      <c r="S1660" s="259"/>
      <c r="T1660" s="260"/>
      <c r="U1660" s="13"/>
      <c r="V1660" s="13"/>
      <c r="W1660" s="13"/>
      <c r="X1660" s="13"/>
      <c r="Y1660" s="13"/>
      <c r="Z1660" s="13"/>
      <c r="AA1660" s="13"/>
      <c r="AB1660" s="13"/>
      <c r="AC1660" s="13"/>
      <c r="AD1660" s="13"/>
      <c r="AE1660" s="13"/>
      <c r="AT1660" s="261" t="s">
        <v>364</v>
      </c>
      <c r="AU1660" s="261" t="s">
        <v>227</v>
      </c>
      <c r="AV1660" s="13" t="s">
        <v>88</v>
      </c>
      <c r="AW1660" s="13" t="s">
        <v>36</v>
      </c>
      <c r="AX1660" s="13" t="s">
        <v>81</v>
      </c>
      <c r="AY1660" s="261" t="s">
        <v>215</v>
      </c>
    </row>
    <row r="1661" s="14" customFormat="1">
      <c r="A1661" s="14"/>
      <c r="B1661" s="262"/>
      <c r="C1661" s="263"/>
      <c r="D1661" s="233" t="s">
        <v>364</v>
      </c>
      <c r="E1661" s="264" t="s">
        <v>1</v>
      </c>
      <c r="F1661" s="265" t="s">
        <v>1569</v>
      </c>
      <c r="G1661" s="263"/>
      <c r="H1661" s="266">
        <v>438.58699999999999</v>
      </c>
      <c r="I1661" s="267"/>
      <c r="J1661" s="263"/>
      <c r="K1661" s="263"/>
      <c r="L1661" s="268"/>
      <c r="M1661" s="269"/>
      <c r="N1661" s="270"/>
      <c r="O1661" s="270"/>
      <c r="P1661" s="270"/>
      <c r="Q1661" s="270"/>
      <c r="R1661" s="270"/>
      <c r="S1661" s="270"/>
      <c r="T1661" s="271"/>
      <c r="U1661" s="14"/>
      <c r="V1661" s="14"/>
      <c r="W1661" s="14"/>
      <c r="X1661" s="14"/>
      <c r="Y1661" s="14"/>
      <c r="Z1661" s="14"/>
      <c r="AA1661" s="14"/>
      <c r="AB1661" s="14"/>
      <c r="AC1661" s="14"/>
      <c r="AD1661" s="14"/>
      <c r="AE1661" s="14"/>
      <c r="AT1661" s="272" t="s">
        <v>364</v>
      </c>
      <c r="AU1661" s="272" t="s">
        <v>227</v>
      </c>
      <c r="AV1661" s="14" t="s">
        <v>90</v>
      </c>
      <c r="AW1661" s="14" t="s">
        <v>36</v>
      </c>
      <c r="AX1661" s="14" t="s">
        <v>81</v>
      </c>
      <c r="AY1661" s="272" t="s">
        <v>215</v>
      </c>
    </row>
    <row r="1662" s="15" customFormat="1">
      <c r="A1662" s="15"/>
      <c r="B1662" s="273"/>
      <c r="C1662" s="274"/>
      <c r="D1662" s="233" t="s">
        <v>364</v>
      </c>
      <c r="E1662" s="275" t="s">
        <v>1</v>
      </c>
      <c r="F1662" s="276" t="s">
        <v>368</v>
      </c>
      <c r="G1662" s="274"/>
      <c r="H1662" s="277">
        <v>438.58699999999999</v>
      </c>
      <c r="I1662" s="278"/>
      <c r="J1662" s="274"/>
      <c r="K1662" s="274"/>
      <c r="L1662" s="279"/>
      <c r="M1662" s="280"/>
      <c r="N1662" s="281"/>
      <c r="O1662" s="281"/>
      <c r="P1662" s="281"/>
      <c r="Q1662" s="281"/>
      <c r="R1662" s="281"/>
      <c r="S1662" s="281"/>
      <c r="T1662" s="282"/>
      <c r="U1662" s="15"/>
      <c r="V1662" s="15"/>
      <c r="W1662" s="15"/>
      <c r="X1662" s="15"/>
      <c r="Y1662" s="15"/>
      <c r="Z1662" s="15"/>
      <c r="AA1662" s="15"/>
      <c r="AB1662" s="15"/>
      <c r="AC1662" s="15"/>
      <c r="AD1662" s="15"/>
      <c r="AE1662" s="15"/>
      <c r="AT1662" s="283" t="s">
        <v>364</v>
      </c>
      <c r="AU1662" s="283" t="s">
        <v>227</v>
      </c>
      <c r="AV1662" s="15" t="s">
        <v>214</v>
      </c>
      <c r="AW1662" s="15" t="s">
        <v>36</v>
      </c>
      <c r="AX1662" s="15" t="s">
        <v>88</v>
      </c>
      <c r="AY1662" s="283" t="s">
        <v>215</v>
      </c>
    </row>
    <row r="1663" s="2" customFormat="1" ht="24.15" customHeight="1">
      <c r="A1663" s="39"/>
      <c r="B1663" s="40"/>
      <c r="C1663" s="220" t="s">
        <v>1570</v>
      </c>
      <c r="D1663" s="220" t="s">
        <v>216</v>
      </c>
      <c r="E1663" s="221" t="s">
        <v>1571</v>
      </c>
      <c r="F1663" s="222" t="s">
        <v>1572</v>
      </c>
      <c r="G1663" s="223" t="s">
        <v>523</v>
      </c>
      <c r="H1663" s="224">
        <v>2192.933</v>
      </c>
      <c r="I1663" s="225"/>
      <c r="J1663" s="226">
        <f>ROUND(I1663*H1663,2)</f>
        <v>0</v>
      </c>
      <c r="K1663" s="222" t="s">
        <v>1</v>
      </c>
      <c r="L1663" s="45"/>
      <c r="M1663" s="227" t="s">
        <v>1</v>
      </c>
      <c r="N1663" s="228" t="s">
        <v>46</v>
      </c>
      <c r="O1663" s="92"/>
      <c r="P1663" s="229">
        <f>O1663*H1663</f>
        <v>0</v>
      </c>
      <c r="Q1663" s="229">
        <v>0.00025999999999999998</v>
      </c>
      <c r="R1663" s="229">
        <f>Q1663*H1663</f>
        <v>0.57016257999999997</v>
      </c>
      <c r="S1663" s="229">
        <v>0</v>
      </c>
      <c r="T1663" s="230">
        <f>S1663*H1663</f>
        <v>0</v>
      </c>
      <c r="U1663" s="39"/>
      <c r="V1663" s="39"/>
      <c r="W1663" s="39"/>
      <c r="X1663" s="39"/>
      <c r="Y1663" s="39"/>
      <c r="Z1663" s="39"/>
      <c r="AA1663" s="39"/>
      <c r="AB1663" s="39"/>
      <c r="AC1663" s="39"/>
      <c r="AD1663" s="39"/>
      <c r="AE1663" s="39"/>
      <c r="AR1663" s="231" t="s">
        <v>214</v>
      </c>
      <c r="AT1663" s="231" t="s">
        <v>216</v>
      </c>
      <c r="AU1663" s="231" t="s">
        <v>227</v>
      </c>
      <c r="AY1663" s="18" t="s">
        <v>215</v>
      </c>
      <c r="BE1663" s="232">
        <f>IF(N1663="základní",J1663,0)</f>
        <v>0</v>
      </c>
      <c r="BF1663" s="232">
        <f>IF(N1663="snížená",J1663,0)</f>
        <v>0</v>
      </c>
      <c r="BG1663" s="232">
        <f>IF(N1663="zákl. přenesená",J1663,0)</f>
        <v>0</v>
      </c>
      <c r="BH1663" s="232">
        <f>IF(N1663="sníž. přenesená",J1663,0)</f>
        <v>0</v>
      </c>
      <c r="BI1663" s="232">
        <f>IF(N1663="nulová",J1663,0)</f>
        <v>0</v>
      </c>
      <c r="BJ1663" s="18" t="s">
        <v>88</v>
      </c>
      <c r="BK1663" s="232">
        <f>ROUND(I1663*H1663,2)</f>
        <v>0</v>
      </c>
      <c r="BL1663" s="18" t="s">
        <v>214</v>
      </c>
      <c r="BM1663" s="231" t="s">
        <v>1573</v>
      </c>
    </row>
    <row r="1664" s="2" customFormat="1">
      <c r="A1664" s="39"/>
      <c r="B1664" s="40"/>
      <c r="C1664" s="41"/>
      <c r="D1664" s="233" t="s">
        <v>221</v>
      </c>
      <c r="E1664" s="41"/>
      <c r="F1664" s="234" t="s">
        <v>1574</v>
      </c>
      <c r="G1664" s="41"/>
      <c r="H1664" s="41"/>
      <c r="I1664" s="235"/>
      <c r="J1664" s="41"/>
      <c r="K1664" s="41"/>
      <c r="L1664" s="45"/>
      <c r="M1664" s="236"/>
      <c r="N1664" s="237"/>
      <c r="O1664" s="92"/>
      <c r="P1664" s="92"/>
      <c r="Q1664" s="92"/>
      <c r="R1664" s="92"/>
      <c r="S1664" s="92"/>
      <c r="T1664" s="93"/>
      <c r="U1664" s="39"/>
      <c r="V1664" s="39"/>
      <c r="W1664" s="39"/>
      <c r="X1664" s="39"/>
      <c r="Y1664" s="39"/>
      <c r="Z1664" s="39"/>
      <c r="AA1664" s="39"/>
      <c r="AB1664" s="39"/>
      <c r="AC1664" s="39"/>
      <c r="AD1664" s="39"/>
      <c r="AE1664" s="39"/>
      <c r="AT1664" s="18" t="s">
        <v>221</v>
      </c>
      <c r="AU1664" s="18" t="s">
        <v>227</v>
      </c>
    </row>
    <row r="1665" s="2" customFormat="1" ht="24.15" customHeight="1">
      <c r="A1665" s="39"/>
      <c r="B1665" s="40"/>
      <c r="C1665" s="220" t="s">
        <v>1575</v>
      </c>
      <c r="D1665" s="220" t="s">
        <v>216</v>
      </c>
      <c r="E1665" s="221" t="s">
        <v>1576</v>
      </c>
      <c r="F1665" s="222" t="s">
        <v>1577</v>
      </c>
      <c r="G1665" s="223" t="s">
        <v>797</v>
      </c>
      <c r="H1665" s="224">
        <v>206.78999999999999</v>
      </c>
      <c r="I1665" s="225"/>
      <c r="J1665" s="226">
        <f>ROUND(I1665*H1665,2)</f>
        <v>0</v>
      </c>
      <c r="K1665" s="222" t="s">
        <v>1</v>
      </c>
      <c r="L1665" s="45"/>
      <c r="M1665" s="227" t="s">
        <v>1</v>
      </c>
      <c r="N1665" s="228" t="s">
        <v>46</v>
      </c>
      <c r="O1665" s="92"/>
      <c r="P1665" s="229">
        <f>O1665*H1665</f>
        <v>0</v>
      </c>
      <c r="Q1665" s="229">
        <v>0</v>
      </c>
      <c r="R1665" s="229">
        <f>Q1665*H1665</f>
        <v>0</v>
      </c>
      <c r="S1665" s="229">
        <v>0</v>
      </c>
      <c r="T1665" s="230">
        <f>S1665*H1665</f>
        <v>0</v>
      </c>
      <c r="U1665" s="39"/>
      <c r="V1665" s="39"/>
      <c r="W1665" s="39"/>
      <c r="X1665" s="39"/>
      <c r="Y1665" s="39"/>
      <c r="Z1665" s="39"/>
      <c r="AA1665" s="39"/>
      <c r="AB1665" s="39"/>
      <c r="AC1665" s="39"/>
      <c r="AD1665" s="39"/>
      <c r="AE1665" s="39"/>
      <c r="AR1665" s="231" t="s">
        <v>214</v>
      </c>
      <c r="AT1665" s="231" t="s">
        <v>216</v>
      </c>
      <c r="AU1665" s="231" t="s">
        <v>227</v>
      </c>
      <c r="AY1665" s="18" t="s">
        <v>215</v>
      </c>
      <c r="BE1665" s="232">
        <f>IF(N1665="základní",J1665,0)</f>
        <v>0</v>
      </c>
      <c r="BF1665" s="232">
        <f>IF(N1665="snížená",J1665,0)</f>
        <v>0</v>
      </c>
      <c r="BG1665" s="232">
        <f>IF(N1665="zákl. přenesená",J1665,0)</f>
        <v>0</v>
      </c>
      <c r="BH1665" s="232">
        <f>IF(N1665="sníž. přenesená",J1665,0)</f>
        <v>0</v>
      </c>
      <c r="BI1665" s="232">
        <f>IF(N1665="nulová",J1665,0)</f>
        <v>0</v>
      </c>
      <c r="BJ1665" s="18" t="s">
        <v>88</v>
      </c>
      <c r="BK1665" s="232">
        <f>ROUND(I1665*H1665,2)</f>
        <v>0</v>
      </c>
      <c r="BL1665" s="18" t="s">
        <v>214</v>
      </c>
      <c r="BM1665" s="231" t="s">
        <v>1578</v>
      </c>
    </row>
    <row r="1666" s="2" customFormat="1">
      <c r="A1666" s="39"/>
      <c r="B1666" s="40"/>
      <c r="C1666" s="41"/>
      <c r="D1666" s="233" t="s">
        <v>221</v>
      </c>
      <c r="E1666" s="41"/>
      <c r="F1666" s="234" t="s">
        <v>1579</v>
      </c>
      <c r="G1666" s="41"/>
      <c r="H1666" s="41"/>
      <c r="I1666" s="235"/>
      <c r="J1666" s="41"/>
      <c r="K1666" s="41"/>
      <c r="L1666" s="45"/>
      <c r="M1666" s="236"/>
      <c r="N1666" s="237"/>
      <c r="O1666" s="92"/>
      <c r="P1666" s="92"/>
      <c r="Q1666" s="92"/>
      <c r="R1666" s="92"/>
      <c r="S1666" s="92"/>
      <c r="T1666" s="93"/>
      <c r="U1666" s="39"/>
      <c r="V1666" s="39"/>
      <c r="W1666" s="39"/>
      <c r="X1666" s="39"/>
      <c r="Y1666" s="39"/>
      <c r="Z1666" s="39"/>
      <c r="AA1666" s="39"/>
      <c r="AB1666" s="39"/>
      <c r="AC1666" s="39"/>
      <c r="AD1666" s="39"/>
      <c r="AE1666" s="39"/>
      <c r="AT1666" s="18" t="s">
        <v>221</v>
      </c>
      <c r="AU1666" s="18" t="s">
        <v>227</v>
      </c>
    </row>
    <row r="1667" s="13" customFormat="1">
      <c r="A1667" s="13"/>
      <c r="B1667" s="252"/>
      <c r="C1667" s="253"/>
      <c r="D1667" s="233" t="s">
        <v>364</v>
      </c>
      <c r="E1667" s="254" t="s">
        <v>1</v>
      </c>
      <c r="F1667" s="255" t="s">
        <v>1580</v>
      </c>
      <c r="G1667" s="253"/>
      <c r="H1667" s="254" t="s">
        <v>1</v>
      </c>
      <c r="I1667" s="256"/>
      <c r="J1667" s="253"/>
      <c r="K1667" s="253"/>
      <c r="L1667" s="257"/>
      <c r="M1667" s="258"/>
      <c r="N1667" s="259"/>
      <c r="O1667" s="259"/>
      <c r="P1667" s="259"/>
      <c r="Q1667" s="259"/>
      <c r="R1667" s="259"/>
      <c r="S1667" s="259"/>
      <c r="T1667" s="260"/>
      <c r="U1667" s="13"/>
      <c r="V1667" s="13"/>
      <c r="W1667" s="13"/>
      <c r="X1667" s="13"/>
      <c r="Y1667" s="13"/>
      <c r="Z1667" s="13"/>
      <c r="AA1667" s="13"/>
      <c r="AB1667" s="13"/>
      <c r="AC1667" s="13"/>
      <c r="AD1667" s="13"/>
      <c r="AE1667" s="13"/>
      <c r="AT1667" s="261" t="s">
        <v>364</v>
      </c>
      <c r="AU1667" s="261" t="s">
        <v>227</v>
      </c>
      <c r="AV1667" s="13" t="s">
        <v>88</v>
      </c>
      <c r="AW1667" s="13" t="s">
        <v>36</v>
      </c>
      <c r="AX1667" s="13" t="s">
        <v>81</v>
      </c>
      <c r="AY1667" s="261" t="s">
        <v>215</v>
      </c>
    </row>
    <row r="1668" s="14" customFormat="1">
      <c r="A1668" s="14"/>
      <c r="B1668" s="262"/>
      <c r="C1668" s="263"/>
      <c r="D1668" s="233" t="s">
        <v>364</v>
      </c>
      <c r="E1668" s="264" t="s">
        <v>1</v>
      </c>
      <c r="F1668" s="265" t="s">
        <v>1581</v>
      </c>
      <c r="G1668" s="263"/>
      <c r="H1668" s="266">
        <v>15.640000000000001</v>
      </c>
      <c r="I1668" s="267"/>
      <c r="J1668" s="263"/>
      <c r="K1668" s="263"/>
      <c r="L1668" s="268"/>
      <c r="M1668" s="269"/>
      <c r="N1668" s="270"/>
      <c r="O1668" s="270"/>
      <c r="P1668" s="270"/>
      <c r="Q1668" s="270"/>
      <c r="R1668" s="270"/>
      <c r="S1668" s="270"/>
      <c r="T1668" s="271"/>
      <c r="U1668" s="14"/>
      <c r="V1668" s="14"/>
      <c r="W1668" s="14"/>
      <c r="X1668" s="14"/>
      <c r="Y1668" s="14"/>
      <c r="Z1668" s="14"/>
      <c r="AA1668" s="14"/>
      <c r="AB1668" s="14"/>
      <c r="AC1668" s="14"/>
      <c r="AD1668" s="14"/>
      <c r="AE1668" s="14"/>
      <c r="AT1668" s="272" t="s">
        <v>364</v>
      </c>
      <c r="AU1668" s="272" t="s">
        <v>227</v>
      </c>
      <c r="AV1668" s="14" t="s">
        <v>90</v>
      </c>
      <c r="AW1668" s="14" t="s">
        <v>36</v>
      </c>
      <c r="AX1668" s="14" t="s">
        <v>81</v>
      </c>
      <c r="AY1668" s="272" t="s">
        <v>215</v>
      </c>
    </row>
    <row r="1669" s="14" customFormat="1">
      <c r="A1669" s="14"/>
      <c r="B1669" s="262"/>
      <c r="C1669" s="263"/>
      <c r="D1669" s="233" t="s">
        <v>364</v>
      </c>
      <c r="E1669" s="264" t="s">
        <v>1</v>
      </c>
      <c r="F1669" s="265" t="s">
        <v>1582</v>
      </c>
      <c r="G1669" s="263"/>
      <c r="H1669" s="266">
        <v>5.5</v>
      </c>
      <c r="I1669" s="267"/>
      <c r="J1669" s="263"/>
      <c r="K1669" s="263"/>
      <c r="L1669" s="268"/>
      <c r="M1669" s="269"/>
      <c r="N1669" s="270"/>
      <c r="O1669" s="270"/>
      <c r="P1669" s="270"/>
      <c r="Q1669" s="270"/>
      <c r="R1669" s="270"/>
      <c r="S1669" s="270"/>
      <c r="T1669" s="271"/>
      <c r="U1669" s="14"/>
      <c r="V1669" s="14"/>
      <c r="W1669" s="14"/>
      <c r="X1669" s="14"/>
      <c r="Y1669" s="14"/>
      <c r="Z1669" s="14"/>
      <c r="AA1669" s="14"/>
      <c r="AB1669" s="14"/>
      <c r="AC1669" s="14"/>
      <c r="AD1669" s="14"/>
      <c r="AE1669" s="14"/>
      <c r="AT1669" s="272" t="s">
        <v>364</v>
      </c>
      <c r="AU1669" s="272" t="s">
        <v>227</v>
      </c>
      <c r="AV1669" s="14" t="s">
        <v>90</v>
      </c>
      <c r="AW1669" s="14" t="s">
        <v>36</v>
      </c>
      <c r="AX1669" s="14" t="s">
        <v>81</v>
      </c>
      <c r="AY1669" s="272" t="s">
        <v>215</v>
      </c>
    </row>
    <row r="1670" s="14" customFormat="1">
      <c r="A1670" s="14"/>
      <c r="B1670" s="262"/>
      <c r="C1670" s="263"/>
      <c r="D1670" s="233" t="s">
        <v>364</v>
      </c>
      <c r="E1670" s="264" t="s">
        <v>1</v>
      </c>
      <c r="F1670" s="265" t="s">
        <v>1583</v>
      </c>
      <c r="G1670" s="263"/>
      <c r="H1670" s="266">
        <v>46.5</v>
      </c>
      <c r="I1670" s="267"/>
      <c r="J1670" s="263"/>
      <c r="K1670" s="263"/>
      <c r="L1670" s="268"/>
      <c r="M1670" s="269"/>
      <c r="N1670" s="270"/>
      <c r="O1670" s="270"/>
      <c r="P1670" s="270"/>
      <c r="Q1670" s="270"/>
      <c r="R1670" s="270"/>
      <c r="S1670" s="270"/>
      <c r="T1670" s="271"/>
      <c r="U1670" s="14"/>
      <c r="V1670" s="14"/>
      <c r="W1670" s="14"/>
      <c r="X1670" s="14"/>
      <c r="Y1670" s="14"/>
      <c r="Z1670" s="14"/>
      <c r="AA1670" s="14"/>
      <c r="AB1670" s="14"/>
      <c r="AC1670" s="14"/>
      <c r="AD1670" s="14"/>
      <c r="AE1670" s="14"/>
      <c r="AT1670" s="272" t="s">
        <v>364</v>
      </c>
      <c r="AU1670" s="272" t="s">
        <v>227</v>
      </c>
      <c r="AV1670" s="14" t="s">
        <v>90</v>
      </c>
      <c r="AW1670" s="14" t="s">
        <v>36</v>
      </c>
      <c r="AX1670" s="14" t="s">
        <v>81</v>
      </c>
      <c r="AY1670" s="272" t="s">
        <v>215</v>
      </c>
    </row>
    <row r="1671" s="14" customFormat="1">
      <c r="A1671" s="14"/>
      <c r="B1671" s="262"/>
      <c r="C1671" s="263"/>
      <c r="D1671" s="233" t="s">
        <v>364</v>
      </c>
      <c r="E1671" s="264" t="s">
        <v>1</v>
      </c>
      <c r="F1671" s="265" t="s">
        <v>1584</v>
      </c>
      <c r="G1671" s="263"/>
      <c r="H1671" s="266">
        <v>22</v>
      </c>
      <c r="I1671" s="267"/>
      <c r="J1671" s="263"/>
      <c r="K1671" s="263"/>
      <c r="L1671" s="268"/>
      <c r="M1671" s="269"/>
      <c r="N1671" s="270"/>
      <c r="O1671" s="270"/>
      <c r="P1671" s="270"/>
      <c r="Q1671" s="270"/>
      <c r="R1671" s="270"/>
      <c r="S1671" s="270"/>
      <c r="T1671" s="271"/>
      <c r="U1671" s="14"/>
      <c r="V1671" s="14"/>
      <c r="W1671" s="14"/>
      <c r="X1671" s="14"/>
      <c r="Y1671" s="14"/>
      <c r="Z1671" s="14"/>
      <c r="AA1671" s="14"/>
      <c r="AB1671" s="14"/>
      <c r="AC1671" s="14"/>
      <c r="AD1671" s="14"/>
      <c r="AE1671" s="14"/>
      <c r="AT1671" s="272" t="s">
        <v>364</v>
      </c>
      <c r="AU1671" s="272" t="s">
        <v>227</v>
      </c>
      <c r="AV1671" s="14" t="s">
        <v>90</v>
      </c>
      <c r="AW1671" s="14" t="s">
        <v>36</v>
      </c>
      <c r="AX1671" s="14" t="s">
        <v>81</v>
      </c>
      <c r="AY1671" s="272" t="s">
        <v>215</v>
      </c>
    </row>
    <row r="1672" s="14" customFormat="1">
      <c r="A1672" s="14"/>
      <c r="B1672" s="262"/>
      <c r="C1672" s="263"/>
      <c r="D1672" s="233" t="s">
        <v>364</v>
      </c>
      <c r="E1672" s="264" t="s">
        <v>1</v>
      </c>
      <c r="F1672" s="265" t="s">
        <v>1585</v>
      </c>
      <c r="G1672" s="263"/>
      <c r="H1672" s="266">
        <v>16.800000000000001</v>
      </c>
      <c r="I1672" s="267"/>
      <c r="J1672" s="263"/>
      <c r="K1672" s="263"/>
      <c r="L1672" s="268"/>
      <c r="M1672" s="269"/>
      <c r="N1672" s="270"/>
      <c r="O1672" s="270"/>
      <c r="P1672" s="270"/>
      <c r="Q1672" s="270"/>
      <c r="R1672" s="270"/>
      <c r="S1672" s="270"/>
      <c r="T1672" s="271"/>
      <c r="U1672" s="14"/>
      <c r="V1672" s="14"/>
      <c r="W1672" s="14"/>
      <c r="X1672" s="14"/>
      <c r="Y1672" s="14"/>
      <c r="Z1672" s="14"/>
      <c r="AA1672" s="14"/>
      <c r="AB1672" s="14"/>
      <c r="AC1672" s="14"/>
      <c r="AD1672" s="14"/>
      <c r="AE1672" s="14"/>
      <c r="AT1672" s="272" t="s">
        <v>364</v>
      </c>
      <c r="AU1672" s="272" t="s">
        <v>227</v>
      </c>
      <c r="AV1672" s="14" t="s">
        <v>90</v>
      </c>
      <c r="AW1672" s="14" t="s">
        <v>36</v>
      </c>
      <c r="AX1672" s="14" t="s">
        <v>81</v>
      </c>
      <c r="AY1672" s="272" t="s">
        <v>215</v>
      </c>
    </row>
    <row r="1673" s="14" customFormat="1">
      <c r="A1673" s="14"/>
      <c r="B1673" s="262"/>
      <c r="C1673" s="263"/>
      <c r="D1673" s="233" t="s">
        <v>364</v>
      </c>
      <c r="E1673" s="264" t="s">
        <v>1</v>
      </c>
      <c r="F1673" s="265" t="s">
        <v>1586</v>
      </c>
      <c r="G1673" s="263"/>
      <c r="H1673" s="266">
        <v>7.4000000000000004</v>
      </c>
      <c r="I1673" s="267"/>
      <c r="J1673" s="263"/>
      <c r="K1673" s="263"/>
      <c r="L1673" s="268"/>
      <c r="M1673" s="269"/>
      <c r="N1673" s="270"/>
      <c r="O1673" s="270"/>
      <c r="P1673" s="270"/>
      <c r="Q1673" s="270"/>
      <c r="R1673" s="270"/>
      <c r="S1673" s="270"/>
      <c r="T1673" s="271"/>
      <c r="U1673" s="14"/>
      <c r="V1673" s="14"/>
      <c r="W1673" s="14"/>
      <c r="X1673" s="14"/>
      <c r="Y1673" s="14"/>
      <c r="Z1673" s="14"/>
      <c r="AA1673" s="14"/>
      <c r="AB1673" s="14"/>
      <c r="AC1673" s="14"/>
      <c r="AD1673" s="14"/>
      <c r="AE1673" s="14"/>
      <c r="AT1673" s="272" t="s">
        <v>364</v>
      </c>
      <c r="AU1673" s="272" t="s">
        <v>227</v>
      </c>
      <c r="AV1673" s="14" t="s">
        <v>90</v>
      </c>
      <c r="AW1673" s="14" t="s">
        <v>36</v>
      </c>
      <c r="AX1673" s="14" t="s">
        <v>81</v>
      </c>
      <c r="AY1673" s="272" t="s">
        <v>215</v>
      </c>
    </row>
    <row r="1674" s="14" customFormat="1">
      <c r="A1674" s="14"/>
      <c r="B1674" s="262"/>
      <c r="C1674" s="263"/>
      <c r="D1674" s="233" t="s">
        <v>364</v>
      </c>
      <c r="E1674" s="264" t="s">
        <v>1</v>
      </c>
      <c r="F1674" s="265" t="s">
        <v>1587</v>
      </c>
      <c r="G1674" s="263"/>
      <c r="H1674" s="266">
        <v>5</v>
      </c>
      <c r="I1674" s="267"/>
      <c r="J1674" s="263"/>
      <c r="K1674" s="263"/>
      <c r="L1674" s="268"/>
      <c r="M1674" s="269"/>
      <c r="N1674" s="270"/>
      <c r="O1674" s="270"/>
      <c r="P1674" s="270"/>
      <c r="Q1674" s="270"/>
      <c r="R1674" s="270"/>
      <c r="S1674" s="270"/>
      <c r="T1674" s="271"/>
      <c r="U1674" s="14"/>
      <c r="V1674" s="14"/>
      <c r="W1674" s="14"/>
      <c r="X1674" s="14"/>
      <c r="Y1674" s="14"/>
      <c r="Z1674" s="14"/>
      <c r="AA1674" s="14"/>
      <c r="AB1674" s="14"/>
      <c r="AC1674" s="14"/>
      <c r="AD1674" s="14"/>
      <c r="AE1674" s="14"/>
      <c r="AT1674" s="272" t="s">
        <v>364</v>
      </c>
      <c r="AU1674" s="272" t="s">
        <v>227</v>
      </c>
      <c r="AV1674" s="14" t="s">
        <v>90</v>
      </c>
      <c r="AW1674" s="14" t="s">
        <v>36</v>
      </c>
      <c r="AX1674" s="14" t="s">
        <v>81</v>
      </c>
      <c r="AY1674" s="272" t="s">
        <v>215</v>
      </c>
    </row>
    <row r="1675" s="14" customFormat="1">
      <c r="A1675" s="14"/>
      <c r="B1675" s="262"/>
      <c r="C1675" s="263"/>
      <c r="D1675" s="233" t="s">
        <v>364</v>
      </c>
      <c r="E1675" s="264" t="s">
        <v>1</v>
      </c>
      <c r="F1675" s="265" t="s">
        <v>1588</v>
      </c>
      <c r="G1675" s="263"/>
      <c r="H1675" s="266">
        <v>56</v>
      </c>
      <c r="I1675" s="267"/>
      <c r="J1675" s="263"/>
      <c r="K1675" s="263"/>
      <c r="L1675" s="268"/>
      <c r="M1675" s="269"/>
      <c r="N1675" s="270"/>
      <c r="O1675" s="270"/>
      <c r="P1675" s="270"/>
      <c r="Q1675" s="270"/>
      <c r="R1675" s="270"/>
      <c r="S1675" s="270"/>
      <c r="T1675" s="271"/>
      <c r="U1675" s="14"/>
      <c r="V1675" s="14"/>
      <c r="W1675" s="14"/>
      <c r="X1675" s="14"/>
      <c r="Y1675" s="14"/>
      <c r="Z1675" s="14"/>
      <c r="AA1675" s="14"/>
      <c r="AB1675" s="14"/>
      <c r="AC1675" s="14"/>
      <c r="AD1675" s="14"/>
      <c r="AE1675" s="14"/>
      <c r="AT1675" s="272" t="s">
        <v>364</v>
      </c>
      <c r="AU1675" s="272" t="s">
        <v>227</v>
      </c>
      <c r="AV1675" s="14" t="s">
        <v>90</v>
      </c>
      <c r="AW1675" s="14" t="s">
        <v>36</v>
      </c>
      <c r="AX1675" s="14" t="s">
        <v>81</v>
      </c>
      <c r="AY1675" s="272" t="s">
        <v>215</v>
      </c>
    </row>
    <row r="1676" s="14" customFormat="1">
      <c r="A1676" s="14"/>
      <c r="B1676" s="262"/>
      <c r="C1676" s="263"/>
      <c r="D1676" s="233" t="s">
        <v>364</v>
      </c>
      <c r="E1676" s="264" t="s">
        <v>1</v>
      </c>
      <c r="F1676" s="265" t="s">
        <v>1589</v>
      </c>
      <c r="G1676" s="263"/>
      <c r="H1676" s="266">
        <v>10</v>
      </c>
      <c r="I1676" s="267"/>
      <c r="J1676" s="263"/>
      <c r="K1676" s="263"/>
      <c r="L1676" s="268"/>
      <c r="M1676" s="269"/>
      <c r="N1676" s="270"/>
      <c r="O1676" s="270"/>
      <c r="P1676" s="270"/>
      <c r="Q1676" s="270"/>
      <c r="R1676" s="270"/>
      <c r="S1676" s="270"/>
      <c r="T1676" s="271"/>
      <c r="U1676" s="14"/>
      <c r="V1676" s="14"/>
      <c r="W1676" s="14"/>
      <c r="X1676" s="14"/>
      <c r="Y1676" s="14"/>
      <c r="Z1676" s="14"/>
      <c r="AA1676" s="14"/>
      <c r="AB1676" s="14"/>
      <c r="AC1676" s="14"/>
      <c r="AD1676" s="14"/>
      <c r="AE1676" s="14"/>
      <c r="AT1676" s="272" t="s">
        <v>364</v>
      </c>
      <c r="AU1676" s="272" t="s">
        <v>227</v>
      </c>
      <c r="AV1676" s="14" t="s">
        <v>90</v>
      </c>
      <c r="AW1676" s="14" t="s">
        <v>36</v>
      </c>
      <c r="AX1676" s="14" t="s">
        <v>81</v>
      </c>
      <c r="AY1676" s="272" t="s">
        <v>215</v>
      </c>
    </row>
    <row r="1677" s="14" customFormat="1">
      <c r="A1677" s="14"/>
      <c r="B1677" s="262"/>
      <c r="C1677" s="263"/>
      <c r="D1677" s="233" t="s">
        <v>364</v>
      </c>
      <c r="E1677" s="264" t="s">
        <v>1</v>
      </c>
      <c r="F1677" s="265" t="s">
        <v>1590</v>
      </c>
      <c r="G1677" s="263"/>
      <c r="H1677" s="266">
        <v>6.25</v>
      </c>
      <c r="I1677" s="267"/>
      <c r="J1677" s="263"/>
      <c r="K1677" s="263"/>
      <c r="L1677" s="268"/>
      <c r="M1677" s="269"/>
      <c r="N1677" s="270"/>
      <c r="O1677" s="270"/>
      <c r="P1677" s="270"/>
      <c r="Q1677" s="270"/>
      <c r="R1677" s="270"/>
      <c r="S1677" s="270"/>
      <c r="T1677" s="271"/>
      <c r="U1677" s="14"/>
      <c r="V1677" s="14"/>
      <c r="W1677" s="14"/>
      <c r="X1677" s="14"/>
      <c r="Y1677" s="14"/>
      <c r="Z1677" s="14"/>
      <c r="AA1677" s="14"/>
      <c r="AB1677" s="14"/>
      <c r="AC1677" s="14"/>
      <c r="AD1677" s="14"/>
      <c r="AE1677" s="14"/>
      <c r="AT1677" s="272" t="s">
        <v>364</v>
      </c>
      <c r="AU1677" s="272" t="s">
        <v>227</v>
      </c>
      <c r="AV1677" s="14" t="s">
        <v>90</v>
      </c>
      <c r="AW1677" s="14" t="s">
        <v>36</v>
      </c>
      <c r="AX1677" s="14" t="s">
        <v>81</v>
      </c>
      <c r="AY1677" s="272" t="s">
        <v>215</v>
      </c>
    </row>
    <row r="1678" s="14" customFormat="1">
      <c r="A1678" s="14"/>
      <c r="B1678" s="262"/>
      <c r="C1678" s="263"/>
      <c r="D1678" s="233" t="s">
        <v>364</v>
      </c>
      <c r="E1678" s="264" t="s">
        <v>1</v>
      </c>
      <c r="F1678" s="265" t="s">
        <v>1591</v>
      </c>
      <c r="G1678" s="263"/>
      <c r="H1678" s="266">
        <v>4.4000000000000004</v>
      </c>
      <c r="I1678" s="267"/>
      <c r="J1678" s="263"/>
      <c r="K1678" s="263"/>
      <c r="L1678" s="268"/>
      <c r="M1678" s="269"/>
      <c r="N1678" s="270"/>
      <c r="O1678" s="270"/>
      <c r="P1678" s="270"/>
      <c r="Q1678" s="270"/>
      <c r="R1678" s="270"/>
      <c r="S1678" s="270"/>
      <c r="T1678" s="271"/>
      <c r="U1678" s="14"/>
      <c r="V1678" s="14"/>
      <c r="W1678" s="14"/>
      <c r="X1678" s="14"/>
      <c r="Y1678" s="14"/>
      <c r="Z1678" s="14"/>
      <c r="AA1678" s="14"/>
      <c r="AB1678" s="14"/>
      <c r="AC1678" s="14"/>
      <c r="AD1678" s="14"/>
      <c r="AE1678" s="14"/>
      <c r="AT1678" s="272" t="s">
        <v>364</v>
      </c>
      <c r="AU1678" s="272" t="s">
        <v>227</v>
      </c>
      <c r="AV1678" s="14" t="s">
        <v>90</v>
      </c>
      <c r="AW1678" s="14" t="s">
        <v>36</v>
      </c>
      <c r="AX1678" s="14" t="s">
        <v>81</v>
      </c>
      <c r="AY1678" s="272" t="s">
        <v>215</v>
      </c>
    </row>
    <row r="1679" s="14" customFormat="1">
      <c r="A1679" s="14"/>
      <c r="B1679" s="262"/>
      <c r="C1679" s="263"/>
      <c r="D1679" s="233" t="s">
        <v>364</v>
      </c>
      <c r="E1679" s="264" t="s">
        <v>1</v>
      </c>
      <c r="F1679" s="265" t="s">
        <v>1592</v>
      </c>
      <c r="G1679" s="263"/>
      <c r="H1679" s="266">
        <v>5.7000000000000002</v>
      </c>
      <c r="I1679" s="267"/>
      <c r="J1679" s="263"/>
      <c r="K1679" s="263"/>
      <c r="L1679" s="268"/>
      <c r="M1679" s="269"/>
      <c r="N1679" s="270"/>
      <c r="O1679" s="270"/>
      <c r="P1679" s="270"/>
      <c r="Q1679" s="270"/>
      <c r="R1679" s="270"/>
      <c r="S1679" s="270"/>
      <c r="T1679" s="271"/>
      <c r="U1679" s="14"/>
      <c r="V1679" s="14"/>
      <c r="W1679" s="14"/>
      <c r="X1679" s="14"/>
      <c r="Y1679" s="14"/>
      <c r="Z1679" s="14"/>
      <c r="AA1679" s="14"/>
      <c r="AB1679" s="14"/>
      <c r="AC1679" s="14"/>
      <c r="AD1679" s="14"/>
      <c r="AE1679" s="14"/>
      <c r="AT1679" s="272" t="s">
        <v>364</v>
      </c>
      <c r="AU1679" s="272" t="s">
        <v>227</v>
      </c>
      <c r="AV1679" s="14" t="s">
        <v>90</v>
      </c>
      <c r="AW1679" s="14" t="s">
        <v>36</v>
      </c>
      <c r="AX1679" s="14" t="s">
        <v>81</v>
      </c>
      <c r="AY1679" s="272" t="s">
        <v>215</v>
      </c>
    </row>
    <row r="1680" s="14" customFormat="1">
      <c r="A1680" s="14"/>
      <c r="B1680" s="262"/>
      <c r="C1680" s="263"/>
      <c r="D1680" s="233" t="s">
        <v>364</v>
      </c>
      <c r="E1680" s="264" t="s">
        <v>1</v>
      </c>
      <c r="F1680" s="265" t="s">
        <v>1593</v>
      </c>
      <c r="G1680" s="263"/>
      <c r="H1680" s="266">
        <v>5.5999999999999996</v>
      </c>
      <c r="I1680" s="267"/>
      <c r="J1680" s="263"/>
      <c r="K1680" s="263"/>
      <c r="L1680" s="268"/>
      <c r="M1680" s="269"/>
      <c r="N1680" s="270"/>
      <c r="O1680" s="270"/>
      <c r="P1680" s="270"/>
      <c r="Q1680" s="270"/>
      <c r="R1680" s="270"/>
      <c r="S1680" s="270"/>
      <c r="T1680" s="271"/>
      <c r="U1680" s="14"/>
      <c r="V1680" s="14"/>
      <c r="W1680" s="14"/>
      <c r="X1680" s="14"/>
      <c r="Y1680" s="14"/>
      <c r="Z1680" s="14"/>
      <c r="AA1680" s="14"/>
      <c r="AB1680" s="14"/>
      <c r="AC1680" s="14"/>
      <c r="AD1680" s="14"/>
      <c r="AE1680" s="14"/>
      <c r="AT1680" s="272" t="s">
        <v>364</v>
      </c>
      <c r="AU1680" s="272" t="s">
        <v>227</v>
      </c>
      <c r="AV1680" s="14" t="s">
        <v>90</v>
      </c>
      <c r="AW1680" s="14" t="s">
        <v>36</v>
      </c>
      <c r="AX1680" s="14" t="s">
        <v>81</v>
      </c>
      <c r="AY1680" s="272" t="s">
        <v>215</v>
      </c>
    </row>
    <row r="1681" s="15" customFormat="1">
      <c r="A1681" s="15"/>
      <c r="B1681" s="273"/>
      <c r="C1681" s="274"/>
      <c r="D1681" s="233" t="s">
        <v>364</v>
      </c>
      <c r="E1681" s="275" t="s">
        <v>1</v>
      </c>
      <c r="F1681" s="276" t="s">
        <v>368</v>
      </c>
      <c r="G1681" s="274"/>
      <c r="H1681" s="277">
        <v>206.78999999999999</v>
      </c>
      <c r="I1681" s="278"/>
      <c r="J1681" s="274"/>
      <c r="K1681" s="274"/>
      <c r="L1681" s="279"/>
      <c r="M1681" s="280"/>
      <c r="N1681" s="281"/>
      <c r="O1681" s="281"/>
      <c r="P1681" s="281"/>
      <c r="Q1681" s="281"/>
      <c r="R1681" s="281"/>
      <c r="S1681" s="281"/>
      <c r="T1681" s="282"/>
      <c r="U1681" s="15"/>
      <c r="V1681" s="15"/>
      <c r="W1681" s="15"/>
      <c r="X1681" s="15"/>
      <c r="Y1681" s="15"/>
      <c r="Z1681" s="15"/>
      <c r="AA1681" s="15"/>
      <c r="AB1681" s="15"/>
      <c r="AC1681" s="15"/>
      <c r="AD1681" s="15"/>
      <c r="AE1681" s="15"/>
      <c r="AT1681" s="283" t="s">
        <v>364</v>
      </c>
      <c r="AU1681" s="283" t="s">
        <v>227</v>
      </c>
      <c r="AV1681" s="15" t="s">
        <v>214</v>
      </c>
      <c r="AW1681" s="15" t="s">
        <v>36</v>
      </c>
      <c r="AX1681" s="15" t="s">
        <v>88</v>
      </c>
      <c r="AY1681" s="283" t="s">
        <v>215</v>
      </c>
    </row>
    <row r="1682" s="2" customFormat="1" ht="24.15" customHeight="1">
      <c r="A1682" s="39"/>
      <c r="B1682" s="40"/>
      <c r="C1682" s="295" t="s">
        <v>1594</v>
      </c>
      <c r="D1682" s="295" t="s">
        <v>539</v>
      </c>
      <c r="E1682" s="296" t="s">
        <v>1595</v>
      </c>
      <c r="F1682" s="297" t="s">
        <v>1596</v>
      </c>
      <c r="G1682" s="298" t="s">
        <v>797</v>
      </c>
      <c r="H1682" s="299">
        <v>217.13</v>
      </c>
      <c r="I1682" s="300"/>
      <c r="J1682" s="301">
        <f>ROUND(I1682*H1682,2)</f>
        <v>0</v>
      </c>
      <c r="K1682" s="297" t="s">
        <v>359</v>
      </c>
      <c r="L1682" s="302"/>
      <c r="M1682" s="303" t="s">
        <v>1</v>
      </c>
      <c r="N1682" s="304" t="s">
        <v>46</v>
      </c>
      <c r="O1682" s="92"/>
      <c r="P1682" s="229">
        <f>O1682*H1682</f>
        <v>0</v>
      </c>
      <c r="Q1682" s="229">
        <v>4.0000000000000003E-05</v>
      </c>
      <c r="R1682" s="229">
        <f>Q1682*H1682</f>
        <v>0.0086852000000000006</v>
      </c>
      <c r="S1682" s="229">
        <v>0</v>
      </c>
      <c r="T1682" s="230">
        <f>S1682*H1682</f>
        <v>0</v>
      </c>
      <c r="U1682" s="39"/>
      <c r="V1682" s="39"/>
      <c r="W1682" s="39"/>
      <c r="X1682" s="39"/>
      <c r="Y1682" s="39"/>
      <c r="Z1682" s="39"/>
      <c r="AA1682" s="39"/>
      <c r="AB1682" s="39"/>
      <c r="AC1682" s="39"/>
      <c r="AD1682" s="39"/>
      <c r="AE1682" s="39"/>
      <c r="AR1682" s="231" t="s">
        <v>251</v>
      </c>
      <c r="AT1682" s="231" t="s">
        <v>539</v>
      </c>
      <c r="AU1682" s="231" t="s">
        <v>227</v>
      </c>
      <c r="AY1682" s="18" t="s">
        <v>215</v>
      </c>
      <c r="BE1682" s="232">
        <f>IF(N1682="základní",J1682,0)</f>
        <v>0</v>
      </c>
      <c r="BF1682" s="232">
        <f>IF(N1682="snížená",J1682,0)</f>
        <v>0</v>
      </c>
      <c r="BG1682" s="232">
        <f>IF(N1682="zákl. přenesená",J1682,0)</f>
        <v>0</v>
      </c>
      <c r="BH1682" s="232">
        <f>IF(N1682="sníž. přenesená",J1682,0)</f>
        <v>0</v>
      </c>
      <c r="BI1682" s="232">
        <f>IF(N1682="nulová",J1682,0)</f>
        <v>0</v>
      </c>
      <c r="BJ1682" s="18" t="s">
        <v>88</v>
      </c>
      <c r="BK1682" s="232">
        <f>ROUND(I1682*H1682,2)</f>
        <v>0</v>
      </c>
      <c r="BL1682" s="18" t="s">
        <v>214</v>
      </c>
      <c r="BM1682" s="231" t="s">
        <v>1597</v>
      </c>
    </row>
    <row r="1683" s="2" customFormat="1">
      <c r="A1683" s="39"/>
      <c r="B1683" s="40"/>
      <c r="C1683" s="41"/>
      <c r="D1683" s="233" t="s">
        <v>221</v>
      </c>
      <c r="E1683" s="41"/>
      <c r="F1683" s="234" t="s">
        <v>1596</v>
      </c>
      <c r="G1683" s="41"/>
      <c r="H1683" s="41"/>
      <c r="I1683" s="235"/>
      <c r="J1683" s="41"/>
      <c r="K1683" s="41"/>
      <c r="L1683" s="45"/>
      <c r="M1683" s="236"/>
      <c r="N1683" s="237"/>
      <c r="O1683" s="92"/>
      <c r="P1683" s="92"/>
      <c r="Q1683" s="92"/>
      <c r="R1683" s="92"/>
      <c r="S1683" s="92"/>
      <c r="T1683" s="93"/>
      <c r="U1683" s="39"/>
      <c r="V1683" s="39"/>
      <c r="W1683" s="39"/>
      <c r="X1683" s="39"/>
      <c r="Y1683" s="39"/>
      <c r="Z1683" s="39"/>
      <c r="AA1683" s="39"/>
      <c r="AB1683" s="39"/>
      <c r="AC1683" s="39"/>
      <c r="AD1683" s="39"/>
      <c r="AE1683" s="39"/>
      <c r="AT1683" s="18" t="s">
        <v>221</v>
      </c>
      <c r="AU1683" s="18" t="s">
        <v>227</v>
      </c>
    </row>
    <row r="1684" s="14" customFormat="1">
      <c r="A1684" s="14"/>
      <c r="B1684" s="262"/>
      <c r="C1684" s="263"/>
      <c r="D1684" s="233" t="s">
        <v>364</v>
      </c>
      <c r="E1684" s="264" t="s">
        <v>1</v>
      </c>
      <c r="F1684" s="265" t="s">
        <v>1598</v>
      </c>
      <c r="G1684" s="263"/>
      <c r="H1684" s="266">
        <v>217.13</v>
      </c>
      <c r="I1684" s="267"/>
      <c r="J1684" s="263"/>
      <c r="K1684" s="263"/>
      <c r="L1684" s="268"/>
      <c r="M1684" s="269"/>
      <c r="N1684" s="270"/>
      <c r="O1684" s="270"/>
      <c r="P1684" s="270"/>
      <c r="Q1684" s="270"/>
      <c r="R1684" s="270"/>
      <c r="S1684" s="270"/>
      <c r="T1684" s="271"/>
      <c r="U1684" s="14"/>
      <c r="V1684" s="14"/>
      <c r="W1684" s="14"/>
      <c r="X1684" s="14"/>
      <c r="Y1684" s="14"/>
      <c r="Z1684" s="14"/>
      <c r="AA1684" s="14"/>
      <c r="AB1684" s="14"/>
      <c r="AC1684" s="14"/>
      <c r="AD1684" s="14"/>
      <c r="AE1684" s="14"/>
      <c r="AT1684" s="272" t="s">
        <v>364</v>
      </c>
      <c r="AU1684" s="272" t="s">
        <v>227</v>
      </c>
      <c r="AV1684" s="14" t="s">
        <v>90</v>
      </c>
      <c r="AW1684" s="14" t="s">
        <v>36</v>
      </c>
      <c r="AX1684" s="14" t="s">
        <v>81</v>
      </c>
      <c r="AY1684" s="272" t="s">
        <v>215</v>
      </c>
    </row>
    <row r="1685" s="15" customFormat="1">
      <c r="A1685" s="15"/>
      <c r="B1685" s="273"/>
      <c r="C1685" s="274"/>
      <c r="D1685" s="233" t="s">
        <v>364</v>
      </c>
      <c r="E1685" s="275" t="s">
        <v>1</v>
      </c>
      <c r="F1685" s="276" t="s">
        <v>368</v>
      </c>
      <c r="G1685" s="274"/>
      <c r="H1685" s="277">
        <v>217.13</v>
      </c>
      <c r="I1685" s="278"/>
      <c r="J1685" s="274"/>
      <c r="K1685" s="274"/>
      <c r="L1685" s="279"/>
      <c r="M1685" s="280"/>
      <c r="N1685" s="281"/>
      <c r="O1685" s="281"/>
      <c r="P1685" s="281"/>
      <c r="Q1685" s="281"/>
      <c r="R1685" s="281"/>
      <c r="S1685" s="281"/>
      <c r="T1685" s="282"/>
      <c r="U1685" s="15"/>
      <c r="V1685" s="15"/>
      <c r="W1685" s="15"/>
      <c r="X1685" s="15"/>
      <c r="Y1685" s="15"/>
      <c r="Z1685" s="15"/>
      <c r="AA1685" s="15"/>
      <c r="AB1685" s="15"/>
      <c r="AC1685" s="15"/>
      <c r="AD1685" s="15"/>
      <c r="AE1685" s="15"/>
      <c r="AT1685" s="283" t="s">
        <v>364</v>
      </c>
      <c r="AU1685" s="283" t="s">
        <v>227</v>
      </c>
      <c r="AV1685" s="15" t="s">
        <v>214</v>
      </c>
      <c r="AW1685" s="15" t="s">
        <v>36</v>
      </c>
      <c r="AX1685" s="15" t="s">
        <v>88</v>
      </c>
      <c r="AY1685" s="283" t="s">
        <v>215</v>
      </c>
    </row>
    <row r="1686" s="2" customFormat="1" ht="16.5" customHeight="1">
      <c r="A1686" s="39"/>
      <c r="B1686" s="40"/>
      <c r="C1686" s="220" t="s">
        <v>1599</v>
      </c>
      <c r="D1686" s="220" t="s">
        <v>216</v>
      </c>
      <c r="E1686" s="221" t="s">
        <v>1600</v>
      </c>
      <c r="F1686" s="222" t="s">
        <v>1601</v>
      </c>
      <c r="G1686" s="223" t="s">
        <v>523</v>
      </c>
      <c r="H1686" s="224">
        <v>163.446</v>
      </c>
      <c r="I1686" s="225"/>
      <c r="J1686" s="226">
        <f>ROUND(I1686*H1686,2)</f>
        <v>0</v>
      </c>
      <c r="K1686" s="222" t="s">
        <v>359</v>
      </c>
      <c r="L1686" s="45"/>
      <c r="M1686" s="227" t="s">
        <v>1</v>
      </c>
      <c r="N1686" s="228" t="s">
        <v>46</v>
      </c>
      <c r="O1686" s="92"/>
      <c r="P1686" s="229">
        <f>O1686*H1686</f>
        <v>0</v>
      </c>
      <c r="Q1686" s="229">
        <v>9.0000000000000006E-05</v>
      </c>
      <c r="R1686" s="229">
        <f>Q1686*H1686</f>
        <v>0.01471014</v>
      </c>
      <c r="S1686" s="229">
        <v>6.0000000000000002E-05</v>
      </c>
      <c r="T1686" s="230">
        <f>S1686*H1686</f>
        <v>0.0098067599999999994</v>
      </c>
      <c r="U1686" s="39"/>
      <c r="V1686" s="39"/>
      <c r="W1686" s="39"/>
      <c r="X1686" s="39"/>
      <c r="Y1686" s="39"/>
      <c r="Z1686" s="39"/>
      <c r="AA1686" s="39"/>
      <c r="AB1686" s="39"/>
      <c r="AC1686" s="39"/>
      <c r="AD1686" s="39"/>
      <c r="AE1686" s="39"/>
      <c r="AR1686" s="231" t="s">
        <v>214</v>
      </c>
      <c r="AT1686" s="231" t="s">
        <v>216</v>
      </c>
      <c r="AU1686" s="231" t="s">
        <v>227</v>
      </c>
      <c r="AY1686" s="18" t="s">
        <v>215</v>
      </c>
      <c r="BE1686" s="232">
        <f>IF(N1686="základní",J1686,0)</f>
        <v>0</v>
      </c>
      <c r="BF1686" s="232">
        <f>IF(N1686="snížená",J1686,0)</f>
        <v>0</v>
      </c>
      <c r="BG1686" s="232">
        <f>IF(N1686="zákl. přenesená",J1686,0)</f>
        <v>0</v>
      </c>
      <c r="BH1686" s="232">
        <f>IF(N1686="sníž. přenesená",J1686,0)</f>
        <v>0</v>
      </c>
      <c r="BI1686" s="232">
        <f>IF(N1686="nulová",J1686,0)</f>
        <v>0</v>
      </c>
      <c r="BJ1686" s="18" t="s">
        <v>88</v>
      </c>
      <c r="BK1686" s="232">
        <f>ROUND(I1686*H1686,2)</f>
        <v>0</v>
      </c>
      <c r="BL1686" s="18" t="s">
        <v>214</v>
      </c>
      <c r="BM1686" s="231" t="s">
        <v>1602</v>
      </c>
    </row>
    <row r="1687" s="2" customFormat="1">
      <c r="A1687" s="39"/>
      <c r="B1687" s="40"/>
      <c r="C1687" s="41"/>
      <c r="D1687" s="233" t="s">
        <v>221</v>
      </c>
      <c r="E1687" s="41"/>
      <c r="F1687" s="234" t="s">
        <v>1603</v>
      </c>
      <c r="G1687" s="41"/>
      <c r="H1687" s="41"/>
      <c r="I1687" s="235"/>
      <c r="J1687" s="41"/>
      <c r="K1687" s="41"/>
      <c r="L1687" s="45"/>
      <c r="M1687" s="236"/>
      <c r="N1687" s="237"/>
      <c r="O1687" s="92"/>
      <c r="P1687" s="92"/>
      <c r="Q1687" s="92"/>
      <c r="R1687" s="92"/>
      <c r="S1687" s="92"/>
      <c r="T1687" s="93"/>
      <c r="U1687" s="39"/>
      <c r="V1687" s="39"/>
      <c r="W1687" s="39"/>
      <c r="X1687" s="39"/>
      <c r="Y1687" s="39"/>
      <c r="Z1687" s="39"/>
      <c r="AA1687" s="39"/>
      <c r="AB1687" s="39"/>
      <c r="AC1687" s="39"/>
      <c r="AD1687" s="39"/>
      <c r="AE1687" s="39"/>
      <c r="AT1687" s="18" t="s">
        <v>221</v>
      </c>
      <c r="AU1687" s="18" t="s">
        <v>227</v>
      </c>
    </row>
    <row r="1688" s="2" customFormat="1">
      <c r="A1688" s="39"/>
      <c r="B1688" s="40"/>
      <c r="C1688" s="41"/>
      <c r="D1688" s="250" t="s">
        <v>362</v>
      </c>
      <c r="E1688" s="41"/>
      <c r="F1688" s="251" t="s">
        <v>1604</v>
      </c>
      <c r="G1688" s="41"/>
      <c r="H1688" s="41"/>
      <c r="I1688" s="235"/>
      <c r="J1688" s="41"/>
      <c r="K1688" s="41"/>
      <c r="L1688" s="45"/>
      <c r="M1688" s="236"/>
      <c r="N1688" s="237"/>
      <c r="O1688" s="92"/>
      <c r="P1688" s="92"/>
      <c r="Q1688" s="92"/>
      <c r="R1688" s="92"/>
      <c r="S1688" s="92"/>
      <c r="T1688" s="93"/>
      <c r="U1688" s="39"/>
      <c r="V1688" s="39"/>
      <c r="W1688" s="39"/>
      <c r="X1688" s="39"/>
      <c r="Y1688" s="39"/>
      <c r="Z1688" s="39"/>
      <c r="AA1688" s="39"/>
      <c r="AB1688" s="39"/>
      <c r="AC1688" s="39"/>
      <c r="AD1688" s="39"/>
      <c r="AE1688" s="39"/>
      <c r="AT1688" s="18" t="s">
        <v>362</v>
      </c>
      <c r="AU1688" s="18" t="s">
        <v>227</v>
      </c>
    </row>
    <row r="1689" s="13" customFormat="1">
      <c r="A1689" s="13"/>
      <c r="B1689" s="252"/>
      <c r="C1689" s="253"/>
      <c r="D1689" s="233" t="s">
        <v>364</v>
      </c>
      <c r="E1689" s="254" t="s">
        <v>1</v>
      </c>
      <c r="F1689" s="255" t="s">
        <v>1580</v>
      </c>
      <c r="G1689" s="253"/>
      <c r="H1689" s="254" t="s">
        <v>1</v>
      </c>
      <c r="I1689" s="256"/>
      <c r="J1689" s="253"/>
      <c r="K1689" s="253"/>
      <c r="L1689" s="257"/>
      <c r="M1689" s="258"/>
      <c r="N1689" s="259"/>
      <c r="O1689" s="259"/>
      <c r="P1689" s="259"/>
      <c r="Q1689" s="259"/>
      <c r="R1689" s="259"/>
      <c r="S1689" s="259"/>
      <c r="T1689" s="260"/>
      <c r="U1689" s="13"/>
      <c r="V1689" s="13"/>
      <c r="W1689" s="13"/>
      <c r="X1689" s="13"/>
      <c r="Y1689" s="13"/>
      <c r="Z1689" s="13"/>
      <c r="AA1689" s="13"/>
      <c r="AB1689" s="13"/>
      <c r="AC1689" s="13"/>
      <c r="AD1689" s="13"/>
      <c r="AE1689" s="13"/>
      <c r="AT1689" s="261" t="s">
        <v>364</v>
      </c>
      <c r="AU1689" s="261" t="s">
        <v>227</v>
      </c>
      <c r="AV1689" s="13" t="s">
        <v>88</v>
      </c>
      <c r="AW1689" s="13" t="s">
        <v>36</v>
      </c>
      <c r="AX1689" s="13" t="s">
        <v>81</v>
      </c>
      <c r="AY1689" s="261" t="s">
        <v>215</v>
      </c>
    </row>
    <row r="1690" s="14" customFormat="1">
      <c r="A1690" s="14"/>
      <c r="B1690" s="262"/>
      <c r="C1690" s="263"/>
      <c r="D1690" s="233" t="s">
        <v>364</v>
      </c>
      <c r="E1690" s="264" t="s">
        <v>1</v>
      </c>
      <c r="F1690" s="265" t="s">
        <v>1605</v>
      </c>
      <c r="G1690" s="263"/>
      <c r="H1690" s="266">
        <v>29.481000000000002</v>
      </c>
      <c r="I1690" s="267"/>
      <c r="J1690" s="263"/>
      <c r="K1690" s="263"/>
      <c r="L1690" s="268"/>
      <c r="M1690" s="269"/>
      <c r="N1690" s="270"/>
      <c r="O1690" s="270"/>
      <c r="P1690" s="270"/>
      <c r="Q1690" s="270"/>
      <c r="R1690" s="270"/>
      <c r="S1690" s="270"/>
      <c r="T1690" s="271"/>
      <c r="U1690" s="14"/>
      <c r="V1690" s="14"/>
      <c r="W1690" s="14"/>
      <c r="X1690" s="14"/>
      <c r="Y1690" s="14"/>
      <c r="Z1690" s="14"/>
      <c r="AA1690" s="14"/>
      <c r="AB1690" s="14"/>
      <c r="AC1690" s="14"/>
      <c r="AD1690" s="14"/>
      <c r="AE1690" s="14"/>
      <c r="AT1690" s="272" t="s">
        <v>364</v>
      </c>
      <c r="AU1690" s="272" t="s">
        <v>227</v>
      </c>
      <c r="AV1690" s="14" t="s">
        <v>90</v>
      </c>
      <c r="AW1690" s="14" t="s">
        <v>36</v>
      </c>
      <c r="AX1690" s="14" t="s">
        <v>81</v>
      </c>
      <c r="AY1690" s="272" t="s">
        <v>215</v>
      </c>
    </row>
    <row r="1691" s="14" customFormat="1">
      <c r="A1691" s="14"/>
      <c r="B1691" s="262"/>
      <c r="C1691" s="263"/>
      <c r="D1691" s="233" t="s">
        <v>364</v>
      </c>
      <c r="E1691" s="264" t="s">
        <v>1</v>
      </c>
      <c r="F1691" s="265" t="s">
        <v>1606</v>
      </c>
      <c r="G1691" s="263"/>
      <c r="H1691" s="266">
        <v>2.4199999999999999</v>
      </c>
      <c r="I1691" s="267"/>
      <c r="J1691" s="263"/>
      <c r="K1691" s="263"/>
      <c r="L1691" s="268"/>
      <c r="M1691" s="269"/>
      <c r="N1691" s="270"/>
      <c r="O1691" s="270"/>
      <c r="P1691" s="270"/>
      <c r="Q1691" s="270"/>
      <c r="R1691" s="270"/>
      <c r="S1691" s="270"/>
      <c r="T1691" s="271"/>
      <c r="U1691" s="14"/>
      <c r="V1691" s="14"/>
      <c r="W1691" s="14"/>
      <c r="X1691" s="14"/>
      <c r="Y1691" s="14"/>
      <c r="Z1691" s="14"/>
      <c r="AA1691" s="14"/>
      <c r="AB1691" s="14"/>
      <c r="AC1691" s="14"/>
      <c r="AD1691" s="14"/>
      <c r="AE1691" s="14"/>
      <c r="AT1691" s="272" t="s">
        <v>364</v>
      </c>
      <c r="AU1691" s="272" t="s">
        <v>227</v>
      </c>
      <c r="AV1691" s="14" t="s">
        <v>90</v>
      </c>
      <c r="AW1691" s="14" t="s">
        <v>36</v>
      </c>
      <c r="AX1691" s="14" t="s">
        <v>81</v>
      </c>
      <c r="AY1691" s="272" t="s">
        <v>215</v>
      </c>
    </row>
    <row r="1692" s="14" customFormat="1">
      <c r="A1692" s="14"/>
      <c r="B1692" s="262"/>
      <c r="C1692" s="263"/>
      <c r="D1692" s="233" t="s">
        <v>364</v>
      </c>
      <c r="E1692" s="264" t="s">
        <v>1</v>
      </c>
      <c r="F1692" s="265" t="s">
        <v>1607</v>
      </c>
      <c r="G1692" s="263"/>
      <c r="H1692" s="266">
        <v>49.5</v>
      </c>
      <c r="I1692" s="267"/>
      <c r="J1692" s="263"/>
      <c r="K1692" s="263"/>
      <c r="L1692" s="268"/>
      <c r="M1692" s="269"/>
      <c r="N1692" s="270"/>
      <c r="O1692" s="270"/>
      <c r="P1692" s="270"/>
      <c r="Q1692" s="270"/>
      <c r="R1692" s="270"/>
      <c r="S1692" s="270"/>
      <c r="T1692" s="271"/>
      <c r="U1692" s="14"/>
      <c r="V1692" s="14"/>
      <c r="W1692" s="14"/>
      <c r="X1692" s="14"/>
      <c r="Y1692" s="14"/>
      <c r="Z1692" s="14"/>
      <c r="AA1692" s="14"/>
      <c r="AB1692" s="14"/>
      <c r="AC1692" s="14"/>
      <c r="AD1692" s="14"/>
      <c r="AE1692" s="14"/>
      <c r="AT1692" s="272" t="s">
        <v>364</v>
      </c>
      <c r="AU1692" s="272" t="s">
        <v>227</v>
      </c>
      <c r="AV1692" s="14" t="s">
        <v>90</v>
      </c>
      <c r="AW1692" s="14" t="s">
        <v>36</v>
      </c>
      <c r="AX1692" s="14" t="s">
        <v>81</v>
      </c>
      <c r="AY1692" s="272" t="s">
        <v>215</v>
      </c>
    </row>
    <row r="1693" s="14" customFormat="1">
      <c r="A1693" s="14"/>
      <c r="B1693" s="262"/>
      <c r="C1693" s="263"/>
      <c r="D1693" s="233" t="s">
        <v>364</v>
      </c>
      <c r="E1693" s="264" t="s">
        <v>1</v>
      </c>
      <c r="F1693" s="265" t="s">
        <v>1608</v>
      </c>
      <c r="G1693" s="263"/>
      <c r="H1693" s="266">
        <v>9.5999999999999996</v>
      </c>
      <c r="I1693" s="267"/>
      <c r="J1693" s="263"/>
      <c r="K1693" s="263"/>
      <c r="L1693" s="268"/>
      <c r="M1693" s="269"/>
      <c r="N1693" s="270"/>
      <c r="O1693" s="270"/>
      <c r="P1693" s="270"/>
      <c r="Q1693" s="270"/>
      <c r="R1693" s="270"/>
      <c r="S1693" s="270"/>
      <c r="T1693" s="271"/>
      <c r="U1693" s="14"/>
      <c r="V1693" s="14"/>
      <c r="W1693" s="14"/>
      <c r="X1693" s="14"/>
      <c r="Y1693" s="14"/>
      <c r="Z1693" s="14"/>
      <c r="AA1693" s="14"/>
      <c r="AB1693" s="14"/>
      <c r="AC1693" s="14"/>
      <c r="AD1693" s="14"/>
      <c r="AE1693" s="14"/>
      <c r="AT1693" s="272" t="s">
        <v>364</v>
      </c>
      <c r="AU1693" s="272" t="s">
        <v>227</v>
      </c>
      <c r="AV1693" s="14" t="s">
        <v>90</v>
      </c>
      <c r="AW1693" s="14" t="s">
        <v>36</v>
      </c>
      <c r="AX1693" s="14" t="s">
        <v>81</v>
      </c>
      <c r="AY1693" s="272" t="s">
        <v>215</v>
      </c>
    </row>
    <row r="1694" s="14" customFormat="1">
      <c r="A1694" s="14"/>
      <c r="B1694" s="262"/>
      <c r="C1694" s="263"/>
      <c r="D1694" s="233" t="s">
        <v>364</v>
      </c>
      <c r="E1694" s="264" t="s">
        <v>1</v>
      </c>
      <c r="F1694" s="265" t="s">
        <v>1609</v>
      </c>
      <c r="G1694" s="263"/>
      <c r="H1694" s="266">
        <v>11.52</v>
      </c>
      <c r="I1694" s="267"/>
      <c r="J1694" s="263"/>
      <c r="K1694" s="263"/>
      <c r="L1694" s="268"/>
      <c r="M1694" s="269"/>
      <c r="N1694" s="270"/>
      <c r="O1694" s="270"/>
      <c r="P1694" s="270"/>
      <c r="Q1694" s="270"/>
      <c r="R1694" s="270"/>
      <c r="S1694" s="270"/>
      <c r="T1694" s="271"/>
      <c r="U1694" s="14"/>
      <c r="V1694" s="14"/>
      <c r="W1694" s="14"/>
      <c r="X1694" s="14"/>
      <c r="Y1694" s="14"/>
      <c r="Z1694" s="14"/>
      <c r="AA1694" s="14"/>
      <c r="AB1694" s="14"/>
      <c r="AC1694" s="14"/>
      <c r="AD1694" s="14"/>
      <c r="AE1694" s="14"/>
      <c r="AT1694" s="272" t="s">
        <v>364</v>
      </c>
      <c r="AU1694" s="272" t="s">
        <v>227</v>
      </c>
      <c r="AV1694" s="14" t="s">
        <v>90</v>
      </c>
      <c r="AW1694" s="14" t="s">
        <v>36</v>
      </c>
      <c r="AX1694" s="14" t="s">
        <v>81</v>
      </c>
      <c r="AY1694" s="272" t="s">
        <v>215</v>
      </c>
    </row>
    <row r="1695" s="14" customFormat="1">
      <c r="A1695" s="14"/>
      <c r="B1695" s="262"/>
      <c r="C1695" s="263"/>
      <c r="D1695" s="233" t="s">
        <v>364</v>
      </c>
      <c r="E1695" s="264" t="s">
        <v>1</v>
      </c>
      <c r="F1695" s="265" t="s">
        <v>1610</v>
      </c>
      <c r="G1695" s="263"/>
      <c r="H1695" s="266">
        <v>3.1200000000000001</v>
      </c>
      <c r="I1695" s="267"/>
      <c r="J1695" s="263"/>
      <c r="K1695" s="263"/>
      <c r="L1695" s="268"/>
      <c r="M1695" s="269"/>
      <c r="N1695" s="270"/>
      <c r="O1695" s="270"/>
      <c r="P1695" s="270"/>
      <c r="Q1695" s="270"/>
      <c r="R1695" s="270"/>
      <c r="S1695" s="270"/>
      <c r="T1695" s="271"/>
      <c r="U1695" s="14"/>
      <c r="V1695" s="14"/>
      <c r="W1695" s="14"/>
      <c r="X1695" s="14"/>
      <c r="Y1695" s="14"/>
      <c r="Z1695" s="14"/>
      <c r="AA1695" s="14"/>
      <c r="AB1695" s="14"/>
      <c r="AC1695" s="14"/>
      <c r="AD1695" s="14"/>
      <c r="AE1695" s="14"/>
      <c r="AT1695" s="272" t="s">
        <v>364</v>
      </c>
      <c r="AU1695" s="272" t="s">
        <v>227</v>
      </c>
      <c r="AV1695" s="14" t="s">
        <v>90</v>
      </c>
      <c r="AW1695" s="14" t="s">
        <v>36</v>
      </c>
      <c r="AX1695" s="14" t="s">
        <v>81</v>
      </c>
      <c r="AY1695" s="272" t="s">
        <v>215</v>
      </c>
    </row>
    <row r="1696" s="14" customFormat="1">
      <c r="A1696" s="14"/>
      <c r="B1696" s="262"/>
      <c r="C1696" s="263"/>
      <c r="D1696" s="233" t="s">
        <v>364</v>
      </c>
      <c r="E1696" s="264" t="s">
        <v>1</v>
      </c>
      <c r="F1696" s="265" t="s">
        <v>1611</v>
      </c>
      <c r="G1696" s="263"/>
      <c r="H1696" s="266">
        <v>1.5600000000000001</v>
      </c>
      <c r="I1696" s="267"/>
      <c r="J1696" s="263"/>
      <c r="K1696" s="263"/>
      <c r="L1696" s="268"/>
      <c r="M1696" s="269"/>
      <c r="N1696" s="270"/>
      <c r="O1696" s="270"/>
      <c r="P1696" s="270"/>
      <c r="Q1696" s="270"/>
      <c r="R1696" s="270"/>
      <c r="S1696" s="270"/>
      <c r="T1696" s="271"/>
      <c r="U1696" s="14"/>
      <c r="V1696" s="14"/>
      <c r="W1696" s="14"/>
      <c r="X1696" s="14"/>
      <c r="Y1696" s="14"/>
      <c r="Z1696" s="14"/>
      <c r="AA1696" s="14"/>
      <c r="AB1696" s="14"/>
      <c r="AC1696" s="14"/>
      <c r="AD1696" s="14"/>
      <c r="AE1696" s="14"/>
      <c r="AT1696" s="272" t="s">
        <v>364</v>
      </c>
      <c r="AU1696" s="272" t="s">
        <v>227</v>
      </c>
      <c r="AV1696" s="14" t="s">
        <v>90</v>
      </c>
      <c r="AW1696" s="14" t="s">
        <v>36</v>
      </c>
      <c r="AX1696" s="14" t="s">
        <v>81</v>
      </c>
      <c r="AY1696" s="272" t="s">
        <v>215</v>
      </c>
    </row>
    <row r="1697" s="14" customFormat="1">
      <c r="A1697" s="14"/>
      <c r="B1697" s="262"/>
      <c r="C1697" s="263"/>
      <c r="D1697" s="233" t="s">
        <v>364</v>
      </c>
      <c r="E1697" s="264" t="s">
        <v>1</v>
      </c>
      <c r="F1697" s="265" t="s">
        <v>1612</v>
      </c>
      <c r="G1697" s="263"/>
      <c r="H1697" s="266">
        <v>38.399999999999999</v>
      </c>
      <c r="I1697" s="267"/>
      <c r="J1697" s="263"/>
      <c r="K1697" s="263"/>
      <c r="L1697" s="268"/>
      <c r="M1697" s="269"/>
      <c r="N1697" s="270"/>
      <c r="O1697" s="270"/>
      <c r="P1697" s="270"/>
      <c r="Q1697" s="270"/>
      <c r="R1697" s="270"/>
      <c r="S1697" s="270"/>
      <c r="T1697" s="271"/>
      <c r="U1697" s="14"/>
      <c r="V1697" s="14"/>
      <c r="W1697" s="14"/>
      <c r="X1697" s="14"/>
      <c r="Y1697" s="14"/>
      <c r="Z1697" s="14"/>
      <c r="AA1697" s="14"/>
      <c r="AB1697" s="14"/>
      <c r="AC1697" s="14"/>
      <c r="AD1697" s="14"/>
      <c r="AE1697" s="14"/>
      <c r="AT1697" s="272" t="s">
        <v>364</v>
      </c>
      <c r="AU1697" s="272" t="s">
        <v>227</v>
      </c>
      <c r="AV1697" s="14" t="s">
        <v>90</v>
      </c>
      <c r="AW1697" s="14" t="s">
        <v>36</v>
      </c>
      <c r="AX1697" s="14" t="s">
        <v>81</v>
      </c>
      <c r="AY1697" s="272" t="s">
        <v>215</v>
      </c>
    </row>
    <row r="1698" s="14" customFormat="1">
      <c r="A1698" s="14"/>
      <c r="B1698" s="262"/>
      <c r="C1698" s="263"/>
      <c r="D1698" s="233" t="s">
        <v>364</v>
      </c>
      <c r="E1698" s="264" t="s">
        <v>1</v>
      </c>
      <c r="F1698" s="265" t="s">
        <v>1613</v>
      </c>
      <c r="G1698" s="263"/>
      <c r="H1698" s="266">
        <v>5.7599999999999998</v>
      </c>
      <c r="I1698" s="267"/>
      <c r="J1698" s="263"/>
      <c r="K1698" s="263"/>
      <c r="L1698" s="268"/>
      <c r="M1698" s="269"/>
      <c r="N1698" s="270"/>
      <c r="O1698" s="270"/>
      <c r="P1698" s="270"/>
      <c r="Q1698" s="270"/>
      <c r="R1698" s="270"/>
      <c r="S1698" s="270"/>
      <c r="T1698" s="271"/>
      <c r="U1698" s="14"/>
      <c r="V1698" s="14"/>
      <c r="W1698" s="14"/>
      <c r="X1698" s="14"/>
      <c r="Y1698" s="14"/>
      <c r="Z1698" s="14"/>
      <c r="AA1698" s="14"/>
      <c r="AB1698" s="14"/>
      <c r="AC1698" s="14"/>
      <c r="AD1698" s="14"/>
      <c r="AE1698" s="14"/>
      <c r="AT1698" s="272" t="s">
        <v>364</v>
      </c>
      <c r="AU1698" s="272" t="s">
        <v>227</v>
      </c>
      <c r="AV1698" s="14" t="s">
        <v>90</v>
      </c>
      <c r="AW1698" s="14" t="s">
        <v>36</v>
      </c>
      <c r="AX1698" s="14" t="s">
        <v>81</v>
      </c>
      <c r="AY1698" s="272" t="s">
        <v>215</v>
      </c>
    </row>
    <row r="1699" s="14" customFormat="1">
      <c r="A1699" s="14"/>
      <c r="B1699" s="262"/>
      <c r="C1699" s="263"/>
      <c r="D1699" s="233" t="s">
        <v>364</v>
      </c>
      <c r="E1699" s="264" t="s">
        <v>1</v>
      </c>
      <c r="F1699" s="265" t="s">
        <v>1614</v>
      </c>
      <c r="G1699" s="263"/>
      <c r="H1699" s="266">
        <v>3.7949999999999999</v>
      </c>
      <c r="I1699" s="267"/>
      <c r="J1699" s="263"/>
      <c r="K1699" s="263"/>
      <c r="L1699" s="268"/>
      <c r="M1699" s="269"/>
      <c r="N1699" s="270"/>
      <c r="O1699" s="270"/>
      <c r="P1699" s="270"/>
      <c r="Q1699" s="270"/>
      <c r="R1699" s="270"/>
      <c r="S1699" s="270"/>
      <c r="T1699" s="271"/>
      <c r="U1699" s="14"/>
      <c r="V1699" s="14"/>
      <c r="W1699" s="14"/>
      <c r="X1699" s="14"/>
      <c r="Y1699" s="14"/>
      <c r="Z1699" s="14"/>
      <c r="AA1699" s="14"/>
      <c r="AB1699" s="14"/>
      <c r="AC1699" s="14"/>
      <c r="AD1699" s="14"/>
      <c r="AE1699" s="14"/>
      <c r="AT1699" s="272" t="s">
        <v>364</v>
      </c>
      <c r="AU1699" s="272" t="s">
        <v>227</v>
      </c>
      <c r="AV1699" s="14" t="s">
        <v>90</v>
      </c>
      <c r="AW1699" s="14" t="s">
        <v>36</v>
      </c>
      <c r="AX1699" s="14" t="s">
        <v>81</v>
      </c>
      <c r="AY1699" s="272" t="s">
        <v>215</v>
      </c>
    </row>
    <row r="1700" s="14" customFormat="1">
      <c r="A1700" s="14"/>
      <c r="B1700" s="262"/>
      <c r="C1700" s="263"/>
      <c r="D1700" s="233" t="s">
        <v>364</v>
      </c>
      <c r="E1700" s="264" t="s">
        <v>1</v>
      </c>
      <c r="F1700" s="265" t="s">
        <v>1615</v>
      </c>
      <c r="G1700" s="263"/>
      <c r="H1700" s="266">
        <v>1.9199999999999999</v>
      </c>
      <c r="I1700" s="267"/>
      <c r="J1700" s="263"/>
      <c r="K1700" s="263"/>
      <c r="L1700" s="268"/>
      <c r="M1700" s="269"/>
      <c r="N1700" s="270"/>
      <c r="O1700" s="270"/>
      <c r="P1700" s="270"/>
      <c r="Q1700" s="270"/>
      <c r="R1700" s="270"/>
      <c r="S1700" s="270"/>
      <c r="T1700" s="271"/>
      <c r="U1700" s="14"/>
      <c r="V1700" s="14"/>
      <c r="W1700" s="14"/>
      <c r="X1700" s="14"/>
      <c r="Y1700" s="14"/>
      <c r="Z1700" s="14"/>
      <c r="AA1700" s="14"/>
      <c r="AB1700" s="14"/>
      <c r="AC1700" s="14"/>
      <c r="AD1700" s="14"/>
      <c r="AE1700" s="14"/>
      <c r="AT1700" s="272" t="s">
        <v>364</v>
      </c>
      <c r="AU1700" s="272" t="s">
        <v>227</v>
      </c>
      <c r="AV1700" s="14" t="s">
        <v>90</v>
      </c>
      <c r="AW1700" s="14" t="s">
        <v>36</v>
      </c>
      <c r="AX1700" s="14" t="s">
        <v>81</v>
      </c>
      <c r="AY1700" s="272" t="s">
        <v>215</v>
      </c>
    </row>
    <row r="1701" s="14" customFormat="1">
      <c r="A1701" s="14"/>
      <c r="B1701" s="262"/>
      <c r="C1701" s="263"/>
      <c r="D1701" s="233" t="s">
        <v>364</v>
      </c>
      <c r="E1701" s="264" t="s">
        <v>1</v>
      </c>
      <c r="F1701" s="265" t="s">
        <v>1616</v>
      </c>
      <c r="G1701" s="263"/>
      <c r="H1701" s="266">
        <v>2.5299999999999998</v>
      </c>
      <c r="I1701" s="267"/>
      <c r="J1701" s="263"/>
      <c r="K1701" s="263"/>
      <c r="L1701" s="268"/>
      <c r="M1701" s="269"/>
      <c r="N1701" s="270"/>
      <c r="O1701" s="270"/>
      <c r="P1701" s="270"/>
      <c r="Q1701" s="270"/>
      <c r="R1701" s="270"/>
      <c r="S1701" s="270"/>
      <c r="T1701" s="271"/>
      <c r="U1701" s="14"/>
      <c r="V1701" s="14"/>
      <c r="W1701" s="14"/>
      <c r="X1701" s="14"/>
      <c r="Y1701" s="14"/>
      <c r="Z1701" s="14"/>
      <c r="AA1701" s="14"/>
      <c r="AB1701" s="14"/>
      <c r="AC1701" s="14"/>
      <c r="AD1701" s="14"/>
      <c r="AE1701" s="14"/>
      <c r="AT1701" s="272" t="s">
        <v>364</v>
      </c>
      <c r="AU1701" s="272" t="s">
        <v>227</v>
      </c>
      <c r="AV1701" s="14" t="s">
        <v>90</v>
      </c>
      <c r="AW1701" s="14" t="s">
        <v>36</v>
      </c>
      <c r="AX1701" s="14" t="s">
        <v>81</v>
      </c>
      <c r="AY1701" s="272" t="s">
        <v>215</v>
      </c>
    </row>
    <row r="1702" s="14" customFormat="1">
      <c r="A1702" s="14"/>
      <c r="B1702" s="262"/>
      <c r="C1702" s="263"/>
      <c r="D1702" s="233" t="s">
        <v>364</v>
      </c>
      <c r="E1702" s="264" t="s">
        <v>1</v>
      </c>
      <c r="F1702" s="265" t="s">
        <v>1617</v>
      </c>
      <c r="G1702" s="263"/>
      <c r="H1702" s="266">
        <v>3.8399999999999999</v>
      </c>
      <c r="I1702" s="267"/>
      <c r="J1702" s="263"/>
      <c r="K1702" s="263"/>
      <c r="L1702" s="268"/>
      <c r="M1702" s="269"/>
      <c r="N1702" s="270"/>
      <c r="O1702" s="270"/>
      <c r="P1702" s="270"/>
      <c r="Q1702" s="270"/>
      <c r="R1702" s="270"/>
      <c r="S1702" s="270"/>
      <c r="T1702" s="271"/>
      <c r="U1702" s="14"/>
      <c r="V1702" s="14"/>
      <c r="W1702" s="14"/>
      <c r="X1702" s="14"/>
      <c r="Y1702" s="14"/>
      <c r="Z1702" s="14"/>
      <c r="AA1702" s="14"/>
      <c r="AB1702" s="14"/>
      <c r="AC1702" s="14"/>
      <c r="AD1702" s="14"/>
      <c r="AE1702" s="14"/>
      <c r="AT1702" s="272" t="s">
        <v>364</v>
      </c>
      <c r="AU1702" s="272" t="s">
        <v>227</v>
      </c>
      <c r="AV1702" s="14" t="s">
        <v>90</v>
      </c>
      <c r="AW1702" s="14" t="s">
        <v>36</v>
      </c>
      <c r="AX1702" s="14" t="s">
        <v>81</v>
      </c>
      <c r="AY1702" s="272" t="s">
        <v>215</v>
      </c>
    </row>
    <row r="1703" s="15" customFormat="1">
      <c r="A1703" s="15"/>
      <c r="B1703" s="273"/>
      <c r="C1703" s="274"/>
      <c r="D1703" s="233" t="s">
        <v>364</v>
      </c>
      <c r="E1703" s="275" t="s">
        <v>1</v>
      </c>
      <c r="F1703" s="276" t="s">
        <v>368</v>
      </c>
      <c r="G1703" s="274"/>
      <c r="H1703" s="277">
        <v>163.446</v>
      </c>
      <c r="I1703" s="278"/>
      <c r="J1703" s="274"/>
      <c r="K1703" s="274"/>
      <c r="L1703" s="279"/>
      <c r="M1703" s="280"/>
      <c r="N1703" s="281"/>
      <c r="O1703" s="281"/>
      <c r="P1703" s="281"/>
      <c r="Q1703" s="281"/>
      <c r="R1703" s="281"/>
      <c r="S1703" s="281"/>
      <c r="T1703" s="282"/>
      <c r="U1703" s="15"/>
      <c r="V1703" s="15"/>
      <c r="W1703" s="15"/>
      <c r="X1703" s="15"/>
      <c r="Y1703" s="15"/>
      <c r="Z1703" s="15"/>
      <c r="AA1703" s="15"/>
      <c r="AB1703" s="15"/>
      <c r="AC1703" s="15"/>
      <c r="AD1703" s="15"/>
      <c r="AE1703" s="15"/>
      <c r="AT1703" s="283" t="s">
        <v>364</v>
      </c>
      <c r="AU1703" s="283" t="s">
        <v>227</v>
      </c>
      <c r="AV1703" s="15" t="s">
        <v>214</v>
      </c>
      <c r="AW1703" s="15" t="s">
        <v>36</v>
      </c>
      <c r="AX1703" s="15" t="s">
        <v>88</v>
      </c>
      <c r="AY1703" s="283" t="s">
        <v>215</v>
      </c>
    </row>
    <row r="1704" s="11" customFormat="1" ht="20.88" customHeight="1">
      <c r="A1704" s="11"/>
      <c r="B1704" s="206"/>
      <c r="C1704" s="207"/>
      <c r="D1704" s="208" t="s">
        <v>80</v>
      </c>
      <c r="E1704" s="248" t="s">
        <v>1030</v>
      </c>
      <c r="F1704" s="248" t="s">
        <v>1618</v>
      </c>
      <c r="G1704" s="207"/>
      <c r="H1704" s="207"/>
      <c r="I1704" s="210"/>
      <c r="J1704" s="249">
        <f>BK1704</f>
        <v>0</v>
      </c>
      <c r="K1704" s="207"/>
      <c r="L1704" s="212"/>
      <c r="M1704" s="213"/>
      <c r="N1704" s="214"/>
      <c r="O1704" s="214"/>
      <c r="P1704" s="215">
        <f>SUM(P1705:P1920)</f>
        <v>0</v>
      </c>
      <c r="Q1704" s="214"/>
      <c r="R1704" s="215">
        <f>SUM(R1705:R1920)</f>
        <v>38.607575429999997</v>
      </c>
      <c r="S1704" s="214"/>
      <c r="T1704" s="216">
        <f>SUM(T1705:T1920)</f>
        <v>0.0016344600000000001</v>
      </c>
      <c r="U1704" s="11"/>
      <c r="V1704" s="11"/>
      <c r="W1704" s="11"/>
      <c r="X1704" s="11"/>
      <c r="Y1704" s="11"/>
      <c r="Z1704" s="11"/>
      <c r="AA1704" s="11"/>
      <c r="AB1704" s="11"/>
      <c r="AC1704" s="11"/>
      <c r="AD1704" s="11"/>
      <c r="AE1704" s="11"/>
      <c r="AR1704" s="217" t="s">
        <v>88</v>
      </c>
      <c r="AT1704" s="218" t="s">
        <v>80</v>
      </c>
      <c r="AU1704" s="218" t="s">
        <v>90</v>
      </c>
      <c r="AY1704" s="217" t="s">
        <v>215</v>
      </c>
      <c r="BK1704" s="219">
        <f>SUM(BK1705:BK1920)</f>
        <v>0</v>
      </c>
    </row>
    <row r="1705" s="2" customFormat="1" ht="24.15" customHeight="1">
      <c r="A1705" s="39"/>
      <c r="B1705" s="40"/>
      <c r="C1705" s="220" t="s">
        <v>1619</v>
      </c>
      <c r="D1705" s="220" t="s">
        <v>216</v>
      </c>
      <c r="E1705" s="221" t="s">
        <v>1620</v>
      </c>
      <c r="F1705" s="222" t="s">
        <v>1621</v>
      </c>
      <c r="G1705" s="223" t="s">
        <v>523</v>
      </c>
      <c r="H1705" s="224">
        <v>948.20299999999997</v>
      </c>
      <c r="I1705" s="225"/>
      <c r="J1705" s="226">
        <f>ROUND(I1705*H1705,2)</f>
        <v>0</v>
      </c>
      <c r="K1705" s="222" t="s">
        <v>359</v>
      </c>
      <c r="L1705" s="45"/>
      <c r="M1705" s="227" t="s">
        <v>1</v>
      </c>
      <c r="N1705" s="228" t="s">
        <v>46</v>
      </c>
      <c r="O1705" s="92"/>
      <c r="P1705" s="229">
        <f>O1705*H1705</f>
        <v>0</v>
      </c>
      <c r="Q1705" s="229">
        <v>0.0073499999999999998</v>
      </c>
      <c r="R1705" s="229">
        <f>Q1705*H1705</f>
        <v>6.96929205</v>
      </c>
      <c r="S1705" s="229">
        <v>0</v>
      </c>
      <c r="T1705" s="230">
        <f>S1705*H1705</f>
        <v>0</v>
      </c>
      <c r="U1705" s="39"/>
      <c r="V1705" s="39"/>
      <c r="W1705" s="39"/>
      <c r="X1705" s="39"/>
      <c r="Y1705" s="39"/>
      <c r="Z1705" s="39"/>
      <c r="AA1705" s="39"/>
      <c r="AB1705" s="39"/>
      <c r="AC1705" s="39"/>
      <c r="AD1705" s="39"/>
      <c r="AE1705" s="39"/>
      <c r="AR1705" s="231" t="s">
        <v>214</v>
      </c>
      <c r="AT1705" s="231" t="s">
        <v>216</v>
      </c>
      <c r="AU1705" s="231" t="s">
        <v>227</v>
      </c>
      <c r="AY1705" s="18" t="s">
        <v>215</v>
      </c>
      <c r="BE1705" s="232">
        <f>IF(N1705="základní",J1705,0)</f>
        <v>0</v>
      </c>
      <c r="BF1705" s="232">
        <f>IF(N1705="snížená",J1705,0)</f>
        <v>0</v>
      </c>
      <c r="BG1705" s="232">
        <f>IF(N1705="zákl. přenesená",J1705,0)</f>
        <v>0</v>
      </c>
      <c r="BH1705" s="232">
        <f>IF(N1705="sníž. přenesená",J1705,0)</f>
        <v>0</v>
      </c>
      <c r="BI1705" s="232">
        <f>IF(N1705="nulová",J1705,0)</f>
        <v>0</v>
      </c>
      <c r="BJ1705" s="18" t="s">
        <v>88</v>
      </c>
      <c r="BK1705" s="232">
        <f>ROUND(I1705*H1705,2)</f>
        <v>0</v>
      </c>
      <c r="BL1705" s="18" t="s">
        <v>214</v>
      </c>
      <c r="BM1705" s="231" t="s">
        <v>1622</v>
      </c>
    </row>
    <row r="1706" s="2" customFormat="1">
      <c r="A1706" s="39"/>
      <c r="B1706" s="40"/>
      <c r="C1706" s="41"/>
      <c r="D1706" s="233" t="s">
        <v>221</v>
      </c>
      <c r="E1706" s="41"/>
      <c r="F1706" s="234" t="s">
        <v>1623</v>
      </c>
      <c r="G1706" s="41"/>
      <c r="H1706" s="41"/>
      <c r="I1706" s="235"/>
      <c r="J1706" s="41"/>
      <c r="K1706" s="41"/>
      <c r="L1706" s="45"/>
      <c r="M1706" s="236"/>
      <c r="N1706" s="237"/>
      <c r="O1706" s="92"/>
      <c r="P1706" s="92"/>
      <c r="Q1706" s="92"/>
      <c r="R1706" s="92"/>
      <c r="S1706" s="92"/>
      <c r="T1706" s="93"/>
      <c r="U1706" s="39"/>
      <c r="V1706" s="39"/>
      <c r="W1706" s="39"/>
      <c r="X1706" s="39"/>
      <c r="Y1706" s="39"/>
      <c r="Z1706" s="39"/>
      <c r="AA1706" s="39"/>
      <c r="AB1706" s="39"/>
      <c r="AC1706" s="39"/>
      <c r="AD1706" s="39"/>
      <c r="AE1706" s="39"/>
      <c r="AT1706" s="18" t="s">
        <v>221</v>
      </c>
      <c r="AU1706" s="18" t="s">
        <v>227</v>
      </c>
    </row>
    <row r="1707" s="2" customFormat="1">
      <c r="A1707" s="39"/>
      <c r="B1707" s="40"/>
      <c r="C1707" s="41"/>
      <c r="D1707" s="250" t="s">
        <v>362</v>
      </c>
      <c r="E1707" s="41"/>
      <c r="F1707" s="251" t="s">
        <v>1624</v>
      </c>
      <c r="G1707" s="41"/>
      <c r="H1707" s="41"/>
      <c r="I1707" s="235"/>
      <c r="J1707" s="41"/>
      <c r="K1707" s="41"/>
      <c r="L1707" s="45"/>
      <c r="M1707" s="236"/>
      <c r="N1707" s="237"/>
      <c r="O1707" s="92"/>
      <c r="P1707" s="92"/>
      <c r="Q1707" s="92"/>
      <c r="R1707" s="92"/>
      <c r="S1707" s="92"/>
      <c r="T1707" s="93"/>
      <c r="U1707" s="39"/>
      <c r="V1707" s="39"/>
      <c r="W1707" s="39"/>
      <c r="X1707" s="39"/>
      <c r="Y1707" s="39"/>
      <c r="Z1707" s="39"/>
      <c r="AA1707" s="39"/>
      <c r="AB1707" s="39"/>
      <c r="AC1707" s="39"/>
      <c r="AD1707" s="39"/>
      <c r="AE1707" s="39"/>
      <c r="AT1707" s="18" t="s">
        <v>362</v>
      </c>
      <c r="AU1707" s="18" t="s">
        <v>227</v>
      </c>
    </row>
    <row r="1708" s="13" customFormat="1">
      <c r="A1708" s="13"/>
      <c r="B1708" s="252"/>
      <c r="C1708" s="253"/>
      <c r="D1708" s="233" t="s">
        <v>364</v>
      </c>
      <c r="E1708" s="254" t="s">
        <v>1</v>
      </c>
      <c r="F1708" s="255" t="s">
        <v>1625</v>
      </c>
      <c r="G1708" s="253"/>
      <c r="H1708" s="254" t="s">
        <v>1</v>
      </c>
      <c r="I1708" s="256"/>
      <c r="J1708" s="253"/>
      <c r="K1708" s="253"/>
      <c r="L1708" s="257"/>
      <c r="M1708" s="258"/>
      <c r="N1708" s="259"/>
      <c r="O1708" s="259"/>
      <c r="P1708" s="259"/>
      <c r="Q1708" s="259"/>
      <c r="R1708" s="259"/>
      <c r="S1708" s="259"/>
      <c r="T1708" s="260"/>
      <c r="U1708" s="13"/>
      <c r="V1708" s="13"/>
      <c r="W1708" s="13"/>
      <c r="X1708" s="13"/>
      <c r="Y1708" s="13"/>
      <c r="Z1708" s="13"/>
      <c r="AA1708" s="13"/>
      <c r="AB1708" s="13"/>
      <c r="AC1708" s="13"/>
      <c r="AD1708" s="13"/>
      <c r="AE1708" s="13"/>
      <c r="AT1708" s="261" t="s">
        <v>364</v>
      </c>
      <c r="AU1708" s="261" t="s">
        <v>227</v>
      </c>
      <c r="AV1708" s="13" t="s">
        <v>88</v>
      </c>
      <c r="AW1708" s="13" t="s">
        <v>36</v>
      </c>
      <c r="AX1708" s="13" t="s">
        <v>81</v>
      </c>
      <c r="AY1708" s="261" t="s">
        <v>215</v>
      </c>
    </row>
    <row r="1709" s="13" customFormat="1">
      <c r="A1709" s="13"/>
      <c r="B1709" s="252"/>
      <c r="C1709" s="253"/>
      <c r="D1709" s="233" t="s">
        <v>364</v>
      </c>
      <c r="E1709" s="254" t="s">
        <v>1</v>
      </c>
      <c r="F1709" s="255" t="s">
        <v>1626</v>
      </c>
      <c r="G1709" s="253"/>
      <c r="H1709" s="254" t="s">
        <v>1</v>
      </c>
      <c r="I1709" s="256"/>
      <c r="J1709" s="253"/>
      <c r="K1709" s="253"/>
      <c r="L1709" s="257"/>
      <c r="M1709" s="258"/>
      <c r="N1709" s="259"/>
      <c r="O1709" s="259"/>
      <c r="P1709" s="259"/>
      <c r="Q1709" s="259"/>
      <c r="R1709" s="259"/>
      <c r="S1709" s="259"/>
      <c r="T1709" s="260"/>
      <c r="U1709" s="13"/>
      <c r="V1709" s="13"/>
      <c r="W1709" s="13"/>
      <c r="X1709" s="13"/>
      <c r="Y1709" s="13"/>
      <c r="Z1709" s="13"/>
      <c r="AA1709" s="13"/>
      <c r="AB1709" s="13"/>
      <c r="AC1709" s="13"/>
      <c r="AD1709" s="13"/>
      <c r="AE1709" s="13"/>
      <c r="AT1709" s="261" t="s">
        <v>364</v>
      </c>
      <c r="AU1709" s="261" t="s">
        <v>227</v>
      </c>
      <c r="AV1709" s="13" t="s">
        <v>88</v>
      </c>
      <c r="AW1709" s="13" t="s">
        <v>36</v>
      </c>
      <c r="AX1709" s="13" t="s">
        <v>81</v>
      </c>
      <c r="AY1709" s="261" t="s">
        <v>215</v>
      </c>
    </row>
    <row r="1710" s="13" customFormat="1">
      <c r="A1710" s="13"/>
      <c r="B1710" s="252"/>
      <c r="C1710" s="253"/>
      <c r="D1710" s="233" t="s">
        <v>364</v>
      </c>
      <c r="E1710" s="254" t="s">
        <v>1</v>
      </c>
      <c r="F1710" s="255" t="s">
        <v>389</v>
      </c>
      <c r="G1710" s="253"/>
      <c r="H1710" s="254" t="s">
        <v>1</v>
      </c>
      <c r="I1710" s="256"/>
      <c r="J1710" s="253"/>
      <c r="K1710" s="253"/>
      <c r="L1710" s="257"/>
      <c r="M1710" s="258"/>
      <c r="N1710" s="259"/>
      <c r="O1710" s="259"/>
      <c r="P1710" s="259"/>
      <c r="Q1710" s="259"/>
      <c r="R1710" s="259"/>
      <c r="S1710" s="259"/>
      <c r="T1710" s="260"/>
      <c r="U1710" s="13"/>
      <c r="V1710" s="13"/>
      <c r="W1710" s="13"/>
      <c r="X1710" s="13"/>
      <c r="Y1710" s="13"/>
      <c r="Z1710" s="13"/>
      <c r="AA1710" s="13"/>
      <c r="AB1710" s="13"/>
      <c r="AC1710" s="13"/>
      <c r="AD1710" s="13"/>
      <c r="AE1710" s="13"/>
      <c r="AT1710" s="261" t="s">
        <v>364</v>
      </c>
      <c r="AU1710" s="261" t="s">
        <v>227</v>
      </c>
      <c r="AV1710" s="13" t="s">
        <v>88</v>
      </c>
      <c r="AW1710" s="13" t="s">
        <v>36</v>
      </c>
      <c r="AX1710" s="13" t="s">
        <v>81</v>
      </c>
      <c r="AY1710" s="261" t="s">
        <v>215</v>
      </c>
    </row>
    <row r="1711" s="14" customFormat="1">
      <c r="A1711" s="14"/>
      <c r="B1711" s="262"/>
      <c r="C1711" s="263"/>
      <c r="D1711" s="233" t="s">
        <v>364</v>
      </c>
      <c r="E1711" s="264" t="s">
        <v>1</v>
      </c>
      <c r="F1711" s="265" t="s">
        <v>1627</v>
      </c>
      <c r="G1711" s="263"/>
      <c r="H1711" s="266">
        <v>81.182000000000002</v>
      </c>
      <c r="I1711" s="267"/>
      <c r="J1711" s="263"/>
      <c r="K1711" s="263"/>
      <c r="L1711" s="268"/>
      <c r="M1711" s="269"/>
      <c r="N1711" s="270"/>
      <c r="O1711" s="270"/>
      <c r="P1711" s="270"/>
      <c r="Q1711" s="270"/>
      <c r="R1711" s="270"/>
      <c r="S1711" s="270"/>
      <c r="T1711" s="271"/>
      <c r="U1711" s="14"/>
      <c r="V1711" s="14"/>
      <c r="W1711" s="14"/>
      <c r="X1711" s="14"/>
      <c r="Y1711" s="14"/>
      <c r="Z1711" s="14"/>
      <c r="AA1711" s="14"/>
      <c r="AB1711" s="14"/>
      <c r="AC1711" s="14"/>
      <c r="AD1711" s="14"/>
      <c r="AE1711" s="14"/>
      <c r="AT1711" s="272" t="s">
        <v>364</v>
      </c>
      <c r="AU1711" s="272" t="s">
        <v>227</v>
      </c>
      <c r="AV1711" s="14" t="s">
        <v>90</v>
      </c>
      <c r="AW1711" s="14" t="s">
        <v>36</v>
      </c>
      <c r="AX1711" s="14" t="s">
        <v>81</v>
      </c>
      <c r="AY1711" s="272" t="s">
        <v>215</v>
      </c>
    </row>
    <row r="1712" s="14" customFormat="1">
      <c r="A1712" s="14"/>
      <c r="B1712" s="262"/>
      <c r="C1712" s="263"/>
      <c r="D1712" s="233" t="s">
        <v>364</v>
      </c>
      <c r="E1712" s="264" t="s">
        <v>1</v>
      </c>
      <c r="F1712" s="265" t="s">
        <v>1628</v>
      </c>
      <c r="G1712" s="263"/>
      <c r="H1712" s="266">
        <v>101.934</v>
      </c>
      <c r="I1712" s="267"/>
      <c r="J1712" s="263"/>
      <c r="K1712" s="263"/>
      <c r="L1712" s="268"/>
      <c r="M1712" s="269"/>
      <c r="N1712" s="270"/>
      <c r="O1712" s="270"/>
      <c r="P1712" s="270"/>
      <c r="Q1712" s="270"/>
      <c r="R1712" s="270"/>
      <c r="S1712" s="270"/>
      <c r="T1712" s="271"/>
      <c r="U1712" s="14"/>
      <c r="V1712" s="14"/>
      <c r="W1712" s="14"/>
      <c r="X1712" s="14"/>
      <c r="Y1712" s="14"/>
      <c r="Z1712" s="14"/>
      <c r="AA1712" s="14"/>
      <c r="AB1712" s="14"/>
      <c r="AC1712" s="14"/>
      <c r="AD1712" s="14"/>
      <c r="AE1712" s="14"/>
      <c r="AT1712" s="272" t="s">
        <v>364</v>
      </c>
      <c r="AU1712" s="272" t="s">
        <v>227</v>
      </c>
      <c r="AV1712" s="14" t="s">
        <v>90</v>
      </c>
      <c r="AW1712" s="14" t="s">
        <v>36</v>
      </c>
      <c r="AX1712" s="14" t="s">
        <v>81</v>
      </c>
      <c r="AY1712" s="272" t="s">
        <v>215</v>
      </c>
    </row>
    <row r="1713" s="14" customFormat="1">
      <c r="A1713" s="14"/>
      <c r="B1713" s="262"/>
      <c r="C1713" s="263"/>
      <c r="D1713" s="233" t="s">
        <v>364</v>
      </c>
      <c r="E1713" s="264" t="s">
        <v>1</v>
      </c>
      <c r="F1713" s="265" t="s">
        <v>1629</v>
      </c>
      <c r="G1713" s="263"/>
      <c r="H1713" s="266">
        <v>97.5</v>
      </c>
      <c r="I1713" s="267"/>
      <c r="J1713" s="263"/>
      <c r="K1713" s="263"/>
      <c r="L1713" s="268"/>
      <c r="M1713" s="269"/>
      <c r="N1713" s="270"/>
      <c r="O1713" s="270"/>
      <c r="P1713" s="270"/>
      <c r="Q1713" s="270"/>
      <c r="R1713" s="270"/>
      <c r="S1713" s="270"/>
      <c r="T1713" s="271"/>
      <c r="U1713" s="14"/>
      <c r="V1713" s="14"/>
      <c r="W1713" s="14"/>
      <c r="X1713" s="14"/>
      <c r="Y1713" s="14"/>
      <c r="Z1713" s="14"/>
      <c r="AA1713" s="14"/>
      <c r="AB1713" s="14"/>
      <c r="AC1713" s="14"/>
      <c r="AD1713" s="14"/>
      <c r="AE1713" s="14"/>
      <c r="AT1713" s="272" t="s">
        <v>364</v>
      </c>
      <c r="AU1713" s="272" t="s">
        <v>227</v>
      </c>
      <c r="AV1713" s="14" t="s">
        <v>90</v>
      </c>
      <c r="AW1713" s="14" t="s">
        <v>36</v>
      </c>
      <c r="AX1713" s="14" t="s">
        <v>81</v>
      </c>
      <c r="AY1713" s="272" t="s">
        <v>215</v>
      </c>
    </row>
    <row r="1714" s="14" customFormat="1">
      <c r="A1714" s="14"/>
      <c r="B1714" s="262"/>
      <c r="C1714" s="263"/>
      <c r="D1714" s="233" t="s">
        <v>364</v>
      </c>
      <c r="E1714" s="264" t="s">
        <v>1</v>
      </c>
      <c r="F1714" s="265" t="s">
        <v>824</v>
      </c>
      <c r="G1714" s="263"/>
      <c r="H1714" s="266">
        <v>-29.699999999999999</v>
      </c>
      <c r="I1714" s="267"/>
      <c r="J1714" s="263"/>
      <c r="K1714" s="263"/>
      <c r="L1714" s="268"/>
      <c r="M1714" s="269"/>
      <c r="N1714" s="270"/>
      <c r="O1714" s="270"/>
      <c r="P1714" s="270"/>
      <c r="Q1714" s="270"/>
      <c r="R1714" s="270"/>
      <c r="S1714" s="270"/>
      <c r="T1714" s="271"/>
      <c r="U1714" s="14"/>
      <c r="V1714" s="14"/>
      <c r="W1714" s="14"/>
      <c r="X1714" s="14"/>
      <c r="Y1714" s="14"/>
      <c r="Z1714" s="14"/>
      <c r="AA1714" s="14"/>
      <c r="AB1714" s="14"/>
      <c r="AC1714" s="14"/>
      <c r="AD1714" s="14"/>
      <c r="AE1714" s="14"/>
      <c r="AT1714" s="272" t="s">
        <v>364</v>
      </c>
      <c r="AU1714" s="272" t="s">
        <v>227</v>
      </c>
      <c r="AV1714" s="14" t="s">
        <v>90</v>
      </c>
      <c r="AW1714" s="14" t="s">
        <v>36</v>
      </c>
      <c r="AX1714" s="14" t="s">
        <v>81</v>
      </c>
      <c r="AY1714" s="272" t="s">
        <v>215</v>
      </c>
    </row>
    <row r="1715" s="14" customFormat="1">
      <c r="A1715" s="14"/>
      <c r="B1715" s="262"/>
      <c r="C1715" s="263"/>
      <c r="D1715" s="233" t="s">
        <v>364</v>
      </c>
      <c r="E1715" s="264" t="s">
        <v>1</v>
      </c>
      <c r="F1715" s="265" t="s">
        <v>825</v>
      </c>
      <c r="G1715" s="263"/>
      <c r="H1715" s="266">
        <v>-3.8399999999999999</v>
      </c>
      <c r="I1715" s="267"/>
      <c r="J1715" s="263"/>
      <c r="K1715" s="263"/>
      <c r="L1715" s="268"/>
      <c r="M1715" s="269"/>
      <c r="N1715" s="270"/>
      <c r="O1715" s="270"/>
      <c r="P1715" s="270"/>
      <c r="Q1715" s="270"/>
      <c r="R1715" s="270"/>
      <c r="S1715" s="270"/>
      <c r="T1715" s="271"/>
      <c r="U1715" s="14"/>
      <c r="V1715" s="14"/>
      <c r="W1715" s="14"/>
      <c r="X1715" s="14"/>
      <c r="Y1715" s="14"/>
      <c r="Z1715" s="14"/>
      <c r="AA1715" s="14"/>
      <c r="AB1715" s="14"/>
      <c r="AC1715" s="14"/>
      <c r="AD1715" s="14"/>
      <c r="AE1715" s="14"/>
      <c r="AT1715" s="272" t="s">
        <v>364</v>
      </c>
      <c r="AU1715" s="272" t="s">
        <v>227</v>
      </c>
      <c r="AV1715" s="14" t="s">
        <v>90</v>
      </c>
      <c r="AW1715" s="14" t="s">
        <v>36</v>
      </c>
      <c r="AX1715" s="14" t="s">
        <v>81</v>
      </c>
      <c r="AY1715" s="272" t="s">
        <v>215</v>
      </c>
    </row>
    <row r="1716" s="14" customFormat="1">
      <c r="A1716" s="14"/>
      <c r="B1716" s="262"/>
      <c r="C1716" s="263"/>
      <c r="D1716" s="233" t="s">
        <v>364</v>
      </c>
      <c r="E1716" s="264" t="s">
        <v>1</v>
      </c>
      <c r="F1716" s="265" t="s">
        <v>826</v>
      </c>
      <c r="G1716" s="263"/>
      <c r="H1716" s="266">
        <v>-7.6799999999999997</v>
      </c>
      <c r="I1716" s="267"/>
      <c r="J1716" s="263"/>
      <c r="K1716" s="263"/>
      <c r="L1716" s="268"/>
      <c r="M1716" s="269"/>
      <c r="N1716" s="270"/>
      <c r="O1716" s="270"/>
      <c r="P1716" s="270"/>
      <c r="Q1716" s="270"/>
      <c r="R1716" s="270"/>
      <c r="S1716" s="270"/>
      <c r="T1716" s="271"/>
      <c r="U1716" s="14"/>
      <c r="V1716" s="14"/>
      <c r="W1716" s="14"/>
      <c r="X1716" s="14"/>
      <c r="Y1716" s="14"/>
      <c r="Z1716" s="14"/>
      <c r="AA1716" s="14"/>
      <c r="AB1716" s="14"/>
      <c r="AC1716" s="14"/>
      <c r="AD1716" s="14"/>
      <c r="AE1716" s="14"/>
      <c r="AT1716" s="272" t="s">
        <v>364</v>
      </c>
      <c r="AU1716" s="272" t="s">
        <v>227</v>
      </c>
      <c r="AV1716" s="14" t="s">
        <v>90</v>
      </c>
      <c r="AW1716" s="14" t="s">
        <v>36</v>
      </c>
      <c r="AX1716" s="14" t="s">
        <v>81</v>
      </c>
      <c r="AY1716" s="272" t="s">
        <v>215</v>
      </c>
    </row>
    <row r="1717" s="14" customFormat="1">
      <c r="A1717" s="14"/>
      <c r="B1717" s="262"/>
      <c r="C1717" s="263"/>
      <c r="D1717" s="233" t="s">
        <v>364</v>
      </c>
      <c r="E1717" s="264" t="s">
        <v>1</v>
      </c>
      <c r="F1717" s="265" t="s">
        <v>827</v>
      </c>
      <c r="G1717" s="263"/>
      <c r="H1717" s="266">
        <v>-1.5600000000000001</v>
      </c>
      <c r="I1717" s="267"/>
      <c r="J1717" s="263"/>
      <c r="K1717" s="263"/>
      <c r="L1717" s="268"/>
      <c r="M1717" s="269"/>
      <c r="N1717" s="270"/>
      <c r="O1717" s="270"/>
      <c r="P1717" s="270"/>
      <c r="Q1717" s="270"/>
      <c r="R1717" s="270"/>
      <c r="S1717" s="270"/>
      <c r="T1717" s="271"/>
      <c r="U1717" s="14"/>
      <c r="V1717" s="14"/>
      <c r="W1717" s="14"/>
      <c r="X1717" s="14"/>
      <c r="Y1717" s="14"/>
      <c r="Z1717" s="14"/>
      <c r="AA1717" s="14"/>
      <c r="AB1717" s="14"/>
      <c r="AC1717" s="14"/>
      <c r="AD1717" s="14"/>
      <c r="AE1717" s="14"/>
      <c r="AT1717" s="272" t="s">
        <v>364</v>
      </c>
      <c r="AU1717" s="272" t="s">
        <v>227</v>
      </c>
      <c r="AV1717" s="14" t="s">
        <v>90</v>
      </c>
      <c r="AW1717" s="14" t="s">
        <v>36</v>
      </c>
      <c r="AX1717" s="14" t="s">
        <v>81</v>
      </c>
      <c r="AY1717" s="272" t="s">
        <v>215</v>
      </c>
    </row>
    <row r="1718" s="14" customFormat="1">
      <c r="A1718" s="14"/>
      <c r="B1718" s="262"/>
      <c r="C1718" s="263"/>
      <c r="D1718" s="233" t="s">
        <v>364</v>
      </c>
      <c r="E1718" s="264" t="s">
        <v>1</v>
      </c>
      <c r="F1718" s="265" t="s">
        <v>828</v>
      </c>
      <c r="G1718" s="263"/>
      <c r="H1718" s="266">
        <v>-0.78000000000000003</v>
      </c>
      <c r="I1718" s="267"/>
      <c r="J1718" s="263"/>
      <c r="K1718" s="263"/>
      <c r="L1718" s="268"/>
      <c r="M1718" s="269"/>
      <c r="N1718" s="270"/>
      <c r="O1718" s="270"/>
      <c r="P1718" s="270"/>
      <c r="Q1718" s="270"/>
      <c r="R1718" s="270"/>
      <c r="S1718" s="270"/>
      <c r="T1718" s="271"/>
      <c r="U1718" s="14"/>
      <c r="V1718" s="14"/>
      <c r="W1718" s="14"/>
      <c r="X1718" s="14"/>
      <c r="Y1718" s="14"/>
      <c r="Z1718" s="14"/>
      <c r="AA1718" s="14"/>
      <c r="AB1718" s="14"/>
      <c r="AC1718" s="14"/>
      <c r="AD1718" s="14"/>
      <c r="AE1718" s="14"/>
      <c r="AT1718" s="272" t="s">
        <v>364</v>
      </c>
      <c r="AU1718" s="272" t="s">
        <v>227</v>
      </c>
      <c r="AV1718" s="14" t="s">
        <v>90</v>
      </c>
      <c r="AW1718" s="14" t="s">
        <v>36</v>
      </c>
      <c r="AX1718" s="14" t="s">
        <v>81</v>
      </c>
      <c r="AY1718" s="272" t="s">
        <v>215</v>
      </c>
    </row>
    <row r="1719" s="13" customFormat="1">
      <c r="A1719" s="13"/>
      <c r="B1719" s="252"/>
      <c r="C1719" s="253"/>
      <c r="D1719" s="233" t="s">
        <v>364</v>
      </c>
      <c r="E1719" s="254" t="s">
        <v>1</v>
      </c>
      <c r="F1719" s="255" t="s">
        <v>401</v>
      </c>
      <c r="G1719" s="253"/>
      <c r="H1719" s="254" t="s">
        <v>1</v>
      </c>
      <c r="I1719" s="256"/>
      <c r="J1719" s="253"/>
      <c r="K1719" s="253"/>
      <c r="L1719" s="257"/>
      <c r="M1719" s="258"/>
      <c r="N1719" s="259"/>
      <c r="O1719" s="259"/>
      <c r="P1719" s="259"/>
      <c r="Q1719" s="259"/>
      <c r="R1719" s="259"/>
      <c r="S1719" s="259"/>
      <c r="T1719" s="260"/>
      <c r="U1719" s="13"/>
      <c r="V1719" s="13"/>
      <c r="W1719" s="13"/>
      <c r="X1719" s="13"/>
      <c r="Y1719" s="13"/>
      <c r="Z1719" s="13"/>
      <c r="AA1719" s="13"/>
      <c r="AB1719" s="13"/>
      <c r="AC1719" s="13"/>
      <c r="AD1719" s="13"/>
      <c r="AE1719" s="13"/>
      <c r="AT1719" s="261" t="s">
        <v>364</v>
      </c>
      <c r="AU1719" s="261" t="s">
        <v>227</v>
      </c>
      <c r="AV1719" s="13" t="s">
        <v>88</v>
      </c>
      <c r="AW1719" s="13" t="s">
        <v>36</v>
      </c>
      <c r="AX1719" s="13" t="s">
        <v>81</v>
      </c>
      <c r="AY1719" s="261" t="s">
        <v>215</v>
      </c>
    </row>
    <row r="1720" s="14" customFormat="1">
      <c r="A1720" s="14"/>
      <c r="B1720" s="262"/>
      <c r="C1720" s="263"/>
      <c r="D1720" s="233" t="s">
        <v>364</v>
      </c>
      <c r="E1720" s="264" t="s">
        <v>1</v>
      </c>
      <c r="F1720" s="265" t="s">
        <v>1630</v>
      </c>
      <c r="G1720" s="263"/>
      <c r="H1720" s="266">
        <v>88.051000000000002</v>
      </c>
      <c r="I1720" s="267"/>
      <c r="J1720" s="263"/>
      <c r="K1720" s="263"/>
      <c r="L1720" s="268"/>
      <c r="M1720" s="269"/>
      <c r="N1720" s="270"/>
      <c r="O1720" s="270"/>
      <c r="P1720" s="270"/>
      <c r="Q1720" s="270"/>
      <c r="R1720" s="270"/>
      <c r="S1720" s="270"/>
      <c r="T1720" s="271"/>
      <c r="U1720" s="14"/>
      <c r="V1720" s="14"/>
      <c r="W1720" s="14"/>
      <c r="X1720" s="14"/>
      <c r="Y1720" s="14"/>
      <c r="Z1720" s="14"/>
      <c r="AA1720" s="14"/>
      <c r="AB1720" s="14"/>
      <c r="AC1720" s="14"/>
      <c r="AD1720" s="14"/>
      <c r="AE1720" s="14"/>
      <c r="AT1720" s="272" t="s">
        <v>364</v>
      </c>
      <c r="AU1720" s="272" t="s">
        <v>227</v>
      </c>
      <c r="AV1720" s="14" t="s">
        <v>90</v>
      </c>
      <c r="AW1720" s="14" t="s">
        <v>36</v>
      </c>
      <c r="AX1720" s="14" t="s">
        <v>81</v>
      </c>
      <c r="AY1720" s="272" t="s">
        <v>215</v>
      </c>
    </row>
    <row r="1721" s="14" customFormat="1">
      <c r="A1721" s="14"/>
      <c r="B1721" s="262"/>
      <c r="C1721" s="263"/>
      <c r="D1721" s="233" t="s">
        <v>364</v>
      </c>
      <c r="E1721" s="264" t="s">
        <v>1</v>
      </c>
      <c r="F1721" s="265" t="s">
        <v>1628</v>
      </c>
      <c r="G1721" s="263"/>
      <c r="H1721" s="266">
        <v>101.934</v>
      </c>
      <c r="I1721" s="267"/>
      <c r="J1721" s="263"/>
      <c r="K1721" s="263"/>
      <c r="L1721" s="268"/>
      <c r="M1721" s="269"/>
      <c r="N1721" s="270"/>
      <c r="O1721" s="270"/>
      <c r="P1721" s="270"/>
      <c r="Q1721" s="270"/>
      <c r="R1721" s="270"/>
      <c r="S1721" s="270"/>
      <c r="T1721" s="271"/>
      <c r="U1721" s="14"/>
      <c r="V1721" s="14"/>
      <c r="W1721" s="14"/>
      <c r="X1721" s="14"/>
      <c r="Y1721" s="14"/>
      <c r="Z1721" s="14"/>
      <c r="AA1721" s="14"/>
      <c r="AB1721" s="14"/>
      <c r="AC1721" s="14"/>
      <c r="AD1721" s="14"/>
      <c r="AE1721" s="14"/>
      <c r="AT1721" s="272" t="s">
        <v>364</v>
      </c>
      <c r="AU1721" s="272" t="s">
        <v>227</v>
      </c>
      <c r="AV1721" s="14" t="s">
        <v>90</v>
      </c>
      <c r="AW1721" s="14" t="s">
        <v>36</v>
      </c>
      <c r="AX1721" s="14" t="s">
        <v>81</v>
      </c>
      <c r="AY1721" s="272" t="s">
        <v>215</v>
      </c>
    </row>
    <row r="1722" s="14" customFormat="1">
      <c r="A1722" s="14"/>
      <c r="B1722" s="262"/>
      <c r="C1722" s="263"/>
      <c r="D1722" s="233" t="s">
        <v>364</v>
      </c>
      <c r="E1722" s="264" t="s">
        <v>1</v>
      </c>
      <c r="F1722" s="265" t="s">
        <v>1631</v>
      </c>
      <c r="G1722" s="263"/>
      <c r="H1722" s="266">
        <v>182.5</v>
      </c>
      <c r="I1722" s="267"/>
      <c r="J1722" s="263"/>
      <c r="K1722" s="263"/>
      <c r="L1722" s="268"/>
      <c r="M1722" s="269"/>
      <c r="N1722" s="270"/>
      <c r="O1722" s="270"/>
      <c r="P1722" s="270"/>
      <c r="Q1722" s="270"/>
      <c r="R1722" s="270"/>
      <c r="S1722" s="270"/>
      <c r="T1722" s="271"/>
      <c r="U1722" s="14"/>
      <c r="V1722" s="14"/>
      <c r="W1722" s="14"/>
      <c r="X1722" s="14"/>
      <c r="Y1722" s="14"/>
      <c r="Z1722" s="14"/>
      <c r="AA1722" s="14"/>
      <c r="AB1722" s="14"/>
      <c r="AC1722" s="14"/>
      <c r="AD1722" s="14"/>
      <c r="AE1722" s="14"/>
      <c r="AT1722" s="272" t="s">
        <v>364</v>
      </c>
      <c r="AU1722" s="272" t="s">
        <v>227</v>
      </c>
      <c r="AV1722" s="14" t="s">
        <v>90</v>
      </c>
      <c r="AW1722" s="14" t="s">
        <v>36</v>
      </c>
      <c r="AX1722" s="14" t="s">
        <v>81</v>
      </c>
      <c r="AY1722" s="272" t="s">
        <v>215</v>
      </c>
    </row>
    <row r="1723" s="14" customFormat="1">
      <c r="A1723" s="14"/>
      <c r="B1723" s="262"/>
      <c r="C1723" s="263"/>
      <c r="D1723" s="233" t="s">
        <v>364</v>
      </c>
      <c r="E1723" s="264" t="s">
        <v>1</v>
      </c>
      <c r="F1723" s="265" t="s">
        <v>824</v>
      </c>
      <c r="G1723" s="263"/>
      <c r="H1723" s="266">
        <v>-29.699999999999999</v>
      </c>
      <c r="I1723" s="267"/>
      <c r="J1723" s="263"/>
      <c r="K1723" s="263"/>
      <c r="L1723" s="268"/>
      <c r="M1723" s="269"/>
      <c r="N1723" s="270"/>
      <c r="O1723" s="270"/>
      <c r="P1723" s="270"/>
      <c r="Q1723" s="270"/>
      <c r="R1723" s="270"/>
      <c r="S1723" s="270"/>
      <c r="T1723" s="271"/>
      <c r="U1723" s="14"/>
      <c r="V1723" s="14"/>
      <c r="W1723" s="14"/>
      <c r="X1723" s="14"/>
      <c r="Y1723" s="14"/>
      <c r="Z1723" s="14"/>
      <c r="AA1723" s="14"/>
      <c r="AB1723" s="14"/>
      <c r="AC1723" s="14"/>
      <c r="AD1723" s="14"/>
      <c r="AE1723" s="14"/>
      <c r="AT1723" s="272" t="s">
        <v>364</v>
      </c>
      <c r="AU1723" s="272" t="s">
        <v>227</v>
      </c>
      <c r="AV1723" s="14" t="s">
        <v>90</v>
      </c>
      <c r="AW1723" s="14" t="s">
        <v>36</v>
      </c>
      <c r="AX1723" s="14" t="s">
        <v>81</v>
      </c>
      <c r="AY1723" s="272" t="s">
        <v>215</v>
      </c>
    </row>
    <row r="1724" s="14" customFormat="1">
      <c r="A1724" s="14"/>
      <c r="B1724" s="262"/>
      <c r="C1724" s="263"/>
      <c r="D1724" s="233" t="s">
        <v>364</v>
      </c>
      <c r="E1724" s="264" t="s">
        <v>1</v>
      </c>
      <c r="F1724" s="265" t="s">
        <v>846</v>
      </c>
      <c r="G1724" s="263"/>
      <c r="H1724" s="266">
        <v>-1.8899999999999999</v>
      </c>
      <c r="I1724" s="267"/>
      <c r="J1724" s="263"/>
      <c r="K1724" s="263"/>
      <c r="L1724" s="268"/>
      <c r="M1724" s="269"/>
      <c r="N1724" s="270"/>
      <c r="O1724" s="270"/>
      <c r="P1724" s="270"/>
      <c r="Q1724" s="270"/>
      <c r="R1724" s="270"/>
      <c r="S1724" s="270"/>
      <c r="T1724" s="271"/>
      <c r="U1724" s="14"/>
      <c r="V1724" s="14"/>
      <c r="W1724" s="14"/>
      <c r="X1724" s="14"/>
      <c r="Y1724" s="14"/>
      <c r="Z1724" s="14"/>
      <c r="AA1724" s="14"/>
      <c r="AB1724" s="14"/>
      <c r="AC1724" s="14"/>
      <c r="AD1724" s="14"/>
      <c r="AE1724" s="14"/>
      <c r="AT1724" s="272" t="s">
        <v>364</v>
      </c>
      <c r="AU1724" s="272" t="s">
        <v>227</v>
      </c>
      <c r="AV1724" s="14" t="s">
        <v>90</v>
      </c>
      <c r="AW1724" s="14" t="s">
        <v>36</v>
      </c>
      <c r="AX1724" s="14" t="s">
        <v>81</v>
      </c>
      <c r="AY1724" s="272" t="s">
        <v>215</v>
      </c>
    </row>
    <row r="1725" s="14" customFormat="1">
      <c r="A1725" s="14"/>
      <c r="B1725" s="262"/>
      <c r="C1725" s="263"/>
      <c r="D1725" s="233" t="s">
        <v>364</v>
      </c>
      <c r="E1725" s="264" t="s">
        <v>1</v>
      </c>
      <c r="F1725" s="265" t="s">
        <v>844</v>
      </c>
      <c r="G1725" s="263"/>
      <c r="H1725" s="266">
        <v>-5.7599999999999998</v>
      </c>
      <c r="I1725" s="267"/>
      <c r="J1725" s="263"/>
      <c r="K1725" s="263"/>
      <c r="L1725" s="268"/>
      <c r="M1725" s="269"/>
      <c r="N1725" s="270"/>
      <c r="O1725" s="270"/>
      <c r="P1725" s="270"/>
      <c r="Q1725" s="270"/>
      <c r="R1725" s="270"/>
      <c r="S1725" s="270"/>
      <c r="T1725" s="271"/>
      <c r="U1725" s="14"/>
      <c r="V1725" s="14"/>
      <c r="W1725" s="14"/>
      <c r="X1725" s="14"/>
      <c r="Y1725" s="14"/>
      <c r="Z1725" s="14"/>
      <c r="AA1725" s="14"/>
      <c r="AB1725" s="14"/>
      <c r="AC1725" s="14"/>
      <c r="AD1725" s="14"/>
      <c r="AE1725" s="14"/>
      <c r="AT1725" s="272" t="s">
        <v>364</v>
      </c>
      <c r="AU1725" s="272" t="s">
        <v>227</v>
      </c>
      <c r="AV1725" s="14" t="s">
        <v>90</v>
      </c>
      <c r="AW1725" s="14" t="s">
        <v>36</v>
      </c>
      <c r="AX1725" s="14" t="s">
        <v>81</v>
      </c>
      <c r="AY1725" s="272" t="s">
        <v>215</v>
      </c>
    </row>
    <row r="1726" s="14" customFormat="1">
      <c r="A1726" s="14"/>
      <c r="B1726" s="262"/>
      <c r="C1726" s="263"/>
      <c r="D1726" s="233" t="s">
        <v>364</v>
      </c>
      <c r="E1726" s="264" t="s">
        <v>1</v>
      </c>
      <c r="F1726" s="265" t="s">
        <v>845</v>
      </c>
      <c r="G1726" s="263"/>
      <c r="H1726" s="266">
        <v>-3.8399999999999999</v>
      </c>
      <c r="I1726" s="267"/>
      <c r="J1726" s="263"/>
      <c r="K1726" s="263"/>
      <c r="L1726" s="268"/>
      <c r="M1726" s="269"/>
      <c r="N1726" s="270"/>
      <c r="O1726" s="270"/>
      <c r="P1726" s="270"/>
      <c r="Q1726" s="270"/>
      <c r="R1726" s="270"/>
      <c r="S1726" s="270"/>
      <c r="T1726" s="271"/>
      <c r="U1726" s="14"/>
      <c r="V1726" s="14"/>
      <c r="W1726" s="14"/>
      <c r="X1726" s="14"/>
      <c r="Y1726" s="14"/>
      <c r="Z1726" s="14"/>
      <c r="AA1726" s="14"/>
      <c r="AB1726" s="14"/>
      <c r="AC1726" s="14"/>
      <c r="AD1726" s="14"/>
      <c r="AE1726" s="14"/>
      <c r="AT1726" s="272" t="s">
        <v>364</v>
      </c>
      <c r="AU1726" s="272" t="s">
        <v>227</v>
      </c>
      <c r="AV1726" s="14" t="s">
        <v>90</v>
      </c>
      <c r="AW1726" s="14" t="s">
        <v>36</v>
      </c>
      <c r="AX1726" s="14" t="s">
        <v>81</v>
      </c>
      <c r="AY1726" s="272" t="s">
        <v>215</v>
      </c>
    </row>
    <row r="1727" s="14" customFormat="1">
      <c r="A1727" s="14"/>
      <c r="B1727" s="262"/>
      <c r="C1727" s="263"/>
      <c r="D1727" s="233" t="s">
        <v>364</v>
      </c>
      <c r="E1727" s="264" t="s">
        <v>1</v>
      </c>
      <c r="F1727" s="265" t="s">
        <v>827</v>
      </c>
      <c r="G1727" s="263"/>
      <c r="H1727" s="266">
        <v>-1.5600000000000001</v>
      </c>
      <c r="I1727" s="267"/>
      <c r="J1727" s="263"/>
      <c r="K1727" s="263"/>
      <c r="L1727" s="268"/>
      <c r="M1727" s="269"/>
      <c r="N1727" s="270"/>
      <c r="O1727" s="270"/>
      <c r="P1727" s="270"/>
      <c r="Q1727" s="270"/>
      <c r="R1727" s="270"/>
      <c r="S1727" s="270"/>
      <c r="T1727" s="271"/>
      <c r="U1727" s="14"/>
      <c r="V1727" s="14"/>
      <c r="W1727" s="14"/>
      <c r="X1727" s="14"/>
      <c r="Y1727" s="14"/>
      <c r="Z1727" s="14"/>
      <c r="AA1727" s="14"/>
      <c r="AB1727" s="14"/>
      <c r="AC1727" s="14"/>
      <c r="AD1727" s="14"/>
      <c r="AE1727" s="14"/>
      <c r="AT1727" s="272" t="s">
        <v>364</v>
      </c>
      <c r="AU1727" s="272" t="s">
        <v>227</v>
      </c>
      <c r="AV1727" s="14" t="s">
        <v>90</v>
      </c>
      <c r="AW1727" s="14" t="s">
        <v>36</v>
      </c>
      <c r="AX1727" s="14" t="s">
        <v>81</v>
      </c>
      <c r="AY1727" s="272" t="s">
        <v>215</v>
      </c>
    </row>
    <row r="1728" s="14" customFormat="1">
      <c r="A1728" s="14"/>
      <c r="B1728" s="262"/>
      <c r="C1728" s="263"/>
      <c r="D1728" s="233" t="s">
        <v>364</v>
      </c>
      <c r="E1728" s="264" t="s">
        <v>1</v>
      </c>
      <c r="F1728" s="265" t="s">
        <v>828</v>
      </c>
      <c r="G1728" s="263"/>
      <c r="H1728" s="266">
        <v>-0.78000000000000003</v>
      </c>
      <c r="I1728" s="267"/>
      <c r="J1728" s="263"/>
      <c r="K1728" s="263"/>
      <c r="L1728" s="268"/>
      <c r="M1728" s="269"/>
      <c r="N1728" s="270"/>
      <c r="O1728" s="270"/>
      <c r="P1728" s="270"/>
      <c r="Q1728" s="270"/>
      <c r="R1728" s="270"/>
      <c r="S1728" s="270"/>
      <c r="T1728" s="271"/>
      <c r="U1728" s="14"/>
      <c r="V1728" s="14"/>
      <c r="W1728" s="14"/>
      <c r="X1728" s="14"/>
      <c r="Y1728" s="14"/>
      <c r="Z1728" s="14"/>
      <c r="AA1728" s="14"/>
      <c r="AB1728" s="14"/>
      <c r="AC1728" s="14"/>
      <c r="AD1728" s="14"/>
      <c r="AE1728" s="14"/>
      <c r="AT1728" s="272" t="s">
        <v>364</v>
      </c>
      <c r="AU1728" s="272" t="s">
        <v>227</v>
      </c>
      <c r="AV1728" s="14" t="s">
        <v>90</v>
      </c>
      <c r="AW1728" s="14" t="s">
        <v>36</v>
      </c>
      <c r="AX1728" s="14" t="s">
        <v>81</v>
      </c>
      <c r="AY1728" s="272" t="s">
        <v>215</v>
      </c>
    </row>
    <row r="1729" s="16" customFormat="1">
      <c r="A1729" s="16"/>
      <c r="B1729" s="284"/>
      <c r="C1729" s="285"/>
      <c r="D1729" s="233" t="s">
        <v>364</v>
      </c>
      <c r="E1729" s="286" t="s">
        <v>1</v>
      </c>
      <c r="F1729" s="287" t="s">
        <v>403</v>
      </c>
      <c r="G1729" s="285"/>
      <c r="H1729" s="288">
        <v>566.01099999999997</v>
      </c>
      <c r="I1729" s="289"/>
      <c r="J1729" s="285"/>
      <c r="K1729" s="285"/>
      <c r="L1729" s="290"/>
      <c r="M1729" s="291"/>
      <c r="N1729" s="292"/>
      <c r="O1729" s="292"/>
      <c r="P1729" s="292"/>
      <c r="Q1729" s="292"/>
      <c r="R1729" s="292"/>
      <c r="S1729" s="292"/>
      <c r="T1729" s="293"/>
      <c r="U1729" s="16"/>
      <c r="V1729" s="16"/>
      <c r="W1729" s="16"/>
      <c r="X1729" s="16"/>
      <c r="Y1729" s="16"/>
      <c r="Z1729" s="16"/>
      <c r="AA1729" s="16"/>
      <c r="AB1729" s="16"/>
      <c r="AC1729" s="16"/>
      <c r="AD1729" s="16"/>
      <c r="AE1729" s="16"/>
      <c r="AT1729" s="294" t="s">
        <v>364</v>
      </c>
      <c r="AU1729" s="294" t="s">
        <v>227</v>
      </c>
      <c r="AV1729" s="16" t="s">
        <v>227</v>
      </c>
      <c r="AW1729" s="16" t="s">
        <v>36</v>
      </c>
      <c r="AX1729" s="16" t="s">
        <v>81</v>
      </c>
      <c r="AY1729" s="294" t="s">
        <v>215</v>
      </c>
    </row>
    <row r="1730" s="13" customFormat="1">
      <c r="A1730" s="13"/>
      <c r="B1730" s="252"/>
      <c r="C1730" s="253"/>
      <c r="D1730" s="233" t="s">
        <v>364</v>
      </c>
      <c r="E1730" s="254" t="s">
        <v>1</v>
      </c>
      <c r="F1730" s="255" t="s">
        <v>1632</v>
      </c>
      <c r="G1730" s="253"/>
      <c r="H1730" s="254" t="s">
        <v>1</v>
      </c>
      <c r="I1730" s="256"/>
      <c r="J1730" s="253"/>
      <c r="K1730" s="253"/>
      <c r="L1730" s="257"/>
      <c r="M1730" s="258"/>
      <c r="N1730" s="259"/>
      <c r="O1730" s="259"/>
      <c r="P1730" s="259"/>
      <c r="Q1730" s="259"/>
      <c r="R1730" s="259"/>
      <c r="S1730" s="259"/>
      <c r="T1730" s="260"/>
      <c r="U1730" s="13"/>
      <c r="V1730" s="13"/>
      <c r="W1730" s="13"/>
      <c r="X1730" s="13"/>
      <c r="Y1730" s="13"/>
      <c r="Z1730" s="13"/>
      <c r="AA1730" s="13"/>
      <c r="AB1730" s="13"/>
      <c r="AC1730" s="13"/>
      <c r="AD1730" s="13"/>
      <c r="AE1730" s="13"/>
      <c r="AT1730" s="261" t="s">
        <v>364</v>
      </c>
      <c r="AU1730" s="261" t="s">
        <v>227</v>
      </c>
      <c r="AV1730" s="13" t="s">
        <v>88</v>
      </c>
      <c r="AW1730" s="13" t="s">
        <v>36</v>
      </c>
      <c r="AX1730" s="13" t="s">
        <v>81</v>
      </c>
      <c r="AY1730" s="261" t="s">
        <v>215</v>
      </c>
    </row>
    <row r="1731" s="13" customFormat="1">
      <c r="A1731" s="13"/>
      <c r="B1731" s="252"/>
      <c r="C1731" s="253"/>
      <c r="D1731" s="233" t="s">
        <v>364</v>
      </c>
      <c r="E1731" s="254" t="s">
        <v>1</v>
      </c>
      <c r="F1731" s="255" t="s">
        <v>853</v>
      </c>
      <c r="G1731" s="253"/>
      <c r="H1731" s="254" t="s">
        <v>1</v>
      </c>
      <c r="I1731" s="256"/>
      <c r="J1731" s="253"/>
      <c r="K1731" s="253"/>
      <c r="L1731" s="257"/>
      <c r="M1731" s="258"/>
      <c r="N1731" s="259"/>
      <c r="O1731" s="259"/>
      <c r="P1731" s="259"/>
      <c r="Q1731" s="259"/>
      <c r="R1731" s="259"/>
      <c r="S1731" s="259"/>
      <c r="T1731" s="260"/>
      <c r="U1731" s="13"/>
      <c r="V1731" s="13"/>
      <c r="W1731" s="13"/>
      <c r="X1731" s="13"/>
      <c r="Y1731" s="13"/>
      <c r="Z1731" s="13"/>
      <c r="AA1731" s="13"/>
      <c r="AB1731" s="13"/>
      <c r="AC1731" s="13"/>
      <c r="AD1731" s="13"/>
      <c r="AE1731" s="13"/>
      <c r="AT1731" s="261" t="s">
        <v>364</v>
      </c>
      <c r="AU1731" s="261" t="s">
        <v>227</v>
      </c>
      <c r="AV1731" s="13" t="s">
        <v>88</v>
      </c>
      <c r="AW1731" s="13" t="s">
        <v>36</v>
      </c>
      <c r="AX1731" s="13" t="s">
        <v>81</v>
      </c>
      <c r="AY1731" s="261" t="s">
        <v>215</v>
      </c>
    </row>
    <row r="1732" s="13" customFormat="1">
      <c r="A1732" s="13"/>
      <c r="B1732" s="252"/>
      <c r="C1732" s="253"/>
      <c r="D1732" s="233" t="s">
        <v>364</v>
      </c>
      <c r="E1732" s="254" t="s">
        <v>1</v>
      </c>
      <c r="F1732" s="255" t="s">
        <v>389</v>
      </c>
      <c r="G1732" s="253"/>
      <c r="H1732" s="254" t="s">
        <v>1</v>
      </c>
      <c r="I1732" s="256"/>
      <c r="J1732" s="253"/>
      <c r="K1732" s="253"/>
      <c r="L1732" s="257"/>
      <c r="M1732" s="258"/>
      <c r="N1732" s="259"/>
      <c r="O1732" s="259"/>
      <c r="P1732" s="259"/>
      <c r="Q1732" s="259"/>
      <c r="R1732" s="259"/>
      <c r="S1732" s="259"/>
      <c r="T1732" s="260"/>
      <c r="U1732" s="13"/>
      <c r="V1732" s="13"/>
      <c r="W1732" s="13"/>
      <c r="X1732" s="13"/>
      <c r="Y1732" s="13"/>
      <c r="Z1732" s="13"/>
      <c r="AA1732" s="13"/>
      <c r="AB1732" s="13"/>
      <c r="AC1732" s="13"/>
      <c r="AD1732" s="13"/>
      <c r="AE1732" s="13"/>
      <c r="AT1732" s="261" t="s">
        <v>364</v>
      </c>
      <c r="AU1732" s="261" t="s">
        <v>227</v>
      </c>
      <c r="AV1732" s="13" t="s">
        <v>88</v>
      </c>
      <c r="AW1732" s="13" t="s">
        <v>36</v>
      </c>
      <c r="AX1732" s="13" t="s">
        <v>81</v>
      </c>
      <c r="AY1732" s="261" t="s">
        <v>215</v>
      </c>
    </row>
    <row r="1733" s="14" customFormat="1">
      <c r="A1733" s="14"/>
      <c r="B1733" s="262"/>
      <c r="C1733" s="263"/>
      <c r="D1733" s="233" t="s">
        <v>364</v>
      </c>
      <c r="E1733" s="264" t="s">
        <v>1</v>
      </c>
      <c r="F1733" s="265" t="s">
        <v>1633</v>
      </c>
      <c r="G1733" s="263"/>
      <c r="H1733" s="266">
        <v>150.61099999999999</v>
      </c>
      <c r="I1733" s="267"/>
      <c r="J1733" s="263"/>
      <c r="K1733" s="263"/>
      <c r="L1733" s="268"/>
      <c r="M1733" s="269"/>
      <c r="N1733" s="270"/>
      <c r="O1733" s="270"/>
      <c r="P1733" s="270"/>
      <c r="Q1733" s="270"/>
      <c r="R1733" s="270"/>
      <c r="S1733" s="270"/>
      <c r="T1733" s="271"/>
      <c r="U1733" s="14"/>
      <c r="V1733" s="14"/>
      <c r="W1733" s="14"/>
      <c r="X1733" s="14"/>
      <c r="Y1733" s="14"/>
      <c r="Z1733" s="14"/>
      <c r="AA1733" s="14"/>
      <c r="AB1733" s="14"/>
      <c r="AC1733" s="14"/>
      <c r="AD1733" s="14"/>
      <c r="AE1733" s="14"/>
      <c r="AT1733" s="272" t="s">
        <v>364</v>
      </c>
      <c r="AU1733" s="272" t="s">
        <v>227</v>
      </c>
      <c r="AV1733" s="14" t="s">
        <v>90</v>
      </c>
      <c r="AW1733" s="14" t="s">
        <v>36</v>
      </c>
      <c r="AX1733" s="14" t="s">
        <v>81</v>
      </c>
      <c r="AY1733" s="272" t="s">
        <v>215</v>
      </c>
    </row>
    <row r="1734" s="14" customFormat="1">
      <c r="A1734" s="14"/>
      <c r="B1734" s="262"/>
      <c r="C1734" s="263"/>
      <c r="D1734" s="233" t="s">
        <v>364</v>
      </c>
      <c r="E1734" s="264" t="s">
        <v>1</v>
      </c>
      <c r="F1734" s="265" t="s">
        <v>855</v>
      </c>
      <c r="G1734" s="263"/>
      <c r="H1734" s="266">
        <v>-23.039999999999999</v>
      </c>
      <c r="I1734" s="267"/>
      <c r="J1734" s="263"/>
      <c r="K1734" s="263"/>
      <c r="L1734" s="268"/>
      <c r="M1734" s="269"/>
      <c r="N1734" s="270"/>
      <c r="O1734" s="270"/>
      <c r="P1734" s="270"/>
      <c r="Q1734" s="270"/>
      <c r="R1734" s="270"/>
      <c r="S1734" s="270"/>
      <c r="T1734" s="271"/>
      <c r="U1734" s="14"/>
      <c r="V1734" s="14"/>
      <c r="W1734" s="14"/>
      <c r="X1734" s="14"/>
      <c r="Y1734" s="14"/>
      <c r="Z1734" s="14"/>
      <c r="AA1734" s="14"/>
      <c r="AB1734" s="14"/>
      <c r="AC1734" s="14"/>
      <c r="AD1734" s="14"/>
      <c r="AE1734" s="14"/>
      <c r="AT1734" s="272" t="s">
        <v>364</v>
      </c>
      <c r="AU1734" s="272" t="s">
        <v>227</v>
      </c>
      <c r="AV1734" s="14" t="s">
        <v>90</v>
      </c>
      <c r="AW1734" s="14" t="s">
        <v>36</v>
      </c>
      <c r="AX1734" s="14" t="s">
        <v>81</v>
      </c>
      <c r="AY1734" s="272" t="s">
        <v>215</v>
      </c>
    </row>
    <row r="1735" s="14" customFormat="1">
      <c r="A1735" s="14"/>
      <c r="B1735" s="262"/>
      <c r="C1735" s="263"/>
      <c r="D1735" s="233" t="s">
        <v>364</v>
      </c>
      <c r="E1735" s="264" t="s">
        <v>1</v>
      </c>
      <c r="F1735" s="265" t="s">
        <v>856</v>
      </c>
      <c r="G1735" s="263"/>
      <c r="H1735" s="266">
        <v>-1.98</v>
      </c>
      <c r="I1735" s="267"/>
      <c r="J1735" s="263"/>
      <c r="K1735" s="263"/>
      <c r="L1735" s="268"/>
      <c r="M1735" s="269"/>
      <c r="N1735" s="270"/>
      <c r="O1735" s="270"/>
      <c r="P1735" s="270"/>
      <c r="Q1735" s="270"/>
      <c r="R1735" s="270"/>
      <c r="S1735" s="270"/>
      <c r="T1735" s="271"/>
      <c r="U1735" s="14"/>
      <c r="V1735" s="14"/>
      <c r="W1735" s="14"/>
      <c r="X1735" s="14"/>
      <c r="Y1735" s="14"/>
      <c r="Z1735" s="14"/>
      <c r="AA1735" s="14"/>
      <c r="AB1735" s="14"/>
      <c r="AC1735" s="14"/>
      <c r="AD1735" s="14"/>
      <c r="AE1735" s="14"/>
      <c r="AT1735" s="272" t="s">
        <v>364</v>
      </c>
      <c r="AU1735" s="272" t="s">
        <v>227</v>
      </c>
      <c r="AV1735" s="14" t="s">
        <v>90</v>
      </c>
      <c r="AW1735" s="14" t="s">
        <v>36</v>
      </c>
      <c r="AX1735" s="14" t="s">
        <v>81</v>
      </c>
      <c r="AY1735" s="272" t="s">
        <v>215</v>
      </c>
    </row>
    <row r="1736" s="13" customFormat="1">
      <c r="A1736" s="13"/>
      <c r="B1736" s="252"/>
      <c r="C1736" s="253"/>
      <c r="D1736" s="233" t="s">
        <v>364</v>
      </c>
      <c r="E1736" s="254" t="s">
        <v>1</v>
      </c>
      <c r="F1736" s="255" t="s">
        <v>395</v>
      </c>
      <c r="G1736" s="253"/>
      <c r="H1736" s="254" t="s">
        <v>1</v>
      </c>
      <c r="I1736" s="256"/>
      <c r="J1736" s="253"/>
      <c r="K1736" s="253"/>
      <c r="L1736" s="257"/>
      <c r="M1736" s="258"/>
      <c r="N1736" s="259"/>
      <c r="O1736" s="259"/>
      <c r="P1736" s="259"/>
      <c r="Q1736" s="259"/>
      <c r="R1736" s="259"/>
      <c r="S1736" s="259"/>
      <c r="T1736" s="260"/>
      <c r="U1736" s="13"/>
      <c r="V1736" s="13"/>
      <c r="W1736" s="13"/>
      <c r="X1736" s="13"/>
      <c r="Y1736" s="13"/>
      <c r="Z1736" s="13"/>
      <c r="AA1736" s="13"/>
      <c r="AB1736" s="13"/>
      <c r="AC1736" s="13"/>
      <c r="AD1736" s="13"/>
      <c r="AE1736" s="13"/>
      <c r="AT1736" s="261" t="s">
        <v>364</v>
      </c>
      <c r="AU1736" s="261" t="s">
        <v>227</v>
      </c>
      <c r="AV1736" s="13" t="s">
        <v>88</v>
      </c>
      <c r="AW1736" s="13" t="s">
        <v>36</v>
      </c>
      <c r="AX1736" s="13" t="s">
        <v>81</v>
      </c>
      <c r="AY1736" s="261" t="s">
        <v>215</v>
      </c>
    </row>
    <row r="1737" s="14" customFormat="1">
      <c r="A1737" s="14"/>
      <c r="B1737" s="262"/>
      <c r="C1737" s="263"/>
      <c r="D1737" s="233" t="s">
        <v>364</v>
      </c>
      <c r="E1737" s="264" t="s">
        <v>1</v>
      </c>
      <c r="F1737" s="265" t="s">
        <v>1634</v>
      </c>
      <c r="G1737" s="263"/>
      <c r="H1737" s="266">
        <v>105.042</v>
      </c>
      <c r="I1737" s="267"/>
      <c r="J1737" s="263"/>
      <c r="K1737" s="263"/>
      <c r="L1737" s="268"/>
      <c r="M1737" s="269"/>
      <c r="N1737" s="270"/>
      <c r="O1737" s="270"/>
      <c r="P1737" s="270"/>
      <c r="Q1737" s="270"/>
      <c r="R1737" s="270"/>
      <c r="S1737" s="270"/>
      <c r="T1737" s="271"/>
      <c r="U1737" s="14"/>
      <c r="V1737" s="14"/>
      <c r="W1737" s="14"/>
      <c r="X1737" s="14"/>
      <c r="Y1737" s="14"/>
      <c r="Z1737" s="14"/>
      <c r="AA1737" s="14"/>
      <c r="AB1737" s="14"/>
      <c r="AC1737" s="14"/>
      <c r="AD1737" s="14"/>
      <c r="AE1737" s="14"/>
      <c r="AT1737" s="272" t="s">
        <v>364</v>
      </c>
      <c r="AU1737" s="272" t="s">
        <v>227</v>
      </c>
      <c r="AV1737" s="14" t="s">
        <v>90</v>
      </c>
      <c r="AW1737" s="14" t="s">
        <v>36</v>
      </c>
      <c r="AX1737" s="14" t="s">
        <v>81</v>
      </c>
      <c r="AY1737" s="272" t="s">
        <v>215</v>
      </c>
    </row>
    <row r="1738" s="14" customFormat="1">
      <c r="A1738" s="14"/>
      <c r="B1738" s="262"/>
      <c r="C1738" s="263"/>
      <c r="D1738" s="233" t="s">
        <v>364</v>
      </c>
      <c r="E1738" s="264" t="s">
        <v>1</v>
      </c>
      <c r="F1738" s="265" t="s">
        <v>845</v>
      </c>
      <c r="G1738" s="263"/>
      <c r="H1738" s="266">
        <v>-3.8399999999999999</v>
      </c>
      <c r="I1738" s="267"/>
      <c r="J1738" s="263"/>
      <c r="K1738" s="263"/>
      <c r="L1738" s="268"/>
      <c r="M1738" s="269"/>
      <c r="N1738" s="270"/>
      <c r="O1738" s="270"/>
      <c r="P1738" s="270"/>
      <c r="Q1738" s="270"/>
      <c r="R1738" s="270"/>
      <c r="S1738" s="270"/>
      <c r="T1738" s="271"/>
      <c r="U1738" s="14"/>
      <c r="V1738" s="14"/>
      <c r="W1738" s="14"/>
      <c r="X1738" s="14"/>
      <c r="Y1738" s="14"/>
      <c r="Z1738" s="14"/>
      <c r="AA1738" s="14"/>
      <c r="AB1738" s="14"/>
      <c r="AC1738" s="14"/>
      <c r="AD1738" s="14"/>
      <c r="AE1738" s="14"/>
      <c r="AT1738" s="272" t="s">
        <v>364</v>
      </c>
      <c r="AU1738" s="272" t="s">
        <v>227</v>
      </c>
      <c r="AV1738" s="14" t="s">
        <v>90</v>
      </c>
      <c r="AW1738" s="14" t="s">
        <v>36</v>
      </c>
      <c r="AX1738" s="14" t="s">
        <v>81</v>
      </c>
      <c r="AY1738" s="272" t="s">
        <v>215</v>
      </c>
    </row>
    <row r="1739" s="14" customFormat="1">
      <c r="A1739" s="14"/>
      <c r="B1739" s="262"/>
      <c r="C1739" s="263"/>
      <c r="D1739" s="233" t="s">
        <v>364</v>
      </c>
      <c r="E1739" s="264" t="s">
        <v>1</v>
      </c>
      <c r="F1739" s="265" t="s">
        <v>858</v>
      </c>
      <c r="G1739" s="263"/>
      <c r="H1739" s="266">
        <v>-1.9199999999999999</v>
      </c>
      <c r="I1739" s="267"/>
      <c r="J1739" s="263"/>
      <c r="K1739" s="263"/>
      <c r="L1739" s="268"/>
      <c r="M1739" s="269"/>
      <c r="N1739" s="270"/>
      <c r="O1739" s="270"/>
      <c r="P1739" s="270"/>
      <c r="Q1739" s="270"/>
      <c r="R1739" s="270"/>
      <c r="S1739" s="270"/>
      <c r="T1739" s="271"/>
      <c r="U1739" s="14"/>
      <c r="V1739" s="14"/>
      <c r="W1739" s="14"/>
      <c r="X1739" s="14"/>
      <c r="Y1739" s="14"/>
      <c r="Z1739" s="14"/>
      <c r="AA1739" s="14"/>
      <c r="AB1739" s="14"/>
      <c r="AC1739" s="14"/>
      <c r="AD1739" s="14"/>
      <c r="AE1739" s="14"/>
      <c r="AT1739" s="272" t="s">
        <v>364</v>
      </c>
      <c r="AU1739" s="272" t="s">
        <v>227</v>
      </c>
      <c r="AV1739" s="14" t="s">
        <v>90</v>
      </c>
      <c r="AW1739" s="14" t="s">
        <v>36</v>
      </c>
      <c r="AX1739" s="14" t="s">
        <v>81</v>
      </c>
      <c r="AY1739" s="272" t="s">
        <v>215</v>
      </c>
    </row>
    <row r="1740" s="13" customFormat="1">
      <c r="A1740" s="13"/>
      <c r="B1740" s="252"/>
      <c r="C1740" s="253"/>
      <c r="D1740" s="233" t="s">
        <v>364</v>
      </c>
      <c r="E1740" s="254" t="s">
        <v>1</v>
      </c>
      <c r="F1740" s="255" t="s">
        <v>401</v>
      </c>
      <c r="G1740" s="253"/>
      <c r="H1740" s="254" t="s">
        <v>1</v>
      </c>
      <c r="I1740" s="256"/>
      <c r="J1740" s="253"/>
      <c r="K1740" s="253"/>
      <c r="L1740" s="257"/>
      <c r="M1740" s="258"/>
      <c r="N1740" s="259"/>
      <c r="O1740" s="259"/>
      <c r="P1740" s="259"/>
      <c r="Q1740" s="259"/>
      <c r="R1740" s="259"/>
      <c r="S1740" s="259"/>
      <c r="T1740" s="260"/>
      <c r="U1740" s="13"/>
      <c r="V1740" s="13"/>
      <c r="W1740" s="13"/>
      <c r="X1740" s="13"/>
      <c r="Y1740" s="13"/>
      <c r="Z1740" s="13"/>
      <c r="AA1740" s="13"/>
      <c r="AB1740" s="13"/>
      <c r="AC1740" s="13"/>
      <c r="AD1740" s="13"/>
      <c r="AE1740" s="13"/>
      <c r="AT1740" s="261" t="s">
        <v>364</v>
      </c>
      <c r="AU1740" s="261" t="s">
        <v>227</v>
      </c>
      <c r="AV1740" s="13" t="s">
        <v>88</v>
      </c>
      <c r="AW1740" s="13" t="s">
        <v>36</v>
      </c>
      <c r="AX1740" s="13" t="s">
        <v>81</v>
      </c>
      <c r="AY1740" s="261" t="s">
        <v>215</v>
      </c>
    </row>
    <row r="1741" s="14" customFormat="1">
      <c r="A1741" s="14"/>
      <c r="B1741" s="262"/>
      <c r="C1741" s="263"/>
      <c r="D1741" s="233" t="s">
        <v>364</v>
      </c>
      <c r="E1741" s="264" t="s">
        <v>1</v>
      </c>
      <c r="F1741" s="265" t="s">
        <v>1635</v>
      </c>
      <c r="G1741" s="263"/>
      <c r="H1741" s="266">
        <v>155.56899999999999</v>
      </c>
      <c r="I1741" s="267"/>
      <c r="J1741" s="263"/>
      <c r="K1741" s="263"/>
      <c r="L1741" s="268"/>
      <c r="M1741" s="269"/>
      <c r="N1741" s="270"/>
      <c r="O1741" s="270"/>
      <c r="P1741" s="270"/>
      <c r="Q1741" s="270"/>
      <c r="R1741" s="270"/>
      <c r="S1741" s="270"/>
      <c r="T1741" s="271"/>
      <c r="U1741" s="14"/>
      <c r="V1741" s="14"/>
      <c r="W1741" s="14"/>
      <c r="X1741" s="14"/>
      <c r="Y1741" s="14"/>
      <c r="Z1741" s="14"/>
      <c r="AA1741" s="14"/>
      <c r="AB1741" s="14"/>
      <c r="AC1741" s="14"/>
      <c r="AD1741" s="14"/>
      <c r="AE1741" s="14"/>
      <c r="AT1741" s="272" t="s">
        <v>364</v>
      </c>
      <c r="AU1741" s="272" t="s">
        <v>227</v>
      </c>
      <c r="AV1741" s="14" t="s">
        <v>90</v>
      </c>
      <c r="AW1741" s="14" t="s">
        <v>36</v>
      </c>
      <c r="AX1741" s="14" t="s">
        <v>81</v>
      </c>
      <c r="AY1741" s="272" t="s">
        <v>215</v>
      </c>
    </row>
    <row r="1742" s="14" customFormat="1">
      <c r="A1742" s="14"/>
      <c r="B1742" s="262"/>
      <c r="C1742" s="263"/>
      <c r="D1742" s="233" t="s">
        <v>364</v>
      </c>
      <c r="E1742" s="264" t="s">
        <v>1</v>
      </c>
      <c r="F1742" s="265" t="s">
        <v>862</v>
      </c>
      <c r="G1742" s="263"/>
      <c r="H1742" s="266">
        <v>-15.359999999999999</v>
      </c>
      <c r="I1742" s="267"/>
      <c r="J1742" s="263"/>
      <c r="K1742" s="263"/>
      <c r="L1742" s="268"/>
      <c r="M1742" s="269"/>
      <c r="N1742" s="270"/>
      <c r="O1742" s="270"/>
      <c r="P1742" s="270"/>
      <c r="Q1742" s="270"/>
      <c r="R1742" s="270"/>
      <c r="S1742" s="270"/>
      <c r="T1742" s="271"/>
      <c r="U1742" s="14"/>
      <c r="V1742" s="14"/>
      <c r="W1742" s="14"/>
      <c r="X1742" s="14"/>
      <c r="Y1742" s="14"/>
      <c r="Z1742" s="14"/>
      <c r="AA1742" s="14"/>
      <c r="AB1742" s="14"/>
      <c r="AC1742" s="14"/>
      <c r="AD1742" s="14"/>
      <c r="AE1742" s="14"/>
      <c r="AT1742" s="272" t="s">
        <v>364</v>
      </c>
      <c r="AU1742" s="272" t="s">
        <v>227</v>
      </c>
      <c r="AV1742" s="14" t="s">
        <v>90</v>
      </c>
      <c r="AW1742" s="14" t="s">
        <v>36</v>
      </c>
      <c r="AX1742" s="14" t="s">
        <v>81</v>
      </c>
      <c r="AY1742" s="272" t="s">
        <v>215</v>
      </c>
    </row>
    <row r="1743" s="14" customFormat="1">
      <c r="A1743" s="14"/>
      <c r="B1743" s="262"/>
      <c r="C1743" s="263"/>
      <c r="D1743" s="233" t="s">
        <v>364</v>
      </c>
      <c r="E1743" s="264" t="s">
        <v>1</v>
      </c>
      <c r="F1743" s="265" t="s">
        <v>863</v>
      </c>
      <c r="G1743" s="263"/>
      <c r="H1743" s="266">
        <v>-5.7599999999999998</v>
      </c>
      <c r="I1743" s="267"/>
      <c r="J1743" s="263"/>
      <c r="K1743" s="263"/>
      <c r="L1743" s="268"/>
      <c r="M1743" s="269"/>
      <c r="N1743" s="270"/>
      <c r="O1743" s="270"/>
      <c r="P1743" s="270"/>
      <c r="Q1743" s="270"/>
      <c r="R1743" s="270"/>
      <c r="S1743" s="270"/>
      <c r="T1743" s="271"/>
      <c r="U1743" s="14"/>
      <c r="V1743" s="14"/>
      <c r="W1743" s="14"/>
      <c r="X1743" s="14"/>
      <c r="Y1743" s="14"/>
      <c r="Z1743" s="14"/>
      <c r="AA1743" s="14"/>
      <c r="AB1743" s="14"/>
      <c r="AC1743" s="14"/>
      <c r="AD1743" s="14"/>
      <c r="AE1743" s="14"/>
      <c r="AT1743" s="272" t="s">
        <v>364</v>
      </c>
      <c r="AU1743" s="272" t="s">
        <v>227</v>
      </c>
      <c r="AV1743" s="14" t="s">
        <v>90</v>
      </c>
      <c r="AW1743" s="14" t="s">
        <v>36</v>
      </c>
      <c r="AX1743" s="14" t="s">
        <v>81</v>
      </c>
      <c r="AY1743" s="272" t="s">
        <v>215</v>
      </c>
    </row>
    <row r="1744" s="14" customFormat="1">
      <c r="A1744" s="14"/>
      <c r="B1744" s="262"/>
      <c r="C1744" s="263"/>
      <c r="D1744" s="233" t="s">
        <v>364</v>
      </c>
      <c r="E1744" s="264" t="s">
        <v>1</v>
      </c>
      <c r="F1744" s="265" t="s">
        <v>1636</v>
      </c>
      <c r="G1744" s="263"/>
      <c r="H1744" s="266">
        <v>-3.6800000000000002</v>
      </c>
      <c r="I1744" s="267"/>
      <c r="J1744" s="263"/>
      <c r="K1744" s="263"/>
      <c r="L1744" s="268"/>
      <c r="M1744" s="269"/>
      <c r="N1744" s="270"/>
      <c r="O1744" s="270"/>
      <c r="P1744" s="270"/>
      <c r="Q1744" s="270"/>
      <c r="R1744" s="270"/>
      <c r="S1744" s="270"/>
      <c r="T1744" s="271"/>
      <c r="U1744" s="14"/>
      <c r="V1744" s="14"/>
      <c r="W1744" s="14"/>
      <c r="X1744" s="14"/>
      <c r="Y1744" s="14"/>
      <c r="Z1744" s="14"/>
      <c r="AA1744" s="14"/>
      <c r="AB1744" s="14"/>
      <c r="AC1744" s="14"/>
      <c r="AD1744" s="14"/>
      <c r="AE1744" s="14"/>
      <c r="AT1744" s="272" t="s">
        <v>364</v>
      </c>
      <c r="AU1744" s="272" t="s">
        <v>227</v>
      </c>
      <c r="AV1744" s="14" t="s">
        <v>90</v>
      </c>
      <c r="AW1744" s="14" t="s">
        <v>36</v>
      </c>
      <c r="AX1744" s="14" t="s">
        <v>81</v>
      </c>
      <c r="AY1744" s="272" t="s">
        <v>215</v>
      </c>
    </row>
    <row r="1745" s="13" customFormat="1">
      <c r="A1745" s="13"/>
      <c r="B1745" s="252"/>
      <c r="C1745" s="253"/>
      <c r="D1745" s="233" t="s">
        <v>364</v>
      </c>
      <c r="E1745" s="254" t="s">
        <v>1</v>
      </c>
      <c r="F1745" s="255" t="s">
        <v>1637</v>
      </c>
      <c r="G1745" s="253"/>
      <c r="H1745" s="254" t="s">
        <v>1</v>
      </c>
      <c r="I1745" s="256"/>
      <c r="J1745" s="253"/>
      <c r="K1745" s="253"/>
      <c r="L1745" s="257"/>
      <c r="M1745" s="258"/>
      <c r="N1745" s="259"/>
      <c r="O1745" s="259"/>
      <c r="P1745" s="259"/>
      <c r="Q1745" s="259"/>
      <c r="R1745" s="259"/>
      <c r="S1745" s="259"/>
      <c r="T1745" s="260"/>
      <c r="U1745" s="13"/>
      <c r="V1745" s="13"/>
      <c r="W1745" s="13"/>
      <c r="X1745" s="13"/>
      <c r="Y1745" s="13"/>
      <c r="Z1745" s="13"/>
      <c r="AA1745" s="13"/>
      <c r="AB1745" s="13"/>
      <c r="AC1745" s="13"/>
      <c r="AD1745" s="13"/>
      <c r="AE1745" s="13"/>
      <c r="AT1745" s="261" t="s">
        <v>364</v>
      </c>
      <c r="AU1745" s="261" t="s">
        <v>227</v>
      </c>
      <c r="AV1745" s="13" t="s">
        <v>88</v>
      </c>
      <c r="AW1745" s="13" t="s">
        <v>36</v>
      </c>
      <c r="AX1745" s="13" t="s">
        <v>81</v>
      </c>
      <c r="AY1745" s="261" t="s">
        <v>215</v>
      </c>
    </row>
    <row r="1746" s="14" customFormat="1">
      <c r="A1746" s="14"/>
      <c r="B1746" s="262"/>
      <c r="C1746" s="263"/>
      <c r="D1746" s="233" t="s">
        <v>364</v>
      </c>
      <c r="E1746" s="264" t="s">
        <v>1</v>
      </c>
      <c r="F1746" s="265" t="s">
        <v>1638</v>
      </c>
      <c r="G1746" s="263"/>
      <c r="H1746" s="266">
        <v>26.550000000000001</v>
      </c>
      <c r="I1746" s="267"/>
      <c r="J1746" s="263"/>
      <c r="K1746" s="263"/>
      <c r="L1746" s="268"/>
      <c r="M1746" s="269"/>
      <c r="N1746" s="270"/>
      <c r="O1746" s="270"/>
      <c r="P1746" s="270"/>
      <c r="Q1746" s="270"/>
      <c r="R1746" s="270"/>
      <c r="S1746" s="270"/>
      <c r="T1746" s="271"/>
      <c r="U1746" s="14"/>
      <c r="V1746" s="14"/>
      <c r="W1746" s="14"/>
      <c r="X1746" s="14"/>
      <c r="Y1746" s="14"/>
      <c r="Z1746" s="14"/>
      <c r="AA1746" s="14"/>
      <c r="AB1746" s="14"/>
      <c r="AC1746" s="14"/>
      <c r="AD1746" s="14"/>
      <c r="AE1746" s="14"/>
      <c r="AT1746" s="272" t="s">
        <v>364</v>
      </c>
      <c r="AU1746" s="272" t="s">
        <v>227</v>
      </c>
      <c r="AV1746" s="14" t="s">
        <v>90</v>
      </c>
      <c r="AW1746" s="14" t="s">
        <v>36</v>
      </c>
      <c r="AX1746" s="14" t="s">
        <v>81</v>
      </c>
      <c r="AY1746" s="272" t="s">
        <v>215</v>
      </c>
    </row>
    <row r="1747" s="16" customFormat="1">
      <c r="A1747" s="16"/>
      <c r="B1747" s="284"/>
      <c r="C1747" s="285"/>
      <c r="D1747" s="233" t="s">
        <v>364</v>
      </c>
      <c r="E1747" s="286" t="s">
        <v>1</v>
      </c>
      <c r="F1747" s="287" t="s">
        <v>403</v>
      </c>
      <c r="G1747" s="285"/>
      <c r="H1747" s="288">
        <v>382.19200000000001</v>
      </c>
      <c r="I1747" s="289"/>
      <c r="J1747" s="285"/>
      <c r="K1747" s="285"/>
      <c r="L1747" s="290"/>
      <c r="M1747" s="291"/>
      <c r="N1747" s="292"/>
      <c r="O1747" s="292"/>
      <c r="P1747" s="292"/>
      <c r="Q1747" s="292"/>
      <c r="R1747" s="292"/>
      <c r="S1747" s="292"/>
      <c r="T1747" s="293"/>
      <c r="U1747" s="16"/>
      <c r="V1747" s="16"/>
      <c r="W1747" s="16"/>
      <c r="X1747" s="16"/>
      <c r="Y1747" s="16"/>
      <c r="Z1747" s="16"/>
      <c r="AA1747" s="16"/>
      <c r="AB1747" s="16"/>
      <c r="AC1747" s="16"/>
      <c r="AD1747" s="16"/>
      <c r="AE1747" s="16"/>
      <c r="AT1747" s="294" t="s">
        <v>364</v>
      </c>
      <c r="AU1747" s="294" t="s">
        <v>227</v>
      </c>
      <c r="AV1747" s="16" t="s">
        <v>227</v>
      </c>
      <c r="AW1747" s="16" t="s">
        <v>36</v>
      </c>
      <c r="AX1747" s="16" t="s">
        <v>81</v>
      </c>
      <c r="AY1747" s="294" t="s">
        <v>215</v>
      </c>
    </row>
    <row r="1748" s="15" customFormat="1">
      <c r="A1748" s="15"/>
      <c r="B1748" s="273"/>
      <c r="C1748" s="274"/>
      <c r="D1748" s="233" t="s">
        <v>364</v>
      </c>
      <c r="E1748" s="275" t="s">
        <v>1</v>
      </c>
      <c r="F1748" s="276" t="s">
        <v>368</v>
      </c>
      <c r="G1748" s="274"/>
      <c r="H1748" s="277">
        <v>948.20299999999997</v>
      </c>
      <c r="I1748" s="278"/>
      <c r="J1748" s="274"/>
      <c r="K1748" s="274"/>
      <c r="L1748" s="279"/>
      <c r="M1748" s="280"/>
      <c r="N1748" s="281"/>
      <c r="O1748" s="281"/>
      <c r="P1748" s="281"/>
      <c r="Q1748" s="281"/>
      <c r="R1748" s="281"/>
      <c r="S1748" s="281"/>
      <c r="T1748" s="282"/>
      <c r="U1748" s="15"/>
      <c r="V1748" s="15"/>
      <c r="W1748" s="15"/>
      <c r="X1748" s="15"/>
      <c r="Y1748" s="15"/>
      <c r="Z1748" s="15"/>
      <c r="AA1748" s="15"/>
      <c r="AB1748" s="15"/>
      <c r="AC1748" s="15"/>
      <c r="AD1748" s="15"/>
      <c r="AE1748" s="15"/>
      <c r="AT1748" s="283" t="s">
        <v>364</v>
      </c>
      <c r="AU1748" s="283" t="s">
        <v>227</v>
      </c>
      <c r="AV1748" s="15" t="s">
        <v>214</v>
      </c>
      <c r="AW1748" s="15" t="s">
        <v>36</v>
      </c>
      <c r="AX1748" s="15" t="s">
        <v>88</v>
      </c>
      <c r="AY1748" s="283" t="s">
        <v>215</v>
      </c>
    </row>
    <row r="1749" s="2" customFormat="1" ht="24.15" customHeight="1">
      <c r="A1749" s="39"/>
      <c r="B1749" s="40"/>
      <c r="C1749" s="220" t="s">
        <v>1639</v>
      </c>
      <c r="D1749" s="220" t="s">
        <v>216</v>
      </c>
      <c r="E1749" s="221" t="s">
        <v>1640</v>
      </c>
      <c r="F1749" s="222" t="s">
        <v>1641</v>
      </c>
      <c r="G1749" s="223" t="s">
        <v>523</v>
      </c>
      <c r="H1749" s="224">
        <v>948.20299999999997</v>
      </c>
      <c r="I1749" s="225"/>
      <c r="J1749" s="226">
        <f>ROUND(I1749*H1749,2)</f>
        <v>0</v>
      </c>
      <c r="K1749" s="222" t="s">
        <v>359</v>
      </c>
      <c r="L1749" s="45"/>
      <c r="M1749" s="227" t="s">
        <v>1</v>
      </c>
      <c r="N1749" s="228" t="s">
        <v>46</v>
      </c>
      <c r="O1749" s="92"/>
      <c r="P1749" s="229">
        <f>O1749*H1749</f>
        <v>0</v>
      </c>
      <c r="Q1749" s="229">
        <v>0.012500000000000001</v>
      </c>
      <c r="R1749" s="229">
        <f>Q1749*H1749</f>
        <v>11.8525375</v>
      </c>
      <c r="S1749" s="229">
        <v>0</v>
      </c>
      <c r="T1749" s="230">
        <f>S1749*H1749</f>
        <v>0</v>
      </c>
      <c r="U1749" s="39"/>
      <c r="V1749" s="39"/>
      <c r="W1749" s="39"/>
      <c r="X1749" s="39"/>
      <c r="Y1749" s="39"/>
      <c r="Z1749" s="39"/>
      <c r="AA1749" s="39"/>
      <c r="AB1749" s="39"/>
      <c r="AC1749" s="39"/>
      <c r="AD1749" s="39"/>
      <c r="AE1749" s="39"/>
      <c r="AR1749" s="231" t="s">
        <v>214</v>
      </c>
      <c r="AT1749" s="231" t="s">
        <v>216</v>
      </c>
      <c r="AU1749" s="231" t="s">
        <v>227</v>
      </c>
      <c r="AY1749" s="18" t="s">
        <v>215</v>
      </c>
      <c r="BE1749" s="232">
        <f>IF(N1749="základní",J1749,0)</f>
        <v>0</v>
      </c>
      <c r="BF1749" s="232">
        <f>IF(N1749="snížená",J1749,0)</f>
        <v>0</v>
      </c>
      <c r="BG1749" s="232">
        <f>IF(N1749="zákl. přenesená",J1749,0)</f>
        <v>0</v>
      </c>
      <c r="BH1749" s="232">
        <f>IF(N1749="sníž. přenesená",J1749,0)</f>
        <v>0</v>
      </c>
      <c r="BI1749" s="232">
        <f>IF(N1749="nulová",J1749,0)</f>
        <v>0</v>
      </c>
      <c r="BJ1749" s="18" t="s">
        <v>88</v>
      </c>
      <c r="BK1749" s="232">
        <f>ROUND(I1749*H1749,2)</f>
        <v>0</v>
      </c>
      <c r="BL1749" s="18" t="s">
        <v>214</v>
      </c>
      <c r="BM1749" s="231" t="s">
        <v>1642</v>
      </c>
    </row>
    <row r="1750" s="2" customFormat="1">
      <c r="A1750" s="39"/>
      <c r="B1750" s="40"/>
      <c r="C1750" s="41"/>
      <c r="D1750" s="233" t="s">
        <v>221</v>
      </c>
      <c r="E1750" s="41"/>
      <c r="F1750" s="234" t="s">
        <v>1643</v>
      </c>
      <c r="G1750" s="41"/>
      <c r="H1750" s="41"/>
      <c r="I1750" s="235"/>
      <c r="J1750" s="41"/>
      <c r="K1750" s="41"/>
      <c r="L1750" s="45"/>
      <c r="M1750" s="236"/>
      <c r="N1750" s="237"/>
      <c r="O1750" s="92"/>
      <c r="P1750" s="92"/>
      <c r="Q1750" s="92"/>
      <c r="R1750" s="92"/>
      <c r="S1750" s="92"/>
      <c r="T1750" s="93"/>
      <c r="U1750" s="39"/>
      <c r="V1750" s="39"/>
      <c r="W1750" s="39"/>
      <c r="X1750" s="39"/>
      <c r="Y1750" s="39"/>
      <c r="Z1750" s="39"/>
      <c r="AA1750" s="39"/>
      <c r="AB1750" s="39"/>
      <c r="AC1750" s="39"/>
      <c r="AD1750" s="39"/>
      <c r="AE1750" s="39"/>
      <c r="AT1750" s="18" t="s">
        <v>221</v>
      </c>
      <c r="AU1750" s="18" t="s">
        <v>227</v>
      </c>
    </row>
    <row r="1751" s="2" customFormat="1">
      <c r="A1751" s="39"/>
      <c r="B1751" s="40"/>
      <c r="C1751" s="41"/>
      <c r="D1751" s="250" t="s">
        <v>362</v>
      </c>
      <c r="E1751" s="41"/>
      <c r="F1751" s="251" t="s">
        <v>1644</v>
      </c>
      <c r="G1751" s="41"/>
      <c r="H1751" s="41"/>
      <c r="I1751" s="235"/>
      <c r="J1751" s="41"/>
      <c r="K1751" s="41"/>
      <c r="L1751" s="45"/>
      <c r="M1751" s="236"/>
      <c r="N1751" s="237"/>
      <c r="O1751" s="92"/>
      <c r="P1751" s="92"/>
      <c r="Q1751" s="92"/>
      <c r="R1751" s="92"/>
      <c r="S1751" s="92"/>
      <c r="T1751" s="93"/>
      <c r="U1751" s="39"/>
      <c r="V1751" s="39"/>
      <c r="W1751" s="39"/>
      <c r="X1751" s="39"/>
      <c r="Y1751" s="39"/>
      <c r="Z1751" s="39"/>
      <c r="AA1751" s="39"/>
      <c r="AB1751" s="39"/>
      <c r="AC1751" s="39"/>
      <c r="AD1751" s="39"/>
      <c r="AE1751" s="39"/>
      <c r="AT1751" s="18" t="s">
        <v>362</v>
      </c>
      <c r="AU1751" s="18" t="s">
        <v>227</v>
      </c>
    </row>
    <row r="1752" s="2" customFormat="1" ht="21.75" customHeight="1">
      <c r="A1752" s="39"/>
      <c r="B1752" s="40"/>
      <c r="C1752" s="220" t="s">
        <v>1645</v>
      </c>
      <c r="D1752" s="220" t="s">
        <v>216</v>
      </c>
      <c r="E1752" s="221" t="s">
        <v>1646</v>
      </c>
      <c r="F1752" s="222" t="s">
        <v>1647</v>
      </c>
      <c r="G1752" s="223" t="s">
        <v>523</v>
      </c>
      <c r="H1752" s="224">
        <v>22.664999999999999</v>
      </c>
      <c r="I1752" s="225"/>
      <c r="J1752" s="226">
        <f>ROUND(I1752*H1752,2)</f>
        <v>0</v>
      </c>
      <c r="K1752" s="222" t="s">
        <v>359</v>
      </c>
      <c r="L1752" s="45"/>
      <c r="M1752" s="227" t="s">
        <v>1</v>
      </c>
      <c r="N1752" s="228" t="s">
        <v>46</v>
      </c>
      <c r="O1752" s="92"/>
      <c r="P1752" s="229">
        <f>O1752*H1752</f>
        <v>0</v>
      </c>
      <c r="Q1752" s="229">
        <v>0.00025999999999999998</v>
      </c>
      <c r="R1752" s="229">
        <f>Q1752*H1752</f>
        <v>0.0058928999999999995</v>
      </c>
      <c r="S1752" s="229">
        <v>0</v>
      </c>
      <c r="T1752" s="230">
        <f>S1752*H1752</f>
        <v>0</v>
      </c>
      <c r="U1752" s="39"/>
      <c r="V1752" s="39"/>
      <c r="W1752" s="39"/>
      <c r="X1752" s="39"/>
      <c r="Y1752" s="39"/>
      <c r="Z1752" s="39"/>
      <c r="AA1752" s="39"/>
      <c r="AB1752" s="39"/>
      <c r="AC1752" s="39"/>
      <c r="AD1752" s="39"/>
      <c r="AE1752" s="39"/>
      <c r="AR1752" s="231" t="s">
        <v>214</v>
      </c>
      <c r="AT1752" s="231" t="s">
        <v>216</v>
      </c>
      <c r="AU1752" s="231" t="s">
        <v>227</v>
      </c>
      <c r="AY1752" s="18" t="s">
        <v>215</v>
      </c>
      <c r="BE1752" s="232">
        <f>IF(N1752="základní",J1752,0)</f>
        <v>0</v>
      </c>
      <c r="BF1752" s="232">
        <f>IF(N1752="snížená",J1752,0)</f>
        <v>0</v>
      </c>
      <c r="BG1752" s="232">
        <f>IF(N1752="zákl. přenesená",J1752,0)</f>
        <v>0</v>
      </c>
      <c r="BH1752" s="232">
        <f>IF(N1752="sníž. přenesená",J1752,0)</f>
        <v>0</v>
      </c>
      <c r="BI1752" s="232">
        <f>IF(N1752="nulová",J1752,0)</f>
        <v>0</v>
      </c>
      <c r="BJ1752" s="18" t="s">
        <v>88</v>
      </c>
      <c r="BK1752" s="232">
        <f>ROUND(I1752*H1752,2)</f>
        <v>0</v>
      </c>
      <c r="BL1752" s="18" t="s">
        <v>214</v>
      </c>
      <c r="BM1752" s="231" t="s">
        <v>1648</v>
      </c>
    </row>
    <row r="1753" s="2" customFormat="1">
      <c r="A1753" s="39"/>
      <c r="B1753" s="40"/>
      <c r="C1753" s="41"/>
      <c r="D1753" s="233" t="s">
        <v>221</v>
      </c>
      <c r="E1753" s="41"/>
      <c r="F1753" s="234" t="s">
        <v>1649</v>
      </c>
      <c r="G1753" s="41"/>
      <c r="H1753" s="41"/>
      <c r="I1753" s="235"/>
      <c r="J1753" s="41"/>
      <c r="K1753" s="41"/>
      <c r="L1753" s="45"/>
      <c r="M1753" s="236"/>
      <c r="N1753" s="237"/>
      <c r="O1753" s="92"/>
      <c r="P1753" s="92"/>
      <c r="Q1753" s="92"/>
      <c r="R1753" s="92"/>
      <c r="S1753" s="92"/>
      <c r="T1753" s="93"/>
      <c r="U1753" s="39"/>
      <c r="V1753" s="39"/>
      <c r="W1753" s="39"/>
      <c r="X1753" s="39"/>
      <c r="Y1753" s="39"/>
      <c r="Z1753" s="39"/>
      <c r="AA1753" s="39"/>
      <c r="AB1753" s="39"/>
      <c r="AC1753" s="39"/>
      <c r="AD1753" s="39"/>
      <c r="AE1753" s="39"/>
      <c r="AT1753" s="18" t="s">
        <v>221</v>
      </c>
      <c r="AU1753" s="18" t="s">
        <v>227</v>
      </c>
    </row>
    <row r="1754" s="2" customFormat="1">
      <c r="A1754" s="39"/>
      <c r="B1754" s="40"/>
      <c r="C1754" s="41"/>
      <c r="D1754" s="250" t="s">
        <v>362</v>
      </c>
      <c r="E1754" s="41"/>
      <c r="F1754" s="251" t="s">
        <v>1650</v>
      </c>
      <c r="G1754" s="41"/>
      <c r="H1754" s="41"/>
      <c r="I1754" s="235"/>
      <c r="J1754" s="41"/>
      <c r="K1754" s="41"/>
      <c r="L1754" s="45"/>
      <c r="M1754" s="236"/>
      <c r="N1754" s="237"/>
      <c r="O1754" s="92"/>
      <c r="P1754" s="92"/>
      <c r="Q1754" s="92"/>
      <c r="R1754" s="92"/>
      <c r="S1754" s="92"/>
      <c r="T1754" s="93"/>
      <c r="U1754" s="39"/>
      <c r="V1754" s="39"/>
      <c r="W1754" s="39"/>
      <c r="X1754" s="39"/>
      <c r="Y1754" s="39"/>
      <c r="Z1754" s="39"/>
      <c r="AA1754" s="39"/>
      <c r="AB1754" s="39"/>
      <c r="AC1754" s="39"/>
      <c r="AD1754" s="39"/>
      <c r="AE1754" s="39"/>
      <c r="AT1754" s="18" t="s">
        <v>362</v>
      </c>
      <c r="AU1754" s="18" t="s">
        <v>227</v>
      </c>
    </row>
    <row r="1755" s="13" customFormat="1">
      <c r="A1755" s="13"/>
      <c r="B1755" s="252"/>
      <c r="C1755" s="253"/>
      <c r="D1755" s="233" t="s">
        <v>364</v>
      </c>
      <c r="E1755" s="254" t="s">
        <v>1</v>
      </c>
      <c r="F1755" s="255" t="s">
        <v>822</v>
      </c>
      <c r="G1755" s="253"/>
      <c r="H1755" s="254" t="s">
        <v>1</v>
      </c>
      <c r="I1755" s="256"/>
      <c r="J1755" s="253"/>
      <c r="K1755" s="253"/>
      <c r="L1755" s="257"/>
      <c r="M1755" s="258"/>
      <c r="N1755" s="259"/>
      <c r="O1755" s="259"/>
      <c r="P1755" s="259"/>
      <c r="Q1755" s="259"/>
      <c r="R1755" s="259"/>
      <c r="S1755" s="259"/>
      <c r="T1755" s="260"/>
      <c r="U1755" s="13"/>
      <c r="V1755" s="13"/>
      <c r="W1755" s="13"/>
      <c r="X1755" s="13"/>
      <c r="Y1755" s="13"/>
      <c r="Z1755" s="13"/>
      <c r="AA1755" s="13"/>
      <c r="AB1755" s="13"/>
      <c r="AC1755" s="13"/>
      <c r="AD1755" s="13"/>
      <c r="AE1755" s="13"/>
      <c r="AT1755" s="261" t="s">
        <v>364</v>
      </c>
      <c r="AU1755" s="261" t="s">
        <v>227</v>
      </c>
      <c r="AV1755" s="13" t="s">
        <v>88</v>
      </c>
      <c r="AW1755" s="13" t="s">
        <v>36</v>
      </c>
      <c r="AX1755" s="13" t="s">
        <v>81</v>
      </c>
      <c r="AY1755" s="261" t="s">
        <v>215</v>
      </c>
    </row>
    <row r="1756" s="13" customFormat="1">
      <c r="A1756" s="13"/>
      <c r="B1756" s="252"/>
      <c r="C1756" s="253"/>
      <c r="D1756" s="233" t="s">
        <v>364</v>
      </c>
      <c r="E1756" s="254" t="s">
        <v>1</v>
      </c>
      <c r="F1756" s="255" t="s">
        <v>1651</v>
      </c>
      <c r="G1756" s="253"/>
      <c r="H1756" s="254" t="s">
        <v>1</v>
      </c>
      <c r="I1756" s="256"/>
      <c r="J1756" s="253"/>
      <c r="K1756" s="253"/>
      <c r="L1756" s="257"/>
      <c r="M1756" s="258"/>
      <c r="N1756" s="259"/>
      <c r="O1756" s="259"/>
      <c r="P1756" s="259"/>
      <c r="Q1756" s="259"/>
      <c r="R1756" s="259"/>
      <c r="S1756" s="259"/>
      <c r="T1756" s="260"/>
      <c r="U1756" s="13"/>
      <c r="V1756" s="13"/>
      <c r="W1756" s="13"/>
      <c r="X1756" s="13"/>
      <c r="Y1756" s="13"/>
      <c r="Z1756" s="13"/>
      <c r="AA1756" s="13"/>
      <c r="AB1756" s="13"/>
      <c r="AC1756" s="13"/>
      <c r="AD1756" s="13"/>
      <c r="AE1756" s="13"/>
      <c r="AT1756" s="261" t="s">
        <v>364</v>
      </c>
      <c r="AU1756" s="261" t="s">
        <v>227</v>
      </c>
      <c r="AV1756" s="13" t="s">
        <v>88</v>
      </c>
      <c r="AW1756" s="13" t="s">
        <v>36</v>
      </c>
      <c r="AX1756" s="13" t="s">
        <v>81</v>
      </c>
      <c r="AY1756" s="261" t="s">
        <v>215</v>
      </c>
    </row>
    <row r="1757" s="14" customFormat="1">
      <c r="A1757" s="14"/>
      <c r="B1757" s="262"/>
      <c r="C1757" s="263"/>
      <c r="D1757" s="233" t="s">
        <v>364</v>
      </c>
      <c r="E1757" s="264" t="s">
        <v>1</v>
      </c>
      <c r="F1757" s="265" t="s">
        <v>1652</v>
      </c>
      <c r="G1757" s="263"/>
      <c r="H1757" s="266">
        <v>19.565000000000001</v>
      </c>
      <c r="I1757" s="267"/>
      <c r="J1757" s="263"/>
      <c r="K1757" s="263"/>
      <c r="L1757" s="268"/>
      <c r="M1757" s="269"/>
      <c r="N1757" s="270"/>
      <c r="O1757" s="270"/>
      <c r="P1757" s="270"/>
      <c r="Q1757" s="270"/>
      <c r="R1757" s="270"/>
      <c r="S1757" s="270"/>
      <c r="T1757" s="271"/>
      <c r="U1757" s="14"/>
      <c r="V1757" s="14"/>
      <c r="W1757" s="14"/>
      <c r="X1757" s="14"/>
      <c r="Y1757" s="14"/>
      <c r="Z1757" s="14"/>
      <c r="AA1757" s="14"/>
      <c r="AB1757" s="14"/>
      <c r="AC1757" s="14"/>
      <c r="AD1757" s="14"/>
      <c r="AE1757" s="14"/>
      <c r="AT1757" s="272" t="s">
        <v>364</v>
      </c>
      <c r="AU1757" s="272" t="s">
        <v>227</v>
      </c>
      <c r="AV1757" s="14" t="s">
        <v>90</v>
      </c>
      <c r="AW1757" s="14" t="s">
        <v>36</v>
      </c>
      <c r="AX1757" s="14" t="s">
        <v>81</v>
      </c>
      <c r="AY1757" s="272" t="s">
        <v>215</v>
      </c>
    </row>
    <row r="1758" s="14" customFormat="1">
      <c r="A1758" s="14"/>
      <c r="B1758" s="262"/>
      <c r="C1758" s="263"/>
      <c r="D1758" s="233" t="s">
        <v>364</v>
      </c>
      <c r="E1758" s="264" t="s">
        <v>1</v>
      </c>
      <c r="F1758" s="265" t="s">
        <v>1653</v>
      </c>
      <c r="G1758" s="263"/>
      <c r="H1758" s="266">
        <v>3.1000000000000001</v>
      </c>
      <c r="I1758" s="267"/>
      <c r="J1758" s="263"/>
      <c r="K1758" s="263"/>
      <c r="L1758" s="268"/>
      <c r="M1758" s="269"/>
      <c r="N1758" s="270"/>
      <c r="O1758" s="270"/>
      <c r="P1758" s="270"/>
      <c r="Q1758" s="270"/>
      <c r="R1758" s="270"/>
      <c r="S1758" s="270"/>
      <c r="T1758" s="271"/>
      <c r="U1758" s="14"/>
      <c r="V1758" s="14"/>
      <c r="W1758" s="14"/>
      <c r="X1758" s="14"/>
      <c r="Y1758" s="14"/>
      <c r="Z1758" s="14"/>
      <c r="AA1758" s="14"/>
      <c r="AB1758" s="14"/>
      <c r="AC1758" s="14"/>
      <c r="AD1758" s="14"/>
      <c r="AE1758" s="14"/>
      <c r="AT1758" s="272" t="s">
        <v>364</v>
      </c>
      <c r="AU1758" s="272" t="s">
        <v>227</v>
      </c>
      <c r="AV1758" s="14" t="s">
        <v>90</v>
      </c>
      <c r="AW1758" s="14" t="s">
        <v>36</v>
      </c>
      <c r="AX1758" s="14" t="s">
        <v>81</v>
      </c>
      <c r="AY1758" s="272" t="s">
        <v>215</v>
      </c>
    </row>
    <row r="1759" s="15" customFormat="1">
      <c r="A1759" s="15"/>
      <c r="B1759" s="273"/>
      <c r="C1759" s="274"/>
      <c r="D1759" s="233" t="s">
        <v>364</v>
      </c>
      <c r="E1759" s="275" t="s">
        <v>1</v>
      </c>
      <c r="F1759" s="276" t="s">
        <v>368</v>
      </c>
      <c r="G1759" s="274"/>
      <c r="H1759" s="277">
        <v>22.664999999999999</v>
      </c>
      <c r="I1759" s="278"/>
      <c r="J1759" s="274"/>
      <c r="K1759" s="274"/>
      <c r="L1759" s="279"/>
      <c r="M1759" s="280"/>
      <c r="N1759" s="281"/>
      <c r="O1759" s="281"/>
      <c r="P1759" s="281"/>
      <c r="Q1759" s="281"/>
      <c r="R1759" s="281"/>
      <c r="S1759" s="281"/>
      <c r="T1759" s="282"/>
      <c r="U1759" s="15"/>
      <c r="V1759" s="15"/>
      <c r="W1759" s="15"/>
      <c r="X1759" s="15"/>
      <c r="Y1759" s="15"/>
      <c r="Z1759" s="15"/>
      <c r="AA1759" s="15"/>
      <c r="AB1759" s="15"/>
      <c r="AC1759" s="15"/>
      <c r="AD1759" s="15"/>
      <c r="AE1759" s="15"/>
      <c r="AT1759" s="283" t="s">
        <v>364</v>
      </c>
      <c r="AU1759" s="283" t="s">
        <v>227</v>
      </c>
      <c r="AV1759" s="15" t="s">
        <v>214</v>
      </c>
      <c r="AW1759" s="15" t="s">
        <v>36</v>
      </c>
      <c r="AX1759" s="15" t="s">
        <v>88</v>
      </c>
      <c r="AY1759" s="283" t="s">
        <v>215</v>
      </c>
    </row>
    <row r="1760" s="2" customFormat="1" ht="49.05" customHeight="1">
      <c r="A1760" s="39"/>
      <c r="B1760" s="40"/>
      <c r="C1760" s="220" t="s">
        <v>1654</v>
      </c>
      <c r="D1760" s="220" t="s">
        <v>216</v>
      </c>
      <c r="E1760" s="221" t="s">
        <v>1655</v>
      </c>
      <c r="F1760" s="222" t="s">
        <v>1656</v>
      </c>
      <c r="G1760" s="223" t="s">
        <v>523</v>
      </c>
      <c r="H1760" s="224">
        <v>22.664999999999999</v>
      </c>
      <c r="I1760" s="225"/>
      <c r="J1760" s="226">
        <f>ROUND(I1760*H1760,2)</f>
        <v>0</v>
      </c>
      <c r="K1760" s="222" t="s">
        <v>359</v>
      </c>
      <c r="L1760" s="45"/>
      <c r="M1760" s="227" t="s">
        <v>1</v>
      </c>
      <c r="N1760" s="228" t="s">
        <v>46</v>
      </c>
      <c r="O1760" s="92"/>
      <c r="P1760" s="229">
        <f>O1760*H1760</f>
        <v>0</v>
      </c>
      <c r="Q1760" s="229">
        <v>0.011599999999999999</v>
      </c>
      <c r="R1760" s="229">
        <f>Q1760*H1760</f>
        <v>0.26291399999999998</v>
      </c>
      <c r="S1760" s="229">
        <v>0</v>
      </c>
      <c r="T1760" s="230">
        <f>S1760*H1760</f>
        <v>0</v>
      </c>
      <c r="U1760" s="39"/>
      <c r="V1760" s="39"/>
      <c r="W1760" s="39"/>
      <c r="X1760" s="39"/>
      <c r="Y1760" s="39"/>
      <c r="Z1760" s="39"/>
      <c r="AA1760" s="39"/>
      <c r="AB1760" s="39"/>
      <c r="AC1760" s="39"/>
      <c r="AD1760" s="39"/>
      <c r="AE1760" s="39"/>
      <c r="AR1760" s="231" t="s">
        <v>214</v>
      </c>
      <c r="AT1760" s="231" t="s">
        <v>216</v>
      </c>
      <c r="AU1760" s="231" t="s">
        <v>227</v>
      </c>
      <c r="AY1760" s="18" t="s">
        <v>215</v>
      </c>
      <c r="BE1760" s="232">
        <f>IF(N1760="základní",J1760,0)</f>
        <v>0</v>
      </c>
      <c r="BF1760" s="232">
        <f>IF(N1760="snížená",J1760,0)</f>
        <v>0</v>
      </c>
      <c r="BG1760" s="232">
        <f>IF(N1760="zákl. přenesená",J1760,0)</f>
        <v>0</v>
      </c>
      <c r="BH1760" s="232">
        <f>IF(N1760="sníž. přenesená",J1760,0)</f>
        <v>0</v>
      </c>
      <c r="BI1760" s="232">
        <f>IF(N1760="nulová",J1760,0)</f>
        <v>0</v>
      </c>
      <c r="BJ1760" s="18" t="s">
        <v>88</v>
      </c>
      <c r="BK1760" s="232">
        <f>ROUND(I1760*H1760,2)</f>
        <v>0</v>
      </c>
      <c r="BL1760" s="18" t="s">
        <v>214</v>
      </c>
      <c r="BM1760" s="231" t="s">
        <v>1657</v>
      </c>
    </row>
    <row r="1761" s="2" customFormat="1">
      <c r="A1761" s="39"/>
      <c r="B1761" s="40"/>
      <c r="C1761" s="41"/>
      <c r="D1761" s="233" t="s">
        <v>221</v>
      </c>
      <c r="E1761" s="41"/>
      <c r="F1761" s="234" t="s">
        <v>1658</v>
      </c>
      <c r="G1761" s="41"/>
      <c r="H1761" s="41"/>
      <c r="I1761" s="235"/>
      <c r="J1761" s="41"/>
      <c r="K1761" s="41"/>
      <c r="L1761" s="45"/>
      <c r="M1761" s="236"/>
      <c r="N1761" s="237"/>
      <c r="O1761" s="92"/>
      <c r="P1761" s="92"/>
      <c r="Q1761" s="92"/>
      <c r="R1761" s="92"/>
      <c r="S1761" s="92"/>
      <c r="T1761" s="93"/>
      <c r="U1761" s="39"/>
      <c r="V1761" s="39"/>
      <c r="W1761" s="39"/>
      <c r="X1761" s="39"/>
      <c r="Y1761" s="39"/>
      <c r="Z1761" s="39"/>
      <c r="AA1761" s="39"/>
      <c r="AB1761" s="39"/>
      <c r="AC1761" s="39"/>
      <c r="AD1761" s="39"/>
      <c r="AE1761" s="39"/>
      <c r="AT1761" s="18" t="s">
        <v>221</v>
      </c>
      <c r="AU1761" s="18" t="s">
        <v>227</v>
      </c>
    </row>
    <row r="1762" s="2" customFormat="1">
      <c r="A1762" s="39"/>
      <c r="B1762" s="40"/>
      <c r="C1762" s="41"/>
      <c r="D1762" s="250" t="s">
        <v>362</v>
      </c>
      <c r="E1762" s="41"/>
      <c r="F1762" s="251" t="s">
        <v>1659</v>
      </c>
      <c r="G1762" s="41"/>
      <c r="H1762" s="41"/>
      <c r="I1762" s="235"/>
      <c r="J1762" s="41"/>
      <c r="K1762" s="41"/>
      <c r="L1762" s="45"/>
      <c r="M1762" s="236"/>
      <c r="N1762" s="237"/>
      <c r="O1762" s="92"/>
      <c r="P1762" s="92"/>
      <c r="Q1762" s="92"/>
      <c r="R1762" s="92"/>
      <c r="S1762" s="92"/>
      <c r="T1762" s="93"/>
      <c r="U1762" s="39"/>
      <c r="V1762" s="39"/>
      <c r="W1762" s="39"/>
      <c r="X1762" s="39"/>
      <c r="Y1762" s="39"/>
      <c r="Z1762" s="39"/>
      <c r="AA1762" s="39"/>
      <c r="AB1762" s="39"/>
      <c r="AC1762" s="39"/>
      <c r="AD1762" s="39"/>
      <c r="AE1762" s="39"/>
      <c r="AT1762" s="18" t="s">
        <v>362</v>
      </c>
      <c r="AU1762" s="18" t="s">
        <v>227</v>
      </c>
    </row>
    <row r="1763" s="2" customFormat="1" ht="24.15" customHeight="1">
      <c r="A1763" s="39"/>
      <c r="B1763" s="40"/>
      <c r="C1763" s="295" t="s">
        <v>1660</v>
      </c>
      <c r="D1763" s="295" t="s">
        <v>539</v>
      </c>
      <c r="E1763" s="296" t="s">
        <v>1661</v>
      </c>
      <c r="F1763" s="297" t="s">
        <v>1662</v>
      </c>
      <c r="G1763" s="298" t="s">
        <v>523</v>
      </c>
      <c r="H1763" s="299">
        <v>23.797999999999998</v>
      </c>
      <c r="I1763" s="300"/>
      <c r="J1763" s="301">
        <f>ROUND(I1763*H1763,2)</f>
        <v>0</v>
      </c>
      <c r="K1763" s="297" t="s">
        <v>359</v>
      </c>
      <c r="L1763" s="302"/>
      <c r="M1763" s="303" t="s">
        <v>1</v>
      </c>
      <c r="N1763" s="304" t="s">
        <v>46</v>
      </c>
      <c r="O1763" s="92"/>
      <c r="P1763" s="229">
        <f>O1763*H1763</f>
        <v>0</v>
      </c>
      <c r="Q1763" s="229">
        <v>0.0155</v>
      </c>
      <c r="R1763" s="229">
        <f>Q1763*H1763</f>
        <v>0.36886899999999995</v>
      </c>
      <c r="S1763" s="229">
        <v>0</v>
      </c>
      <c r="T1763" s="230">
        <f>S1763*H1763</f>
        <v>0</v>
      </c>
      <c r="U1763" s="39"/>
      <c r="V1763" s="39"/>
      <c r="W1763" s="39"/>
      <c r="X1763" s="39"/>
      <c r="Y1763" s="39"/>
      <c r="Z1763" s="39"/>
      <c r="AA1763" s="39"/>
      <c r="AB1763" s="39"/>
      <c r="AC1763" s="39"/>
      <c r="AD1763" s="39"/>
      <c r="AE1763" s="39"/>
      <c r="AR1763" s="231" t="s">
        <v>251</v>
      </c>
      <c r="AT1763" s="231" t="s">
        <v>539</v>
      </c>
      <c r="AU1763" s="231" t="s">
        <v>227</v>
      </c>
      <c r="AY1763" s="18" t="s">
        <v>215</v>
      </c>
      <c r="BE1763" s="232">
        <f>IF(N1763="základní",J1763,0)</f>
        <v>0</v>
      </c>
      <c r="BF1763" s="232">
        <f>IF(N1763="snížená",J1763,0)</f>
        <v>0</v>
      </c>
      <c r="BG1763" s="232">
        <f>IF(N1763="zákl. přenesená",J1763,0)</f>
        <v>0</v>
      </c>
      <c r="BH1763" s="232">
        <f>IF(N1763="sníž. přenesená",J1763,0)</f>
        <v>0</v>
      </c>
      <c r="BI1763" s="232">
        <f>IF(N1763="nulová",J1763,0)</f>
        <v>0</v>
      </c>
      <c r="BJ1763" s="18" t="s">
        <v>88</v>
      </c>
      <c r="BK1763" s="232">
        <f>ROUND(I1763*H1763,2)</f>
        <v>0</v>
      </c>
      <c r="BL1763" s="18" t="s">
        <v>214</v>
      </c>
      <c r="BM1763" s="231" t="s">
        <v>1663</v>
      </c>
    </row>
    <row r="1764" s="2" customFormat="1">
      <c r="A1764" s="39"/>
      <c r="B1764" s="40"/>
      <c r="C1764" s="41"/>
      <c r="D1764" s="233" t="s">
        <v>221</v>
      </c>
      <c r="E1764" s="41"/>
      <c r="F1764" s="234" t="s">
        <v>1662</v>
      </c>
      <c r="G1764" s="41"/>
      <c r="H1764" s="41"/>
      <c r="I1764" s="235"/>
      <c r="J1764" s="41"/>
      <c r="K1764" s="41"/>
      <c r="L1764" s="45"/>
      <c r="M1764" s="236"/>
      <c r="N1764" s="237"/>
      <c r="O1764" s="92"/>
      <c r="P1764" s="92"/>
      <c r="Q1764" s="92"/>
      <c r="R1764" s="92"/>
      <c r="S1764" s="92"/>
      <c r="T1764" s="93"/>
      <c r="U1764" s="39"/>
      <c r="V1764" s="39"/>
      <c r="W1764" s="39"/>
      <c r="X1764" s="39"/>
      <c r="Y1764" s="39"/>
      <c r="Z1764" s="39"/>
      <c r="AA1764" s="39"/>
      <c r="AB1764" s="39"/>
      <c r="AC1764" s="39"/>
      <c r="AD1764" s="39"/>
      <c r="AE1764" s="39"/>
      <c r="AT1764" s="18" t="s">
        <v>221</v>
      </c>
      <c r="AU1764" s="18" t="s">
        <v>227</v>
      </c>
    </row>
    <row r="1765" s="14" customFormat="1">
      <c r="A1765" s="14"/>
      <c r="B1765" s="262"/>
      <c r="C1765" s="263"/>
      <c r="D1765" s="233" t="s">
        <v>364</v>
      </c>
      <c r="E1765" s="264" t="s">
        <v>1</v>
      </c>
      <c r="F1765" s="265" t="s">
        <v>1664</v>
      </c>
      <c r="G1765" s="263"/>
      <c r="H1765" s="266">
        <v>23.797999999999998</v>
      </c>
      <c r="I1765" s="267"/>
      <c r="J1765" s="263"/>
      <c r="K1765" s="263"/>
      <c r="L1765" s="268"/>
      <c r="M1765" s="269"/>
      <c r="N1765" s="270"/>
      <c r="O1765" s="270"/>
      <c r="P1765" s="270"/>
      <c r="Q1765" s="270"/>
      <c r="R1765" s="270"/>
      <c r="S1765" s="270"/>
      <c r="T1765" s="271"/>
      <c r="U1765" s="14"/>
      <c r="V1765" s="14"/>
      <c r="W1765" s="14"/>
      <c r="X1765" s="14"/>
      <c r="Y1765" s="14"/>
      <c r="Z1765" s="14"/>
      <c r="AA1765" s="14"/>
      <c r="AB1765" s="14"/>
      <c r="AC1765" s="14"/>
      <c r="AD1765" s="14"/>
      <c r="AE1765" s="14"/>
      <c r="AT1765" s="272" t="s">
        <v>364</v>
      </c>
      <c r="AU1765" s="272" t="s">
        <v>227</v>
      </c>
      <c r="AV1765" s="14" t="s">
        <v>90</v>
      </c>
      <c r="AW1765" s="14" t="s">
        <v>36</v>
      </c>
      <c r="AX1765" s="14" t="s">
        <v>81</v>
      </c>
      <c r="AY1765" s="272" t="s">
        <v>215</v>
      </c>
    </row>
    <row r="1766" s="15" customFormat="1">
      <c r="A1766" s="15"/>
      <c r="B1766" s="273"/>
      <c r="C1766" s="274"/>
      <c r="D1766" s="233" t="s">
        <v>364</v>
      </c>
      <c r="E1766" s="275" t="s">
        <v>1</v>
      </c>
      <c r="F1766" s="276" t="s">
        <v>368</v>
      </c>
      <c r="G1766" s="274"/>
      <c r="H1766" s="277">
        <v>23.797999999999998</v>
      </c>
      <c r="I1766" s="278"/>
      <c r="J1766" s="274"/>
      <c r="K1766" s="274"/>
      <c r="L1766" s="279"/>
      <c r="M1766" s="280"/>
      <c r="N1766" s="281"/>
      <c r="O1766" s="281"/>
      <c r="P1766" s="281"/>
      <c r="Q1766" s="281"/>
      <c r="R1766" s="281"/>
      <c r="S1766" s="281"/>
      <c r="T1766" s="282"/>
      <c r="U1766" s="15"/>
      <c r="V1766" s="15"/>
      <c r="W1766" s="15"/>
      <c r="X1766" s="15"/>
      <c r="Y1766" s="15"/>
      <c r="Z1766" s="15"/>
      <c r="AA1766" s="15"/>
      <c r="AB1766" s="15"/>
      <c r="AC1766" s="15"/>
      <c r="AD1766" s="15"/>
      <c r="AE1766" s="15"/>
      <c r="AT1766" s="283" t="s">
        <v>364</v>
      </c>
      <c r="AU1766" s="283" t="s">
        <v>227</v>
      </c>
      <c r="AV1766" s="15" t="s">
        <v>214</v>
      </c>
      <c r="AW1766" s="15" t="s">
        <v>36</v>
      </c>
      <c r="AX1766" s="15" t="s">
        <v>88</v>
      </c>
      <c r="AY1766" s="283" t="s">
        <v>215</v>
      </c>
    </row>
    <row r="1767" s="2" customFormat="1" ht="37.8" customHeight="1">
      <c r="A1767" s="39"/>
      <c r="B1767" s="40"/>
      <c r="C1767" s="220" t="s">
        <v>1665</v>
      </c>
      <c r="D1767" s="220" t="s">
        <v>216</v>
      </c>
      <c r="E1767" s="221" t="s">
        <v>1666</v>
      </c>
      <c r="F1767" s="222" t="s">
        <v>1667</v>
      </c>
      <c r="G1767" s="223" t="s">
        <v>523</v>
      </c>
      <c r="H1767" s="224">
        <v>22.664999999999999</v>
      </c>
      <c r="I1767" s="225"/>
      <c r="J1767" s="226">
        <f>ROUND(I1767*H1767,2)</f>
        <v>0</v>
      </c>
      <c r="K1767" s="222" t="s">
        <v>359</v>
      </c>
      <c r="L1767" s="45"/>
      <c r="M1767" s="227" t="s">
        <v>1</v>
      </c>
      <c r="N1767" s="228" t="s">
        <v>46</v>
      </c>
      <c r="O1767" s="92"/>
      <c r="P1767" s="229">
        <f>O1767*H1767</f>
        <v>0</v>
      </c>
      <c r="Q1767" s="229">
        <v>0.00010000000000000001</v>
      </c>
      <c r="R1767" s="229">
        <f>Q1767*H1767</f>
        <v>0.0022664999999999999</v>
      </c>
      <c r="S1767" s="229">
        <v>0</v>
      </c>
      <c r="T1767" s="230">
        <f>S1767*H1767</f>
        <v>0</v>
      </c>
      <c r="U1767" s="39"/>
      <c r="V1767" s="39"/>
      <c r="W1767" s="39"/>
      <c r="X1767" s="39"/>
      <c r="Y1767" s="39"/>
      <c r="Z1767" s="39"/>
      <c r="AA1767" s="39"/>
      <c r="AB1767" s="39"/>
      <c r="AC1767" s="39"/>
      <c r="AD1767" s="39"/>
      <c r="AE1767" s="39"/>
      <c r="AR1767" s="231" t="s">
        <v>214</v>
      </c>
      <c r="AT1767" s="231" t="s">
        <v>216</v>
      </c>
      <c r="AU1767" s="231" t="s">
        <v>227</v>
      </c>
      <c r="AY1767" s="18" t="s">
        <v>215</v>
      </c>
      <c r="BE1767" s="232">
        <f>IF(N1767="základní",J1767,0)</f>
        <v>0</v>
      </c>
      <c r="BF1767" s="232">
        <f>IF(N1767="snížená",J1767,0)</f>
        <v>0</v>
      </c>
      <c r="BG1767" s="232">
        <f>IF(N1767="zákl. přenesená",J1767,0)</f>
        <v>0</v>
      </c>
      <c r="BH1767" s="232">
        <f>IF(N1767="sníž. přenesená",J1767,0)</f>
        <v>0</v>
      </c>
      <c r="BI1767" s="232">
        <f>IF(N1767="nulová",J1767,0)</f>
        <v>0</v>
      </c>
      <c r="BJ1767" s="18" t="s">
        <v>88</v>
      </c>
      <c r="BK1767" s="232">
        <f>ROUND(I1767*H1767,2)</f>
        <v>0</v>
      </c>
      <c r="BL1767" s="18" t="s">
        <v>214</v>
      </c>
      <c r="BM1767" s="231" t="s">
        <v>1668</v>
      </c>
    </row>
    <row r="1768" s="2" customFormat="1">
      <c r="A1768" s="39"/>
      <c r="B1768" s="40"/>
      <c r="C1768" s="41"/>
      <c r="D1768" s="233" t="s">
        <v>221</v>
      </c>
      <c r="E1768" s="41"/>
      <c r="F1768" s="234" t="s">
        <v>1669</v>
      </c>
      <c r="G1768" s="41"/>
      <c r="H1768" s="41"/>
      <c r="I1768" s="235"/>
      <c r="J1768" s="41"/>
      <c r="K1768" s="41"/>
      <c r="L1768" s="45"/>
      <c r="M1768" s="236"/>
      <c r="N1768" s="237"/>
      <c r="O1768" s="92"/>
      <c r="P1768" s="92"/>
      <c r="Q1768" s="92"/>
      <c r="R1768" s="92"/>
      <c r="S1768" s="92"/>
      <c r="T1768" s="93"/>
      <c r="U1768" s="39"/>
      <c r="V1768" s="39"/>
      <c r="W1768" s="39"/>
      <c r="X1768" s="39"/>
      <c r="Y1768" s="39"/>
      <c r="Z1768" s="39"/>
      <c r="AA1768" s="39"/>
      <c r="AB1768" s="39"/>
      <c r="AC1768" s="39"/>
      <c r="AD1768" s="39"/>
      <c r="AE1768" s="39"/>
      <c r="AT1768" s="18" t="s">
        <v>221</v>
      </c>
      <c r="AU1768" s="18" t="s">
        <v>227</v>
      </c>
    </row>
    <row r="1769" s="2" customFormat="1">
      <c r="A1769" s="39"/>
      <c r="B1769" s="40"/>
      <c r="C1769" s="41"/>
      <c r="D1769" s="250" t="s">
        <v>362</v>
      </c>
      <c r="E1769" s="41"/>
      <c r="F1769" s="251" t="s">
        <v>1670</v>
      </c>
      <c r="G1769" s="41"/>
      <c r="H1769" s="41"/>
      <c r="I1769" s="235"/>
      <c r="J1769" s="41"/>
      <c r="K1769" s="41"/>
      <c r="L1769" s="45"/>
      <c r="M1769" s="236"/>
      <c r="N1769" s="237"/>
      <c r="O1769" s="92"/>
      <c r="P1769" s="92"/>
      <c r="Q1769" s="92"/>
      <c r="R1769" s="92"/>
      <c r="S1769" s="92"/>
      <c r="T1769" s="93"/>
      <c r="U1769" s="39"/>
      <c r="V1769" s="39"/>
      <c r="W1769" s="39"/>
      <c r="X1769" s="39"/>
      <c r="Y1769" s="39"/>
      <c r="Z1769" s="39"/>
      <c r="AA1769" s="39"/>
      <c r="AB1769" s="39"/>
      <c r="AC1769" s="39"/>
      <c r="AD1769" s="39"/>
      <c r="AE1769" s="39"/>
      <c r="AT1769" s="18" t="s">
        <v>362</v>
      </c>
      <c r="AU1769" s="18" t="s">
        <v>227</v>
      </c>
    </row>
    <row r="1770" s="2" customFormat="1" ht="24.15" customHeight="1">
      <c r="A1770" s="39"/>
      <c r="B1770" s="40"/>
      <c r="C1770" s="220" t="s">
        <v>1671</v>
      </c>
      <c r="D1770" s="220" t="s">
        <v>216</v>
      </c>
      <c r="E1770" s="221" t="s">
        <v>1672</v>
      </c>
      <c r="F1770" s="222" t="s">
        <v>1673</v>
      </c>
      <c r="G1770" s="223" t="s">
        <v>523</v>
      </c>
      <c r="H1770" s="224">
        <v>22.664999999999999</v>
      </c>
      <c r="I1770" s="225"/>
      <c r="J1770" s="226">
        <f>ROUND(I1770*H1770,2)</f>
        <v>0</v>
      </c>
      <c r="K1770" s="222" t="s">
        <v>359</v>
      </c>
      <c r="L1770" s="45"/>
      <c r="M1770" s="227" t="s">
        <v>1</v>
      </c>
      <c r="N1770" s="228" t="s">
        <v>46</v>
      </c>
      <c r="O1770" s="92"/>
      <c r="P1770" s="229">
        <f>O1770*H1770</f>
        <v>0</v>
      </c>
      <c r="Q1770" s="229">
        <v>0.00013999999999999999</v>
      </c>
      <c r="R1770" s="229">
        <f>Q1770*H1770</f>
        <v>0.0031730999999999994</v>
      </c>
      <c r="S1770" s="229">
        <v>0</v>
      </c>
      <c r="T1770" s="230">
        <f>S1770*H1770</f>
        <v>0</v>
      </c>
      <c r="U1770" s="39"/>
      <c r="V1770" s="39"/>
      <c r="W1770" s="39"/>
      <c r="X1770" s="39"/>
      <c r="Y1770" s="39"/>
      <c r="Z1770" s="39"/>
      <c r="AA1770" s="39"/>
      <c r="AB1770" s="39"/>
      <c r="AC1770" s="39"/>
      <c r="AD1770" s="39"/>
      <c r="AE1770" s="39"/>
      <c r="AR1770" s="231" t="s">
        <v>214</v>
      </c>
      <c r="AT1770" s="231" t="s">
        <v>216</v>
      </c>
      <c r="AU1770" s="231" t="s">
        <v>227</v>
      </c>
      <c r="AY1770" s="18" t="s">
        <v>215</v>
      </c>
      <c r="BE1770" s="232">
        <f>IF(N1770="základní",J1770,0)</f>
        <v>0</v>
      </c>
      <c r="BF1770" s="232">
        <f>IF(N1770="snížená",J1770,0)</f>
        <v>0</v>
      </c>
      <c r="BG1770" s="232">
        <f>IF(N1770="zákl. přenesená",J1770,0)</f>
        <v>0</v>
      </c>
      <c r="BH1770" s="232">
        <f>IF(N1770="sníž. přenesená",J1770,0)</f>
        <v>0</v>
      </c>
      <c r="BI1770" s="232">
        <f>IF(N1770="nulová",J1770,0)</f>
        <v>0</v>
      </c>
      <c r="BJ1770" s="18" t="s">
        <v>88</v>
      </c>
      <c r="BK1770" s="232">
        <f>ROUND(I1770*H1770,2)</f>
        <v>0</v>
      </c>
      <c r="BL1770" s="18" t="s">
        <v>214</v>
      </c>
      <c r="BM1770" s="231" t="s">
        <v>1674</v>
      </c>
    </row>
    <row r="1771" s="2" customFormat="1">
      <c r="A1771" s="39"/>
      <c r="B1771" s="40"/>
      <c r="C1771" s="41"/>
      <c r="D1771" s="233" t="s">
        <v>221</v>
      </c>
      <c r="E1771" s="41"/>
      <c r="F1771" s="234" t="s">
        <v>1675</v>
      </c>
      <c r="G1771" s="41"/>
      <c r="H1771" s="41"/>
      <c r="I1771" s="235"/>
      <c r="J1771" s="41"/>
      <c r="K1771" s="41"/>
      <c r="L1771" s="45"/>
      <c r="M1771" s="236"/>
      <c r="N1771" s="237"/>
      <c r="O1771" s="92"/>
      <c r="P1771" s="92"/>
      <c r="Q1771" s="92"/>
      <c r="R1771" s="92"/>
      <c r="S1771" s="92"/>
      <c r="T1771" s="93"/>
      <c r="U1771" s="39"/>
      <c r="V1771" s="39"/>
      <c r="W1771" s="39"/>
      <c r="X1771" s="39"/>
      <c r="Y1771" s="39"/>
      <c r="Z1771" s="39"/>
      <c r="AA1771" s="39"/>
      <c r="AB1771" s="39"/>
      <c r="AC1771" s="39"/>
      <c r="AD1771" s="39"/>
      <c r="AE1771" s="39"/>
      <c r="AT1771" s="18" t="s">
        <v>221</v>
      </c>
      <c r="AU1771" s="18" t="s">
        <v>227</v>
      </c>
    </row>
    <row r="1772" s="2" customFormat="1">
      <c r="A1772" s="39"/>
      <c r="B1772" s="40"/>
      <c r="C1772" s="41"/>
      <c r="D1772" s="250" t="s">
        <v>362</v>
      </c>
      <c r="E1772" s="41"/>
      <c r="F1772" s="251" t="s">
        <v>1676</v>
      </c>
      <c r="G1772" s="41"/>
      <c r="H1772" s="41"/>
      <c r="I1772" s="235"/>
      <c r="J1772" s="41"/>
      <c r="K1772" s="41"/>
      <c r="L1772" s="45"/>
      <c r="M1772" s="236"/>
      <c r="N1772" s="237"/>
      <c r="O1772" s="92"/>
      <c r="P1772" s="92"/>
      <c r="Q1772" s="92"/>
      <c r="R1772" s="92"/>
      <c r="S1772" s="92"/>
      <c r="T1772" s="93"/>
      <c r="U1772" s="39"/>
      <c r="V1772" s="39"/>
      <c r="W1772" s="39"/>
      <c r="X1772" s="39"/>
      <c r="Y1772" s="39"/>
      <c r="Z1772" s="39"/>
      <c r="AA1772" s="39"/>
      <c r="AB1772" s="39"/>
      <c r="AC1772" s="39"/>
      <c r="AD1772" s="39"/>
      <c r="AE1772" s="39"/>
      <c r="AT1772" s="18" t="s">
        <v>362</v>
      </c>
      <c r="AU1772" s="18" t="s">
        <v>227</v>
      </c>
    </row>
    <row r="1773" s="2" customFormat="1" ht="24.15" customHeight="1">
      <c r="A1773" s="39"/>
      <c r="B1773" s="40"/>
      <c r="C1773" s="220" t="s">
        <v>1677</v>
      </c>
      <c r="D1773" s="220" t="s">
        <v>216</v>
      </c>
      <c r="E1773" s="221" t="s">
        <v>1678</v>
      </c>
      <c r="F1773" s="222" t="s">
        <v>1679</v>
      </c>
      <c r="G1773" s="223" t="s">
        <v>523</v>
      </c>
      <c r="H1773" s="224">
        <v>22.664999999999999</v>
      </c>
      <c r="I1773" s="225"/>
      <c r="J1773" s="226">
        <f>ROUND(I1773*H1773,2)</f>
        <v>0</v>
      </c>
      <c r="K1773" s="222" t="s">
        <v>359</v>
      </c>
      <c r="L1773" s="45"/>
      <c r="M1773" s="227" t="s">
        <v>1</v>
      </c>
      <c r="N1773" s="228" t="s">
        <v>46</v>
      </c>
      <c r="O1773" s="92"/>
      <c r="P1773" s="229">
        <f>O1773*H1773</f>
        <v>0</v>
      </c>
      <c r="Q1773" s="229">
        <v>0.0028500000000000001</v>
      </c>
      <c r="R1773" s="229">
        <f>Q1773*H1773</f>
        <v>0.064595250000000007</v>
      </c>
      <c r="S1773" s="229">
        <v>0</v>
      </c>
      <c r="T1773" s="230">
        <f>S1773*H1773</f>
        <v>0</v>
      </c>
      <c r="U1773" s="39"/>
      <c r="V1773" s="39"/>
      <c r="W1773" s="39"/>
      <c r="X1773" s="39"/>
      <c r="Y1773" s="39"/>
      <c r="Z1773" s="39"/>
      <c r="AA1773" s="39"/>
      <c r="AB1773" s="39"/>
      <c r="AC1773" s="39"/>
      <c r="AD1773" s="39"/>
      <c r="AE1773" s="39"/>
      <c r="AR1773" s="231" t="s">
        <v>214</v>
      </c>
      <c r="AT1773" s="231" t="s">
        <v>216</v>
      </c>
      <c r="AU1773" s="231" t="s">
        <v>227</v>
      </c>
      <c r="AY1773" s="18" t="s">
        <v>215</v>
      </c>
      <c r="BE1773" s="232">
        <f>IF(N1773="základní",J1773,0)</f>
        <v>0</v>
      </c>
      <c r="BF1773" s="232">
        <f>IF(N1773="snížená",J1773,0)</f>
        <v>0</v>
      </c>
      <c r="BG1773" s="232">
        <f>IF(N1773="zákl. přenesená",J1773,0)</f>
        <v>0</v>
      </c>
      <c r="BH1773" s="232">
        <f>IF(N1773="sníž. přenesená",J1773,0)</f>
        <v>0</v>
      </c>
      <c r="BI1773" s="232">
        <f>IF(N1773="nulová",J1773,0)</f>
        <v>0</v>
      </c>
      <c r="BJ1773" s="18" t="s">
        <v>88</v>
      </c>
      <c r="BK1773" s="232">
        <f>ROUND(I1773*H1773,2)</f>
        <v>0</v>
      </c>
      <c r="BL1773" s="18" t="s">
        <v>214</v>
      </c>
      <c r="BM1773" s="231" t="s">
        <v>1680</v>
      </c>
    </row>
    <row r="1774" s="2" customFormat="1">
      <c r="A1774" s="39"/>
      <c r="B1774" s="40"/>
      <c r="C1774" s="41"/>
      <c r="D1774" s="233" t="s">
        <v>221</v>
      </c>
      <c r="E1774" s="41"/>
      <c r="F1774" s="234" t="s">
        <v>1681</v>
      </c>
      <c r="G1774" s="41"/>
      <c r="H1774" s="41"/>
      <c r="I1774" s="235"/>
      <c r="J1774" s="41"/>
      <c r="K1774" s="41"/>
      <c r="L1774" s="45"/>
      <c r="M1774" s="236"/>
      <c r="N1774" s="237"/>
      <c r="O1774" s="92"/>
      <c r="P1774" s="92"/>
      <c r="Q1774" s="92"/>
      <c r="R1774" s="92"/>
      <c r="S1774" s="92"/>
      <c r="T1774" s="93"/>
      <c r="U1774" s="39"/>
      <c r="V1774" s="39"/>
      <c r="W1774" s="39"/>
      <c r="X1774" s="39"/>
      <c r="Y1774" s="39"/>
      <c r="Z1774" s="39"/>
      <c r="AA1774" s="39"/>
      <c r="AB1774" s="39"/>
      <c r="AC1774" s="39"/>
      <c r="AD1774" s="39"/>
      <c r="AE1774" s="39"/>
      <c r="AT1774" s="18" t="s">
        <v>221</v>
      </c>
      <c r="AU1774" s="18" t="s">
        <v>227</v>
      </c>
    </row>
    <row r="1775" s="2" customFormat="1">
      <c r="A1775" s="39"/>
      <c r="B1775" s="40"/>
      <c r="C1775" s="41"/>
      <c r="D1775" s="250" t="s">
        <v>362</v>
      </c>
      <c r="E1775" s="41"/>
      <c r="F1775" s="251" t="s">
        <v>1682</v>
      </c>
      <c r="G1775" s="41"/>
      <c r="H1775" s="41"/>
      <c r="I1775" s="235"/>
      <c r="J1775" s="41"/>
      <c r="K1775" s="41"/>
      <c r="L1775" s="45"/>
      <c r="M1775" s="236"/>
      <c r="N1775" s="237"/>
      <c r="O1775" s="92"/>
      <c r="P1775" s="92"/>
      <c r="Q1775" s="92"/>
      <c r="R1775" s="92"/>
      <c r="S1775" s="92"/>
      <c r="T1775" s="93"/>
      <c r="U1775" s="39"/>
      <c r="V1775" s="39"/>
      <c r="W1775" s="39"/>
      <c r="X1775" s="39"/>
      <c r="Y1775" s="39"/>
      <c r="Z1775" s="39"/>
      <c r="AA1775" s="39"/>
      <c r="AB1775" s="39"/>
      <c r="AC1775" s="39"/>
      <c r="AD1775" s="39"/>
      <c r="AE1775" s="39"/>
      <c r="AT1775" s="18" t="s">
        <v>362</v>
      </c>
      <c r="AU1775" s="18" t="s">
        <v>227</v>
      </c>
    </row>
    <row r="1776" s="2" customFormat="1" ht="16.5" customHeight="1">
      <c r="A1776" s="39"/>
      <c r="B1776" s="40"/>
      <c r="C1776" s="220" t="s">
        <v>1683</v>
      </c>
      <c r="D1776" s="220" t="s">
        <v>216</v>
      </c>
      <c r="E1776" s="221" t="s">
        <v>1684</v>
      </c>
      <c r="F1776" s="222" t="s">
        <v>1685</v>
      </c>
      <c r="G1776" s="223" t="s">
        <v>523</v>
      </c>
      <c r="H1776" s="224">
        <v>382.19200000000001</v>
      </c>
      <c r="I1776" s="225"/>
      <c r="J1776" s="226">
        <f>ROUND(I1776*H1776,2)</f>
        <v>0</v>
      </c>
      <c r="K1776" s="222" t="s">
        <v>359</v>
      </c>
      <c r="L1776" s="45"/>
      <c r="M1776" s="227" t="s">
        <v>1</v>
      </c>
      <c r="N1776" s="228" t="s">
        <v>46</v>
      </c>
      <c r="O1776" s="92"/>
      <c r="P1776" s="229">
        <f>O1776*H1776</f>
        <v>0</v>
      </c>
      <c r="Q1776" s="229">
        <v>0.00025999999999999998</v>
      </c>
      <c r="R1776" s="229">
        <f>Q1776*H1776</f>
        <v>0.099369919999999987</v>
      </c>
      <c r="S1776" s="229">
        <v>0</v>
      </c>
      <c r="T1776" s="230">
        <f>S1776*H1776</f>
        <v>0</v>
      </c>
      <c r="U1776" s="39"/>
      <c r="V1776" s="39"/>
      <c r="W1776" s="39"/>
      <c r="X1776" s="39"/>
      <c r="Y1776" s="39"/>
      <c r="Z1776" s="39"/>
      <c r="AA1776" s="39"/>
      <c r="AB1776" s="39"/>
      <c r="AC1776" s="39"/>
      <c r="AD1776" s="39"/>
      <c r="AE1776" s="39"/>
      <c r="AR1776" s="231" t="s">
        <v>214</v>
      </c>
      <c r="AT1776" s="231" t="s">
        <v>216</v>
      </c>
      <c r="AU1776" s="231" t="s">
        <v>227</v>
      </c>
      <c r="AY1776" s="18" t="s">
        <v>215</v>
      </c>
      <c r="BE1776" s="232">
        <f>IF(N1776="základní",J1776,0)</f>
        <v>0</v>
      </c>
      <c r="BF1776" s="232">
        <f>IF(N1776="snížená",J1776,0)</f>
        <v>0</v>
      </c>
      <c r="BG1776" s="232">
        <f>IF(N1776="zákl. přenesená",J1776,0)</f>
        <v>0</v>
      </c>
      <c r="BH1776" s="232">
        <f>IF(N1776="sníž. přenesená",J1776,0)</f>
        <v>0</v>
      </c>
      <c r="BI1776" s="232">
        <f>IF(N1776="nulová",J1776,0)</f>
        <v>0</v>
      </c>
      <c r="BJ1776" s="18" t="s">
        <v>88</v>
      </c>
      <c r="BK1776" s="232">
        <f>ROUND(I1776*H1776,2)</f>
        <v>0</v>
      </c>
      <c r="BL1776" s="18" t="s">
        <v>214</v>
      </c>
      <c r="BM1776" s="231" t="s">
        <v>1686</v>
      </c>
    </row>
    <row r="1777" s="2" customFormat="1">
      <c r="A1777" s="39"/>
      <c r="B1777" s="40"/>
      <c r="C1777" s="41"/>
      <c r="D1777" s="233" t="s">
        <v>221</v>
      </c>
      <c r="E1777" s="41"/>
      <c r="F1777" s="234" t="s">
        <v>1687</v>
      </c>
      <c r="G1777" s="41"/>
      <c r="H1777" s="41"/>
      <c r="I1777" s="235"/>
      <c r="J1777" s="41"/>
      <c r="K1777" s="41"/>
      <c r="L1777" s="45"/>
      <c r="M1777" s="236"/>
      <c r="N1777" s="237"/>
      <c r="O1777" s="92"/>
      <c r="P1777" s="92"/>
      <c r="Q1777" s="92"/>
      <c r="R1777" s="92"/>
      <c r="S1777" s="92"/>
      <c r="T1777" s="93"/>
      <c r="U1777" s="39"/>
      <c r="V1777" s="39"/>
      <c r="W1777" s="39"/>
      <c r="X1777" s="39"/>
      <c r="Y1777" s="39"/>
      <c r="Z1777" s="39"/>
      <c r="AA1777" s="39"/>
      <c r="AB1777" s="39"/>
      <c r="AC1777" s="39"/>
      <c r="AD1777" s="39"/>
      <c r="AE1777" s="39"/>
      <c r="AT1777" s="18" t="s">
        <v>221</v>
      </c>
      <c r="AU1777" s="18" t="s">
        <v>227</v>
      </c>
    </row>
    <row r="1778" s="2" customFormat="1">
      <c r="A1778" s="39"/>
      <c r="B1778" s="40"/>
      <c r="C1778" s="41"/>
      <c r="D1778" s="250" t="s">
        <v>362</v>
      </c>
      <c r="E1778" s="41"/>
      <c r="F1778" s="251" t="s">
        <v>1688</v>
      </c>
      <c r="G1778" s="41"/>
      <c r="H1778" s="41"/>
      <c r="I1778" s="235"/>
      <c r="J1778" s="41"/>
      <c r="K1778" s="41"/>
      <c r="L1778" s="45"/>
      <c r="M1778" s="236"/>
      <c r="N1778" s="237"/>
      <c r="O1778" s="92"/>
      <c r="P1778" s="92"/>
      <c r="Q1778" s="92"/>
      <c r="R1778" s="92"/>
      <c r="S1778" s="92"/>
      <c r="T1778" s="93"/>
      <c r="U1778" s="39"/>
      <c r="V1778" s="39"/>
      <c r="W1778" s="39"/>
      <c r="X1778" s="39"/>
      <c r="Y1778" s="39"/>
      <c r="Z1778" s="39"/>
      <c r="AA1778" s="39"/>
      <c r="AB1778" s="39"/>
      <c r="AC1778" s="39"/>
      <c r="AD1778" s="39"/>
      <c r="AE1778" s="39"/>
      <c r="AT1778" s="18" t="s">
        <v>362</v>
      </c>
      <c r="AU1778" s="18" t="s">
        <v>227</v>
      </c>
    </row>
    <row r="1779" s="13" customFormat="1">
      <c r="A1779" s="13"/>
      <c r="B1779" s="252"/>
      <c r="C1779" s="253"/>
      <c r="D1779" s="233" t="s">
        <v>364</v>
      </c>
      <c r="E1779" s="254" t="s">
        <v>1</v>
      </c>
      <c r="F1779" s="255" t="s">
        <v>1632</v>
      </c>
      <c r="G1779" s="253"/>
      <c r="H1779" s="254" t="s">
        <v>1</v>
      </c>
      <c r="I1779" s="256"/>
      <c r="J1779" s="253"/>
      <c r="K1779" s="253"/>
      <c r="L1779" s="257"/>
      <c r="M1779" s="258"/>
      <c r="N1779" s="259"/>
      <c r="O1779" s="259"/>
      <c r="P1779" s="259"/>
      <c r="Q1779" s="259"/>
      <c r="R1779" s="259"/>
      <c r="S1779" s="259"/>
      <c r="T1779" s="260"/>
      <c r="U1779" s="13"/>
      <c r="V1779" s="13"/>
      <c r="W1779" s="13"/>
      <c r="X1779" s="13"/>
      <c r="Y1779" s="13"/>
      <c r="Z1779" s="13"/>
      <c r="AA1779" s="13"/>
      <c r="AB1779" s="13"/>
      <c r="AC1779" s="13"/>
      <c r="AD1779" s="13"/>
      <c r="AE1779" s="13"/>
      <c r="AT1779" s="261" t="s">
        <v>364</v>
      </c>
      <c r="AU1779" s="261" t="s">
        <v>227</v>
      </c>
      <c r="AV1779" s="13" t="s">
        <v>88</v>
      </c>
      <c r="AW1779" s="13" t="s">
        <v>36</v>
      </c>
      <c r="AX1779" s="13" t="s">
        <v>81</v>
      </c>
      <c r="AY1779" s="261" t="s">
        <v>215</v>
      </c>
    </row>
    <row r="1780" s="13" customFormat="1">
      <c r="A1780" s="13"/>
      <c r="B1780" s="252"/>
      <c r="C1780" s="253"/>
      <c r="D1780" s="233" t="s">
        <v>364</v>
      </c>
      <c r="E1780" s="254" t="s">
        <v>1</v>
      </c>
      <c r="F1780" s="255" t="s">
        <v>853</v>
      </c>
      <c r="G1780" s="253"/>
      <c r="H1780" s="254" t="s">
        <v>1</v>
      </c>
      <c r="I1780" s="256"/>
      <c r="J1780" s="253"/>
      <c r="K1780" s="253"/>
      <c r="L1780" s="257"/>
      <c r="M1780" s="258"/>
      <c r="N1780" s="259"/>
      <c r="O1780" s="259"/>
      <c r="P1780" s="259"/>
      <c r="Q1780" s="259"/>
      <c r="R1780" s="259"/>
      <c r="S1780" s="259"/>
      <c r="T1780" s="260"/>
      <c r="U1780" s="13"/>
      <c r="V1780" s="13"/>
      <c r="W1780" s="13"/>
      <c r="X1780" s="13"/>
      <c r="Y1780" s="13"/>
      <c r="Z1780" s="13"/>
      <c r="AA1780" s="13"/>
      <c r="AB1780" s="13"/>
      <c r="AC1780" s="13"/>
      <c r="AD1780" s="13"/>
      <c r="AE1780" s="13"/>
      <c r="AT1780" s="261" t="s">
        <v>364</v>
      </c>
      <c r="AU1780" s="261" t="s">
        <v>227</v>
      </c>
      <c r="AV1780" s="13" t="s">
        <v>88</v>
      </c>
      <c r="AW1780" s="13" t="s">
        <v>36</v>
      </c>
      <c r="AX1780" s="13" t="s">
        <v>81</v>
      </c>
      <c r="AY1780" s="261" t="s">
        <v>215</v>
      </c>
    </row>
    <row r="1781" s="13" customFormat="1">
      <c r="A1781" s="13"/>
      <c r="B1781" s="252"/>
      <c r="C1781" s="253"/>
      <c r="D1781" s="233" t="s">
        <v>364</v>
      </c>
      <c r="E1781" s="254" t="s">
        <v>1</v>
      </c>
      <c r="F1781" s="255" t="s">
        <v>389</v>
      </c>
      <c r="G1781" s="253"/>
      <c r="H1781" s="254" t="s">
        <v>1</v>
      </c>
      <c r="I1781" s="256"/>
      <c r="J1781" s="253"/>
      <c r="K1781" s="253"/>
      <c r="L1781" s="257"/>
      <c r="M1781" s="258"/>
      <c r="N1781" s="259"/>
      <c r="O1781" s="259"/>
      <c r="P1781" s="259"/>
      <c r="Q1781" s="259"/>
      <c r="R1781" s="259"/>
      <c r="S1781" s="259"/>
      <c r="T1781" s="260"/>
      <c r="U1781" s="13"/>
      <c r="V1781" s="13"/>
      <c r="W1781" s="13"/>
      <c r="X1781" s="13"/>
      <c r="Y1781" s="13"/>
      <c r="Z1781" s="13"/>
      <c r="AA1781" s="13"/>
      <c r="AB1781" s="13"/>
      <c r="AC1781" s="13"/>
      <c r="AD1781" s="13"/>
      <c r="AE1781" s="13"/>
      <c r="AT1781" s="261" t="s">
        <v>364</v>
      </c>
      <c r="AU1781" s="261" t="s">
        <v>227</v>
      </c>
      <c r="AV1781" s="13" t="s">
        <v>88</v>
      </c>
      <c r="AW1781" s="13" t="s">
        <v>36</v>
      </c>
      <c r="AX1781" s="13" t="s">
        <v>81</v>
      </c>
      <c r="AY1781" s="261" t="s">
        <v>215</v>
      </c>
    </row>
    <row r="1782" s="14" customFormat="1">
      <c r="A1782" s="14"/>
      <c r="B1782" s="262"/>
      <c r="C1782" s="263"/>
      <c r="D1782" s="233" t="s">
        <v>364</v>
      </c>
      <c r="E1782" s="264" t="s">
        <v>1</v>
      </c>
      <c r="F1782" s="265" t="s">
        <v>1633</v>
      </c>
      <c r="G1782" s="263"/>
      <c r="H1782" s="266">
        <v>150.61099999999999</v>
      </c>
      <c r="I1782" s="267"/>
      <c r="J1782" s="263"/>
      <c r="K1782" s="263"/>
      <c r="L1782" s="268"/>
      <c r="M1782" s="269"/>
      <c r="N1782" s="270"/>
      <c r="O1782" s="270"/>
      <c r="P1782" s="270"/>
      <c r="Q1782" s="270"/>
      <c r="R1782" s="270"/>
      <c r="S1782" s="270"/>
      <c r="T1782" s="271"/>
      <c r="U1782" s="14"/>
      <c r="V1782" s="14"/>
      <c r="W1782" s="14"/>
      <c r="X1782" s="14"/>
      <c r="Y1782" s="14"/>
      <c r="Z1782" s="14"/>
      <c r="AA1782" s="14"/>
      <c r="AB1782" s="14"/>
      <c r="AC1782" s="14"/>
      <c r="AD1782" s="14"/>
      <c r="AE1782" s="14"/>
      <c r="AT1782" s="272" t="s">
        <v>364</v>
      </c>
      <c r="AU1782" s="272" t="s">
        <v>227</v>
      </c>
      <c r="AV1782" s="14" t="s">
        <v>90</v>
      </c>
      <c r="AW1782" s="14" t="s">
        <v>36</v>
      </c>
      <c r="AX1782" s="14" t="s">
        <v>81</v>
      </c>
      <c r="AY1782" s="272" t="s">
        <v>215</v>
      </c>
    </row>
    <row r="1783" s="14" customFormat="1">
      <c r="A1783" s="14"/>
      <c r="B1783" s="262"/>
      <c r="C1783" s="263"/>
      <c r="D1783" s="233" t="s">
        <v>364</v>
      </c>
      <c r="E1783" s="264" t="s">
        <v>1</v>
      </c>
      <c r="F1783" s="265" t="s">
        <v>855</v>
      </c>
      <c r="G1783" s="263"/>
      <c r="H1783" s="266">
        <v>-23.039999999999999</v>
      </c>
      <c r="I1783" s="267"/>
      <c r="J1783" s="263"/>
      <c r="K1783" s="263"/>
      <c r="L1783" s="268"/>
      <c r="M1783" s="269"/>
      <c r="N1783" s="270"/>
      <c r="O1783" s="270"/>
      <c r="P1783" s="270"/>
      <c r="Q1783" s="270"/>
      <c r="R1783" s="270"/>
      <c r="S1783" s="270"/>
      <c r="T1783" s="271"/>
      <c r="U1783" s="14"/>
      <c r="V1783" s="14"/>
      <c r="W1783" s="14"/>
      <c r="X1783" s="14"/>
      <c r="Y1783" s="14"/>
      <c r="Z1783" s="14"/>
      <c r="AA1783" s="14"/>
      <c r="AB1783" s="14"/>
      <c r="AC1783" s="14"/>
      <c r="AD1783" s="14"/>
      <c r="AE1783" s="14"/>
      <c r="AT1783" s="272" t="s">
        <v>364</v>
      </c>
      <c r="AU1783" s="272" t="s">
        <v>227</v>
      </c>
      <c r="AV1783" s="14" t="s">
        <v>90</v>
      </c>
      <c r="AW1783" s="14" t="s">
        <v>36</v>
      </c>
      <c r="AX1783" s="14" t="s">
        <v>81</v>
      </c>
      <c r="AY1783" s="272" t="s">
        <v>215</v>
      </c>
    </row>
    <row r="1784" s="14" customFormat="1">
      <c r="A1784" s="14"/>
      <c r="B1784" s="262"/>
      <c r="C1784" s="263"/>
      <c r="D1784" s="233" t="s">
        <v>364</v>
      </c>
      <c r="E1784" s="264" t="s">
        <v>1</v>
      </c>
      <c r="F1784" s="265" t="s">
        <v>856</v>
      </c>
      <c r="G1784" s="263"/>
      <c r="H1784" s="266">
        <v>-1.98</v>
      </c>
      <c r="I1784" s="267"/>
      <c r="J1784" s="263"/>
      <c r="K1784" s="263"/>
      <c r="L1784" s="268"/>
      <c r="M1784" s="269"/>
      <c r="N1784" s="270"/>
      <c r="O1784" s="270"/>
      <c r="P1784" s="270"/>
      <c r="Q1784" s="270"/>
      <c r="R1784" s="270"/>
      <c r="S1784" s="270"/>
      <c r="T1784" s="271"/>
      <c r="U1784" s="14"/>
      <c r="V1784" s="14"/>
      <c r="W1784" s="14"/>
      <c r="X1784" s="14"/>
      <c r="Y1784" s="14"/>
      <c r="Z1784" s="14"/>
      <c r="AA1784" s="14"/>
      <c r="AB1784" s="14"/>
      <c r="AC1784" s="14"/>
      <c r="AD1784" s="14"/>
      <c r="AE1784" s="14"/>
      <c r="AT1784" s="272" t="s">
        <v>364</v>
      </c>
      <c r="AU1784" s="272" t="s">
        <v>227</v>
      </c>
      <c r="AV1784" s="14" t="s">
        <v>90</v>
      </c>
      <c r="AW1784" s="14" t="s">
        <v>36</v>
      </c>
      <c r="AX1784" s="14" t="s">
        <v>81</v>
      </c>
      <c r="AY1784" s="272" t="s">
        <v>215</v>
      </c>
    </row>
    <row r="1785" s="13" customFormat="1">
      <c r="A1785" s="13"/>
      <c r="B1785" s="252"/>
      <c r="C1785" s="253"/>
      <c r="D1785" s="233" t="s">
        <v>364</v>
      </c>
      <c r="E1785" s="254" t="s">
        <v>1</v>
      </c>
      <c r="F1785" s="255" t="s">
        <v>395</v>
      </c>
      <c r="G1785" s="253"/>
      <c r="H1785" s="254" t="s">
        <v>1</v>
      </c>
      <c r="I1785" s="256"/>
      <c r="J1785" s="253"/>
      <c r="K1785" s="253"/>
      <c r="L1785" s="257"/>
      <c r="M1785" s="258"/>
      <c r="N1785" s="259"/>
      <c r="O1785" s="259"/>
      <c r="P1785" s="259"/>
      <c r="Q1785" s="259"/>
      <c r="R1785" s="259"/>
      <c r="S1785" s="259"/>
      <c r="T1785" s="260"/>
      <c r="U1785" s="13"/>
      <c r="V1785" s="13"/>
      <c r="W1785" s="13"/>
      <c r="X1785" s="13"/>
      <c r="Y1785" s="13"/>
      <c r="Z1785" s="13"/>
      <c r="AA1785" s="13"/>
      <c r="AB1785" s="13"/>
      <c r="AC1785" s="13"/>
      <c r="AD1785" s="13"/>
      <c r="AE1785" s="13"/>
      <c r="AT1785" s="261" t="s">
        <v>364</v>
      </c>
      <c r="AU1785" s="261" t="s">
        <v>227</v>
      </c>
      <c r="AV1785" s="13" t="s">
        <v>88</v>
      </c>
      <c r="AW1785" s="13" t="s">
        <v>36</v>
      </c>
      <c r="AX1785" s="13" t="s">
        <v>81</v>
      </c>
      <c r="AY1785" s="261" t="s">
        <v>215</v>
      </c>
    </row>
    <row r="1786" s="14" customFormat="1">
      <c r="A1786" s="14"/>
      <c r="B1786" s="262"/>
      <c r="C1786" s="263"/>
      <c r="D1786" s="233" t="s">
        <v>364</v>
      </c>
      <c r="E1786" s="264" t="s">
        <v>1</v>
      </c>
      <c r="F1786" s="265" t="s">
        <v>1634</v>
      </c>
      <c r="G1786" s="263"/>
      <c r="H1786" s="266">
        <v>105.042</v>
      </c>
      <c r="I1786" s="267"/>
      <c r="J1786" s="263"/>
      <c r="K1786" s="263"/>
      <c r="L1786" s="268"/>
      <c r="M1786" s="269"/>
      <c r="N1786" s="270"/>
      <c r="O1786" s="270"/>
      <c r="P1786" s="270"/>
      <c r="Q1786" s="270"/>
      <c r="R1786" s="270"/>
      <c r="S1786" s="270"/>
      <c r="T1786" s="271"/>
      <c r="U1786" s="14"/>
      <c r="V1786" s="14"/>
      <c r="W1786" s="14"/>
      <c r="X1786" s="14"/>
      <c r="Y1786" s="14"/>
      <c r="Z1786" s="14"/>
      <c r="AA1786" s="14"/>
      <c r="AB1786" s="14"/>
      <c r="AC1786" s="14"/>
      <c r="AD1786" s="14"/>
      <c r="AE1786" s="14"/>
      <c r="AT1786" s="272" t="s">
        <v>364</v>
      </c>
      <c r="AU1786" s="272" t="s">
        <v>227</v>
      </c>
      <c r="AV1786" s="14" t="s">
        <v>90</v>
      </c>
      <c r="AW1786" s="14" t="s">
        <v>36</v>
      </c>
      <c r="AX1786" s="14" t="s">
        <v>81</v>
      </c>
      <c r="AY1786" s="272" t="s">
        <v>215</v>
      </c>
    </row>
    <row r="1787" s="14" customFormat="1">
      <c r="A1787" s="14"/>
      <c r="B1787" s="262"/>
      <c r="C1787" s="263"/>
      <c r="D1787" s="233" t="s">
        <v>364</v>
      </c>
      <c r="E1787" s="264" t="s">
        <v>1</v>
      </c>
      <c r="F1787" s="265" t="s">
        <v>845</v>
      </c>
      <c r="G1787" s="263"/>
      <c r="H1787" s="266">
        <v>-3.8399999999999999</v>
      </c>
      <c r="I1787" s="267"/>
      <c r="J1787" s="263"/>
      <c r="K1787" s="263"/>
      <c r="L1787" s="268"/>
      <c r="M1787" s="269"/>
      <c r="N1787" s="270"/>
      <c r="O1787" s="270"/>
      <c r="P1787" s="270"/>
      <c r="Q1787" s="270"/>
      <c r="R1787" s="270"/>
      <c r="S1787" s="270"/>
      <c r="T1787" s="271"/>
      <c r="U1787" s="14"/>
      <c r="V1787" s="14"/>
      <c r="W1787" s="14"/>
      <c r="X1787" s="14"/>
      <c r="Y1787" s="14"/>
      <c r="Z1787" s="14"/>
      <c r="AA1787" s="14"/>
      <c r="AB1787" s="14"/>
      <c r="AC1787" s="14"/>
      <c r="AD1787" s="14"/>
      <c r="AE1787" s="14"/>
      <c r="AT1787" s="272" t="s">
        <v>364</v>
      </c>
      <c r="AU1787" s="272" t="s">
        <v>227</v>
      </c>
      <c r="AV1787" s="14" t="s">
        <v>90</v>
      </c>
      <c r="AW1787" s="14" t="s">
        <v>36</v>
      </c>
      <c r="AX1787" s="14" t="s">
        <v>81</v>
      </c>
      <c r="AY1787" s="272" t="s">
        <v>215</v>
      </c>
    </row>
    <row r="1788" s="14" customFormat="1">
      <c r="A1788" s="14"/>
      <c r="B1788" s="262"/>
      <c r="C1788" s="263"/>
      <c r="D1788" s="233" t="s">
        <v>364</v>
      </c>
      <c r="E1788" s="264" t="s">
        <v>1</v>
      </c>
      <c r="F1788" s="265" t="s">
        <v>858</v>
      </c>
      <c r="G1788" s="263"/>
      <c r="H1788" s="266">
        <v>-1.9199999999999999</v>
      </c>
      <c r="I1788" s="267"/>
      <c r="J1788" s="263"/>
      <c r="K1788" s="263"/>
      <c r="L1788" s="268"/>
      <c r="M1788" s="269"/>
      <c r="N1788" s="270"/>
      <c r="O1788" s="270"/>
      <c r="P1788" s="270"/>
      <c r="Q1788" s="270"/>
      <c r="R1788" s="270"/>
      <c r="S1788" s="270"/>
      <c r="T1788" s="271"/>
      <c r="U1788" s="14"/>
      <c r="V1788" s="14"/>
      <c r="W1788" s="14"/>
      <c r="X1788" s="14"/>
      <c r="Y1788" s="14"/>
      <c r="Z1788" s="14"/>
      <c r="AA1788" s="14"/>
      <c r="AB1788" s="14"/>
      <c r="AC1788" s="14"/>
      <c r="AD1788" s="14"/>
      <c r="AE1788" s="14"/>
      <c r="AT1788" s="272" t="s">
        <v>364</v>
      </c>
      <c r="AU1788" s="272" t="s">
        <v>227</v>
      </c>
      <c r="AV1788" s="14" t="s">
        <v>90</v>
      </c>
      <c r="AW1788" s="14" t="s">
        <v>36</v>
      </c>
      <c r="AX1788" s="14" t="s">
        <v>81</v>
      </c>
      <c r="AY1788" s="272" t="s">
        <v>215</v>
      </c>
    </row>
    <row r="1789" s="13" customFormat="1">
      <c r="A1789" s="13"/>
      <c r="B1789" s="252"/>
      <c r="C1789" s="253"/>
      <c r="D1789" s="233" t="s">
        <v>364</v>
      </c>
      <c r="E1789" s="254" t="s">
        <v>1</v>
      </c>
      <c r="F1789" s="255" t="s">
        <v>401</v>
      </c>
      <c r="G1789" s="253"/>
      <c r="H1789" s="254" t="s">
        <v>1</v>
      </c>
      <c r="I1789" s="256"/>
      <c r="J1789" s="253"/>
      <c r="K1789" s="253"/>
      <c r="L1789" s="257"/>
      <c r="M1789" s="258"/>
      <c r="N1789" s="259"/>
      <c r="O1789" s="259"/>
      <c r="P1789" s="259"/>
      <c r="Q1789" s="259"/>
      <c r="R1789" s="259"/>
      <c r="S1789" s="259"/>
      <c r="T1789" s="260"/>
      <c r="U1789" s="13"/>
      <c r="V1789" s="13"/>
      <c r="W1789" s="13"/>
      <c r="X1789" s="13"/>
      <c r="Y1789" s="13"/>
      <c r="Z1789" s="13"/>
      <c r="AA1789" s="13"/>
      <c r="AB1789" s="13"/>
      <c r="AC1789" s="13"/>
      <c r="AD1789" s="13"/>
      <c r="AE1789" s="13"/>
      <c r="AT1789" s="261" t="s">
        <v>364</v>
      </c>
      <c r="AU1789" s="261" t="s">
        <v>227</v>
      </c>
      <c r="AV1789" s="13" t="s">
        <v>88</v>
      </c>
      <c r="AW1789" s="13" t="s">
        <v>36</v>
      </c>
      <c r="AX1789" s="13" t="s">
        <v>81</v>
      </c>
      <c r="AY1789" s="261" t="s">
        <v>215</v>
      </c>
    </row>
    <row r="1790" s="14" customFormat="1">
      <c r="A1790" s="14"/>
      <c r="B1790" s="262"/>
      <c r="C1790" s="263"/>
      <c r="D1790" s="233" t="s">
        <v>364</v>
      </c>
      <c r="E1790" s="264" t="s">
        <v>1</v>
      </c>
      <c r="F1790" s="265" t="s">
        <v>1635</v>
      </c>
      <c r="G1790" s="263"/>
      <c r="H1790" s="266">
        <v>155.56899999999999</v>
      </c>
      <c r="I1790" s="267"/>
      <c r="J1790" s="263"/>
      <c r="K1790" s="263"/>
      <c r="L1790" s="268"/>
      <c r="M1790" s="269"/>
      <c r="N1790" s="270"/>
      <c r="O1790" s="270"/>
      <c r="P1790" s="270"/>
      <c r="Q1790" s="270"/>
      <c r="R1790" s="270"/>
      <c r="S1790" s="270"/>
      <c r="T1790" s="271"/>
      <c r="U1790" s="14"/>
      <c r="V1790" s="14"/>
      <c r="W1790" s="14"/>
      <c r="X1790" s="14"/>
      <c r="Y1790" s="14"/>
      <c r="Z1790" s="14"/>
      <c r="AA1790" s="14"/>
      <c r="AB1790" s="14"/>
      <c r="AC1790" s="14"/>
      <c r="AD1790" s="14"/>
      <c r="AE1790" s="14"/>
      <c r="AT1790" s="272" t="s">
        <v>364</v>
      </c>
      <c r="AU1790" s="272" t="s">
        <v>227</v>
      </c>
      <c r="AV1790" s="14" t="s">
        <v>90</v>
      </c>
      <c r="AW1790" s="14" t="s">
        <v>36</v>
      </c>
      <c r="AX1790" s="14" t="s">
        <v>81</v>
      </c>
      <c r="AY1790" s="272" t="s">
        <v>215</v>
      </c>
    </row>
    <row r="1791" s="14" customFormat="1">
      <c r="A1791" s="14"/>
      <c r="B1791" s="262"/>
      <c r="C1791" s="263"/>
      <c r="D1791" s="233" t="s">
        <v>364</v>
      </c>
      <c r="E1791" s="264" t="s">
        <v>1</v>
      </c>
      <c r="F1791" s="265" t="s">
        <v>862</v>
      </c>
      <c r="G1791" s="263"/>
      <c r="H1791" s="266">
        <v>-15.359999999999999</v>
      </c>
      <c r="I1791" s="267"/>
      <c r="J1791" s="263"/>
      <c r="K1791" s="263"/>
      <c r="L1791" s="268"/>
      <c r="M1791" s="269"/>
      <c r="N1791" s="270"/>
      <c r="O1791" s="270"/>
      <c r="P1791" s="270"/>
      <c r="Q1791" s="270"/>
      <c r="R1791" s="270"/>
      <c r="S1791" s="270"/>
      <c r="T1791" s="271"/>
      <c r="U1791" s="14"/>
      <c r="V1791" s="14"/>
      <c r="W1791" s="14"/>
      <c r="X1791" s="14"/>
      <c r="Y1791" s="14"/>
      <c r="Z1791" s="14"/>
      <c r="AA1791" s="14"/>
      <c r="AB1791" s="14"/>
      <c r="AC1791" s="14"/>
      <c r="AD1791" s="14"/>
      <c r="AE1791" s="14"/>
      <c r="AT1791" s="272" t="s">
        <v>364</v>
      </c>
      <c r="AU1791" s="272" t="s">
        <v>227</v>
      </c>
      <c r="AV1791" s="14" t="s">
        <v>90</v>
      </c>
      <c r="AW1791" s="14" t="s">
        <v>36</v>
      </c>
      <c r="AX1791" s="14" t="s">
        <v>81</v>
      </c>
      <c r="AY1791" s="272" t="s">
        <v>215</v>
      </c>
    </row>
    <row r="1792" s="14" customFormat="1">
      <c r="A1792" s="14"/>
      <c r="B1792" s="262"/>
      <c r="C1792" s="263"/>
      <c r="D1792" s="233" t="s">
        <v>364</v>
      </c>
      <c r="E1792" s="264" t="s">
        <v>1</v>
      </c>
      <c r="F1792" s="265" t="s">
        <v>863</v>
      </c>
      <c r="G1792" s="263"/>
      <c r="H1792" s="266">
        <v>-5.7599999999999998</v>
      </c>
      <c r="I1792" s="267"/>
      <c r="J1792" s="263"/>
      <c r="K1792" s="263"/>
      <c r="L1792" s="268"/>
      <c r="M1792" s="269"/>
      <c r="N1792" s="270"/>
      <c r="O1792" s="270"/>
      <c r="P1792" s="270"/>
      <c r="Q1792" s="270"/>
      <c r="R1792" s="270"/>
      <c r="S1792" s="270"/>
      <c r="T1792" s="271"/>
      <c r="U1792" s="14"/>
      <c r="V1792" s="14"/>
      <c r="W1792" s="14"/>
      <c r="X1792" s="14"/>
      <c r="Y1792" s="14"/>
      <c r="Z1792" s="14"/>
      <c r="AA1792" s="14"/>
      <c r="AB1792" s="14"/>
      <c r="AC1792" s="14"/>
      <c r="AD1792" s="14"/>
      <c r="AE1792" s="14"/>
      <c r="AT1792" s="272" t="s">
        <v>364</v>
      </c>
      <c r="AU1792" s="272" t="s">
        <v>227</v>
      </c>
      <c r="AV1792" s="14" t="s">
        <v>90</v>
      </c>
      <c r="AW1792" s="14" t="s">
        <v>36</v>
      </c>
      <c r="AX1792" s="14" t="s">
        <v>81</v>
      </c>
      <c r="AY1792" s="272" t="s">
        <v>215</v>
      </c>
    </row>
    <row r="1793" s="14" customFormat="1">
      <c r="A1793" s="14"/>
      <c r="B1793" s="262"/>
      <c r="C1793" s="263"/>
      <c r="D1793" s="233" t="s">
        <v>364</v>
      </c>
      <c r="E1793" s="264" t="s">
        <v>1</v>
      </c>
      <c r="F1793" s="265" t="s">
        <v>1636</v>
      </c>
      <c r="G1793" s="263"/>
      <c r="H1793" s="266">
        <v>-3.6800000000000002</v>
      </c>
      <c r="I1793" s="267"/>
      <c r="J1793" s="263"/>
      <c r="K1793" s="263"/>
      <c r="L1793" s="268"/>
      <c r="M1793" s="269"/>
      <c r="N1793" s="270"/>
      <c r="O1793" s="270"/>
      <c r="P1793" s="270"/>
      <c r="Q1793" s="270"/>
      <c r="R1793" s="270"/>
      <c r="S1793" s="270"/>
      <c r="T1793" s="271"/>
      <c r="U1793" s="14"/>
      <c r="V1793" s="14"/>
      <c r="W1793" s="14"/>
      <c r="X1793" s="14"/>
      <c r="Y1793" s="14"/>
      <c r="Z1793" s="14"/>
      <c r="AA1793" s="14"/>
      <c r="AB1793" s="14"/>
      <c r="AC1793" s="14"/>
      <c r="AD1793" s="14"/>
      <c r="AE1793" s="14"/>
      <c r="AT1793" s="272" t="s">
        <v>364</v>
      </c>
      <c r="AU1793" s="272" t="s">
        <v>227</v>
      </c>
      <c r="AV1793" s="14" t="s">
        <v>90</v>
      </c>
      <c r="AW1793" s="14" t="s">
        <v>36</v>
      </c>
      <c r="AX1793" s="14" t="s">
        <v>81</v>
      </c>
      <c r="AY1793" s="272" t="s">
        <v>215</v>
      </c>
    </row>
    <row r="1794" s="13" customFormat="1">
      <c r="A1794" s="13"/>
      <c r="B1794" s="252"/>
      <c r="C1794" s="253"/>
      <c r="D1794" s="233" t="s">
        <v>364</v>
      </c>
      <c r="E1794" s="254" t="s">
        <v>1</v>
      </c>
      <c r="F1794" s="255" t="s">
        <v>1637</v>
      </c>
      <c r="G1794" s="253"/>
      <c r="H1794" s="254" t="s">
        <v>1</v>
      </c>
      <c r="I1794" s="256"/>
      <c r="J1794" s="253"/>
      <c r="K1794" s="253"/>
      <c r="L1794" s="257"/>
      <c r="M1794" s="258"/>
      <c r="N1794" s="259"/>
      <c r="O1794" s="259"/>
      <c r="P1794" s="259"/>
      <c r="Q1794" s="259"/>
      <c r="R1794" s="259"/>
      <c r="S1794" s="259"/>
      <c r="T1794" s="260"/>
      <c r="U1794" s="13"/>
      <c r="V1794" s="13"/>
      <c r="W1794" s="13"/>
      <c r="X1794" s="13"/>
      <c r="Y1794" s="13"/>
      <c r="Z1794" s="13"/>
      <c r="AA1794" s="13"/>
      <c r="AB1794" s="13"/>
      <c r="AC1794" s="13"/>
      <c r="AD1794" s="13"/>
      <c r="AE1794" s="13"/>
      <c r="AT1794" s="261" t="s">
        <v>364</v>
      </c>
      <c r="AU1794" s="261" t="s">
        <v>227</v>
      </c>
      <c r="AV1794" s="13" t="s">
        <v>88</v>
      </c>
      <c r="AW1794" s="13" t="s">
        <v>36</v>
      </c>
      <c r="AX1794" s="13" t="s">
        <v>81</v>
      </c>
      <c r="AY1794" s="261" t="s">
        <v>215</v>
      </c>
    </row>
    <row r="1795" s="14" customFormat="1">
      <c r="A1795" s="14"/>
      <c r="B1795" s="262"/>
      <c r="C1795" s="263"/>
      <c r="D1795" s="233" t="s">
        <v>364</v>
      </c>
      <c r="E1795" s="264" t="s">
        <v>1</v>
      </c>
      <c r="F1795" s="265" t="s">
        <v>1638</v>
      </c>
      <c r="G1795" s="263"/>
      <c r="H1795" s="266">
        <v>26.550000000000001</v>
      </c>
      <c r="I1795" s="267"/>
      <c r="J1795" s="263"/>
      <c r="K1795" s="263"/>
      <c r="L1795" s="268"/>
      <c r="M1795" s="269"/>
      <c r="N1795" s="270"/>
      <c r="O1795" s="270"/>
      <c r="P1795" s="270"/>
      <c r="Q1795" s="270"/>
      <c r="R1795" s="270"/>
      <c r="S1795" s="270"/>
      <c r="T1795" s="271"/>
      <c r="U1795" s="14"/>
      <c r="V1795" s="14"/>
      <c r="W1795" s="14"/>
      <c r="X1795" s="14"/>
      <c r="Y1795" s="14"/>
      <c r="Z1795" s="14"/>
      <c r="AA1795" s="14"/>
      <c r="AB1795" s="14"/>
      <c r="AC1795" s="14"/>
      <c r="AD1795" s="14"/>
      <c r="AE1795" s="14"/>
      <c r="AT1795" s="272" t="s">
        <v>364</v>
      </c>
      <c r="AU1795" s="272" t="s">
        <v>227</v>
      </c>
      <c r="AV1795" s="14" t="s">
        <v>90</v>
      </c>
      <c r="AW1795" s="14" t="s">
        <v>36</v>
      </c>
      <c r="AX1795" s="14" t="s">
        <v>81</v>
      </c>
      <c r="AY1795" s="272" t="s">
        <v>215</v>
      </c>
    </row>
    <row r="1796" s="16" customFormat="1">
      <c r="A1796" s="16"/>
      <c r="B1796" s="284"/>
      <c r="C1796" s="285"/>
      <c r="D1796" s="233" t="s">
        <v>364</v>
      </c>
      <c r="E1796" s="286" t="s">
        <v>1</v>
      </c>
      <c r="F1796" s="287" t="s">
        <v>403</v>
      </c>
      <c r="G1796" s="285"/>
      <c r="H1796" s="288">
        <v>382.19200000000001</v>
      </c>
      <c r="I1796" s="289"/>
      <c r="J1796" s="285"/>
      <c r="K1796" s="285"/>
      <c r="L1796" s="290"/>
      <c r="M1796" s="291"/>
      <c r="N1796" s="292"/>
      <c r="O1796" s="292"/>
      <c r="P1796" s="292"/>
      <c r="Q1796" s="292"/>
      <c r="R1796" s="292"/>
      <c r="S1796" s="292"/>
      <c r="T1796" s="293"/>
      <c r="U1796" s="16"/>
      <c r="V1796" s="16"/>
      <c r="W1796" s="16"/>
      <c r="X1796" s="16"/>
      <c r="Y1796" s="16"/>
      <c r="Z1796" s="16"/>
      <c r="AA1796" s="16"/>
      <c r="AB1796" s="16"/>
      <c r="AC1796" s="16"/>
      <c r="AD1796" s="16"/>
      <c r="AE1796" s="16"/>
      <c r="AT1796" s="294" t="s">
        <v>364</v>
      </c>
      <c r="AU1796" s="294" t="s">
        <v>227</v>
      </c>
      <c r="AV1796" s="16" t="s">
        <v>227</v>
      </c>
      <c r="AW1796" s="16" t="s">
        <v>36</v>
      </c>
      <c r="AX1796" s="16" t="s">
        <v>81</v>
      </c>
      <c r="AY1796" s="294" t="s">
        <v>215</v>
      </c>
    </row>
    <row r="1797" s="15" customFormat="1">
      <c r="A1797" s="15"/>
      <c r="B1797" s="273"/>
      <c r="C1797" s="274"/>
      <c r="D1797" s="233" t="s">
        <v>364</v>
      </c>
      <c r="E1797" s="275" t="s">
        <v>1</v>
      </c>
      <c r="F1797" s="276" t="s">
        <v>368</v>
      </c>
      <c r="G1797" s="274"/>
      <c r="H1797" s="277">
        <v>382.19200000000001</v>
      </c>
      <c r="I1797" s="278"/>
      <c r="J1797" s="274"/>
      <c r="K1797" s="274"/>
      <c r="L1797" s="279"/>
      <c r="M1797" s="280"/>
      <c r="N1797" s="281"/>
      <c r="O1797" s="281"/>
      <c r="P1797" s="281"/>
      <c r="Q1797" s="281"/>
      <c r="R1797" s="281"/>
      <c r="S1797" s="281"/>
      <c r="T1797" s="282"/>
      <c r="U1797" s="15"/>
      <c r="V1797" s="15"/>
      <c r="W1797" s="15"/>
      <c r="X1797" s="15"/>
      <c r="Y1797" s="15"/>
      <c r="Z1797" s="15"/>
      <c r="AA1797" s="15"/>
      <c r="AB1797" s="15"/>
      <c r="AC1797" s="15"/>
      <c r="AD1797" s="15"/>
      <c r="AE1797" s="15"/>
      <c r="AT1797" s="283" t="s">
        <v>364</v>
      </c>
      <c r="AU1797" s="283" t="s">
        <v>227</v>
      </c>
      <c r="AV1797" s="15" t="s">
        <v>214</v>
      </c>
      <c r="AW1797" s="15" t="s">
        <v>36</v>
      </c>
      <c r="AX1797" s="15" t="s">
        <v>88</v>
      </c>
      <c r="AY1797" s="283" t="s">
        <v>215</v>
      </c>
    </row>
    <row r="1798" s="2" customFormat="1" ht="49.05" customHeight="1">
      <c r="A1798" s="39"/>
      <c r="B1798" s="40"/>
      <c r="C1798" s="220" t="s">
        <v>1689</v>
      </c>
      <c r="D1798" s="220" t="s">
        <v>216</v>
      </c>
      <c r="E1798" s="221" t="s">
        <v>1690</v>
      </c>
      <c r="F1798" s="222" t="s">
        <v>1691</v>
      </c>
      <c r="G1798" s="223" t="s">
        <v>523</v>
      </c>
      <c r="H1798" s="224">
        <v>382.19200000000001</v>
      </c>
      <c r="I1798" s="225"/>
      <c r="J1798" s="226">
        <f>ROUND(I1798*H1798,2)</f>
        <v>0</v>
      </c>
      <c r="K1798" s="222" t="s">
        <v>359</v>
      </c>
      <c r="L1798" s="45"/>
      <c r="M1798" s="227" t="s">
        <v>1</v>
      </c>
      <c r="N1798" s="228" t="s">
        <v>46</v>
      </c>
      <c r="O1798" s="92"/>
      <c r="P1798" s="229">
        <f>O1798*H1798</f>
        <v>0</v>
      </c>
      <c r="Q1798" s="229">
        <v>0.011679999999999999</v>
      </c>
      <c r="R1798" s="229">
        <f>Q1798*H1798</f>
        <v>4.46400256</v>
      </c>
      <c r="S1798" s="229">
        <v>0</v>
      </c>
      <c r="T1798" s="230">
        <f>S1798*H1798</f>
        <v>0</v>
      </c>
      <c r="U1798" s="39"/>
      <c r="V1798" s="39"/>
      <c r="W1798" s="39"/>
      <c r="X1798" s="39"/>
      <c r="Y1798" s="39"/>
      <c r="Z1798" s="39"/>
      <c r="AA1798" s="39"/>
      <c r="AB1798" s="39"/>
      <c r="AC1798" s="39"/>
      <c r="AD1798" s="39"/>
      <c r="AE1798" s="39"/>
      <c r="AR1798" s="231" t="s">
        <v>214</v>
      </c>
      <c r="AT1798" s="231" t="s">
        <v>216</v>
      </c>
      <c r="AU1798" s="231" t="s">
        <v>227</v>
      </c>
      <c r="AY1798" s="18" t="s">
        <v>215</v>
      </c>
      <c r="BE1798" s="232">
        <f>IF(N1798="základní",J1798,0)</f>
        <v>0</v>
      </c>
      <c r="BF1798" s="232">
        <f>IF(N1798="snížená",J1798,0)</f>
        <v>0</v>
      </c>
      <c r="BG1798" s="232">
        <f>IF(N1798="zákl. přenesená",J1798,0)</f>
        <v>0</v>
      </c>
      <c r="BH1798" s="232">
        <f>IF(N1798="sníž. přenesená",J1798,0)</f>
        <v>0</v>
      </c>
      <c r="BI1798" s="232">
        <f>IF(N1798="nulová",J1798,0)</f>
        <v>0</v>
      </c>
      <c r="BJ1798" s="18" t="s">
        <v>88</v>
      </c>
      <c r="BK1798" s="232">
        <f>ROUND(I1798*H1798,2)</f>
        <v>0</v>
      </c>
      <c r="BL1798" s="18" t="s">
        <v>214</v>
      </c>
      <c r="BM1798" s="231" t="s">
        <v>1692</v>
      </c>
    </row>
    <row r="1799" s="2" customFormat="1">
      <c r="A1799" s="39"/>
      <c r="B1799" s="40"/>
      <c r="C1799" s="41"/>
      <c r="D1799" s="233" t="s">
        <v>221</v>
      </c>
      <c r="E1799" s="41"/>
      <c r="F1799" s="234" t="s">
        <v>1693</v>
      </c>
      <c r="G1799" s="41"/>
      <c r="H1799" s="41"/>
      <c r="I1799" s="235"/>
      <c r="J1799" s="41"/>
      <c r="K1799" s="41"/>
      <c r="L1799" s="45"/>
      <c r="M1799" s="236"/>
      <c r="N1799" s="237"/>
      <c r="O1799" s="92"/>
      <c r="P1799" s="92"/>
      <c r="Q1799" s="92"/>
      <c r="R1799" s="92"/>
      <c r="S1799" s="92"/>
      <c r="T1799" s="93"/>
      <c r="U1799" s="39"/>
      <c r="V1799" s="39"/>
      <c r="W1799" s="39"/>
      <c r="X1799" s="39"/>
      <c r="Y1799" s="39"/>
      <c r="Z1799" s="39"/>
      <c r="AA1799" s="39"/>
      <c r="AB1799" s="39"/>
      <c r="AC1799" s="39"/>
      <c r="AD1799" s="39"/>
      <c r="AE1799" s="39"/>
      <c r="AT1799" s="18" t="s">
        <v>221</v>
      </c>
      <c r="AU1799" s="18" t="s">
        <v>227</v>
      </c>
    </row>
    <row r="1800" s="2" customFormat="1">
      <c r="A1800" s="39"/>
      <c r="B1800" s="40"/>
      <c r="C1800" s="41"/>
      <c r="D1800" s="250" t="s">
        <v>362</v>
      </c>
      <c r="E1800" s="41"/>
      <c r="F1800" s="251" t="s">
        <v>1694</v>
      </c>
      <c r="G1800" s="41"/>
      <c r="H1800" s="41"/>
      <c r="I1800" s="235"/>
      <c r="J1800" s="41"/>
      <c r="K1800" s="41"/>
      <c r="L1800" s="45"/>
      <c r="M1800" s="236"/>
      <c r="N1800" s="237"/>
      <c r="O1800" s="92"/>
      <c r="P1800" s="92"/>
      <c r="Q1800" s="92"/>
      <c r="R1800" s="92"/>
      <c r="S1800" s="92"/>
      <c r="T1800" s="93"/>
      <c r="U1800" s="39"/>
      <c r="V1800" s="39"/>
      <c r="W1800" s="39"/>
      <c r="X1800" s="39"/>
      <c r="Y1800" s="39"/>
      <c r="Z1800" s="39"/>
      <c r="AA1800" s="39"/>
      <c r="AB1800" s="39"/>
      <c r="AC1800" s="39"/>
      <c r="AD1800" s="39"/>
      <c r="AE1800" s="39"/>
      <c r="AT1800" s="18" t="s">
        <v>362</v>
      </c>
      <c r="AU1800" s="18" t="s">
        <v>227</v>
      </c>
    </row>
    <row r="1801" s="2" customFormat="1" ht="24.15" customHeight="1">
      <c r="A1801" s="39"/>
      <c r="B1801" s="40"/>
      <c r="C1801" s="295" t="s">
        <v>1695</v>
      </c>
      <c r="D1801" s="295" t="s">
        <v>539</v>
      </c>
      <c r="E1801" s="296" t="s">
        <v>1696</v>
      </c>
      <c r="F1801" s="297" t="s">
        <v>1697</v>
      </c>
      <c r="G1801" s="298" t="s">
        <v>523</v>
      </c>
      <c r="H1801" s="299">
        <v>401.30200000000002</v>
      </c>
      <c r="I1801" s="300"/>
      <c r="J1801" s="301">
        <f>ROUND(I1801*H1801,2)</f>
        <v>0</v>
      </c>
      <c r="K1801" s="297" t="s">
        <v>359</v>
      </c>
      <c r="L1801" s="302"/>
      <c r="M1801" s="303" t="s">
        <v>1</v>
      </c>
      <c r="N1801" s="304" t="s">
        <v>46</v>
      </c>
      <c r="O1801" s="92"/>
      <c r="P1801" s="229">
        <f>O1801*H1801</f>
        <v>0</v>
      </c>
      <c r="Q1801" s="229">
        <v>0.031</v>
      </c>
      <c r="R1801" s="229">
        <f>Q1801*H1801</f>
        <v>12.440362</v>
      </c>
      <c r="S1801" s="229">
        <v>0</v>
      </c>
      <c r="T1801" s="230">
        <f>S1801*H1801</f>
        <v>0</v>
      </c>
      <c r="U1801" s="39"/>
      <c r="V1801" s="39"/>
      <c r="W1801" s="39"/>
      <c r="X1801" s="39"/>
      <c r="Y1801" s="39"/>
      <c r="Z1801" s="39"/>
      <c r="AA1801" s="39"/>
      <c r="AB1801" s="39"/>
      <c r="AC1801" s="39"/>
      <c r="AD1801" s="39"/>
      <c r="AE1801" s="39"/>
      <c r="AR1801" s="231" t="s">
        <v>251</v>
      </c>
      <c r="AT1801" s="231" t="s">
        <v>539</v>
      </c>
      <c r="AU1801" s="231" t="s">
        <v>227</v>
      </c>
      <c r="AY1801" s="18" t="s">
        <v>215</v>
      </c>
      <c r="BE1801" s="232">
        <f>IF(N1801="základní",J1801,0)</f>
        <v>0</v>
      </c>
      <c r="BF1801" s="232">
        <f>IF(N1801="snížená",J1801,0)</f>
        <v>0</v>
      </c>
      <c r="BG1801" s="232">
        <f>IF(N1801="zákl. přenesená",J1801,0)</f>
        <v>0</v>
      </c>
      <c r="BH1801" s="232">
        <f>IF(N1801="sníž. přenesená",J1801,0)</f>
        <v>0</v>
      </c>
      <c r="BI1801" s="232">
        <f>IF(N1801="nulová",J1801,0)</f>
        <v>0</v>
      </c>
      <c r="BJ1801" s="18" t="s">
        <v>88</v>
      </c>
      <c r="BK1801" s="232">
        <f>ROUND(I1801*H1801,2)</f>
        <v>0</v>
      </c>
      <c r="BL1801" s="18" t="s">
        <v>214</v>
      </c>
      <c r="BM1801" s="231" t="s">
        <v>1698</v>
      </c>
    </row>
    <row r="1802" s="2" customFormat="1">
      <c r="A1802" s="39"/>
      <c r="B1802" s="40"/>
      <c r="C1802" s="41"/>
      <c r="D1802" s="233" t="s">
        <v>221</v>
      </c>
      <c r="E1802" s="41"/>
      <c r="F1802" s="234" t="s">
        <v>1697</v>
      </c>
      <c r="G1802" s="41"/>
      <c r="H1802" s="41"/>
      <c r="I1802" s="235"/>
      <c r="J1802" s="41"/>
      <c r="K1802" s="41"/>
      <c r="L1802" s="45"/>
      <c r="M1802" s="236"/>
      <c r="N1802" s="237"/>
      <c r="O1802" s="92"/>
      <c r="P1802" s="92"/>
      <c r="Q1802" s="92"/>
      <c r="R1802" s="92"/>
      <c r="S1802" s="92"/>
      <c r="T1802" s="93"/>
      <c r="U1802" s="39"/>
      <c r="V1802" s="39"/>
      <c r="W1802" s="39"/>
      <c r="X1802" s="39"/>
      <c r="Y1802" s="39"/>
      <c r="Z1802" s="39"/>
      <c r="AA1802" s="39"/>
      <c r="AB1802" s="39"/>
      <c r="AC1802" s="39"/>
      <c r="AD1802" s="39"/>
      <c r="AE1802" s="39"/>
      <c r="AT1802" s="18" t="s">
        <v>221</v>
      </c>
      <c r="AU1802" s="18" t="s">
        <v>227</v>
      </c>
    </row>
    <row r="1803" s="14" customFormat="1">
      <c r="A1803" s="14"/>
      <c r="B1803" s="262"/>
      <c r="C1803" s="263"/>
      <c r="D1803" s="233" t="s">
        <v>364</v>
      </c>
      <c r="E1803" s="264" t="s">
        <v>1</v>
      </c>
      <c r="F1803" s="265" t="s">
        <v>1699</v>
      </c>
      <c r="G1803" s="263"/>
      <c r="H1803" s="266">
        <v>401.30200000000002</v>
      </c>
      <c r="I1803" s="267"/>
      <c r="J1803" s="263"/>
      <c r="K1803" s="263"/>
      <c r="L1803" s="268"/>
      <c r="M1803" s="269"/>
      <c r="N1803" s="270"/>
      <c r="O1803" s="270"/>
      <c r="P1803" s="270"/>
      <c r="Q1803" s="270"/>
      <c r="R1803" s="270"/>
      <c r="S1803" s="270"/>
      <c r="T1803" s="271"/>
      <c r="U1803" s="14"/>
      <c r="V1803" s="14"/>
      <c r="W1803" s="14"/>
      <c r="X1803" s="14"/>
      <c r="Y1803" s="14"/>
      <c r="Z1803" s="14"/>
      <c r="AA1803" s="14"/>
      <c r="AB1803" s="14"/>
      <c r="AC1803" s="14"/>
      <c r="AD1803" s="14"/>
      <c r="AE1803" s="14"/>
      <c r="AT1803" s="272" t="s">
        <v>364</v>
      </c>
      <c r="AU1803" s="272" t="s">
        <v>227</v>
      </c>
      <c r="AV1803" s="14" t="s">
        <v>90</v>
      </c>
      <c r="AW1803" s="14" t="s">
        <v>36</v>
      </c>
      <c r="AX1803" s="14" t="s">
        <v>81</v>
      </c>
      <c r="AY1803" s="272" t="s">
        <v>215</v>
      </c>
    </row>
    <row r="1804" s="15" customFormat="1">
      <c r="A1804" s="15"/>
      <c r="B1804" s="273"/>
      <c r="C1804" s="274"/>
      <c r="D1804" s="233" t="s">
        <v>364</v>
      </c>
      <c r="E1804" s="275" t="s">
        <v>1</v>
      </c>
      <c r="F1804" s="276" t="s">
        <v>368</v>
      </c>
      <c r="G1804" s="274"/>
      <c r="H1804" s="277">
        <v>401.30200000000002</v>
      </c>
      <c r="I1804" s="278"/>
      <c r="J1804" s="274"/>
      <c r="K1804" s="274"/>
      <c r="L1804" s="279"/>
      <c r="M1804" s="280"/>
      <c r="N1804" s="281"/>
      <c r="O1804" s="281"/>
      <c r="P1804" s="281"/>
      <c r="Q1804" s="281"/>
      <c r="R1804" s="281"/>
      <c r="S1804" s="281"/>
      <c r="T1804" s="282"/>
      <c r="U1804" s="15"/>
      <c r="V1804" s="15"/>
      <c r="W1804" s="15"/>
      <c r="X1804" s="15"/>
      <c r="Y1804" s="15"/>
      <c r="Z1804" s="15"/>
      <c r="AA1804" s="15"/>
      <c r="AB1804" s="15"/>
      <c r="AC1804" s="15"/>
      <c r="AD1804" s="15"/>
      <c r="AE1804" s="15"/>
      <c r="AT1804" s="283" t="s">
        <v>364</v>
      </c>
      <c r="AU1804" s="283" t="s">
        <v>227</v>
      </c>
      <c r="AV1804" s="15" t="s">
        <v>214</v>
      </c>
      <c r="AW1804" s="15" t="s">
        <v>36</v>
      </c>
      <c r="AX1804" s="15" t="s">
        <v>88</v>
      </c>
      <c r="AY1804" s="283" t="s">
        <v>215</v>
      </c>
    </row>
    <row r="1805" s="2" customFormat="1" ht="37.8" customHeight="1">
      <c r="A1805" s="39"/>
      <c r="B1805" s="40"/>
      <c r="C1805" s="220" t="s">
        <v>1700</v>
      </c>
      <c r="D1805" s="220" t="s">
        <v>216</v>
      </c>
      <c r="E1805" s="221" t="s">
        <v>1701</v>
      </c>
      <c r="F1805" s="222" t="s">
        <v>1702</v>
      </c>
      <c r="G1805" s="223" t="s">
        <v>523</v>
      </c>
      <c r="H1805" s="224">
        <v>382.19200000000001</v>
      </c>
      <c r="I1805" s="225"/>
      <c r="J1805" s="226">
        <f>ROUND(I1805*H1805,2)</f>
        <v>0</v>
      </c>
      <c r="K1805" s="222" t="s">
        <v>359</v>
      </c>
      <c r="L1805" s="45"/>
      <c r="M1805" s="227" t="s">
        <v>1</v>
      </c>
      <c r="N1805" s="228" t="s">
        <v>46</v>
      </c>
      <c r="O1805" s="92"/>
      <c r="P1805" s="229">
        <f>O1805*H1805</f>
        <v>0</v>
      </c>
      <c r="Q1805" s="229">
        <v>8.0000000000000007E-05</v>
      </c>
      <c r="R1805" s="229">
        <f>Q1805*H1805</f>
        <v>0.030575360000000003</v>
      </c>
      <c r="S1805" s="229">
        <v>0</v>
      </c>
      <c r="T1805" s="230">
        <f>S1805*H1805</f>
        <v>0</v>
      </c>
      <c r="U1805" s="39"/>
      <c r="V1805" s="39"/>
      <c r="W1805" s="39"/>
      <c r="X1805" s="39"/>
      <c r="Y1805" s="39"/>
      <c r="Z1805" s="39"/>
      <c r="AA1805" s="39"/>
      <c r="AB1805" s="39"/>
      <c r="AC1805" s="39"/>
      <c r="AD1805" s="39"/>
      <c r="AE1805" s="39"/>
      <c r="AR1805" s="231" t="s">
        <v>214</v>
      </c>
      <c r="AT1805" s="231" t="s">
        <v>216</v>
      </c>
      <c r="AU1805" s="231" t="s">
        <v>227</v>
      </c>
      <c r="AY1805" s="18" t="s">
        <v>215</v>
      </c>
      <c r="BE1805" s="232">
        <f>IF(N1805="základní",J1805,0)</f>
        <v>0</v>
      </c>
      <c r="BF1805" s="232">
        <f>IF(N1805="snížená",J1805,0)</f>
        <v>0</v>
      </c>
      <c r="BG1805" s="232">
        <f>IF(N1805="zákl. přenesená",J1805,0)</f>
        <v>0</v>
      </c>
      <c r="BH1805" s="232">
        <f>IF(N1805="sníž. přenesená",J1805,0)</f>
        <v>0</v>
      </c>
      <c r="BI1805" s="232">
        <f>IF(N1805="nulová",J1805,0)</f>
        <v>0</v>
      </c>
      <c r="BJ1805" s="18" t="s">
        <v>88</v>
      </c>
      <c r="BK1805" s="232">
        <f>ROUND(I1805*H1805,2)</f>
        <v>0</v>
      </c>
      <c r="BL1805" s="18" t="s">
        <v>214</v>
      </c>
      <c r="BM1805" s="231" t="s">
        <v>1703</v>
      </c>
    </row>
    <row r="1806" s="2" customFormat="1">
      <c r="A1806" s="39"/>
      <c r="B1806" s="40"/>
      <c r="C1806" s="41"/>
      <c r="D1806" s="233" t="s">
        <v>221</v>
      </c>
      <c r="E1806" s="41"/>
      <c r="F1806" s="234" t="s">
        <v>1704</v>
      </c>
      <c r="G1806" s="41"/>
      <c r="H1806" s="41"/>
      <c r="I1806" s="235"/>
      <c r="J1806" s="41"/>
      <c r="K1806" s="41"/>
      <c r="L1806" s="45"/>
      <c r="M1806" s="236"/>
      <c r="N1806" s="237"/>
      <c r="O1806" s="92"/>
      <c r="P1806" s="92"/>
      <c r="Q1806" s="92"/>
      <c r="R1806" s="92"/>
      <c r="S1806" s="92"/>
      <c r="T1806" s="93"/>
      <c r="U1806" s="39"/>
      <c r="V1806" s="39"/>
      <c r="W1806" s="39"/>
      <c r="X1806" s="39"/>
      <c r="Y1806" s="39"/>
      <c r="Z1806" s="39"/>
      <c r="AA1806" s="39"/>
      <c r="AB1806" s="39"/>
      <c r="AC1806" s="39"/>
      <c r="AD1806" s="39"/>
      <c r="AE1806" s="39"/>
      <c r="AT1806" s="18" t="s">
        <v>221</v>
      </c>
      <c r="AU1806" s="18" t="s">
        <v>227</v>
      </c>
    </row>
    <row r="1807" s="2" customFormat="1">
      <c r="A1807" s="39"/>
      <c r="B1807" s="40"/>
      <c r="C1807" s="41"/>
      <c r="D1807" s="250" t="s">
        <v>362</v>
      </c>
      <c r="E1807" s="41"/>
      <c r="F1807" s="251" t="s">
        <v>1705</v>
      </c>
      <c r="G1807" s="41"/>
      <c r="H1807" s="41"/>
      <c r="I1807" s="235"/>
      <c r="J1807" s="41"/>
      <c r="K1807" s="41"/>
      <c r="L1807" s="45"/>
      <c r="M1807" s="236"/>
      <c r="N1807" s="237"/>
      <c r="O1807" s="92"/>
      <c r="P1807" s="92"/>
      <c r="Q1807" s="92"/>
      <c r="R1807" s="92"/>
      <c r="S1807" s="92"/>
      <c r="T1807" s="93"/>
      <c r="U1807" s="39"/>
      <c r="V1807" s="39"/>
      <c r="W1807" s="39"/>
      <c r="X1807" s="39"/>
      <c r="Y1807" s="39"/>
      <c r="Z1807" s="39"/>
      <c r="AA1807" s="39"/>
      <c r="AB1807" s="39"/>
      <c r="AC1807" s="39"/>
      <c r="AD1807" s="39"/>
      <c r="AE1807" s="39"/>
      <c r="AT1807" s="18" t="s">
        <v>362</v>
      </c>
      <c r="AU1807" s="18" t="s">
        <v>227</v>
      </c>
    </row>
    <row r="1808" s="2" customFormat="1" ht="24.15" customHeight="1">
      <c r="A1808" s="39"/>
      <c r="B1808" s="40"/>
      <c r="C1808" s="220" t="s">
        <v>1706</v>
      </c>
      <c r="D1808" s="220" t="s">
        <v>216</v>
      </c>
      <c r="E1808" s="221" t="s">
        <v>1707</v>
      </c>
      <c r="F1808" s="222" t="s">
        <v>1708</v>
      </c>
      <c r="G1808" s="223" t="s">
        <v>523</v>
      </c>
      <c r="H1808" s="224">
        <v>425.618</v>
      </c>
      <c r="I1808" s="225"/>
      <c r="J1808" s="226">
        <f>ROUND(I1808*H1808,2)</f>
        <v>0</v>
      </c>
      <c r="K1808" s="222" t="s">
        <v>359</v>
      </c>
      <c r="L1808" s="45"/>
      <c r="M1808" s="227" t="s">
        <v>1</v>
      </c>
      <c r="N1808" s="228" t="s">
        <v>46</v>
      </c>
      <c r="O1808" s="92"/>
      <c r="P1808" s="229">
        <f>O1808*H1808</f>
        <v>0</v>
      </c>
      <c r="Q1808" s="229">
        <v>0.00013999999999999999</v>
      </c>
      <c r="R1808" s="229">
        <f>Q1808*H1808</f>
        <v>0.059586519999999997</v>
      </c>
      <c r="S1808" s="229">
        <v>0</v>
      </c>
      <c r="T1808" s="230">
        <f>S1808*H1808</f>
        <v>0</v>
      </c>
      <c r="U1808" s="39"/>
      <c r="V1808" s="39"/>
      <c r="W1808" s="39"/>
      <c r="X1808" s="39"/>
      <c r="Y1808" s="39"/>
      <c r="Z1808" s="39"/>
      <c r="AA1808" s="39"/>
      <c r="AB1808" s="39"/>
      <c r="AC1808" s="39"/>
      <c r="AD1808" s="39"/>
      <c r="AE1808" s="39"/>
      <c r="AR1808" s="231" t="s">
        <v>214</v>
      </c>
      <c r="AT1808" s="231" t="s">
        <v>216</v>
      </c>
      <c r="AU1808" s="231" t="s">
        <v>227</v>
      </c>
      <c r="AY1808" s="18" t="s">
        <v>215</v>
      </c>
      <c r="BE1808" s="232">
        <f>IF(N1808="základní",J1808,0)</f>
        <v>0</v>
      </c>
      <c r="BF1808" s="232">
        <f>IF(N1808="snížená",J1808,0)</f>
        <v>0</v>
      </c>
      <c r="BG1808" s="232">
        <f>IF(N1808="zákl. přenesená",J1808,0)</f>
        <v>0</v>
      </c>
      <c r="BH1808" s="232">
        <f>IF(N1808="sníž. přenesená",J1808,0)</f>
        <v>0</v>
      </c>
      <c r="BI1808" s="232">
        <f>IF(N1808="nulová",J1808,0)</f>
        <v>0</v>
      </c>
      <c r="BJ1808" s="18" t="s">
        <v>88</v>
      </c>
      <c r="BK1808" s="232">
        <f>ROUND(I1808*H1808,2)</f>
        <v>0</v>
      </c>
      <c r="BL1808" s="18" t="s">
        <v>214</v>
      </c>
      <c r="BM1808" s="231" t="s">
        <v>1709</v>
      </c>
    </row>
    <row r="1809" s="2" customFormat="1">
      <c r="A1809" s="39"/>
      <c r="B1809" s="40"/>
      <c r="C1809" s="41"/>
      <c r="D1809" s="233" t="s">
        <v>221</v>
      </c>
      <c r="E1809" s="41"/>
      <c r="F1809" s="234" t="s">
        <v>1710</v>
      </c>
      <c r="G1809" s="41"/>
      <c r="H1809" s="41"/>
      <c r="I1809" s="235"/>
      <c r="J1809" s="41"/>
      <c r="K1809" s="41"/>
      <c r="L1809" s="45"/>
      <c r="M1809" s="236"/>
      <c r="N1809" s="237"/>
      <c r="O1809" s="92"/>
      <c r="P1809" s="92"/>
      <c r="Q1809" s="92"/>
      <c r="R1809" s="92"/>
      <c r="S1809" s="92"/>
      <c r="T1809" s="93"/>
      <c r="U1809" s="39"/>
      <c r="V1809" s="39"/>
      <c r="W1809" s="39"/>
      <c r="X1809" s="39"/>
      <c r="Y1809" s="39"/>
      <c r="Z1809" s="39"/>
      <c r="AA1809" s="39"/>
      <c r="AB1809" s="39"/>
      <c r="AC1809" s="39"/>
      <c r="AD1809" s="39"/>
      <c r="AE1809" s="39"/>
      <c r="AT1809" s="18" t="s">
        <v>221</v>
      </c>
      <c r="AU1809" s="18" t="s">
        <v>227</v>
      </c>
    </row>
    <row r="1810" s="2" customFormat="1">
      <c r="A1810" s="39"/>
      <c r="B1810" s="40"/>
      <c r="C1810" s="41"/>
      <c r="D1810" s="250" t="s">
        <v>362</v>
      </c>
      <c r="E1810" s="41"/>
      <c r="F1810" s="251" t="s">
        <v>1711</v>
      </c>
      <c r="G1810" s="41"/>
      <c r="H1810" s="41"/>
      <c r="I1810" s="235"/>
      <c r="J1810" s="41"/>
      <c r="K1810" s="41"/>
      <c r="L1810" s="45"/>
      <c r="M1810" s="236"/>
      <c r="N1810" s="237"/>
      <c r="O1810" s="92"/>
      <c r="P1810" s="92"/>
      <c r="Q1810" s="92"/>
      <c r="R1810" s="92"/>
      <c r="S1810" s="92"/>
      <c r="T1810" s="93"/>
      <c r="U1810" s="39"/>
      <c r="V1810" s="39"/>
      <c r="W1810" s="39"/>
      <c r="X1810" s="39"/>
      <c r="Y1810" s="39"/>
      <c r="Z1810" s="39"/>
      <c r="AA1810" s="39"/>
      <c r="AB1810" s="39"/>
      <c r="AC1810" s="39"/>
      <c r="AD1810" s="39"/>
      <c r="AE1810" s="39"/>
      <c r="AT1810" s="18" t="s">
        <v>362</v>
      </c>
      <c r="AU1810" s="18" t="s">
        <v>227</v>
      </c>
    </row>
    <row r="1811" s="14" customFormat="1">
      <c r="A1811" s="14"/>
      <c r="B1811" s="262"/>
      <c r="C1811" s="263"/>
      <c r="D1811" s="233" t="s">
        <v>364</v>
      </c>
      <c r="E1811" s="264" t="s">
        <v>1</v>
      </c>
      <c r="F1811" s="265" t="s">
        <v>1712</v>
      </c>
      <c r="G1811" s="263"/>
      <c r="H1811" s="266">
        <v>382.19200000000001</v>
      </c>
      <c r="I1811" s="267"/>
      <c r="J1811" s="263"/>
      <c r="K1811" s="263"/>
      <c r="L1811" s="268"/>
      <c r="M1811" s="269"/>
      <c r="N1811" s="270"/>
      <c r="O1811" s="270"/>
      <c r="P1811" s="270"/>
      <c r="Q1811" s="270"/>
      <c r="R1811" s="270"/>
      <c r="S1811" s="270"/>
      <c r="T1811" s="271"/>
      <c r="U1811" s="14"/>
      <c r="V1811" s="14"/>
      <c r="W1811" s="14"/>
      <c r="X1811" s="14"/>
      <c r="Y1811" s="14"/>
      <c r="Z1811" s="14"/>
      <c r="AA1811" s="14"/>
      <c r="AB1811" s="14"/>
      <c r="AC1811" s="14"/>
      <c r="AD1811" s="14"/>
      <c r="AE1811" s="14"/>
      <c r="AT1811" s="272" t="s">
        <v>364</v>
      </c>
      <c r="AU1811" s="272" t="s">
        <v>227</v>
      </c>
      <c r="AV1811" s="14" t="s">
        <v>90</v>
      </c>
      <c r="AW1811" s="14" t="s">
        <v>36</v>
      </c>
      <c r="AX1811" s="14" t="s">
        <v>81</v>
      </c>
      <c r="AY1811" s="272" t="s">
        <v>215</v>
      </c>
    </row>
    <row r="1812" s="13" customFormat="1">
      <c r="A1812" s="13"/>
      <c r="B1812" s="252"/>
      <c r="C1812" s="253"/>
      <c r="D1812" s="233" t="s">
        <v>364</v>
      </c>
      <c r="E1812" s="254" t="s">
        <v>1</v>
      </c>
      <c r="F1812" s="255" t="s">
        <v>1713</v>
      </c>
      <c r="G1812" s="253"/>
      <c r="H1812" s="254" t="s">
        <v>1</v>
      </c>
      <c r="I1812" s="256"/>
      <c r="J1812" s="253"/>
      <c r="K1812" s="253"/>
      <c r="L1812" s="257"/>
      <c r="M1812" s="258"/>
      <c r="N1812" s="259"/>
      <c r="O1812" s="259"/>
      <c r="P1812" s="259"/>
      <c r="Q1812" s="259"/>
      <c r="R1812" s="259"/>
      <c r="S1812" s="259"/>
      <c r="T1812" s="260"/>
      <c r="U1812" s="13"/>
      <c r="V1812" s="13"/>
      <c r="W1812" s="13"/>
      <c r="X1812" s="13"/>
      <c r="Y1812" s="13"/>
      <c r="Z1812" s="13"/>
      <c r="AA1812" s="13"/>
      <c r="AB1812" s="13"/>
      <c r="AC1812" s="13"/>
      <c r="AD1812" s="13"/>
      <c r="AE1812" s="13"/>
      <c r="AT1812" s="261" t="s">
        <v>364</v>
      </c>
      <c r="AU1812" s="261" t="s">
        <v>227</v>
      </c>
      <c r="AV1812" s="13" t="s">
        <v>88</v>
      </c>
      <c r="AW1812" s="13" t="s">
        <v>36</v>
      </c>
      <c r="AX1812" s="13" t="s">
        <v>81</v>
      </c>
      <c r="AY1812" s="261" t="s">
        <v>215</v>
      </c>
    </row>
    <row r="1813" s="14" customFormat="1">
      <c r="A1813" s="14"/>
      <c r="B1813" s="262"/>
      <c r="C1813" s="263"/>
      <c r="D1813" s="233" t="s">
        <v>364</v>
      </c>
      <c r="E1813" s="264" t="s">
        <v>1</v>
      </c>
      <c r="F1813" s="265" t="s">
        <v>1714</v>
      </c>
      <c r="G1813" s="263"/>
      <c r="H1813" s="266">
        <v>43.426000000000002</v>
      </c>
      <c r="I1813" s="267"/>
      <c r="J1813" s="263"/>
      <c r="K1813" s="263"/>
      <c r="L1813" s="268"/>
      <c r="M1813" s="269"/>
      <c r="N1813" s="270"/>
      <c r="O1813" s="270"/>
      <c r="P1813" s="270"/>
      <c r="Q1813" s="270"/>
      <c r="R1813" s="270"/>
      <c r="S1813" s="270"/>
      <c r="T1813" s="271"/>
      <c r="U1813" s="14"/>
      <c r="V1813" s="14"/>
      <c r="W1813" s="14"/>
      <c r="X1813" s="14"/>
      <c r="Y1813" s="14"/>
      <c r="Z1813" s="14"/>
      <c r="AA1813" s="14"/>
      <c r="AB1813" s="14"/>
      <c r="AC1813" s="14"/>
      <c r="AD1813" s="14"/>
      <c r="AE1813" s="14"/>
      <c r="AT1813" s="272" t="s">
        <v>364</v>
      </c>
      <c r="AU1813" s="272" t="s">
        <v>227</v>
      </c>
      <c r="AV1813" s="14" t="s">
        <v>90</v>
      </c>
      <c r="AW1813" s="14" t="s">
        <v>36</v>
      </c>
      <c r="AX1813" s="14" t="s">
        <v>81</v>
      </c>
      <c r="AY1813" s="272" t="s">
        <v>215</v>
      </c>
    </row>
    <row r="1814" s="15" customFormat="1">
      <c r="A1814" s="15"/>
      <c r="B1814" s="273"/>
      <c r="C1814" s="274"/>
      <c r="D1814" s="233" t="s">
        <v>364</v>
      </c>
      <c r="E1814" s="275" t="s">
        <v>1</v>
      </c>
      <c r="F1814" s="276" t="s">
        <v>368</v>
      </c>
      <c r="G1814" s="274"/>
      <c r="H1814" s="277">
        <v>425.618</v>
      </c>
      <c r="I1814" s="278"/>
      <c r="J1814" s="274"/>
      <c r="K1814" s="274"/>
      <c r="L1814" s="279"/>
      <c r="M1814" s="280"/>
      <c r="N1814" s="281"/>
      <c r="O1814" s="281"/>
      <c r="P1814" s="281"/>
      <c r="Q1814" s="281"/>
      <c r="R1814" s="281"/>
      <c r="S1814" s="281"/>
      <c r="T1814" s="282"/>
      <c r="U1814" s="15"/>
      <c r="V1814" s="15"/>
      <c r="W1814" s="15"/>
      <c r="X1814" s="15"/>
      <c r="Y1814" s="15"/>
      <c r="Z1814" s="15"/>
      <c r="AA1814" s="15"/>
      <c r="AB1814" s="15"/>
      <c r="AC1814" s="15"/>
      <c r="AD1814" s="15"/>
      <c r="AE1814" s="15"/>
      <c r="AT1814" s="283" t="s">
        <v>364</v>
      </c>
      <c r="AU1814" s="283" t="s">
        <v>227</v>
      </c>
      <c r="AV1814" s="15" t="s">
        <v>214</v>
      </c>
      <c r="AW1814" s="15" t="s">
        <v>36</v>
      </c>
      <c r="AX1814" s="15" t="s">
        <v>88</v>
      </c>
      <c r="AY1814" s="283" t="s">
        <v>215</v>
      </c>
    </row>
    <row r="1815" s="2" customFormat="1" ht="33" customHeight="1">
      <c r="A1815" s="39"/>
      <c r="B1815" s="40"/>
      <c r="C1815" s="220" t="s">
        <v>1715</v>
      </c>
      <c r="D1815" s="220" t="s">
        <v>216</v>
      </c>
      <c r="E1815" s="221" t="s">
        <v>1716</v>
      </c>
      <c r="F1815" s="222" t="s">
        <v>1717</v>
      </c>
      <c r="G1815" s="223" t="s">
        <v>523</v>
      </c>
      <c r="H1815" s="224">
        <v>425.618</v>
      </c>
      <c r="I1815" s="225"/>
      <c r="J1815" s="226">
        <f>ROUND(I1815*H1815,2)</f>
        <v>0</v>
      </c>
      <c r="K1815" s="222" t="s">
        <v>359</v>
      </c>
      <c r="L1815" s="45"/>
      <c r="M1815" s="227" t="s">
        <v>1</v>
      </c>
      <c r="N1815" s="228" t="s">
        <v>46</v>
      </c>
      <c r="O1815" s="92"/>
      <c r="P1815" s="229">
        <f>O1815*H1815</f>
        <v>0</v>
      </c>
      <c r="Q1815" s="229">
        <v>0.0028500000000000001</v>
      </c>
      <c r="R1815" s="229">
        <f>Q1815*H1815</f>
        <v>1.2130113</v>
      </c>
      <c r="S1815" s="229">
        <v>0</v>
      </c>
      <c r="T1815" s="230">
        <f>S1815*H1815</f>
        <v>0</v>
      </c>
      <c r="U1815" s="39"/>
      <c r="V1815" s="39"/>
      <c r="W1815" s="39"/>
      <c r="X1815" s="39"/>
      <c r="Y1815" s="39"/>
      <c r="Z1815" s="39"/>
      <c r="AA1815" s="39"/>
      <c r="AB1815" s="39"/>
      <c r="AC1815" s="39"/>
      <c r="AD1815" s="39"/>
      <c r="AE1815" s="39"/>
      <c r="AR1815" s="231" t="s">
        <v>214</v>
      </c>
      <c r="AT1815" s="231" t="s">
        <v>216</v>
      </c>
      <c r="AU1815" s="231" t="s">
        <v>227</v>
      </c>
      <c r="AY1815" s="18" t="s">
        <v>215</v>
      </c>
      <c r="BE1815" s="232">
        <f>IF(N1815="základní",J1815,0)</f>
        <v>0</v>
      </c>
      <c r="BF1815" s="232">
        <f>IF(N1815="snížená",J1815,0)</f>
        <v>0</v>
      </c>
      <c r="BG1815" s="232">
        <f>IF(N1815="zákl. přenesená",J1815,0)</f>
        <v>0</v>
      </c>
      <c r="BH1815" s="232">
        <f>IF(N1815="sníž. přenesená",J1815,0)</f>
        <v>0</v>
      </c>
      <c r="BI1815" s="232">
        <f>IF(N1815="nulová",J1815,0)</f>
        <v>0</v>
      </c>
      <c r="BJ1815" s="18" t="s">
        <v>88</v>
      </c>
      <c r="BK1815" s="232">
        <f>ROUND(I1815*H1815,2)</f>
        <v>0</v>
      </c>
      <c r="BL1815" s="18" t="s">
        <v>214</v>
      </c>
      <c r="BM1815" s="231" t="s">
        <v>1718</v>
      </c>
    </row>
    <row r="1816" s="2" customFormat="1">
      <c r="A1816" s="39"/>
      <c r="B1816" s="40"/>
      <c r="C1816" s="41"/>
      <c r="D1816" s="233" t="s">
        <v>221</v>
      </c>
      <c r="E1816" s="41"/>
      <c r="F1816" s="234" t="s">
        <v>1719</v>
      </c>
      <c r="G1816" s="41"/>
      <c r="H1816" s="41"/>
      <c r="I1816" s="235"/>
      <c r="J1816" s="41"/>
      <c r="K1816" s="41"/>
      <c r="L1816" s="45"/>
      <c r="M1816" s="236"/>
      <c r="N1816" s="237"/>
      <c r="O1816" s="92"/>
      <c r="P1816" s="92"/>
      <c r="Q1816" s="92"/>
      <c r="R1816" s="92"/>
      <c r="S1816" s="92"/>
      <c r="T1816" s="93"/>
      <c r="U1816" s="39"/>
      <c r="V1816" s="39"/>
      <c r="W1816" s="39"/>
      <c r="X1816" s="39"/>
      <c r="Y1816" s="39"/>
      <c r="Z1816" s="39"/>
      <c r="AA1816" s="39"/>
      <c r="AB1816" s="39"/>
      <c r="AC1816" s="39"/>
      <c r="AD1816" s="39"/>
      <c r="AE1816" s="39"/>
      <c r="AT1816" s="18" t="s">
        <v>221</v>
      </c>
      <c r="AU1816" s="18" t="s">
        <v>227</v>
      </c>
    </row>
    <row r="1817" s="2" customFormat="1">
      <c r="A1817" s="39"/>
      <c r="B1817" s="40"/>
      <c r="C1817" s="41"/>
      <c r="D1817" s="250" t="s">
        <v>362</v>
      </c>
      <c r="E1817" s="41"/>
      <c r="F1817" s="251" t="s">
        <v>1720</v>
      </c>
      <c r="G1817" s="41"/>
      <c r="H1817" s="41"/>
      <c r="I1817" s="235"/>
      <c r="J1817" s="41"/>
      <c r="K1817" s="41"/>
      <c r="L1817" s="45"/>
      <c r="M1817" s="236"/>
      <c r="N1817" s="237"/>
      <c r="O1817" s="92"/>
      <c r="P1817" s="92"/>
      <c r="Q1817" s="92"/>
      <c r="R1817" s="92"/>
      <c r="S1817" s="92"/>
      <c r="T1817" s="93"/>
      <c r="U1817" s="39"/>
      <c r="V1817" s="39"/>
      <c r="W1817" s="39"/>
      <c r="X1817" s="39"/>
      <c r="Y1817" s="39"/>
      <c r="Z1817" s="39"/>
      <c r="AA1817" s="39"/>
      <c r="AB1817" s="39"/>
      <c r="AC1817" s="39"/>
      <c r="AD1817" s="39"/>
      <c r="AE1817" s="39"/>
      <c r="AT1817" s="18" t="s">
        <v>362</v>
      </c>
      <c r="AU1817" s="18" t="s">
        <v>227</v>
      </c>
    </row>
    <row r="1818" s="2" customFormat="1" ht="37.8" customHeight="1">
      <c r="A1818" s="39"/>
      <c r="B1818" s="40"/>
      <c r="C1818" s="220" t="s">
        <v>1721</v>
      </c>
      <c r="D1818" s="220" t="s">
        <v>216</v>
      </c>
      <c r="E1818" s="221" t="s">
        <v>1722</v>
      </c>
      <c r="F1818" s="222" t="s">
        <v>1723</v>
      </c>
      <c r="G1818" s="223" t="s">
        <v>797</v>
      </c>
      <c r="H1818" s="224">
        <v>55.5</v>
      </c>
      <c r="I1818" s="225"/>
      <c r="J1818" s="226">
        <f>ROUND(I1818*H1818,2)</f>
        <v>0</v>
      </c>
      <c r="K1818" s="222" t="s">
        <v>359</v>
      </c>
      <c r="L1818" s="45"/>
      <c r="M1818" s="227" t="s">
        <v>1</v>
      </c>
      <c r="N1818" s="228" t="s">
        <v>46</v>
      </c>
      <c r="O1818" s="92"/>
      <c r="P1818" s="229">
        <f>O1818*H1818</f>
        <v>0</v>
      </c>
      <c r="Q1818" s="229">
        <v>0.0033899999999999998</v>
      </c>
      <c r="R1818" s="229">
        <f>Q1818*H1818</f>
        <v>0.18814499999999998</v>
      </c>
      <c r="S1818" s="229">
        <v>0</v>
      </c>
      <c r="T1818" s="230">
        <f>S1818*H1818</f>
        <v>0</v>
      </c>
      <c r="U1818" s="39"/>
      <c r="V1818" s="39"/>
      <c r="W1818" s="39"/>
      <c r="X1818" s="39"/>
      <c r="Y1818" s="39"/>
      <c r="Z1818" s="39"/>
      <c r="AA1818" s="39"/>
      <c r="AB1818" s="39"/>
      <c r="AC1818" s="39"/>
      <c r="AD1818" s="39"/>
      <c r="AE1818" s="39"/>
      <c r="AR1818" s="231" t="s">
        <v>214</v>
      </c>
      <c r="AT1818" s="231" t="s">
        <v>216</v>
      </c>
      <c r="AU1818" s="231" t="s">
        <v>227</v>
      </c>
      <c r="AY1818" s="18" t="s">
        <v>215</v>
      </c>
      <c r="BE1818" s="232">
        <f>IF(N1818="základní",J1818,0)</f>
        <v>0</v>
      </c>
      <c r="BF1818" s="232">
        <f>IF(N1818="snížená",J1818,0)</f>
        <v>0</v>
      </c>
      <c r="BG1818" s="232">
        <f>IF(N1818="zákl. přenesená",J1818,0)</f>
        <v>0</v>
      </c>
      <c r="BH1818" s="232">
        <f>IF(N1818="sníž. přenesená",J1818,0)</f>
        <v>0</v>
      </c>
      <c r="BI1818" s="232">
        <f>IF(N1818="nulová",J1818,0)</f>
        <v>0</v>
      </c>
      <c r="BJ1818" s="18" t="s">
        <v>88</v>
      </c>
      <c r="BK1818" s="232">
        <f>ROUND(I1818*H1818,2)</f>
        <v>0</v>
      </c>
      <c r="BL1818" s="18" t="s">
        <v>214</v>
      </c>
      <c r="BM1818" s="231" t="s">
        <v>1724</v>
      </c>
    </row>
    <row r="1819" s="2" customFormat="1">
      <c r="A1819" s="39"/>
      <c r="B1819" s="40"/>
      <c r="C1819" s="41"/>
      <c r="D1819" s="233" t="s">
        <v>221</v>
      </c>
      <c r="E1819" s="41"/>
      <c r="F1819" s="234" t="s">
        <v>1725</v>
      </c>
      <c r="G1819" s="41"/>
      <c r="H1819" s="41"/>
      <c r="I1819" s="235"/>
      <c r="J1819" s="41"/>
      <c r="K1819" s="41"/>
      <c r="L1819" s="45"/>
      <c r="M1819" s="236"/>
      <c r="N1819" s="237"/>
      <c r="O1819" s="92"/>
      <c r="P1819" s="92"/>
      <c r="Q1819" s="92"/>
      <c r="R1819" s="92"/>
      <c r="S1819" s="92"/>
      <c r="T1819" s="93"/>
      <c r="U1819" s="39"/>
      <c r="V1819" s="39"/>
      <c r="W1819" s="39"/>
      <c r="X1819" s="39"/>
      <c r="Y1819" s="39"/>
      <c r="Z1819" s="39"/>
      <c r="AA1819" s="39"/>
      <c r="AB1819" s="39"/>
      <c r="AC1819" s="39"/>
      <c r="AD1819" s="39"/>
      <c r="AE1819" s="39"/>
      <c r="AT1819" s="18" t="s">
        <v>221</v>
      </c>
      <c r="AU1819" s="18" t="s">
        <v>227</v>
      </c>
    </row>
    <row r="1820" s="2" customFormat="1">
      <c r="A1820" s="39"/>
      <c r="B1820" s="40"/>
      <c r="C1820" s="41"/>
      <c r="D1820" s="250" t="s">
        <v>362</v>
      </c>
      <c r="E1820" s="41"/>
      <c r="F1820" s="251" t="s">
        <v>1726</v>
      </c>
      <c r="G1820" s="41"/>
      <c r="H1820" s="41"/>
      <c r="I1820" s="235"/>
      <c r="J1820" s="41"/>
      <c r="K1820" s="41"/>
      <c r="L1820" s="45"/>
      <c r="M1820" s="236"/>
      <c r="N1820" s="237"/>
      <c r="O1820" s="92"/>
      <c r="P1820" s="92"/>
      <c r="Q1820" s="92"/>
      <c r="R1820" s="92"/>
      <c r="S1820" s="92"/>
      <c r="T1820" s="93"/>
      <c r="U1820" s="39"/>
      <c r="V1820" s="39"/>
      <c r="W1820" s="39"/>
      <c r="X1820" s="39"/>
      <c r="Y1820" s="39"/>
      <c r="Z1820" s="39"/>
      <c r="AA1820" s="39"/>
      <c r="AB1820" s="39"/>
      <c r="AC1820" s="39"/>
      <c r="AD1820" s="39"/>
      <c r="AE1820" s="39"/>
      <c r="AT1820" s="18" t="s">
        <v>362</v>
      </c>
      <c r="AU1820" s="18" t="s">
        <v>227</v>
      </c>
    </row>
    <row r="1821" s="13" customFormat="1">
      <c r="A1821" s="13"/>
      <c r="B1821" s="252"/>
      <c r="C1821" s="253"/>
      <c r="D1821" s="233" t="s">
        <v>364</v>
      </c>
      <c r="E1821" s="254" t="s">
        <v>1</v>
      </c>
      <c r="F1821" s="255" t="s">
        <v>1727</v>
      </c>
      <c r="G1821" s="253"/>
      <c r="H1821" s="254" t="s">
        <v>1</v>
      </c>
      <c r="I1821" s="256"/>
      <c r="J1821" s="253"/>
      <c r="K1821" s="253"/>
      <c r="L1821" s="257"/>
      <c r="M1821" s="258"/>
      <c r="N1821" s="259"/>
      <c r="O1821" s="259"/>
      <c r="P1821" s="259"/>
      <c r="Q1821" s="259"/>
      <c r="R1821" s="259"/>
      <c r="S1821" s="259"/>
      <c r="T1821" s="260"/>
      <c r="U1821" s="13"/>
      <c r="V1821" s="13"/>
      <c r="W1821" s="13"/>
      <c r="X1821" s="13"/>
      <c r="Y1821" s="13"/>
      <c r="Z1821" s="13"/>
      <c r="AA1821" s="13"/>
      <c r="AB1821" s="13"/>
      <c r="AC1821" s="13"/>
      <c r="AD1821" s="13"/>
      <c r="AE1821" s="13"/>
      <c r="AT1821" s="261" t="s">
        <v>364</v>
      </c>
      <c r="AU1821" s="261" t="s">
        <v>227</v>
      </c>
      <c r="AV1821" s="13" t="s">
        <v>88</v>
      </c>
      <c r="AW1821" s="13" t="s">
        <v>36</v>
      </c>
      <c r="AX1821" s="13" t="s">
        <v>81</v>
      </c>
      <c r="AY1821" s="261" t="s">
        <v>215</v>
      </c>
    </row>
    <row r="1822" s="14" customFormat="1">
      <c r="A1822" s="14"/>
      <c r="B1822" s="262"/>
      <c r="C1822" s="263"/>
      <c r="D1822" s="233" t="s">
        <v>364</v>
      </c>
      <c r="E1822" s="264" t="s">
        <v>1</v>
      </c>
      <c r="F1822" s="265" t="s">
        <v>1583</v>
      </c>
      <c r="G1822" s="263"/>
      <c r="H1822" s="266">
        <v>46.5</v>
      </c>
      <c r="I1822" s="267"/>
      <c r="J1822" s="263"/>
      <c r="K1822" s="263"/>
      <c r="L1822" s="268"/>
      <c r="M1822" s="269"/>
      <c r="N1822" s="270"/>
      <c r="O1822" s="270"/>
      <c r="P1822" s="270"/>
      <c r="Q1822" s="270"/>
      <c r="R1822" s="270"/>
      <c r="S1822" s="270"/>
      <c r="T1822" s="271"/>
      <c r="U1822" s="14"/>
      <c r="V1822" s="14"/>
      <c r="W1822" s="14"/>
      <c r="X1822" s="14"/>
      <c r="Y1822" s="14"/>
      <c r="Z1822" s="14"/>
      <c r="AA1822" s="14"/>
      <c r="AB1822" s="14"/>
      <c r="AC1822" s="14"/>
      <c r="AD1822" s="14"/>
      <c r="AE1822" s="14"/>
      <c r="AT1822" s="272" t="s">
        <v>364</v>
      </c>
      <c r="AU1822" s="272" t="s">
        <v>227</v>
      </c>
      <c r="AV1822" s="14" t="s">
        <v>90</v>
      </c>
      <c r="AW1822" s="14" t="s">
        <v>36</v>
      </c>
      <c r="AX1822" s="14" t="s">
        <v>81</v>
      </c>
      <c r="AY1822" s="272" t="s">
        <v>215</v>
      </c>
    </row>
    <row r="1823" s="14" customFormat="1">
      <c r="A1823" s="14"/>
      <c r="B1823" s="262"/>
      <c r="C1823" s="263"/>
      <c r="D1823" s="233" t="s">
        <v>364</v>
      </c>
      <c r="E1823" s="264" t="s">
        <v>1</v>
      </c>
      <c r="F1823" s="265" t="s">
        <v>1728</v>
      </c>
      <c r="G1823" s="263"/>
      <c r="H1823" s="266">
        <v>9</v>
      </c>
      <c r="I1823" s="267"/>
      <c r="J1823" s="263"/>
      <c r="K1823" s="263"/>
      <c r="L1823" s="268"/>
      <c r="M1823" s="269"/>
      <c r="N1823" s="270"/>
      <c r="O1823" s="270"/>
      <c r="P1823" s="270"/>
      <c r="Q1823" s="270"/>
      <c r="R1823" s="270"/>
      <c r="S1823" s="270"/>
      <c r="T1823" s="271"/>
      <c r="U1823" s="14"/>
      <c r="V1823" s="14"/>
      <c r="W1823" s="14"/>
      <c r="X1823" s="14"/>
      <c r="Y1823" s="14"/>
      <c r="Z1823" s="14"/>
      <c r="AA1823" s="14"/>
      <c r="AB1823" s="14"/>
      <c r="AC1823" s="14"/>
      <c r="AD1823" s="14"/>
      <c r="AE1823" s="14"/>
      <c r="AT1823" s="272" t="s">
        <v>364</v>
      </c>
      <c r="AU1823" s="272" t="s">
        <v>227</v>
      </c>
      <c r="AV1823" s="14" t="s">
        <v>90</v>
      </c>
      <c r="AW1823" s="14" t="s">
        <v>36</v>
      </c>
      <c r="AX1823" s="14" t="s">
        <v>81</v>
      </c>
      <c r="AY1823" s="272" t="s">
        <v>215</v>
      </c>
    </row>
    <row r="1824" s="15" customFormat="1">
      <c r="A1824" s="15"/>
      <c r="B1824" s="273"/>
      <c r="C1824" s="274"/>
      <c r="D1824" s="233" t="s">
        <v>364</v>
      </c>
      <c r="E1824" s="275" t="s">
        <v>1</v>
      </c>
      <c r="F1824" s="276" t="s">
        <v>368</v>
      </c>
      <c r="G1824" s="274"/>
      <c r="H1824" s="277">
        <v>55.5</v>
      </c>
      <c r="I1824" s="278"/>
      <c r="J1824" s="274"/>
      <c r="K1824" s="274"/>
      <c r="L1824" s="279"/>
      <c r="M1824" s="280"/>
      <c r="N1824" s="281"/>
      <c r="O1824" s="281"/>
      <c r="P1824" s="281"/>
      <c r="Q1824" s="281"/>
      <c r="R1824" s="281"/>
      <c r="S1824" s="281"/>
      <c r="T1824" s="282"/>
      <c r="U1824" s="15"/>
      <c r="V1824" s="15"/>
      <c r="W1824" s="15"/>
      <c r="X1824" s="15"/>
      <c r="Y1824" s="15"/>
      <c r="Z1824" s="15"/>
      <c r="AA1824" s="15"/>
      <c r="AB1824" s="15"/>
      <c r="AC1824" s="15"/>
      <c r="AD1824" s="15"/>
      <c r="AE1824" s="15"/>
      <c r="AT1824" s="283" t="s">
        <v>364</v>
      </c>
      <c r="AU1824" s="283" t="s">
        <v>227</v>
      </c>
      <c r="AV1824" s="15" t="s">
        <v>214</v>
      </c>
      <c r="AW1824" s="15" t="s">
        <v>36</v>
      </c>
      <c r="AX1824" s="15" t="s">
        <v>88</v>
      </c>
      <c r="AY1824" s="283" t="s">
        <v>215</v>
      </c>
    </row>
    <row r="1825" s="2" customFormat="1" ht="24.15" customHeight="1">
      <c r="A1825" s="39"/>
      <c r="B1825" s="40"/>
      <c r="C1825" s="295" t="s">
        <v>1729</v>
      </c>
      <c r="D1825" s="295" t="s">
        <v>539</v>
      </c>
      <c r="E1825" s="296" t="s">
        <v>1730</v>
      </c>
      <c r="F1825" s="297" t="s">
        <v>1731</v>
      </c>
      <c r="G1825" s="298" t="s">
        <v>523</v>
      </c>
      <c r="H1825" s="299">
        <v>18.645</v>
      </c>
      <c r="I1825" s="300"/>
      <c r="J1825" s="301">
        <f>ROUND(I1825*H1825,2)</f>
        <v>0</v>
      </c>
      <c r="K1825" s="297" t="s">
        <v>359</v>
      </c>
      <c r="L1825" s="302"/>
      <c r="M1825" s="303" t="s">
        <v>1</v>
      </c>
      <c r="N1825" s="304" t="s">
        <v>46</v>
      </c>
      <c r="O1825" s="92"/>
      <c r="P1825" s="229">
        <f>O1825*H1825</f>
        <v>0</v>
      </c>
      <c r="Q1825" s="229">
        <v>0.0023999999999999998</v>
      </c>
      <c r="R1825" s="229">
        <f>Q1825*H1825</f>
        <v>0.044747999999999996</v>
      </c>
      <c r="S1825" s="229">
        <v>0</v>
      </c>
      <c r="T1825" s="230">
        <f>S1825*H1825</f>
        <v>0</v>
      </c>
      <c r="U1825" s="39"/>
      <c r="V1825" s="39"/>
      <c r="W1825" s="39"/>
      <c r="X1825" s="39"/>
      <c r="Y1825" s="39"/>
      <c r="Z1825" s="39"/>
      <c r="AA1825" s="39"/>
      <c r="AB1825" s="39"/>
      <c r="AC1825" s="39"/>
      <c r="AD1825" s="39"/>
      <c r="AE1825" s="39"/>
      <c r="AR1825" s="231" t="s">
        <v>251</v>
      </c>
      <c r="AT1825" s="231" t="s">
        <v>539</v>
      </c>
      <c r="AU1825" s="231" t="s">
        <v>227</v>
      </c>
      <c r="AY1825" s="18" t="s">
        <v>215</v>
      </c>
      <c r="BE1825" s="232">
        <f>IF(N1825="základní",J1825,0)</f>
        <v>0</v>
      </c>
      <c r="BF1825" s="232">
        <f>IF(N1825="snížená",J1825,0)</f>
        <v>0</v>
      </c>
      <c r="BG1825" s="232">
        <f>IF(N1825="zákl. přenesená",J1825,0)</f>
        <v>0</v>
      </c>
      <c r="BH1825" s="232">
        <f>IF(N1825="sníž. přenesená",J1825,0)</f>
        <v>0</v>
      </c>
      <c r="BI1825" s="232">
        <f>IF(N1825="nulová",J1825,0)</f>
        <v>0</v>
      </c>
      <c r="BJ1825" s="18" t="s">
        <v>88</v>
      </c>
      <c r="BK1825" s="232">
        <f>ROUND(I1825*H1825,2)</f>
        <v>0</v>
      </c>
      <c r="BL1825" s="18" t="s">
        <v>214</v>
      </c>
      <c r="BM1825" s="231" t="s">
        <v>1732</v>
      </c>
    </row>
    <row r="1826" s="2" customFormat="1">
      <c r="A1826" s="39"/>
      <c r="B1826" s="40"/>
      <c r="C1826" s="41"/>
      <c r="D1826" s="233" t="s">
        <v>221</v>
      </c>
      <c r="E1826" s="41"/>
      <c r="F1826" s="234" t="s">
        <v>1731</v>
      </c>
      <c r="G1826" s="41"/>
      <c r="H1826" s="41"/>
      <c r="I1826" s="235"/>
      <c r="J1826" s="41"/>
      <c r="K1826" s="41"/>
      <c r="L1826" s="45"/>
      <c r="M1826" s="236"/>
      <c r="N1826" s="237"/>
      <c r="O1826" s="92"/>
      <c r="P1826" s="92"/>
      <c r="Q1826" s="92"/>
      <c r="R1826" s="92"/>
      <c r="S1826" s="92"/>
      <c r="T1826" s="93"/>
      <c r="U1826" s="39"/>
      <c r="V1826" s="39"/>
      <c r="W1826" s="39"/>
      <c r="X1826" s="39"/>
      <c r="Y1826" s="39"/>
      <c r="Z1826" s="39"/>
      <c r="AA1826" s="39"/>
      <c r="AB1826" s="39"/>
      <c r="AC1826" s="39"/>
      <c r="AD1826" s="39"/>
      <c r="AE1826" s="39"/>
      <c r="AT1826" s="18" t="s">
        <v>221</v>
      </c>
      <c r="AU1826" s="18" t="s">
        <v>227</v>
      </c>
    </row>
    <row r="1827" s="14" customFormat="1">
      <c r="A1827" s="14"/>
      <c r="B1827" s="262"/>
      <c r="C1827" s="263"/>
      <c r="D1827" s="233" t="s">
        <v>364</v>
      </c>
      <c r="E1827" s="264" t="s">
        <v>1</v>
      </c>
      <c r="F1827" s="265" t="s">
        <v>1733</v>
      </c>
      <c r="G1827" s="263"/>
      <c r="H1827" s="266">
        <v>15.345000000000001</v>
      </c>
      <c r="I1827" s="267"/>
      <c r="J1827" s="263"/>
      <c r="K1827" s="263"/>
      <c r="L1827" s="268"/>
      <c r="M1827" s="269"/>
      <c r="N1827" s="270"/>
      <c r="O1827" s="270"/>
      <c r="P1827" s="270"/>
      <c r="Q1827" s="270"/>
      <c r="R1827" s="270"/>
      <c r="S1827" s="270"/>
      <c r="T1827" s="271"/>
      <c r="U1827" s="14"/>
      <c r="V1827" s="14"/>
      <c r="W1827" s="14"/>
      <c r="X1827" s="14"/>
      <c r="Y1827" s="14"/>
      <c r="Z1827" s="14"/>
      <c r="AA1827" s="14"/>
      <c r="AB1827" s="14"/>
      <c r="AC1827" s="14"/>
      <c r="AD1827" s="14"/>
      <c r="AE1827" s="14"/>
      <c r="AT1827" s="272" t="s">
        <v>364</v>
      </c>
      <c r="AU1827" s="272" t="s">
        <v>227</v>
      </c>
      <c r="AV1827" s="14" t="s">
        <v>90</v>
      </c>
      <c r="AW1827" s="14" t="s">
        <v>36</v>
      </c>
      <c r="AX1827" s="14" t="s">
        <v>81</v>
      </c>
      <c r="AY1827" s="272" t="s">
        <v>215</v>
      </c>
    </row>
    <row r="1828" s="14" customFormat="1">
      <c r="A1828" s="14"/>
      <c r="B1828" s="262"/>
      <c r="C1828" s="263"/>
      <c r="D1828" s="233" t="s">
        <v>364</v>
      </c>
      <c r="E1828" s="264" t="s">
        <v>1</v>
      </c>
      <c r="F1828" s="265" t="s">
        <v>1734</v>
      </c>
      <c r="G1828" s="263"/>
      <c r="H1828" s="266">
        <v>3.2999999999999998</v>
      </c>
      <c r="I1828" s="267"/>
      <c r="J1828" s="263"/>
      <c r="K1828" s="263"/>
      <c r="L1828" s="268"/>
      <c r="M1828" s="269"/>
      <c r="N1828" s="270"/>
      <c r="O1828" s="270"/>
      <c r="P1828" s="270"/>
      <c r="Q1828" s="270"/>
      <c r="R1828" s="270"/>
      <c r="S1828" s="270"/>
      <c r="T1828" s="271"/>
      <c r="U1828" s="14"/>
      <c r="V1828" s="14"/>
      <c r="W1828" s="14"/>
      <c r="X1828" s="14"/>
      <c r="Y1828" s="14"/>
      <c r="Z1828" s="14"/>
      <c r="AA1828" s="14"/>
      <c r="AB1828" s="14"/>
      <c r="AC1828" s="14"/>
      <c r="AD1828" s="14"/>
      <c r="AE1828" s="14"/>
      <c r="AT1828" s="272" t="s">
        <v>364</v>
      </c>
      <c r="AU1828" s="272" t="s">
        <v>227</v>
      </c>
      <c r="AV1828" s="14" t="s">
        <v>90</v>
      </c>
      <c r="AW1828" s="14" t="s">
        <v>36</v>
      </c>
      <c r="AX1828" s="14" t="s">
        <v>81</v>
      </c>
      <c r="AY1828" s="272" t="s">
        <v>215</v>
      </c>
    </row>
    <row r="1829" s="15" customFormat="1">
      <c r="A1829" s="15"/>
      <c r="B1829" s="273"/>
      <c r="C1829" s="274"/>
      <c r="D1829" s="233" t="s">
        <v>364</v>
      </c>
      <c r="E1829" s="275" t="s">
        <v>1</v>
      </c>
      <c r="F1829" s="276" t="s">
        <v>368</v>
      </c>
      <c r="G1829" s="274"/>
      <c r="H1829" s="277">
        <v>18.645</v>
      </c>
      <c r="I1829" s="278"/>
      <c r="J1829" s="274"/>
      <c r="K1829" s="274"/>
      <c r="L1829" s="279"/>
      <c r="M1829" s="280"/>
      <c r="N1829" s="281"/>
      <c r="O1829" s="281"/>
      <c r="P1829" s="281"/>
      <c r="Q1829" s="281"/>
      <c r="R1829" s="281"/>
      <c r="S1829" s="281"/>
      <c r="T1829" s="282"/>
      <c r="U1829" s="15"/>
      <c r="V1829" s="15"/>
      <c r="W1829" s="15"/>
      <c r="X1829" s="15"/>
      <c r="Y1829" s="15"/>
      <c r="Z1829" s="15"/>
      <c r="AA1829" s="15"/>
      <c r="AB1829" s="15"/>
      <c r="AC1829" s="15"/>
      <c r="AD1829" s="15"/>
      <c r="AE1829" s="15"/>
      <c r="AT1829" s="283" t="s">
        <v>364</v>
      </c>
      <c r="AU1829" s="283" t="s">
        <v>227</v>
      </c>
      <c r="AV1829" s="15" t="s">
        <v>214</v>
      </c>
      <c r="AW1829" s="15" t="s">
        <v>36</v>
      </c>
      <c r="AX1829" s="15" t="s">
        <v>88</v>
      </c>
      <c r="AY1829" s="283" t="s">
        <v>215</v>
      </c>
    </row>
    <row r="1830" s="2" customFormat="1" ht="24.15" customHeight="1">
      <c r="A1830" s="39"/>
      <c r="B1830" s="40"/>
      <c r="C1830" s="220" t="s">
        <v>1735</v>
      </c>
      <c r="D1830" s="220" t="s">
        <v>216</v>
      </c>
      <c r="E1830" s="221" t="s">
        <v>1707</v>
      </c>
      <c r="F1830" s="222" t="s">
        <v>1708</v>
      </c>
      <c r="G1830" s="223" t="s">
        <v>523</v>
      </c>
      <c r="H1830" s="224">
        <v>13.949999999999999</v>
      </c>
      <c r="I1830" s="225"/>
      <c r="J1830" s="226">
        <f>ROUND(I1830*H1830,2)</f>
        <v>0</v>
      </c>
      <c r="K1830" s="222" t="s">
        <v>359</v>
      </c>
      <c r="L1830" s="45"/>
      <c r="M1830" s="227" t="s">
        <v>1</v>
      </c>
      <c r="N1830" s="228" t="s">
        <v>46</v>
      </c>
      <c r="O1830" s="92"/>
      <c r="P1830" s="229">
        <f>O1830*H1830</f>
        <v>0</v>
      </c>
      <c r="Q1830" s="229">
        <v>0.00013999999999999999</v>
      </c>
      <c r="R1830" s="229">
        <f>Q1830*H1830</f>
        <v>0.0019529999999999997</v>
      </c>
      <c r="S1830" s="229">
        <v>0</v>
      </c>
      <c r="T1830" s="230">
        <f>S1830*H1830</f>
        <v>0</v>
      </c>
      <c r="U1830" s="39"/>
      <c r="V1830" s="39"/>
      <c r="W1830" s="39"/>
      <c r="X1830" s="39"/>
      <c r="Y1830" s="39"/>
      <c r="Z1830" s="39"/>
      <c r="AA1830" s="39"/>
      <c r="AB1830" s="39"/>
      <c r="AC1830" s="39"/>
      <c r="AD1830" s="39"/>
      <c r="AE1830" s="39"/>
      <c r="AR1830" s="231" t="s">
        <v>214</v>
      </c>
      <c r="AT1830" s="231" t="s">
        <v>216</v>
      </c>
      <c r="AU1830" s="231" t="s">
        <v>227</v>
      </c>
      <c r="AY1830" s="18" t="s">
        <v>215</v>
      </c>
      <c r="BE1830" s="232">
        <f>IF(N1830="základní",J1830,0)</f>
        <v>0</v>
      </c>
      <c r="BF1830" s="232">
        <f>IF(N1830="snížená",J1830,0)</f>
        <v>0</v>
      </c>
      <c r="BG1830" s="232">
        <f>IF(N1830="zákl. přenesená",J1830,0)</f>
        <v>0</v>
      </c>
      <c r="BH1830" s="232">
        <f>IF(N1830="sníž. přenesená",J1830,0)</f>
        <v>0</v>
      </c>
      <c r="BI1830" s="232">
        <f>IF(N1830="nulová",J1830,0)</f>
        <v>0</v>
      </c>
      <c r="BJ1830" s="18" t="s">
        <v>88</v>
      </c>
      <c r="BK1830" s="232">
        <f>ROUND(I1830*H1830,2)</f>
        <v>0</v>
      </c>
      <c r="BL1830" s="18" t="s">
        <v>214</v>
      </c>
      <c r="BM1830" s="231" t="s">
        <v>1736</v>
      </c>
    </row>
    <row r="1831" s="2" customFormat="1">
      <c r="A1831" s="39"/>
      <c r="B1831" s="40"/>
      <c r="C1831" s="41"/>
      <c r="D1831" s="233" t="s">
        <v>221</v>
      </c>
      <c r="E1831" s="41"/>
      <c r="F1831" s="234" t="s">
        <v>1710</v>
      </c>
      <c r="G1831" s="41"/>
      <c r="H1831" s="41"/>
      <c r="I1831" s="235"/>
      <c r="J1831" s="41"/>
      <c r="K1831" s="41"/>
      <c r="L1831" s="45"/>
      <c r="M1831" s="236"/>
      <c r="N1831" s="237"/>
      <c r="O1831" s="92"/>
      <c r="P1831" s="92"/>
      <c r="Q1831" s="92"/>
      <c r="R1831" s="92"/>
      <c r="S1831" s="92"/>
      <c r="T1831" s="93"/>
      <c r="U1831" s="39"/>
      <c r="V1831" s="39"/>
      <c r="W1831" s="39"/>
      <c r="X1831" s="39"/>
      <c r="Y1831" s="39"/>
      <c r="Z1831" s="39"/>
      <c r="AA1831" s="39"/>
      <c r="AB1831" s="39"/>
      <c r="AC1831" s="39"/>
      <c r="AD1831" s="39"/>
      <c r="AE1831" s="39"/>
      <c r="AT1831" s="18" t="s">
        <v>221</v>
      </c>
      <c r="AU1831" s="18" t="s">
        <v>227</v>
      </c>
    </row>
    <row r="1832" s="2" customFormat="1">
      <c r="A1832" s="39"/>
      <c r="B1832" s="40"/>
      <c r="C1832" s="41"/>
      <c r="D1832" s="250" t="s">
        <v>362</v>
      </c>
      <c r="E1832" s="41"/>
      <c r="F1832" s="251" t="s">
        <v>1711</v>
      </c>
      <c r="G1832" s="41"/>
      <c r="H1832" s="41"/>
      <c r="I1832" s="235"/>
      <c r="J1832" s="41"/>
      <c r="K1832" s="41"/>
      <c r="L1832" s="45"/>
      <c r="M1832" s="236"/>
      <c r="N1832" s="237"/>
      <c r="O1832" s="92"/>
      <c r="P1832" s="92"/>
      <c r="Q1832" s="92"/>
      <c r="R1832" s="92"/>
      <c r="S1832" s="92"/>
      <c r="T1832" s="93"/>
      <c r="U1832" s="39"/>
      <c r="V1832" s="39"/>
      <c r="W1832" s="39"/>
      <c r="X1832" s="39"/>
      <c r="Y1832" s="39"/>
      <c r="Z1832" s="39"/>
      <c r="AA1832" s="39"/>
      <c r="AB1832" s="39"/>
      <c r="AC1832" s="39"/>
      <c r="AD1832" s="39"/>
      <c r="AE1832" s="39"/>
      <c r="AT1832" s="18" t="s">
        <v>362</v>
      </c>
      <c r="AU1832" s="18" t="s">
        <v>227</v>
      </c>
    </row>
    <row r="1833" s="14" customFormat="1">
      <c r="A1833" s="14"/>
      <c r="B1833" s="262"/>
      <c r="C1833" s="263"/>
      <c r="D1833" s="233" t="s">
        <v>364</v>
      </c>
      <c r="E1833" s="264" t="s">
        <v>1</v>
      </c>
      <c r="F1833" s="265" t="s">
        <v>1737</v>
      </c>
      <c r="G1833" s="263"/>
      <c r="H1833" s="266">
        <v>13.949999999999999</v>
      </c>
      <c r="I1833" s="267"/>
      <c r="J1833" s="263"/>
      <c r="K1833" s="263"/>
      <c r="L1833" s="268"/>
      <c r="M1833" s="269"/>
      <c r="N1833" s="270"/>
      <c r="O1833" s="270"/>
      <c r="P1833" s="270"/>
      <c r="Q1833" s="270"/>
      <c r="R1833" s="270"/>
      <c r="S1833" s="270"/>
      <c r="T1833" s="271"/>
      <c r="U1833" s="14"/>
      <c r="V1833" s="14"/>
      <c r="W1833" s="14"/>
      <c r="X1833" s="14"/>
      <c r="Y1833" s="14"/>
      <c r="Z1833" s="14"/>
      <c r="AA1833" s="14"/>
      <c r="AB1833" s="14"/>
      <c r="AC1833" s="14"/>
      <c r="AD1833" s="14"/>
      <c r="AE1833" s="14"/>
      <c r="AT1833" s="272" t="s">
        <v>364</v>
      </c>
      <c r="AU1833" s="272" t="s">
        <v>227</v>
      </c>
      <c r="AV1833" s="14" t="s">
        <v>90</v>
      </c>
      <c r="AW1833" s="14" t="s">
        <v>36</v>
      </c>
      <c r="AX1833" s="14" t="s">
        <v>81</v>
      </c>
      <c r="AY1833" s="272" t="s">
        <v>215</v>
      </c>
    </row>
    <row r="1834" s="15" customFormat="1">
      <c r="A1834" s="15"/>
      <c r="B1834" s="273"/>
      <c r="C1834" s="274"/>
      <c r="D1834" s="233" t="s">
        <v>364</v>
      </c>
      <c r="E1834" s="275" t="s">
        <v>1</v>
      </c>
      <c r="F1834" s="276" t="s">
        <v>368</v>
      </c>
      <c r="G1834" s="274"/>
      <c r="H1834" s="277">
        <v>13.949999999999999</v>
      </c>
      <c r="I1834" s="278"/>
      <c r="J1834" s="274"/>
      <c r="K1834" s="274"/>
      <c r="L1834" s="279"/>
      <c r="M1834" s="280"/>
      <c r="N1834" s="281"/>
      <c r="O1834" s="281"/>
      <c r="P1834" s="281"/>
      <c r="Q1834" s="281"/>
      <c r="R1834" s="281"/>
      <c r="S1834" s="281"/>
      <c r="T1834" s="282"/>
      <c r="U1834" s="15"/>
      <c r="V1834" s="15"/>
      <c r="W1834" s="15"/>
      <c r="X1834" s="15"/>
      <c r="Y1834" s="15"/>
      <c r="Z1834" s="15"/>
      <c r="AA1834" s="15"/>
      <c r="AB1834" s="15"/>
      <c r="AC1834" s="15"/>
      <c r="AD1834" s="15"/>
      <c r="AE1834" s="15"/>
      <c r="AT1834" s="283" t="s">
        <v>364</v>
      </c>
      <c r="AU1834" s="283" t="s">
        <v>227</v>
      </c>
      <c r="AV1834" s="15" t="s">
        <v>214</v>
      </c>
      <c r="AW1834" s="15" t="s">
        <v>36</v>
      </c>
      <c r="AX1834" s="15" t="s">
        <v>88</v>
      </c>
      <c r="AY1834" s="283" t="s">
        <v>215</v>
      </c>
    </row>
    <row r="1835" s="2" customFormat="1" ht="33" customHeight="1">
      <c r="A1835" s="39"/>
      <c r="B1835" s="40"/>
      <c r="C1835" s="220" t="s">
        <v>1738</v>
      </c>
      <c r="D1835" s="220" t="s">
        <v>216</v>
      </c>
      <c r="E1835" s="221" t="s">
        <v>1716</v>
      </c>
      <c r="F1835" s="222" t="s">
        <v>1717</v>
      </c>
      <c r="G1835" s="223" t="s">
        <v>523</v>
      </c>
      <c r="H1835" s="224">
        <v>13.949999999999999</v>
      </c>
      <c r="I1835" s="225"/>
      <c r="J1835" s="226">
        <f>ROUND(I1835*H1835,2)</f>
        <v>0</v>
      </c>
      <c r="K1835" s="222" t="s">
        <v>359</v>
      </c>
      <c r="L1835" s="45"/>
      <c r="M1835" s="227" t="s">
        <v>1</v>
      </c>
      <c r="N1835" s="228" t="s">
        <v>46</v>
      </c>
      <c r="O1835" s="92"/>
      <c r="P1835" s="229">
        <f>O1835*H1835</f>
        <v>0</v>
      </c>
      <c r="Q1835" s="229">
        <v>0.0028500000000000001</v>
      </c>
      <c r="R1835" s="229">
        <f>Q1835*H1835</f>
        <v>0.039757500000000001</v>
      </c>
      <c r="S1835" s="229">
        <v>0</v>
      </c>
      <c r="T1835" s="230">
        <f>S1835*H1835</f>
        <v>0</v>
      </c>
      <c r="U1835" s="39"/>
      <c r="V1835" s="39"/>
      <c r="W1835" s="39"/>
      <c r="X1835" s="39"/>
      <c r="Y1835" s="39"/>
      <c r="Z1835" s="39"/>
      <c r="AA1835" s="39"/>
      <c r="AB1835" s="39"/>
      <c r="AC1835" s="39"/>
      <c r="AD1835" s="39"/>
      <c r="AE1835" s="39"/>
      <c r="AR1835" s="231" t="s">
        <v>214</v>
      </c>
      <c r="AT1835" s="231" t="s">
        <v>216</v>
      </c>
      <c r="AU1835" s="231" t="s">
        <v>227</v>
      </c>
      <c r="AY1835" s="18" t="s">
        <v>215</v>
      </c>
      <c r="BE1835" s="232">
        <f>IF(N1835="základní",J1835,0)</f>
        <v>0</v>
      </c>
      <c r="BF1835" s="232">
        <f>IF(N1835="snížená",J1835,0)</f>
        <v>0</v>
      </c>
      <c r="BG1835" s="232">
        <f>IF(N1835="zákl. přenesená",J1835,0)</f>
        <v>0</v>
      </c>
      <c r="BH1835" s="232">
        <f>IF(N1835="sníž. přenesená",J1835,0)</f>
        <v>0</v>
      </c>
      <c r="BI1835" s="232">
        <f>IF(N1835="nulová",J1835,0)</f>
        <v>0</v>
      </c>
      <c r="BJ1835" s="18" t="s">
        <v>88</v>
      </c>
      <c r="BK1835" s="232">
        <f>ROUND(I1835*H1835,2)</f>
        <v>0</v>
      </c>
      <c r="BL1835" s="18" t="s">
        <v>214</v>
      </c>
      <c r="BM1835" s="231" t="s">
        <v>1739</v>
      </c>
    </row>
    <row r="1836" s="2" customFormat="1">
      <c r="A1836" s="39"/>
      <c r="B1836" s="40"/>
      <c r="C1836" s="41"/>
      <c r="D1836" s="233" t="s">
        <v>221</v>
      </c>
      <c r="E1836" s="41"/>
      <c r="F1836" s="234" t="s">
        <v>1719</v>
      </c>
      <c r="G1836" s="41"/>
      <c r="H1836" s="41"/>
      <c r="I1836" s="235"/>
      <c r="J1836" s="41"/>
      <c r="K1836" s="41"/>
      <c r="L1836" s="45"/>
      <c r="M1836" s="236"/>
      <c r="N1836" s="237"/>
      <c r="O1836" s="92"/>
      <c r="P1836" s="92"/>
      <c r="Q1836" s="92"/>
      <c r="R1836" s="92"/>
      <c r="S1836" s="92"/>
      <c r="T1836" s="93"/>
      <c r="U1836" s="39"/>
      <c r="V1836" s="39"/>
      <c r="W1836" s="39"/>
      <c r="X1836" s="39"/>
      <c r="Y1836" s="39"/>
      <c r="Z1836" s="39"/>
      <c r="AA1836" s="39"/>
      <c r="AB1836" s="39"/>
      <c r="AC1836" s="39"/>
      <c r="AD1836" s="39"/>
      <c r="AE1836" s="39"/>
      <c r="AT1836" s="18" t="s">
        <v>221</v>
      </c>
      <c r="AU1836" s="18" t="s">
        <v>227</v>
      </c>
    </row>
    <row r="1837" s="2" customFormat="1">
      <c r="A1837" s="39"/>
      <c r="B1837" s="40"/>
      <c r="C1837" s="41"/>
      <c r="D1837" s="250" t="s">
        <v>362</v>
      </c>
      <c r="E1837" s="41"/>
      <c r="F1837" s="251" t="s">
        <v>1720</v>
      </c>
      <c r="G1837" s="41"/>
      <c r="H1837" s="41"/>
      <c r="I1837" s="235"/>
      <c r="J1837" s="41"/>
      <c r="K1837" s="41"/>
      <c r="L1837" s="45"/>
      <c r="M1837" s="236"/>
      <c r="N1837" s="237"/>
      <c r="O1837" s="92"/>
      <c r="P1837" s="92"/>
      <c r="Q1837" s="92"/>
      <c r="R1837" s="92"/>
      <c r="S1837" s="92"/>
      <c r="T1837" s="93"/>
      <c r="U1837" s="39"/>
      <c r="V1837" s="39"/>
      <c r="W1837" s="39"/>
      <c r="X1837" s="39"/>
      <c r="Y1837" s="39"/>
      <c r="Z1837" s="39"/>
      <c r="AA1837" s="39"/>
      <c r="AB1837" s="39"/>
      <c r="AC1837" s="39"/>
      <c r="AD1837" s="39"/>
      <c r="AE1837" s="39"/>
      <c r="AT1837" s="18" t="s">
        <v>362</v>
      </c>
      <c r="AU1837" s="18" t="s">
        <v>227</v>
      </c>
    </row>
    <row r="1838" s="2" customFormat="1" ht="21.75" customHeight="1">
      <c r="A1838" s="39"/>
      <c r="B1838" s="40"/>
      <c r="C1838" s="220" t="s">
        <v>1740</v>
      </c>
      <c r="D1838" s="220" t="s">
        <v>216</v>
      </c>
      <c r="E1838" s="221" t="s">
        <v>1741</v>
      </c>
      <c r="F1838" s="222" t="s">
        <v>1742</v>
      </c>
      <c r="G1838" s="223" t="s">
        <v>523</v>
      </c>
      <c r="H1838" s="224">
        <v>51.704999999999998</v>
      </c>
      <c r="I1838" s="225"/>
      <c r="J1838" s="226">
        <f>ROUND(I1838*H1838,2)</f>
        <v>0</v>
      </c>
      <c r="K1838" s="222" t="s">
        <v>359</v>
      </c>
      <c r="L1838" s="45"/>
      <c r="M1838" s="227" t="s">
        <v>1</v>
      </c>
      <c r="N1838" s="228" t="s">
        <v>46</v>
      </c>
      <c r="O1838" s="92"/>
      <c r="P1838" s="229">
        <f>O1838*H1838</f>
        <v>0</v>
      </c>
      <c r="Q1838" s="229">
        <v>0.0043800000000000002</v>
      </c>
      <c r="R1838" s="229">
        <f>Q1838*H1838</f>
        <v>0.2264679</v>
      </c>
      <c r="S1838" s="229">
        <v>0</v>
      </c>
      <c r="T1838" s="230">
        <f>S1838*H1838</f>
        <v>0</v>
      </c>
      <c r="U1838" s="39"/>
      <c r="V1838" s="39"/>
      <c r="W1838" s="39"/>
      <c r="X1838" s="39"/>
      <c r="Y1838" s="39"/>
      <c r="Z1838" s="39"/>
      <c r="AA1838" s="39"/>
      <c r="AB1838" s="39"/>
      <c r="AC1838" s="39"/>
      <c r="AD1838" s="39"/>
      <c r="AE1838" s="39"/>
      <c r="AR1838" s="231" t="s">
        <v>214</v>
      </c>
      <c r="AT1838" s="231" t="s">
        <v>216</v>
      </c>
      <c r="AU1838" s="231" t="s">
        <v>227</v>
      </c>
      <c r="AY1838" s="18" t="s">
        <v>215</v>
      </c>
      <c r="BE1838" s="232">
        <f>IF(N1838="základní",J1838,0)</f>
        <v>0</v>
      </c>
      <c r="BF1838" s="232">
        <f>IF(N1838="snížená",J1838,0)</f>
        <v>0</v>
      </c>
      <c r="BG1838" s="232">
        <f>IF(N1838="zákl. přenesená",J1838,0)</f>
        <v>0</v>
      </c>
      <c r="BH1838" s="232">
        <f>IF(N1838="sníž. přenesená",J1838,0)</f>
        <v>0</v>
      </c>
      <c r="BI1838" s="232">
        <f>IF(N1838="nulová",J1838,0)</f>
        <v>0</v>
      </c>
      <c r="BJ1838" s="18" t="s">
        <v>88</v>
      </c>
      <c r="BK1838" s="232">
        <f>ROUND(I1838*H1838,2)</f>
        <v>0</v>
      </c>
      <c r="BL1838" s="18" t="s">
        <v>214</v>
      </c>
      <c r="BM1838" s="231" t="s">
        <v>1743</v>
      </c>
    </row>
    <row r="1839" s="2" customFormat="1">
      <c r="A1839" s="39"/>
      <c r="B1839" s="40"/>
      <c r="C1839" s="41"/>
      <c r="D1839" s="233" t="s">
        <v>221</v>
      </c>
      <c r="E1839" s="41"/>
      <c r="F1839" s="234" t="s">
        <v>1744</v>
      </c>
      <c r="G1839" s="41"/>
      <c r="H1839" s="41"/>
      <c r="I1839" s="235"/>
      <c r="J1839" s="41"/>
      <c r="K1839" s="41"/>
      <c r="L1839" s="45"/>
      <c r="M1839" s="236"/>
      <c r="N1839" s="237"/>
      <c r="O1839" s="92"/>
      <c r="P1839" s="92"/>
      <c r="Q1839" s="92"/>
      <c r="R1839" s="92"/>
      <c r="S1839" s="92"/>
      <c r="T1839" s="93"/>
      <c r="U1839" s="39"/>
      <c r="V1839" s="39"/>
      <c r="W1839" s="39"/>
      <c r="X1839" s="39"/>
      <c r="Y1839" s="39"/>
      <c r="Z1839" s="39"/>
      <c r="AA1839" s="39"/>
      <c r="AB1839" s="39"/>
      <c r="AC1839" s="39"/>
      <c r="AD1839" s="39"/>
      <c r="AE1839" s="39"/>
      <c r="AT1839" s="18" t="s">
        <v>221</v>
      </c>
      <c r="AU1839" s="18" t="s">
        <v>227</v>
      </c>
    </row>
    <row r="1840" s="2" customFormat="1">
      <c r="A1840" s="39"/>
      <c r="B1840" s="40"/>
      <c r="C1840" s="41"/>
      <c r="D1840" s="250" t="s">
        <v>362</v>
      </c>
      <c r="E1840" s="41"/>
      <c r="F1840" s="251" t="s">
        <v>1745</v>
      </c>
      <c r="G1840" s="41"/>
      <c r="H1840" s="41"/>
      <c r="I1840" s="235"/>
      <c r="J1840" s="41"/>
      <c r="K1840" s="41"/>
      <c r="L1840" s="45"/>
      <c r="M1840" s="236"/>
      <c r="N1840" s="237"/>
      <c r="O1840" s="92"/>
      <c r="P1840" s="92"/>
      <c r="Q1840" s="92"/>
      <c r="R1840" s="92"/>
      <c r="S1840" s="92"/>
      <c r="T1840" s="93"/>
      <c r="U1840" s="39"/>
      <c r="V1840" s="39"/>
      <c r="W1840" s="39"/>
      <c r="X1840" s="39"/>
      <c r="Y1840" s="39"/>
      <c r="Z1840" s="39"/>
      <c r="AA1840" s="39"/>
      <c r="AB1840" s="39"/>
      <c r="AC1840" s="39"/>
      <c r="AD1840" s="39"/>
      <c r="AE1840" s="39"/>
      <c r="AT1840" s="18" t="s">
        <v>362</v>
      </c>
      <c r="AU1840" s="18" t="s">
        <v>227</v>
      </c>
    </row>
    <row r="1841" s="13" customFormat="1">
      <c r="A1841" s="13"/>
      <c r="B1841" s="252"/>
      <c r="C1841" s="253"/>
      <c r="D1841" s="233" t="s">
        <v>364</v>
      </c>
      <c r="E1841" s="254" t="s">
        <v>1</v>
      </c>
      <c r="F1841" s="255" t="s">
        <v>1746</v>
      </c>
      <c r="G1841" s="253"/>
      <c r="H1841" s="254" t="s">
        <v>1</v>
      </c>
      <c r="I1841" s="256"/>
      <c r="J1841" s="253"/>
      <c r="K1841" s="253"/>
      <c r="L1841" s="257"/>
      <c r="M1841" s="258"/>
      <c r="N1841" s="259"/>
      <c r="O1841" s="259"/>
      <c r="P1841" s="259"/>
      <c r="Q1841" s="259"/>
      <c r="R1841" s="259"/>
      <c r="S1841" s="259"/>
      <c r="T1841" s="260"/>
      <c r="U1841" s="13"/>
      <c r="V1841" s="13"/>
      <c r="W1841" s="13"/>
      <c r="X1841" s="13"/>
      <c r="Y1841" s="13"/>
      <c r="Z1841" s="13"/>
      <c r="AA1841" s="13"/>
      <c r="AB1841" s="13"/>
      <c r="AC1841" s="13"/>
      <c r="AD1841" s="13"/>
      <c r="AE1841" s="13"/>
      <c r="AT1841" s="261" t="s">
        <v>364</v>
      </c>
      <c r="AU1841" s="261" t="s">
        <v>227</v>
      </c>
      <c r="AV1841" s="13" t="s">
        <v>88</v>
      </c>
      <c r="AW1841" s="13" t="s">
        <v>36</v>
      </c>
      <c r="AX1841" s="13" t="s">
        <v>81</v>
      </c>
      <c r="AY1841" s="261" t="s">
        <v>215</v>
      </c>
    </row>
    <row r="1842" s="13" customFormat="1">
      <c r="A1842" s="13"/>
      <c r="B1842" s="252"/>
      <c r="C1842" s="253"/>
      <c r="D1842" s="233" t="s">
        <v>364</v>
      </c>
      <c r="E1842" s="254" t="s">
        <v>1</v>
      </c>
      <c r="F1842" s="255" t="s">
        <v>822</v>
      </c>
      <c r="G1842" s="253"/>
      <c r="H1842" s="254" t="s">
        <v>1</v>
      </c>
      <c r="I1842" s="256"/>
      <c r="J1842" s="253"/>
      <c r="K1842" s="253"/>
      <c r="L1842" s="257"/>
      <c r="M1842" s="258"/>
      <c r="N1842" s="259"/>
      <c r="O1842" s="259"/>
      <c r="P1842" s="259"/>
      <c r="Q1842" s="259"/>
      <c r="R1842" s="259"/>
      <c r="S1842" s="259"/>
      <c r="T1842" s="260"/>
      <c r="U1842" s="13"/>
      <c r="V1842" s="13"/>
      <c r="W1842" s="13"/>
      <c r="X1842" s="13"/>
      <c r="Y1842" s="13"/>
      <c r="Z1842" s="13"/>
      <c r="AA1842" s="13"/>
      <c r="AB1842" s="13"/>
      <c r="AC1842" s="13"/>
      <c r="AD1842" s="13"/>
      <c r="AE1842" s="13"/>
      <c r="AT1842" s="261" t="s">
        <v>364</v>
      </c>
      <c r="AU1842" s="261" t="s">
        <v>227</v>
      </c>
      <c r="AV1842" s="13" t="s">
        <v>88</v>
      </c>
      <c r="AW1842" s="13" t="s">
        <v>36</v>
      </c>
      <c r="AX1842" s="13" t="s">
        <v>81</v>
      </c>
      <c r="AY1842" s="261" t="s">
        <v>215</v>
      </c>
    </row>
    <row r="1843" s="13" customFormat="1">
      <c r="A1843" s="13"/>
      <c r="B1843" s="252"/>
      <c r="C1843" s="253"/>
      <c r="D1843" s="233" t="s">
        <v>364</v>
      </c>
      <c r="E1843" s="254" t="s">
        <v>1</v>
      </c>
      <c r="F1843" s="255" t="s">
        <v>389</v>
      </c>
      <c r="G1843" s="253"/>
      <c r="H1843" s="254" t="s">
        <v>1</v>
      </c>
      <c r="I1843" s="256"/>
      <c r="J1843" s="253"/>
      <c r="K1843" s="253"/>
      <c r="L1843" s="257"/>
      <c r="M1843" s="258"/>
      <c r="N1843" s="259"/>
      <c r="O1843" s="259"/>
      <c r="P1843" s="259"/>
      <c r="Q1843" s="259"/>
      <c r="R1843" s="259"/>
      <c r="S1843" s="259"/>
      <c r="T1843" s="260"/>
      <c r="U1843" s="13"/>
      <c r="V1843" s="13"/>
      <c r="W1843" s="13"/>
      <c r="X1843" s="13"/>
      <c r="Y1843" s="13"/>
      <c r="Z1843" s="13"/>
      <c r="AA1843" s="13"/>
      <c r="AB1843" s="13"/>
      <c r="AC1843" s="13"/>
      <c r="AD1843" s="13"/>
      <c r="AE1843" s="13"/>
      <c r="AT1843" s="261" t="s">
        <v>364</v>
      </c>
      <c r="AU1843" s="261" t="s">
        <v>227</v>
      </c>
      <c r="AV1843" s="13" t="s">
        <v>88</v>
      </c>
      <c r="AW1843" s="13" t="s">
        <v>36</v>
      </c>
      <c r="AX1843" s="13" t="s">
        <v>81</v>
      </c>
      <c r="AY1843" s="261" t="s">
        <v>215</v>
      </c>
    </row>
    <row r="1844" s="14" customFormat="1">
      <c r="A1844" s="14"/>
      <c r="B1844" s="262"/>
      <c r="C1844" s="263"/>
      <c r="D1844" s="233" t="s">
        <v>364</v>
      </c>
      <c r="E1844" s="264" t="s">
        <v>1</v>
      </c>
      <c r="F1844" s="265" t="s">
        <v>1747</v>
      </c>
      <c r="G1844" s="263"/>
      <c r="H1844" s="266">
        <v>8.8049999999999997</v>
      </c>
      <c r="I1844" s="267"/>
      <c r="J1844" s="263"/>
      <c r="K1844" s="263"/>
      <c r="L1844" s="268"/>
      <c r="M1844" s="269"/>
      <c r="N1844" s="270"/>
      <c r="O1844" s="270"/>
      <c r="P1844" s="270"/>
      <c r="Q1844" s="270"/>
      <c r="R1844" s="270"/>
      <c r="S1844" s="270"/>
      <c r="T1844" s="271"/>
      <c r="U1844" s="14"/>
      <c r="V1844" s="14"/>
      <c r="W1844" s="14"/>
      <c r="X1844" s="14"/>
      <c r="Y1844" s="14"/>
      <c r="Z1844" s="14"/>
      <c r="AA1844" s="14"/>
      <c r="AB1844" s="14"/>
      <c r="AC1844" s="14"/>
      <c r="AD1844" s="14"/>
      <c r="AE1844" s="14"/>
      <c r="AT1844" s="272" t="s">
        <v>364</v>
      </c>
      <c r="AU1844" s="272" t="s">
        <v>227</v>
      </c>
      <c r="AV1844" s="14" t="s">
        <v>90</v>
      </c>
      <c r="AW1844" s="14" t="s">
        <v>36</v>
      </c>
      <c r="AX1844" s="14" t="s">
        <v>81</v>
      </c>
      <c r="AY1844" s="272" t="s">
        <v>215</v>
      </c>
    </row>
    <row r="1845" s="14" customFormat="1">
      <c r="A1845" s="14"/>
      <c r="B1845" s="262"/>
      <c r="C1845" s="263"/>
      <c r="D1845" s="233" t="s">
        <v>364</v>
      </c>
      <c r="E1845" s="264" t="s">
        <v>1</v>
      </c>
      <c r="F1845" s="265" t="s">
        <v>1748</v>
      </c>
      <c r="G1845" s="263"/>
      <c r="H1845" s="266">
        <v>-3.4500000000000002</v>
      </c>
      <c r="I1845" s="267"/>
      <c r="J1845" s="263"/>
      <c r="K1845" s="263"/>
      <c r="L1845" s="268"/>
      <c r="M1845" s="269"/>
      <c r="N1845" s="270"/>
      <c r="O1845" s="270"/>
      <c r="P1845" s="270"/>
      <c r="Q1845" s="270"/>
      <c r="R1845" s="270"/>
      <c r="S1845" s="270"/>
      <c r="T1845" s="271"/>
      <c r="U1845" s="14"/>
      <c r="V1845" s="14"/>
      <c r="W1845" s="14"/>
      <c r="X1845" s="14"/>
      <c r="Y1845" s="14"/>
      <c r="Z1845" s="14"/>
      <c r="AA1845" s="14"/>
      <c r="AB1845" s="14"/>
      <c r="AC1845" s="14"/>
      <c r="AD1845" s="14"/>
      <c r="AE1845" s="14"/>
      <c r="AT1845" s="272" t="s">
        <v>364</v>
      </c>
      <c r="AU1845" s="272" t="s">
        <v>227</v>
      </c>
      <c r="AV1845" s="14" t="s">
        <v>90</v>
      </c>
      <c r="AW1845" s="14" t="s">
        <v>36</v>
      </c>
      <c r="AX1845" s="14" t="s">
        <v>81</v>
      </c>
      <c r="AY1845" s="272" t="s">
        <v>215</v>
      </c>
    </row>
    <row r="1846" s="14" customFormat="1">
      <c r="A1846" s="14"/>
      <c r="B1846" s="262"/>
      <c r="C1846" s="263"/>
      <c r="D1846" s="233" t="s">
        <v>364</v>
      </c>
      <c r="E1846" s="264" t="s">
        <v>1</v>
      </c>
      <c r="F1846" s="265" t="s">
        <v>1749</v>
      </c>
      <c r="G1846" s="263"/>
      <c r="H1846" s="266">
        <v>16.925000000000001</v>
      </c>
      <c r="I1846" s="267"/>
      <c r="J1846" s="263"/>
      <c r="K1846" s="263"/>
      <c r="L1846" s="268"/>
      <c r="M1846" s="269"/>
      <c r="N1846" s="270"/>
      <c r="O1846" s="270"/>
      <c r="P1846" s="270"/>
      <c r="Q1846" s="270"/>
      <c r="R1846" s="270"/>
      <c r="S1846" s="270"/>
      <c r="T1846" s="271"/>
      <c r="U1846" s="14"/>
      <c r="V1846" s="14"/>
      <c r="W1846" s="14"/>
      <c r="X1846" s="14"/>
      <c r="Y1846" s="14"/>
      <c r="Z1846" s="14"/>
      <c r="AA1846" s="14"/>
      <c r="AB1846" s="14"/>
      <c r="AC1846" s="14"/>
      <c r="AD1846" s="14"/>
      <c r="AE1846" s="14"/>
      <c r="AT1846" s="272" t="s">
        <v>364</v>
      </c>
      <c r="AU1846" s="272" t="s">
        <v>227</v>
      </c>
      <c r="AV1846" s="14" t="s">
        <v>90</v>
      </c>
      <c r="AW1846" s="14" t="s">
        <v>36</v>
      </c>
      <c r="AX1846" s="14" t="s">
        <v>81</v>
      </c>
      <c r="AY1846" s="272" t="s">
        <v>215</v>
      </c>
    </row>
    <row r="1847" s="13" customFormat="1">
      <c r="A1847" s="13"/>
      <c r="B1847" s="252"/>
      <c r="C1847" s="253"/>
      <c r="D1847" s="233" t="s">
        <v>364</v>
      </c>
      <c r="E1847" s="254" t="s">
        <v>1</v>
      </c>
      <c r="F1847" s="255" t="s">
        <v>1750</v>
      </c>
      <c r="G1847" s="253"/>
      <c r="H1847" s="254" t="s">
        <v>1</v>
      </c>
      <c r="I1847" s="256"/>
      <c r="J1847" s="253"/>
      <c r="K1847" s="253"/>
      <c r="L1847" s="257"/>
      <c r="M1847" s="258"/>
      <c r="N1847" s="259"/>
      <c r="O1847" s="259"/>
      <c r="P1847" s="259"/>
      <c r="Q1847" s="259"/>
      <c r="R1847" s="259"/>
      <c r="S1847" s="259"/>
      <c r="T1847" s="260"/>
      <c r="U1847" s="13"/>
      <c r="V1847" s="13"/>
      <c r="W1847" s="13"/>
      <c r="X1847" s="13"/>
      <c r="Y1847" s="13"/>
      <c r="Z1847" s="13"/>
      <c r="AA1847" s="13"/>
      <c r="AB1847" s="13"/>
      <c r="AC1847" s="13"/>
      <c r="AD1847" s="13"/>
      <c r="AE1847" s="13"/>
      <c r="AT1847" s="261" t="s">
        <v>364</v>
      </c>
      <c r="AU1847" s="261" t="s">
        <v>227</v>
      </c>
      <c r="AV1847" s="13" t="s">
        <v>88</v>
      </c>
      <c r="AW1847" s="13" t="s">
        <v>36</v>
      </c>
      <c r="AX1847" s="13" t="s">
        <v>81</v>
      </c>
      <c r="AY1847" s="261" t="s">
        <v>215</v>
      </c>
    </row>
    <row r="1848" s="14" customFormat="1">
      <c r="A1848" s="14"/>
      <c r="B1848" s="262"/>
      <c r="C1848" s="263"/>
      <c r="D1848" s="233" t="s">
        <v>364</v>
      </c>
      <c r="E1848" s="264" t="s">
        <v>1</v>
      </c>
      <c r="F1848" s="265" t="s">
        <v>1751</v>
      </c>
      <c r="G1848" s="263"/>
      <c r="H1848" s="266">
        <v>5.7999999999999998</v>
      </c>
      <c r="I1848" s="267"/>
      <c r="J1848" s="263"/>
      <c r="K1848" s="263"/>
      <c r="L1848" s="268"/>
      <c r="M1848" s="269"/>
      <c r="N1848" s="270"/>
      <c r="O1848" s="270"/>
      <c r="P1848" s="270"/>
      <c r="Q1848" s="270"/>
      <c r="R1848" s="270"/>
      <c r="S1848" s="270"/>
      <c r="T1848" s="271"/>
      <c r="U1848" s="14"/>
      <c r="V1848" s="14"/>
      <c r="W1848" s="14"/>
      <c r="X1848" s="14"/>
      <c r="Y1848" s="14"/>
      <c r="Z1848" s="14"/>
      <c r="AA1848" s="14"/>
      <c r="AB1848" s="14"/>
      <c r="AC1848" s="14"/>
      <c r="AD1848" s="14"/>
      <c r="AE1848" s="14"/>
      <c r="AT1848" s="272" t="s">
        <v>364</v>
      </c>
      <c r="AU1848" s="272" t="s">
        <v>227</v>
      </c>
      <c r="AV1848" s="14" t="s">
        <v>90</v>
      </c>
      <c r="AW1848" s="14" t="s">
        <v>36</v>
      </c>
      <c r="AX1848" s="14" t="s">
        <v>81</v>
      </c>
      <c r="AY1848" s="272" t="s">
        <v>215</v>
      </c>
    </row>
    <row r="1849" s="13" customFormat="1">
      <c r="A1849" s="13"/>
      <c r="B1849" s="252"/>
      <c r="C1849" s="253"/>
      <c r="D1849" s="233" t="s">
        <v>364</v>
      </c>
      <c r="E1849" s="254" t="s">
        <v>1</v>
      </c>
      <c r="F1849" s="255" t="s">
        <v>401</v>
      </c>
      <c r="G1849" s="253"/>
      <c r="H1849" s="254" t="s">
        <v>1</v>
      </c>
      <c r="I1849" s="256"/>
      <c r="J1849" s="253"/>
      <c r="K1849" s="253"/>
      <c r="L1849" s="257"/>
      <c r="M1849" s="258"/>
      <c r="N1849" s="259"/>
      <c r="O1849" s="259"/>
      <c r="P1849" s="259"/>
      <c r="Q1849" s="259"/>
      <c r="R1849" s="259"/>
      <c r="S1849" s="259"/>
      <c r="T1849" s="260"/>
      <c r="U1849" s="13"/>
      <c r="V1849" s="13"/>
      <c r="W1849" s="13"/>
      <c r="X1849" s="13"/>
      <c r="Y1849" s="13"/>
      <c r="Z1849" s="13"/>
      <c r="AA1849" s="13"/>
      <c r="AB1849" s="13"/>
      <c r="AC1849" s="13"/>
      <c r="AD1849" s="13"/>
      <c r="AE1849" s="13"/>
      <c r="AT1849" s="261" t="s">
        <v>364</v>
      </c>
      <c r="AU1849" s="261" t="s">
        <v>227</v>
      </c>
      <c r="AV1849" s="13" t="s">
        <v>88</v>
      </c>
      <c r="AW1849" s="13" t="s">
        <v>36</v>
      </c>
      <c r="AX1849" s="13" t="s">
        <v>81</v>
      </c>
      <c r="AY1849" s="261" t="s">
        <v>215</v>
      </c>
    </row>
    <row r="1850" s="14" customFormat="1">
      <c r="A1850" s="14"/>
      <c r="B1850" s="262"/>
      <c r="C1850" s="263"/>
      <c r="D1850" s="233" t="s">
        <v>364</v>
      </c>
      <c r="E1850" s="264" t="s">
        <v>1</v>
      </c>
      <c r="F1850" s="265" t="s">
        <v>1752</v>
      </c>
      <c r="G1850" s="263"/>
      <c r="H1850" s="266">
        <v>8.4499999999999993</v>
      </c>
      <c r="I1850" s="267"/>
      <c r="J1850" s="263"/>
      <c r="K1850" s="263"/>
      <c r="L1850" s="268"/>
      <c r="M1850" s="269"/>
      <c r="N1850" s="270"/>
      <c r="O1850" s="270"/>
      <c r="P1850" s="270"/>
      <c r="Q1850" s="270"/>
      <c r="R1850" s="270"/>
      <c r="S1850" s="270"/>
      <c r="T1850" s="271"/>
      <c r="U1850" s="14"/>
      <c r="V1850" s="14"/>
      <c r="W1850" s="14"/>
      <c r="X1850" s="14"/>
      <c r="Y1850" s="14"/>
      <c r="Z1850" s="14"/>
      <c r="AA1850" s="14"/>
      <c r="AB1850" s="14"/>
      <c r="AC1850" s="14"/>
      <c r="AD1850" s="14"/>
      <c r="AE1850" s="14"/>
      <c r="AT1850" s="272" t="s">
        <v>364</v>
      </c>
      <c r="AU1850" s="272" t="s">
        <v>227</v>
      </c>
      <c r="AV1850" s="14" t="s">
        <v>90</v>
      </c>
      <c r="AW1850" s="14" t="s">
        <v>36</v>
      </c>
      <c r="AX1850" s="14" t="s">
        <v>81</v>
      </c>
      <c r="AY1850" s="272" t="s">
        <v>215</v>
      </c>
    </row>
    <row r="1851" s="14" customFormat="1">
      <c r="A1851" s="14"/>
      <c r="B1851" s="262"/>
      <c r="C1851" s="263"/>
      <c r="D1851" s="233" t="s">
        <v>364</v>
      </c>
      <c r="E1851" s="264" t="s">
        <v>1</v>
      </c>
      <c r="F1851" s="265" t="s">
        <v>1753</v>
      </c>
      <c r="G1851" s="263"/>
      <c r="H1851" s="266">
        <v>-2.2999999999999998</v>
      </c>
      <c r="I1851" s="267"/>
      <c r="J1851" s="263"/>
      <c r="K1851" s="263"/>
      <c r="L1851" s="268"/>
      <c r="M1851" s="269"/>
      <c r="N1851" s="270"/>
      <c r="O1851" s="270"/>
      <c r="P1851" s="270"/>
      <c r="Q1851" s="270"/>
      <c r="R1851" s="270"/>
      <c r="S1851" s="270"/>
      <c r="T1851" s="271"/>
      <c r="U1851" s="14"/>
      <c r="V1851" s="14"/>
      <c r="W1851" s="14"/>
      <c r="X1851" s="14"/>
      <c r="Y1851" s="14"/>
      <c r="Z1851" s="14"/>
      <c r="AA1851" s="14"/>
      <c r="AB1851" s="14"/>
      <c r="AC1851" s="14"/>
      <c r="AD1851" s="14"/>
      <c r="AE1851" s="14"/>
      <c r="AT1851" s="272" t="s">
        <v>364</v>
      </c>
      <c r="AU1851" s="272" t="s">
        <v>227</v>
      </c>
      <c r="AV1851" s="14" t="s">
        <v>90</v>
      </c>
      <c r="AW1851" s="14" t="s">
        <v>36</v>
      </c>
      <c r="AX1851" s="14" t="s">
        <v>81</v>
      </c>
      <c r="AY1851" s="272" t="s">
        <v>215</v>
      </c>
    </row>
    <row r="1852" s="14" customFormat="1">
      <c r="A1852" s="14"/>
      <c r="B1852" s="262"/>
      <c r="C1852" s="263"/>
      <c r="D1852" s="233" t="s">
        <v>364</v>
      </c>
      <c r="E1852" s="264" t="s">
        <v>1</v>
      </c>
      <c r="F1852" s="265" t="s">
        <v>1754</v>
      </c>
      <c r="G1852" s="263"/>
      <c r="H1852" s="266">
        <v>1</v>
      </c>
      <c r="I1852" s="267"/>
      <c r="J1852" s="263"/>
      <c r="K1852" s="263"/>
      <c r="L1852" s="268"/>
      <c r="M1852" s="269"/>
      <c r="N1852" s="270"/>
      <c r="O1852" s="270"/>
      <c r="P1852" s="270"/>
      <c r="Q1852" s="270"/>
      <c r="R1852" s="270"/>
      <c r="S1852" s="270"/>
      <c r="T1852" s="271"/>
      <c r="U1852" s="14"/>
      <c r="V1852" s="14"/>
      <c r="W1852" s="14"/>
      <c r="X1852" s="14"/>
      <c r="Y1852" s="14"/>
      <c r="Z1852" s="14"/>
      <c r="AA1852" s="14"/>
      <c r="AB1852" s="14"/>
      <c r="AC1852" s="14"/>
      <c r="AD1852" s="14"/>
      <c r="AE1852" s="14"/>
      <c r="AT1852" s="272" t="s">
        <v>364</v>
      </c>
      <c r="AU1852" s="272" t="s">
        <v>227</v>
      </c>
      <c r="AV1852" s="14" t="s">
        <v>90</v>
      </c>
      <c r="AW1852" s="14" t="s">
        <v>36</v>
      </c>
      <c r="AX1852" s="14" t="s">
        <v>81</v>
      </c>
      <c r="AY1852" s="272" t="s">
        <v>215</v>
      </c>
    </row>
    <row r="1853" s="14" customFormat="1">
      <c r="A1853" s="14"/>
      <c r="B1853" s="262"/>
      <c r="C1853" s="263"/>
      <c r="D1853" s="233" t="s">
        <v>364</v>
      </c>
      <c r="E1853" s="264" t="s">
        <v>1</v>
      </c>
      <c r="F1853" s="265" t="s">
        <v>1755</v>
      </c>
      <c r="G1853" s="263"/>
      <c r="H1853" s="266">
        <v>16.475000000000001</v>
      </c>
      <c r="I1853" s="267"/>
      <c r="J1853" s="263"/>
      <c r="K1853" s="263"/>
      <c r="L1853" s="268"/>
      <c r="M1853" s="269"/>
      <c r="N1853" s="270"/>
      <c r="O1853" s="270"/>
      <c r="P1853" s="270"/>
      <c r="Q1853" s="270"/>
      <c r="R1853" s="270"/>
      <c r="S1853" s="270"/>
      <c r="T1853" s="271"/>
      <c r="U1853" s="14"/>
      <c r="V1853" s="14"/>
      <c r="W1853" s="14"/>
      <c r="X1853" s="14"/>
      <c r="Y1853" s="14"/>
      <c r="Z1853" s="14"/>
      <c r="AA1853" s="14"/>
      <c r="AB1853" s="14"/>
      <c r="AC1853" s="14"/>
      <c r="AD1853" s="14"/>
      <c r="AE1853" s="14"/>
      <c r="AT1853" s="272" t="s">
        <v>364</v>
      </c>
      <c r="AU1853" s="272" t="s">
        <v>227</v>
      </c>
      <c r="AV1853" s="14" t="s">
        <v>90</v>
      </c>
      <c r="AW1853" s="14" t="s">
        <v>36</v>
      </c>
      <c r="AX1853" s="14" t="s">
        <v>81</v>
      </c>
      <c r="AY1853" s="272" t="s">
        <v>215</v>
      </c>
    </row>
    <row r="1854" s="15" customFormat="1">
      <c r="A1854" s="15"/>
      <c r="B1854" s="273"/>
      <c r="C1854" s="274"/>
      <c r="D1854" s="233" t="s">
        <v>364</v>
      </c>
      <c r="E1854" s="275" t="s">
        <v>1</v>
      </c>
      <c r="F1854" s="276" t="s">
        <v>368</v>
      </c>
      <c r="G1854" s="274"/>
      <c r="H1854" s="277">
        <v>51.705000000000005</v>
      </c>
      <c r="I1854" s="278"/>
      <c r="J1854" s="274"/>
      <c r="K1854" s="274"/>
      <c r="L1854" s="279"/>
      <c r="M1854" s="280"/>
      <c r="N1854" s="281"/>
      <c r="O1854" s="281"/>
      <c r="P1854" s="281"/>
      <c r="Q1854" s="281"/>
      <c r="R1854" s="281"/>
      <c r="S1854" s="281"/>
      <c r="T1854" s="282"/>
      <c r="U1854" s="15"/>
      <c r="V1854" s="15"/>
      <c r="W1854" s="15"/>
      <c r="X1854" s="15"/>
      <c r="Y1854" s="15"/>
      <c r="Z1854" s="15"/>
      <c r="AA1854" s="15"/>
      <c r="AB1854" s="15"/>
      <c r="AC1854" s="15"/>
      <c r="AD1854" s="15"/>
      <c r="AE1854" s="15"/>
      <c r="AT1854" s="283" t="s">
        <v>364</v>
      </c>
      <c r="AU1854" s="283" t="s">
        <v>227</v>
      </c>
      <c r="AV1854" s="15" t="s">
        <v>214</v>
      </c>
      <c r="AW1854" s="15" t="s">
        <v>36</v>
      </c>
      <c r="AX1854" s="15" t="s">
        <v>88</v>
      </c>
      <c r="AY1854" s="283" t="s">
        <v>215</v>
      </c>
    </row>
    <row r="1855" s="2" customFormat="1" ht="24.15" customHeight="1">
      <c r="A1855" s="39"/>
      <c r="B1855" s="40"/>
      <c r="C1855" s="220" t="s">
        <v>1756</v>
      </c>
      <c r="D1855" s="220" t="s">
        <v>216</v>
      </c>
      <c r="E1855" s="221" t="s">
        <v>1707</v>
      </c>
      <c r="F1855" s="222" t="s">
        <v>1708</v>
      </c>
      <c r="G1855" s="223" t="s">
        <v>523</v>
      </c>
      <c r="H1855" s="224">
        <v>51.704999999999998</v>
      </c>
      <c r="I1855" s="225"/>
      <c r="J1855" s="226">
        <f>ROUND(I1855*H1855,2)</f>
        <v>0</v>
      </c>
      <c r="K1855" s="222" t="s">
        <v>359</v>
      </c>
      <c r="L1855" s="45"/>
      <c r="M1855" s="227" t="s">
        <v>1</v>
      </c>
      <c r="N1855" s="228" t="s">
        <v>46</v>
      </c>
      <c r="O1855" s="92"/>
      <c r="P1855" s="229">
        <f>O1855*H1855</f>
        <v>0</v>
      </c>
      <c r="Q1855" s="229">
        <v>0.00013999999999999999</v>
      </c>
      <c r="R1855" s="229">
        <f>Q1855*H1855</f>
        <v>0.007238699999999999</v>
      </c>
      <c r="S1855" s="229">
        <v>0</v>
      </c>
      <c r="T1855" s="230">
        <f>S1855*H1855</f>
        <v>0</v>
      </c>
      <c r="U1855" s="39"/>
      <c r="V1855" s="39"/>
      <c r="W1855" s="39"/>
      <c r="X1855" s="39"/>
      <c r="Y1855" s="39"/>
      <c r="Z1855" s="39"/>
      <c r="AA1855" s="39"/>
      <c r="AB1855" s="39"/>
      <c r="AC1855" s="39"/>
      <c r="AD1855" s="39"/>
      <c r="AE1855" s="39"/>
      <c r="AR1855" s="231" t="s">
        <v>214</v>
      </c>
      <c r="AT1855" s="231" t="s">
        <v>216</v>
      </c>
      <c r="AU1855" s="231" t="s">
        <v>227</v>
      </c>
      <c r="AY1855" s="18" t="s">
        <v>215</v>
      </c>
      <c r="BE1855" s="232">
        <f>IF(N1855="základní",J1855,0)</f>
        <v>0</v>
      </c>
      <c r="BF1855" s="232">
        <f>IF(N1855="snížená",J1855,0)</f>
        <v>0</v>
      </c>
      <c r="BG1855" s="232">
        <f>IF(N1855="zákl. přenesená",J1855,0)</f>
        <v>0</v>
      </c>
      <c r="BH1855" s="232">
        <f>IF(N1855="sníž. přenesená",J1855,0)</f>
        <v>0</v>
      </c>
      <c r="BI1855" s="232">
        <f>IF(N1855="nulová",J1855,0)</f>
        <v>0</v>
      </c>
      <c r="BJ1855" s="18" t="s">
        <v>88</v>
      </c>
      <c r="BK1855" s="232">
        <f>ROUND(I1855*H1855,2)</f>
        <v>0</v>
      </c>
      <c r="BL1855" s="18" t="s">
        <v>214</v>
      </c>
      <c r="BM1855" s="231" t="s">
        <v>1757</v>
      </c>
    </row>
    <row r="1856" s="2" customFormat="1">
      <c r="A1856" s="39"/>
      <c r="B1856" s="40"/>
      <c r="C1856" s="41"/>
      <c r="D1856" s="233" t="s">
        <v>221</v>
      </c>
      <c r="E1856" s="41"/>
      <c r="F1856" s="234" t="s">
        <v>1710</v>
      </c>
      <c r="G1856" s="41"/>
      <c r="H1856" s="41"/>
      <c r="I1856" s="235"/>
      <c r="J1856" s="41"/>
      <c r="K1856" s="41"/>
      <c r="L1856" s="45"/>
      <c r="M1856" s="236"/>
      <c r="N1856" s="237"/>
      <c r="O1856" s="92"/>
      <c r="P1856" s="92"/>
      <c r="Q1856" s="92"/>
      <c r="R1856" s="92"/>
      <c r="S1856" s="92"/>
      <c r="T1856" s="93"/>
      <c r="U1856" s="39"/>
      <c r="V1856" s="39"/>
      <c r="W1856" s="39"/>
      <c r="X1856" s="39"/>
      <c r="Y1856" s="39"/>
      <c r="Z1856" s="39"/>
      <c r="AA1856" s="39"/>
      <c r="AB1856" s="39"/>
      <c r="AC1856" s="39"/>
      <c r="AD1856" s="39"/>
      <c r="AE1856" s="39"/>
      <c r="AT1856" s="18" t="s">
        <v>221</v>
      </c>
      <c r="AU1856" s="18" t="s">
        <v>227</v>
      </c>
    </row>
    <row r="1857" s="2" customFormat="1">
      <c r="A1857" s="39"/>
      <c r="B1857" s="40"/>
      <c r="C1857" s="41"/>
      <c r="D1857" s="250" t="s">
        <v>362</v>
      </c>
      <c r="E1857" s="41"/>
      <c r="F1857" s="251" t="s">
        <v>1711</v>
      </c>
      <c r="G1857" s="41"/>
      <c r="H1857" s="41"/>
      <c r="I1857" s="235"/>
      <c r="J1857" s="41"/>
      <c r="K1857" s="41"/>
      <c r="L1857" s="45"/>
      <c r="M1857" s="236"/>
      <c r="N1857" s="237"/>
      <c r="O1857" s="92"/>
      <c r="P1857" s="92"/>
      <c r="Q1857" s="92"/>
      <c r="R1857" s="92"/>
      <c r="S1857" s="92"/>
      <c r="T1857" s="93"/>
      <c r="U1857" s="39"/>
      <c r="V1857" s="39"/>
      <c r="W1857" s="39"/>
      <c r="X1857" s="39"/>
      <c r="Y1857" s="39"/>
      <c r="Z1857" s="39"/>
      <c r="AA1857" s="39"/>
      <c r="AB1857" s="39"/>
      <c r="AC1857" s="39"/>
      <c r="AD1857" s="39"/>
      <c r="AE1857" s="39"/>
      <c r="AT1857" s="18" t="s">
        <v>362</v>
      </c>
      <c r="AU1857" s="18" t="s">
        <v>227</v>
      </c>
    </row>
    <row r="1858" s="2" customFormat="1" ht="33" customHeight="1">
      <c r="A1858" s="39"/>
      <c r="B1858" s="40"/>
      <c r="C1858" s="220" t="s">
        <v>1758</v>
      </c>
      <c r="D1858" s="220" t="s">
        <v>216</v>
      </c>
      <c r="E1858" s="221" t="s">
        <v>1716</v>
      </c>
      <c r="F1858" s="222" t="s">
        <v>1717</v>
      </c>
      <c r="G1858" s="223" t="s">
        <v>523</v>
      </c>
      <c r="H1858" s="224">
        <v>51.704999999999998</v>
      </c>
      <c r="I1858" s="225"/>
      <c r="J1858" s="226">
        <f>ROUND(I1858*H1858,2)</f>
        <v>0</v>
      </c>
      <c r="K1858" s="222" t="s">
        <v>359</v>
      </c>
      <c r="L1858" s="45"/>
      <c r="M1858" s="227" t="s">
        <v>1</v>
      </c>
      <c r="N1858" s="228" t="s">
        <v>46</v>
      </c>
      <c r="O1858" s="92"/>
      <c r="P1858" s="229">
        <f>O1858*H1858</f>
        <v>0</v>
      </c>
      <c r="Q1858" s="229">
        <v>0.0028500000000000001</v>
      </c>
      <c r="R1858" s="229">
        <f>Q1858*H1858</f>
        <v>0.14735925</v>
      </c>
      <c r="S1858" s="229">
        <v>0</v>
      </c>
      <c r="T1858" s="230">
        <f>S1858*H1858</f>
        <v>0</v>
      </c>
      <c r="U1858" s="39"/>
      <c r="V1858" s="39"/>
      <c r="W1858" s="39"/>
      <c r="X1858" s="39"/>
      <c r="Y1858" s="39"/>
      <c r="Z1858" s="39"/>
      <c r="AA1858" s="39"/>
      <c r="AB1858" s="39"/>
      <c r="AC1858" s="39"/>
      <c r="AD1858" s="39"/>
      <c r="AE1858" s="39"/>
      <c r="AR1858" s="231" t="s">
        <v>214</v>
      </c>
      <c r="AT1858" s="231" t="s">
        <v>216</v>
      </c>
      <c r="AU1858" s="231" t="s">
        <v>227</v>
      </c>
      <c r="AY1858" s="18" t="s">
        <v>215</v>
      </c>
      <c r="BE1858" s="232">
        <f>IF(N1858="základní",J1858,0)</f>
        <v>0</v>
      </c>
      <c r="BF1858" s="232">
        <f>IF(N1858="snížená",J1858,0)</f>
        <v>0</v>
      </c>
      <c r="BG1858" s="232">
        <f>IF(N1858="zákl. přenesená",J1858,0)</f>
        <v>0</v>
      </c>
      <c r="BH1858" s="232">
        <f>IF(N1858="sníž. přenesená",J1858,0)</f>
        <v>0</v>
      </c>
      <c r="BI1858" s="232">
        <f>IF(N1858="nulová",J1858,0)</f>
        <v>0</v>
      </c>
      <c r="BJ1858" s="18" t="s">
        <v>88</v>
      </c>
      <c r="BK1858" s="232">
        <f>ROUND(I1858*H1858,2)</f>
        <v>0</v>
      </c>
      <c r="BL1858" s="18" t="s">
        <v>214</v>
      </c>
      <c r="BM1858" s="231" t="s">
        <v>1759</v>
      </c>
    </row>
    <row r="1859" s="2" customFormat="1">
      <c r="A1859" s="39"/>
      <c r="B1859" s="40"/>
      <c r="C1859" s="41"/>
      <c r="D1859" s="233" t="s">
        <v>221</v>
      </c>
      <c r="E1859" s="41"/>
      <c r="F1859" s="234" t="s">
        <v>1719</v>
      </c>
      <c r="G1859" s="41"/>
      <c r="H1859" s="41"/>
      <c r="I1859" s="235"/>
      <c r="J1859" s="41"/>
      <c r="K1859" s="41"/>
      <c r="L1859" s="45"/>
      <c r="M1859" s="236"/>
      <c r="N1859" s="237"/>
      <c r="O1859" s="92"/>
      <c r="P1859" s="92"/>
      <c r="Q1859" s="92"/>
      <c r="R1859" s="92"/>
      <c r="S1859" s="92"/>
      <c r="T1859" s="93"/>
      <c r="U1859" s="39"/>
      <c r="V1859" s="39"/>
      <c r="W1859" s="39"/>
      <c r="X1859" s="39"/>
      <c r="Y1859" s="39"/>
      <c r="Z1859" s="39"/>
      <c r="AA1859" s="39"/>
      <c r="AB1859" s="39"/>
      <c r="AC1859" s="39"/>
      <c r="AD1859" s="39"/>
      <c r="AE1859" s="39"/>
      <c r="AT1859" s="18" t="s">
        <v>221</v>
      </c>
      <c r="AU1859" s="18" t="s">
        <v>227</v>
      </c>
    </row>
    <row r="1860" s="2" customFormat="1">
      <c r="A1860" s="39"/>
      <c r="B1860" s="40"/>
      <c r="C1860" s="41"/>
      <c r="D1860" s="250" t="s">
        <v>362</v>
      </c>
      <c r="E1860" s="41"/>
      <c r="F1860" s="251" t="s">
        <v>1720</v>
      </c>
      <c r="G1860" s="41"/>
      <c r="H1860" s="41"/>
      <c r="I1860" s="235"/>
      <c r="J1860" s="41"/>
      <c r="K1860" s="41"/>
      <c r="L1860" s="45"/>
      <c r="M1860" s="236"/>
      <c r="N1860" s="237"/>
      <c r="O1860" s="92"/>
      <c r="P1860" s="92"/>
      <c r="Q1860" s="92"/>
      <c r="R1860" s="92"/>
      <c r="S1860" s="92"/>
      <c r="T1860" s="93"/>
      <c r="U1860" s="39"/>
      <c r="V1860" s="39"/>
      <c r="W1860" s="39"/>
      <c r="X1860" s="39"/>
      <c r="Y1860" s="39"/>
      <c r="Z1860" s="39"/>
      <c r="AA1860" s="39"/>
      <c r="AB1860" s="39"/>
      <c r="AC1860" s="39"/>
      <c r="AD1860" s="39"/>
      <c r="AE1860" s="39"/>
      <c r="AT1860" s="18" t="s">
        <v>362</v>
      </c>
      <c r="AU1860" s="18" t="s">
        <v>227</v>
      </c>
    </row>
    <row r="1861" s="2" customFormat="1" ht="24.15" customHeight="1">
      <c r="A1861" s="39"/>
      <c r="B1861" s="40"/>
      <c r="C1861" s="220" t="s">
        <v>1760</v>
      </c>
      <c r="D1861" s="220" t="s">
        <v>216</v>
      </c>
      <c r="E1861" s="221" t="s">
        <v>1761</v>
      </c>
      <c r="F1861" s="222" t="s">
        <v>1762</v>
      </c>
      <c r="G1861" s="223" t="s">
        <v>797</v>
      </c>
      <c r="H1861" s="224">
        <v>394.89999999999998</v>
      </c>
      <c r="I1861" s="225"/>
      <c r="J1861" s="226">
        <f>ROUND(I1861*H1861,2)</f>
        <v>0</v>
      </c>
      <c r="K1861" s="222" t="s">
        <v>1763</v>
      </c>
      <c r="L1861" s="45"/>
      <c r="M1861" s="227" t="s">
        <v>1</v>
      </c>
      <c r="N1861" s="228" t="s">
        <v>46</v>
      </c>
      <c r="O1861" s="92"/>
      <c r="P1861" s="229">
        <f>O1861*H1861</f>
        <v>0</v>
      </c>
      <c r="Q1861" s="229">
        <v>0</v>
      </c>
      <c r="R1861" s="229">
        <f>Q1861*H1861</f>
        <v>0</v>
      </c>
      <c r="S1861" s="229">
        <v>0</v>
      </c>
      <c r="T1861" s="230">
        <f>S1861*H1861</f>
        <v>0</v>
      </c>
      <c r="U1861" s="39"/>
      <c r="V1861" s="39"/>
      <c r="W1861" s="39"/>
      <c r="X1861" s="39"/>
      <c r="Y1861" s="39"/>
      <c r="Z1861" s="39"/>
      <c r="AA1861" s="39"/>
      <c r="AB1861" s="39"/>
      <c r="AC1861" s="39"/>
      <c r="AD1861" s="39"/>
      <c r="AE1861" s="39"/>
      <c r="AR1861" s="231" t="s">
        <v>214</v>
      </c>
      <c r="AT1861" s="231" t="s">
        <v>216</v>
      </c>
      <c r="AU1861" s="231" t="s">
        <v>227</v>
      </c>
      <c r="AY1861" s="18" t="s">
        <v>215</v>
      </c>
      <c r="BE1861" s="232">
        <f>IF(N1861="základní",J1861,0)</f>
        <v>0</v>
      </c>
      <c r="BF1861" s="232">
        <f>IF(N1861="snížená",J1861,0)</f>
        <v>0</v>
      </c>
      <c r="BG1861" s="232">
        <f>IF(N1861="zákl. přenesená",J1861,0)</f>
        <v>0</v>
      </c>
      <c r="BH1861" s="232">
        <f>IF(N1861="sníž. přenesená",J1861,0)</f>
        <v>0</v>
      </c>
      <c r="BI1861" s="232">
        <f>IF(N1861="nulová",J1861,0)</f>
        <v>0</v>
      </c>
      <c r="BJ1861" s="18" t="s">
        <v>88</v>
      </c>
      <c r="BK1861" s="232">
        <f>ROUND(I1861*H1861,2)</f>
        <v>0</v>
      </c>
      <c r="BL1861" s="18" t="s">
        <v>214</v>
      </c>
      <c r="BM1861" s="231" t="s">
        <v>1764</v>
      </c>
    </row>
    <row r="1862" s="2" customFormat="1">
      <c r="A1862" s="39"/>
      <c r="B1862" s="40"/>
      <c r="C1862" s="41"/>
      <c r="D1862" s="233" t="s">
        <v>221</v>
      </c>
      <c r="E1862" s="41"/>
      <c r="F1862" s="234" t="s">
        <v>1765</v>
      </c>
      <c r="G1862" s="41"/>
      <c r="H1862" s="41"/>
      <c r="I1862" s="235"/>
      <c r="J1862" s="41"/>
      <c r="K1862" s="41"/>
      <c r="L1862" s="45"/>
      <c r="M1862" s="236"/>
      <c r="N1862" s="237"/>
      <c r="O1862" s="92"/>
      <c r="P1862" s="92"/>
      <c r="Q1862" s="92"/>
      <c r="R1862" s="92"/>
      <c r="S1862" s="92"/>
      <c r="T1862" s="93"/>
      <c r="U1862" s="39"/>
      <c r="V1862" s="39"/>
      <c r="W1862" s="39"/>
      <c r="X1862" s="39"/>
      <c r="Y1862" s="39"/>
      <c r="Z1862" s="39"/>
      <c r="AA1862" s="39"/>
      <c r="AB1862" s="39"/>
      <c r="AC1862" s="39"/>
      <c r="AD1862" s="39"/>
      <c r="AE1862" s="39"/>
      <c r="AT1862" s="18" t="s">
        <v>221</v>
      </c>
      <c r="AU1862" s="18" t="s">
        <v>227</v>
      </c>
    </row>
    <row r="1863" s="2" customFormat="1">
      <c r="A1863" s="39"/>
      <c r="B1863" s="40"/>
      <c r="C1863" s="41"/>
      <c r="D1863" s="250" t="s">
        <v>362</v>
      </c>
      <c r="E1863" s="41"/>
      <c r="F1863" s="251" t="s">
        <v>1766</v>
      </c>
      <c r="G1863" s="41"/>
      <c r="H1863" s="41"/>
      <c r="I1863" s="235"/>
      <c r="J1863" s="41"/>
      <c r="K1863" s="41"/>
      <c r="L1863" s="45"/>
      <c r="M1863" s="236"/>
      <c r="N1863" s="237"/>
      <c r="O1863" s="92"/>
      <c r="P1863" s="92"/>
      <c r="Q1863" s="92"/>
      <c r="R1863" s="92"/>
      <c r="S1863" s="92"/>
      <c r="T1863" s="93"/>
      <c r="U1863" s="39"/>
      <c r="V1863" s="39"/>
      <c r="W1863" s="39"/>
      <c r="X1863" s="39"/>
      <c r="Y1863" s="39"/>
      <c r="Z1863" s="39"/>
      <c r="AA1863" s="39"/>
      <c r="AB1863" s="39"/>
      <c r="AC1863" s="39"/>
      <c r="AD1863" s="39"/>
      <c r="AE1863" s="39"/>
      <c r="AT1863" s="18" t="s">
        <v>362</v>
      </c>
      <c r="AU1863" s="18" t="s">
        <v>227</v>
      </c>
    </row>
    <row r="1864" s="14" customFormat="1">
      <c r="A1864" s="14"/>
      <c r="B1864" s="262"/>
      <c r="C1864" s="263"/>
      <c r="D1864" s="233" t="s">
        <v>364</v>
      </c>
      <c r="E1864" s="264" t="s">
        <v>1</v>
      </c>
      <c r="F1864" s="265" t="s">
        <v>1767</v>
      </c>
      <c r="G1864" s="263"/>
      <c r="H1864" s="266">
        <v>82.5</v>
      </c>
      <c r="I1864" s="267"/>
      <c r="J1864" s="263"/>
      <c r="K1864" s="263"/>
      <c r="L1864" s="268"/>
      <c r="M1864" s="269"/>
      <c r="N1864" s="270"/>
      <c r="O1864" s="270"/>
      <c r="P1864" s="270"/>
      <c r="Q1864" s="270"/>
      <c r="R1864" s="270"/>
      <c r="S1864" s="270"/>
      <c r="T1864" s="271"/>
      <c r="U1864" s="14"/>
      <c r="V1864" s="14"/>
      <c r="W1864" s="14"/>
      <c r="X1864" s="14"/>
      <c r="Y1864" s="14"/>
      <c r="Z1864" s="14"/>
      <c r="AA1864" s="14"/>
      <c r="AB1864" s="14"/>
      <c r="AC1864" s="14"/>
      <c r="AD1864" s="14"/>
      <c r="AE1864" s="14"/>
      <c r="AT1864" s="272" t="s">
        <v>364</v>
      </c>
      <c r="AU1864" s="272" t="s">
        <v>227</v>
      </c>
      <c r="AV1864" s="14" t="s">
        <v>90</v>
      </c>
      <c r="AW1864" s="14" t="s">
        <v>36</v>
      </c>
      <c r="AX1864" s="14" t="s">
        <v>81</v>
      </c>
      <c r="AY1864" s="272" t="s">
        <v>215</v>
      </c>
    </row>
    <row r="1865" s="14" customFormat="1">
      <c r="A1865" s="14"/>
      <c r="B1865" s="262"/>
      <c r="C1865" s="263"/>
      <c r="D1865" s="233" t="s">
        <v>364</v>
      </c>
      <c r="E1865" s="264" t="s">
        <v>1</v>
      </c>
      <c r="F1865" s="265" t="s">
        <v>1768</v>
      </c>
      <c r="G1865" s="263"/>
      <c r="H1865" s="266">
        <v>278.44999999999999</v>
      </c>
      <c r="I1865" s="267"/>
      <c r="J1865" s="263"/>
      <c r="K1865" s="263"/>
      <c r="L1865" s="268"/>
      <c r="M1865" s="269"/>
      <c r="N1865" s="270"/>
      <c r="O1865" s="270"/>
      <c r="P1865" s="270"/>
      <c r="Q1865" s="270"/>
      <c r="R1865" s="270"/>
      <c r="S1865" s="270"/>
      <c r="T1865" s="271"/>
      <c r="U1865" s="14"/>
      <c r="V1865" s="14"/>
      <c r="W1865" s="14"/>
      <c r="X1865" s="14"/>
      <c r="Y1865" s="14"/>
      <c r="Z1865" s="14"/>
      <c r="AA1865" s="14"/>
      <c r="AB1865" s="14"/>
      <c r="AC1865" s="14"/>
      <c r="AD1865" s="14"/>
      <c r="AE1865" s="14"/>
      <c r="AT1865" s="272" t="s">
        <v>364</v>
      </c>
      <c r="AU1865" s="272" t="s">
        <v>227</v>
      </c>
      <c r="AV1865" s="14" t="s">
        <v>90</v>
      </c>
      <c r="AW1865" s="14" t="s">
        <v>36</v>
      </c>
      <c r="AX1865" s="14" t="s">
        <v>81</v>
      </c>
      <c r="AY1865" s="272" t="s">
        <v>215</v>
      </c>
    </row>
    <row r="1866" s="14" customFormat="1">
      <c r="A1866" s="14"/>
      <c r="B1866" s="262"/>
      <c r="C1866" s="263"/>
      <c r="D1866" s="233" t="s">
        <v>364</v>
      </c>
      <c r="E1866" s="264" t="s">
        <v>1</v>
      </c>
      <c r="F1866" s="265" t="s">
        <v>1769</v>
      </c>
      <c r="G1866" s="263"/>
      <c r="H1866" s="266">
        <v>33.950000000000003</v>
      </c>
      <c r="I1866" s="267"/>
      <c r="J1866" s="263"/>
      <c r="K1866" s="263"/>
      <c r="L1866" s="268"/>
      <c r="M1866" s="269"/>
      <c r="N1866" s="270"/>
      <c r="O1866" s="270"/>
      <c r="P1866" s="270"/>
      <c r="Q1866" s="270"/>
      <c r="R1866" s="270"/>
      <c r="S1866" s="270"/>
      <c r="T1866" s="271"/>
      <c r="U1866" s="14"/>
      <c r="V1866" s="14"/>
      <c r="W1866" s="14"/>
      <c r="X1866" s="14"/>
      <c r="Y1866" s="14"/>
      <c r="Z1866" s="14"/>
      <c r="AA1866" s="14"/>
      <c r="AB1866" s="14"/>
      <c r="AC1866" s="14"/>
      <c r="AD1866" s="14"/>
      <c r="AE1866" s="14"/>
      <c r="AT1866" s="272" t="s">
        <v>364</v>
      </c>
      <c r="AU1866" s="272" t="s">
        <v>227</v>
      </c>
      <c r="AV1866" s="14" t="s">
        <v>90</v>
      </c>
      <c r="AW1866" s="14" t="s">
        <v>36</v>
      </c>
      <c r="AX1866" s="14" t="s">
        <v>81</v>
      </c>
      <c r="AY1866" s="272" t="s">
        <v>215</v>
      </c>
    </row>
    <row r="1867" s="15" customFormat="1">
      <c r="A1867" s="15"/>
      <c r="B1867" s="273"/>
      <c r="C1867" s="274"/>
      <c r="D1867" s="233" t="s">
        <v>364</v>
      </c>
      <c r="E1867" s="275" t="s">
        <v>1</v>
      </c>
      <c r="F1867" s="276" t="s">
        <v>368</v>
      </c>
      <c r="G1867" s="274"/>
      <c r="H1867" s="277">
        <v>394.89999999999998</v>
      </c>
      <c r="I1867" s="278"/>
      <c r="J1867" s="274"/>
      <c r="K1867" s="274"/>
      <c r="L1867" s="279"/>
      <c r="M1867" s="280"/>
      <c r="N1867" s="281"/>
      <c r="O1867" s="281"/>
      <c r="P1867" s="281"/>
      <c r="Q1867" s="281"/>
      <c r="R1867" s="281"/>
      <c r="S1867" s="281"/>
      <c r="T1867" s="282"/>
      <c r="U1867" s="15"/>
      <c r="V1867" s="15"/>
      <c r="W1867" s="15"/>
      <c r="X1867" s="15"/>
      <c r="Y1867" s="15"/>
      <c r="Z1867" s="15"/>
      <c r="AA1867" s="15"/>
      <c r="AB1867" s="15"/>
      <c r="AC1867" s="15"/>
      <c r="AD1867" s="15"/>
      <c r="AE1867" s="15"/>
      <c r="AT1867" s="283" t="s">
        <v>364</v>
      </c>
      <c r="AU1867" s="283" t="s">
        <v>227</v>
      </c>
      <c r="AV1867" s="15" t="s">
        <v>214</v>
      </c>
      <c r="AW1867" s="15" t="s">
        <v>36</v>
      </c>
      <c r="AX1867" s="15" t="s">
        <v>88</v>
      </c>
      <c r="AY1867" s="283" t="s">
        <v>215</v>
      </c>
    </row>
    <row r="1868" s="2" customFormat="1" ht="24.15" customHeight="1">
      <c r="A1868" s="39"/>
      <c r="B1868" s="40"/>
      <c r="C1868" s="295" t="s">
        <v>1770</v>
      </c>
      <c r="D1868" s="295" t="s">
        <v>539</v>
      </c>
      <c r="E1868" s="296" t="s">
        <v>1771</v>
      </c>
      <c r="F1868" s="297" t="s">
        <v>1772</v>
      </c>
      <c r="G1868" s="298" t="s">
        <v>797</v>
      </c>
      <c r="H1868" s="299">
        <v>86.625</v>
      </c>
      <c r="I1868" s="300"/>
      <c r="J1868" s="301">
        <f>ROUND(I1868*H1868,2)</f>
        <v>0</v>
      </c>
      <c r="K1868" s="297" t="s">
        <v>1763</v>
      </c>
      <c r="L1868" s="302"/>
      <c r="M1868" s="303" t="s">
        <v>1</v>
      </c>
      <c r="N1868" s="304" t="s">
        <v>46</v>
      </c>
      <c r="O1868" s="92"/>
      <c r="P1868" s="229">
        <f>O1868*H1868</f>
        <v>0</v>
      </c>
      <c r="Q1868" s="229">
        <v>0.00010000000000000001</v>
      </c>
      <c r="R1868" s="229">
        <f>Q1868*H1868</f>
        <v>0.0086625000000000001</v>
      </c>
      <c r="S1868" s="229">
        <v>0</v>
      </c>
      <c r="T1868" s="230">
        <f>S1868*H1868</f>
        <v>0</v>
      </c>
      <c r="U1868" s="39"/>
      <c r="V1868" s="39"/>
      <c r="W1868" s="39"/>
      <c r="X1868" s="39"/>
      <c r="Y1868" s="39"/>
      <c r="Z1868" s="39"/>
      <c r="AA1868" s="39"/>
      <c r="AB1868" s="39"/>
      <c r="AC1868" s="39"/>
      <c r="AD1868" s="39"/>
      <c r="AE1868" s="39"/>
      <c r="AR1868" s="231" t="s">
        <v>251</v>
      </c>
      <c r="AT1868" s="231" t="s">
        <v>539</v>
      </c>
      <c r="AU1868" s="231" t="s">
        <v>227</v>
      </c>
      <c r="AY1868" s="18" t="s">
        <v>215</v>
      </c>
      <c r="BE1868" s="232">
        <f>IF(N1868="základní",J1868,0)</f>
        <v>0</v>
      </c>
      <c r="BF1868" s="232">
        <f>IF(N1868="snížená",J1868,0)</f>
        <v>0</v>
      </c>
      <c r="BG1868" s="232">
        <f>IF(N1868="zákl. přenesená",J1868,0)</f>
        <v>0</v>
      </c>
      <c r="BH1868" s="232">
        <f>IF(N1868="sníž. přenesená",J1868,0)</f>
        <v>0</v>
      </c>
      <c r="BI1868" s="232">
        <f>IF(N1868="nulová",J1868,0)</f>
        <v>0</v>
      </c>
      <c r="BJ1868" s="18" t="s">
        <v>88</v>
      </c>
      <c r="BK1868" s="232">
        <f>ROUND(I1868*H1868,2)</f>
        <v>0</v>
      </c>
      <c r="BL1868" s="18" t="s">
        <v>214</v>
      </c>
      <c r="BM1868" s="231" t="s">
        <v>1773</v>
      </c>
    </row>
    <row r="1869" s="2" customFormat="1">
      <c r="A1869" s="39"/>
      <c r="B1869" s="40"/>
      <c r="C1869" s="41"/>
      <c r="D1869" s="233" t="s">
        <v>221</v>
      </c>
      <c r="E1869" s="41"/>
      <c r="F1869" s="234" t="s">
        <v>1772</v>
      </c>
      <c r="G1869" s="41"/>
      <c r="H1869" s="41"/>
      <c r="I1869" s="235"/>
      <c r="J1869" s="41"/>
      <c r="K1869" s="41"/>
      <c r="L1869" s="45"/>
      <c r="M1869" s="236"/>
      <c r="N1869" s="237"/>
      <c r="O1869" s="92"/>
      <c r="P1869" s="92"/>
      <c r="Q1869" s="92"/>
      <c r="R1869" s="92"/>
      <c r="S1869" s="92"/>
      <c r="T1869" s="93"/>
      <c r="U1869" s="39"/>
      <c r="V1869" s="39"/>
      <c r="W1869" s="39"/>
      <c r="X1869" s="39"/>
      <c r="Y1869" s="39"/>
      <c r="Z1869" s="39"/>
      <c r="AA1869" s="39"/>
      <c r="AB1869" s="39"/>
      <c r="AC1869" s="39"/>
      <c r="AD1869" s="39"/>
      <c r="AE1869" s="39"/>
      <c r="AT1869" s="18" t="s">
        <v>221</v>
      </c>
      <c r="AU1869" s="18" t="s">
        <v>227</v>
      </c>
    </row>
    <row r="1870" s="13" customFormat="1">
      <c r="A1870" s="13"/>
      <c r="B1870" s="252"/>
      <c r="C1870" s="253"/>
      <c r="D1870" s="233" t="s">
        <v>364</v>
      </c>
      <c r="E1870" s="254" t="s">
        <v>1</v>
      </c>
      <c r="F1870" s="255" t="s">
        <v>853</v>
      </c>
      <c r="G1870" s="253"/>
      <c r="H1870" s="254" t="s">
        <v>1</v>
      </c>
      <c r="I1870" s="256"/>
      <c r="J1870" s="253"/>
      <c r="K1870" s="253"/>
      <c r="L1870" s="257"/>
      <c r="M1870" s="258"/>
      <c r="N1870" s="259"/>
      <c r="O1870" s="259"/>
      <c r="P1870" s="259"/>
      <c r="Q1870" s="259"/>
      <c r="R1870" s="259"/>
      <c r="S1870" s="259"/>
      <c r="T1870" s="260"/>
      <c r="U1870" s="13"/>
      <c r="V1870" s="13"/>
      <c r="W1870" s="13"/>
      <c r="X1870" s="13"/>
      <c r="Y1870" s="13"/>
      <c r="Z1870" s="13"/>
      <c r="AA1870" s="13"/>
      <c r="AB1870" s="13"/>
      <c r="AC1870" s="13"/>
      <c r="AD1870" s="13"/>
      <c r="AE1870" s="13"/>
      <c r="AT1870" s="261" t="s">
        <v>364</v>
      </c>
      <c r="AU1870" s="261" t="s">
        <v>227</v>
      </c>
      <c r="AV1870" s="13" t="s">
        <v>88</v>
      </c>
      <c r="AW1870" s="13" t="s">
        <v>36</v>
      </c>
      <c r="AX1870" s="13" t="s">
        <v>81</v>
      </c>
      <c r="AY1870" s="261" t="s">
        <v>215</v>
      </c>
    </row>
    <row r="1871" s="14" customFormat="1">
      <c r="A1871" s="14"/>
      <c r="B1871" s="262"/>
      <c r="C1871" s="263"/>
      <c r="D1871" s="233" t="s">
        <v>364</v>
      </c>
      <c r="E1871" s="264" t="s">
        <v>1</v>
      </c>
      <c r="F1871" s="265" t="s">
        <v>1774</v>
      </c>
      <c r="G1871" s="263"/>
      <c r="H1871" s="266">
        <v>16</v>
      </c>
      <c r="I1871" s="267"/>
      <c r="J1871" s="263"/>
      <c r="K1871" s="263"/>
      <c r="L1871" s="268"/>
      <c r="M1871" s="269"/>
      <c r="N1871" s="270"/>
      <c r="O1871" s="270"/>
      <c r="P1871" s="270"/>
      <c r="Q1871" s="270"/>
      <c r="R1871" s="270"/>
      <c r="S1871" s="270"/>
      <c r="T1871" s="271"/>
      <c r="U1871" s="14"/>
      <c r="V1871" s="14"/>
      <c r="W1871" s="14"/>
      <c r="X1871" s="14"/>
      <c r="Y1871" s="14"/>
      <c r="Z1871" s="14"/>
      <c r="AA1871" s="14"/>
      <c r="AB1871" s="14"/>
      <c r="AC1871" s="14"/>
      <c r="AD1871" s="14"/>
      <c r="AE1871" s="14"/>
      <c r="AT1871" s="272" t="s">
        <v>364</v>
      </c>
      <c r="AU1871" s="272" t="s">
        <v>227</v>
      </c>
      <c r="AV1871" s="14" t="s">
        <v>90</v>
      </c>
      <c r="AW1871" s="14" t="s">
        <v>36</v>
      </c>
      <c r="AX1871" s="14" t="s">
        <v>81</v>
      </c>
      <c r="AY1871" s="272" t="s">
        <v>215</v>
      </c>
    </row>
    <row r="1872" s="14" customFormat="1">
      <c r="A1872" s="14"/>
      <c r="B1872" s="262"/>
      <c r="C1872" s="263"/>
      <c r="D1872" s="233" t="s">
        <v>364</v>
      </c>
      <c r="E1872" s="264" t="s">
        <v>1</v>
      </c>
      <c r="F1872" s="265" t="s">
        <v>1775</v>
      </c>
      <c r="G1872" s="263"/>
      <c r="H1872" s="266">
        <v>4.5999999999999996</v>
      </c>
      <c r="I1872" s="267"/>
      <c r="J1872" s="263"/>
      <c r="K1872" s="263"/>
      <c r="L1872" s="268"/>
      <c r="M1872" s="269"/>
      <c r="N1872" s="270"/>
      <c r="O1872" s="270"/>
      <c r="P1872" s="270"/>
      <c r="Q1872" s="270"/>
      <c r="R1872" s="270"/>
      <c r="S1872" s="270"/>
      <c r="T1872" s="271"/>
      <c r="U1872" s="14"/>
      <c r="V1872" s="14"/>
      <c r="W1872" s="14"/>
      <c r="X1872" s="14"/>
      <c r="Y1872" s="14"/>
      <c r="Z1872" s="14"/>
      <c r="AA1872" s="14"/>
      <c r="AB1872" s="14"/>
      <c r="AC1872" s="14"/>
      <c r="AD1872" s="14"/>
      <c r="AE1872" s="14"/>
      <c r="AT1872" s="272" t="s">
        <v>364</v>
      </c>
      <c r="AU1872" s="272" t="s">
        <v>227</v>
      </c>
      <c r="AV1872" s="14" t="s">
        <v>90</v>
      </c>
      <c r="AW1872" s="14" t="s">
        <v>36</v>
      </c>
      <c r="AX1872" s="14" t="s">
        <v>81</v>
      </c>
      <c r="AY1872" s="272" t="s">
        <v>215</v>
      </c>
    </row>
    <row r="1873" s="14" customFormat="1">
      <c r="A1873" s="14"/>
      <c r="B1873" s="262"/>
      <c r="C1873" s="263"/>
      <c r="D1873" s="233" t="s">
        <v>364</v>
      </c>
      <c r="E1873" s="264" t="s">
        <v>1</v>
      </c>
      <c r="F1873" s="265" t="s">
        <v>1776</v>
      </c>
      <c r="G1873" s="263"/>
      <c r="H1873" s="266">
        <v>12.800000000000001</v>
      </c>
      <c r="I1873" s="267"/>
      <c r="J1873" s="263"/>
      <c r="K1873" s="263"/>
      <c r="L1873" s="268"/>
      <c r="M1873" s="269"/>
      <c r="N1873" s="270"/>
      <c r="O1873" s="270"/>
      <c r="P1873" s="270"/>
      <c r="Q1873" s="270"/>
      <c r="R1873" s="270"/>
      <c r="S1873" s="270"/>
      <c r="T1873" s="271"/>
      <c r="U1873" s="14"/>
      <c r="V1873" s="14"/>
      <c r="W1873" s="14"/>
      <c r="X1873" s="14"/>
      <c r="Y1873" s="14"/>
      <c r="Z1873" s="14"/>
      <c r="AA1873" s="14"/>
      <c r="AB1873" s="14"/>
      <c r="AC1873" s="14"/>
      <c r="AD1873" s="14"/>
      <c r="AE1873" s="14"/>
      <c r="AT1873" s="272" t="s">
        <v>364</v>
      </c>
      <c r="AU1873" s="272" t="s">
        <v>227</v>
      </c>
      <c r="AV1873" s="14" t="s">
        <v>90</v>
      </c>
      <c r="AW1873" s="14" t="s">
        <v>36</v>
      </c>
      <c r="AX1873" s="14" t="s">
        <v>81</v>
      </c>
      <c r="AY1873" s="272" t="s">
        <v>215</v>
      </c>
    </row>
    <row r="1874" s="14" customFormat="1">
      <c r="A1874" s="14"/>
      <c r="B1874" s="262"/>
      <c r="C1874" s="263"/>
      <c r="D1874" s="233" t="s">
        <v>364</v>
      </c>
      <c r="E1874" s="264" t="s">
        <v>1</v>
      </c>
      <c r="F1874" s="265" t="s">
        <v>1777</v>
      </c>
      <c r="G1874" s="263"/>
      <c r="H1874" s="266">
        <v>6.4000000000000004</v>
      </c>
      <c r="I1874" s="267"/>
      <c r="J1874" s="263"/>
      <c r="K1874" s="263"/>
      <c r="L1874" s="268"/>
      <c r="M1874" s="269"/>
      <c r="N1874" s="270"/>
      <c r="O1874" s="270"/>
      <c r="P1874" s="270"/>
      <c r="Q1874" s="270"/>
      <c r="R1874" s="270"/>
      <c r="S1874" s="270"/>
      <c r="T1874" s="271"/>
      <c r="U1874" s="14"/>
      <c r="V1874" s="14"/>
      <c r="W1874" s="14"/>
      <c r="X1874" s="14"/>
      <c r="Y1874" s="14"/>
      <c r="Z1874" s="14"/>
      <c r="AA1874" s="14"/>
      <c r="AB1874" s="14"/>
      <c r="AC1874" s="14"/>
      <c r="AD1874" s="14"/>
      <c r="AE1874" s="14"/>
      <c r="AT1874" s="272" t="s">
        <v>364</v>
      </c>
      <c r="AU1874" s="272" t="s">
        <v>227</v>
      </c>
      <c r="AV1874" s="14" t="s">
        <v>90</v>
      </c>
      <c r="AW1874" s="14" t="s">
        <v>36</v>
      </c>
      <c r="AX1874" s="14" t="s">
        <v>81</v>
      </c>
      <c r="AY1874" s="272" t="s">
        <v>215</v>
      </c>
    </row>
    <row r="1875" s="14" customFormat="1">
      <c r="A1875" s="14"/>
      <c r="B1875" s="262"/>
      <c r="C1875" s="263"/>
      <c r="D1875" s="233" t="s">
        <v>364</v>
      </c>
      <c r="E1875" s="264" t="s">
        <v>1</v>
      </c>
      <c r="F1875" s="265" t="s">
        <v>1775</v>
      </c>
      <c r="G1875" s="263"/>
      <c r="H1875" s="266">
        <v>4.5999999999999996</v>
      </c>
      <c r="I1875" s="267"/>
      <c r="J1875" s="263"/>
      <c r="K1875" s="263"/>
      <c r="L1875" s="268"/>
      <c r="M1875" s="269"/>
      <c r="N1875" s="270"/>
      <c r="O1875" s="270"/>
      <c r="P1875" s="270"/>
      <c r="Q1875" s="270"/>
      <c r="R1875" s="270"/>
      <c r="S1875" s="270"/>
      <c r="T1875" s="271"/>
      <c r="U1875" s="14"/>
      <c r="V1875" s="14"/>
      <c r="W1875" s="14"/>
      <c r="X1875" s="14"/>
      <c r="Y1875" s="14"/>
      <c r="Z1875" s="14"/>
      <c r="AA1875" s="14"/>
      <c r="AB1875" s="14"/>
      <c r="AC1875" s="14"/>
      <c r="AD1875" s="14"/>
      <c r="AE1875" s="14"/>
      <c r="AT1875" s="272" t="s">
        <v>364</v>
      </c>
      <c r="AU1875" s="272" t="s">
        <v>227</v>
      </c>
      <c r="AV1875" s="14" t="s">
        <v>90</v>
      </c>
      <c r="AW1875" s="14" t="s">
        <v>36</v>
      </c>
      <c r="AX1875" s="14" t="s">
        <v>81</v>
      </c>
      <c r="AY1875" s="272" t="s">
        <v>215</v>
      </c>
    </row>
    <row r="1876" s="14" customFormat="1">
      <c r="A1876" s="14"/>
      <c r="B1876" s="262"/>
      <c r="C1876" s="263"/>
      <c r="D1876" s="233" t="s">
        <v>364</v>
      </c>
      <c r="E1876" s="264" t="s">
        <v>1</v>
      </c>
      <c r="F1876" s="265" t="s">
        <v>1777</v>
      </c>
      <c r="G1876" s="263"/>
      <c r="H1876" s="266">
        <v>6.4000000000000004</v>
      </c>
      <c r="I1876" s="267"/>
      <c r="J1876" s="263"/>
      <c r="K1876" s="263"/>
      <c r="L1876" s="268"/>
      <c r="M1876" s="269"/>
      <c r="N1876" s="270"/>
      <c r="O1876" s="270"/>
      <c r="P1876" s="270"/>
      <c r="Q1876" s="270"/>
      <c r="R1876" s="270"/>
      <c r="S1876" s="270"/>
      <c r="T1876" s="271"/>
      <c r="U1876" s="14"/>
      <c r="V1876" s="14"/>
      <c r="W1876" s="14"/>
      <c r="X1876" s="14"/>
      <c r="Y1876" s="14"/>
      <c r="Z1876" s="14"/>
      <c r="AA1876" s="14"/>
      <c r="AB1876" s="14"/>
      <c r="AC1876" s="14"/>
      <c r="AD1876" s="14"/>
      <c r="AE1876" s="14"/>
      <c r="AT1876" s="272" t="s">
        <v>364</v>
      </c>
      <c r="AU1876" s="272" t="s">
        <v>227</v>
      </c>
      <c r="AV1876" s="14" t="s">
        <v>90</v>
      </c>
      <c r="AW1876" s="14" t="s">
        <v>36</v>
      </c>
      <c r="AX1876" s="14" t="s">
        <v>81</v>
      </c>
      <c r="AY1876" s="272" t="s">
        <v>215</v>
      </c>
    </row>
    <row r="1877" s="14" customFormat="1">
      <c r="A1877" s="14"/>
      <c r="B1877" s="262"/>
      <c r="C1877" s="263"/>
      <c r="D1877" s="233" t="s">
        <v>364</v>
      </c>
      <c r="E1877" s="264" t="s">
        <v>1</v>
      </c>
      <c r="F1877" s="265" t="s">
        <v>1778</v>
      </c>
      <c r="G1877" s="263"/>
      <c r="H1877" s="266">
        <v>3.2000000000000002</v>
      </c>
      <c r="I1877" s="267"/>
      <c r="J1877" s="263"/>
      <c r="K1877" s="263"/>
      <c r="L1877" s="268"/>
      <c r="M1877" s="269"/>
      <c r="N1877" s="270"/>
      <c r="O1877" s="270"/>
      <c r="P1877" s="270"/>
      <c r="Q1877" s="270"/>
      <c r="R1877" s="270"/>
      <c r="S1877" s="270"/>
      <c r="T1877" s="271"/>
      <c r="U1877" s="14"/>
      <c r="V1877" s="14"/>
      <c r="W1877" s="14"/>
      <c r="X1877" s="14"/>
      <c r="Y1877" s="14"/>
      <c r="Z1877" s="14"/>
      <c r="AA1877" s="14"/>
      <c r="AB1877" s="14"/>
      <c r="AC1877" s="14"/>
      <c r="AD1877" s="14"/>
      <c r="AE1877" s="14"/>
      <c r="AT1877" s="272" t="s">
        <v>364</v>
      </c>
      <c r="AU1877" s="272" t="s">
        <v>227</v>
      </c>
      <c r="AV1877" s="14" t="s">
        <v>90</v>
      </c>
      <c r="AW1877" s="14" t="s">
        <v>36</v>
      </c>
      <c r="AX1877" s="14" t="s">
        <v>81</v>
      </c>
      <c r="AY1877" s="272" t="s">
        <v>215</v>
      </c>
    </row>
    <row r="1878" s="14" customFormat="1">
      <c r="A1878" s="14"/>
      <c r="B1878" s="262"/>
      <c r="C1878" s="263"/>
      <c r="D1878" s="233" t="s">
        <v>364</v>
      </c>
      <c r="E1878" s="264" t="s">
        <v>1</v>
      </c>
      <c r="F1878" s="265" t="s">
        <v>1779</v>
      </c>
      <c r="G1878" s="263"/>
      <c r="H1878" s="266">
        <v>28.5</v>
      </c>
      <c r="I1878" s="267"/>
      <c r="J1878" s="263"/>
      <c r="K1878" s="263"/>
      <c r="L1878" s="268"/>
      <c r="M1878" s="269"/>
      <c r="N1878" s="270"/>
      <c r="O1878" s="270"/>
      <c r="P1878" s="270"/>
      <c r="Q1878" s="270"/>
      <c r="R1878" s="270"/>
      <c r="S1878" s="270"/>
      <c r="T1878" s="271"/>
      <c r="U1878" s="14"/>
      <c r="V1878" s="14"/>
      <c r="W1878" s="14"/>
      <c r="X1878" s="14"/>
      <c r="Y1878" s="14"/>
      <c r="Z1878" s="14"/>
      <c r="AA1878" s="14"/>
      <c r="AB1878" s="14"/>
      <c r="AC1878" s="14"/>
      <c r="AD1878" s="14"/>
      <c r="AE1878" s="14"/>
      <c r="AT1878" s="272" t="s">
        <v>364</v>
      </c>
      <c r="AU1878" s="272" t="s">
        <v>227</v>
      </c>
      <c r="AV1878" s="14" t="s">
        <v>90</v>
      </c>
      <c r="AW1878" s="14" t="s">
        <v>36</v>
      </c>
      <c r="AX1878" s="14" t="s">
        <v>81</v>
      </c>
      <c r="AY1878" s="272" t="s">
        <v>215</v>
      </c>
    </row>
    <row r="1879" s="16" customFormat="1">
      <c r="A1879" s="16"/>
      <c r="B1879" s="284"/>
      <c r="C1879" s="285"/>
      <c r="D1879" s="233" t="s">
        <v>364</v>
      </c>
      <c r="E1879" s="286" t="s">
        <v>1</v>
      </c>
      <c r="F1879" s="287" t="s">
        <v>403</v>
      </c>
      <c r="G1879" s="285"/>
      <c r="H1879" s="288">
        <v>82.5</v>
      </c>
      <c r="I1879" s="289"/>
      <c r="J1879" s="285"/>
      <c r="K1879" s="285"/>
      <c r="L1879" s="290"/>
      <c r="M1879" s="291"/>
      <c r="N1879" s="292"/>
      <c r="O1879" s="292"/>
      <c r="P1879" s="292"/>
      <c r="Q1879" s="292"/>
      <c r="R1879" s="292"/>
      <c r="S1879" s="292"/>
      <c r="T1879" s="293"/>
      <c r="U1879" s="16"/>
      <c r="V1879" s="16"/>
      <c r="W1879" s="16"/>
      <c r="X1879" s="16"/>
      <c r="Y1879" s="16"/>
      <c r="Z1879" s="16"/>
      <c r="AA1879" s="16"/>
      <c r="AB1879" s="16"/>
      <c r="AC1879" s="16"/>
      <c r="AD1879" s="16"/>
      <c r="AE1879" s="16"/>
      <c r="AT1879" s="294" t="s">
        <v>364</v>
      </c>
      <c r="AU1879" s="294" t="s">
        <v>227</v>
      </c>
      <c r="AV1879" s="16" t="s">
        <v>227</v>
      </c>
      <c r="AW1879" s="16" t="s">
        <v>36</v>
      </c>
      <c r="AX1879" s="16" t="s">
        <v>81</v>
      </c>
      <c r="AY1879" s="294" t="s">
        <v>215</v>
      </c>
    </row>
    <row r="1880" s="14" customFormat="1">
      <c r="A1880" s="14"/>
      <c r="B1880" s="262"/>
      <c r="C1880" s="263"/>
      <c r="D1880" s="233" t="s">
        <v>364</v>
      </c>
      <c r="E1880" s="264" t="s">
        <v>1</v>
      </c>
      <c r="F1880" s="265" t="s">
        <v>1780</v>
      </c>
      <c r="G1880" s="263"/>
      <c r="H1880" s="266">
        <v>4.125</v>
      </c>
      <c r="I1880" s="267"/>
      <c r="J1880" s="263"/>
      <c r="K1880" s="263"/>
      <c r="L1880" s="268"/>
      <c r="M1880" s="269"/>
      <c r="N1880" s="270"/>
      <c r="O1880" s="270"/>
      <c r="P1880" s="270"/>
      <c r="Q1880" s="270"/>
      <c r="R1880" s="270"/>
      <c r="S1880" s="270"/>
      <c r="T1880" s="271"/>
      <c r="U1880" s="14"/>
      <c r="V1880" s="14"/>
      <c r="W1880" s="14"/>
      <c r="X1880" s="14"/>
      <c r="Y1880" s="14"/>
      <c r="Z1880" s="14"/>
      <c r="AA1880" s="14"/>
      <c r="AB1880" s="14"/>
      <c r="AC1880" s="14"/>
      <c r="AD1880" s="14"/>
      <c r="AE1880" s="14"/>
      <c r="AT1880" s="272" t="s">
        <v>364</v>
      </c>
      <c r="AU1880" s="272" t="s">
        <v>227</v>
      </c>
      <c r="AV1880" s="14" t="s">
        <v>90</v>
      </c>
      <c r="AW1880" s="14" t="s">
        <v>36</v>
      </c>
      <c r="AX1880" s="14" t="s">
        <v>81</v>
      </c>
      <c r="AY1880" s="272" t="s">
        <v>215</v>
      </c>
    </row>
    <row r="1881" s="15" customFormat="1">
      <c r="A1881" s="15"/>
      <c r="B1881" s="273"/>
      <c r="C1881" s="274"/>
      <c r="D1881" s="233" t="s">
        <v>364</v>
      </c>
      <c r="E1881" s="275" t="s">
        <v>1</v>
      </c>
      <c r="F1881" s="276" t="s">
        <v>368</v>
      </c>
      <c r="G1881" s="274"/>
      <c r="H1881" s="277">
        <v>86.625</v>
      </c>
      <c r="I1881" s="278"/>
      <c r="J1881" s="274"/>
      <c r="K1881" s="274"/>
      <c r="L1881" s="279"/>
      <c r="M1881" s="280"/>
      <c r="N1881" s="281"/>
      <c r="O1881" s="281"/>
      <c r="P1881" s="281"/>
      <c r="Q1881" s="281"/>
      <c r="R1881" s="281"/>
      <c r="S1881" s="281"/>
      <c r="T1881" s="282"/>
      <c r="U1881" s="15"/>
      <c r="V1881" s="15"/>
      <c r="W1881" s="15"/>
      <c r="X1881" s="15"/>
      <c r="Y1881" s="15"/>
      <c r="Z1881" s="15"/>
      <c r="AA1881" s="15"/>
      <c r="AB1881" s="15"/>
      <c r="AC1881" s="15"/>
      <c r="AD1881" s="15"/>
      <c r="AE1881" s="15"/>
      <c r="AT1881" s="283" t="s">
        <v>364</v>
      </c>
      <c r="AU1881" s="283" t="s">
        <v>227</v>
      </c>
      <c r="AV1881" s="15" t="s">
        <v>214</v>
      </c>
      <c r="AW1881" s="15" t="s">
        <v>36</v>
      </c>
      <c r="AX1881" s="15" t="s">
        <v>88</v>
      </c>
      <c r="AY1881" s="283" t="s">
        <v>215</v>
      </c>
    </row>
    <row r="1882" s="2" customFormat="1" ht="24.15" customHeight="1">
      <c r="A1882" s="39"/>
      <c r="B1882" s="40"/>
      <c r="C1882" s="295" t="s">
        <v>1781</v>
      </c>
      <c r="D1882" s="295" t="s">
        <v>539</v>
      </c>
      <c r="E1882" s="296" t="s">
        <v>1782</v>
      </c>
      <c r="F1882" s="297" t="s">
        <v>1783</v>
      </c>
      <c r="G1882" s="298" t="s">
        <v>797</v>
      </c>
      <c r="H1882" s="299">
        <v>292.37299999999999</v>
      </c>
      <c r="I1882" s="300"/>
      <c r="J1882" s="301">
        <f>ROUND(I1882*H1882,2)</f>
        <v>0</v>
      </c>
      <c r="K1882" s="297" t="s">
        <v>1763</v>
      </c>
      <c r="L1882" s="302"/>
      <c r="M1882" s="303" t="s">
        <v>1</v>
      </c>
      <c r="N1882" s="304" t="s">
        <v>46</v>
      </c>
      <c r="O1882" s="92"/>
      <c r="P1882" s="229">
        <f>O1882*H1882</f>
        <v>0</v>
      </c>
      <c r="Q1882" s="229">
        <v>0.00029999999999999997</v>
      </c>
      <c r="R1882" s="229">
        <f>Q1882*H1882</f>
        <v>0.087711899999999995</v>
      </c>
      <c r="S1882" s="229">
        <v>0</v>
      </c>
      <c r="T1882" s="230">
        <f>S1882*H1882</f>
        <v>0</v>
      </c>
      <c r="U1882" s="39"/>
      <c r="V1882" s="39"/>
      <c r="W1882" s="39"/>
      <c r="X1882" s="39"/>
      <c r="Y1882" s="39"/>
      <c r="Z1882" s="39"/>
      <c r="AA1882" s="39"/>
      <c r="AB1882" s="39"/>
      <c r="AC1882" s="39"/>
      <c r="AD1882" s="39"/>
      <c r="AE1882" s="39"/>
      <c r="AR1882" s="231" t="s">
        <v>251</v>
      </c>
      <c r="AT1882" s="231" t="s">
        <v>539</v>
      </c>
      <c r="AU1882" s="231" t="s">
        <v>227</v>
      </c>
      <c r="AY1882" s="18" t="s">
        <v>215</v>
      </c>
      <c r="BE1882" s="232">
        <f>IF(N1882="základní",J1882,0)</f>
        <v>0</v>
      </c>
      <c r="BF1882" s="232">
        <f>IF(N1882="snížená",J1882,0)</f>
        <v>0</v>
      </c>
      <c r="BG1882" s="232">
        <f>IF(N1882="zákl. přenesená",J1882,0)</f>
        <v>0</v>
      </c>
      <c r="BH1882" s="232">
        <f>IF(N1882="sníž. přenesená",J1882,0)</f>
        <v>0</v>
      </c>
      <c r="BI1882" s="232">
        <f>IF(N1882="nulová",J1882,0)</f>
        <v>0</v>
      </c>
      <c r="BJ1882" s="18" t="s">
        <v>88</v>
      </c>
      <c r="BK1882" s="232">
        <f>ROUND(I1882*H1882,2)</f>
        <v>0</v>
      </c>
      <c r="BL1882" s="18" t="s">
        <v>214</v>
      </c>
      <c r="BM1882" s="231" t="s">
        <v>1784</v>
      </c>
    </row>
    <row r="1883" s="2" customFormat="1">
      <c r="A1883" s="39"/>
      <c r="B1883" s="40"/>
      <c r="C1883" s="41"/>
      <c r="D1883" s="233" t="s">
        <v>221</v>
      </c>
      <c r="E1883" s="41"/>
      <c r="F1883" s="234" t="s">
        <v>1783</v>
      </c>
      <c r="G1883" s="41"/>
      <c r="H1883" s="41"/>
      <c r="I1883" s="235"/>
      <c r="J1883" s="41"/>
      <c r="K1883" s="41"/>
      <c r="L1883" s="45"/>
      <c r="M1883" s="236"/>
      <c r="N1883" s="237"/>
      <c r="O1883" s="92"/>
      <c r="P1883" s="92"/>
      <c r="Q1883" s="92"/>
      <c r="R1883" s="92"/>
      <c r="S1883" s="92"/>
      <c r="T1883" s="93"/>
      <c r="U1883" s="39"/>
      <c r="V1883" s="39"/>
      <c r="W1883" s="39"/>
      <c r="X1883" s="39"/>
      <c r="Y1883" s="39"/>
      <c r="Z1883" s="39"/>
      <c r="AA1883" s="39"/>
      <c r="AB1883" s="39"/>
      <c r="AC1883" s="39"/>
      <c r="AD1883" s="39"/>
      <c r="AE1883" s="39"/>
      <c r="AT1883" s="18" t="s">
        <v>221</v>
      </c>
      <c r="AU1883" s="18" t="s">
        <v>227</v>
      </c>
    </row>
    <row r="1884" s="13" customFormat="1">
      <c r="A1884" s="13"/>
      <c r="B1884" s="252"/>
      <c r="C1884" s="253"/>
      <c r="D1884" s="233" t="s">
        <v>364</v>
      </c>
      <c r="E1884" s="254" t="s">
        <v>1</v>
      </c>
      <c r="F1884" s="255" t="s">
        <v>822</v>
      </c>
      <c r="G1884" s="253"/>
      <c r="H1884" s="254" t="s">
        <v>1</v>
      </c>
      <c r="I1884" s="256"/>
      <c r="J1884" s="253"/>
      <c r="K1884" s="253"/>
      <c r="L1884" s="257"/>
      <c r="M1884" s="258"/>
      <c r="N1884" s="259"/>
      <c r="O1884" s="259"/>
      <c r="P1884" s="259"/>
      <c r="Q1884" s="259"/>
      <c r="R1884" s="259"/>
      <c r="S1884" s="259"/>
      <c r="T1884" s="260"/>
      <c r="U1884" s="13"/>
      <c r="V1884" s="13"/>
      <c r="W1884" s="13"/>
      <c r="X1884" s="13"/>
      <c r="Y1884" s="13"/>
      <c r="Z1884" s="13"/>
      <c r="AA1884" s="13"/>
      <c r="AB1884" s="13"/>
      <c r="AC1884" s="13"/>
      <c r="AD1884" s="13"/>
      <c r="AE1884" s="13"/>
      <c r="AT1884" s="261" t="s">
        <v>364</v>
      </c>
      <c r="AU1884" s="261" t="s">
        <v>227</v>
      </c>
      <c r="AV1884" s="13" t="s">
        <v>88</v>
      </c>
      <c r="AW1884" s="13" t="s">
        <v>36</v>
      </c>
      <c r="AX1884" s="13" t="s">
        <v>81</v>
      </c>
      <c r="AY1884" s="261" t="s">
        <v>215</v>
      </c>
    </row>
    <row r="1885" s="14" customFormat="1">
      <c r="A1885" s="14"/>
      <c r="B1885" s="262"/>
      <c r="C1885" s="263"/>
      <c r="D1885" s="233" t="s">
        <v>364</v>
      </c>
      <c r="E1885" s="264" t="s">
        <v>1</v>
      </c>
      <c r="F1885" s="265" t="s">
        <v>1785</v>
      </c>
      <c r="G1885" s="263"/>
      <c r="H1885" s="266">
        <v>33</v>
      </c>
      <c r="I1885" s="267"/>
      <c r="J1885" s="263"/>
      <c r="K1885" s="263"/>
      <c r="L1885" s="268"/>
      <c r="M1885" s="269"/>
      <c r="N1885" s="270"/>
      <c r="O1885" s="270"/>
      <c r="P1885" s="270"/>
      <c r="Q1885" s="270"/>
      <c r="R1885" s="270"/>
      <c r="S1885" s="270"/>
      <c r="T1885" s="271"/>
      <c r="U1885" s="14"/>
      <c r="V1885" s="14"/>
      <c r="W1885" s="14"/>
      <c r="X1885" s="14"/>
      <c r="Y1885" s="14"/>
      <c r="Z1885" s="14"/>
      <c r="AA1885" s="14"/>
      <c r="AB1885" s="14"/>
      <c r="AC1885" s="14"/>
      <c r="AD1885" s="14"/>
      <c r="AE1885" s="14"/>
      <c r="AT1885" s="272" t="s">
        <v>364</v>
      </c>
      <c r="AU1885" s="272" t="s">
        <v>227</v>
      </c>
      <c r="AV1885" s="14" t="s">
        <v>90</v>
      </c>
      <c r="AW1885" s="14" t="s">
        <v>36</v>
      </c>
      <c r="AX1885" s="14" t="s">
        <v>81</v>
      </c>
      <c r="AY1885" s="272" t="s">
        <v>215</v>
      </c>
    </row>
    <row r="1886" s="14" customFormat="1">
      <c r="A1886" s="14"/>
      <c r="B1886" s="262"/>
      <c r="C1886" s="263"/>
      <c r="D1886" s="233" t="s">
        <v>364</v>
      </c>
      <c r="E1886" s="264" t="s">
        <v>1</v>
      </c>
      <c r="F1886" s="265" t="s">
        <v>1786</v>
      </c>
      <c r="G1886" s="263"/>
      <c r="H1886" s="266">
        <v>15.5</v>
      </c>
      <c r="I1886" s="267"/>
      <c r="J1886" s="263"/>
      <c r="K1886" s="263"/>
      <c r="L1886" s="268"/>
      <c r="M1886" s="269"/>
      <c r="N1886" s="270"/>
      <c r="O1886" s="270"/>
      <c r="P1886" s="270"/>
      <c r="Q1886" s="270"/>
      <c r="R1886" s="270"/>
      <c r="S1886" s="270"/>
      <c r="T1886" s="271"/>
      <c r="U1886" s="14"/>
      <c r="V1886" s="14"/>
      <c r="W1886" s="14"/>
      <c r="X1886" s="14"/>
      <c r="Y1886" s="14"/>
      <c r="Z1886" s="14"/>
      <c r="AA1886" s="14"/>
      <c r="AB1886" s="14"/>
      <c r="AC1886" s="14"/>
      <c r="AD1886" s="14"/>
      <c r="AE1886" s="14"/>
      <c r="AT1886" s="272" t="s">
        <v>364</v>
      </c>
      <c r="AU1886" s="272" t="s">
        <v>227</v>
      </c>
      <c r="AV1886" s="14" t="s">
        <v>90</v>
      </c>
      <c r="AW1886" s="14" t="s">
        <v>36</v>
      </c>
      <c r="AX1886" s="14" t="s">
        <v>81</v>
      </c>
      <c r="AY1886" s="272" t="s">
        <v>215</v>
      </c>
    </row>
    <row r="1887" s="13" customFormat="1">
      <c r="A1887" s="13"/>
      <c r="B1887" s="252"/>
      <c r="C1887" s="253"/>
      <c r="D1887" s="233" t="s">
        <v>364</v>
      </c>
      <c r="E1887" s="254" t="s">
        <v>1</v>
      </c>
      <c r="F1887" s="255" t="s">
        <v>853</v>
      </c>
      <c r="G1887" s="253"/>
      <c r="H1887" s="254" t="s">
        <v>1</v>
      </c>
      <c r="I1887" s="256"/>
      <c r="J1887" s="253"/>
      <c r="K1887" s="253"/>
      <c r="L1887" s="257"/>
      <c r="M1887" s="258"/>
      <c r="N1887" s="259"/>
      <c r="O1887" s="259"/>
      <c r="P1887" s="259"/>
      <c r="Q1887" s="259"/>
      <c r="R1887" s="259"/>
      <c r="S1887" s="259"/>
      <c r="T1887" s="260"/>
      <c r="U1887" s="13"/>
      <c r="V1887" s="13"/>
      <c r="W1887" s="13"/>
      <c r="X1887" s="13"/>
      <c r="Y1887" s="13"/>
      <c r="Z1887" s="13"/>
      <c r="AA1887" s="13"/>
      <c r="AB1887" s="13"/>
      <c r="AC1887" s="13"/>
      <c r="AD1887" s="13"/>
      <c r="AE1887" s="13"/>
      <c r="AT1887" s="261" t="s">
        <v>364</v>
      </c>
      <c r="AU1887" s="261" t="s">
        <v>227</v>
      </c>
      <c r="AV1887" s="13" t="s">
        <v>88</v>
      </c>
      <c r="AW1887" s="13" t="s">
        <v>36</v>
      </c>
      <c r="AX1887" s="13" t="s">
        <v>81</v>
      </c>
      <c r="AY1887" s="261" t="s">
        <v>215</v>
      </c>
    </row>
    <row r="1888" s="14" customFormat="1">
      <c r="A1888" s="14"/>
      <c r="B1888" s="262"/>
      <c r="C1888" s="263"/>
      <c r="D1888" s="233" t="s">
        <v>364</v>
      </c>
      <c r="E1888" s="264" t="s">
        <v>1</v>
      </c>
      <c r="F1888" s="265" t="s">
        <v>1787</v>
      </c>
      <c r="G1888" s="263"/>
      <c r="H1888" s="266">
        <v>12</v>
      </c>
      <c r="I1888" s="267"/>
      <c r="J1888" s="263"/>
      <c r="K1888" s="263"/>
      <c r="L1888" s="268"/>
      <c r="M1888" s="269"/>
      <c r="N1888" s="270"/>
      <c r="O1888" s="270"/>
      <c r="P1888" s="270"/>
      <c r="Q1888" s="270"/>
      <c r="R1888" s="270"/>
      <c r="S1888" s="270"/>
      <c r="T1888" s="271"/>
      <c r="U1888" s="14"/>
      <c r="V1888" s="14"/>
      <c r="W1888" s="14"/>
      <c r="X1888" s="14"/>
      <c r="Y1888" s="14"/>
      <c r="Z1888" s="14"/>
      <c r="AA1888" s="14"/>
      <c r="AB1888" s="14"/>
      <c r="AC1888" s="14"/>
      <c r="AD1888" s="14"/>
      <c r="AE1888" s="14"/>
      <c r="AT1888" s="272" t="s">
        <v>364</v>
      </c>
      <c r="AU1888" s="272" t="s">
        <v>227</v>
      </c>
      <c r="AV1888" s="14" t="s">
        <v>90</v>
      </c>
      <c r="AW1888" s="14" t="s">
        <v>36</v>
      </c>
      <c r="AX1888" s="14" t="s">
        <v>81</v>
      </c>
      <c r="AY1888" s="272" t="s">
        <v>215</v>
      </c>
    </row>
    <row r="1889" s="14" customFormat="1">
      <c r="A1889" s="14"/>
      <c r="B1889" s="262"/>
      <c r="C1889" s="263"/>
      <c r="D1889" s="233" t="s">
        <v>364</v>
      </c>
      <c r="E1889" s="264" t="s">
        <v>1</v>
      </c>
      <c r="F1889" s="265" t="s">
        <v>1788</v>
      </c>
      <c r="G1889" s="263"/>
      <c r="H1889" s="266">
        <v>1.1000000000000001</v>
      </c>
      <c r="I1889" s="267"/>
      <c r="J1889" s="263"/>
      <c r="K1889" s="263"/>
      <c r="L1889" s="268"/>
      <c r="M1889" s="269"/>
      <c r="N1889" s="270"/>
      <c r="O1889" s="270"/>
      <c r="P1889" s="270"/>
      <c r="Q1889" s="270"/>
      <c r="R1889" s="270"/>
      <c r="S1889" s="270"/>
      <c r="T1889" s="271"/>
      <c r="U1889" s="14"/>
      <c r="V1889" s="14"/>
      <c r="W1889" s="14"/>
      <c r="X1889" s="14"/>
      <c r="Y1889" s="14"/>
      <c r="Z1889" s="14"/>
      <c r="AA1889" s="14"/>
      <c r="AB1889" s="14"/>
      <c r="AC1889" s="14"/>
      <c r="AD1889" s="14"/>
      <c r="AE1889" s="14"/>
      <c r="AT1889" s="272" t="s">
        <v>364</v>
      </c>
      <c r="AU1889" s="272" t="s">
        <v>227</v>
      </c>
      <c r="AV1889" s="14" t="s">
        <v>90</v>
      </c>
      <c r="AW1889" s="14" t="s">
        <v>36</v>
      </c>
      <c r="AX1889" s="14" t="s">
        <v>81</v>
      </c>
      <c r="AY1889" s="272" t="s">
        <v>215</v>
      </c>
    </row>
    <row r="1890" s="14" customFormat="1">
      <c r="A1890" s="14"/>
      <c r="B1890" s="262"/>
      <c r="C1890" s="263"/>
      <c r="D1890" s="233" t="s">
        <v>364</v>
      </c>
      <c r="E1890" s="264" t="s">
        <v>1</v>
      </c>
      <c r="F1890" s="265" t="s">
        <v>1789</v>
      </c>
      <c r="G1890" s="263"/>
      <c r="H1890" s="266">
        <v>9.5999999999999996</v>
      </c>
      <c r="I1890" s="267"/>
      <c r="J1890" s="263"/>
      <c r="K1890" s="263"/>
      <c r="L1890" s="268"/>
      <c r="M1890" s="269"/>
      <c r="N1890" s="270"/>
      <c r="O1890" s="270"/>
      <c r="P1890" s="270"/>
      <c r="Q1890" s="270"/>
      <c r="R1890" s="270"/>
      <c r="S1890" s="270"/>
      <c r="T1890" s="271"/>
      <c r="U1890" s="14"/>
      <c r="V1890" s="14"/>
      <c r="W1890" s="14"/>
      <c r="X1890" s="14"/>
      <c r="Y1890" s="14"/>
      <c r="Z1890" s="14"/>
      <c r="AA1890" s="14"/>
      <c r="AB1890" s="14"/>
      <c r="AC1890" s="14"/>
      <c r="AD1890" s="14"/>
      <c r="AE1890" s="14"/>
      <c r="AT1890" s="272" t="s">
        <v>364</v>
      </c>
      <c r="AU1890" s="272" t="s">
        <v>227</v>
      </c>
      <c r="AV1890" s="14" t="s">
        <v>90</v>
      </c>
      <c r="AW1890" s="14" t="s">
        <v>36</v>
      </c>
      <c r="AX1890" s="14" t="s">
        <v>81</v>
      </c>
      <c r="AY1890" s="272" t="s">
        <v>215</v>
      </c>
    </row>
    <row r="1891" s="14" customFormat="1">
      <c r="A1891" s="14"/>
      <c r="B1891" s="262"/>
      <c r="C1891" s="263"/>
      <c r="D1891" s="233" t="s">
        <v>364</v>
      </c>
      <c r="E1891" s="264" t="s">
        <v>1</v>
      </c>
      <c r="F1891" s="265" t="s">
        <v>1790</v>
      </c>
      <c r="G1891" s="263"/>
      <c r="H1891" s="266">
        <v>3.6000000000000001</v>
      </c>
      <c r="I1891" s="267"/>
      <c r="J1891" s="263"/>
      <c r="K1891" s="263"/>
      <c r="L1891" s="268"/>
      <c r="M1891" s="269"/>
      <c r="N1891" s="270"/>
      <c r="O1891" s="270"/>
      <c r="P1891" s="270"/>
      <c r="Q1891" s="270"/>
      <c r="R1891" s="270"/>
      <c r="S1891" s="270"/>
      <c r="T1891" s="271"/>
      <c r="U1891" s="14"/>
      <c r="V1891" s="14"/>
      <c r="W1891" s="14"/>
      <c r="X1891" s="14"/>
      <c r="Y1891" s="14"/>
      <c r="Z1891" s="14"/>
      <c r="AA1891" s="14"/>
      <c r="AB1891" s="14"/>
      <c r="AC1891" s="14"/>
      <c r="AD1891" s="14"/>
      <c r="AE1891" s="14"/>
      <c r="AT1891" s="272" t="s">
        <v>364</v>
      </c>
      <c r="AU1891" s="272" t="s">
        <v>227</v>
      </c>
      <c r="AV1891" s="14" t="s">
        <v>90</v>
      </c>
      <c r="AW1891" s="14" t="s">
        <v>36</v>
      </c>
      <c r="AX1891" s="14" t="s">
        <v>81</v>
      </c>
      <c r="AY1891" s="272" t="s">
        <v>215</v>
      </c>
    </row>
    <row r="1892" s="14" customFormat="1">
      <c r="A1892" s="14"/>
      <c r="B1892" s="262"/>
      <c r="C1892" s="263"/>
      <c r="D1892" s="233" t="s">
        <v>364</v>
      </c>
      <c r="E1892" s="264" t="s">
        <v>1</v>
      </c>
      <c r="F1892" s="265" t="s">
        <v>1791</v>
      </c>
      <c r="G1892" s="263"/>
      <c r="H1892" s="266">
        <v>1.6499999999999999</v>
      </c>
      <c r="I1892" s="267"/>
      <c r="J1892" s="263"/>
      <c r="K1892" s="263"/>
      <c r="L1892" s="268"/>
      <c r="M1892" s="269"/>
      <c r="N1892" s="270"/>
      <c r="O1892" s="270"/>
      <c r="P1892" s="270"/>
      <c r="Q1892" s="270"/>
      <c r="R1892" s="270"/>
      <c r="S1892" s="270"/>
      <c r="T1892" s="271"/>
      <c r="U1892" s="14"/>
      <c r="V1892" s="14"/>
      <c r="W1892" s="14"/>
      <c r="X1892" s="14"/>
      <c r="Y1892" s="14"/>
      <c r="Z1892" s="14"/>
      <c r="AA1892" s="14"/>
      <c r="AB1892" s="14"/>
      <c r="AC1892" s="14"/>
      <c r="AD1892" s="14"/>
      <c r="AE1892" s="14"/>
      <c r="AT1892" s="272" t="s">
        <v>364</v>
      </c>
      <c r="AU1892" s="272" t="s">
        <v>227</v>
      </c>
      <c r="AV1892" s="14" t="s">
        <v>90</v>
      </c>
      <c r="AW1892" s="14" t="s">
        <v>36</v>
      </c>
      <c r="AX1892" s="14" t="s">
        <v>81</v>
      </c>
      <c r="AY1892" s="272" t="s">
        <v>215</v>
      </c>
    </row>
    <row r="1893" s="14" customFormat="1">
      <c r="A1893" s="14"/>
      <c r="B1893" s="262"/>
      <c r="C1893" s="263"/>
      <c r="D1893" s="233" t="s">
        <v>364</v>
      </c>
      <c r="E1893" s="264" t="s">
        <v>1</v>
      </c>
      <c r="F1893" s="265" t="s">
        <v>1792</v>
      </c>
      <c r="G1893" s="263"/>
      <c r="H1893" s="266">
        <v>4.7999999999999998</v>
      </c>
      <c r="I1893" s="267"/>
      <c r="J1893" s="263"/>
      <c r="K1893" s="263"/>
      <c r="L1893" s="268"/>
      <c r="M1893" s="269"/>
      <c r="N1893" s="270"/>
      <c r="O1893" s="270"/>
      <c r="P1893" s="270"/>
      <c r="Q1893" s="270"/>
      <c r="R1893" s="270"/>
      <c r="S1893" s="270"/>
      <c r="T1893" s="271"/>
      <c r="U1893" s="14"/>
      <c r="V1893" s="14"/>
      <c r="W1893" s="14"/>
      <c r="X1893" s="14"/>
      <c r="Y1893" s="14"/>
      <c r="Z1893" s="14"/>
      <c r="AA1893" s="14"/>
      <c r="AB1893" s="14"/>
      <c r="AC1893" s="14"/>
      <c r="AD1893" s="14"/>
      <c r="AE1893" s="14"/>
      <c r="AT1893" s="272" t="s">
        <v>364</v>
      </c>
      <c r="AU1893" s="272" t="s">
        <v>227</v>
      </c>
      <c r="AV1893" s="14" t="s">
        <v>90</v>
      </c>
      <c r="AW1893" s="14" t="s">
        <v>36</v>
      </c>
      <c r="AX1893" s="14" t="s">
        <v>81</v>
      </c>
      <c r="AY1893" s="272" t="s">
        <v>215</v>
      </c>
    </row>
    <row r="1894" s="14" customFormat="1">
      <c r="A1894" s="14"/>
      <c r="B1894" s="262"/>
      <c r="C1894" s="263"/>
      <c r="D1894" s="233" t="s">
        <v>364</v>
      </c>
      <c r="E1894" s="264" t="s">
        <v>1</v>
      </c>
      <c r="F1894" s="265" t="s">
        <v>1793</v>
      </c>
      <c r="G1894" s="263"/>
      <c r="H1894" s="266">
        <v>1.2</v>
      </c>
      <c r="I1894" s="267"/>
      <c r="J1894" s="263"/>
      <c r="K1894" s="263"/>
      <c r="L1894" s="268"/>
      <c r="M1894" s="269"/>
      <c r="N1894" s="270"/>
      <c r="O1894" s="270"/>
      <c r="P1894" s="270"/>
      <c r="Q1894" s="270"/>
      <c r="R1894" s="270"/>
      <c r="S1894" s="270"/>
      <c r="T1894" s="271"/>
      <c r="U1894" s="14"/>
      <c r="V1894" s="14"/>
      <c r="W1894" s="14"/>
      <c r="X1894" s="14"/>
      <c r="Y1894" s="14"/>
      <c r="Z1894" s="14"/>
      <c r="AA1894" s="14"/>
      <c r="AB1894" s="14"/>
      <c r="AC1894" s="14"/>
      <c r="AD1894" s="14"/>
      <c r="AE1894" s="14"/>
      <c r="AT1894" s="272" t="s">
        <v>364</v>
      </c>
      <c r="AU1894" s="272" t="s">
        <v>227</v>
      </c>
      <c r="AV1894" s="14" t="s">
        <v>90</v>
      </c>
      <c r="AW1894" s="14" t="s">
        <v>36</v>
      </c>
      <c r="AX1894" s="14" t="s">
        <v>81</v>
      </c>
      <c r="AY1894" s="272" t="s">
        <v>215</v>
      </c>
    </row>
    <row r="1895" s="13" customFormat="1">
      <c r="A1895" s="13"/>
      <c r="B1895" s="252"/>
      <c r="C1895" s="253"/>
      <c r="D1895" s="233" t="s">
        <v>364</v>
      </c>
      <c r="E1895" s="254" t="s">
        <v>1</v>
      </c>
      <c r="F1895" s="255" t="s">
        <v>1794</v>
      </c>
      <c r="G1895" s="253"/>
      <c r="H1895" s="254" t="s">
        <v>1</v>
      </c>
      <c r="I1895" s="256"/>
      <c r="J1895" s="253"/>
      <c r="K1895" s="253"/>
      <c r="L1895" s="257"/>
      <c r="M1895" s="258"/>
      <c r="N1895" s="259"/>
      <c r="O1895" s="259"/>
      <c r="P1895" s="259"/>
      <c r="Q1895" s="259"/>
      <c r="R1895" s="259"/>
      <c r="S1895" s="259"/>
      <c r="T1895" s="260"/>
      <c r="U1895" s="13"/>
      <c r="V1895" s="13"/>
      <c r="W1895" s="13"/>
      <c r="X1895" s="13"/>
      <c r="Y1895" s="13"/>
      <c r="Z1895" s="13"/>
      <c r="AA1895" s="13"/>
      <c r="AB1895" s="13"/>
      <c r="AC1895" s="13"/>
      <c r="AD1895" s="13"/>
      <c r="AE1895" s="13"/>
      <c r="AT1895" s="261" t="s">
        <v>364</v>
      </c>
      <c r="AU1895" s="261" t="s">
        <v>227</v>
      </c>
      <c r="AV1895" s="13" t="s">
        <v>88</v>
      </c>
      <c r="AW1895" s="13" t="s">
        <v>36</v>
      </c>
      <c r="AX1895" s="13" t="s">
        <v>81</v>
      </c>
      <c r="AY1895" s="261" t="s">
        <v>215</v>
      </c>
    </row>
    <row r="1896" s="14" customFormat="1">
      <c r="A1896" s="14"/>
      <c r="B1896" s="262"/>
      <c r="C1896" s="263"/>
      <c r="D1896" s="233" t="s">
        <v>364</v>
      </c>
      <c r="E1896" s="264" t="s">
        <v>1</v>
      </c>
      <c r="F1896" s="265" t="s">
        <v>1795</v>
      </c>
      <c r="G1896" s="263"/>
      <c r="H1896" s="266">
        <v>196</v>
      </c>
      <c r="I1896" s="267"/>
      <c r="J1896" s="263"/>
      <c r="K1896" s="263"/>
      <c r="L1896" s="268"/>
      <c r="M1896" s="269"/>
      <c r="N1896" s="270"/>
      <c r="O1896" s="270"/>
      <c r="P1896" s="270"/>
      <c r="Q1896" s="270"/>
      <c r="R1896" s="270"/>
      <c r="S1896" s="270"/>
      <c r="T1896" s="271"/>
      <c r="U1896" s="14"/>
      <c r="V1896" s="14"/>
      <c r="W1896" s="14"/>
      <c r="X1896" s="14"/>
      <c r="Y1896" s="14"/>
      <c r="Z1896" s="14"/>
      <c r="AA1896" s="14"/>
      <c r="AB1896" s="14"/>
      <c r="AC1896" s="14"/>
      <c r="AD1896" s="14"/>
      <c r="AE1896" s="14"/>
      <c r="AT1896" s="272" t="s">
        <v>364</v>
      </c>
      <c r="AU1896" s="272" t="s">
        <v>227</v>
      </c>
      <c r="AV1896" s="14" t="s">
        <v>90</v>
      </c>
      <c r="AW1896" s="14" t="s">
        <v>36</v>
      </c>
      <c r="AX1896" s="14" t="s">
        <v>81</v>
      </c>
      <c r="AY1896" s="272" t="s">
        <v>215</v>
      </c>
    </row>
    <row r="1897" s="16" customFormat="1">
      <c r="A1897" s="16"/>
      <c r="B1897" s="284"/>
      <c r="C1897" s="285"/>
      <c r="D1897" s="233" t="s">
        <v>364</v>
      </c>
      <c r="E1897" s="286" t="s">
        <v>1</v>
      </c>
      <c r="F1897" s="287" t="s">
        <v>403</v>
      </c>
      <c r="G1897" s="285"/>
      <c r="H1897" s="288">
        <v>278.44999999999999</v>
      </c>
      <c r="I1897" s="289"/>
      <c r="J1897" s="285"/>
      <c r="K1897" s="285"/>
      <c r="L1897" s="290"/>
      <c r="M1897" s="291"/>
      <c r="N1897" s="292"/>
      <c r="O1897" s="292"/>
      <c r="P1897" s="292"/>
      <c r="Q1897" s="292"/>
      <c r="R1897" s="292"/>
      <c r="S1897" s="292"/>
      <c r="T1897" s="293"/>
      <c r="U1897" s="16"/>
      <c r="V1897" s="16"/>
      <c r="W1897" s="16"/>
      <c r="X1897" s="16"/>
      <c r="Y1897" s="16"/>
      <c r="Z1897" s="16"/>
      <c r="AA1897" s="16"/>
      <c r="AB1897" s="16"/>
      <c r="AC1897" s="16"/>
      <c r="AD1897" s="16"/>
      <c r="AE1897" s="16"/>
      <c r="AT1897" s="294" t="s">
        <v>364</v>
      </c>
      <c r="AU1897" s="294" t="s">
        <v>227</v>
      </c>
      <c r="AV1897" s="16" t="s">
        <v>227</v>
      </c>
      <c r="AW1897" s="16" t="s">
        <v>36</v>
      </c>
      <c r="AX1897" s="16" t="s">
        <v>81</v>
      </c>
      <c r="AY1897" s="294" t="s">
        <v>215</v>
      </c>
    </row>
    <row r="1898" s="14" customFormat="1">
      <c r="A1898" s="14"/>
      <c r="B1898" s="262"/>
      <c r="C1898" s="263"/>
      <c r="D1898" s="233" t="s">
        <v>364</v>
      </c>
      <c r="E1898" s="264" t="s">
        <v>1</v>
      </c>
      <c r="F1898" s="265" t="s">
        <v>1796</v>
      </c>
      <c r="G1898" s="263"/>
      <c r="H1898" s="266">
        <v>13.923</v>
      </c>
      <c r="I1898" s="267"/>
      <c r="J1898" s="263"/>
      <c r="K1898" s="263"/>
      <c r="L1898" s="268"/>
      <c r="M1898" s="269"/>
      <c r="N1898" s="270"/>
      <c r="O1898" s="270"/>
      <c r="P1898" s="270"/>
      <c r="Q1898" s="270"/>
      <c r="R1898" s="270"/>
      <c r="S1898" s="270"/>
      <c r="T1898" s="271"/>
      <c r="U1898" s="14"/>
      <c r="V1898" s="14"/>
      <c r="W1898" s="14"/>
      <c r="X1898" s="14"/>
      <c r="Y1898" s="14"/>
      <c r="Z1898" s="14"/>
      <c r="AA1898" s="14"/>
      <c r="AB1898" s="14"/>
      <c r="AC1898" s="14"/>
      <c r="AD1898" s="14"/>
      <c r="AE1898" s="14"/>
      <c r="AT1898" s="272" t="s">
        <v>364</v>
      </c>
      <c r="AU1898" s="272" t="s">
        <v>227</v>
      </c>
      <c r="AV1898" s="14" t="s">
        <v>90</v>
      </c>
      <c r="AW1898" s="14" t="s">
        <v>36</v>
      </c>
      <c r="AX1898" s="14" t="s">
        <v>81</v>
      </c>
      <c r="AY1898" s="272" t="s">
        <v>215</v>
      </c>
    </row>
    <row r="1899" s="15" customFormat="1">
      <c r="A1899" s="15"/>
      <c r="B1899" s="273"/>
      <c r="C1899" s="274"/>
      <c r="D1899" s="233" t="s">
        <v>364</v>
      </c>
      <c r="E1899" s="275" t="s">
        <v>1</v>
      </c>
      <c r="F1899" s="276" t="s">
        <v>368</v>
      </c>
      <c r="G1899" s="274"/>
      <c r="H1899" s="277">
        <v>292.37299999999999</v>
      </c>
      <c r="I1899" s="278"/>
      <c r="J1899" s="274"/>
      <c r="K1899" s="274"/>
      <c r="L1899" s="279"/>
      <c r="M1899" s="280"/>
      <c r="N1899" s="281"/>
      <c r="O1899" s="281"/>
      <c r="P1899" s="281"/>
      <c r="Q1899" s="281"/>
      <c r="R1899" s="281"/>
      <c r="S1899" s="281"/>
      <c r="T1899" s="282"/>
      <c r="U1899" s="15"/>
      <c r="V1899" s="15"/>
      <c r="W1899" s="15"/>
      <c r="X1899" s="15"/>
      <c r="Y1899" s="15"/>
      <c r="Z1899" s="15"/>
      <c r="AA1899" s="15"/>
      <c r="AB1899" s="15"/>
      <c r="AC1899" s="15"/>
      <c r="AD1899" s="15"/>
      <c r="AE1899" s="15"/>
      <c r="AT1899" s="283" t="s">
        <v>364</v>
      </c>
      <c r="AU1899" s="283" t="s">
        <v>227</v>
      </c>
      <c r="AV1899" s="15" t="s">
        <v>214</v>
      </c>
      <c r="AW1899" s="15" t="s">
        <v>36</v>
      </c>
      <c r="AX1899" s="15" t="s">
        <v>88</v>
      </c>
      <c r="AY1899" s="283" t="s">
        <v>215</v>
      </c>
    </row>
    <row r="1900" s="2" customFormat="1" ht="24.15" customHeight="1">
      <c r="A1900" s="39"/>
      <c r="B1900" s="40"/>
      <c r="C1900" s="295" t="s">
        <v>1797</v>
      </c>
      <c r="D1900" s="295" t="s">
        <v>539</v>
      </c>
      <c r="E1900" s="296" t="s">
        <v>1798</v>
      </c>
      <c r="F1900" s="297" t="s">
        <v>1799</v>
      </c>
      <c r="G1900" s="298" t="s">
        <v>797</v>
      </c>
      <c r="H1900" s="299">
        <v>35.648000000000003</v>
      </c>
      <c r="I1900" s="300"/>
      <c r="J1900" s="301">
        <f>ROUND(I1900*H1900,2)</f>
        <v>0</v>
      </c>
      <c r="K1900" s="297" t="s">
        <v>1763</v>
      </c>
      <c r="L1900" s="302"/>
      <c r="M1900" s="303" t="s">
        <v>1</v>
      </c>
      <c r="N1900" s="304" t="s">
        <v>46</v>
      </c>
      <c r="O1900" s="92"/>
      <c r="P1900" s="229">
        <f>O1900*H1900</f>
        <v>0</v>
      </c>
      <c r="Q1900" s="229">
        <v>0.00020000000000000001</v>
      </c>
      <c r="R1900" s="229">
        <f>Q1900*H1900</f>
        <v>0.0071296000000000007</v>
      </c>
      <c r="S1900" s="229">
        <v>0</v>
      </c>
      <c r="T1900" s="230">
        <f>S1900*H1900</f>
        <v>0</v>
      </c>
      <c r="U1900" s="39"/>
      <c r="V1900" s="39"/>
      <c r="W1900" s="39"/>
      <c r="X1900" s="39"/>
      <c r="Y1900" s="39"/>
      <c r="Z1900" s="39"/>
      <c r="AA1900" s="39"/>
      <c r="AB1900" s="39"/>
      <c r="AC1900" s="39"/>
      <c r="AD1900" s="39"/>
      <c r="AE1900" s="39"/>
      <c r="AR1900" s="231" t="s">
        <v>251</v>
      </c>
      <c r="AT1900" s="231" t="s">
        <v>539</v>
      </c>
      <c r="AU1900" s="231" t="s">
        <v>227</v>
      </c>
      <c r="AY1900" s="18" t="s">
        <v>215</v>
      </c>
      <c r="BE1900" s="232">
        <f>IF(N1900="základní",J1900,0)</f>
        <v>0</v>
      </c>
      <c r="BF1900" s="232">
        <f>IF(N1900="snížená",J1900,0)</f>
        <v>0</v>
      </c>
      <c r="BG1900" s="232">
        <f>IF(N1900="zákl. přenesená",J1900,0)</f>
        <v>0</v>
      </c>
      <c r="BH1900" s="232">
        <f>IF(N1900="sníž. přenesená",J1900,0)</f>
        <v>0</v>
      </c>
      <c r="BI1900" s="232">
        <f>IF(N1900="nulová",J1900,0)</f>
        <v>0</v>
      </c>
      <c r="BJ1900" s="18" t="s">
        <v>88</v>
      </c>
      <c r="BK1900" s="232">
        <f>ROUND(I1900*H1900,2)</f>
        <v>0</v>
      </c>
      <c r="BL1900" s="18" t="s">
        <v>214</v>
      </c>
      <c r="BM1900" s="231" t="s">
        <v>1800</v>
      </c>
    </row>
    <row r="1901" s="2" customFormat="1">
      <c r="A1901" s="39"/>
      <c r="B1901" s="40"/>
      <c r="C1901" s="41"/>
      <c r="D1901" s="233" t="s">
        <v>221</v>
      </c>
      <c r="E1901" s="41"/>
      <c r="F1901" s="234" t="s">
        <v>1799</v>
      </c>
      <c r="G1901" s="41"/>
      <c r="H1901" s="41"/>
      <c r="I1901" s="235"/>
      <c r="J1901" s="41"/>
      <c r="K1901" s="41"/>
      <c r="L1901" s="45"/>
      <c r="M1901" s="236"/>
      <c r="N1901" s="237"/>
      <c r="O1901" s="92"/>
      <c r="P1901" s="92"/>
      <c r="Q1901" s="92"/>
      <c r="R1901" s="92"/>
      <c r="S1901" s="92"/>
      <c r="T1901" s="93"/>
      <c r="U1901" s="39"/>
      <c r="V1901" s="39"/>
      <c r="W1901" s="39"/>
      <c r="X1901" s="39"/>
      <c r="Y1901" s="39"/>
      <c r="Z1901" s="39"/>
      <c r="AA1901" s="39"/>
      <c r="AB1901" s="39"/>
      <c r="AC1901" s="39"/>
      <c r="AD1901" s="39"/>
      <c r="AE1901" s="39"/>
      <c r="AT1901" s="18" t="s">
        <v>221</v>
      </c>
      <c r="AU1901" s="18" t="s">
        <v>227</v>
      </c>
    </row>
    <row r="1902" s="13" customFormat="1">
      <c r="A1902" s="13"/>
      <c r="B1902" s="252"/>
      <c r="C1902" s="253"/>
      <c r="D1902" s="233" t="s">
        <v>364</v>
      </c>
      <c r="E1902" s="254" t="s">
        <v>1</v>
      </c>
      <c r="F1902" s="255" t="s">
        <v>853</v>
      </c>
      <c r="G1902" s="253"/>
      <c r="H1902" s="254" t="s">
        <v>1</v>
      </c>
      <c r="I1902" s="256"/>
      <c r="J1902" s="253"/>
      <c r="K1902" s="253"/>
      <c r="L1902" s="257"/>
      <c r="M1902" s="258"/>
      <c r="N1902" s="259"/>
      <c r="O1902" s="259"/>
      <c r="P1902" s="259"/>
      <c r="Q1902" s="259"/>
      <c r="R1902" s="259"/>
      <c r="S1902" s="259"/>
      <c r="T1902" s="260"/>
      <c r="U1902" s="13"/>
      <c r="V1902" s="13"/>
      <c r="W1902" s="13"/>
      <c r="X1902" s="13"/>
      <c r="Y1902" s="13"/>
      <c r="Z1902" s="13"/>
      <c r="AA1902" s="13"/>
      <c r="AB1902" s="13"/>
      <c r="AC1902" s="13"/>
      <c r="AD1902" s="13"/>
      <c r="AE1902" s="13"/>
      <c r="AT1902" s="261" t="s">
        <v>364</v>
      </c>
      <c r="AU1902" s="261" t="s">
        <v>227</v>
      </c>
      <c r="AV1902" s="13" t="s">
        <v>88</v>
      </c>
      <c r="AW1902" s="13" t="s">
        <v>36</v>
      </c>
      <c r="AX1902" s="13" t="s">
        <v>81</v>
      </c>
      <c r="AY1902" s="261" t="s">
        <v>215</v>
      </c>
    </row>
    <row r="1903" s="14" customFormat="1">
      <c r="A1903" s="14"/>
      <c r="B1903" s="262"/>
      <c r="C1903" s="263"/>
      <c r="D1903" s="233" t="s">
        <v>364</v>
      </c>
      <c r="E1903" s="264" t="s">
        <v>1</v>
      </c>
      <c r="F1903" s="265" t="s">
        <v>1787</v>
      </c>
      <c r="G1903" s="263"/>
      <c r="H1903" s="266">
        <v>12</v>
      </c>
      <c r="I1903" s="267"/>
      <c r="J1903" s="263"/>
      <c r="K1903" s="263"/>
      <c r="L1903" s="268"/>
      <c r="M1903" s="269"/>
      <c r="N1903" s="270"/>
      <c r="O1903" s="270"/>
      <c r="P1903" s="270"/>
      <c r="Q1903" s="270"/>
      <c r="R1903" s="270"/>
      <c r="S1903" s="270"/>
      <c r="T1903" s="271"/>
      <c r="U1903" s="14"/>
      <c r="V1903" s="14"/>
      <c r="W1903" s="14"/>
      <c r="X1903" s="14"/>
      <c r="Y1903" s="14"/>
      <c r="Z1903" s="14"/>
      <c r="AA1903" s="14"/>
      <c r="AB1903" s="14"/>
      <c r="AC1903" s="14"/>
      <c r="AD1903" s="14"/>
      <c r="AE1903" s="14"/>
      <c r="AT1903" s="272" t="s">
        <v>364</v>
      </c>
      <c r="AU1903" s="272" t="s">
        <v>227</v>
      </c>
      <c r="AV1903" s="14" t="s">
        <v>90</v>
      </c>
      <c r="AW1903" s="14" t="s">
        <v>36</v>
      </c>
      <c r="AX1903" s="14" t="s">
        <v>81</v>
      </c>
      <c r="AY1903" s="272" t="s">
        <v>215</v>
      </c>
    </row>
    <row r="1904" s="14" customFormat="1">
      <c r="A1904" s="14"/>
      <c r="B1904" s="262"/>
      <c r="C1904" s="263"/>
      <c r="D1904" s="233" t="s">
        <v>364</v>
      </c>
      <c r="E1904" s="264" t="s">
        <v>1</v>
      </c>
      <c r="F1904" s="265" t="s">
        <v>1788</v>
      </c>
      <c r="G1904" s="263"/>
      <c r="H1904" s="266">
        <v>1.1000000000000001</v>
      </c>
      <c r="I1904" s="267"/>
      <c r="J1904" s="263"/>
      <c r="K1904" s="263"/>
      <c r="L1904" s="268"/>
      <c r="M1904" s="269"/>
      <c r="N1904" s="270"/>
      <c r="O1904" s="270"/>
      <c r="P1904" s="270"/>
      <c r="Q1904" s="270"/>
      <c r="R1904" s="270"/>
      <c r="S1904" s="270"/>
      <c r="T1904" s="271"/>
      <c r="U1904" s="14"/>
      <c r="V1904" s="14"/>
      <c r="W1904" s="14"/>
      <c r="X1904" s="14"/>
      <c r="Y1904" s="14"/>
      <c r="Z1904" s="14"/>
      <c r="AA1904" s="14"/>
      <c r="AB1904" s="14"/>
      <c r="AC1904" s="14"/>
      <c r="AD1904" s="14"/>
      <c r="AE1904" s="14"/>
      <c r="AT1904" s="272" t="s">
        <v>364</v>
      </c>
      <c r="AU1904" s="272" t="s">
        <v>227</v>
      </c>
      <c r="AV1904" s="14" t="s">
        <v>90</v>
      </c>
      <c r="AW1904" s="14" t="s">
        <v>36</v>
      </c>
      <c r="AX1904" s="14" t="s">
        <v>81</v>
      </c>
      <c r="AY1904" s="272" t="s">
        <v>215</v>
      </c>
    </row>
    <row r="1905" s="14" customFormat="1">
      <c r="A1905" s="14"/>
      <c r="B1905" s="262"/>
      <c r="C1905" s="263"/>
      <c r="D1905" s="233" t="s">
        <v>364</v>
      </c>
      <c r="E1905" s="264" t="s">
        <v>1</v>
      </c>
      <c r="F1905" s="265" t="s">
        <v>1789</v>
      </c>
      <c r="G1905" s="263"/>
      <c r="H1905" s="266">
        <v>9.5999999999999996</v>
      </c>
      <c r="I1905" s="267"/>
      <c r="J1905" s="263"/>
      <c r="K1905" s="263"/>
      <c r="L1905" s="268"/>
      <c r="M1905" s="269"/>
      <c r="N1905" s="270"/>
      <c r="O1905" s="270"/>
      <c r="P1905" s="270"/>
      <c r="Q1905" s="270"/>
      <c r="R1905" s="270"/>
      <c r="S1905" s="270"/>
      <c r="T1905" s="271"/>
      <c r="U1905" s="14"/>
      <c r="V1905" s="14"/>
      <c r="W1905" s="14"/>
      <c r="X1905" s="14"/>
      <c r="Y1905" s="14"/>
      <c r="Z1905" s="14"/>
      <c r="AA1905" s="14"/>
      <c r="AB1905" s="14"/>
      <c r="AC1905" s="14"/>
      <c r="AD1905" s="14"/>
      <c r="AE1905" s="14"/>
      <c r="AT1905" s="272" t="s">
        <v>364</v>
      </c>
      <c r="AU1905" s="272" t="s">
        <v>227</v>
      </c>
      <c r="AV1905" s="14" t="s">
        <v>90</v>
      </c>
      <c r="AW1905" s="14" t="s">
        <v>36</v>
      </c>
      <c r="AX1905" s="14" t="s">
        <v>81</v>
      </c>
      <c r="AY1905" s="272" t="s">
        <v>215</v>
      </c>
    </row>
    <row r="1906" s="14" customFormat="1">
      <c r="A1906" s="14"/>
      <c r="B1906" s="262"/>
      <c r="C1906" s="263"/>
      <c r="D1906" s="233" t="s">
        <v>364</v>
      </c>
      <c r="E1906" s="264" t="s">
        <v>1</v>
      </c>
      <c r="F1906" s="265" t="s">
        <v>1790</v>
      </c>
      <c r="G1906" s="263"/>
      <c r="H1906" s="266">
        <v>3.6000000000000001</v>
      </c>
      <c r="I1906" s="267"/>
      <c r="J1906" s="263"/>
      <c r="K1906" s="263"/>
      <c r="L1906" s="268"/>
      <c r="M1906" s="269"/>
      <c r="N1906" s="270"/>
      <c r="O1906" s="270"/>
      <c r="P1906" s="270"/>
      <c r="Q1906" s="270"/>
      <c r="R1906" s="270"/>
      <c r="S1906" s="270"/>
      <c r="T1906" s="271"/>
      <c r="U1906" s="14"/>
      <c r="V1906" s="14"/>
      <c r="W1906" s="14"/>
      <c r="X1906" s="14"/>
      <c r="Y1906" s="14"/>
      <c r="Z1906" s="14"/>
      <c r="AA1906" s="14"/>
      <c r="AB1906" s="14"/>
      <c r="AC1906" s="14"/>
      <c r="AD1906" s="14"/>
      <c r="AE1906" s="14"/>
      <c r="AT1906" s="272" t="s">
        <v>364</v>
      </c>
      <c r="AU1906" s="272" t="s">
        <v>227</v>
      </c>
      <c r="AV1906" s="14" t="s">
        <v>90</v>
      </c>
      <c r="AW1906" s="14" t="s">
        <v>36</v>
      </c>
      <c r="AX1906" s="14" t="s">
        <v>81</v>
      </c>
      <c r="AY1906" s="272" t="s">
        <v>215</v>
      </c>
    </row>
    <row r="1907" s="14" customFormat="1">
      <c r="A1907" s="14"/>
      <c r="B1907" s="262"/>
      <c r="C1907" s="263"/>
      <c r="D1907" s="233" t="s">
        <v>364</v>
      </c>
      <c r="E1907" s="264" t="s">
        <v>1</v>
      </c>
      <c r="F1907" s="265" t="s">
        <v>1791</v>
      </c>
      <c r="G1907" s="263"/>
      <c r="H1907" s="266">
        <v>1.6499999999999999</v>
      </c>
      <c r="I1907" s="267"/>
      <c r="J1907" s="263"/>
      <c r="K1907" s="263"/>
      <c r="L1907" s="268"/>
      <c r="M1907" s="269"/>
      <c r="N1907" s="270"/>
      <c r="O1907" s="270"/>
      <c r="P1907" s="270"/>
      <c r="Q1907" s="270"/>
      <c r="R1907" s="270"/>
      <c r="S1907" s="270"/>
      <c r="T1907" s="271"/>
      <c r="U1907" s="14"/>
      <c r="V1907" s="14"/>
      <c r="W1907" s="14"/>
      <c r="X1907" s="14"/>
      <c r="Y1907" s="14"/>
      <c r="Z1907" s="14"/>
      <c r="AA1907" s="14"/>
      <c r="AB1907" s="14"/>
      <c r="AC1907" s="14"/>
      <c r="AD1907" s="14"/>
      <c r="AE1907" s="14"/>
      <c r="AT1907" s="272" t="s">
        <v>364</v>
      </c>
      <c r="AU1907" s="272" t="s">
        <v>227</v>
      </c>
      <c r="AV1907" s="14" t="s">
        <v>90</v>
      </c>
      <c r="AW1907" s="14" t="s">
        <v>36</v>
      </c>
      <c r="AX1907" s="14" t="s">
        <v>81</v>
      </c>
      <c r="AY1907" s="272" t="s">
        <v>215</v>
      </c>
    </row>
    <row r="1908" s="14" customFormat="1">
      <c r="A1908" s="14"/>
      <c r="B1908" s="262"/>
      <c r="C1908" s="263"/>
      <c r="D1908" s="233" t="s">
        <v>364</v>
      </c>
      <c r="E1908" s="264" t="s">
        <v>1</v>
      </c>
      <c r="F1908" s="265" t="s">
        <v>1792</v>
      </c>
      <c r="G1908" s="263"/>
      <c r="H1908" s="266">
        <v>4.7999999999999998</v>
      </c>
      <c r="I1908" s="267"/>
      <c r="J1908" s="263"/>
      <c r="K1908" s="263"/>
      <c r="L1908" s="268"/>
      <c r="M1908" s="269"/>
      <c r="N1908" s="270"/>
      <c r="O1908" s="270"/>
      <c r="P1908" s="270"/>
      <c r="Q1908" s="270"/>
      <c r="R1908" s="270"/>
      <c r="S1908" s="270"/>
      <c r="T1908" s="271"/>
      <c r="U1908" s="14"/>
      <c r="V1908" s="14"/>
      <c r="W1908" s="14"/>
      <c r="X1908" s="14"/>
      <c r="Y1908" s="14"/>
      <c r="Z1908" s="14"/>
      <c r="AA1908" s="14"/>
      <c r="AB1908" s="14"/>
      <c r="AC1908" s="14"/>
      <c r="AD1908" s="14"/>
      <c r="AE1908" s="14"/>
      <c r="AT1908" s="272" t="s">
        <v>364</v>
      </c>
      <c r="AU1908" s="272" t="s">
        <v>227</v>
      </c>
      <c r="AV1908" s="14" t="s">
        <v>90</v>
      </c>
      <c r="AW1908" s="14" t="s">
        <v>36</v>
      </c>
      <c r="AX1908" s="14" t="s">
        <v>81</v>
      </c>
      <c r="AY1908" s="272" t="s">
        <v>215</v>
      </c>
    </row>
    <row r="1909" s="14" customFormat="1">
      <c r="A1909" s="14"/>
      <c r="B1909" s="262"/>
      <c r="C1909" s="263"/>
      <c r="D1909" s="233" t="s">
        <v>364</v>
      </c>
      <c r="E1909" s="264" t="s">
        <v>1</v>
      </c>
      <c r="F1909" s="265" t="s">
        <v>1793</v>
      </c>
      <c r="G1909" s="263"/>
      <c r="H1909" s="266">
        <v>1.2</v>
      </c>
      <c r="I1909" s="267"/>
      <c r="J1909" s="263"/>
      <c r="K1909" s="263"/>
      <c r="L1909" s="268"/>
      <c r="M1909" s="269"/>
      <c r="N1909" s="270"/>
      <c r="O1909" s="270"/>
      <c r="P1909" s="270"/>
      <c r="Q1909" s="270"/>
      <c r="R1909" s="270"/>
      <c r="S1909" s="270"/>
      <c r="T1909" s="271"/>
      <c r="U1909" s="14"/>
      <c r="V1909" s="14"/>
      <c r="W1909" s="14"/>
      <c r="X1909" s="14"/>
      <c r="Y1909" s="14"/>
      <c r="Z1909" s="14"/>
      <c r="AA1909" s="14"/>
      <c r="AB1909" s="14"/>
      <c r="AC1909" s="14"/>
      <c r="AD1909" s="14"/>
      <c r="AE1909" s="14"/>
      <c r="AT1909" s="272" t="s">
        <v>364</v>
      </c>
      <c r="AU1909" s="272" t="s">
        <v>227</v>
      </c>
      <c r="AV1909" s="14" t="s">
        <v>90</v>
      </c>
      <c r="AW1909" s="14" t="s">
        <v>36</v>
      </c>
      <c r="AX1909" s="14" t="s">
        <v>81</v>
      </c>
      <c r="AY1909" s="272" t="s">
        <v>215</v>
      </c>
    </row>
    <row r="1910" s="16" customFormat="1">
      <c r="A1910" s="16"/>
      <c r="B1910" s="284"/>
      <c r="C1910" s="285"/>
      <c r="D1910" s="233" t="s">
        <v>364</v>
      </c>
      <c r="E1910" s="286" t="s">
        <v>1</v>
      </c>
      <c r="F1910" s="287" t="s">
        <v>403</v>
      </c>
      <c r="G1910" s="285"/>
      <c r="H1910" s="288">
        <v>33.950000000000003</v>
      </c>
      <c r="I1910" s="289"/>
      <c r="J1910" s="285"/>
      <c r="K1910" s="285"/>
      <c r="L1910" s="290"/>
      <c r="M1910" s="291"/>
      <c r="N1910" s="292"/>
      <c r="O1910" s="292"/>
      <c r="P1910" s="292"/>
      <c r="Q1910" s="292"/>
      <c r="R1910" s="292"/>
      <c r="S1910" s="292"/>
      <c r="T1910" s="293"/>
      <c r="U1910" s="16"/>
      <c r="V1910" s="16"/>
      <c r="W1910" s="16"/>
      <c r="X1910" s="16"/>
      <c r="Y1910" s="16"/>
      <c r="Z1910" s="16"/>
      <c r="AA1910" s="16"/>
      <c r="AB1910" s="16"/>
      <c r="AC1910" s="16"/>
      <c r="AD1910" s="16"/>
      <c r="AE1910" s="16"/>
      <c r="AT1910" s="294" t="s">
        <v>364</v>
      </c>
      <c r="AU1910" s="294" t="s">
        <v>227</v>
      </c>
      <c r="AV1910" s="16" t="s">
        <v>227</v>
      </c>
      <c r="AW1910" s="16" t="s">
        <v>36</v>
      </c>
      <c r="AX1910" s="16" t="s">
        <v>81</v>
      </c>
      <c r="AY1910" s="294" t="s">
        <v>215</v>
      </c>
    </row>
    <row r="1911" s="14" customFormat="1">
      <c r="A1911" s="14"/>
      <c r="B1911" s="262"/>
      <c r="C1911" s="263"/>
      <c r="D1911" s="233" t="s">
        <v>364</v>
      </c>
      <c r="E1911" s="264" t="s">
        <v>1</v>
      </c>
      <c r="F1911" s="265" t="s">
        <v>1801</v>
      </c>
      <c r="G1911" s="263"/>
      <c r="H1911" s="266">
        <v>1.698</v>
      </c>
      <c r="I1911" s="267"/>
      <c r="J1911" s="263"/>
      <c r="K1911" s="263"/>
      <c r="L1911" s="268"/>
      <c r="M1911" s="269"/>
      <c r="N1911" s="270"/>
      <c r="O1911" s="270"/>
      <c r="P1911" s="270"/>
      <c r="Q1911" s="270"/>
      <c r="R1911" s="270"/>
      <c r="S1911" s="270"/>
      <c r="T1911" s="271"/>
      <c r="U1911" s="14"/>
      <c r="V1911" s="14"/>
      <c r="W1911" s="14"/>
      <c r="X1911" s="14"/>
      <c r="Y1911" s="14"/>
      <c r="Z1911" s="14"/>
      <c r="AA1911" s="14"/>
      <c r="AB1911" s="14"/>
      <c r="AC1911" s="14"/>
      <c r="AD1911" s="14"/>
      <c r="AE1911" s="14"/>
      <c r="AT1911" s="272" t="s">
        <v>364</v>
      </c>
      <c r="AU1911" s="272" t="s">
        <v>227</v>
      </c>
      <c r="AV1911" s="14" t="s">
        <v>90</v>
      </c>
      <c r="AW1911" s="14" t="s">
        <v>36</v>
      </c>
      <c r="AX1911" s="14" t="s">
        <v>81</v>
      </c>
      <c r="AY1911" s="272" t="s">
        <v>215</v>
      </c>
    </row>
    <row r="1912" s="15" customFormat="1">
      <c r="A1912" s="15"/>
      <c r="B1912" s="273"/>
      <c r="C1912" s="274"/>
      <c r="D1912" s="233" t="s">
        <v>364</v>
      </c>
      <c r="E1912" s="275" t="s">
        <v>1</v>
      </c>
      <c r="F1912" s="276" t="s">
        <v>368</v>
      </c>
      <c r="G1912" s="274"/>
      <c r="H1912" s="277">
        <v>35.648000000000003</v>
      </c>
      <c r="I1912" s="278"/>
      <c r="J1912" s="274"/>
      <c r="K1912" s="274"/>
      <c r="L1912" s="279"/>
      <c r="M1912" s="280"/>
      <c r="N1912" s="281"/>
      <c r="O1912" s="281"/>
      <c r="P1912" s="281"/>
      <c r="Q1912" s="281"/>
      <c r="R1912" s="281"/>
      <c r="S1912" s="281"/>
      <c r="T1912" s="282"/>
      <c r="U1912" s="15"/>
      <c r="V1912" s="15"/>
      <c r="W1912" s="15"/>
      <c r="X1912" s="15"/>
      <c r="Y1912" s="15"/>
      <c r="Z1912" s="15"/>
      <c r="AA1912" s="15"/>
      <c r="AB1912" s="15"/>
      <c r="AC1912" s="15"/>
      <c r="AD1912" s="15"/>
      <c r="AE1912" s="15"/>
      <c r="AT1912" s="283" t="s">
        <v>364</v>
      </c>
      <c r="AU1912" s="283" t="s">
        <v>227</v>
      </c>
      <c r="AV1912" s="15" t="s">
        <v>214</v>
      </c>
      <c r="AW1912" s="15" t="s">
        <v>36</v>
      </c>
      <c r="AX1912" s="15" t="s">
        <v>88</v>
      </c>
      <c r="AY1912" s="283" t="s">
        <v>215</v>
      </c>
    </row>
    <row r="1913" s="2" customFormat="1" ht="24.15" customHeight="1">
      <c r="A1913" s="39"/>
      <c r="B1913" s="40"/>
      <c r="C1913" s="220" t="s">
        <v>1802</v>
      </c>
      <c r="D1913" s="220" t="s">
        <v>216</v>
      </c>
      <c r="E1913" s="221" t="s">
        <v>1803</v>
      </c>
      <c r="F1913" s="222" t="s">
        <v>1577</v>
      </c>
      <c r="G1913" s="223" t="s">
        <v>797</v>
      </c>
      <c r="H1913" s="224">
        <v>206.78999999999999</v>
      </c>
      <c r="I1913" s="225"/>
      <c r="J1913" s="226">
        <f>ROUND(I1913*H1913,2)</f>
        <v>0</v>
      </c>
      <c r="K1913" s="222" t="s">
        <v>359</v>
      </c>
      <c r="L1913" s="45"/>
      <c r="M1913" s="227" t="s">
        <v>1</v>
      </c>
      <c r="N1913" s="228" t="s">
        <v>46</v>
      </c>
      <c r="O1913" s="92"/>
      <c r="P1913" s="229">
        <f>O1913*H1913</f>
        <v>0</v>
      </c>
      <c r="Q1913" s="229">
        <v>0</v>
      </c>
      <c r="R1913" s="229">
        <f>Q1913*H1913</f>
        <v>0</v>
      </c>
      <c r="S1913" s="229">
        <v>0</v>
      </c>
      <c r="T1913" s="230">
        <f>S1913*H1913</f>
        <v>0</v>
      </c>
      <c r="U1913" s="39"/>
      <c r="V1913" s="39"/>
      <c r="W1913" s="39"/>
      <c r="X1913" s="39"/>
      <c r="Y1913" s="39"/>
      <c r="Z1913" s="39"/>
      <c r="AA1913" s="39"/>
      <c r="AB1913" s="39"/>
      <c r="AC1913" s="39"/>
      <c r="AD1913" s="39"/>
      <c r="AE1913" s="39"/>
      <c r="AR1913" s="231" t="s">
        <v>214</v>
      </c>
      <c r="AT1913" s="231" t="s">
        <v>216</v>
      </c>
      <c r="AU1913" s="231" t="s">
        <v>227</v>
      </c>
      <c r="AY1913" s="18" t="s">
        <v>215</v>
      </c>
      <c r="BE1913" s="232">
        <f>IF(N1913="základní",J1913,0)</f>
        <v>0</v>
      </c>
      <c r="BF1913" s="232">
        <f>IF(N1913="snížená",J1913,0)</f>
        <v>0</v>
      </c>
      <c r="BG1913" s="232">
        <f>IF(N1913="zákl. přenesená",J1913,0)</f>
        <v>0</v>
      </c>
      <c r="BH1913" s="232">
        <f>IF(N1913="sníž. přenesená",J1913,0)</f>
        <v>0</v>
      </c>
      <c r="BI1913" s="232">
        <f>IF(N1913="nulová",J1913,0)</f>
        <v>0</v>
      </c>
      <c r="BJ1913" s="18" t="s">
        <v>88</v>
      </c>
      <c r="BK1913" s="232">
        <f>ROUND(I1913*H1913,2)</f>
        <v>0</v>
      </c>
      <c r="BL1913" s="18" t="s">
        <v>214</v>
      </c>
      <c r="BM1913" s="231" t="s">
        <v>1804</v>
      </c>
    </row>
    <row r="1914" s="2" customFormat="1">
      <c r="A1914" s="39"/>
      <c r="B1914" s="40"/>
      <c r="C1914" s="41"/>
      <c r="D1914" s="233" t="s">
        <v>221</v>
      </c>
      <c r="E1914" s="41"/>
      <c r="F1914" s="234" t="s">
        <v>1579</v>
      </c>
      <c r="G1914" s="41"/>
      <c r="H1914" s="41"/>
      <c r="I1914" s="235"/>
      <c r="J1914" s="41"/>
      <c r="K1914" s="41"/>
      <c r="L1914" s="45"/>
      <c r="M1914" s="236"/>
      <c r="N1914" s="237"/>
      <c r="O1914" s="92"/>
      <c r="P1914" s="92"/>
      <c r="Q1914" s="92"/>
      <c r="R1914" s="92"/>
      <c r="S1914" s="92"/>
      <c r="T1914" s="93"/>
      <c r="U1914" s="39"/>
      <c r="V1914" s="39"/>
      <c r="W1914" s="39"/>
      <c r="X1914" s="39"/>
      <c r="Y1914" s="39"/>
      <c r="Z1914" s="39"/>
      <c r="AA1914" s="39"/>
      <c r="AB1914" s="39"/>
      <c r="AC1914" s="39"/>
      <c r="AD1914" s="39"/>
      <c r="AE1914" s="39"/>
      <c r="AT1914" s="18" t="s">
        <v>221</v>
      </c>
      <c r="AU1914" s="18" t="s">
        <v>227</v>
      </c>
    </row>
    <row r="1915" s="2" customFormat="1">
      <c r="A1915" s="39"/>
      <c r="B1915" s="40"/>
      <c r="C1915" s="41"/>
      <c r="D1915" s="250" t="s">
        <v>362</v>
      </c>
      <c r="E1915" s="41"/>
      <c r="F1915" s="251" t="s">
        <v>1805</v>
      </c>
      <c r="G1915" s="41"/>
      <c r="H1915" s="41"/>
      <c r="I1915" s="235"/>
      <c r="J1915" s="41"/>
      <c r="K1915" s="41"/>
      <c r="L1915" s="45"/>
      <c r="M1915" s="236"/>
      <c r="N1915" s="237"/>
      <c r="O1915" s="92"/>
      <c r="P1915" s="92"/>
      <c r="Q1915" s="92"/>
      <c r="R1915" s="92"/>
      <c r="S1915" s="92"/>
      <c r="T1915" s="93"/>
      <c r="U1915" s="39"/>
      <c r="V1915" s="39"/>
      <c r="W1915" s="39"/>
      <c r="X1915" s="39"/>
      <c r="Y1915" s="39"/>
      <c r="Z1915" s="39"/>
      <c r="AA1915" s="39"/>
      <c r="AB1915" s="39"/>
      <c r="AC1915" s="39"/>
      <c r="AD1915" s="39"/>
      <c r="AE1915" s="39"/>
      <c r="AT1915" s="18" t="s">
        <v>362</v>
      </c>
      <c r="AU1915" s="18" t="s">
        <v>227</v>
      </c>
    </row>
    <row r="1916" s="2" customFormat="1" ht="24.15" customHeight="1">
      <c r="A1916" s="39"/>
      <c r="B1916" s="40"/>
      <c r="C1916" s="295" t="s">
        <v>1806</v>
      </c>
      <c r="D1916" s="295" t="s">
        <v>539</v>
      </c>
      <c r="E1916" s="296" t="s">
        <v>1595</v>
      </c>
      <c r="F1916" s="297" t="s">
        <v>1596</v>
      </c>
      <c r="G1916" s="298" t="s">
        <v>797</v>
      </c>
      <c r="H1916" s="299">
        <v>217.13</v>
      </c>
      <c r="I1916" s="300"/>
      <c r="J1916" s="301">
        <f>ROUND(I1916*H1916,2)</f>
        <v>0</v>
      </c>
      <c r="K1916" s="297" t="s">
        <v>359</v>
      </c>
      <c r="L1916" s="302"/>
      <c r="M1916" s="303" t="s">
        <v>1</v>
      </c>
      <c r="N1916" s="304" t="s">
        <v>46</v>
      </c>
      <c r="O1916" s="92"/>
      <c r="P1916" s="229">
        <f>O1916*H1916</f>
        <v>0</v>
      </c>
      <c r="Q1916" s="229">
        <v>4.0000000000000003E-05</v>
      </c>
      <c r="R1916" s="229">
        <f>Q1916*H1916</f>
        <v>0.0086852000000000006</v>
      </c>
      <c r="S1916" s="229">
        <v>0</v>
      </c>
      <c r="T1916" s="230">
        <f>S1916*H1916</f>
        <v>0</v>
      </c>
      <c r="U1916" s="39"/>
      <c r="V1916" s="39"/>
      <c r="W1916" s="39"/>
      <c r="X1916" s="39"/>
      <c r="Y1916" s="39"/>
      <c r="Z1916" s="39"/>
      <c r="AA1916" s="39"/>
      <c r="AB1916" s="39"/>
      <c r="AC1916" s="39"/>
      <c r="AD1916" s="39"/>
      <c r="AE1916" s="39"/>
      <c r="AR1916" s="231" t="s">
        <v>251</v>
      </c>
      <c r="AT1916" s="231" t="s">
        <v>539</v>
      </c>
      <c r="AU1916" s="231" t="s">
        <v>227</v>
      </c>
      <c r="AY1916" s="18" t="s">
        <v>215</v>
      </c>
      <c r="BE1916" s="232">
        <f>IF(N1916="základní",J1916,0)</f>
        <v>0</v>
      </c>
      <c r="BF1916" s="232">
        <f>IF(N1916="snížená",J1916,0)</f>
        <v>0</v>
      </c>
      <c r="BG1916" s="232">
        <f>IF(N1916="zákl. přenesená",J1916,0)</f>
        <v>0</v>
      </c>
      <c r="BH1916" s="232">
        <f>IF(N1916="sníž. přenesená",J1916,0)</f>
        <v>0</v>
      </c>
      <c r="BI1916" s="232">
        <f>IF(N1916="nulová",J1916,0)</f>
        <v>0</v>
      </c>
      <c r="BJ1916" s="18" t="s">
        <v>88</v>
      </c>
      <c r="BK1916" s="232">
        <f>ROUND(I1916*H1916,2)</f>
        <v>0</v>
      </c>
      <c r="BL1916" s="18" t="s">
        <v>214</v>
      </c>
      <c r="BM1916" s="231" t="s">
        <v>1807</v>
      </c>
    </row>
    <row r="1917" s="2" customFormat="1">
      <c r="A1917" s="39"/>
      <c r="B1917" s="40"/>
      <c r="C1917" s="41"/>
      <c r="D1917" s="233" t="s">
        <v>221</v>
      </c>
      <c r="E1917" s="41"/>
      <c r="F1917" s="234" t="s">
        <v>1596</v>
      </c>
      <c r="G1917" s="41"/>
      <c r="H1917" s="41"/>
      <c r="I1917" s="235"/>
      <c r="J1917" s="41"/>
      <c r="K1917" s="41"/>
      <c r="L1917" s="45"/>
      <c r="M1917" s="236"/>
      <c r="N1917" s="237"/>
      <c r="O1917" s="92"/>
      <c r="P1917" s="92"/>
      <c r="Q1917" s="92"/>
      <c r="R1917" s="92"/>
      <c r="S1917" s="92"/>
      <c r="T1917" s="93"/>
      <c r="U1917" s="39"/>
      <c r="V1917" s="39"/>
      <c r="W1917" s="39"/>
      <c r="X1917" s="39"/>
      <c r="Y1917" s="39"/>
      <c r="Z1917" s="39"/>
      <c r="AA1917" s="39"/>
      <c r="AB1917" s="39"/>
      <c r="AC1917" s="39"/>
      <c r="AD1917" s="39"/>
      <c r="AE1917" s="39"/>
      <c r="AT1917" s="18" t="s">
        <v>221</v>
      </c>
      <c r="AU1917" s="18" t="s">
        <v>227</v>
      </c>
    </row>
    <row r="1918" s="2" customFormat="1" ht="24.15" customHeight="1">
      <c r="A1918" s="39"/>
      <c r="B1918" s="40"/>
      <c r="C1918" s="220" t="s">
        <v>1808</v>
      </c>
      <c r="D1918" s="220" t="s">
        <v>216</v>
      </c>
      <c r="E1918" s="221" t="s">
        <v>1809</v>
      </c>
      <c r="F1918" s="222" t="s">
        <v>1810</v>
      </c>
      <c r="G1918" s="223" t="s">
        <v>523</v>
      </c>
      <c r="H1918" s="224">
        <v>163.446</v>
      </c>
      <c r="I1918" s="225"/>
      <c r="J1918" s="226">
        <f>ROUND(I1918*H1918,2)</f>
        <v>0</v>
      </c>
      <c r="K1918" s="222" t="s">
        <v>359</v>
      </c>
      <c r="L1918" s="45"/>
      <c r="M1918" s="227" t="s">
        <v>1</v>
      </c>
      <c r="N1918" s="228" t="s">
        <v>46</v>
      </c>
      <c r="O1918" s="92"/>
      <c r="P1918" s="229">
        <f>O1918*H1918</f>
        <v>0</v>
      </c>
      <c r="Q1918" s="229">
        <v>2.0000000000000002E-05</v>
      </c>
      <c r="R1918" s="229">
        <f>Q1918*H1918</f>
        <v>0.0032689200000000002</v>
      </c>
      <c r="S1918" s="229">
        <v>1.0000000000000001E-05</v>
      </c>
      <c r="T1918" s="230">
        <f>S1918*H1918</f>
        <v>0.0016344600000000001</v>
      </c>
      <c r="U1918" s="39"/>
      <c r="V1918" s="39"/>
      <c r="W1918" s="39"/>
      <c r="X1918" s="39"/>
      <c r="Y1918" s="39"/>
      <c r="Z1918" s="39"/>
      <c r="AA1918" s="39"/>
      <c r="AB1918" s="39"/>
      <c r="AC1918" s="39"/>
      <c r="AD1918" s="39"/>
      <c r="AE1918" s="39"/>
      <c r="AR1918" s="231" t="s">
        <v>214</v>
      </c>
      <c r="AT1918" s="231" t="s">
        <v>216</v>
      </c>
      <c r="AU1918" s="231" t="s">
        <v>227</v>
      </c>
      <c r="AY1918" s="18" t="s">
        <v>215</v>
      </c>
      <c r="BE1918" s="232">
        <f>IF(N1918="základní",J1918,0)</f>
        <v>0</v>
      </c>
      <c r="BF1918" s="232">
        <f>IF(N1918="snížená",J1918,0)</f>
        <v>0</v>
      </c>
      <c r="BG1918" s="232">
        <f>IF(N1918="zákl. přenesená",J1918,0)</f>
        <v>0</v>
      </c>
      <c r="BH1918" s="232">
        <f>IF(N1918="sníž. přenesená",J1918,0)</f>
        <v>0</v>
      </c>
      <c r="BI1918" s="232">
        <f>IF(N1918="nulová",J1918,0)</f>
        <v>0</v>
      </c>
      <c r="BJ1918" s="18" t="s">
        <v>88</v>
      </c>
      <c r="BK1918" s="232">
        <f>ROUND(I1918*H1918,2)</f>
        <v>0</v>
      </c>
      <c r="BL1918" s="18" t="s">
        <v>214</v>
      </c>
      <c r="BM1918" s="231" t="s">
        <v>1811</v>
      </c>
    </row>
    <row r="1919" s="2" customFormat="1">
      <c r="A1919" s="39"/>
      <c r="B1919" s="40"/>
      <c r="C1919" s="41"/>
      <c r="D1919" s="233" t="s">
        <v>221</v>
      </c>
      <c r="E1919" s="41"/>
      <c r="F1919" s="234" t="s">
        <v>1812</v>
      </c>
      <c r="G1919" s="41"/>
      <c r="H1919" s="41"/>
      <c r="I1919" s="235"/>
      <c r="J1919" s="41"/>
      <c r="K1919" s="41"/>
      <c r="L1919" s="45"/>
      <c r="M1919" s="236"/>
      <c r="N1919" s="237"/>
      <c r="O1919" s="92"/>
      <c r="P1919" s="92"/>
      <c r="Q1919" s="92"/>
      <c r="R1919" s="92"/>
      <c r="S1919" s="92"/>
      <c r="T1919" s="93"/>
      <c r="U1919" s="39"/>
      <c r="V1919" s="39"/>
      <c r="W1919" s="39"/>
      <c r="X1919" s="39"/>
      <c r="Y1919" s="39"/>
      <c r="Z1919" s="39"/>
      <c r="AA1919" s="39"/>
      <c r="AB1919" s="39"/>
      <c r="AC1919" s="39"/>
      <c r="AD1919" s="39"/>
      <c r="AE1919" s="39"/>
      <c r="AT1919" s="18" t="s">
        <v>221</v>
      </c>
      <c r="AU1919" s="18" t="s">
        <v>227</v>
      </c>
    </row>
    <row r="1920" s="2" customFormat="1">
      <c r="A1920" s="39"/>
      <c r="B1920" s="40"/>
      <c r="C1920" s="41"/>
      <c r="D1920" s="250" t="s">
        <v>362</v>
      </c>
      <c r="E1920" s="41"/>
      <c r="F1920" s="251" t="s">
        <v>1813</v>
      </c>
      <c r="G1920" s="41"/>
      <c r="H1920" s="41"/>
      <c r="I1920" s="235"/>
      <c r="J1920" s="41"/>
      <c r="K1920" s="41"/>
      <c r="L1920" s="45"/>
      <c r="M1920" s="236"/>
      <c r="N1920" s="237"/>
      <c r="O1920" s="92"/>
      <c r="P1920" s="92"/>
      <c r="Q1920" s="92"/>
      <c r="R1920" s="92"/>
      <c r="S1920" s="92"/>
      <c r="T1920" s="93"/>
      <c r="U1920" s="39"/>
      <c r="V1920" s="39"/>
      <c r="W1920" s="39"/>
      <c r="X1920" s="39"/>
      <c r="Y1920" s="39"/>
      <c r="Z1920" s="39"/>
      <c r="AA1920" s="39"/>
      <c r="AB1920" s="39"/>
      <c r="AC1920" s="39"/>
      <c r="AD1920" s="39"/>
      <c r="AE1920" s="39"/>
      <c r="AT1920" s="18" t="s">
        <v>362</v>
      </c>
      <c r="AU1920" s="18" t="s">
        <v>227</v>
      </c>
    </row>
    <row r="1921" s="11" customFormat="1" ht="20.88" customHeight="1">
      <c r="A1921" s="11"/>
      <c r="B1921" s="206"/>
      <c r="C1921" s="207"/>
      <c r="D1921" s="208" t="s">
        <v>80</v>
      </c>
      <c r="E1921" s="248" t="s">
        <v>1037</v>
      </c>
      <c r="F1921" s="248" t="s">
        <v>1814</v>
      </c>
      <c r="G1921" s="207"/>
      <c r="H1921" s="207"/>
      <c r="I1921" s="210"/>
      <c r="J1921" s="249">
        <f>BK1921</f>
        <v>0</v>
      </c>
      <c r="K1921" s="207"/>
      <c r="L1921" s="212"/>
      <c r="M1921" s="213"/>
      <c r="N1921" s="214"/>
      <c r="O1921" s="214"/>
      <c r="P1921" s="215">
        <f>SUM(P1922:P2167)</f>
        <v>0</v>
      </c>
      <c r="Q1921" s="214"/>
      <c r="R1921" s="215">
        <f>SUM(R1922:R2167)</f>
        <v>207.62552786999999</v>
      </c>
      <c r="S1921" s="214"/>
      <c r="T1921" s="216">
        <f>SUM(T1922:T2167)</f>
        <v>0</v>
      </c>
      <c r="U1921" s="11"/>
      <c r="V1921" s="11"/>
      <c r="W1921" s="11"/>
      <c r="X1921" s="11"/>
      <c r="Y1921" s="11"/>
      <c r="Z1921" s="11"/>
      <c r="AA1921" s="11"/>
      <c r="AB1921" s="11"/>
      <c r="AC1921" s="11"/>
      <c r="AD1921" s="11"/>
      <c r="AE1921" s="11"/>
      <c r="AR1921" s="217" t="s">
        <v>88</v>
      </c>
      <c r="AT1921" s="218" t="s">
        <v>80</v>
      </c>
      <c r="AU1921" s="218" t="s">
        <v>90</v>
      </c>
      <c r="AY1921" s="217" t="s">
        <v>215</v>
      </c>
      <c r="BK1921" s="219">
        <f>SUM(BK1922:BK2167)</f>
        <v>0</v>
      </c>
    </row>
    <row r="1922" s="2" customFormat="1" ht="33" customHeight="1">
      <c r="A1922" s="39"/>
      <c r="B1922" s="40"/>
      <c r="C1922" s="220" t="s">
        <v>1815</v>
      </c>
      <c r="D1922" s="220" t="s">
        <v>216</v>
      </c>
      <c r="E1922" s="221" t="s">
        <v>1816</v>
      </c>
      <c r="F1922" s="222" t="s">
        <v>1817</v>
      </c>
      <c r="G1922" s="223" t="s">
        <v>358</v>
      </c>
      <c r="H1922" s="224">
        <v>0.33600000000000002</v>
      </c>
      <c r="I1922" s="225"/>
      <c r="J1922" s="226">
        <f>ROUND(I1922*H1922,2)</f>
        <v>0</v>
      </c>
      <c r="K1922" s="222" t="s">
        <v>359</v>
      </c>
      <c r="L1922" s="45"/>
      <c r="M1922" s="227" t="s">
        <v>1</v>
      </c>
      <c r="N1922" s="228" t="s">
        <v>46</v>
      </c>
      <c r="O1922" s="92"/>
      <c r="P1922" s="229">
        <f>O1922*H1922</f>
        <v>0</v>
      </c>
      <c r="Q1922" s="229">
        <v>2.5018699999999998</v>
      </c>
      <c r="R1922" s="229">
        <f>Q1922*H1922</f>
        <v>0.84062831999999998</v>
      </c>
      <c r="S1922" s="229">
        <v>0</v>
      </c>
      <c r="T1922" s="230">
        <f>S1922*H1922</f>
        <v>0</v>
      </c>
      <c r="U1922" s="39"/>
      <c r="V1922" s="39"/>
      <c r="W1922" s="39"/>
      <c r="X1922" s="39"/>
      <c r="Y1922" s="39"/>
      <c r="Z1922" s="39"/>
      <c r="AA1922" s="39"/>
      <c r="AB1922" s="39"/>
      <c r="AC1922" s="39"/>
      <c r="AD1922" s="39"/>
      <c r="AE1922" s="39"/>
      <c r="AR1922" s="231" t="s">
        <v>214</v>
      </c>
      <c r="AT1922" s="231" t="s">
        <v>216</v>
      </c>
      <c r="AU1922" s="231" t="s">
        <v>227</v>
      </c>
      <c r="AY1922" s="18" t="s">
        <v>215</v>
      </c>
      <c r="BE1922" s="232">
        <f>IF(N1922="základní",J1922,0)</f>
        <v>0</v>
      </c>
      <c r="BF1922" s="232">
        <f>IF(N1922="snížená",J1922,0)</f>
        <v>0</v>
      </c>
      <c r="BG1922" s="232">
        <f>IF(N1922="zákl. přenesená",J1922,0)</f>
        <v>0</v>
      </c>
      <c r="BH1922" s="232">
        <f>IF(N1922="sníž. přenesená",J1922,0)</f>
        <v>0</v>
      </c>
      <c r="BI1922" s="232">
        <f>IF(N1922="nulová",J1922,0)</f>
        <v>0</v>
      </c>
      <c r="BJ1922" s="18" t="s">
        <v>88</v>
      </c>
      <c r="BK1922" s="232">
        <f>ROUND(I1922*H1922,2)</f>
        <v>0</v>
      </c>
      <c r="BL1922" s="18" t="s">
        <v>214</v>
      </c>
      <c r="BM1922" s="231" t="s">
        <v>1818</v>
      </c>
    </row>
    <row r="1923" s="2" customFormat="1">
      <c r="A1923" s="39"/>
      <c r="B1923" s="40"/>
      <c r="C1923" s="41"/>
      <c r="D1923" s="233" t="s">
        <v>221</v>
      </c>
      <c r="E1923" s="41"/>
      <c r="F1923" s="234" t="s">
        <v>1819</v>
      </c>
      <c r="G1923" s="41"/>
      <c r="H1923" s="41"/>
      <c r="I1923" s="235"/>
      <c r="J1923" s="41"/>
      <c r="K1923" s="41"/>
      <c r="L1923" s="45"/>
      <c r="M1923" s="236"/>
      <c r="N1923" s="237"/>
      <c r="O1923" s="92"/>
      <c r="P1923" s="92"/>
      <c r="Q1923" s="92"/>
      <c r="R1923" s="92"/>
      <c r="S1923" s="92"/>
      <c r="T1923" s="93"/>
      <c r="U1923" s="39"/>
      <c r="V1923" s="39"/>
      <c r="W1923" s="39"/>
      <c r="X1923" s="39"/>
      <c r="Y1923" s="39"/>
      <c r="Z1923" s="39"/>
      <c r="AA1923" s="39"/>
      <c r="AB1923" s="39"/>
      <c r="AC1923" s="39"/>
      <c r="AD1923" s="39"/>
      <c r="AE1923" s="39"/>
      <c r="AT1923" s="18" t="s">
        <v>221</v>
      </c>
      <c r="AU1923" s="18" t="s">
        <v>227</v>
      </c>
    </row>
    <row r="1924" s="2" customFormat="1">
      <c r="A1924" s="39"/>
      <c r="B1924" s="40"/>
      <c r="C1924" s="41"/>
      <c r="D1924" s="250" t="s">
        <v>362</v>
      </c>
      <c r="E1924" s="41"/>
      <c r="F1924" s="251" t="s">
        <v>1820</v>
      </c>
      <c r="G1924" s="41"/>
      <c r="H1924" s="41"/>
      <c r="I1924" s="235"/>
      <c r="J1924" s="41"/>
      <c r="K1924" s="41"/>
      <c r="L1924" s="45"/>
      <c r="M1924" s="236"/>
      <c r="N1924" s="237"/>
      <c r="O1924" s="92"/>
      <c r="P1924" s="92"/>
      <c r="Q1924" s="92"/>
      <c r="R1924" s="92"/>
      <c r="S1924" s="92"/>
      <c r="T1924" s="93"/>
      <c r="U1924" s="39"/>
      <c r="V1924" s="39"/>
      <c r="W1924" s="39"/>
      <c r="X1924" s="39"/>
      <c r="Y1924" s="39"/>
      <c r="Z1924" s="39"/>
      <c r="AA1924" s="39"/>
      <c r="AB1924" s="39"/>
      <c r="AC1924" s="39"/>
      <c r="AD1924" s="39"/>
      <c r="AE1924" s="39"/>
      <c r="AT1924" s="18" t="s">
        <v>362</v>
      </c>
      <c r="AU1924" s="18" t="s">
        <v>227</v>
      </c>
    </row>
    <row r="1925" s="13" customFormat="1">
      <c r="A1925" s="13"/>
      <c r="B1925" s="252"/>
      <c r="C1925" s="253"/>
      <c r="D1925" s="233" t="s">
        <v>364</v>
      </c>
      <c r="E1925" s="254" t="s">
        <v>1</v>
      </c>
      <c r="F1925" s="255" t="s">
        <v>1821</v>
      </c>
      <c r="G1925" s="253"/>
      <c r="H1925" s="254" t="s">
        <v>1</v>
      </c>
      <c r="I1925" s="256"/>
      <c r="J1925" s="253"/>
      <c r="K1925" s="253"/>
      <c r="L1925" s="257"/>
      <c r="M1925" s="258"/>
      <c r="N1925" s="259"/>
      <c r="O1925" s="259"/>
      <c r="P1925" s="259"/>
      <c r="Q1925" s="259"/>
      <c r="R1925" s="259"/>
      <c r="S1925" s="259"/>
      <c r="T1925" s="260"/>
      <c r="U1925" s="13"/>
      <c r="V1925" s="13"/>
      <c r="W1925" s="13"/>
      <c r="X1925" s="13"/>
      <c r="Y1925" s="13"/>
      <c r="Z1925" s="13"/>
      <c r="AA1925" s="13"/>
      <c r="AB1925" s="13"/>
      <c r="AC1925" s="13"/>
      <c r="AD1925" s="13"/>
      <c r="AE1925" s="13"/>
      <c r="AT1925" s="261" t="s">
        <v>364</v>
      </c>
      <c r="AU1925" s="261" t="s">
        <v>227</v>
      </c>
      <c r="AV1925" s="13" t="s">
        <v>88</v>
      </c>
      <c r="AW1925" s="13" t="s">
        <v>36</v>
      </c>
      <c r="AX1925" s="13" t="s">
        <v>81</v>
      </c>
      <c r="AY1925" s="261" t="s">
        <v>215</v>
      </c>
    </row>
    <row r="1926" s="14" customFormat="1">
      <c r="A1926" s="14"/>
      <c r="B1926" s="262"/>
      <c r="C1926" s="263"/>
      <c r="D1926" s="233" t="s">
        <v>364</v>
      </c>
      <c r="E1926" s="264" t="s">
        <v>1</v>
      </c>
      <c r="F1926" s="265" t="s">
        <v>1822</v>
      </c>
      <c r="G1926" s="263"/>
      <c r="H1926" s="266">
        <v>0.33600000000000002</v>
      </c>
      <c r="I1926" s="267"/>
      <c r="J1926" s="263"/>
      <c r="K1926" s="263"/>
      <c r="L1926" s="268"/>
      <c r="M1926" s="269"/>
      <c r="N1926" s="270"/>
      <c r="O1926" s="270"/>
      <c r="P1926" s="270"/>
      <c r="Q1926" s="270"/>
      <c r="R1926" s="270"/>
      <c r="S1926" s="270"/>
      <c r="T1926" s="271"/>
      <c r="U1926" s="14"/>
      <c r="V1926" s="14"/>
      <c r="W1926" s="14"/>
      <c r="X1926" s="14"/>
      <c r="Y1926" s="14"/>
      <c r="Z1926" s="14"/>
      <c r="AA1926" s="14"/>
      <c r="AB1926" s="14"/>
      <c r="AC1926" s="14"/>
      <c r="AD1926" s="14"/>
      <c r="AE1926" s="14"/>
      <c r="AT1926" s="272" t="s">
        <v>364</v>
      </c>
      <c r="AU1926" s="272" t="s">
        <v>227</v>
      </c>
      <c r="AV1926" s="14" t="s">
        <v>90</v>
      </c>
      <c r="AW1926" s="14" t="s">
        <v>36</v>
      </c>
      <c r="AX1926" s="14" t="s">
        <v>81</v>
      </c>
      <c r="AY1926" s="272" t="s">
        <v>215</v>
      </c>
    </row>
    <row r="1927" s="15" customFormat="1">
      <c r="A1927" s="15"/>
      <c r="B1927" s="273"/>
      <c r="C1927" s="274"/>
      <c r="D1927" s="233" t="s">
        <v>364</v>
      </c>
      <c r="E1927" s="275" t="s">
        <v>1</v>
      </c>
      <c r="F1927" s="276" t="s">
        <v>368</v>
      </c>
      <c r="G1927" s="274"/>
      <c r="H1927" s="277">
        <v>0.33600000000000002</v>
      </c>
      <c r="I1927" s="278"/>
      <c r="J1927" s="274"/>
      <c r="K1927" s="274"/>
      <c r="L1927" s="279"/>
      <c r="M1927" s="280"/>
      <c r="N1927" s="281"/>
      <c r="O1927" s="281"/>
      <c r="P1927" s="281"/>
      <c r="Q1927" s="281"/>
      <c r="R1927" s="281"/>
      <c r="S1927" s="281"/>
      <c r="T1927" s="282"/>
      <c r="U1927" s="15"/>
      <c r="V1927" s="15"/>
      <c r="W1927" s="15"/>
      <c r="X1927" s="15"/>
      <c r="Y1927" s="15"/>
      <c r="Z1927" s="15"/>
      <c r="AA1927" s="15"/>
      <c r="AB1927" s="15"/>
      <c r="AC1927" s="15"/>
      <c r="AD1927" s="15"/>
      <c r="AE1927" s="15"/>
      <c r="AT1927" s="283" t="s">
        <v>364</v>
      </c>
      <c r="AU1927" s="283" t="s">
        <v>227</v>
      </c>
      <c r="AV1927" s="15" t="s">
        <v>214</v>
      </c>
      <c r="AW1927" s="15" t="s">
        <v>36</v>
      </c>
      <c r="AX1927" s="15" t="s">
        <v>88</v>
      </c>
      <c r="AY1927" s="283" t="s">
        <v>215</v>
      </c>
    </row>
    <row r="1928" s="2" customFormat="1" ht="33" customHeight="1">
      <c r="A1928" s="39"/>
      <c r="B1928" s="40"/>
      <c r="C1928" s="220" t="s">
        <v>1823</v>
      </c>
      <c r="D1928" s="220" t="s">
        <v>216</v>
      </c>
      <c r="E1928" s="221" t="s">
        <v>1824</v>
      </c>
      <c r="F1928" s="222" t="s">
        <v>1825</v>
      </c>
      <c r="G1928" s="223" t="s">
        <v>358</v>
      </c>
      <c r="H1928" s="224">
        <v>0.33600000000000002</v>
      </c>
      <c r="I1928" s="225"/>
      <c r="J1928" s="226">
        <f>ROUND(I1928*H1928,2)</f>
        <v>0</v>
      </c>
      <c r="K1928" s="222" t="s">
        <v>359</v>
      </c>
      <c r="L1928" s="45"/>
      <c r="M1928" s="227" t="s">
        <v>1</v>
      </c>
      <c r="N1928" s="228" t="s">
        <v>46</v>
      </c>
      <c r="O1928" s="92"/>
      <c r="P1928" s="229">
        <f>O1928*H1928</f>
        <v>0</v>
      </c>
      <c r="Q1928" s="229">
        <v>0</v>
      </c>
      <c r="R1928" s="229">
        <f>Q1928*H1928</f>
        <v>0</v>
      </c>
      <c r="S1928" s="229">
        <v>0</v>
      </c>
      <c r="T1928" s="230">
        <f>S1928*H1928</f>
        <v>0</v>
      </c>
      <c r="U1928" s="39"/>
      <c r="V1928" s="39"/>
      <c r="W1928" s="39"/>
      <c r="X1928" s="39"/>
      <c r="Y1928" s="39"/>
      <c r="Z1928" s="39"/>
      <c r="AA1928" s="39"/>
      <c r="AB1928" s="39"/>
      <c r="AC1928" s="39"/>
      <c r="AD1928" s="39"/>
      <c r="AE1928" s="39"/>
      <c r="AR1928" s="231" t="s">
        <v>214</v>
      </c>
      <c r="AT1928" s="231" t="s">
        <v>216</v>
      </c>
      <c r="AU1928" s="231" t="s">
        <v>227</v>
      </c>
      <c r="AY1928" s="18" t="s">
        <v>215</v>
      </c>
      <c r="BE1928" s="232">
        <f>IF(N1928="základní",J1928,0)</f>
        <v>0</v>
      </c>
      <c r="BF1928" s="232">
        <f>IF(N1928="snížená",J1928,0)</f>
        <v>0</v>
      </c>
      <c r="BG1928" s="232">
        <f>IF(N1928="zákl. přenesená",J1928,0)</f>
        <v>0</v>
      </c>
      <c r="BH1928" s="232">
        <f>IF(N1928="sníž. přenesená",J1928,0)</f>
        <v>0</v>
      </c>
      <c r="BI1928" s="232">
        <f>IF(N1928="nulová",J1928,0)</f>
        <v>0</v>
      </c>
      <c r="BJ1928" s="18" t="s">
        <v>88</v>
      </c>
      <c r="BK1928" s="232">
        <f>ROUND(I1928*H1928,2)</f>
        <v>0</v>
      </c>
      <c r="BL1928" s="18" t="s">
        <v>214</v>
      </c>
      <c r="BM1928" s="231" t="s">
        <v>1826</v>
      </c>
    </row>
    <row r="1929" s="2" customFormat="1">
      <c r="A1929" s="39"/>
      <c r="B1929" s="40"/>
      <c r="C1929" s="41"/>
      <c r="D1929" s="233" t="s">
        <v>221</v>
      </c>
      <c r="E1929" s="41"/>
      <c r="F1929" s="234" t="s">
        <v>1827</v>
      </c>
      <c r="G1929" s="41"/>
      <c r="H1929" s="41"/>
      <c r="I1929" s="235"/>
      <c r="J1929" s="41"/>
      <c r="K1929" s="41"/>
      <c r="L1929" s="45"/>
      <c r="M1929" s="236"/>
      <c r="N1929" s="237"/>
      <c r="O1929" s="92"/>
      <c r="P1929" s="92"/>
      <c r="Q1929" s="92"/>
      <c r="R1929" s="92"/>
      <c r="S1929" s="92"/>
      <c r="T1929" s="93"/>
      <c r="U1929" s="39"/>
      <c r="V1929" s="39"/>
      <c r="W1929" s="39"/>
      <c r="X1929" s="39"/>
      <c r="Y1929" s="39"/>
      <c r="Z1929" s="39"/>
      <c r="AA1929" s="39"/>
      <c r="AB1929" s="39"/>
      <c r="AC1929" s="39"/>
      <c r="AD1929" s="39"/>
      <c r="AE1929" s="39"/>
      <c r="AT1929" s="18" t="s">
        <v>221</v>
      </c>
      <c r="AU1929" s="18" t="s">
        <v>227</v>
      </c>
    </row>
    <row r="1930" s="2" customFormat="1">
      <c r="A1930" s="39"/>
      <c r="B1930" s="40"/>
      <c r="C1930" s="41"/>
      <c r="D1930" s="250" t="s">
        <v>362</v>
      </c>
      <c r="E1930" s="41"/>
      <c r="F1930" s="251" t="s">
        <v>1828</v>
      </c>
      <c r="G1930" s="41"/>
      <c r="H1930" s="41"/>
      <c r="I1930" s="235"/>
      <c r="J1930" s="41"/>
      <c r="K1930" s="41"/>
      <c r="L1930" s="45"/>
      <c r="M1930" s="236"/>
      <c r="N1930" s="237"/>
      <c r="O1930" s="92"/>
      <c r="P1930" s="92"/>
      <c r="Q1930" s="92"/>
      <c r="R1930" s="92"/>
      <c r="S1930" s="92"/>
      <c r="T1930" s="93"/>
      <c r="U1930" s="39"/>
      <c r="V1930" s="39"/>
      <c r="W1930" s="39"/>
      <c r="X1930" s="39"/>
      <c r="Y1930" s="39"/>
      <c r="Z1930" s="39"/>
      <c r="AA1930" s="39"/>
      <c r="AB1930" s="39"/>
      <c r="AC1930" s="39"/>
      <c r="AD1930" s="39"/>
      <c r="AE1930" s="39"/>
      <c r="AT1930" s="18" t="s">
        <v>362</v>
      </c>
      <c r="AU1930" s="18" t="s">
        <v>227</v>
      </c>
    </row>
    <row r="1931" s="2" customFormat="1" ht="16.5" customHeight="1">
      <c r="A1931" s="39"/>
      <c r="B1931" s="40"/>
      <c r="C1931" s="220" t="s">
        <v>1829</v>
      </c>
      <c r="D1931" s="220" t="s">
        <v>216</v>
      </c>
      <c r="E1931" s="221" t="s">
        <v>1830</v>
      </c>
      <c r="F1931" s="222" t="s">
        <v>1831</v>
      </c>
      <c r="G1931" s="223" t="s">
        <v>523</v>
      </c>
      <c r="H1931" s="224">
        <v>0.76000000000000001</v>
      </c>
      <c r="I1931" s="225"/>
      <c r="J1931" s="226">
        <f>ROUND(I1931*H1931,2)</f>
        <v>0</v>
      </c>
      <c r="K1931" s="222" t="s">
        <v>359</v>
      </c>
      <c r="L1931" s="45"/>
      <c r="M1931" s="227" t="s">
        <v>1</v>
      </c>
      <c r="N1931" s="228" t="s">
        <v>46</v>
      </c>
      <c r="O1931" s="92"/>
      <c r="P1931" s="229">
        <f>O1931*H1931</f>
        <v>0</v>
      </c>
      <c r="Q1931" s="229">
        <v>0.016070000000000001</v>
      </c>
      <c r="R1931" s="229">
        <f>Q1931*H1931</f>
        <v>0.0122132</v>
      </c>
      <c r="S1931" s="229">
        <v>0</v>
      </c>
      <c r="T1931" s="230">
        <f>S1931*H1931</f>
        <v>0</v>
      </c>
      <c r="U1931" s="39"/>
      <c r="V1931" s="39"/>
      <c r="W1931" s="39"/>
      <c r="X1931" s="39"/>
      <c r="Y1931" s="39"/>
      <c r="Z1931" s="39"/>
      <c r="AA1931" s="39"/>
      <c r="AB1931" s="39"/>
      <c r="AC1931" s="39"/>
      <c r="AD1931" s="39"/>
      <c r="AE1931" s="39"/>
      <c r="AR1931" s="231" t="s">
        <v>214</v>
      </c>
      <c r="AT1931" s="231" t="s">
        <v>216</v>
      </c>
      <c r="AU1931" s="231" t="s">
        <v>227</v>
      </c>
      <c r="AY1931" s="18" t="s">
        <v>215</v>
      </c>
      <c r="BE1931" s="232">
        <f>IF(N1931="základní",J1931,0)</f>
        <v>0</v>
      </c>
      <c r="BF1931" s="232">
        <f>IF(N1931="snížená",J1931,0)</f>
        <v>0</v>
      </c>
      <c r="BG1931" s="232">
        <f>IF(N1931="zákl. přenesená",J1931,0)</f>
        <v>0</v>
      </c>
      <c r="BH1931" s="232">
        <f>IF(N1931="sníž. přenesená",J1931,0)</f>
        <v>0</v>
      </c>
      <c r="BI1931" s="232">
        <f>IF(N1931="nulová",J1931,0)</f>
        <v>0</v>
      </c>
      <c r="BJ1931" s="18" t="s">
        <v>88</v>
      </c>
      <c r="BK1931" s="232">
        <f>ROUND(I1931*H1931,2)</f>
        <v>0</v>
      </c>
      <c r="BL1931" s="18" t="s">
        <v>214</v>
      </c>
      <c r="BM1931" s="231" t="s">
        <v>1832</v>
      </c>
    </row>
    <row r="1932" s="2" customFormat="1">
      <c r="A1932" s="39"/>
      <c r="B1932" s="40"/>
      <c r="C1932" s="41"/>
      <c r="D1932" s="233" t="s">
        <v>221</v>
      </c>
      <c r="E1932" s="41"/>
      <c r="F1932" s="234" t="s">
        <v>1833</v>
      </c>
      <c r="G1932" s="41"/>
      <c r="H1932" s="41"/>
      <c r="I1932" s="235"/>
      <c r="J1932" s="41"/>
      <c r="K1932" s="41"/>
      <c r="L1932" s="45"/>
      <c r="M1932" s="236"/>
      <c r="N1932" s="237"/>
      <c r="O1932" s="92"/>
      <c r="P1932" s="92"/>
      <c r="Q1932" s="92"/>
      <c r="R1932" s="92"/>
      <c r="S1932" s="92"/>
      <c r="T1932" s="93"/>
      <c r="U1932" s="39"/>
      <c r="V1932" s="39"/>
      <c r="W1932" s="39"/>
      <c r="X1932" s="39"/>
      <c r="Y1932" s="39"/>
      <c r="Z1932" s="39"/>
      <c r="AA1932" s="39"/>
      <c r="AB1932" s="39"/>
      <c r="AC1932" s="39"/>
      <c r="AD1932" s="39"/>
      <c r="AE1932" s="39"/>
      <c r="AT1932" s="18" t="s">
        <v>221</v>
      </c>
      <c r="AU1932" s="18" t="s">
        <v>227</v>
      </c>
    </row>
    <row r="1933" s="2" customFormat="1">
      <c r="A1933" s="39"/>
      <c r="B1933" s="40"/>
      <c r="C1933" s="41"/>
      <c r="D1933" s="250" t="s">
        <v>362</v>
      </c>
      <c r="E1933" s="41"/>
      <c r="F1933" s="251" t="s">
        <v>1834</v>
      </c>
      <c r="G1933" s="41"/>
      <c r="H1933" s="41"/>
      <c r="I1933" s="235"/>
      <c r="J1933" s="41"/>
      <c r="K1933" s="41"/>
      <c r="L1933" s="45"/>
      <c r="M1933" s="236"/>
      <c r="N1933" s="237"/>
      <c r="O1933" s="92"/>
      <c r="P1933" s="92"/>
      <c r="Q1933" s="92"/>
      <c r="R1933" s="92"/>
      <c r="S1933" s="92"/>
      <c r="T1933" s="93"/>
      <c r="U1933" s="39"/>
      <c r="V1933" s="39"/>
      <c r="W1933" s="39"/>
      <c r="X1933" s="39"/>
      <c r="Y1933" s="39"/>
      <c r="Z1933" s="39"/>
      <c r="AA1933" s="39"/>
      <c r="AB1933" s="39"/>
      <c r="AC1933" s="39"/>
      <c r="AD1933" s="39"/>
      <c r="AE1933" s="39"/>
      <c r="AT1933" s="18" t="s">
        <v>362</v>
      </c>
      <c r="AU1933" s="18" t="s">
        <v>227</v>
      </c>
    </row>
    <row r="1934" s="13" customFormat="1">
      <c r="A1934" s="13"/>
      <c r="B1934" s="252"/>
      <c r="C1934" s="253"/>
      <c r="D1934" s="233" t="s">
        <v>364</v>
      </c>
      <c r="E1934" s="254" t="s">
        <v>1</v>
      </c>
      <c r="F1934" s="255" t="s">
        <v>1821</v>
      </c>
      <c r="G1934" s="253"/>
      <c r="H1934" s="254" t="s">
        <v>1</v>
      </c>
      <c r="I1934" s="256"/>
      <c r="J1934" s="253"/>
      <c r="K1934" s="253"/>
      <c r="L1934" s="257"/>
      <c r="M1934" s="258"/>
      <c r="N1934" s="259"/>
      <c r="O1934" s="259"/>
      <c r="P1934" s="259"/>
      <c r="Q1934" s="259"/>
      <c r="R1934" s="259"/>
      <c r="S1934" s="259"/>
      <c r="T1934" s="260"/>
      <c r="U1934" s="13"/>
      <c r="V1934" s="13"/>
      <c r="W1934" s="13"/>
      <c r="X1934" s="13"/>
      <c r="Y1934" s="13"/>
      <c r="Z1934" s="13"/>
      <c r="AA1934" s="13"/>
      <c r="AB1934" s="13"/>
      <c r="AC1934" s="13"/>
      <c r="AD1934" s="13"/>
      <c r="AE1934" s="13"/>
      <c r="AT1934" s="261" t="s">
        <v>364</v>
      </c>
      <c r="AU1934" s="261" t="s">
        <v>227</v>
      </c>
      <c r="AV1934" s="13" t="s">
        <v>88</v>
      </c>
      <c r="AW1934" s="13" t="s">
        <v>36</v>
      </c>
      <c r="AX1934" s="13" t="s">
        <v>81</v>
      </c>
      <c r="AY1934" s="261" t="s">
        <v>215</v>
      </c>
    </row>
    <row r="1935" s="14" customFormat="1">
      <c r="A1935" s="14"/>
      <c r="B1935" s="262"/>
      <c r="C1935" s="263"/>
      <c r="D1935" s="233" t="s">
        <v>364</v>
      </c>
      <c r="E1935" s="264" t="s">
        <v>1</v>
      </c>
      <c r="F1935" s="265" t="s">
        <v>1835</v>
      </c>
      <c r="G1935" s="263"/>
      <c r="H1935" s="266">
        <v>0.76000000000000001</v>
      </c>
      <c r="I1935" s="267"/>
      <c r="J1935" s="263"/>
      <c r="K1935" s="263"/>
      <c r="L1935" s="268"/>
      <c r="M1935" s="269"/>
      <c r="N1935" s="270"/>
      <c r="O1935" s="270"/>
      <c r="P1935" s="270"/>
      <c r="Q1935" s="270"/>
      <c r="R1935" s="270"/>
      <c r="S1935" s="270"/>
      <c r="T1935" s="271"/>
      <c r="U1935" s="14"/>
      <c r="V1935" s="14"/>
      <c r="W1935" s="14"/>
      <c r="X1935" s="14"/>
      <c r="Y1935" s="14"/>
      <c r="Z1935" s="14"/>
      <c r="AA1935" s="14"/>
      <c r="AB1935" s="14"/>
      <c r="AC1935" s="14"/>
      <c r="AD1935" s="14"/>
      <c r="AE1935" s="14"/>
      <c r="AT1935" s="272" t="s">
        <v>364</v>
      </c>
      <c r="AU1935" s="272" t="s">
        <v>227</v>
      </c>
      <c r="AV1935" s="14" t="s">
        <v>90</v>
      </c>
      <c r="AW1935" s="14" t="s">
        <v>36</v>
      </c>
      <c r="AX1935" s="14" t="s">
        <v>81</v>
      </c>
      <c r="AY1935" s="272" t="s">
        <v>215</v>
      </c>
    </row>
    <row r="1936" s="15" customFormat="1">
      <c r="A1936" s="15"/>
      <c r="B1936" s="273"/>
      <c r="C1936" s="274"/>
      <c r="D1936" s="233" t="s">
        <v>364</v>
      </c>
      <c r="E1936" s="275" t="s">
        <v>1</v>
      </c>
      <c r="F1936" s="276" t="s">
        <v>368</v>
      </c>
      <c r="G1936" s="274"/>
      <c r="H1936" s="277">
        <v>0.76000000000000001</v>
      </c>
      <c r="I1936" s="278"/>
      <c r="J1936" s="274"/>
      <c r="K1936" s="274"/>
      <c r="L1936" s="279"/>
      <c r="M1936" s="280"/>
      <c r="N1936" s="281"/>
      <c r="O1936" s="281"/>
      <c r="P1936" s="281"/>
      <c r="Q1936" s="281"/>
      <c r="R1936" s="281"/>
      <c r="S1936" s="281"/>
      <c r="T1936" s="282"/>
      <c r="U1936" s="15"/>
      <c r="V1936" s="15"/>
      <c r="W1936" s="15"/>
      <c r="X1936" s="15"/>
      <c r="Y1936" s="15"/>
      <c r="Z1936" s="15"/>
      <c r="AA1936" s="15"/>
      <c r="AB1936" s="15"/>
      <c r="AC1936" s="15"/>
      <c r="AD1936" s="15"/>
      <c r="AE1936" s="15"/>
      <c r="AT1936" s="283" t="s">
        <v>364</v>
      </c>
      <c r="AU1936" s="283" t="s">
        <v>227</v>
      </c>
      <c r="AV1936" s="15" t="s">
        <v>214</v>
      </c>
      <c r="AW1936" s="15" t="s">
        <v>36</v>
      </c>
      <c r="AX1936" s="15" t="s">
        <v>88</v>
      </c>
      <c r="AY1936" s="283" t="s">
        <v>215</v>
      </c>
    </row>
    <row r="1937" s="2" customFormat="1" ht="16.5" customHeight="1">
      <c r="A1937" s="39"/>
      <c r="B1937" s="40"/>
      <c r="C1937" s="220" t="s">
        <v>1836</v>
      </c>
      <c r="D1937" s="220" t="s">
        <v>216</v>
      </c>
      <c r="E1937" s="221" t="s">
        <v>1837</v>
      </c>
      <c r="F1937" s="222" t="s">
        <v>1838</v>
      </c>
      <c r="G1937" s="223" t="s">
        <v>523</v>
      </c>
      <c r="H1937" s="224">
        <v>0.76000000000000001</v>
      </c>
      <c r="I1937" s="225"/>
      <c r="J1937" s="226">
        <f>ROUND(I1937*H1937,2)</f>
        <v>0</v>
      </c>
      <c r="K1937" s="222" t="s">
        <v>359</v>
      </c>
      <c r="L1937" s="45"/>
      <c r="M1937" s="227" t="s">
        <v>1</v>
      </c>
      <c r="N1937" s="228" t="s">
        <v>46</v>
      </c>
      <c r="O1937" s="92"/>
      <c r="P1937" s="229">
        <f>O1937*H1937</f>
        <v>0</v>
      </c>
      <c r="Q1937" s="229">
        <v>0</v>
      </c>
      <c r="R1937" s="229">
        <f>Q1937*H1937</f>
        <v>0</v>
      </c>
      <c r="S1937" s="229">
        <v>0</v>
      </c>
      <c r="T1937" s="230">
        <f>S1937*H1937</f>
        <v>0</v>
      </c>
      <c r="U1937" s="39"/>
      <c r="V1937" s="39"/>
      <c r="W1937" s="39"/>
      <c r="X1937" s="39"/>
      <c r="Y1937" s="39"/>
      <c r="Z1937" s="39"/>
      <c r="AA1937" s="39"/>
      <c r="AB1937" s="39"/>
      <c r="AC1937" s="39"/>
      <c r="AD1937" s="39"/>
      <c r="AE1937" s="39"/>
      <c r="AR1937" s="231" t="s">
        <v>214</v>
      </c>
      <c r="AT1937" s="231" t="s">
        <v>216</v>
      </c>
      <c r="AU1937" s="231" t="s">
        <v>227</v>
      </c>
      <c r="AY1937" s="18" t="s">
        <v>215</v>
      </c>
      <c r="BE1937" s="232">
        <f>IF(N1937="základní",J1937,0)</f>
        <v>0</v>
      </c>
      <c r="BF1937" s="232">
        <f>IF(N1937="snížená",J1937,0)</f>
        <v>0</v>
      </c>
      <c r="BG1937" s="232">
        <f>IF(N1937="zákl. přenesená",J1937,0)</f>
        <v>0</v>
      </c>
      <c r="BH1937" s="232">
        <f>IF(N1937="sníž. přenesená",J1937,0)</f>
        <v>0</v>
      </c>
      <c r="BI1937" s="232">
        <f>IF(N1937="nulová",J1937,0)</f>
        <v>0</v>
      </c>
      <c r="BJ1937" s="18" t="s">
        <v>88</v>
      </c>
      <c r="BK1937" s="232">
        <f>ROUND(I1937*H1937,2)</f>
        <v>0</v>
      </c>
      <c r="BL1937" s="18" t="s">
        <v>214</v>
      </c>
      <c r="BM1937" s="231" t="s">
        <v>1839</v>
      </c>
    </row>
    <row r="1938" s="2" customFormat="1">
      <c r="A1938" s="39"/>
      <c r="B1938" s="40"/>
      <c r="C1938" s="41"/>
      <c r="D1938" s="233" t="s">
        <v>221</v>
      </c>
      <c r="E1938" s="41"/>
      <c r="F1938" s="234" t="s">
        <v>1840</v>
      </c>
      <c r="G1938" s="41"/>
      <c r="H1938" s="41"/>
      <c r="I1938" s="235"/>
      <c r="J1938" s="41"/>
      <c r="K1938" s="41"/>
      <c r="L1938" s="45"/>
      <c r="M1938" s="236"/>
      <c r="N1938" s="237"/>
      <c r="O1938" s="92"/>
      <c r="P1938" s="92"/>
      <c r="Q1938" s="92"/>
      <c r="R1938" s="92"/>
      <c r="S1938" s="92"/>
      <c r="T1938" s="93"/>
      <c r="U1938" s="39"/>
      <c r="V1938" s="39"/>
      <c r="W1938" s="39"/>
      <c r="X1938" s="39"/>
      <c r="Y1938" s="39"/>
      <c r="Z1938" s="39"/>
      <c r="AA1938" s="39"/>
      <c r="AB1938" s="39"/>
      <c r="AC1938" s="39"/>
      <c r="AD1938" s="39"/>
      <c r="AE1938" s="39"/>
      <c r="AT1938" s="18" t="s">
        <v>221</v>
      </c>
      <c r="AU1938" s="18" t="s">
        <v>227</v>
      </c>
    </row>
    <row r="1939" s="2" customFormat="1">
      <c r="A1939" s="39"/>
      <c r="B1939" s="40"/>
      <c r="C1939" s="41"/>
      <c r="D1939" s="250" t="s">
        <v>362</v>
      </c>
      <c r="E1939" s="41"/>
      <c r="F1939" s="251" t="s">
        <v>1841</v>
      </c>
      <c r="G1939" s="41"/>
      <c r="H1939" s="41"/>
      <c r="I1939" s="235"/>
      <c r="J1939" s="41"/>
      <c r="K1939" s="41"/>
      <c r="L1939" s="45"/>
      <c r="M1939" s="236"/>
      <c r="N1939" s="237"/>
      <c r="O1939" s="92"/>
      <c r="P1939" s="92"/>
      <c r="Q1939" s="92"/>
      <c r="R1939" s="92"/>
      <c r="S1939" s="92"/>
      <c r="T1939" s="93"/>
      <c r="U1939" s="39"/>
      <c r="V1939" s="39"/>
      <c r="W1939" s="39"/>
      <c r="X1939" s="39"/>
      <c r="Y1939" s="39"/>
      <c r="Z1939" s="39"/>
      <c r="AA1939" s="39"/>
      <c r="AB1939" s="39"/>
      <c r="AC1939" s="39"/>
      <c r="AD1939" s="39"/>
      <c r="AE1939" s="39"/>
      <c r="AT1939" s="18" t="s">
        <v>362</v>
      </c>
      <c r="AU1939" s="18" t="s">
        <v>227</v>
      </c>
    </row>
    <row r="1940" s="2" customFormat="1" ht="16.5" customHeight="1">
      <c r="A1940" s="39"/>
      <c r="B1940" s="40"/>
      <c r="C1940" s="220" t="s">
        <v>1842</v>
      </c>
      <c r="D1940" s="220" t="s">
        <v>216</v>
      </c>
      <c r="E1940" s="221" t="s">
        <v>1843</v>
      </c>
      <c r="F1940" s="222" t="s">
        <v>1844</v>
      </c>
      <c r="G1940" s="223" t="s">
        <v>583</v>
      </c>
      <c r="H1940" s="224">
        <v>0.012</v>
      </c>
      <c r="I1940" s="225"/>
      <c r="J1940" s="226">
        <f>ROUND(I1940*H1940,2)</f>
        <v>0</v>
      </c>
      <c r="K1940" s="222" t="s">
        <v>359</v>
      </c>
      <c r="L1940" s="45"/>
      <c r="M1940" s="227" t="s">
        <v>1</v>
      </c>
      <c r="N1940" s="228" t="s">
        <v>46</v>
      </c>
      <c r="O1940" s="92"/>
      <c r="P1940" s="229">
        <f>O1940*H1940</f>
        <v>0</v>
      </c>
      <c r="Q1940" s="229">
        <v>1.06277</v>
      </c>
      <c r="R1940" s="229">
        <f>Q1940*H1940</f>
        <v>0.012753240000000001</v>
      </c>
      <c r="S1940" s="229">
        <v>0</v>
      </c>
      <c r="T1940" s="230">
        <f>S1940*H1940</f>
        <v>0</v>
      </c>
      <c r="U1940" s="39"/>
      <c r="V1940" s="39"/>
      <c r="W1940" s="39"/>
      <c r="X1940" s="39"/>
      <c r="Y1940" s="39"/>
      <c r="Z1940" s="39"/>
      <c r="AA1940" s="39"/>
      <c r="AB1940" s="39"/>
      <c r="AC1940" s="39"/>
      <c r="AD1940" s="39"/>
      <c r="AE1940" s="39"/>
      <c r="AR1940" s="231" t="s">
        <v>214</v>
      </c>
      <c r="AT1940" s="231" t="s">
        <v>216</v>
      </c>
      <c r="AU1940" s="231" t="s">
        <v>227</v>
      </c>
      <c r="AY1940" s="18" t="s">
        <v>215</v>
      </c>
      <c r="BE1940" s="232">
        <f>IF(N1940="základní",J1940,0)</f>
        <v>0</v>
      </c>
      <c r="BF1940" s="232">
        <f>IF(N1940="snížená",J1940,0)</f>
        <v>0</v>
      </c>
      <c r="BG1940" s="232">
        <f>IF(N1940="zákl. přenesená",J1940,0)</f>
        <v>0</v>
      </c>
      <c r="BH1940" s="232">
        <f>IF(N1940="sníž. přenesená",J1940,0)</f>
        <v>0</v>
      </c>
      <c r="BI1940" s="232">
        <f>IF(N1940="nulová",J1940,0)</f>
        <v>0</v>
      </c>
      <c r="BJ1940" s="18" t="s">
        <v>88</v>
      </c>
      <c r="BK1940" s="232">
        <f>ROUND(I1940*H1940,2)</f>
        <v>0</v>
      </c>
      <c r="BL1940" s="18" t="s">
        <v>214</v>
      </c>
      <c r="BM1940" s="231" t="s">
        <v>1845</v>
      </c>
    </row>
    <row r="1941" s="2" customFormat="1">
      <c r="A1941" s="39"/>
      <c r="B1941" s="40"/>
      <c r="C1941" s="41"/>
      <c r="D1941" s="233" t="s">
        <v>221</v>
      </c>
      <c r="E1941" s="41"/>
      <c r="F1941" s="234" t="s">
        <v>1846</v>
      </c>
      <c r="G1941" s="41"/>
      <c r="H1941" s="41"/>
      <c r="I1941" s="235"/>
      <c r="J1941" s="41"/>
      <c r="K1941" s="41"/>
      <c r="L1941" s="45"/>
      <c r="M1941" s="236"/>
      <c r="N1941" s="237"/>
      <c r="O1941" s="92"/>
      <c r="P1941" s="92"/>
      <c r="Q1941" s="92"/>
      <c r="R1941" s="92"/>
      <c r="S1941" s="92"/>
      <c r="T1941" s="93"/>
      <c r="U1941" s="39"/>
      <c r="V1941" s="39"/>
      <c r="W1941" s="39"/>
      <c r="X1941" s="39"/>
      <c r="Y1941" s="39"/>
      <c r="Z1941" s="39"/>
      <c r="AA1941" s="39"/>
      <c r="AB1941" s="39"/>
      <c r="AC1941" s="39"/>
      <c r="AD1941" s="39"/>
      <c r="AE1941" s="39"/>
      <c r="AT1941" s="18" t="s">
        <v>221</v>
      </c>
      <c r="AU1941" s="18" t="s">
        <v>227</v>
      </c>
    </row>
    <row r="1942" s="2" customFormat="1">
      <c r="A1942" s="39"/>
      <c r="B1942" s="40"/>
      <c r="C1942" s="41"/>
      <c r="D1942" s="250" t="s">
        <v>362</v>
      </c>
      <c r="E1942" s="41"/>
      <c r="F1942" s="251" t="s">
        <v>1847</v>
      </c>
      <c r="G1942" s="41"/>
      <c r="H1942" s="41"/>
      <c r="I1942" s="235"/>
      <c r="J1942" s="41"/>
      <c r="K1942" s="41"/>
      <c r="L1942" s="45"/>
      <c r="M1942" s="236"/>
      <c r="N1942" s="237"/>
      <c r="O1942" s="92"/>
      <c r="P1942" s="92"/>
      <c r="Q1942" s="92"/>
      <c r="R1942" s="92"/>
      <c r="S1942" s="92"/>
      <c r="T1942" s="93"/>
      <c r="U1942" s="39"/>
      <c r="V1942" s="39"/>
      <c r="W1942" s="39"/>
      <c r="X1942" s="39"/>
      <c r="Y1942" s="39"/>
      <c r="Z1942" s="39"/>
      <c r="AA1942" s="39"/>
      <c r="AB1942" s="39"/>
      <c r="AC1942" s="39"/>
      <c r="AD1942" s="39"/>
      <c r="AE1942" s="39"/>
      <c r="AT1942" s="18" t="s">
        <v>362</v>
      </c>
      <c r="AU1942" s="18" t="s">
        <v>227</v>
      </c>
    </row>
    <row r="1943" s="13" customFormat="1">
      <c r="A1943" s="13"/>
      <c r="B1943" s="252"/>
      <c r="C1943" s="253"/>
      <c r="D1943" s="233" t="s">
        <v>364</v>
      </c>
      <c r="E1943" s="254" t="s">
        <v>1</v>
      </c>
      <c r="F1943" s="255" t="s">
        <v>1821</v>
      </c>
      <c r="G1943" s="253"/>
      <c r="H1943" s="254" t="s">
        <v>1</v>
      </c>
      <c r="I1943" s="256"/>
      <c r="J1943" s="253"/>
      <c r="K1943" s="253"/>
      <c r="L1943" s="257"/>
      <c r="M1943" s="258"/>
      <c r="N1943" s="259"/>
      <c r="O1943" s="259"/>
      <c r="P1943" s="259"/>
      <c r="Q1943" s="259"/>
      <c r="R1943" s="259"/>
      <c r="S1943" s="259"/>
      <c r="T1943" s="260"/>
      <c r="U1943" s="13"/>
      <c r="V1943" s="13"/>
      <c r="W1943" s="13"/>
      <c r="X1943" s="13"/>
      <c r="Y1943" s="13"/>
      <c r="Z1943" s="13"/>
      <c r="AA1943" s="13"/>
      <c r="AB1943" s="13"/>
      <c r="AC1943" s="13"/>
      <c r="AD1943" s="13"/>
      <c r="AE1943" s="13"/>
      <c r="AT1943" s="261" t="s">
        <v>364</v>
      </c>
      <c r="AU1943" s="261" t="s">
        <v>227</v>
      </c>
      <c r="AV1943" s="13" t="s">
        <v>88</v>
      </c>
      <c r="AW1943" s="13" t="s">
        <v>36</v>
      </c>
      <c r="AX1943" s="13" t="s">
        <v>81</v>
      </c>
      <c r="AY1943" s="261" t="s">
        <v>215</v>
      </c>
    </row>
    <row r="1944" s="14" customFormat="1">
      <c r="A1944" s="14"/>
      <c r="B1944" s="262"/>
      <c r="C1944" s="263"/>
      <c r="D1944" s="233" t="s">
        <v>364</v>
      </c>
      <c r="E1944" s="264" t="s">
        <v>1</v>
      </c>
      <c r="F1944" s="265" t="s">
        <v>1848</v>
      </c>
      <c r="G1944" s="263"/>
      <c r="H1944" s="266">
        <v>0.012</v>
      </c>
      <c r="I1944" s="267"/>
      <c r="J1944" s="263"/>
      <c r="K1944" s="263"/>
      <c r="L1944" s="268"/>
      <c r="M1944" s="269"/>
      <c r="N1944" s="270"/>
      <c r="O1944" s="270"/>
      <c r="P1944" s="270"/>
      <c r="Q1944" s="270"/>
      <c r="R1944" s="270"/>
      <c r="S1944" s="270"/>
      <c r="T1944" s="271"/>
      <c r="U1944" s="14"/>
      <c r="V1944" s="14"/>
      <c r="W1944" s="14"/>
      <c r="X1944" s="14"/>
      <c r="Y1944" s="14"/>
      <c r="Z1944" s="14"/>
      <c r="AA1944" s="14"/>
      <c r="AB1944" s="14"/>
      <c r="AC1944" s="14"/>
      <c r="AD1944" s="14"/>
      <c r="AE1944" s="14"/>
      <c r="AT1944" s="272" t="s">
        <v>364</v>
      </c>
      <c r="AU1944" s="272" t="s">
        <v>227</v>
      </c>
      <c r="AV1944" s="14" t="s">
        <v>90</v>
      </c>
      <c r="AW1944" s="14" t="s">
        <v>36</v>
      </c>
      <c r="AX1944" s="14" t="s">
        <v>81</v>
      </c>
      <c r="AY1944" s="272" t="s">
        <v>215</v>
      </c>
    </row>
    <row r="1945" s="15" customFormat="1">
      <c r="A1945" s="15"/>
      <c r="B1945" s="273"/>
      <c r="C1945" s="274"/>
      <c r="D1945" s="233" t="s">
        <v>364</v>
      </c>
      <c r="E1945" s="275" t="s">
        <v>1</v>
      </c>
      <c r="F1945" s="276" t="s">
        <v>368</v>
      </c>
      <c r="G1945" s="274"/>
      <c r="H1945" s="277">
        <v>0.012</v>
      </c>
      <c r="I1945" s="278"/>
      <c r="J1945" s="274"/>
      <c r="K1945" s="274"/>
      <c r="L1945" s="279"/>
      <c r="M1945" s="280"/>
      <c r="N1945" s="281"/>
      <c r="O1945" s="281"/>
      <c r="P1945" s="281"/>
      <c r="Q1945" s="281"/>
      <c r="R1945" s="281"/>
      <c r="S1945" s="281"/>
      <c r="T1945" s="282"/>
      <c r="U1945" s="15"/>
      <c r="V1945" s="15"/>
      <c r="W1945" s="15"/>
      <c r="X1945" s="15"/>
      <c r="Y1945" s="15"/>
      <c r="Z1945" s="15"/>
      <c r="AA1945" s="15"/>
      <c r="AB1945" s="15"/>
      <c r="AC1945" s="15"/>
      <c r="AD1945" s="15"/>
      <c r="AE1945" s="15"/>
      <c r="AT1945" s="283" t="s">
        <v>364</v>
      </c>
      <c r="AU1945" s="283" t="s">
        <v>227</v>
      </c>
      <c r="AV1945" s="15" t="s">
        <v>214</v>
      </c>
      <c r="AW1945" s="15" t="s">
        <v>36</v>
      </c>
      <c r="AX1945" s="15" t="s">
        <v>88</v>
      </c>
      <c r="AY1945" s="283" t="s">
        <v>215</v>
      </c>
    </row>
    <row r="1946" s="2" customFormat="1" ht="33" customHeight="1">
      <c r="A1946" s="39"/>
      <c r="B1946" s="40"/>
      <c r="C1946" s="220" t="s">
        <v>1849</v>
      </c>
      <c r="D1946" s="220" t="s">
        <v>216</v>
      </c>
      <c r="E1946" s="221" t="s">
        <v>1850</v>
      </c>
      <c r="F1946" s="222" t="s">
        <v>1851</v>
      </c>
      <c r="G1946" s="223" t="s">
        <v>358</v>
      </c>
      <c r="H1946" s="224">
        <v>35.924999999999997</v>
      </c>
      <c r="I1946" s="225"/>
      <c r="J1946" s="226">
        <f>ROUND(I1946*H1946,2)</f>
        <v>0</v>
      </c>
      <c r="K1946" s="222" t="s">
        <v>359</v>
      </c>
      <c r="L1946" s="45"/>
      <c r="M1946" s="227" t="s">
        <v>1</v>
      </c>
      <c r="N1946" s="228" t="s">
        <v>46</v>
      </c>
      <c r="O1946" s="92"/>
      <c r="P1946" s="229">
        <f>O1946*H1946</f>
        <v>0</v>
      </c>
      <c r="Q1946" s="229">
        <v>2.5018699999999998</v>
      </c>
      <c r="R1946" s="229">
        <f>Q1946*H1946</f>
        <v>89.87967974999998</v>
      </c>
      <c r="S1946" s="229">
        <v>0</v>
      </c>
      <c r="T1946" s="230">
        <f>S1946*H1946</f>
        <v>0</v>
      </c>
      <c r="U1946" s="39"/>
      <c r="V1946" s="39"/>
      <c r="W1946" s="39"/>
      <c r="X1946" s="39"/>
      <c r="Y1946" s="39"/>
      <c r="Z1946" s="39"/>
      <c r="AA1946" s="39"/>
      <c r="AB1946" s="39"/>
      <c r="AC1946" s="39"/>
      <c r="AD1946" s="39"/>
      <c r="AE1946" s="39"/>
      <c r="AR1946" s="231" t="s">
        <v>214</v>
      </c>
      <c r="AT1946" s="231" t="s">
        <v>216</v>
      </c>
      <c r="AU1946" s="231" t="s">
        <v>227</v>
      </c>
      <c r="AY1946" s="18" t="s">
        <v>215</v>
      </c>
      <c r="BE1946" s="232">
        <f>IF(N1946="základní",J1946,0)</f>
        <v>0</v>
      </c>
      <c r="BF1946" s="232">
        <f>IF(N1946="snížená",J1946,0)</f>
        <v>0</v>
      </c>
      <c r="BG1946" s="232">
        <f>IF(N1946="zákl. přenesená",J1946,0)</f>
        <v>0</v>
      </c>
      <c r="BH1946" s="232">
        <f>IF(N1946="sníž. přenesená",J1946,0)</f>
        <v>0</v>
      </c>
      <c r="BI1946" s="232">
        <f>IF(N1946="nulová",J1946,0)</f>
        <v>0</v>
      </c>
      <c r="BJ1946" s="18" t="s">
        <v>88</v>
      </c>
      <c r="BK1946" s="232">
        <f>ROUND(I1946*H1946,2)</f>
        <v>0</v>
      </c>
      <c r="BL1946" s="18" t="s">
        <v>214</v>
      </c>
      <c r="BM1946" s="231" t="s">
        <v>1852</v>
      </c>
    </row>
    <row r="1947" s="2" customFormat="1">
      <c r="A1947" s="39"/>
      <c r="B1947" s="40"/>
      <c r="C1947" s="41"/>
      <c r="D1947" s="233" t="s">
        <v>221</v>
      </c>
      <c r="E1947" s="41"/>
      <c r="F1947" s="234" t="s">
        <v>1853</v>
      </c>
      <c r="G1947" s="41"/>
      <c r="H1947" s="41"/>
      <c r="I1947" s="235"/>
      <c r="J1947" s="41"/>
      <c r="K1947" s="41"/>
      <c r="L1947" s="45"/>
      <c r="M1947" s="236"/>
      <c r="N1947" s="237"/>
      <c r="O1947" s="92"/>
      <c r="P1947" s="92"/>
      <c r="Q1947" s="92"/>
      <c r="R1947" s="92"/>
      <c r="S1947" s="92"/>
      <c r="T1947" s="93"/>
      <c r="U1947" s="39"/>
      <c r="V1947" s="39"/>
      <c r="W1947" s="39"/>
      <c r="X1947" s="39"/>
      <c r="Y1947" s="39"/>
      <c r="Z1947" s="39"/>
      <c r="AA1947" s="39"/>
      <c r="AB1947" s="39"/>
      <c r="AC1947" s="39"/>
      <c r="AD1947" s="39"/>
      <c r="AE1947" s="39"/>
      <c r="AT1947" s="18" t="s">
        <v>221</v>
      </c>
      <c r="AU1947" s="18" t="s">
        <v>227</v>
      </c>
    </row>
    <row r="1948" s="2" customFormat="1">
      <c r="A1948" s="39"/>
      <c r="B1948" s="40"/>
      <c r="C1948" s="41"/>
      <c r="D1948" s="250" t="s">
        <v>362</v>
      </c>
      <c r="E1948" s="41"/>
      <c r="F1948" s="251" t="s">
        <v>1854</v>
      </c>
      <c r="G1948" s="41"/>
      <c r="H1948" s="41"/>
      <c r="I1948" s="235"/>
      <c r="J1948" s="41"/>
      <c r="K1948" s="41"/>
      <c r="L1948" s="45"/>
      <c r="M1948" s="236"/>
      <c r="N1948" s="237"/>
      <c r="O1948" s="92"/>
      <c r="P1948" s="92"/>
      <c r="Q1948" s="92"/>
      <c r="R1948" s="92"/>
      <c r="S1948" s="92"/>
      <c r="T1948" s="93"/>
      <c r="U1948" s="39"/>
      <c r="V1948" s="39"/>
      <c r="W1948" s="39"/>
      <c r="X1948" s="39"/>
      <c r="Y1948" s="39"/>
      <c r="Z1948" s="39"/>
      <c r="AA1948" s="39"/>
      <c r="AB1948" s="39"/>
      <c r="AC1948" s="39"/>
      <c r="AD1948" s="39"/>
      <c r="AE1948" s="39"/>
      <c r="AT1948" s="18" t="s">
        <v>362</v>
      </c>
      <c r="AU1948" s="18" t="s">
        <v>227</v>
      </c>
    </row>
    <row r="1949" s="13" customFormat="1">
      <c r="A1949" s="13"/>
      <c r="B1949" s="252"/>
      <c r="C1949" s="253"/>
      <c r="D1949" s="233" t="s">
        <v>364</v>
      </c>
      <c r="E1949" s="254" t="s">
        <v>1</v>
      </c>
      <c r="F1949" s="255" t="s">
        <v>1855</v>
      </c>
      <c r="G1949" s="253"/>
      <c r="H1949" s="254" t="s">
        <v>1</v>
      </c>
      <c r="I1949" s="256"/>
      <c r="J1949" s="253"/>
      <c r="K1949" s="253"/>
      <c r="L1949" s="257"/>
      <c r="M1949" s="258"/>
      <c r="N1949" s="259"/>
      <c r="O1949" s="259"/>
      <c r="P1949" s="259"/>
      <c r="Q1949" s="259"/>
      <c r="R1949" s="259"/>
      <c r="S1949" s="259"/>
      <c r="T1949" s="260"/>
      <c r="U1949" s="13"/>
      <c r="V1949" s="13"/>
      <c r="W1949" s="13"/>
      <c r="X1949" s="13"/>
      <c r="Y1949" s="13"/>
      <c r="Z1949" s="13"/>
      <c r="AA1949" s="13"/>
      <c r="AB1949" s="13"/>
      <c r="AC1949" s="13"/>
      <c r="AD1949" s="13"/>
      <c r="AE1949" s="13"/>
      <c r="AT1949" s="261" t="s">
        <v>364</v>
      </c>
      <c r="AU1949" s="261" t="s">
        <v>227</v>
      </c>
      <c r="AV1949" s="13" t="s">
        <v>88</v>
      </c>
      <c r="AW1949" s="13" t="s">
        <v>36</v>
      </c>
      <c r="AX1949" s="13" t="s">
        <v>81</v>
      </c>
      <c r="AY1949" s="261" t="s">
        <v>215</v>
      </c>
    </row>
    <row r="1950" s="14" customFormat="1">
      <c r="A1950" s="14"/>
      <c r="B1950" s="262"/>
      <c r="C1950" s="263"/>
      <c r="D1950" s="233" t="s">
        <v>364</v>
      </c>
      <c r="E1950" s="264" t="s">
        <v>1</v>
      </c>
      <c r="F1950" s="265" t="s">
        <v>1856</v>
      </c>
      <c r="G1950" s="263"/>
      <c r="H1950" s="266">
        <v>35.924999999999997</v>
      </c>
      <c r="I1950" s="267"/>
      <c r="J1950" s="263"/>
      <c r="K1950" s="263"/>
      <c r="L1950" s="268"/>
      <c r="M1950" s="269"/>
      <c r="N1950" s="270"/>
      <c r="O1950" s="270"/>
      <c r="P1950" s="270"/>
      <c r="Q1950" s="270"/>
      <c r="R1950" s="270"/>
      <c r="S1950" s="270"/>
      <c r="T1950" s="271"/>
      <c r="U1950" s="14"/>
      <c r="V1950" s="14"/>
      <c r="W1950" s="14"/>
      <c r="X1950" s="14"/>
      <c r="Y1950" s="14"/>
      <c r="Z1950" s="14"/>
      <c r="AA1950" s="14"/>
      <c r="AB1950" s="14"/>
      <c r="AC1950" s="14"/>
      <c r="AD1950" s="14"/>
      <c r="AE1950" s="14"/>
      <c r="AT1950" s="272" t="s">
        <v>364</v>
      </c>
      <c r="AU1950" s="272" t="s">
        <v>227</v>
      </c>
      <c r="AV1950" s="14" t="s">
        <v>90</v>
      </c>
      <c r="AW1950" s="14" t="s">
        <v>36</v>
      </c>
      <c r="AX1950" s="14" t="s">
        <v>81</v>
      </c>
      <c r="AY1950" s="272" t="s">
        <v>215</v>
      </c>
    </row>
    <row r="1951" s="15" customFormat="1">
      <c r="A1951" s="15"/>
      <c r="B1951" s="273"/>
      <c r="C1951" s="274"/>
      <c r="D1951" s="233" t="s">
        <v>364</v>
      </c>
      <c r="E1951" s="275" t="s">
        <v>1</v>
      </c>
      <c r="F1951" s="276" t="s">
        <v>368</v>
      </c>
      <c r="G1951" s="274"/>
      <c r="H1951" s="277">
        <v>35.924999999999997</v>
      </c>
      <c r="I1951" s="278"/>
      <c r="J1951" s="274"/>
      <c r="K1951" s="274"/>
      <c r="L1951" s="279"/>
      <c r="M1951" s="280"/>
      <c r="N1951" s="281"/>
      <c r="O1951" s="281"/>
      <c r="P1951" s="281"/>
      <c r="Q1951" s="281"/>
      <c r="R1951" s="281"/>
      <c r="S1951" s="281"/>
      <c r="T1951" s="282"/>
      <c r="U1951" s="15"/>
      <c r="V1951" s="15"/>
      <c r="W1951" s="15"/>
      <c r="X1951" s="15"/>
      <c r="Y1951" s="15"/>
      <c r="Z1951" s="15"/>
      <c r="AA1951" s="15"/>
      <c r="AB1951" s="15"/>
      <c r="AC1951" s="15"/>
      <c r="AD1951" s="15"/>
      <c r="AE1951" s="15"/>
      <c r="AT1951" s="283" t="s">
        <v>364</v>
      </c>
      <c r="AU1951" s="283" t="s">
        <v>227</v>
      </c>
      <c r="AV1951" s="15" t="s">
        <v>214</v>
      </c>
      <c r="AW1951" s="15" t="s">
        <v>36</v>
      </c>
      <c r="AX1951" s="15" t="s">
        <v>88</v>
      </c>
      <c r="AY1951" s="283" t="s">
        <v>215</v>
      </c>
    </row>
    <row r="1952" s="2" customFormat="1" ht="33" customHeight="1">
      <c r="A1952" s="39"/>
      <c r="B1952" s="40"/>
      <c r="C1952" s="220" t="s">
        <v>1857</v>
      </c>
      <c r="D1952" s="220" t="s">
        <v>216</v>
      </c>
      <c r="E1952" s="221" t="s">
        <v>1858</v>
      </c>
      <c r="F1952" s="222" t="s">
        <v>1859</v>
      </c>
      <c r="G1952" s="223" t="s">
        <v>358</v>
      </c>
      <c r="H1952" s="224">
        <v>35.924999999999997</v>
      </c>
      <c r="I1952" s="225"/>
      <c r="J1952" s="226">
        <f>ROUND(I1952*H1952,2)</f>
        <v>0</v>
      </c>
      <c r="K1952" s="222" t="s">
        <v>359</v>
      </c>
      <c r="L1952" s="45"/>
      <c r="M1952" s="227" t="s">
        <v>1</v>
      </c>
      <c r="N1952" s="228" t="s">
        <v>46</v>
      </c>
      <c r="O1952" s="92"/>
      <c r="P1952" s="229">
        <f>O1952*H1952</f>
        <v>0</v>
      </c>
      <c r="Q1952" s="229">
        <v>0</v>
      </c>
      <c r="R1952" s="229">
        <f>Q1952*H1952</f>
        <v>0</v>
      </c>
      <c r="S1952" s="229">
        <v>0</v>
      </c>
      <c r="T1952" s="230">
        <f>S1952*H1952</f>
        <v>0</v>
      </c>
      <c r="U1952" s="39"/>
      <c r="V1952" s="39"/>
      <c r="W1952" s="39"/>
      <c r="X1952" s="39"/>
      <c r="Y1952" s="39"/>
      <c r="Z1952" s="39"/>
      <c r="AA1952" s="39"/>
      <c r="AB1952" s="39"/>
      <c r="AC1952" s="39"/>
      <c r="AD1952" s="39"/>
      <c r="AE1952" s="39"/>
      <c r="AR1952" s="231" t="s">
        <v>214</v>
      </c>
      <c r="AT1952" s="231" t="s">
        <v>216</v>
      </c>
      <c r="AU1952" s="231" t="s">
        <v>227</v>
      </c>
      <c r="AY1952" s="18" t="s">
        <v>215</v>
      </c>
      <c r="BE1952" s="232">
        <f>IF(N1952="základní",J1952,0)</f>
        <v>0</v>
      </c>
      <c r="BF1952" s="232">
        <f>IF(N1952="snížená",J1952,0)</f>
        <v>0</v>
      </c>
      <c r="BG1952" s="232">
        <f>IF(N1952="zákl. přenesená",J1952,0)</f>
        <v>0</v>
      </c>
      <c r="BH1952" s="232">
        <f>IF(N1952="sníž. přenesená",J1952,0)</f>
        <v>0</v>
      </c>
      <c r="BI1952" s="232">
        <f>IF(N1952="nulová",J1952,0)</f>
        <v>0</v>
      </c>
      <c r="BJ1952" s="18" t="s">
        <v>88</v>
      </c>
      <c r="BK1952" s="232">
        <f>ROUND(I1952*H1952,2)</f>
        <v>0</v>
      </c>
      <c r="BL1952" s="18" t="s">
        <v>214</v>
      </c>
      <c r="BM1952" s="231" t="s">
        <v>1860</v>
      </c>
    </row>
    <row r="1953" s="2" customFormat="1">
      <c r="A1953" s="39"/>
      <c r="B1953" s="40"/>
      <c r="C1953" s="41"/>
      <c r="D1953" s="233" t="s">
        <v>221</v>
      </c>
      <c r="E1953" s="41"/>
      <c r="F1953" s="234" t="s">
        <v>1861</v>
      </c>
      <c r="G1953" s="41"/>
      <c r="H1953" s="41"/>
      <c r="I1953" s="235"/>
      <c r="J1953" s="41"/>
      <c r="K1953" s="41"/>
      <c r="L1953" s="45"/>
      <c r="M1953" s="236"/>
      <c r="N1953" s="237"/>
      <c r="O1953" s="92"/>
      <c r="P1953" s="92"/>
      <c r="Q1953" s="92"/>
      <c r="R1953" s="92"/>
      <c r="S1953" s="92"/>
      <c r="T1953" s="93"/>
      <c r="U1953" s="39"/>
      <c r="V1953" s="39"/>
      <c r="W1953" s="39"/>
      <c r="X1953" s="39"/>
      <c r="Y1953" s="39"/>
      <c r="Z1953" s="39"/>
      <c r="AA1953" s="39"/>
      <c r="AB1953" s="39"/>
      <c r="AC1953" s="39"/>
      <c r="AD1953" s="39"/>
      <c r="AE1953" s="39"/>
      <c r="AT1953" s="18" t="s">
        <v>221</v>
      </c>
      <c r="AU1953" s="18" t="s">
        <v>227</v>
      </c>
    </row>
    <row r="1954" s="2" customFormat="1">
      <c r="A1954" s="39"/>
      <c r="B1954" s="40"/>
      <c r="C1954" s="41"/>
      <c r="D1954" s="250" t="s">
        <v>362</v>
      </c>
      <c r="E1954" s="41"/>
      <c r="F1954" s="251" t="s">
        <v>1862</v>
      </c>
      <c r="G1954" s="41"/>
      <c r="H1954" s="41"/>
      <c r="I1954" s="235"/>
      <c r="J1954" s="41"/>
      <c r="K1954" s="41"/>
      <c r="L1954" s="45"/>
      <c r="M1954" s="236"/>
      <c r="N1954" s="237"/>
      <c r="O1954" s="92"/>
      <c r="P1954" s="92"/>
      <c r="Q1954" s="92"/>
      <c r="R1954" s="92"/>
      <c r="S1954" s="92"/>
      <c r="T1954" s="93"/>
      <c r="U1954" s="39"/>
      <c r="V1954" s="39"/>
      <c r="W1954" s="39"/>
      <c r="X1954" s="39"/>
      <c r="Y1954" s="39"/>
      <c r="Z1954" s="39"/>
      <c r="AA1954" s="39"/>
      <c r="AB1954" s="39"/>
      <c r="AC1954" s="39"/>
      <c r="AD1954" s="39"/>
      <c r="AE1954" s="39"/>
      <c r="AT1954" s="18" t="s">
        <v>362</v>
      </c>
      <c r="AU1954" s="18" t="s">
        <v>227</v>
      </c>
    </row>
    <row r="1955" s="2" customFormat="1" ht="16.5" customHeight="1">
      <c r="A1955" s="39"/>
      <c r="B1955" s="40"/>
      <c r="C1955" s="220" t="s">
        <v>1863</v>
      </c>
      <c r="D1955" s="220" t="s">
        <v>216</v>
      </c>
      <c r="E1955" s="221" t="s">
        <v>1830</v>
      </c>
      <c r="F1955" s="222" t="s">
        <v>1831</v>
      </c>
      <c r="G1955" s="223" t="s">
        <v>523</v>
      </c>
      <c r="H1955" s="224">
        <v>2.4750000000000001</v>
      </c>
      <c r="I1955" s="225"/>
      <c r="J1955" s="226">
        <f>ROUND(I1955*H1955,2)</f>
        <v>0</v>
      </c>
      <c r="K1955" s="222" t="s">
        <v>359</v>
      </c>
      <c r="L1955" s="45"/>
      <c r="M1955" s="227" t="s">
        <v>1</v>
      </c>
      <c r="N1955" s="228" t="s">
        <v>46</v>
      </c>
      <c r="O1955" s="92"/>
      <c r="P1955" s="229">
        <f>O1955*H1955</f>
        <v>0</v>
      </c>
      <c r="Q1955" s="229">
        <v>0.016070000000000001</v>
      </c>
      <c r="R1955" s="229">
        <f>Q1955*H1955</f>
        <v>0.039773250000000003</v>
      </c>
      <c r="S1955" s="229">
        <v>0</v>
      </c>
      <c r="T1955" s="230">
        <f>S1955*H1955</f>
        <v>0</v>
      </c>
      <c r="U1955" s="39"/>
      <c r="V1955" s="39"/>
      <c r="W1955" s="39"/>
      <c r="X1955" s="39"/>
      <c r="Y1955" s="39"/>
      <c r="Z1955" s="39"/>
      <c r="AA1955" s="39"/>
      <c r="AB1955" s="39"/>
      <c r="AC1955" s="39"/>
      <c r="AD1955" s="39"/>
      <c r="AE1955" s="39"/>
      <c r="AR1955" s="231" t="s">
        <v>214</v>
      </c>
      <c r="AT1955" s="231" t="s">
        <v>216</v>
      </c>
      <c r="AU1955" s="231" t="s">
        <v>227</v>
      </c>
      <c r="AY1955" s="18" t="s">
        <v>215</v>
      </c>
      <c r="BE1955" s="232">
        <f>IF(N1955="základní",J1955,0)</f>
        <v>0</v>
      </c>
      <c r="BF1955" s="232">
        <f>IF(N1955="snížená",J1955,0)</f>
        <v>0</v>
      </c>
      <c r="BG1955" s="232">
        <f>IF(N1955="zákl. přenesená",J1955,0)</f>
        <v>0</v>
      </c>
      <c r="BH1955" s="232">
        <f>IF(N1955="sníž. přenesená",J1955,0)</f>
        <v>0</v>
      </c>
      <c r="BI1955" s="232">
        <f>IF(N1955="nulová",J1955,0)</f>
        <v>0</v>
      </c>
      <c r="BJ1955" s="18" t="s">
        <v>88</v>
      </c>
      <c r="BK1955" s="232">
        <f>ROUND(I1955*H1955,2)</f>
        <v>0</v>
      </c>
      <c r="BL1955" s="18" t="s">
        <v>214</v>
      </c>
      <c r="BM1955" s="231" t="s">
        <v>1864</v>
      </c>
    </row>
    <row r="1956" s="2" customFormat="1">
      <c r="A1956" s="39"/>
      <c r="B1956" s="40"/>
      <c r="C1956" s="41"/>
      <c r="D1956" s="233" t="s">
        <v>221</v>
      </c>
      <c r="E1956" s="41"/>
      <c r="F1956" s="234" t="s">
        <v>1833</v>
      </c>
      <c r="G1956" s="41"/>
      <c r="H1956" s="41"/>
      <c r="I1956" s="235"/>
      <c r="J1956" s="41"/>
      <c r="K1956" s="41"/>
      <c r="L1956" s="45"/>
      <c r="M1956" s="236"/>
      <c r="N1956" s="237"/>
      <c r="O1956" s="92"/>
      <c r="P1956" s="92"/>
      <c r="Q1956" s="92"/>
      <c r="R1956" s="92"/>
      <c r="S1956" s="92"/>
      <c r="T1956" s="93"/>
      <c r="U1956" s="39"/>
      <c r="V1956" s="39"/>
      <c r="W1956" s="39"/>
      <c r="X1956" s="39"/>
      <c r="Y1956" s="39"/>
      <c r="Z1956" s="39"/>
      <c r="AA1956" s="39"/>
      <c r="AB1956" s="39"/>
      <c r="AC1956" s="39"/>
      <c r="AD1956" s="39"/>
      <c r="AE1956" s="39"/>
      <c r="AT1956" s="18" t="s">
        <v>221</v>
      </c>
      <c r="AU1956" s="18" t="s">
        <v>227</v>
      </c>
    </row>
    <row r="1957" s="2" customFormat="1">
      <c r="A1957" s="39"/>
      <c r="B1957" s="40"/>
      <c r="C1957" s="41"/>
      <c r="D1957" s="250" t="s">
        <v>362</v>
      </c>
      <c r="E1957" s="41"/>
      <c r="F1957" s="251" t="s">
        <v>1834</v>
      </c>
      <c r="G1957" s="41"/>
      <c r="H1957" s="41"/>
      <c r="I1957" s="235"/>
      <c r="J1957" s="41"/>
      <c r="K1957" s="41"/>
      <c r="L1957" s="45"/>
      <c r="M1957" s="236"/>
      <c r="N1957" s="237"/>
      <c r="O1957" s="92"/>
      <c r="P1957" s="92"/>
      <c r="Q1957" s="92"/>
      <c r="R1957" s="92"/>
      <c r="S1957" s="92"/>
      <c r="T1957" s="93"/>
      <c r="U1957" s="39"/>
      <c r="V1957" s="39"/>
      <c r="W1957" s="39"/>
      <c r="X1957" s="39"/>
      <c r="Y1957" s="39"/>
      <c r="Z1957" s="39"/>
      <c r="AA1957" s="39"/>
      <c r="AB1957" s="39"/>
      <c r="AC1957" s="39"/>
      <c r="AD1957" s="39"/>
      <c r="AE1957" s="39"/>
      <c r="AT1957" s="18" t="s">
        <v>362</v>
      </c>
      <c r="AU1957" s="18" t="s">
        <v>227</v>
      </c>
    </row>
    <row r="1958" s="14" customFormat="1">
      <c r="A1958" s="14"/>
      <c r="B1958" s="262"/>
      <c r="C1958" s="263"/>
      <c r="D1958" s="233" t="s">
        <v>364</v>
      </c>
      <c r="E1958" s="264" t="s">
        <v>1</v>
      </c>
      <c r="F1958" s="265" t="s">
        <v>1865</v>
      </c>
      <c r="G1958" s="263"/>
      <c r="H1958" s="266">
        <v>2.4750000000000001</v>
      </c>
      <c r="I1958" s="267"/>
      <c r="J1958" s="263"/>
      <c r="K1958" s="263"/>
      <c r="L1958" s="268"/>
      <c r="M1958" s="269"/>
      <c r="N1958" s="270"/>
      <c r="O1958" s="270"/>
      <c r="P1958" s="270"/>
      <c r="Q1958" s="270"/>
      <c r="R1958" s="270"/>
      <c r="S1958" s="270"/>
      <c r="T1958" s="271"/>
      <c r="U1958" s="14"/>
      <c r="V1958" s="14"/>
      <c r="W1958" s="14"/>
      <c r="X1958" s="14"/>
      <c r="Y1958" s="14"/>
      <c r="Z1958" s="14"/>
      <c r="AA1958" s="14"/>
      <c r="AB1958" s="14"/>
      <c r="AC1958" s="14"/>
      <c r="AD1958" s="14"/>
      <c r="AE1958" s="14"/>
      <c r="AT1958" s="272" t="s">
        <v>364</v>
      </c>
      <c r="AU1958" s="272" t="s">
        <v>227</v>
      </c>
      <c r="AV1958" s="14" t="s">
        <v>90</v>
      </c>
      <c r="AW1958" s="14" t="s">
        <v>36</v>
      </c>
      <c r="AX1958" s="14" t="s">
        <v>81</v>
      </c>
      <c r="AY1958" s="272" t="s">
        <v>215</v>
      </c>
    </row>
    <row r="1959" s="15" customFormat="1">
      <c r="A1959" s="15"/>
      <c r="B1959" s="273"/>
      <c r="C1959" s="274"/>
      <c r="D1959" s="233" t="s">
        <v>364</v>
      </c>
      <c r="E1959" s="275" t="s">
        <v>1</v>
      </c>
      <c r="F1959" s="276" t="s">
        <v>368</v>
      </c>
      <c r="G1959" s="274"/>
      <c r="H1959" s="277">
        <v>2.4750000000000001</v>
      </c>
      <c r="I1959" s="278"/>
      <c r="J1959" s="274"/>
      <c r="K1959" s="274"/>
      <c r="L1959" s="279"/>
      <c r="M1959" s="280"/>
      <c r="N1959" s="281"/>
      <c r="O1959" s="281"/>
      <c r="P1959" s="281"/>
      <c r="Q1959" s="281"/>
      <c r="R1959" s="281"/>
      <c r="S1959" s="281"/>
      <c r="T1959" s="282"/>
      <c r="U1959" s="15"/>
      <c r="V1959" s="15"/>
      <c r="W1959" s="15"/>
      <c r="X1959" s="15"/>
      <c r="Y1959" s="15"/>
      <c r="Z1959" s="15"/>
      <c r="AA1959" s="15"/>
      <c r="AB1959" s="15"/>
      <c r="AC1959" s="15"/>
      <c r="AD1959" s="15"/>
      <c r="AE1959" s="15"/>
      <c r="AT1959" s="283" t="s">
        <v>364</v>
      </c>
      <c r="AU1959" s="283" t="s">
        <v>227</v>
      </c>
      <c r="AV1959" s="15" t="s">
        <v>214</v>
      </c>
      <c r="AW1959" s="15" t="s">
        <v>36</v>
      </c>
      <c r="AX1959" s="15" t="s">
        <v>88</v>
      </c>
      <c r="AY1959" s="283" t="s">
        <v>215</v>
      </c>
    </row>
    <row r="1960" s="2" customFormat="1" ht="16.5" customHeight="1">
      <c r="A1960" s="39"/>
      <c r="B1960" s="40"/>
      <c r="C1960" s="220" t="s">
        <v>1866</v>
      </c>
      <c r="D1960" s="220" t="s">
        <v>216</v>
      </c>
      <c r="E1960" s="221" t="s">
        <v>1837</v>
      </c>
      <c r="F1960" s="222" t="s">
        <v>1838</v>
      </c>
      <c r="G1960" s="223" t="s">
        <v>523</v>
      </c>
      <c r="H1960" s="224">
        <v>2.4750000000000001</v>
      </c>
      <c r="I1960" s="225"/>
      <c r="J1960" s="226">
        <f>ROUND(I1960*H1960,2)</f>
        <v>0</v>
      </c>
      <c r="K1960" s="222" t="s">
        <v>359</v>
      </c>
      <c r="L1960" s="45"/>
      <c r="M1960" s="227" t="s">
        <v>1</v>
      </c>
      <c r="N1960" s="228" t="s">
        <v>46</v>
      </c>
      <c r="O1960" s="92"/>
      <c r="P1960" s="229">
        <f>O1960*H1960</f>
        <v>0</v>
      </c>
      <c r="Q1960" s="229">
        <v>0</v>
      </c>
      <c r="R1960" s="229">
        <f>Q1960*H1960</f>
        <v>0</v>
      </c>
      <c r="S1960" s="229">
        <v>0</v>
      </c>
      <c r="T1960" s="230">
        <f>S1960*H1960</f>
        <v>0</v>
      </c>
      <c r="U1960" s="39"/>
      <c r="V1960" s="39"/>
      <c r="W1960" s="39"/>
      <c r="X1960" s="39"/>
      <c r="Y1960" s="39"/>
      <c r="Z1960" s="39"/>
      <c r="AA1960" s="39"/>
      <c r="AB1960" s="39"/>
      <c r="AC1960" s="39"/>
      <c r="AD1960" s="39"/>
      <c r="AE1960" s="39"/>
      <c r="AR1960" s="231" t="s">
        <v>214</v>
      </c>
      <c r="AT1960" s="231" t="s">
        <v>216</v>
      </c>
      <c r="AU1960" s="231" t="s">
        <v>227</v>
      </c>
      <c r="AY1960" s="18" t="s">
        <v>215</v>
      </c>
      <c r="BE1960" s="232">
        <f>IF(N1960="základní",J1960,0)</f>
        <v>0</v>
      </c>
      <c r="BF1960" s="232">
        <f>IF(N1960="snížená",J1960,0)</f>
        <v>0</v>
      </c>
      <c r="BG1960" s="232">
        <f>IF(N1960="zákl. přenesená",J1960,0)</f>
        <v>0</v>
      </c>
      <c r="BH1960" s="232">
        <f>IF(N1960="sníž. přenesená",J1960,0)</f>
        <v>0</v>
      </c>
      <c r="BI1960" s="232">
        <f>IF(N1960="nulová",J1960,0)</f>
        <v>0</v>
      </c>
      <c r="BJ1960" s="18" t="s">
        <v>88</v>
      </c>
      <c r="BK1960" s="232">
        <f>ROUND(I1960*H1960,2)</f>
        <v>0</v>
      </c>
      <c r="BL1960" s="18" t="s">
        <v>214</v>
      </c>
      <c r="BM1960" s="231" t="s">
        <v>1867</v>
      </c>
    </row>
    <row r="1961" s="2" customFormat="1">
      <c r="A1961" s="39"/>
      <c r="B1961" s="40"/>
      <c r="C1961" s="41"/>
      <c r="D1961" s="233" t="s">
        <v>221</v>
      </c>
      <c r="E1961" s="41"/>
      <c r="F1961" s="234" t="s">
        <v>1840</v>
      </c>
      <c r="G1961" s="41"/>
      <c r="H1961" s="41"/>
      <c r="I1961" s="235"/>
      <c r="J1961" s="41"/>
      <c r="K1961" s="41"/>
      <c r="L1961" s="45"/>
      <c r="M1961" s="236"/>
      <c r="N1961" s="237"/>
      <c r="O1961" s="92"/>
      <c r="P1961" s="92"/>
      <c r="Q1961" s="92"/>
      <c r="R1961" s="92"/>
      <c r="S1961" s="92"/>
      <c r="T1961" s="93"/>
      <c r="U1961" s="39"/>
      <c r="V1961" s="39"/>
      <c r="W1961" s="39"/>
      <c r="X1961" s="39"/>
      <c r="Y1961" s="39"/>
      <c r="Z1961" s="39"/>
      <c r="AA1961" s="39"/>
      <c r="AB1961" s="39"/>
      <c r="AC1961" s="39"/>
      <c r="AD1961" s="39"/>
      <c r="AE1961" s="39"/>
      <c r="AT1961" s="18" t="s">
        <v>221</v>
      </c>
      <c r="AU1961" s="18" t="s">
        <v>227</v>
      </c>
    </row>
    <row r="1962" s="2" customFormat="1">
      <c r="A1962" s="39"/>
      <c r="B1962" s="40"/>
      <c r="C1962" s="41"/>
      <c r="D1962" s="250" t="s">
        <v>362</v>
      </c>
      <c r="E1962" s="41"/>
      <c r="F1962" s="251" t="s">
        <v>1841</v>
      </c>
      <c r="G1962" s="41"/>
      <c r="H1962" s="41"/>
      <c r="I1962" s="235"/>
      <c r="J1962" s="41"/>
      <c r="K1962" s="41"/>
      <c r="L1962" s="45"/>
      <c r="M1962" s="236"/>
      <c r="N1962" s="237"/>
      <c r="O1962" s="92"/>
      <c r="P1962" s="92"/>
      <c r="Q1962" s="92"/>
      <c r="R1962" s="92"/>
      <c r="S1962" s="92"/>
      <c r="T1962" s="93"/>
      <c r="U1962" s="39"/>
      <c r="V1962" s="39"/>
      <c r="W1962" s="39"/>
      <c r="X1962" s="39"/>
      <c r="Y1962" s="39"/>
      <c r="Z1962" s="39"/>
      <c r="AA1962" s="39"/>
      <c r="AB1962" s="39"/>
      <c r="AC1962" s="39"/>
      <c r="AD1962" s="39"/>
      <c r="AE1962" s="39"/>
      <c r="AT1962" s="18" t="s">
        <v>362</v>
      </c>
      <c r="AU1962" s="18" t="s">
        <v>227</v>
      </c>
    </row>
    <row r="1963" s="2" customFormat="1" ht="16.5" customHeight="1">
      <c r="A1963" s="39"/>
      <c r="B1963" s="40"/>
      <c r="C1963" s="220" t="s">
        <v>1868</v>
      </c>
      <c r="D1963" s="220" t="s">
        <v>216</v>
      </c>
      <c r="E1963" s="221" t="s">
        <v>1843</v>
      </c>
      <c r="F1963" s="222" t="s">
        <v>1844</v>
      </c>
      <c r="G1963" s="223" t="s">
        <v>583</v>
      </c>
      <c r="H1963" s="224">
        <v>1.2230000000000001</v>
      </c>
      <c r="I1963" s="225"/>
      <c r="J1963" s="226">
        <f>ROUND(I1963*H1963,2)</f>
        <v>0</v>
      </c>
      <c r="K1963" s="222" t="s">
        <v>359</v>
      </c>
      <c r="L1963" s="45"/>
      <c r="M1963" s="227" t="s">
        <v>1</v>
      </c>
      <c r="N1963" s="228" t="s">
        <v>46</v>
      </c>
      <c r="O1963" s="92"/>
      <c r="P1963" s="229">
        <f>O1963*H1963</f>
        <v>0</v>
      </c>
      <c r="Q1963" s="229">
        <v>1.06277</v>
      </c>
      <c r="R1963" s="229">
        <f>Q1963*H1963</f>
        <v>1.29976771</v>
      </c>
      <c r="S1963" s="229">
        <v>0</v>
      </c>
      <c r="T1963" s="230">
        <f>S1963*H1963</f>
        <v>0</v>
      </c>
      <c r="U1963" s="39"/>
      <c r="V1963" s="39"/>
      <c r="W1963" s="39"/>
      <c r="X1963" s="39"/>
      <c r="Y1963" s="39"/>
      <c r="Z1963" s="39"/>
      <c r="AA1963" s="39"/>
      <c r="AB1963" s="39"/>
      <c r="AC1963" s="39"/>
      <c r="AD1963" s="39"/>
      <c r="AE1963" s="39"/>
      <c r="AR1963" s="231" t="s">
        <v>214</v>
      </c>
      <c r="AT1963" s="231" t="s">
        <v>216</v>
      </c>
      <c r="AU1963" s="231" t="s">
        <v>227</v>
      </c>
      <c r="AY1963" s="18" t="s">
        <v>215</v>
      </c>
      <c r="BE1963" s="232">
        <f>IF(N1963="základní",J1963,0)</f>
        <v>0</v>
      </c>
      <c r="BF1963" s="232">
        <f>IF(N1963="snížená",J1963,0)</f>
        <v>0</v>
      </c>
      <c r="BG1963" s="232">
        <f>IF(N1963="zákl. přenesená",J1963,0)</f>
        <v>0</v>
      </c>
      <c r="BH1963" s="232">
        <f>IF(N1963="sníž. přenesená",J1963,0)</f>
        <v>0</v>
      </c>
      <c r="BI1963" s="232">
        <f>IF(N1963="nulová",J1963,0)</f>
        <v>0</v>
      </c>
      <c r="BJ1963" s="18" t="s">
        <v>88</v>
      </c>
      <c r="BK1963" s="232">
        <f>ROUND(I1963*H1963,2)</f>
        <v>0</v>
      </c>
      <c r="BL1963" s="18" t="s">
        <v>214</v>
      </c>
      <c r="BM1963" s="231" t="s">
        <v>1869</v>
      </c>
    </row>
    <row r="1964" s="2" customFormat="1">
      <c r="A1964" s="39"/>
      <c r="B1964" s="40"/>
      <c r="C1964" s="41"/>
      <c r="D1964" s="233" t="s">
        <v>221</v>
      </c>
      <c r="E1964" s="41"/>
      <c r="F1964" s="234" t="s">
        <v>1846</v>
      </c>
      <c r="G1964" s="41"/>
      <c r="H1964" s="41"/>
      <c r="I1964" s="235"/>
      <c r="J1964" s="41"/>
      <c r="K1964" s="41"/>
      <c r="L1964" s="45"/>
      <c r="M1964" s="236"/>
      <c r="N1964" s="237"/>
      <c r="O1964" s="92"/>
      <c r="P1964" s="92"/>
      <c r="Q1964" s="92"/>
      <c r="R1964" s="92"/>
      <c r="S1964" s="92"/>
      <c r="T1964" s="93"/>
      <c r="U1964" s="39"/>
      <c r="V1964" s="39"/>
      <c r="W1964" s="39"/>
      <c r="X1964" s="39"/>
      <c r="Y1964" s="39"/>
      <c r="Z1964" s="39"/>
      <c r="AA1964" s="39"/>
      <c r="AB1964" s="39"/>
      <c r="AC1964" s="39"/>
      <c r="AD1964" s="39"/>
      <c r="AE1964" s="39"/>
      <c r="AT1964" s="18" t="s">
        <v>221</v>
      </c>
      <c r="AU1964" s="18" t="s">
        <v>227</v>
      </c>
    </row>
    <row r="1965" s="2" customFormat="1">
      <c r="A1965" s="39"/>
      <c r="B1965" s="40"/>
      <c r="C1965" s="41"/>
      <c r="D1965" s="250" t="s">
        <v>362</v>
      </c>
      <c r="E1965" s="41"/>
      <c r="F1965" s="251" t="s">
        <v>1847</v>
      </c>
      <c r="G1965" s="41"/>
      <c r="H1965" s="41"/>
      <c r="I1965" s="235"/>
      <c r="J1965" s="41"/>
      <c r="K1965" s="41"/>
      <c r="L1965" s="45"/>
      <c r="M1965" s="236"/>
      <c r="N1965" s="237"/>
      <c r="O1965" s="92"/>
      <c r="P1965" s="92"/>
      <c r="Q1965" s="92"/>
      <c r="R1965" s="92"/>
      <c r="S1965" s="92"/>
      <c r="T1965" s="93"/>
      <c r="U1965" s="39"/>
      <c r="V1965" s="39"/>
      <c r="W1965" s="39"/>
      <c r="X1965" s="39"/>
      <c r="Y1965" s="39"/>
      <c r="Z1965" s="39"/>
      <c r="AA1965" s="39"/>
      <c r="AB1965" s="39"/>
      <c r="AC1965" s="39"/>
      <c r="AD1965" s="39"/>
      <c r="AE1965" s="39"/>
      <c r="AT1965" s="18" t="s">
        <v>362</v>
      </c>
      <c r="AU1965" s="18" t="s">
        <v>227</v>
      </c>
    </row>
    <row r="1966" s="13" customFormat="1">
      <c r="A1966" s="13"/>
      <c r="B1966" s="252"/>
      <c r="C1966" s="253"/>
      <c r="D1966" s="233" t="s">
        <v>364</v>
      </c>
      <c r="E1966" s="254" t="s">
        <v>1</v>
      </c>
      <c r="F1966" s="255" t="s">
        <v>1855</v>
      </c>
      <c r="G1966" s="253"/>
      <c r="H1966" s="254" t="s">
        <v>1</v>
      </c>
      <c r="I1966" s="256"/>
      <c r="J1966" s="253"/>
      <c r="K1966" s="253"/>
      <c r="L1966" s="257"/>
      <c r="M1966" s="258"/>
      <c r="N1966" s="259"/>
      <c r="O1966" s="259"/>
      <c r="P1966" s="259"/>
      <c r="Q1966" s="259"/>
      <c r="R1966" s="259"/>
      <c r="S1966" s="259"/>
      <c r="T1966" s="260"/>
      <c r="U1966" s="13"/>
      <c r="V1966" s="13"/>
      <c r="W1966" s="13"/>
      <c r="X1966" s="13"/>
      <c r="Y1966" s="13"/>
      <c r="Z1966" s="13"/>
      <c r="AA1966" s="13"/>
      <c r="AB1966" s="13"/>
      <c r="AC1966" s="13"/>
      <c r="AD1966" s="13"/>
      <c r="AE1966" s="13"/>
      <c r="AT1966" s="261" t="s">
        <v>364</v>
      </c>
      <c r="AU1966" s="261" t="s">
        <v>227</v>
      </c>
      <c r="AV1966" s="13" t="s">
        <v>88</v>
      </c>
      <c r="AW1966" s="13" t="s">
        <v>36</v>
      </c>
      <c r="AX1966" s="13" t="s">
        <v>81</v>
      </c>
      <c r="AY1966" s="261" t="s">
        <v>215</v>
      </c>
    </row>
    <row r="1967" s="14" customFormat="1">
      <c r="A1967" s="14"/>
      <c r="B1967" s="262"/>
      <c r="C1967" s="263"/>
      <c r="D1967" s="233" t="s">
        <v>364</v>
      </c>
      <c r="E1967" s="264" t="s">
        <v>1</v>
      </c>
      <c r="F1967" s="265" t="s">
        <v>1870</v>
      </c>
      <c r="G1967" s="263"/>
      <c r="H1967" s="266">
        <v>1.2230000000000001</v>
      </c>
      <c r="I1967" s="267"/>
      <c r="J1967" s="263"/>
      <c r="K1967" s="263"/>
      <c r="L1967" s="268"/>
      <c r="M1967" s="269"/>
      <c r="N1967" s="270"/>
      <c r="O1967" s="270"/>
      <c r="P1967" s="270"/>
      <c r="Q1967" s="270"/>
      <c r="R1967" s="270"/>
      <c r="S1967" s="270"/>
      <c r="T1967" s="271"/>
      <c r="U1967" s="14"/>
      <c r="V1967" s="14"/>
      <c r="W1967" s="14"/>
      <c r="X1967" s="14"/>
      <c r="Y1967" s="14"/>
      <c r="Z1967" s="14"/>
      <c r="AA1967" s="14"/>
      <c r="AB1967" s="14"/>
      <c r="AC1967" s="14"/>
      <c r="AD1967" s="14"/>
      <c r="AE1967" s="14"/>
      <c r="AT1967" s="272" t="s">
        <v>364</v>
      </c>
      <c r="AU1967" s="272" t="s">
        <v>227</v>
      </c>
      <c r="AV1967" s="14" t="s">
        <v>90</v>
      </c>
      <c r="AW1967" s="14" t="s">
        <v>36</v>
      </c>
      <c r="AX1967" s="14" t="s">
        <v>81</v>
      </c>
      <c r="AY1967" s="272" t="s">
        <v>215</v>
      </c>
    </row>
    <row r="1968" s="15" customFormat="1">
      <c r="A1968" s="15"/>
      <c r="B1968" s="273"/>
      <c r="C1968" s="274"/>
      <c r="D1968" s="233" t="s">
        <v>364</v>
      </c>
      <c r="E1968" s="275" t="s">
        <v>1</v>
      </c>
      <c r="F1968" s="276" t="s">
        <v>368</v>
      </c>
      <c r="G1968" s="274"/>
      <c r="H1968" s="277">
        <v>1.2230000000000001</v>
      </c>
      <c r="I1968" s="278"/>
      <c r="J1968" s="274"/>
      <c r="K1968" s="274"/>
      <c r="L1968" s="279"/>
      <c r="M1968" s="280"/>
      <c r="N1968" s="281"/>
      <c r="O1968" s="281"/>
      <c r="P1968" s="281"/>
      <c r="Q1968" s="281"/>
      <c r="R1968" s="281"/>
      <c r="S1968" s="281"/>
      <c r="T1968" s="282"/>
      <c r="U1968" s="15"/>
      <c r="V1968" s="15"/>
      <c r="W1968" s="15"/>
      <c r="X1968" s="15"/>
      <c r="Y1968" s="15"/>
      <c r="Z1968" s="15"/>
      <c r="AA1968" s="15"/>
      <c r="AB1968" s="15"/>
      <c r="AC1968" s="15"/>
      <c r="AD1968" s="15"/>
      <c r="AE1968" s="15"/>
      <c r="AT1968" s="283" t="s">
        <v>364</v>
      </c>
      <c r="AU1968" s="283" t="s">
        <v>227</v>
      </c>
      <c r="AV1968" s="15" t="s">
        <v>214</v>
      </c>
      <c r="AW1968" s="15" t="s">
        <v>36</v>
      </c>
      <c r="AX1968" s="15" t="s">
        <v>88</v>
      </c>
      <c r="AY1968" s="283" t="s">
        <v>215</v>
      </c>
    </row>
    <row r="1969" s="2" customFormat="1" ht="16.5" customHeight="1">
      <c r="A1969" s="39"/>
      <c r="B1969" s="40"/>
      <c r="C1969" s="220" t="s">
        <v>1871</v>
      </c>
      <c r="D1969" s="220" t="s">
        <v>216</v>
      </c>
      <c r="E1969" s="221" t="s">
        <v>1872</v>
      </c>
      <c r="F1969" s="222" t="s">
        <v>1873</v>
      </c>
      <c r="G1969" s="223" t="s">
        <v>523</v>
      </c>
      <c r="H1969" s="224">
        <v>239.5</v>
      </c>
      <c r="I1969" s="225"/>
      <c r="J1969" s="226">
        <f>ROUND(I1969*H1969,2)</f>
        <v>0</v>
      </c>
      <c r="K1969" s="222" t="s">
        <v>359</v>
      </c>
      <c r="L1969" s="45"/>
      <c r="M1969" s="227" t="s">
        <v>1</v>
      </c>
      <c r="N1969" s="228" t="s">
        <v>46</v>
      </c>
      <c r="O1969" s="92"/>
      <c r="P1969" s="229">
        <f>O1969*H1969</f>
        <v>0</v>
      </c>
      <c r="Q1969" s="229">
        <v>0</v>
      </c>
      <c r="R1969" s="229">
        <f>Q1969*H1969</f>
        <v>0</v>
      </c>
      <c r="S1969" s="229">
        <v>0</v>
      </c>
      <c r="T1969" s="230">
        <f>S1969*H1969</f>
        <v>0</v>
      </c>
      <c r="U1969" s="39"/>
      <c r="V1969" s="39"/>
      <c r="W1969" s="39"/>
      <c r="X1969" s="39"/>
      <c r="Y1969" s="39"/>
      <c r="Z1969" s="39"/>
      <c r="AA1969" s="39"/>
      <c r="AB1969" s="39"/>
      <c r="AC1969" s="39"/>
      <c r="AD1969" s="39"/>
      <c r="AE1969" s="39"/>
      <c r="AR1969" s="231" t="s">
        <v>214</v>
      </c>
      <c r="AT1969" s="231" t="s">
        <v>216</v>
      </c>
      <c r="AU1969" s="231" t="s">
        <v>227</v>
      </c>
      <c r="AY1969" s="18" t="s">
        <v>215</v>
      </c>
      <c r="BE1969" s="232">
        <f>IF(N1969="základní",J1969,0)</f>
        <v>0</v>
      </c>
      <c r="BF1969" s="232">
        <f>IF(N1969="snížená",J1969,0)</f>
        <v>0</v>
      </c>
      <c r="BG1969" s="232">
        <f>IF(N1969="zákl. přenesená",J1969,0)</f>
        <v>0</v>
      </c>
      <c r="BH1969" s="232">
        <f>IF(N1969="sníž. přenesená",J1969,0)</f>
        <v>0</v>
      </c>
      <c r="BI1969" s="232">
        <f>IF(N1969="nulová",J1969,0)</f>
        <v>0</v>
      </c>
      <c r="BJ1969" s="18" t="s">
        <v>88</v>
      </c>
      <c r="BK1969" s="232">
        <f>ROUND(I1969*H1969,2)</f>
        <v>0</v>
      </c>
      <c r="BL1969" s="18" t="s">
        <v>214</v>
      </c>
      <c r="BM1969" s="231" t="s">
        <v>1874</v>
      </c>
    </row>
    <row r="1970" s="2" customFormat="1">
      <c r="A1970" s="39"/>
      <c r="B1970" s="40"/>
      <c r="C1970" s="41"/>
      <c r="D1970" s="250" t="s">
        <v>362</v>
      </c>
      <c r="E1970" s="41"/>
      <c r="F1970" s="251" t="s">
        <v>1875</v>
      </c>
      <c r="G1970" s="41"/>
      <c r="H1970" s="41"/>
      <c r="I1970" s="235"/>
      <c r="J1970" s="41"/>
      <c r="K1970" s="41"/>
      <c r="L1970" s="45"/>
      <c r="M1970" s="236"/>
      <c r="N1970" s="237"/>
      <c r="O1970" s="92"/>
      <c r="P1970" s="92"/>
      <c r="Q1970" s="92"/>
      <c r="R1970" s="92"/>
      <c r="S1970" s="92"/>
      <c r="T1970" s="93"/>
      <c r="U1970" s="39"/>
      <c r="V1970" s="39"/>
      <c r="W1970" s="39"/>
      <c r="X1970" s="39"/>
      <c r="Y1970" s="39"/>
      <c r="Z1970" s="39"/>
      <c r="AA1970" s="39"/>
      <c r="AB1970" s="39"/>
      <c r="AC1970" s="39"/>
      <c r="AD1970" s="39"/>
      <c r="AE1970" s="39"/>
      <c r="AT1970" s="18" t="s">
        <v>362</v>
      </c>
      <c r="AU1970" s="18" t="s">
        <v>227</v>
      </c>
    </row>
    <row r="1971" s="13" customFormat="1">
      <c r="A1971" s="13"/>
      <c r="B1971" s="252"/>
      <c r="C1971" s="253"/>
      <c r="D1971" s="233" t="s">
        <v>364</v>
      </c>
      <c r="E1971" s="254" t="s">
        <v>1</v>
      </c>
      <c r="F1971" s="255" t="s">
        <v>1855</v>
      </c>
      <c r="G1971" s="253"/>
      <c r="H1971" s="254" t="s">
        <v>1</v>
      </c>
      <c r="I1971" s="256"/>
      <c r="J1971" s="253"/>
      <c r="K1971" s="253"/>
      <c r="L1971" s="257"/>
      <c r="M1971" s="258"/>
      <c r="N1971" s="259"/>
      <c r="O1971" s="259"/>
      <c r="P1971" s="259"/>
      <c r="Q1971" s="259"/>
      <c r="R1971" s="259"/>
      <c r="S1971" s="259"/>
      <c r="T1971" s="260"/>
      <c r="U1971" s="13"/>
      <c r="V1971" s="13"/>
      <c r="W1971" s="13"/>
      <c r="X1971" s="13"/>
      <c r="Y1971" s="13"/>
      <c r="Z1971" s="13"/>
      <c r="AA1971" s="13"/>
      <c r="AB1971" s="13"/>
      <c r="AC1971" s="13"/>
      <c r="AD1971" s="13"/>
      <c r="AE1971" s="13"/>
      <c r="AT1971" s="261" t="s">
        <v>364</v>
      </c>
      <c r="AU1971" s="261" t="s">
        <v>227</v>
      </c>
      <c r="AV1971" s="13" t="s">
        <v>88</v>
      </c>
      <c r="AW1971" s="13" t="s">
        <v>36</v>
      </c>
      <c r="AX1971" s="13" t="s">
        <v>81</v>
      </c>
      <c r="AY1971" s="261" t="s">
        <v>215</v>
      </c>
    </row>
    <row r="1972" s="14" customFormat="1">
      <c r="A1972" s="14"/>
      <c r="B1972" s="262"/>
      <c r="C1972" s="263"/>
      <c r="D1972" s="233" t="s">
        <v>364</v>
      </c>
      <c r="E1972" s="264" t="s">
        <v>1</v>
      </c>
      <c r="F1972" s="265" t="s">
        <v>1876</v>
      </c>
      <c r="G1972" s="263"/>
      <c r="H1972" s="266">
        <v>239.5</v>
      </c>
      <c r="I1972" s="267"/>
      <c r="J1972" s="263"/>
      <c r="K1972" s="263"/>
      <c r="L1972" s="268"/>
      <c r="M1972" s="269"/>
      <c r="N1972" s="270"/>
      <c r="O1972" s="270"/>
      <c r="P1972" s="270"/>
      <c r="Q1972" s="270"/>
      <c r="R1972" s="270"/>
      <c r="S1972" s="270"/>
      <c r="T1972" s="271"/>
      <c r="U1972" s="14"/>
      <c r="V1972" s="14"/>
      <c r="W1972" s="14"/>
      <c r="X1972" s="14"/>
      <c r="Y1972" s="14"/>
      <c r="Z1972" s="14"/>
      <c r="AA1972" s="14"/>
      <c r="AB1972" s="14"/>
      <c r="AC1972" s="14"/>
      <c r="AD1972" s="14"/>
      <c r="AE1972" s="14"/>
      <c r="AT1972" s="272" t="s">
        <v>364</v>
      </c>
      <c r="AU1972" s="272" t="s">
        <v>227</v>
      </c>
      <c r="AV1972" s="14" t="s">
        <v>90</v>
      </c>
      <c r="AW1972" s="14" t="s">
        <v>36</v>
      </c>
      <c r="AX1972" s="14" t="s">
        <v>81</v>
      </c>
      <c r="AY1972" s="272" t="s">
        <v>215</v>
      </c>
    </row>
    <row r="1973" s="15" customFormat="1">
      <c r="A1973" s="15"/>
      <c r="B1973" s="273"/>
      <c r="C1973" s="274"/>
      <c r="D1973" s="233" t="s">
        <v>364</v>
      </c>
      <c r="E1973" s="275" t="s">
        <v>1</v>
      </c>
      <c r="F1973" s="276" t="s">
        <v>368</v>
      </c>
      <c r="G1973" s="274"/>
      <c r="H1973" s="277">
        <v>239.5</v>
      </c>
      <c r="I1973" s="278"/>
      <c r="J1973" s="274"/>
      <c r="K1973" s="274"/>
      <c r="L1973" s="279"/>
      <c r="M1973" s="280"/>
      <c r="N1973" s="281"/>
      <c r="O1973" s="281"/>
      <c r="P1973" s="281"/>
      <c r="Q1973" s="281"/>
      <c r="R1973" s="281"/>
      <c r="S1973" s="281"/>
      <c r="T1973" s="282"/>
      <c r="U1973" s="15"/>
      <c r="V1973" s="15"/>
      <c r="W1973" s="15"/>
      <c r="X1973" s="15"/>
      <c r="Y1973" s="15"/>
      <c r="Z1973" s="15"/>
      <c r="AA1973" s="15"/>
      <c r="AB1973" s="15"/>
      <c r="AC1973" s="15"/>
      <c r="AD1973" s="15"/>
      <c r="AE1973" s="15"/>
      <c r="AT1973" s="283" t="s">
        <v>364</v>
      </c>
      <c r="AU1973" s="283" t="s">
        <v>227</v>
      </c>
      <c r="AV1973" s="15" t="s">
        <v>214</v>
      </c>
      <c r="AW1973" s="15" t="s">
        <v>36</v>
      </c>
      <c r="AX1973" s="15" t="s">
        <v>88</v>
      </c>
      <c r="AY1973" s="283" t="s">
        <v>215</v>
      </c>
    </row>
    <row r="1974" s="2" customFormat="1" ht="24.15" customHeight="1">
      <c r="A1974" s="39"/>
      <c r="B1974" s="40"/>
      <c r="C1974" s="220" t="s">
        <v>1877</v>
      </c>
      <c r="D1974" s="220" t="s">
        <v>216</v>
      </c>
      <c r="E1974" s="221" t="s">
        <v>1878</v>
      </c>
      <c r="F1974" s="222" t="s">
        <v>1879</v>
      </c>
      <c r="G1974" s="223" t="s">
        <v>523</v>
      </c>
      <c r="H1974" s="224">
        <v>453.25</v>
      </c>
      <c r="I1974" s="225"/>
      <c r="J1974" s="226">
        <f>ROUND(I1974*H1974,2)</f>
        <v>0</v>
      </c>
      <c r="K1974" s="222" t="s">
        <v>359</v>
      </c>
      <c r="L1974" s="45"/>
      <c r="M1974" s="227" t="s">
        <v>1</v>
      </c>
      <c r="N1974" s="228" t="s">
        <v>46</v>
      </c>
      <c r="O1974" s="92"/>
      <c r="P1974" s="229">
        <f>O1974*H1974</f>
        <v>0</v>
      </c>
      <c r="Q1974" s="229">
        <v>0.11</v>
      </c>
      <c r="R1974" s="229">
        <f>Q1974*H1974</f>
        <v>49.857500000000002</v>
      </c>
      <c r="S1974" s="229">
        <v>0</v>
      </c>
      <c r="T1974" s="230">
        <f>S1974*H1974</f>
        <v>0</v>
      </c>
      <c r="U1974" s="39"/>
      <c r="V1974" s="39"/>
      <c r="W1974" s="39"/>
      <c r="X1974" s="39"/>
      <c r="Y1974" s="39"/>
      <c r="Z1974" s="39"/>
      <c r="AA1974" s="39"/>
      <c r="AB1974" s="39"/>
      <c r="AC1974" s="39"/>
      <c r="AD1974" s="39"/>
      <c r="AE1974" s="39"/>
      <c r="AR1974" s="231" t="s">
        <v>214</v>
      </c>
      <c r="AT1974" s="231" t="s">
        <v>216</v>
      </c>
      <c r="AU1974" s="231" t="s">
        <v>227</v>
      </c>
      <c r="AY1974" s="18" t="s">
        <v>215</v>
      </c>
      <c r="BE1974" s="232">
        <f>IF(N1974="základní",J1974,0)</f>
        <v>0</v>
      </c>
      <c r="BF1974" s="232">
        <f>IF(N1974="snížená",J1974,0)</f>
        <v>0</v>
      </c>
      <c r="BG1974" s="232">
        <f>IF(N1974="zákl. přenesená",J1974,0)</f>
        <v>0</v>
      </c>
      <c r="BH1974" s="232">
        <f>IF(N1974="sníž. přenesená",J1974,0)</f>
        <v>0</v>
      </c>
      <c r="BI1974" s="232">
        <f>IF(N1974="nulová",J1974,0)</f>
        <v>0</v>
      </c>
      <c r="BJ1974" s="18" t="s">
        <v>88</v>
      </c>
      <c r="BK1974" s="232">
        <f>ROUND(I1974*H1974,2)</f>
        <v>0</v>
      </c>
      <c r="BL1974" s="18" t="s">
        <v>214</v>
      </c>
      <c r="BM1974" s="231" t="s">
        <v>1880</v>
      </c>
    </row>
    <row r="1975" s="2" customFormat="1">
      <c r="A1975" s="39"/>
      <c r="B1975" s="40"/>
      <c r="C1975" s="41"/>
      <c r="D1975" s="233" t="s">
        <v>221</v>
      </c>
      <c r="E1975" s="41"/>
      <c r="F1975" s="234" t="s">
        <v>1881</v>
      </c>
      <c r="G1975" s="41"/>
      <c r="H1975" s="41"/>
      <c r="I1975" s="235"/>
      <c r="J1975" s="41"/>
      <c r="K1975" s="41"/>
      <c r="L1975" s="45"/>
      <c r="M1975" s="236"/>
      <c r="N1975" s="237"/>
      <c r="O1975" s="92"/>
      <c r="P1975" s="92"/>
      <c r="Q1975" s="92"/>
      <c r="R1975" s="92"/>
      <c r="S1975" s="92"/>
      <c r="T1975" s="93"/>
      <c r="U1975" s="39"/>
      <c r="V1975" s="39"/>
      <c r="W1975" s="39"/>
      <c r="X1975" s="39"/>
      <c r="Y1975" s="39"/>
      <c r="Z1975" s="39"/>
      <c r="AA1975" s="39"/>
      <c r="AB1975" s="39"/>
      <c r="AC1975" s="39"/>
      <c r="AD1975" s="39"/>
      <c r="AE1975" s="39"/>
      <c r="AT1975" s="18" t="s">
        <v>221</v>
      </c>
      <c r="AU1975" s="18" t="s">
        <v>227</v>
      </c>
    </row>
    <row r="1976" s="2" customFormat="1">
      <c r="A1976" s="39"/>
      <c r="B1976" s="40"/>
      <c r="C1976" s="41"/>
      <c r="D1976" s="250" t="s">
        <v>362</v>
      </c>
      <c r="E1976" s="41"/>
      <c r="F1976" s="251" t="s">
        <v>1882</v>
      </c>
      <c r="G1976" s="41"/>
      <c r="H1976" s="41"/>
      <c r="I1976" s="235"/>
      <c r="J1976" s="41"/>
      <c r="K1976" s="41"/>
      <c r="L1976" s="45"/>
      <c r="M1976" s="236"/>
      <c r="N1976" s="237"/>
      <c r="O1976" s="92"/>
      <c r="P1976" s="92"/>
      <c r="Q1976" s="92"/>
      <c r="R1976" s="92"/>
      <c r="S1976" s="92"/>
      <c r="T1976" s="93"/>
      <c r="U1976" s="39"/>
      <c r="V1976" s="39"/>
      <c r="W1976" s="39"/>
      <c r="X1976" s="39"/>
      <c r="Y1976" s="39"/>
      <c r="Z1976" s="39"/>
      <c r="AA1976" s="39"/>
      <c r="AB1976" s="39"/>
      <c r="AC1976" s="39"/>
      <c r="AD1976" s="39"/>
      <c r="AE1976" s="39"/>
      <c r="AT1976" s="18" t="s">
        <v>362</v>
      </c>
      <c r="AU1976" s="18" t="s">
        <v>227</v>
      </c>
    </row>
    <row r="1977" s="13" customFormat="1">
      <c r="A1977" s="13"/>
      <c r="B1977" s="252"/>
      <c r="C1977" s="253"/>
      <c r="D1977" s="233" t="s">
        <v>364</v>
      </c>
      <c r="E1977" s="254" t="s">
        <v>1</v>
      </c>
      <c r="F1977" s="255" t="s">
        <v>535</v>
      </c>
      <c r="G1977" s="253"/>
      <c r="H1977" s="254" t="s">
        <v>1</v>
      </c>
      <c r="I1977" s="256"/>
      <c r="J1977" s="253"/>
      <c r="K1977" s="253"/>
      <c r="L1977" s="257"/>
      <c r="M1977" s="258"/>
      <c r="N1977" s="259"/>
      <c r="O1977" s="259"/>
      <c r="P1977" s="259"/>
      <c r="Q1977" s="259"/>
      <c r="R1977" s="259"/>
      <c r="S1977" s="259"/>
      <c r="T1977" s="260"/>
      <c r="U1977" s="13"/>
      <c r="V1977" s="13"/>
      <c r="W1977" s="13"/>
      <c r="X1977" s="13"/>
      <c r="Y1977" s="13"/>
      <c r="Z1977" s="13"/>
      <c r="AA1977" s="13"/>
      <c r="AB1977" s="13"/>
      <c r="AC1977" s="13"/>
      <c r="AD1977" s="13"/>
      <c r="AE1977" s="13"/>
      <c r="AT1977" s="261" t="s">
        <v>364</v>
      </c>
      <c r="AU1977" s="261" t="s">
        <v>227</v>
      </c>
      <c r="AV1977" s="13" t="s">
        <v>88</v>
      </c>
      <c r="AW1977" s="13" t="s">
        <v>36</v>
      </c>
      <c r="AX1977" s="13" t="s">
        <v>81</v>
      </c>
      <c r="AY1977" s="261" t="s">
        <v>215</v>
      </c>
    </row>
    <row r="1978" s="14" customFormat="1">
      <c r="A1978" s="14"/>
      <c r="B1978" s="262"/>
      <c r="C1978" s="263"/>
      <c r="D1978" s="233" t="s">
        <v>364</v>
      </c>
      <c r="E1978" s="264" t="s">
        <v>1</v>
      </c>
      <c r="F1978" s="265" t="s">
        <v>1883</v>
      </c>
      <c r="G1978" s="263"/>
      <c r="H1978" s="266">
        <v>91.069999999999993</v>
      </c>
      <c r="I1978" s="267"/>
      <c r="J1978" s="263"/>
      <c r="K1978" s="263"/>
      <c r="L1978" s="268"/>
      <c r="M1978" s="269"/>
      <c r="N1978" s="270"/>
      <c r="O1978" s="270"/>
      <c r="P1978" s="270"/>
      <c r="Q1978" s="270"/>
      <c r="R1978" s="270"/>
      <c r="S1978" s="270"/>
      <c r="T1978" s="271"/>
      <c r="U1978" s="14"/>
      <c r="V1978" s="14"/>
      <c r="W1978" s="14"/>
      <c r="X1978" s="14"/>
      <c r="Y1978" s="14"/>
      <c r="Z1978" s="14"/>
      <c r="AA1978" s="14"/>
      <c r="AB1978" s="14"/>
      <c r="AC1978" s="14"/>
      <c r="AD1978" s="14"/>
      <c r="AE1978" s="14"/>
      <c r="AT1978" s="272" t="s">
        <v>364</v>
      </c>
      <c r="AU1978" s="272" t="s">
        <v>227</v>
      </c>
      <c r="AV1978" s="14" t="s">
        <v>90</v>
      </c>
      <c r="AW1978" s="14" t="s">
        <v>36</v>
      </c>
      <c r="AX1978" s="14" t="s">
        <v>81</v>
      </c>
      <c r="AY1978" s="272" t="s">
        <v>215</v>
      </c>
    </row>
    <row r="1979" s="13" customFormat="1">
      <c r="A1979" s="13"/>
      <c r="B1979" s="252"/>
      <c r="C1979" s="253"/>
      <c r="D1979" s="233" t="s">
        <v>364</v>
      </c>
      <c r="E1979" s="254" t="s">
        <v>1</v>
      </c>
      <c r="F1979" s="255" t="s">
        <v>1884</v>
      </c>
      <c r="G1979" s="253"/>
      <c r="H1979" s="254" t="s">
        <v>1</v>
      </c>
      <c r="I1979" s="256"/>
      <c r="J1979" s="253"/>
      <c r="K1979" s="253"/>
      <c r="L1979" s="257"/>
      <c r="M1979" s="258"/>
      <c r="N1979" s="259"/>
      <c r="O1979" s="259"/>
      <c r="P1979" s="259"/>
      <c r="Q1979" s="259"/>
      <c r="R1979" s="259"/>
      <c r="S1979" s="259"/>
      <c r="T1979" s="260"/>
      <c r="U1979" s="13"/>
      <c r="V1979" s="13"/>
      <c r="W1979" s="13"/>
      <c r="X1979" s="13"/>
      <c r="Y1979" s="13"/>
      <c r="Z1979" s="13"/>
      <c r="AA1979" s="13"/>
      <c r="AB1979" s="13"/>
      <c r="AC1979" s="13"/>
      <c r="AD1979" s="13"/>
      <c r="AE1979" s="13"/>
      <c r="AT1979" s="261" t="s">
        <v>364</v>
      </c>
      <c r="AU1979" s="261" t="s">
        <v>227</v>
      </c>
      <c r="AV1979" s="13" t="s">
        <v>88</v>
      </c>
      <c r="AW1979" s="13" t="s">
        <v>36</v>
      </c>
      <c r="AX1979" s="13" t="s">
        <v>81</v>
      </c>
      <c r="AY1979" s="261" t="s">
        <v>215</v>
      </c>
    </row>
    <row r="1980" s="14" customFormat="1">
      <c r="A1980" s="14"/>
      <c r="B1980" s="262"/>
      <c r="C1980" s="263"/>
      <c r="D1980" s="233" t="s">
        <v>364</v>
      </c>
      <c r="E1980" s="264" t="s">
        <v>1</v>
      </c>
      <c r="F1980" s="265" t="s">
        <v>1885</v>
      </c>
      <c r="G1980" s="263"/>
      <c r="H1980" s="266">
        <v>39.5</v>
      </c>
      <c r="I1980" s="267"/>
      <c r="J1980" s="263"/>
      <c r="K1980" s="263"/>
      <c r="L1980" s="268"/>
      <c r="M1980" s="269"/>
      <c r="N1980" s="270"/>
      <c r="O1980" s="270"/>
      <c r="P1980" s="270"/>
      <c r="Q1980" s="270"/>
      <c r="R1980" s="270"/>
      <c r="S1980" s="270"/>
      <c r="T1980" s="271"/>
      <c r="U1980" s="14"/>
      <c r="V1980" s="14"/>
      <c r="W1980" s="14"/>
      <c r="X1980" s="14"/>
      <c r="Y1980" s="14"/>
      <c r="Z1980" s="14"/>
      <c r="AA1980" s="14"/>
      <c r="AB1980" s="14"/>
      <c r="AC1980" s="14"/>
      <c r="AD1980" s="14"/>
      <c r="AE1980" s="14"/>
      <c r="AT1980" s="272" t="s">
        <v>364</v>
      </c>
      <c r="AU1980" s="272" t="s">
        <v>227</v>
      </c>
      <c r="AV1980" s="14" t="s">
        <v>90</v>
      </c>
      <c r="AW1980" s="14" t="s">
        <v>36</v>
      </c>
      <c r="AX1980" s="14" t="s">
        <v>81</v>
      </c>
      <c r="AY1980" s="272" t="s">
        <v>215</v>
      </c>
    </row>
    <row r="1981" s="13" customFormat="1">
      <c r="A1981" s="13"/>
      <c r="B1981" s="252"/>
      <c r="C1981" s="253"/>
      <c r="D1981" s="233" t="s">
        <v>364</v>
      </c>
      <c r="E1981" s="254" t="s">
        <v>1</v>
      </c>
      <c r="F1981" s="255" t="s">
        <v>1886</v>
      </c>
      <c r="G1981" s="253"/>
      <c r="H1981" s="254" t="s">
        <v>1</v>
      </c>
      <c r="I1981" s="256"/>
      <c r="J1981" s="253"/>
      <c r="K1981" s="253"/>
      <c r="L1981" s="257"/>
      <c r="M1981" s="258"/>
      <c r="N1981" s="259"/>
      <c r="O1981" s="259"/>
      <c r="P1981" s="259"/>
      <c r="Q1981" s="259"/>
      <c r="R1981" s="259"/>
      <c r="S1981" s="259"/>
      <c r="T1981" s="260"/>
      <c r="U1981" s="13"/>
      <c r="V1981" s="13"/>
      <c r="W1981" s="13"/>
      <c r="X1981" s="13"/>
      <c r="Y1981" s="13"/>
      <c r="Z1981" s="13"/>
      <c r="AA1981" s="13"/>
      <c r="AB1981" s="13"/>
      <c r="AC1981" s="13"/>
      <c r="AD1981" s="13"/>
      <c r="AE1981" s="13"/>
      <c r="AT1981" s="261" t="s">
        <v>364</v>
      </c>
      <c r="AU1981" s="261" t="s">
        <v>227</v>
      </c>
      <c r="AV1981" s="13" t="s">
        <v>88</v>
      </c>
      <c r="AW1981" s="13" t="s">
        <v>36</v>
      </c>
      <c r="AX1981" s="13" t="s">
        <v>81</v>
      </c>
      <c r="AY1981" s="261" t="s">
        <v>215</v>
      </c>
    </row>
    <row r="1982" s="14" customFormat="1">
      <c r="A1982" s="14"/>
      <c r="B1982" s="262"/>
      <c r="C1982" s="263"/>
      <c r="D1982" s="233" t="s">
        <v>364</v>
      </c>
      <c r="E1982" s="264" t="s">
        <v>1</v>
      </c>
      <c r="F1982" s="265" t="s">
        <v>1887</v>
      </c>
      <c r="G1982" s="263"/>
      <c r="H1982" s="266">
        <v>17.690000000000001</v>
      </c>
      <c r="I1982" s="267"/>
      <c r="J1982" s="263"/>
      <c r="K1982" s="263"/>
      <c r="L1982" s="268"/>
      <c r="M1982" s="269"/>
      <c r="N1982" s="270"/>
      <c r="O1982" s="270"/>
      <c r="P1982" s="270"/>
      <c r="Q1982" s="270"/>
      <c r="R1982" s="270"/>
      <c r="S1982" s="270"/>
      <c r="T1982" s="271"/>
      <c r="U1982" s="14"/>
      <c r="V1982" s="14"/>
      <c r="W1982" s="14"/>
      <c r="X1982" s="14"/>
      <c r="Y1982" s="14"/>
      <c r="Z1982" s="14"/>
      <c r="AA1982" s="14"/>
      <c r="AB1982" s="14"/>
      <c r="AC1982" s="14"/>
      <c r="AD1982" s="14"/>
      <c r="AE1982" s="14"/>
      <c r="AT1982" s="272" t="s">
        <v>364</v>
      </c>
      <c r="AU1982" s="272" t="s">
        <v>227</v>
      </c>
      <c r="AV1982" s="14" t="s">
        <v>90</v>
      </c>
      <c r="AW1982" s="14" t="s">
        <v>36</v>
      </c>
      <c r="AX1982" s="14" t="s">
        <v>81</v>
      </c>
      <c r="AY1982" s="272" t="s">
        <v>215</v>
      </c>
    </row>
    <row r="1983" s="13" customFormat="1">
      <c r="A1983" s="13"/>
      <c r="B1983" s="252"/>
      <c r="C1983" s="253"/>
      <c r="D1983" s="233" t="s">
        <v>364</v>
      </c>
      <c r="E1983" s="254" t="s">
        <v>1</v>
      </c>
      <c r="F1983" s="255" t="s">
        <v>1888</v>
      </c>
      <c r="G1983" s="253"/>
      <c r="H1983" s="254" t="s">
        <v>1</v>
      </c>
      <c r="I1983" s="256"/>
      <c r="J1983" s="253"/>
      <c r="K1983" s="253"/>
      <c r="L1983" s="257"/>
      <c r="M1983" s="258"/>
      <c r="N1983" s="259"/>
      <c r="O1983" s="259"/>
      <c r="P1983" s="259"/>
      <c r="Q1983" s="259"/>
      <c r="R1983" s="259"/>
      <c r="S1983" s="259"/>
      <c r="T1983" s="260"/>
      <c r="U1983" s="13"/>
      <c r="V1983" s="13"/>
      <c r="W1983" s="13"/>
      <c r="X1983" s="13"/>
      <c r="Y1983" s="13"/>
      <c r="Z1983" s="13"/>
      <c r="AA1983" s="13"/>
      <c r="AB1983" s="13"/>
      <c r="AC1983" s="13"/>
      <c r="AD1983" s="13"/>
      <c r="AE1983" s="13"/>
      <c r="AT1983" s="261" t="s">
        <v>364</v>
      </c>
      <c r="AU1983" s="261" t="s">
        <v>227</v>
      </c>
      <c r="AV1983" s="13" t="s">
        <v>88</v>
      </c>
      <c r="AW1983" s="13" t="s">
        <v>36</v>
      </c>
      <c r="AX1983" s="13" t="s">
        <v>81</v>
      </c>
      <c r="AY1983" s="261" t="s">
        <v>215</v>
      </c>
    </row>
    <row r="1984" s="14" customFormat="1">
      <c r="A1984" s="14"/>
      <c r="B1984" s="262"/>
      <c r="C1984" s="263"/>
      <c r="D1984" s="233" t="s">
        <v>364</v>
      </c>
      <c r="E1984" s="264" t="s">
        <v>1</v>
      </c>
      <c r="F1984" s="265" t="s">
        <v>1889</v>
      </c>
      <c r="G1984" s="263"/>
      <c r="H1984" s="266">
        <v>65.900000000000006</v>
      </c>
      <c r="I1984" s="267"/>
      <c r="J1984" s="263"/>
      <c r="K1984" s="263"/>
      <c r="L1984" s="268"/>
      <c r="M1984" s="269"/>
      <c r="N1984" s="270"/>
      <c r="O1984" s="270"/>
      <c r="P1984" s="270"/>
      <c r="Q1984" s="270"/>
      <c r="R1984" s="270"/>
      <c r="S1984" s="270"/>
      <c r="T1984" s="271"/>
      <c r="U1984" s="14"/>
      <c r="V1984" s="14"/>
      <c r="W1984" s="14"/>
      <c r="X1984" s="14"/>
      <c r="Y1984" s="14"/>
      <c r="Z1984" s="14"/>
      <c r="AA1984" s="14"/>
      <c r="AB1984" s="14"/>
      <c r="AC1984" s="14"/>
      <c r="AD1984" s="14"/>
      <c r="AE1984" s="14"/>
      <c r="AT1984" s="272" t="s">
        <v>364</v>
      </c>
      <c r="AU1984" s="272" t="s">
        <v>227</v>
      </c>
      <c r="AV1984" s="14" t="s">
        <v>90</v>
      </c>
      <c r="AW1984" s="14" t="s">
        <v>36</v>
      </c>
      <c r="AX1984" s="14" t="s">
        <v>81</v>
      </c>
      <c r="AY1984" s="272" t="s">
        <v>215</v>
      </c>
    </row>
    <row r="1985" s="13" customFormat="1">
      <c r="A1985" s="13"/>
      <c r="B1985" s="252"/>
      <c r="C1985" s="253"/>
      <c r="D1985" s="233" t="s">
        <v>364</v>
      </c>
      <c r="E1985" s="254" t="s">
        <v>1</v>
      </c>
      <c r="F1985" s="255" t="s">
        <v>1890</v>
      </c>
      <c r="G1985" s="253"/>
      <c r="H1985" s="254" t="s">
        <v>1</v>
      </c>
      <c r="I1985" s="256"/>
      <c r="J1985" s="253"/>
      <c r="K1985" s="253"/>
      <c r="L1985" s="257"/>
      <c r="M1985" s="258"/>
      <c r="N1985" s="259"/>
      <c r="O1985" s="259"/>
      <c r="P1985" s="259"/>
      <c r="Q1985" s="259"/>
      <c r="R1985" s="259"/>
      <c r="S1985" s="259"/>
      <c r="T1985" s="260"/>
      <c r="U1985" s="13"/>
      <c r="V1985" s="13"/>
      <c r="W1985" s="13"/>
      <c r="X1985" s="13"/>
      <c r="Y1985" s="13"/>
      <c r="Z1985" s="13"/>
      <c r="AA1985" s="13"/>
      <c r="AB1985" s="13"/>
      <c r="AC1985" s="13"/>
      <c r="AD1985" s="13"/>
      <c r="AE1985" s="13"/>
      <c r="AT1985" s="261" t="s">
        <v>364</v>
      </c>
      <c r="AU1985" s="261" t="s">
        <v>227</v>
      </c>
      <c r="AV1985" s="13" t="s">
        <v>88</v>
      </c>
      <c r="AW1985" s="13" t="s">
        <v>36</v>
      </c>
      <c r="AX1985" s="13" t="s">
        <v>81</v>
      </c>
      <c r="AY1985" s="261" t="s">
        <v>215</v>
      </c>
    </row>
    <row r="1986" s="14" customFormat="1">
      <c r="A1986" s="14"/>
      <c r="B1986" s="262"/>
      <c r="C1986" s="263"/>
      <c r="D1986" s="233" t="s">
        <v>364</v>
      </c>
      <c r="E1986" s="264" t="s">
        <v>1</v>
      </c>
      <c r="F1986" s="265" t="s">
        <v>1891</v>
      </c>
      <c r="G1986" s="263"/>
      <c r="H1986" s="266">
        <v>4.1799999999999997</v>
      </c>
      <c r="I1986" s="267"/>
      <c r="J1986" s="263"/>
      <c r="K1986" s="263"/>
      <c r="L1986" s="268"/>
      <c r="M1986" s="269"/>
      <c r="N1986" s="270"/>
      <c r="O1986" s="270"/>
      <c r="P1986" s="270"/>
      <c r="Q1986" s="270"/>
      <c r="R1986" s="270"/>
      <c r="S1986" s="270"/>
      <c r="T1986" s="271"/>
      <c r="U1986" s="14"/>
      <c r="V1986" s="14"/>
      <c r="W1986" s="14"/>
      <c r="X1986" s="14"/>
      <c r="Y1986" s="14"/>
      <c r="Z1986" s="14"/>
      <c r="AA1986" s="14"/>
      <c r="AB1986" s="14"/>
      <c r="AC1986" s="14"/>
      <c r="AD1986" s="14"/>
      <c r="AE1986" s="14"/>
      <c r="AT1986" s="272" t="s">
        <v>364</v>
      </c>
      <c r="AU1986" s="272" t="s">
        <v>227</v>
      </c>
      <c r="AV1986" s="14" t="s">
        <v>90</v>
      </c>
      <c r="AW1986" s="14" t="s">
        <v>36</v>
      </c>
      <c r="AX1986" s="14" t="s">
        <v>81</v>
      </c>
      <c r="AY1986" s="272" t="s">
        <v>215</v>
      </c>
    </row>
    <row r="1987" s="16" customFormat="1">
      <c r="A1987" s="16"/>
      <c r="B1987" s="284"/>
      <c r="C1987" s="285"/>
      <c r="D1987" s="233" t="s">
        <v>364</v>
      </c>
      <c r="E1987" s="286" t="s">
        <v>1</v>
      </c>
      <c r="F1987" s="287" t="s">
        <v>403</v>
      </c>
      <c r="G1987" s="285"/>
      <c r="H1987" s="288">
        <v>218.34</v>
      </c>
      <c r="I1987" s="289"/>
      <c r="J1987" s="285"/>
      <c r="K1987" s="285"/>
      <c r="L1987" s="290"/>
      <c r="M1987" s="291"/>
      <c r="N1987" s="292"/>
      <c r="O1987" s="292"/>
      <c r="P1987" s="292"/>
      <c r="Q1987" s="292"/>
      <c r="R1987" s="292"/>
      <c r="S1987" s="292"/>
      <c r="T1987" s="293"/>
      <c r="U1987" s="16"/>
      <c r="V1987" s="16"/>
      <c r="W1987" s="16"/>
      <c r="X1987" s="16"/>
      <c r="Y1987" s="16"/>
      <c r="Z1987" s="16"/>
      <c r="AA1987" s="16"/>
      <c r="AB1987" s="16"/>
      <c r="AC1987" s="16"/>
      <c r="AD1987" s="16"/>
      <c r="AE1987" s="16"/>
      <c r="AT1987" s="294" t="s">
        <v>364</v>
      </c>
      <c r="AU1987" s="294" t="s">
        <v>227</v>
      </c>
      <c r="AV1987" s="16" t="s">
        <v>227</v>
      </c>
      <c r="AW1987" s="16" t="s">
        <v>36</v>
      </c>
      <c r="AX1987" s="16" t="s">
        <v>81</v>
      </c>
      <c r="AY1987" s="294" t="s">
        <v>215</v>
      </c>
    </row>
    <row r="1988" s="13" customFormat="1">
      <c r="A1988" s="13"/>
      <c r="B1988" s="252"/>
      <c r="C1988" s="253"/>
      <c r="D1988" s="233" t="s">
        <v>364</v>
      </c>
      <c r="E1988" s="254" t="s">
        <v>1</v>
      </c>
      <c r="F1988" s="255" t="s">
        <v>1892</v>
      </c>
      <c r="G1988" s="253"/>
      <c r="H1988" s="254" t="s">
        <v>1</v>
      </c>
      <c r="I1988" s="256"/>
      <c r="J1988" s="253"/>
      <c r="K1988" s="253"/>
      <c r="L1988" s="257"/>
      <c r="M1988" s="258"/>
      <c r="N1988" s="259"/>
      <c r="O1988" s="259"/>
      <c r="P1988" s="259"/>
      <c r="Q1988" s="259"/>
      <c r="R1988" s="259"/>
      <c r="S1988" s="259"/>
      <c r="T1988" s="260"/>
      <c r="U1988" s="13"/>
      <c r="V1988" s="13"/>
      <c r="W1988" s="13"/>
      <c r="X1988" s="13"/>
      <c r="Y1988" s="13"/>
      <c r="Z1988" s="13"/>
      <c r="AA1988" s="13"/>
      <c r="AB1988" s="13"/>
      <c r="AC1988" s="13"/>
      <c r="AD1988" s="13"/>
      <c r="AE1988" s="13"/>
      <c r="AT1988" s="261" t="s">
        <v>364</v>
      </c>
      <c r="AU1988" s="261" t="s">
        <v>227</v>
      </c>
      <c r="AV1988" s="13" t="s">
        <v>88</v>
      </c>
      <c r="AW1988" s="13" t="s">
        <v>36</v>
      </c>
      <c r="AX1988" s="13" t="s">
        <v>81</v>
      </c>
      <c r="AY1988" s="261" t="s">
        <v>215</v>
      </c>
    </row>
    <row r="1989" s="14" customFormat="1">
      <c r="A1989" s="14"/>
      <c r="B1989" s="262"/>
      <c r="C1989" s="263"/>
      <c r="D1989" s="233" t="s">
        <v>364</v>
      </c>
      <c r="E1989" s="264" t="s">
        <v>1</v>
      </c>
      <c r="F1989" s="265" t="s">
        <v>1893</v>
      </c>
      <c r="G1989" s="263"/>
      <c r="H1989" s="266">
        <v>202.97999999999999</v>
      </c>
      <c r="I1989" s="267"/>
      <c r="J1989" s="263"/>
      <c r="K1989" s="263"/>
      <c r="L1989" s="268"/>
      <c r="M1989" s="269"/>
      <c r="N1989" s="270"/>
      <c r="O1989" s="270"/>
      <c r="P1989" s="270"/>
      <c r="Q1989" s="270"/>
      <c r="R1989" s="270"/>
      <c r="S1989" s="270"/>
      <c r="T1989" s="271"/>
      <c r="U1989" s="14"/>
      <c r="V1989" s="14"/>
      <c r="W1989" s="14"/>
      <c r="X1989" s="14"/>
      <c r="Y1989" s="14"/>
      <c r="Z1989" s="14"/>
      <c r="AA1989" s="14"/>
      <c r="AB1989" s="14"/>
      <c r="AC1989" s="14"/>
      <c r="AD1989" s="14"/>
      <c r="AE1989" s="14"/>
      <c r="AT1989" s="272" t="s">
        <v>364</v>
      </c>
      <c r="AU1989" s="272" t="s">
        <v>227</v>
      </c>
      <c r="AV1989" s="14" t="s">
        <v>90</v>
      </c>
      <c r="AW1989" s="14" t="s">
        <v>36</v>
      </c>
      <c r="AX1989" s="14" t="s">
        <v>81</v>
      </c>
      <c r="AY1989" s="272" t="s">
        <v>215</v>
      </c>
    </row>
    <row r="1990" s="13" customFormat="1">
      <c r="A1990" s="13"/>
      <c r="B1990" s="252"/>
      <c r="C1990" s="253"/>
      <c r="D1990" s="233" t="s">
        <v>364</v>
      </c>
      <c r="E1990" s="254" t="s">
        <v>1</v>
      </c>
      <c r="F1990" s="255" t="s">
        <v>1894</v>
      </c>
      <c r="G1990" s="253"/>
      <c r="H1990" s="254" t="s">
        <v>1</v>
      </c>
      <c r="I1990" s="256"/>
      <c r="J1990" s="253"/>
      <c r="K1990" s="253"/>
      <c r="L1990" s="257"/>
      <c r="M1990" s="258"/>
      <c r="N1990" s="259"/>
      <c r="O1990" s="259"/>
      <c r="P1990" s="259"/>
      <c r="Q1990" s="259"/>
      <c r="R1990" s="259"/>
      <c r="S1990" s="259"/>
      <c r="T1990" s="260"/>
      <c r="U1990" s="13"/>
      <c r="V1990" s="13"/>
      <c r="W1990" s="13"/>
      <c r="X1990" s="13"/>
      <c r="Y1990" s="13"/>
      <c r="Z1990" s="13"/>
      <c r="AA1990" s="13"/>
      <c r="AB1990" s="13"/>
      <c r="AC1990" s="13"/>
      <c r="AD1990" s="13"/>
      <c r="AE1990" s="13"/>
      <c r="AT1990" s="261" t="s">
        <v>364</v>
      </c>
      <c r="AU1990" s="261" t="s">
        <v>227</v>
      </c>
      <c r="AV1990" s="13" t="s">
        <v>88</v>
      </c>
      <c r="AW1990" s="13" t="s">
        <v>36</v>
      </c>
      <c r="AX1990" s="13" t="s">
        <v>81</v>
      </c>
      <c r="AY1990" s="261" t="s">
        <v>215</v>
      </c>
    </row>
    <row r="1991" s="14" customFormat="1">
      <c r="A1991" s="14"/>
      <c r="B1991" s="262"/>
      <c r="C1991" s="263"/>
      <c r="D1991" s="233" t="s">
        <v>364</v>
      </c>
      <c r="E1991" s="264" t="s">
        <v>1</v>
      </c>
      <c r="F1991" s="265" t="s">
        <v>1895</v>
      </c>
      <c r="G1991" s="263"/>
      <c r="H1991" s="266">
        <v>31.93</v>
      </c>
      <c r="I1991" s="267"/>
      <c r="J1991" s="263"/>
      <c r="K1991" s="263"/>
      <c r="L1991" s="268"/>
      <c r="M1991" s="269"/>
      <c r="N1991" s="270"/>
      <c r="O1991" s="270"/>
      <c r="P1991" s="270"/>
      <c r="Q1991" s="270"/>
      <c r="R1991" s="270"/>
      <c r="S1991" s="270"/>
      <c r="T1991" s="271"/>
      <c r="U1991" s="14"/>
      <c r="V1991" s="14"/>
      <c r="W1991" s="14"/>
      <c r="X1991" s="14"/>
      <c r="Y1991" s="14"/>
      <c r="Z1991" s="14"/>
      <c r="AA1991" s="14"/>
      <c r="AB1991" s="14"/>
      <c r="AC1991" s="14"/>
      <c r="AD1991" s="14"/>
      <c r="AE1991" s="14"/>
      <c r="AT1991" s="272" t="s">
        <v>364</v>
      </c>
      <c r="AU1991" s="272" t="s">
        <v>227</v>
      </c>
      <c r="AV1991" s="14" t="s">
        <v>90</v>
      </c>
      <c r="AW1991" s="14" t="s">
        <v>36</v>
      </c>
      <c r="AX1991" s="14" t="s">
        <v>81</v>
      </c>
      <c r="AY1991" s="272" t="s">
        <v>215</v>
      </c>
    </row>
    <row r="1992" s="16" customFormat="1">
      <c r="A1992" s="16"/>
      <c r="B1992" s="284"/>
      <c r="C1992" s="285"/>
      <c r="D1992" s="233" t="s">
        <v>364</v>
      </c>
      <c r="E1992" s="286" t="s">
        <v>1</v>
      </c>
      <c r="F1992" s="287" t="s">
        <v>403</v>
      </c>
      <c r="G1992" s="285"/>
      <c r="H1992" s="288">
        <v>234.91</v>
      </c>
      <c r="I1992" s="289"/>
      <c r="J1992" s="285"/>
      <c r="K1992" s="285"/>
      <c r="L1992" s="290"/>
      <c r="M1992" s="291"/>
      <c r="N1992" s="292"/>
      <c r="O1992" s="292"/>
      <c r="P1992" s="292"/>
      <c r="Q1992" s="292"/>
      <c r="R1992" s="292"/>
      <c r="S1992" s="292"/>
      <c r="T1992" s="293"/>
      <c r="U1992" s="16"/>
      <c r="V1992" s="16"/>
      <c r="W1992" s="16"/>
      <c r="X1992" s="16"/>
      <c r="Y1992" s="16"/>
      <c r="Z1992" s="16"/>
      <c r="AA1992" s="16"/>
      <c r="AB1992" s="16"/>
      <c r="AC1992" s="16"/>
      <c r="AD1992" s="16"/>
      <c r="AE1992" s="16"/>
      <c r="AT1992" s="294" t="s">
        <v>364</v>
      </c>
      <c r="AU1992" s="294" t="s">
        <v>227</v>
      </c>
      <c r="AV1992" s="16" t="s">
        <v>227</v>
      </c>
      <c r="AW1992" s="16" t="s">
        <v>36</v>
      </c>
      <c r="AX1992" s="16" t="s">
        <v>81</v>
      </c>
      <c r="AY1992" s="294" t="s">
        <v>215</v>
      </c>
    </row>
    <row r="1993" s="15" customFormat="1">
      <c r="A1993" s="15"/>
      <c r="B1993" s="273"/>
      <c r="C1993" s="274"/>
      <c r="D1993" s="233" t="s">
        <v>364</v>
      </c>
      <c r="E1993" s="275" t="s">
        <v>1</v>
      </c>
      <c r="F1993" s="276" t="s">
        <v>368</v>
      </c>
      <c r="G1993" s="274"/>
      <c r="H1993" s="277">
        <v>453.25</v>
      </c>
      <c r="I1993" s="278"/>
      <c r="J1993" s="274"/>
      <c r="K1993" s="274"/>
      <c r="L1993" s="279"/>
      <c r="M1993" s="280"/>
      <c r="N1993" s="281"/>
      <c r="O1993" s="281"/>
      <c r="P1993" s="281"/>
      <c r="Q1993" s="281"/>
      <c r="R1993" s="281"/>
      <c r="S1993" s="281"/>
      <c r="T1993" s="282"/>
      <c r="U1993" s="15"/>
      <c r="V1993" s="15"/>
      <c r="W1993" s="15"/>
      <c r="X1993" s="15"/>
      <c r="Y1993" s="15"/>
      <c r="Z1993" s="15"/>
      <c r="AA1993" s="15"/>
      <c r="AB1993" s="15"/>
      <c r="AC1993" s="15"/>
      <c r="AD1993" s="15"/>
      <c r="AE1993" s="15"/>
      <c r="AT1993" s="283" t="s">
        <v>364</v>
      </c>
      <c r="AU1993" s="283" t="s">
        <v>227</v>
      </c>
      <c r="AV1993" s="15" t="s">
        <v>214</v>
      </c>
      <c r="AW1993" s="15" t="s">
        <v>36</v>
      </c>
      <c r="AX1993" s="15" t="s">
        <v>88</v>
      </c>
      <c r="AY1993" s="283" t="s">
        <v>215</v>
      </c>
    </row>
    <row r="1994" s="2" customFormat="1" ht="24.15" customHeight="1">
      <c r="A1994" s="39"/>
      <c r="B1994" s="40"/>
      <c r="C1994" s="220" t="s">
        <v>1896</v>
      </c>
      <c r="D1994" s="220" t="s">
        <v>216</v>
      </c>
      <c r="E1994" s="221" t="s">
        <v>1897</v>
      </c>
      <c r="F1994" s="222" t="s">
        <v>1898</v>
      </c>
      <c r="G1994" s="223" t="s">
        <v>523</v>
      </c>
      <c r="H1994" s="224">
        <v>3058.1500000000001</v>
      </c>
      <c r="I1994" s="225"/>
      <c r="J1994" s="226">
        <f>ROUND(I1994*H1994,2)</f>
        <v>0</v>
      </c>
      <c r="K1994" s="222" t="s">
        <v>359</v>
      </c>
      <c r="L1994" s="45"/>
      <c r="M1994" s="227" t="s">
        <v>1</v>
      </c>
      <c r="N1994" s="228" t="s">
        <v>46</v>
      </c>
      <c r="O1994" s="92"/>
      <c r="P1994" s="229">
        <f>O1994*H1994</f>
        <v>0</v>
      </c>
      <c r="Q1994" s="229">
        <v>0.010999999999999999</v>
      </c>
      <c r="R1994" s="229">
        <f>Q1994*H1994</f>
        <v>33.639649999999996</v>
      </c>
      <c r="S1994" s="229">
        <v>0</v>
      </c>
      <c r="T1994" s="230">
        <f>S1994*H1994</f>
        <v>0</v>
      </c>
      <c r="U1994" s="39"/>
      <c r="V1994" s="39"/>
      <c r="W1994" s="39"/>
      <c r="X1994" s="39"/>
      <c r="Y1994" s="39"/>
      <c r="Z1994" s="39"/>
      <c r="AA1994" s="39"/>
      <c r="AB1994" s="39"/>
      <c r="AC1994" s="39"/>
      <c r="AD1994" s="39"/>
      <c r="AE1994" s="39"/>
      <c r="AR1994" s="231" t="s">
        <v>214</v>
      </c>
      <c r="AT1994" s="231" t="s">
        <v>216</v>
      </c>
      <c r="AU1994" s="231" t="s">
        <v>227</v>
      </c>
      <c r="AY1994" s="18" t="s">
        <v>215</v>
      </c>
      <c r="BE1994" s="232">
        <f>IF(N1994="základní",J1994,0)</f>
        <v>0</v>
      </c>
      <c r="BF1994" s="232">
        <f>IF(N1994="snížená",J1994,0)</f>
        <v>0</v>
      </c>
      <c r="BG1994" s="232">
        <f>IF(N1994="zákl. přenesená",J1994,0)</f>
        <v>0</v>
      </c>
      <c r="BH1994" s="232">
        <f>IF(N1994="sníž. přenesená",J1994,0)</f>
        <v>0</v>
      </c>
      <c r="BI1994" s="232">
        <f>IF(N1994="nulová",J1994,0)</f>
        <v>0</v>
      </c>
      <c r="BJ1994" s="18" t="s">
        <v>88</v>
      </c>
      <c r="BK1994" s="232">
        <f>ROUND(I1994*H1994,2)</f>
        <v>0</v>
      </c>
      <c r="BL1994" s="18" t="s">
        <v>214</v>
      </c>
      <c r="BM1994" s="231" t="s">
        <v>1899</v>
      </c>
    </row>
    <row r="1995" s="2" customFormat="1">
      <c r="A1995" s="39"/>
      <c r="B1995" s="40"/>
      <c r="C1995" s="41"/>
      <c r="D1995" s="233" t="s">
        <v>221</v>
      </c>
      <c r="E1995" s="41"/>
      <c r="F1995" s="234" t="s">
        <v>1900</v>
      </c>
      <c r="G1995" s="41"/>
      <c r="H1995" s="41"/>
      <c r="I1995" s="235"/>
      <c r="J1995" s="41"/>
      <c r="K1995" s="41"/>
      <c r="L1995" s="45"/>
      <c r="M1995" s="236"/>
      <c r="N1995" s="237"/>
      <c r="O1995" s="92"/>
      <c r="P1995" s="92"/>
      <c r="Q1995" s="92"/>
      <c r="R1995" s="92"/>
      <c r="S1995" s="92"/>
      <c r="T1995" s="93"/>
      <c r="U1995" s="39"/>
      <c r="V1995" s="39"/>
      <c r="W1995" s="39"/>
      <c r="X1995" s="39"/>
      <c r="Y1995" s="39"/>
      <c r="Z1995" s="39"/>
      <c r="AA1995" s="39"/>
      <c r="AB1995" s="39"/>
      <c r="AC1995" s="39"/>
      <c r="AD1995" s="39"/>
      <c r="AE1995" s="39"/>
      <c r="AT1995" s="18" t="s">
        <v>221</v>
      </c>
      <c r="AU1995" s="18" t="s">
        <v>227</v>
      </c>
    </row>
    <row r="1996" s="2" customFormat="1">
      <c r="A1996" s="39"/>
      <c r="B1996" s="40"/>
      <c r="C1996" s="41"/>
      <c r="D1996" s="250" t="s">
        <v>362</v>
      </c>
      <c r="E1996" s="41"/>
      <c r="F1996" s="251" t="s">
        <v>1901</v>
      </c>
      <c r="G1996" s="41"/>
      <c r="H1996" s="41"/>
      <c r="I1996" s="235"/>
      <c r="J1996" s="41"/>
      <c r="K1996" s="41"/>
      <c r="L1996" s="45"/>
      <c r="M1996" s="236"/>
      <c r="N1996" s="237"/>
      <c r="O1996" s="92"/>
      <c r="P1996" s="92"/>
      <c r="Q1996" s="92"/>
      <c r="R1996" s="92"/>
      <c r="S1996" s="92"/>
      <c r="T1996" s="93"/>
      <c r="U1996" s="39"/>
      <c r="V1996" s="39"/>
      <c r="W1996" s="39"/>
      <c r="X1996" s="39"/>
      <c r="Y1996" s="39"/>
      <c r="Z1996" s="39"/>
      <c r="AA1996" s="39"/>
      <c r="AB1996" s="39"/>
      <c r="AC1996" s="39"/>
      <c r="AD1996" s="39"/>
      <c r="AE1996" s="39"/>
      <c r="AT1996" s="18" t="s">
        <v>362</v>
      </c>
      <c r="AU1996" s="18" t="s">
        <v>227</v>
      </c>
    </row>
    <row r="1997" s="13" customFormat="1">
      <c r="A1997" s="13"/>
      <c r="B1997" s="252"/>
      <c r="C1997" s="253"/>
      <c r="D1997" s="233" t="s">
        <v>364</v>
      </c>
      <c r="E1997" s="254" t="s">
        <v>1</v>
      </c>
      <c r="F1997" s="255" t="s">
        <v>535</v>
      </c>
      <c r="G1997" s="253"/>
      <c r="H1997" s="254" t="s">
        <v>1</v>
      </c>
      <c r="I1997" s="256"/>
      <c r="J1997" s="253"/>
      <c r="K1997" s="253"/>
      <c r="L1997" s="257"/>
      <c r="M1997" s="258"/>
      <c r="N1997" s="259"/>
      <c r="O1997" s="259"/>
      <c r="P1997" s="259"/>
      <c r="Q1997" s="259"/>
      <c r="R1997" s="259"/>
      <c r="S1997" s="259"/>
      <c r="T1997" s="260"/>
      <c r="U1997" s="13"/>
      <c r="V1997" s="13"/>
      <c r="W1997" s="13"/>
      <c r="X1997" s="13"/>
      <c r="Y1997" s="13"/>
      <c r="Z1997" s="13"/>
      <c r="AA1997" s="13"/>
      <c r="AB1997" s="13"/>
      <c r="AC1997" s="13"/>
      <c r="AD1997" s="13"/>
      <c r="AE1997" s="13"/>
      <c r="AT1997" s="261" t="s">
        <v>364</v>
      </c>
      <c r="AU1997" s="261" t="s">
        <v>227</v>
      </c>
      <c r="AV1997" s="13" t="s">
        <v>88</v>
      </c>
      <c r="AW1997" s="13" t="s">
        <v>36</v>
      </c>
      <c r="AX1997" s="13" t="s">
        <v>81</v>
      </c>
      <c r="AY1997" s="261" t="s">
        <v>215</v>
      </c>
    </row>
    <row r="1998" s="14" customFormat="1">
      <c r="A1998" s="14"/>
      <c r="B1998" s="262"/>
      <c r="C1998" s="263"/>
      <c r="D1998" s="233" t="s">
        <v>364</v>
      </c>
      <c r="E1998" s="264" t="s">
        <v>1</v>
      </c>
      <c r="F1998" s="265" t="s">
        <v>1902</v>
      </c>
      <c r="G1998" s="263"/>
      <c r="H1998" s="266">
        <v>546.41999999999996</v>
      </c>
      <c r="I1998" s="267"/>
      <c r="J1998" s="263"/>
      <c r="K1998" s="263"/>
      <c r="L1998" s="268"/>
      <c r="M1998" s="269"/>
      <c r="N1998" s="270"/>
      <c r="O1998" s="270"/>
      <c r="P1998" s="270"/>
      <c r="Q1998" s="270"/>
      <c r="R1998" s="270"/>
      <c r="S1998" s="270"/>
      <c r="T1998" s="271"/>
      <c r="U1998" s="14"/>
      <c r="V1998" s="14"/>
      <c r="W1998" s="14"/>
      <c r="X1998" s="14"/>
      <c r="Y1998" s="14"/>
      <c r="Z1998" s="14"/>
      <c r="AA1998" s="14"/>
      <c r="AB1998" s="14"/>
      <c r="AC1998" s="14"/>
      <c r="AD1998" s="14"/>
      <c r="AE1998" s="14"/>
      <c r="AT1998" s="272" t="s">
        <v>364</v>
      </c>
      <c r="AU1998" s="272" t="s">
        <v>227</v>
      </c>
      <c r="AV1998" s="14" t="s">
        <v>90</v>
      </c>
      <c r="AW1998" s="14" t="s">
        <v>36</v>
      </c>
      <c r="AX1998" s="14" t="s">
        <v>81</v>
      </c>
      <c r="AY1998" s="272" t="s">
        <v>215</v>
      </c>
    </row>
    <row r="1999" s="13" customFormat="1">
      <c r="A1999" s="13"/>
      <c r="B1999" s="252"/>
      <c r="C1999" s="253"/>
      <c r="D1999" s="233" t="s">
        <v>364</v>
      </c>
      <c r="E1999" s="254" t="s">
        <v>1</v>
      </c>
      <c r="F1999" s="255" t="s">
        <v>1884</v>
      </c>
      <c r="G1999" s="253"/>
      <c r="H1999" s="254" t="s">
        <v>1</v>
      </c>
      <c r="I1999" s="256"/>
      <c r="J1999" s="253"/>
      <c r="K1999" s="253"/>
      <c r="L1999" s="257"/>
      <c r="M1999" s="258"/>
      <c r="N1999" s="259"/>
      <c r="O1999" s="259"/>
      <c r="P1999" s="259"/>
      <c r="Q1999" s="259"/>
      <c r="R1999" s="259"/>
      <c r="S1999" s="259"/>
      <c r="T1999" s="260"/>
      <c r="U1999" s="13"/>
      <c r="V1999" s="13"/>
      <c r="W1999" s="13"/>
      <c r="X1999" s="13"/>
      <c r="Y1999" s="13"/>
      <c r="Z1999" s="13"/>
      <c r="AA1999" s="13"/>
      <c r="AB1999" s="13"/>
      <c r="AC1999" s="13"/>
      <c r="AD1999" s="13"/>
      <c r="AE1999" s="13"/>
      <c r="AT1999" s="261" t="s">
        <v>364</v>
      </c>
      <c r="AU1999" s="261" t="s">
        <v>227</v>
      </c>
      <c r="AV1999" s="13" t="s">
        <v>88</v>
      </c>
      <c r="AW1999" s="13" t="s">
        <v>36</v>
      </c>
      <c r="AX1999" s="13" t="s">
        <v>81</v>
      </c>
      <c r="AY1999" s="261" t="s">
        <v>215</v>
      </c>
    </row>
    <row r="2000" s="14" customFormat="1">
      <c r="A2000" s="14"/>
      <c r="B2000" s="262"/>
      <c r="C2000" s="263"/>
      <c r="D2000" s="233" t="s">
        <v>364</v>
      </c>
      <c r="E2000" s="264" t="s">
        <v>1</v>
      </c>
      <c r="F2000" s="265" t="s">
        <v>1903</v>
      </c>
      <c r="G2000" s="263"/>
      <c r="H2000" s="266">
        <v>237</v>
      </c>
      <c r="I2000" s="267"/>
      <c r="J2000" s="263"/>
      <c r="K2000" s="263"/>
      <c r="L2000" s="268"/>
      <c r="M2000" s="269"/>
      <c r="N2000" s="270"/>
      <c r="O2000" s="270"/>
      <c r="P2000" s="270"/>
      <c r="Q2000" s="270"/>
      <c r="R2000" s="270"/>
      <c r="S2000" s="270"/>
      <c r="T2000" s="271"/>
      <c r="U2000" s="14"/>
      <c r="V2000" s="14"/>
      <c r="W2000" s="14"/>
      <c r="X2000" s="14"/>
      <c r="Y2000" s="14"/>
      <c r="Z2000" s="14"/>
      <c r="AA2000" s="14"/>
      <c r="AB2000" s="14"/>
      <c r="AC2000" s="14"/>
      <c r="AD2000" s="14"/>
      <c r="AE2000" s="14"/>
      <c r="AT2000" s="272" t="s">
        <v>364</v>
      </c>
      <c r="AU2000" s="272" t="s">
        <v>227</v>
      </c>
      <c r="AV2000" s="14" t="s">
        <v>90</v>
      </c>
      <c r="AW2000" s="14" t="s">
        <v>36</v>
      </c>
      <c r="AX2000" s="14" t="s">
        <v>81</v>
      </c>
      <c r="AY2000" s="272" t="s">
        <v>215</v>
      </c>
    </row>
    <row r="2001" s="13" customFormat="1">
      <c r="A2001" s="13"/>
      <c r="B2001" s="252"/>
      <c r="C2001" s="253"/>
      <c r="D2001" s="233" t="s">
        <v>364</v>
      </c>
      <c r="E2001" s="254" t="s">
        <v>1</v>
      </c>
      <c r="F2001" s="255" t="s">
        <v>1886</v>
      </c>
      <c r="G2001" s="253"/>
      <c r="H2001" s="254" t="s">
        <v>1</v>
      </c>
      <c r="I2001" s="256"/>
      <c r="J2001" s="253"/>
      <c r="K2001" s="253"/>
      <c r="L2001" s="257"/>
      <c r="M2001" s="258"/>
      <c r="N2001" s="259"/>
      <c r="O2001" s="259"/>
      <c r="P2001" s="259"/>
      <c r="Q2001" s="259"/>
      <c r="R2001" s="259"/>
      <c r="S2001" s="259"/>
      <c r="T2001" s="260"/>
      <c r="U2001" s="13"/>
      <c r="V2001" s="13"/>
      <c r="W2001" s="13"/>
      <c r="X2001" s="13"/>
      <c r="Y2001" s="13"/>
      <c r="Z2001" s="13"/>
      <c r="AA2001" s="13"/>
      <c r="AB2001" s="13"/>
      <c r="AC2001" s="13"/>
      <c r="AD2001" s="13"/>
      <c r="AE2001" s="13"/>
      <c r="AT2001" s="261" t="s">
        <v>364</v>
      </c>
      <c r="AU2001" s="261" t="s">
        <v>227</v>
      </c>
      <c r="AV2001" s="13" t="s">
        <v>88</v>
      </c>
      <c r="AW2001" s="13" t="s">
        <v>36</v>
      </c>
      <c r="AX2001" s="13" t="s">
        <v>81</v>
      </c>
      <c r="AY2001" s="261" t="s">
        <v>215</v>
      </c>
    </row>
    <row r="2002" s="14" customFormat="1">
      <c r="A2002" s="14"/>
      <c r="B2002" s="262"/>
      <c r="C2002" s="263"/>
      <c r="D2002" s="233" t="s">
        <v>364</v>
      </c>
      <c r="E2002" s="264" t="s">
        <v>1</v>
      </c>
      <c r="F2002" s="265" t="s">
        <v>1904</v>
      </c>
      <c r="G2002" s="263"/>
      <c r="H2002" s="266">
        <v>70.760000000000005</v>
      </c>
      <c r="I2002" s="267"/>
      <c r="J2002" s="263"/>
      <c r="K2002" s="263"/>
      <c r="L2002" s="268"/>
      <c r="M2002" s="269"/>
      <c r="N2002" s="270"/>
      <c r="O2002" s="270"/>
      <c r="P2002" s="270"/>
      <c r="Q2002" s="270"/>
      <c r="R2002" s="270"/>
      <c r="S2002" s="270"/>
      <c r="T2002" s="271"/>
      <c r="U2002" s="14"/>
      <c r="V2002" s="14"/>
      <c r="W2002" s="14"/>
      <c r="X2002" s="14"/>
      <c r="Y2002" s="14"/>
      <c r="Z2002" s="14"/>
      <c r="AA2002" s="14"/>
      <c r="AB2002" s="14"/>
      <c r="AC2002" s="14"/>
      <c r="AD2002" s="14"/>
      <c r="AE2002" s="14"/>
      <c r="AT2002" s="272" t="s">
        <v>364</v>
      </c>
      <c r="AU2002" s="272" t="s">
        <v>227</v>
      </c>
      <c r="AV2002" s="14" t="s">
        <v>90</v>
      </c>
      <c r="AW2002" s="14" t="s">
        <v>36</v>
      </c>
      <c r="AX2002" s="14" t="s">
        <v>81</v>
      </c>
      <c r="AY2002" s="272" t="s">
        <v>215</v>
      </c>
    </row>
    <row r="2003" s="13" customFormat="1">
      <c r="A2003" s="13"/>
      <c r="B2003" s="252"/>
      <c r="C2003" s="253"/>
      <c r="D2003" s="233" t="s">
        <v>364</v>
      </c>
      <c r="E2003" s="254" t="s">
        <v>1</v>
      </c>
      <c r="F2003" s="255" t="s">
        <v>1888</v>
      </c>
      <c r="G2003" s="253"/>
      <c r="H2003" s="254" t="s">
        <v>1</v>
      </c>
      <c r="I2003" s="256"/>
      <c r="J2003" s="253"/>
      <c r="K2003" s="253"/>
      <c r="L2003" s="257"/>
      <c r="M2003" s="258"/>
      <c r="N2003" s="259"/>
      <c r="O2003" s="259"/>
      <c r="P2003" s="259"/>
      <c r="Q2003" s="259"/>
      <c r="R2003" s="259"/>
      <c r="S2003" s="259"/>
      <c r="T2003" s="260"/>
      <c r="U2003" s="13"/>
      <c r="V2003" s="13"/>
      <c r="W2003" s="13"/>
      <c r="X2003" s="13"/>
      <c r="Y2003" s="13"/>
      <c r="Z2003" s="13"/>
      <c r="AA2003" s="13"/>
      <c r="AB2003" s="13"/>
      <c r="AC2003" s="13"/>
      <c r="AD2003" s="13"/>
      <c r="AE2003" s="13"/>
      <c r="AT2003" s="261" t="s">
        <v>364</v>
      </c>
      <c r="AU2003" s="261" t="s">
        <v>227</v>
      </c>
      <c r="AV2003" s="13" t="s">
        <v>88</v>
      </c>
      <c r="AW2003" s="13" t="s">
        <v>36</v>
      </c>
      <c r="AX2003" s="13" t="s">
        <v>81</v>
      </c>
      <c r="AY2003" s="261" t="s">
        <v>215</v>
      </c>
    </row>
    <row r="2004" s="14" customFormat="1">
      <c r="A2004" s="14"/>
      <c r="B2004" s="262"/>
      <c r="C2004" s="263"/>
      <c r="D2004" s="233" t="s">
        <v>364</v>
      </c>
      <c r="E2004" s="264" t="s">
        <v>1</v>
      </c>
      <c r="F2004" s="265" t="s">
        <v>1905</v>
      </c>
      <c r="G2004" s="263"/>
      <c r="H2004" s="266">
        <v>395.39999999999998</v>
      </c>
      <c r="I2004" s="267"/>
      <c r="J2004" s="263"/>
      <c r="K2004" s="263"/>
      <c r="L2004" s="268"/>
      <c r="M2004" s="269"/>
      <c r="N2004" s="270"/>
      <c r="O2004" s="270"/>
      <c r="P2004" s="270"/>
      <c r="Q2004" s="270"/>
      <c r="R2004" s="270"/>
      <c r="S2004" s="270"/>
      <c r="T2004" s="271"/>
      <c r="U2004" s="14"/>
      <c r="V2004" s="14"/>
      <c r="W2004" s="14"/>
      <c r="X2004" s="14"/>
      <c r="Y2004" s="14"/>
      <c r="Z2004" s="14"/>
      <c r="AA2004" s="14"/>
      <c r="AB2004" s="14"/>
      <c r="AC2004" s="14"/>
      <c r="AD2004" s="14"/>
      <c r="AE2004" s="14"/>
      <c r="AT2004" s="272" t="s">
        <v>364</v>
      </c>
      <c r="AU2004" s="272" t="s">
        <v>227</v>
      </c>
      <c r="AV2004" s="14" t="s">
        <v>90</v>
      </c>
      <c r="AW2004" s="14" t="s">
        <v>36</v>
      </c>
      <c r="AX2004" s="14" t="s">
        <v>81</v>
      </c>
      <c r="AY2004" s="272" t="s">
        <v>215</v>
      </c>
    </row>
    <row r="2005" s="13" customFormat="1">
      <c r="A2005" s="13"/>
      <c r="B2005" s="252"/>
      <c r="C2005" s="253"/>
      <c r="D2005" s="233" t="s">
        <v>364</v>
      </c>
      <c r="E2005" s="254" t="s">
        <v>1</v>
      </c>
      <c r="F2005" s="255" t="s">
        <v>1890</v>
      </c>
      <c r="G2005" s="253"/>
      <c r="H2005" s="254" t="s">
        <v>1</v>
      </c>
      <c r="I2005" s="256"/>
      <c r="J2005" s="253"/>
      <c r="K2005" s="253"/>
      <c r="L2005" s="257"/>
      <c r="M2005" s="258"/>
      <c r="N2005" s="259"/>
      <c r="O2005" s="259"/>
      <c r="P2005" s="259"/>
      <c r="Q2005" s="259"/>
      <c r="R2005" s="259"/>
      <c r="S2005" s="259"/>
      <c r="T2005" s="260"/>
      <c r="U2005" s="13"/>
      <c r="V2005" s="13"/>
      <c r="W2005" s="13"/>
      <c r="X2005" s="13"/>
      <c r="Y2005" s="13"/>
      <c r="Z2005" s="13"/>
      <c r="AA2005" s="13"/>
      <c r="AB2005" s="13"/>
      <c r="AC2005" s="13"/>
      <c r="AD2005" s="13"/>
      <c r="AE2005" s="13"/>
      <c r="AT2005" s="261" t="s">
        <v>364</v>
      </c>
      <c r="AU2005" s="261" t="s">
        <v>227</v>
      </c>
      <c r="AV2005" s="13" t="s">
        <v>88</v>
      </c>
      <c r="AW2005" s="13" t="s">
        <v>36</v>
      </c>
      <c r="AX2005" s="13" t="s">
        <v>81</v>
      </c>
      <c r="AY2005" s="261" t="s">
        <v>215</v>
      </c>
    </row>
    <row r="2006" s="14" customFormat="1">
      <c r="A2006" s="14"/>
      <c r="B2006" s="262"/>
      <c r="C2006" s="263"/>
      <c r="D2006" s="233" t="s">
        <v>364</v>
      </c>
      <c r="E2006" s="264" t="s">
        <v>1</v>
      </c>
      <c r="F2006" s="265" t="s">
        <v>1906</v>
      </c>
      <c r="G2006" s="263"/>
      <c r="H2006" s="266">
        <v>25.079999999999998</v>
      </c>
      <c r="I2006" s="267"/>
      <c r="J2006" s="263"/>
      <c r="K2006" s="263"/>
      <c r="L2006" s="268"/>
      <c r="M2006" s="269"/>
      <c r="N2006" s="270"/>
      <c r="O2006" s="270"/>
      <c r="P2006" s="270"/>
      <c r="Q2006" s="270"/>
      <c r="R2006" s="270"/>
      <c r="S2006" s="270"/>
      <c r="T2006" s="271"/>
      <c r="U2006" s="14"/>
      <c r="V2006" s="14"/>
      <c r="W2006" s="14"/>
      <c r="X2006" s="14"/>
      <c r="Y2006" s="14"/>
      <c r="Z2006" s="14"/>
      <c r="AA2006" s="14"/>
      <c r="AB2006" s="14"/>
      <c r="AC2006" s="14"/>
      <c r="AD2006" s="14"/>
      <c r="AE2006" s="14"/>
      <c r="AT2006" s="272" t="s">
        <v>364</v>
      </c>
      <c r="AU2006" s="272" t="s">
        <v>227</v>
      </c>
      <c r="AV2006" s="14" t="s">
        <v>90</v>
      </c>
      <c r="AW2006" s="14" t="s">
        <v>36</v>
      </c>
      <c r="AX2006" s="14" t="s">
        <v>81</v>
      </c>
      <c r="AY2006" s="272" t="s">
        <v>215</v>
      </c>
    </row>
    <row r="2007" s="16" customFormat="1">
      <c r="A2007" s="16"/>
      <c r="B2007" s="284"/>
      <c r="C2007" s="285"/>
      <c r="D2007" s="233" t="s">
        <v>364</v>
      </c>
      <c r="E2007" s="286" t="s">
        <v>1</v>
      </c>
      <c r="F2007" s="287" t="s">
        <v>403</v>
      </c>
      <c r="G2007" s="285"/>
      <c r="H2007" s="288">
        <v>1274.6600000000001</v>
      </c>
      <c r="I2007" s="289"/>
      <c r="J2007" s="285"/>
      <c r="K2007" s="285"/>
      <c r="L2007" s="290"/>
      <c r="M2007" s="291"/>
      <c r="N2007" s="292"/>
      <c r="O2007" s="292"/>
      <c r="P2007" s="292"/>
      <c r="Q2007" s="292"/>
      <c r="R2007" s="292"/>
      <c r="S2007" s="292"/>
      <c r="T2007" s="293"/>
      <c r="U2007" s="16"/>
      <c r="V2007" s="16"/>
      <c r="W2007" s="16"/>
      <c r="X2007" s="16"/>
      <c r="Y2007" s="16"/>
      <c r="Z2007" s="16"/>
      <c r="AA2007" s="16"/>
      <c r="AB2007" s="16"/>
      <c r="AC2007" s="16"/>
      <c r="AD2007" s="16"/>
      <c r="AE2007" s="16"/>
      <c r="AT2007" s="294" t="s">
        <v>364</v>
      </c>
      <c r="AU2007" s="294" t="s">
        <v>227</v>
      </c>
      <c r="AV2007" s="16" t="s">
        <v>227</v>
      </c>
      <c r="AW2007" s="16" t="s">
        <v>36</v>
      </c>
      <c r="AX2007" s="16" t="s">
        <v>81</v>
      </c>
      <c r="AY2007" s="294" t="s">
        <v>215</v>
      </c>
    </row>
    <row r="2008" s="13" customFormat="1">
      <c r="A2008" s="13"/>
      <c r="B2008" s="252"/>
      <c r="C2008" s="253"/>
      <c r="D2008" s="233" t="s">
        <v>364</v>
      </c>
      <c r="E2008" s="254" t="s">
        <v>1</v>
      </c>
      <c r="F2008" s="255" t="s">
        <v>1892</v>
      </c>
      <c r="G2008" s="253"/>
      <c r="H2008" s="254" t="s">
        <v>1</v>
      </c>
      <c r="I2008" s="256"/>
      <c r="J2008" s="253"/>
      <c r="K2008" s="253"/>
      <c r="L2008" s="257"/>
      <c r="M2008" s="258"/>
      <c r="N2008" s="259"/>
      <c r="O2008" s="259"/>
      <c r="P2008" s="259"/>
      <c r="Q2008" s="259"/>
      <c r="R2008" s="259"/>
      <c r="S2008" s="259"/>
      <c r="T2008" s="260"/>
      <c r="U2008" s="13"/>
      <c r="V2008" s="13"/>
      <c r="W2008" s="13"/>
      <c r="X2008" s="13"/>
      <c r="Y2008" s="13"/>
      <c r="Z2008" s="13"/>
      <c r="AA2008" s="13"/>
      <c r="AB2008" s="13"/>
      <c r="AC2008" s="13"/>
      <c r="AD2008" s="13"/>
      <c r="AE2008" s="13"/>
      <c r="AT2008" s="261" t="s">
        <v>364</v>
      </c>
      <c r="AU2008" s="261" t="s">
        <v>227</v>
      </c>
      <c r="AV2008" s="13" t="s">
        <v>88</v>
      </c>
      <c r="AW2008" s="13" t="s">
        <v>36</v>
      </c>
      <c r="AX2008" s="13" t="s">
        <v>81</v>
      </c>
      <c r="AY2008" s="261" t="s">
        <v>215</v>
      </c>
    </row>
    <row r="2009" s="14" customFormat="1">
      <c r="A2009" s="14"/>
      <c r="B2009" s="262"/>
      <c r="C2009" s="263"/>
      <c r="D2009" s="233" t="s">
        <v>364</v>
      </c>
      <c r="E2009" s="264" t="s">
        <v>1</v>
      </c>
      <c r="F2009" s="265" t="s">
        <v>1907</v>
      </c>
      <c r="G2009" s="263"/>
      <c r="H2009" s="266">
        <v>1623.8399999999999</v>
      </c>
      <c r="I2009" s="267"/>
      <c r="J2009" s="263"/>
      <c r="K2009" s="263"/>
      <c r="L2009" s="268"/>
      <c r="M2009" s="269"/>
      <c r="N2009" s="270"/>
      <c r="O2009" s="270"/>
      <c r="P2009" s="270"/>
      <c r="Q2009" s="270"/>
      <c r="R2009" s="270"/>
      <c r="S2009" s="270"/>
      <c r="T2009" s="271"/>
      <c r="U2009" s="14"/>
      <c r="V2009" s="14"/>
      <c r="W2009" s="14"/>
      <c r="X2009" s="14"/>
      <c r="Y2009" s="14"/>
      <c r="Z2009" s="14"/>
      <c r="AA2009" s="14"/>
      <c r="AB2009" s="14"/>
      <c r="AC2009" s="14"/>
      <c r="AD2009" s="14"/>
      <c r="AE2009" s="14"/>
      <c r="AT2009" s="272" t="s">
        <v>364</v>
      </c>
      <c r="AU2009" s="272" t="s">
        <v>227</v>
      </c>
      <c r="AV2009" s="14" t="s">
        <v>90</v>
      </c>
      <c r="AW2009" s="14" t="s">
        <v>36</v>
      </c>
      <c r="AX2009" s="14" t="s">
        <v>81</v>
      </c>
      <c r="AY2009" s="272" t="s">
        <v>215</v>
      </c>
    </row>
    <row r="2010" s="13" customFormat="1">
      <c r="A2010" s="13"/>
      <c r="B2010" s="252"/>
      <c r="C2010" s="253"/>
      <c r="D2010" s="233" t="s">
        <v>364</v>
      </c>
      <c r="E2010" s="254" t="s">
        <v>1</v>
      </c>
      <c r="F2010" s="255" t="s">
        <v>1894</v>
      </c>
      <c r="G2010" s="253"/>
      <c r="H2010" s="254" t="s">
        <v>1</v>
      </c>
      <c r="I2010" s="256"/>
      <c r="J2010" s="253"/>
      <c r="K2010" s="253"/>
      <c r="L2010" s="257"/>
      <c r="M2010" s="258"/>
      <c r="N2010" s="259"/>
      <c r="O2010" s="259"/>
      <c r="P2010" s="259"/>
      <c r="Q2010" s="259"/>
      <c r="R2010" s="259"/>
      <c r="S2010" s="259"/>
      <c r="T2010" s="260"/>
      <c r="U2010" s="13"/>
      <c r="V2010" s="13"/>
      <c r="W2010" s="13"/>
      <c r="X2010" s="13"/>
      <c r="Y2010" s="13"/>
      <c r="Z2010" s="13"/>
      <c r="AA2010" s="13"/>
      <c r="AB2010" s="13"/>
      <c r="AC2010" s="13"/>
      <c r="AD2010" s="13"/>
      <c r="AE2010" s="13"/>
      <c r="AT2010" s="261" t="s">
        <v>364</v>
      </c>
      <c r="AU2010" s="261" t="s">
        <v>227</v>
      </c>
      <c r="AV2010" s="13" t="s">
        <v>88</v>
      </c>
      <c r="AW2010" s="13" t="s">
        <v>36</v>
      </c>
      <c r="AX2010" s="13" t="s">
        <v>81</v>
      </c>
      <c r="AY2010" s="261" t="s">
        <v>215</v>
      </c>
    </row>
    <row r="2011" s="14" customFormat="1">
      <c r="A2011" s="14"/>
      <c r="B2011" s="262"/>
      <c r="C2011" s="263"/>
      <c r="D2011" s="233" t="s">
        <v>364</v>
      </c>
      <c r="E2011" s="264" t="s">
        <v>1</v>
      </c>
      <c r="F2011" s="265" t="s">
        <v>1908</v>
      </c>
      <c r="G2011" s="263"/>
      <c r="H2011" s="266">
        <v>159.65000000000001</v>
      </c>
      <c r="I2011" s="267"/>
      <c r="J2011" s="263"/>
      <c r="K2011" s="263"/>
      <c r="L2011" s="268"/>
      <c r="M2011" s="269"/>
      <c r="N2011" s="270"/>
      <c r="O2011" s="270"/>
      <c r="P2011" s="270"/>
      <c r="Q2011" s="270"/>
      <c r="R2011" s="270"/>
      <c r="S2011" s="270"/>
      <c r="T2011" s="271"/>
      <c r="U2011" s="14"/>
      <c r="V2011" s="14"/>
      <c r="W2011" s="14"/>
      <c r="X2011" s="14"/>
      <c r="Y2011" s="14"/>
      <c r="Z2011" s="14"/>
      <c r="AA2011" s="14"/>
      <c r="AB2011" s="14"/>
      <c r="AC2011" s="14"/>
      <c r="AD2011" s="14"/>
      <c r="AE2011" s="14"/>
      <c r="AT2011" s="272" t="s">
        <v>364</v>
      </c>
      <c r="AU2011" s="272" t="s">
        <v>227</v>
      </c>
      <c r="AV2011" s="14" t="s">
        <v>90</v>
      </c>
      <c r="AW2011" s="14" t="s">
        <v>36</v>
      </c>
      <c r="AX2011" s="14" t="s">
        <v>81</v>
      </c>
      <c r="AY2011" s="272" t="s">
        <v>215</v>
      </c>
    </row>
    <row r="2012" s="16" customFormat="1">
      <c r="A2012" s="16"/>
      <c r="B2012" s="284"/>
      <c r="C2012" s="285"/>
      <c r="D2012" s="233" t="s">
        <v>364</v>
      </c>
      <c r="E2012" s="286" t="s">
        <v>1</v>
      </c>
      <c r="F2012" s="287" t="s">
        <v>403</v>
      </c>
      <c r="G2012" s="285"/>
      <c r="H2012" s="288">
        <v>1783.49</v>
      </c>
      <c r="I2012" s="289"/>
      <c r="J2012" s="285"/>
      <c r="K2012" s="285"/>
      <c r="L2012" s="290"/>
      <c r="M2012" s="291"/>
      <c r="N2012" s="292"/>
      <c r="O2012" s="292"/>
      <c r="P2012" s="292"/>
      <c r="Q2012" s="292"/>
      <c r="R2012" s="292"/>
      <c r="S2012" s="292"/>
      <c r="T2012" s="293"/>
      <c r="U2012" s="16"/>
      <c r="V2012" s="16"/>
      <c r="W2012" s="16"/>
      <c r="X2012" s="16"/>
      <c r="Y2012" s="16"/>
      <c r="Z2012" s="16"/>
      <c r="AA2012" s="16"/>
      <c r="AB2012" s="16"/>
      <c r="AC2012" s="16"/>
      <c r="AD2012" s="16"/>
      <c r="AE2012" s="16"/>
      <c r="AT2012" s="294" t="s">
        <v>364</v>
      </c>
      <c r="AU2012" s="294" t="s">
        <v>227</v>
      </c>
      <c r="AV2012" s="16" t="s">
        <v>227</v>
      </c>
      <c r="AW2012" s="16" t="s">
        <v>36</v>
      </c>
      <c r="AX2012" s="16" t="s">
        <v>81</v>
      </c>
      <c r="AY2012" s="294" t="s">
        <v>215</v>
      </c>
    </row>
    <row r="2013" s="15" customFormat="1">
      <c r="A2013" s="15"/>
      <c r="B2013" s="273"/>
      <c r="C2013" s="274"/>
      <c r="D2013" s="233" t="s">
        <v>364</v>
      </c>
      <c r="E2013" s="275" t="s">
        <v>1</v>
      </c>
      <c r="F2013" s="276" t="s">
        <v>368</v>
      </c>
      <c r="G2013" s="274"/>
      <c r="H2013" s="277">
        <v>3058.1500000000001</v>
      </c>
      <c r="I2013" s="278"/>
      <c r="J2013" s="274"/>
      <c r="K2013" s="274"/>
      <c r="L2013" s="279"/>
      <c r="M2013" s="280"/>
      <c r="N2013" s="281"/>
      <c r="O2013" s="281"/>
      <c r="P2013" s="281"/>
      <c r="Q2013" s="281"/>
      <c r="R2013" s="281"/>
      <c r="S2013" s="281"/>
      <c r="T2013" s="282"/>
      <c r="U2013" s="15"/>
      <c r="V2013" s="15"/>
      <c r="W2013" s="15"/>
      <c r="X2013" s="15"/>
      <c r="Y2013" s="15"/>
      <c r="Z2013" s="15"/>
      <c r="AA2013" s="15"/>
      <c r="AB2013" s="15"/>
      <c r="AC2013" s="15"/>
      <c r="AD2013" s="15"/>
      <c r="AE2013" s="15"/>
      <c r="AT2013" s="283" t="s">
        <v>364</v>
      </c>
      <c r="AU2013" s="283" t="s">
        <v>227</v>
      </c>
      <c r="AV2013" s="15" t="s">
        <v>214</v>
      </c>
      <c r="AW2013" s="15" t="s">
        <v>36</v>
      </c>
      <c r="AX2013" s="15" t="s">
        <v>88</v>
      </c>
      <c r="AY2013" s="283" t="s">
        <v>215</v>
      </c>
    </row>
    <row r="2014" s="2" customFormat="1" ht="16.5" customHeight="1">
      <c r="A2014" s="39"/>
      <c r="B2014" s="40"/>
      <c r="C2014" s="220" t="s">
        <v>1909</v>
      </c>
      <c r="D2014" s="220" t="s">
        <v>216</v>
      </c>
      <c r="E2014" s="221" t="s">
        <v>1910</v>
      </c>
      <c r="F2014" s="222" t="s">
        <v>1911</v>
      </c>
      <c r="G2014" s="223" t="s">
        <v>523</v>
      </c>
      <c r="H2014" s="224">
        <v>692.75</v>
      </c>
      <c r="I2014" s="225"/>
      <c r="J2014" s="226">
        <f>ROUND(I2014*H2014,2)</f>
        <v>0</v>
      </c>
      <c r="K2014" s="222" t="s">
        <v>359</v>
      </c>
      <c r="L2014" s="45"/>
      <c r="M2014" s="227" t="s">
        <v>1</v>
      </c>
      <c r="N2014" s="228" t="s">
        <v>46</v>
      </c>
      <c r="O2014" s="92"/>
      <c r="P2014" s="229">
        <f>O2014*H2014</f>
        <v>0</v>
      </c>
      <c r="Q2014" s="229">
        <v>0.00012999999999999999</v>
      </c>
      <c r="R2014" s="229">
        <f>Q2014*H2014</f>
        <v>0.090057499999999999</v>
      </c>
      <c r="S2014" s="229">
        <v>0</v>
      </c>
      <c r="T2014" s="230">
        <f>S2014*H2014</f>
        <v>0</v>
      </c>
      <c r="U2014" s="39"/>
      <c r="V2014" s="39"/>
      <c r="W2014" s="39"/>
      <c r="X2014" s="39"/>
      <c r="Y2014" s="39"/>
      <c r="Z2014" s="39"/>
      <c r="AA2014" s="39"/>
      <c r="AB2014" s="39"/>
      <c r="AC2014" s="39"/>
      <c r="AD2014" s="39"/>
      <c r="AE2014" s="39"/>
      <c r="AR2014" s="231" t="s">
        <v>214</v>
      </c>
      <c r="AT2014" s="231" t="s">
        <v>216</v>
      </c>
      <c r="AU2014" s="231" t="s">
        <v>227</v>
      </c>
      <c r="AY2014" s="18" t="s">
        <v>215</v>
      </c>
      <c r="BE2014" s="232">
        <f>IF(N2014="základní",J2014,0)</f>
        <v>0</v>
      </c>
      <c r="BF2014" s="232">
        <f>IF(N2014="snížená",J2014,0)</f>
        <v>0</v>
      </c>
      <c r="BG2014" s="232">
        <f>IF(N2014="zákl. přenesená",J2014,0)</f>
        <v>0</v>
      </c>
      <c r="BH2014" s="232">
        <f>IF(N2014="sníž. přenesená",J2014,0)</f>
        <v>0</v>
      </c>
      <c r="BI2014" s="232">
        <f>IF(N2014="nulová",J2014,0)</f>
        <v>0</v>
      </c>
      <c r="BJ2014" s="18" t="s">
        <v>88</v>
      </c>
      <c r="BK2014" s="232">
        <f>ROUND(I2014*H2014,2)</f>
        <v>0</v>
      </c>
      <c r="BL2014" s="18" t="s">
        <v>214</v>
      </c>
      <c r="BM2014" s="231" t="s">
        <v>1912</v>
      </c>
    </row>
    <row r="2015" s="2" customFormat="1">
      <c r="A2015" s="39"/>
      <c r="B2015" s="40"/>
      <c r="C2015" s="41"/>
      <c r="D2015" s="233" t="s">
        <v>221</v>
      </c>
      <c r="E2015" s="41"/>
      <c r="F2015" s="234" t="s">
        <v>1913</v>
      </c>
      <c r="G2015" s="41"/>
      <c r="H2015" s="41"/>
      <c r="I2015" s="235"/>
      <c r="J2015" s="41"/>
      <c r="K2015" s="41"/>
      <c r="L2015" s="45"/>
      <c r="M2015" s="236"/>
      <c r="N2015" s="237"/>
      <c r="O2015" s="92"/>
      <c r="P2015" s="92"/>
      <c r="Q2015" s="92"/>
      <c r="R2015" s="92"/>
      <c r="S2015" s="92"/>
      <c r="T2015" s="93"/>
      <c r="U2015" s="39"/>
      <c r="V2015" s="39"/>
      <c r="W2015" s="39"/>
      <c r="X2015" s="39"/>
      <c r="Y2015" s="39"/>
      <c r="Z2015" s="39"/>
      <c r="AA2015" s="39"/>
      <c r="AB2015" s="39"/>
      <c r="AC2015" s="39"/>
      <c r="AD2015" s="39"/>
      <c r="AE2015" s="39"/>
      <c r="AT2015" s="18" t="s">
        <v>221</v>
      </c>
      <c r="AU2015" s="18" t="s">
        <v>227</v>
      </c>
    </row>
    <row r="2016" s="2" customFormat="1">
      <c r="A2016" s="39"/>
      <c r="B2016" s="40"/>
      <c r="C2016" s="41"/>
      <c r="D2016" s="250" t="s">
        <v>362</v>
      </c>
      <c r="E2016" s="41"/>
      <c r="F2016" s="251" t="s">
        <v>1914</v>
      </c>
      <c r="G2016" s="41"/>
      <c r="H2016" s="41"/>
      <c r="I2016" s="235"/>
      <c r="J2016" s="41"/>
      <c r="K2016" s="41"/>
      <c r="L2016" s="45"/>
      <c r="M2016" s="236"/>
      <c r="N2016" s="237"/>
      <c r="O2016" s="92"/>
      <c r="P2016" s="92"/>
      <c r="Q2016" s="92"/>
      <c r="R2016" s="92"/>
      <c r="S2016" s="92"/>
      <c r="T2016" s="93"/>
      <c r="U2016" s="39"/>
      <c r="V2016" s="39"/>
      <c r="W2016" s="39"/>
      <c r="X2016" s="39"/>
      <c r="Y2016" s="39"/>
      <c r="Z2016" s="39"/>
      <c r="AA2016" s="39"/>
      <c r="AB2016" s="39"/>
      <c r="AC2016" s="39"/>
      <c r="AD2016" s="39"/>
      <c r="AE2016" s="39"/>
      <c r="AT2016" s="18" t="s">
        <v>362</v>
      </c>
      <c r="AU2016" s="18" t="s">
        <v>227</v>
      </c>
    </row>
    <row r="2017" s="13" customFormat="1">
      <c r="A2017" s="13"/>
      <c r="B2017" s="252"/>
      <c r="C2017" s="253"/>
      <c r="D2017" s="233" t="s">
        <v>364</v>
      </c>
      <c r="E2017" s="254" t="s">
        <v>1</v>
      </c>
      <c r="F2017" s="255" t="s">
        <v>535</v>
      </c>
      <c r="G2017" s="253"/>
      <c r="H2017" s="254" t="s">
        <v>1</v>
      </c>
      <c r="I2017" s="256"/>
      <c r="J2017" s="253"/>
      <c r="K2017" s="253"/>
      <c r="L2017" s="257"/>
      <c r="M2017" s="258"/>
      <c r="N2017" s="259"/>
      <c r="O2017" s="259"/>
      <c r="P2017" s="259"/>
      <c r="Q2017" s="259"/>
      <c r="R2017" s="259"/>
      <c r="S2017" s="259"/>
      <c r="T2017" s="260"/>
      <c r="U2017" s="13"/>
      <c r="V2017" s="13"/>
      <c r="W2017" s="13"/>
      <c r="X2017" s="13"/>
      <c r="Y2017" s="13"/>
      <c r="Z2017" s="13"/>
      <c r="AA2017" s="13"/>
      <c r="AB2017" s="13"/>
      <c r="AC2017" s="13"/>
      <c r="AD2017" s="13"/>
      <c r="AE2017" s="13"/>
      <c r="AT2017" s="261" t="s">
        <v>364</v>
      </c>
      <c r="AU2017" s="261" t="s">
        <v>227</v>
      </c>
      <c r="AV2017" s="13" t="s">
        <v>88</v>
      </c>
      <c r="AW2017" s="13" t="s">
        <v>36</v>
      </c>
      <c r="AX2017" s="13" t="s">
        <v>81</v>
      </c>
      <c r="AY2017" s="261" t="s">
        <v>215</v>
      </c>
    </row>
    <row r="2018" s="14" customFormat="1">
      <c r="A2018" s="14"/>
      <c r="B2018" s="262"/>
      <c r="C2018" s="263"/>
      <c r="D2018" s="233" t="s">
        <v>364</v>
      </c>
      <c r="E2018" s="264" t="s">
        <v>1</v>
      </c>
      <c r="F2018" s="265" t="s">
        <v>1883</v>
      </c>
      <c r="G2018" s="263"/>
      <c r="H2018" s="266">
        <v>91.069999999999993</v>
      </c>
      <c r="I2018" s="267"/>
      <c r="J2018" s="263"/>
      <c r="K2018" s="263"/>
      <c r="L2018" s="268"/>
      <c r="M2018" s="269"/>
      <c r="N2018" s="270"/>
      <c r="O2018" s="270"/>
      <c r="P2018" s="270"/>
      <c r="Q2018" s="270"/>
      <c r="R2018" s="270"/>
      <c r="S2018" s="270"/>
      <c r="T2018" s="271"/>
      <c r="U2018" s="14"/>
      <c r="V2018" s="14"/>
      <c r="W2018" s="14"/>
      <c r="X2018" s="14"/>
      <c r="Y2018" s="14"/>
      <c r="Z2018" s="14"/>
      <c r="AA2018" s="14"/>
      <c r="AB2018" s="14"/>
      <c r="AC2018" s="14"/>
      <c r="AD2018" s="14"/>
      <c r="AE2018" s="14"/>
      <c r="AT2018" s="272" t="s">
        <v>364</v>
      </c>
      <c r="AU2018" s="272" t="s">
        <v>227</v>
      </c>
      <c r="AV2018" s="14" t="s">
        <v>90</v>
      </c>
      <c r="AW2018" s="14" t="s">
        <v>36</v>
      </c>
      <c r="AX2018" s="14" t="s">
        <v>81</v>
      </c>
      <c r="AY2018" s="272" t="s">
        <v>215</v>
      </c>
    </row>
    <row r="2019" s="13" customFormat="1">
      <c r="A2019" s="13"/>
      <c r="B2019" s="252"/>
      <c r="C2019" s="253"/>
      <c r="D2019" s="233" t="s">
        <v>364</v>
      </c>
      <c r="E2019" s="254" t="s">
        <v>1</v>
      </c>
      <c r="F2019" s="255" t="s">
        <v>1884</v>
      </c>
      <c r="G2019" s="253"/>
      <c r="H2019" s="254" t="s">
        <v>1</v>
      </c>
      <c r="I2019" s="256"/>
      <c r="J2019" s="253"/>
      <c r="K2019" s="253"/>
      <c r="L2019" s="257"/>
      <c r="M2019" s="258"/>
      <c r="N2019" s="259"/>
      <c r="O2019" s="259"/>
      <c r="P2019" s="259"/>
      <c r="Q2019" s="259"/>
      <c r="R2019" s="259"/>
      <c r="S2019" s="259"/>
      <c r="T2019" s="260"/>
      <c r="U2019" s="13"/>
      <c r="V2019" s="13"/>
      <c r="W2019" s="13"/>
      <c r="X2019" s="13"/>
      <c r="Y2019" s="13"/>
      <c r="Z2019" s="13"/>
      <c r="AA2019" s="13"/>
      <c r="AB2019" s="13"/>
      <c r="AC2019" s="13"/>
      <c r="AD2019" s="13"/>
      <c r="AE2019" s="13"/>
      <c r="AT2019" s="261" t="s">
        <v>364</v>
      </c>
      <c r="AU2019" s="261" t="s">
        <v>227</v>
      </c>
      <c r="AV2019" s="13" t="s">
        <v>88</v>
      </c>
      <c r="AW2019" s="13" t="s">
        <v>36</v>
      </c>
      <c r="AX2019" s="13" t="s">
        <v>81</v>
      </c>
      <c r="AY2019" s="261" t="s">
        <v>215</v>
      </c>
    </row>
    <row r="2020" s="14" customFormat="1">
      <c r="A2020" s="14"/>
      <c r="B2020" s="262"/>
      <c r="C2020" s="263"/>
      <c r="D2020" s="233" t="s">
        <v>364</v>
      </c>
      <c r="E2020" s="264" t="s">
        <v>1</v>
      </c>
      <c r="F2020" s="265" t="s">
        <v>1885</v>
      </c>
      <c r="G2020" s="263"/>
      <c r="H2020" s="266">
        <v>39.5</v>
      </c>
      <c r="I2020" s="267"/>
      <c r="J2020" s="263"/>
      <c r="K2020" s="263"/>
      <c r="L2020" s="268"/>
      <c r="M2020" s="269"/>
      <c r="N2020" s="270"/>
      <c r="O2020" s="270"/>
      <c r="P2020" s="270"/>
      <c r="Q2020" s="270"/>
      <c r="R2020" s="270"/>
      <c r="S2020" s="270"/>
      <c r="T2020" s="271"/>
      <c r="U2020" s="14"/>
      <c r="V2020" s="14"/>
      <c r="W2020" s="14"/>
      <c r="X2020" s="14"/>
      <c r="Y2020" s="14"/>
      <c r="Z2020" s="14"/>
      <c r="AA2020" s="14"/>
      <c r="AB2020" s="14"/>
      <c r="AC2020" s="14"/>
      <c r="AD2020" s="14"/>
      <c r="AE2020" s="14"/>
      <c r="AT2020" s="272" t="s">
        <v>364</v>
      </c>
      <c r="AU2020" s="272" t="s">
        <v>227</v>
      </c>
      <c r="AV2020" s="14" t="s">
        <v>90</v>
      </c>
      <c r="AW2020" s="14" t="s">
        <v>36</v>
      </c>
      <c r="AX2020" s="14" t="s">
        <v>81</v>
      </c>
      <c r="AY2020" s="272" t="s">
        <v>215</v>
      </c>
    </row>
    <row r="2021" s="13" customFormat="1">
      <c r="A2021" s="13"/>
      <c r="B2021" s="252"/>
      <c r="C2021" s="253"/>
      <c r="D2021" s="233" t="s">
        <v>364</v>
      </c>
      <c r="E2021" s="254" t="s">
        <v>1</v>
      </c>
      <c r="F2021" s="255" t="s">
        <v>1886</v>
      </c>
      <c r="G2021" s="253"/>
      <c r="H2021" s="254" t="s">
        <v>1</v>
      </c>
      <c r="I2021" s="256"/>
      <c r="J2021" s="253"/>
      <c r="K2021" s="253"/>
      <c r="L2021" s="257"/>
      <c r="M2021" s="258"/>
      <c r="N2021" s="259"/>
      <c r="O2021" s="259"/>
      <c r="P2021" s="259"/>
      <c r="Q2021" s="259"/>
      <c r="R2021" s="259"/>
      <c r="S2021" s="259"/>
      <c r="T2021" s="260"/>
      <c r="U2021" s="13"/>
      <c r="V2021" s="13"/>
      <c r="W2021" s="13"/>
      <c r="X2021" s="13"/>
      <c r="Y2021" s="13"/>
      <c r="Z2021" s="13"/>
      <c r="AA2021" s="13"/>
      <c r="AB2021" s="13"/>
      <c r="AC2021" s="13"/>
      <c r="AD2021" s="13"/>
      <c r="AE2021" s="13"/>
      <c r="AT2021" s="261" t="s">
        <v>364</v>
      </c>
      <c r="AU2021" s="261" t="s">
        <v>227</v>
      </c>
      <c r="AV2021" s="13" t="s">
        <v>88</v>
      </c>
      <c r="AW2021" s="13" t="s">
        <v>36</v>
      </c>
      <c r="AX2021" s="13" t="s">
        <v>81</v>
      </c>
      <c r="AY2021" s="261" t="s">
        <v>215</v>
      </c>
    </row>
    <row r="2022" s="14" customFormat="1">
      <c r="A2022" s="14"/>
      <c r="B2022" s="262"/>
      <c r="C2022" s="263"/>
      <c r="D2022" s="233" t="s">
        <v>364</v>
      </c>
      <c r="E2022" s="264" t="s">
        <v>1</v>
      </c>
      <c r="F2022" s="265" t="s">
        <v>1887</v>
      </c>
      <c r="G2022" s="263"/>
      <c r="H2022" s="266">
        <v>17.690000000000001</v>
      </c>
      <c r="I2022" s="267"/>
      <c r="J2022" s="263"/>
      <c r="K2022" s="263"/>
      <c r="L2022" s="268"/>
      <c r="M2022" s="269"/>
      <c r="N2022" s="270"/>
      <c r="O2022" s="270"/>
      <c r="P2022" s="270"/>
      <c r="Q2022" s="270"/>
      <c r="R2022" s="270"/>
      <c r="S2022" s="270"/>
      <c r="T2022" s="271"/>
      <c r="U2022" s="14"/>
      <c r="V2022" s="14"/>
      <c r="W2022" s="14"/>
      <c r="X2022" s="14"/>
      <c r="Y2022" s="14"/>
      <c r="Z2022" s="14"/>
      <c r="AA2022" s="14"/>
      <c r="AB2022" s="14"/>
      <c r="AC2022" s="14"/>
      <c r="AD2022" s="14"/>
      <c r="AE2022" s="14"/>
      <c r="AT2022" s="272" t="s">
        <v>364</v>
      </c>
      <c r="AU2022" s="272" t="s">
        <v>227</v>
      </c>
      <c r="AV2022" s="14" t="s">
        <v>90</v>
      </c>
      <c r="AW2022" s="14" t="s">
        <v>36</v>
      </c>
      <c r="AX2022" s="14" t="s">
        <v>81</v>
      </c>
      <c r="AY2022" s="272" t="s">
        <v>215</v>
      </c>
    </row>
    <row r="2023" s="13" customFormat="1">
      <c r="A2023" s="13"/>
      <c r="B2023" s="252"/>
      <c r="C2023" s="253"/>
      <c r="D2023" s="233" t="s">
        <v>364</v>
      </c>
      <c r="E2023" s="254" t="s">
        <v>1</v>
      </c>
      <c r="F2023" s="255" t="s">
        <v>1888</v>
      </c>
      <c r="G2023" s="253"/>
      <c r="H2023" s="254" t="s">
        <v>1</v>
      </c>
      <c r="I2023" s="256"/>
      <c r="J2023" s="253"/>
      <c r="K2023" s="253"/>
      <c r="L2023" s="257"/>
      <c r="M2023" s="258"/>
      <c r="N2023" s="259"/>
      <c r="O2023" s="259"/>
      <c r="P2023" s="259"/>
      <c r="Q2023" s="259"/>
      <c r="R2023" s="259"/>
      <c r="S2023" s="259"/>
      <c r="T2023" s="260"/>
      <c r="U2023" s="13"/>
      <c r="V2023" s="13"/>
      <c r="W2023" s="13"/>
      <c r="X2023" s="13"/>
      <c r="Y2023" s="13"/>
      <c r="Z2023" s="13"/>
      <c r="AA2023" s="13"/>
      <c r="AB2023" s="13"/>
      <c r="AC2023" s="13"/>
      <c r="AD2023" s="13"/>
      <c r="AE2023" s="13"/>
      <c r="AT2023" s="261" t="s">
        <v>364</v>
      </c>
      <c r="AU2023" s="261" t="s">
        <v>227</v>
      </c>
      <c r="AV2023" s="13" t="s">
        <v>88</v>
      </c>
      <c r="AW2023" s="13" t="s">
        <v>36</v>
      </c>
      <c r="AX2023" s="13" t="s">
        <v>81</v>
      </c>
      <c r="AY2023" s="261" t="s">
        <v>215</v>
      </c>
    </row>
    <row r="2024" s="14" customFormat="1">
      <c r="A2024" s="14"/>
      <c r="B2024" s="262"/>
      <c r="C2024" s="263"/>
      <c r="D2024" s="233" t="s">
        <v>364</v>
      </c>
      <c r="E2024" s="264" t="s">
        <v>1</v>
      </c>
      <c r="F2024" s="265" t="s">
        <v>1889</v>
      </c>
      <c r="G2024" s="263"/>
      <c r="H2024" s="266">
        <v>65.900000000000006</v>
      </c>
      <c r="I2024" s="267"/>
      <c r="J2024" s="263"/>
      <c r="K2024" s="263"/>
      <c r="L2024" s="268"/>
      <c r="M2024" s="269"/>
      <c r="N2024" s="270"/>
      <c r="O2024" s="270"/>
      <c r="P2024" s="270"/>
      <c r="Q2024" s="270"/>
      <c r="R2024" s="270"/>
      <c r="S2024" s="270"/>
      <c r="T2024" s="271"/>
      <c r="U2024" s="14"/>
      <c r="V2024" s="14"/>
      <c r="W2024" s="14"/>
      <c r="X2024" s="14"/>
      <c r="Y2024" s="14"/>
      <c r="Z2024" s="14"/>
      <c r="AA2024" s="14"/>
      <c r="AB2024" s="14"/>
      <c r="AC2024" s="14"/>
      <c r="AD2024" s="14"/>
      <c r="AE2024" s="14"/>
      <c r="AT2024" s="272" t="s">
        <v>364</v>
      </c>
      <c r="AU2024" s="272" t="s">
        <v>227</v>
      </c>
      <c r="AV2024" s="14" t="s">
        <v>90</v>
      </c>
      <c r="AW2024" s="14" t="s">
        <v>36</v>
      </c>
      <c r="AX2024" s="14" t="s">
        <v>81</v>
      </c>
      <c r="AY2024" s="272" t="s">
        <v>215</v>
      </c>
    </row>
    <row r="2025" s="13" customFormat="1">
      <c r="A2025" s="13"/>
      <c r="B2025" s="252"/>
      <c r="C2025" s="253"/>
      <c r="D2025" s="233" t="s">
        <v>364</v>
      </c>
      <c r="E2025" s="254" t="s">
        <v>1</v>
      </c>
      <c r="F2025" s="255" t="s">
        <v>1855</v>
      </c>
      <c r="G2025" s="253"/>
      <c r="H2025" s="254" t="s">
        <v>1</v>
      </c>
      <c r="I2025" s="256"/>
      <c r="J2025" s="253"/>
      <c r="K2025" s="253"/>
      <c r="L2025" s="257"/>
      <c r="M2025" s="258"/>
      <c r="N2025" s="259"/>
      <c r="O2025" s="259"/>
      <c r="P2025" s="259"/>
      <c r="Q2025" s="259"/>
      <c r="R2025" s="259"/>
      <c r="S2025" s="259"/>
      <c r="T2025" s="260"/>
      <c r="U2025" s="13"/>
      <c r="V2025" s="13"/>
      <c r="W2025" s="13"/>
      <c r="X2025" s="13"/>
      <c r="Y2025" s="13"/>
      <c r="Z2025" s="13"/>
      <c r="AA2025" s="13"/>
      <c r="AB2025" s="13"/>
      <c r="AC2025" s="13"/>
      <c r="AD2025" s="13"/>
      <c r="AE2025" s="13"/>
      <c r="AT2025" s="261" t="s">
        <v>364</v>
      </c>
      <c r="AU2025" s="261" t="s">
        <v>227</v>
      </c>
      <c r="AV2025" s="13" t="s">
        <v>88</v>
      </c>
      <c r="AW2025" s="13" t="s">
        <v>36</v>
      </c>
      <c r="AX2025" s="13" t="s">
        <v>81</v>
      </c>
      <c r="AY2025" s="261" t="s">
        <v>215</v>
      </c>
    </row>
    <row r="2026" s="14" customFormat="1">
      <c r="A2026" s="14"/>
      <c r="B2026" s="262"/>
      <c r="C2026" s="263"/>
      <c r="D2026" s="233" t="s">
        <v>364</v>
      </c>
      <c r="E2026" s="264" t="s">
        <v>1</v>
      </c>
      <c r="F2026" s="265" t="s">
        <v>1915</v>
      </c>
      <c r="G2026" s="263"/>
      <c r="H2026" s="266">
        <v>239.5</v>
      </c>
      <c r="I2026" s="267"/>
      <c r="J2026" s="263"/>
      <c r="K2026" s="263"/>
      <c r="L2026" s="268"/>
      <c r="M2026" s="269"/>
      <c r="N2026" s="270"/>
      <c r="O2026" s="270"/>
      <c r="P2026" s="270"/>
      <c r="Q2026" s="270"/>
      <c r="R2026" s="270"/>
      <c r="S2026" s="270"/>
      <c r="T2026" s="271"/>
      <c r="U2026" s="14"/>
      <c r="V2026" s="14"/>
      <c r="W2026" s="14"/>
      <c r="X2026" s="14"/>
      <c r="Y2026" s="14"/>
      <c r="Z2026" s="14"/>
      <c r="AA2026" s="14"/>
      <c r="AB2026" s="14"/>
      <c r="AC2026" s="14"/>
      <c r="AD2026" s="14"/>
      <c r="AE2026" s="14"/>
      <c r="AT2026" s="272" t="s">
        <v>364</v>
      </c>
      <c r="AU2026" s="272" t="s">
        <v>227</v>
      </c>
      <c r="AV2026" s="14" t="s">
        <v>90</v>
      </c>
      <c r="AW2026" s="14" t="s">
        <v>36</v>
      </c>
      <c r="AX2026" s="14" t="s">
        <v>81</v>
      </c>
      <c r="AY2026" s="272" t="s">
        <v>215</v>
      </c>
    </row>
    <row r="2027" s="13" customFormat="1">
      <c r="A2027" s="13"/>
      <c r="B2027" s="252"/>
      <c r="C2027" s="253"/>
      <c r="D2027" s="233" t="s">
        <v>364</v>
      </c>
      <c r="E2027" s="254" t="s">
        <v>1</v>
      </c>
      <c r="F2027" s="255" t="s">
        <v>1890</v>
      </c>
      <c r="G2027" s="253"/>
      <c r="H2027" s="254" t="s">
        <v>1</v>
      </c>
      <c r="I2027" s="256"/>
      <c r="J2027" s="253"/>
      <c r="K2027" s="253"/>
      <c r="L2027" s="257"/>
      <c r="M2027" s="258"/>
      <c r="N2027" s="259"/>
      <c r="O2027" s="259"/>
      <c r="P2027" s="259"/>
      <c r="Q2027" s="259"/>
      <c r="R2027" s="259"/>
      <c r="S2027" s="259"/>
      <c r="T2027" s="260"/>
      <c r="U2027" s="13"/>
      <c r="V2027" s="13"/>
      <c r="W2027" s="13"/>
      <c r="X2027" s="13"/>
      <c r="Y2027" s="13"/>
      <c r="Z2027" s="13"/>
      <c r="AA2027" s="13"/>
      <c r="AB2027" s="13"/>
      <c r="AC2027" s="13"/>
      <c r="AD2027" s="13"/>
      <c r="AE2027" s="13"/>
      <c r="AT2027" s="261" t="s">
        <v>364</v>
      </c>
      <c r="AU2027" s="261" t="s">
        <v>227</v>
      </c>
      <c r="AV2027" s="13" t="s">
        <v>88</v>
      </c>
      <c r="AW2027" s="13" t="s">
        <v>36</v>
      </c>
      <c r="AX2027" s="13" t="s">
        <v>81</v>
      </c>
      <c r="AY2027" s="261" t="s">
        <v>215</v>
      </c>
    </row>
    <row r="2028" s="14" customFormat="1">
      <c r="A2028" s="14"/>
      <c r="B2028" s="262"/>
      <c r="C2028" s="263"/>
      <c r="D2028" s="233" t="s">
        <v>364</v>
      </c>
      <c r="E2028" s="264" t="s">
        <v>1</v>
      </c>
      <c r="F2028" s="265" t="s">
        <v>1891</v>
      </c>
      <c r="G2028" s="263"/>
      <c r="H2028" s="266">
        <v>4.1799999999999997</v>
      </c>
      <c r="I2028" s="267"/>
      <c r="J2028" s="263"/>
      <c r="K2028" s="263"/>
      <c r="L2028" s="268"/>
      <c r="M2028" s="269"/>
      <c r="N2028" s="270"/>
      <c r="O2028" s="270"/>
      <c r="P2028" s="270"/>
      <c r="Q2028" s="270"/>
      <c r="R2028" s="270"/>
      <c r="S2028" s="270"/>
      <c r="T2028" s="271"/>
      <c r="U2028" s="14"/>
      <c r="V2028" s="14"/>
      <c r="W2028" s="14"/>
      <c r="X2028" s="14"/>
      <c r="Y2028" s="14"/>
      <c r="Z2028" s="14"/>
      <c r="AA2028" s="14"/>
      <c r="AB2028" s="14"/>
      <c r="AC2028" s="14"/>
      <c r="AD2028" s="14"/>
      <c r="AE2028" s="14"/>
      <c r="AT2028" s="272" t="s">
        <v>364</v>
      </c>
      <c r="AU2028" s="272" t="s">
        <v>227</v>
      </c>
      <c r="AV2028" s="14" t="s">
        <v>90</v>
      </c>
      <c r="AW2028" s="14" t="s">
        <v>36</v>
      </c>
      <c r="AX2028" s="14" t="s">
        <v>81</v>
      </c>
      <c r="AY2028" s="272" t="s">
        <v>215</v>
      </c>
    </row>
    <row r="2029" s="16" customFormat="1">
      <c r="A2029" s="16"/>
      <c r="B2029" s="284"/>
      <c r="C2029" s="285"/>
      <c r="D2029" s="233" t="s">
        <v>364</v>
      </c>
      <c r="E2029" s="286" t="s">
        <v>1</v>
      </c>
      <c r="F2029" s="287" t="s">
        <v>403</v>
      </c>
      <c r="G2029" s="285"/>
      <c r="H2029" s="288">
        <v>457.83999999999998</v>
      </c>
      <c r="I2029" s="289"/>
      <c r="J2029" s="285"/>
      <c r="K2029" s="285"/>
      <c r="L2029" s="290"/>
      <c r="M2029" s="291"/>
      <c r="N2029" s="292"/>
      <c r="O2029" s="292"/>
      <c r="P2029" s="292"/>
      <c r="Q2029" s="292"/>
      <c r="R2029" s="292"/>
      <c r="S2029" s="292"/>
      <c r="T2029" s="293"/>
      <c r="U2029" s="16"/>
      <c r="V2029" s="16"/>
      <c r="W2029" s="16"/>
      <c r="X2029" s="16"/>
      <c r="Y2029" s="16"/>
      <c r="Z2029" s="16"/>
      <c r="AA2029" s="16"/>
      <c r="AB2029" s="16"/>
      <c r="AC2029" s="16"/>
      <c r="AD2029" s="16"/>
      <c r="AE2029" s="16"/>
      <c r="AT2029" s="294" t="s">
        <v>364</v>
      </c>
      <c r="AU2029" s="294" t="s">
        <v>227</v>
      </c>
      <c r="AV2029" s="16" t="s">
        <v>227</v>
      </c>
      <c r="AW2029" s="16" t="s">
        <v>36</v>
      </c>
      <c r="AX2029" s="16" t="s">
        <v>81</v>
      </c>
      <c r="AY2029" s="294" t="s">
        <v>215</v>
      </c>
    </row>
    <row r="2030" s="13" customFormat="1">
      <c r="A2030" s="13"/>
      <c r="B2030" s="252"/>
      <c r="C2030" s="253"/>
      <c r="D2030" s="233" t="s">
        <v>364</v>
      </c>
      <c r="E2030" s="254" t="s">
        <v>1</v>
      </c>
      <c r="F2030" s="255" t="s">
        <v>1892</v>
      </c>
      <c r="G2030" s="253"/>
      <c r="H2030" s="254" t="s">
        <v>1</v>
      </c>
      <c r="I2030" s="256"/>
      <c r="J2030" s="253"/>
      <c r="K2030" s="253"/>
      <c r="L2030" s="257"/>
      <c r="M2030" s="258"/>
      <c r="N2030" s="259"/>
      <c r="O2030" s="259"/>
      <c r="P2030" s="259"/>
      <c r="Q2030" s="259"/>
      <c r="R2030" s="259"/>
      <c r="S2030" s="259"/>
      <c r="T2030" s="260"/>
      <c r="U2030" s="13"/>
      <c r="V2030" s="13"/>
      <c r="W2030" s="13"/>
      <c r="X2030" s="13"/>
      <c r="Y2030" s="13"/>
      <c r="Z2030" s="13"/>
      <c r="AA2030" s="13"/>
      <c r="AB2030" s="13"/>
      <c r="AC2030" s="13"/>
      <c r="AD2030" s="13"/>
      <c r="AE2030" s="13"/>
      <c r="AT2030" s="261" t="s">
        <v>364</v>
      </c>
      <c r="AU2030" s="261" t="s">
        <v>227</v>
      </c>
      <c r="AV2030" s="13" t="s">
        <v>88</v>
      </c>
      <c r="AW2030" s="13" t="s">
        <v>36</v>
      </c>
      <c r="AX2030" s="13" t="s">
        <v>81</v>
      </c>
      <c r="AY2030" s="261" t="s">
        <v>215</v>
      </c>
    </row>
    <row r="2031" s="14" customFormat="1">
      <c r="A2031" s="14"/>
      <c r="B2031" s="262"/>
      <c r="C2031" s="263"/>
      <c r="D2031" s="233" t="s">
        <v>364</v>
      </c>
      <c r="E2031" s="264" t="s">
        <v>1</v>
      </c>
      <c r="F2031" s="265" t="s">
        <v>1893</v>
      </c>
      <c r="G2031" s="263"/>
      <c r="H2031" s="266">
        <v>202.97999999999999</v>
      </c>
      <c r="I2031" s="267"/>
      <c r="J2031" s="263"/>
      <c r="K2031" s="263"/>
      <c r="L2031" s="268"/>
      <c r="M2031" s="269"/>
      <c r="N2031" s="270"/>
      <c r="O2031" s="270"/>
      <c r="P2031" s="270"/>
      <c r="Q2031" s="270"/>
      <c r="R2031" s="270"/>
      <c r="S2031" s="270"/>
      <c r="T2031" s="271"/>
      <c r="U2031" s="14"/>
      <c r="V2031" s="14"/>
      <c r="W2031" s="14"/>
      <c r="X2031" s="14"/>
      <c r="Y2031" s="14"/>
      <c r="Z2031" s="14"/>
      <c r="AA2031" s="14"/>
      <c r="AB2031" s="14"/>
      <c r="AC2031" s="14"/>
      <c r="AD2031" s="14"/>
      <c r="AE2031" s="14"/>
      <c r="AT2031" s="272" t="s">
        <v>364</v>
      </c>
      <c r="AU2031" s="272" t="s">
        <v>227</v>
      </c>
      <c r="AV2031" s="14" t="s">
        <v>90</v>
      </c>
      <c r="AW2031" s="14" t="s">
        <v>36</v>
      </c>
      <c r="AX2031" s="14" t="s">
        <v>81</v>
      </c>
      <c r="AY2031" s="272" t="s">
        <v>215</v>
      </c>
    </row>
    <row r="2032" s="13" customFormat="1">
      <c r="A2032" s="13"/>
      <c r="B2032" s="252"/>
      <c r="C2032" s="253"/>
      <c r="D2032" s="233" t="s">
        <v>364</v>
      </c>
      <c r="E2032" s="254" t="s">
        <v>1</v>
      </c>
      <c r="F2032" s="255" t="s">
        <v>1894</v>
      </c>
      <c r="G2032" s="253"/>
      <c r="H2032" s="254" t="s">
        <v>1</v>
      </c>
      <c r="I2032" s="256"/>
      <c r="J2032" s="253"/>
      <c r="K2032" s="253"/>
      <c r="L2032" s="257"/>
      <c r="M2032" s="258"/>
      <c r="N2032" s="259"/>
      <c r="O2032" s="259"/>
      <c r="P2032" s="259"/>
      <c r="Q2032" s="259"/>
      <c r="R2032" s="259"/>
      <c r="S2032" s="259"/>
      <c r="T2032" s="260"/>
      <c r="U2032" s="13"/>
      <c r="V2032" s="13"/>
      <c r="W2032" s="13"/>
      <c r="X2032" s="13"/>
      <c r="Y2032" s="13"/>
      <c r="Z2032" s="13"/>
      <c r="AA2032" s="13"/>
      <c r="AB2032" s="13"/>
      <c r="AC2032" s="13"/>
      <c r="AD2032" s="13"/>
      <c r="AE2032" s="13"/>
      <c r="AT2032" s="261" t="s">
        <v>364</v>
      </c>
      <c r="AU2032" s="261" t="s">
        <v>227</v>
      </c>
      <c r="AV2032" s="13" t="s">
        <v>88</v>
      </c>
      <c r="AW2032" s="13" t="s">
        <v>36</v>
      </c>
      <c r="AX2032" s="13" t="s">
        <v>81</v>
      </c>
      <c r="AY2032" s="261" t="s">
        <v>215</v>
      </c>
    </row>
    <row r="2033" s="14" customFormat="1">
      <c r="A2033" s="14"/>
      <c r="B2033" s="262"/>
      <c r="C2033" s="263"/>
      <c r="D2033" s="233" t="s">
        <v>364</v>
      </c>
      <c r="E2033" s="264" t="s">
        <v>1</v>
      </c>
      <c r="F2033" s="265" t="s">
        <v>1895</v>
      </c>
      <c r="G2033" s="263"/>
      <c r="H2033" s="266">
        <v>31.93</v>
      </c>
      <c r="I2033" s="267"/>
      <c r="J2033" s="263"/>
      <c r="K2033" s="263"/>
      <c r="L2033" s="268"/>
      <c r="M2033" s="269"/>
      <c r="N2033" s="270"/>
      <c r="O2033" s="270"/>
      <c r="P2033" s="270"/>
      <c r="Q2033" s="270"/>
      <c r="R2033" s="270"/>
      <c r="S2033" s="270"/>
      <c r="T2033" s="271"/>
      <c r="U2033" s="14"/>
      <c r="V2033" s="14"/>
      <c r="W2033" s="14"/>
      <c r="X2033" s="14"/>
      <c r="Y2033" s="14"/>
      <c r="Z2033" s="14"/>
      <c r="AA2033" s="14"/>
      <c r="AB2033" s="14"/>
      <c r="AC2033" s="14"/>
      <c r="AD2033" s="14"/>
      <c r="AE2033" s="14"/>
      <c r="AT2033" s="272" t="s">
        <v>364</v>
      </c>
      <c r="AU2033" s="272" t="s">
        <v>227</v>
      </c>
      <c r="AV2033" s="14" t="s">
        <v>90</v>
      </c>
      <c r="AW2033" s="14" t="s">
        <v>36</v>
      </c>
      <c r="AX2033" s="14" t="s">
        <v>81</v>
      </c>
      <c r="AY2033" s="272" t="s">
        <v>215</v>
      </c>
    </row>
    <row r="2034" s="16" customFormat="1">
      <c r="A2034" s="16"/>
      <c r="B2034" s="284"/>
      <c r="C2034" s="285"/>
      <c r="D2034" s="233" t="s">
        <v>364</v>
      </c>
      <c r="E2034" s="286" t="s">
        <v>1</v>
      </c>
      <c r="F2034" s="287" t="s">
        <v>403</v>
      </c>
      <c r="G2034" s="285"/>
      <c r="H2034" s="288">
        <v>234.91</v>
      </c>
      <c r="I2034" s="289"/>
      <c r="J2034" s="285"/>
      <c r="K2034" s="285"/>
      <c r="L2034" s="290"/>
      <c r="M2034" s="291"/>
      <c r="N2034" s="292"/>
      <c r="O2034" s="292"/>
      <c r="P2034" s="292"/>
      <c r="Q2034" s="292"/>
      <c r="R2034" s="292"/>
      <c r="S2034" s="292"/>
      <c r="T2034" s="293"/>
      <c r="U2034" s="16"/>
      <c r="V2034" s="16"/>
      <c r="W2034" s="16"/>
      <c r="X2034" s="16"/>
      <c r="Y2034" s="16"/>
      <c r="Z2034" s="16"/>
      <c r="AA2034" s="16"/>
      <c r="AB2034" s="16"/>
      <c r="AC2034" s="16"/>
      <c r="AD2034" s="16"/>
      <c r="AE2034" s="16"/>
      <c r="AT2034" s="294" t="s">
        <v>364</v>
      </c>
      <c r="AU2034" s="294" t="s">
        <v>227</v>
      </c>
      <c r="AV2034" s="16" t="s">
        <v>227</v>
      </c>
      <c r="AW2034" s="16" t="s">
        <v>36</v>
      </c>
      <c r="AX2034" s="16" t="s">
        <v>81</v>
      </c>
      <c r="AY2034" s="294" t="s">
        <v>215</v>
      </c>
    </row>
    <row r="2035" s="15" customFormat="1">
      <c r="A2035" s="15"/>
      <c r="B2035" s="273"/>
      <c r="C2035" s="274"/>
      <c r="D2035" s="233" t="s">
        <v>364</v>
      </c>
      <c r="E2035" s="275" t="s">
        <v>1</v>
      </c>
      <c r="F2035" s="276" t="s">
        <v>368</v>
      </c>
      <c r="G2035" s="274"/>
      <c r="H2035" s="277">
        <v>692.75</v>
      </c>
      <c r="I2035" s="278"/>
      <c r="J2035" s="274"/>
      <c r="K2035" s="274"/>
      <c r="L2035" s="279"/>
      <c r="M2035" s="280"/>
      <c r="N2035" s="281"/>
      <c r="O2035" s="281"/>
      <c r="P2035" s="281"/>
      <c r="Q2035" s="281"/>
      <c r="R2035" s="281"/>
      <c r="S2035" s="281"/>
      <c r="T2035" s="282"/>
      <c r="U2035" s="15"/>
      <c r="V2035" s="15"/>
      <c r="W2035" s="15"/>
      <c r="X2035" s="15"/>
      <c r="Y2035" s="15"/>
      <c r="Z2035" s="15"/>
      <c r="AA2035" s="15"/>
      <c r="AB2035" s="15"/>
      <c r="AC2035" s="15"/>
      <c r="AD2035" s="15"/>
      <c r="AE2035" s="15"/>
      <c r="AT2035" s="283" t="s">
        <v>364</v>
      </c>
      <c r="AU2035" s="283" t="s">
        <v>227</v>
      </c>
      <c r="AV2035" s="15" t="s">
        <v>214</v>
      </c>
      <c r="AW2035" s="15" t="s">
        <v>36</v>
      </c>
      <c r="AX2035" s="15" t="s">
        <v>88</v>
      </c>
      <c r="AY2035" s="283" t="s">
        <v>215</v>
      </c>
    </row>
    <row r="2036" s="2" customFormat="1" ht="16.5" customHeight="1">
      <c r="A2036" s="39"/>
      <c r="B2036" s="40"/>
      <c r="C2036" s="220" t="s">
        <v>1916</v>
      </c>
      <c r="D2036" s="220" t="s">
        <v>216</v>
      </c>
      <c r="E2036" s="221" t="s">
        <v>1917</v>
      </c>
      <c r="F2036" s="222" t="s">
        <v>1918</v>
      </c>
      <c r="G2036" s="223" t="s">
        <v>523</v>
      </c>
      <c r="H2036" s="224">
        <v>697.34000000000003</v>
      </c>
      <c r="I2036" s="225"/>
      <c r="J2036" s="226">
        <f>ROUND(I2036*H2036,2)</f>
        <v>0</v>
      </c>
      <c r="K2036" s="222" t="s">
        <v>359</v>
      </c>
      <c r="L2036" s="45"/>
      <c r="M2036" s="227" t="s">
        <v>1</v>
      </c>
      <c r="N2036" s="228" t="s">
        <v>46</v>
      </c>
      <c r="O2036" s="92"/>
      <c r="P2036" s="229">
        <f>O2036*H2036</f>
        <v>0</v>
      </c>
      <c r="Q2036" s="229">
        <v>0.00033</v>
      </c>
      <c r="R2036" s="229">
        <f>Q2036*H2036</f>
        <v>0.2301222</v>
      </c>
      <c r="S2036" s="229">
        <v>0</v>
      </c>
      <c r="T2036" s="230">
        <f>S2036*H2036</f>
        <v>0</v>
      </c>
      <c r="U2036" s="39"/>
      <c r="V2036" s="39"/>
      <c r="W2036" s="39"/>
      <c r="X2036" s="39"/>
      <c r="Y2036" s="39"/>
      <c r="Z2036" s="39"/>
      <c r="AA2036" s="39"/>
      <c r="AB2036" s="39"/>
      <c r="AC2036" s="39"/>
      <c r="AD2036" s="39"/>
      <c r="AE2036" s="39"/>
      <c r="AR2036" s="231" t="s">
        <v>214</v>
      </c>
      <c r="AT2036" s="231" t="s">
        <v>216</v>
      </c>
      <c r="AU2036" s="231" t="s">
        <v>227</v>
      </c>
      <c r="AY2036" s="18" t="s">
        <v>215</v>
      </c>
      <c r="BE2036" s="232">
        <f>IF(N2036="základní",J2036,0)</f>
        <v>0</v>
      </c>
      <c r="BF2036" s="232">
        <f>IF(N2036="snížená",J2036,0)</f>
        <v>0</v>
      </c>
      <c r="BG2036" s="232">
        <f>IF(N2036="zákl. přenesená",J2036,0)</f>
        <v>0</v>
      </c>
      <c r="BH2036" s="232">
        <f>IF(N2036="sníž. přenesená",J2036,0)</f>
        <v>0</v>
      </c>
      <c r="BI2036" s="232">
        <f>IF(N2036="nulová",J2036,0)</f>
        <v>0</v>
      </c>
      <c r="BJ2036" s="18" t="s">
        <v>88</v>
      </c>
      <c r="BK2036" s="232">
        <f>ROUND(I2036*H2036,2)</f>
        <v>0</v>
      </c>
      <c r="BL2036" s="18" t="s">
        <v>214</v>
      </c>
      <c r="BM2036" s="231" t="s">
        <v>1919</v>
      </c>
    </row>
    <row r="2037" s="2" customFormat="1">
      <c r="A2037" s="39"/>
      <c r="B2037" s="40"/>
      <c r="C2037" s="41"/>
      <c r="D2037" s="233" t="s">
        <v>221</v>
      </c>
      <c r="E2037" s="41"/>
      <c r="F2037" s="234" t="s">
        <v>1920</v>
      </c>
      <c r="G2037" s="41"/>
      <c r="H2037" s="41"/>
      <c r="I2037" s="235"/>
      <c r="J2037" s="41"/>
      <c r="K2037" s="41"/>
      <c r="L2037" s="45"/>
      <c r="M2037" s="236"/>
      <c r="N2037" s="237"/>
      <c r="O2037" s="92"/>
      <c r="P2037" s="92"/>
      <c r="Q2037" s="92"/>
      <c r="R2037" s="92"/>
      <c r="S2037" s="92"/>
      <c r="T2037" s="93"/>
      <c r="U2037" s="39"/>
      <c r="V2037" s="39"/>
      <c r="W2037" s="39"/>
      <c r="X2037" s="39"/>
      <c r="Y2037" s="39"/>
      <c r="Z2037" s="39"/>
      <c r="AA2037" s="39"/>
      <c r="AB2037" s="39"/>
      <c r="AC2037" s="39"/>
      <c r="AD2037" s="39"/>
      <c r="AE2037" s="39"/>
      <c r="AT2037" s="18" t="s">
        <v>221</v>
      </c>
      <c r="AU2037" s="18" t="s">
        <v>227</v>
      </c>
    </row>
    <row r="2038" s="2" customFormat="1">
      <c r="A2038" s="39"/>
      <c r="B2038" s="40"/>
      <c r="C2038" s="41"/>
      <c r="D2038" s="250" t="s">
        <v>362</v>
      </c>
      <c r="E2038" s="41"/>
      <c r="F2038" s="251" t="s">
        <v>1921</v>
      </c>
      <c r="G2038" s="41"/>
      <c r="H2038" s="41"/>
      <c r="I2038" s="235"/>
      <c r="J2038" s="41"/>
      <c r="K2038" s="41"/>
      <c r="L2038" s="45"/>
      <c r="M2038" s="236"/>
      <c r="N2038" s="237"/>
      <c r="O2038" s="92"/>
      <c r="P2038" s="92"/>
      <c r="Q2038" s="92"/>
      <c r="R2038" s="92"/>
      <c r="S2038" s="92"/>
      <c r="T2038" s="93"/>
      <c r="U2038" s="39"/>
      <c r="V2038" s="39"/>
      <c r="W2038" s="39"/>
      <c r="X2038" s="39"/>
      <c r="Y2038" s="39"/>
      <c r="Z2038" s="39"/>
      <c r="AA2038" s="39"/>
      <c r="AB2038" s="39"/>
      <c r="AC2038" s="39"/>
      <c r="AD2038" s="39"/>
      <c r="AE2038" s="39"/>
      <c r="AT2038" s="18" t="s">
        <v>362</v>
      </c>
      <c r="AU2038" s="18" t="s">
        <v>227</v>
      </c>
    </row>
    <row r="2039" s="13" customFormat="1">
      <c r="A2039" s="13"/>
      <c r="B2039" s="252"/>
      <c r="C2039" s="253"/>
      <c r="D2039" s="233" t="s">
        <v>364</v>
      </c>
      <c r="E2039" s="254" t="s">
        <v>1</v>
      </c>
      <c r="F2039" s="255" t="s">
        <v>535</v>
      </c>
      <c r="G2039" s="253"/>
      <c r="H2039" s="254" t="s">
        <v>1</v>
      </c>
      <c r="I2039" s="256"/>
      <c r="J2039" s="253"/>
      <c r="K2039" s="253"/>
      <c r="L2039" s="257"/>
      <c r="M2039" s="258"/>
      <c r="N2039" s="259"/>
      <c r="O2039" s="259"/>
      <c r="P2039" s="259"/>
      <c r="Q2039" s="259"/>
      <c r="R2039" s="259"/>
      <c r="S2039" s="259"/>
      <c r="T2039" s="260"/>
      <c r="U2039" s="13"/>
      <c r="V2039" s="13"/>
      <c r="W2039" s="13"/>
      <c r="X2039" s="13"/>
      <c r="Y2039" s="13"/>
      <c r="Z2039" s="13"/>
      <c r="AA2039" s="13"/>
      <c r="AB2039" s="13"/>
      <c r="AC2039" s="13"/>
      <c r="AD2039" s="13"/>
      <c r="AE2039" s="13"/>
      <c r="AT2039" s="261" t="s">
        <v>364</v>
      </c>
      <c r="AU2039" s="261" t="s">
        <v>227</v>
      </c>
      <c r="AV2039" s="13" t="s">
        <v>88</v>
      </c>
      <c r="AW2039" s="13" t="s">
        <v>36</v>
      </c>
      <c r="AX2039" s="13" t="s">
        <v>81</v>
      </c>
      <c r="AY2039" s="261" t="s">
        <v>215</v>
      </c>
    </row>
    <row r="2040" s="14" customFormat="1">
      <c r="A2040" s="14"/>
      <c r="B2040" s="262"/>
      <c r="C2040" s="263"/>
      <c r="D2040" s="233" t="s">
        <v>364</v>
      </c>
      <c r="E2040" s="264" t="s">
        <v>1</v>
      </c>
      <c r="F2040" s="265" t="s">
        <v>1883</v>
      </c>
      <c r="G2040" s="263"/>
      <c r="H2040" s="266">
        <v>91.069999999999993</v>
      </c>
      <c r="I2040" s="267"/>
      <c r="J2040" s="263"/>
      <c r="K2040" s="263"/>
      <c r="L2040" s="268"/>
      <c r="M2040" s="269"/>
      <c r="N2040" s="270"/>
      <c r="O2040" s="270"/>
      <c r="P2040" s="270"/>
      <c r="Q2040" s="270"/>
      <c r="R2040" s="270"/>
      <c r="S2040" s="270"/>
      <c r="T2040" s="271"/>
      <c r="U2040" s="14"/>
      <c r="V2040" s="14"/>
      <c r="W2040" s="14"/>
      <c r="X2040" s="14"/>
      <c r="Y2040" s="14"/>
      <c r="Z2040" s="14"/>
      <c r="AA2040" s="14"/>
      <c r="AB2040" s="14"/>
      <c r="AC2040" s="14"/>
      <c r="AD2040" s="14"/>
      <c r="AE2040" s="14"/>
      <c r="AT2040" s="272" t="s">
        <v>364</v>
      </c>
      <c r="AU2040" s="272" t="s">
        <v>227</v>
      </c>
      <c r="AV2040" s="14" t="s">
        <v>90</v>
      </c>
      <c r="AW2040" s="14" t="s">
        <v>36</v>
      </c>
      <c r="AX2040" s="14" t="s">
        <v>81</v>
      </c>
      <c r="AY2040" s="272" t="s">
        <v>215</v>
      </c>
    </row>
    <row r="2041" s="13" customFormat="1">
      <c r="A2041" s="13"/>
      <c r="B2041" s="252"/>
      <c r="C2041" s="253"/>
      <c r="D2041" s="233" t="s">
        <v>364</v>
      </c>
      <c r="E2041" s="254" t="s">
        <v>1</v>
      </c>
      <c r="F2041" s="255" t="s">
        <v>1884</v>
      </c>
      <c r="G2041" s="253"/>
      <c r="H2041" s="254" t="s">
        <v>1</v>
      </c>
      <c r="I2041" s="256"/>
      <c r="J2041" s="253"/>
      <c r="K2041" s="253"/>
      <c r="L2041" s="257"/>
      <c r="M2041" s="258"/>
      <c r="N2041" s="259"/>
      <c r="O2041" s="259"/>
      <c r="P2041" s="259"/>
      <c r="Q2041" s="259"/>
      <c r="R2041" s="259"/>
      <c r="S2041" s="259"/>
      <c r="T2041" s="260"/>
      <c r="U2041" s="13"/>
      <c r="V2041" s="13"/>
      <c r="W2041" s="13"/>
      <c r="X2041" s="13"/>
      <c r="Y2041" s="13"/>
      <c r="Z2041" s="13"/>
      <c r="AA2041" s="13"/>
      <c r="AB2041" s="13"/>
      <c r="AC2041" s="13"/>
      <c r="AD2041" s="13"/>
      <c r="AE2041" s="13"/>
      <c r="AT2041" s="261" t="s">
        <v>364</v>
      </c>
      <c r="AU2041" s="261" t="s">
        <v>227</v>
      </c>
      <c r="AV2041" s="13" t="s">
        <v>88</v>
      </c>
      <c r="AW2041" s="13" t="s">
        <v>36</v>
      </c>
      <c r="AX2041" s="13" t="s">
        <v>81</v>
      </c>
      <c r="AY2041" s="261" t="s">
        <v>215</v>
      </c>
    </row>
    <row r="2042" s="14" customFormat="1">
      <c r="A2042" s="14"/>
      <c r="B2042" s="262"/>
      <c r="C2042" s="263"/>
      <c r="D2042" s="233" t="s">
        <v>364</v>
      </c>
      <c r="E2042" s="264" t="s">
        <v>1</v>
      </c>
      <c r="F2042" s="265" t="s">
        <v>1885</v>
      </c>
      <c r="G2042" s="263"/>
      <c r="H2042" s="266">
        <v>39.5</v>
      </c>
      <c r="I2042" s="267"/>
      <c r="J2042" s="263"/>
      <c r="K2042" s="263"/>
      <c r="L2042" s="268"/>
      <c r="M2042" s="269"/>
      <c r="N2042" s="270"/>
      <c r="O2042" s="270"/>
      <c r="P2042" s="270"/>
      <c r="Q2042" s="270"/>
      <c r="R2042" s="270"/>
      <c r="S2042" s="270"/>
      <c r="T2042" s="271"/>
      <c r="U2042" s="14"/>
      <c r="V2042" s="14"/>
      <c r="W2042" s="14"/>
      <c r="X2042" s="14"/>
      <c r="Y2042" s="14"/>
      <c r="Z2042" s="14"/>
      <c r="AA2042" s="14"/>
      <c r="AB2042" s="14"/>
      <c r="AC2042" s="14"/>
      <c r="AD2042" s="14"/>
      <c r="AE2042" s="14"/>
      <c r="AT2042" s="272" t="s">
        <v>364</v>
      </c>
      <c r="AU2042" s="272" t="s">
        <v>227</v>
      </c>
      <c r="AV2042" s="14" t="s">
        <v>90</v>
      </c>
      <c r="AW2042" s="14" t="s">
        <v>36</v>
      </c>
      <c r="AX2042" s="14" t="s">
        <v>81</v>
      </c>
      <c r="AY2042" s="272" t="s">
        <v>215</v>
      </c>
    </row>
    <row r="2043" s="13" customFormat="1">
      <c r="A2043" s="13"/>
      <c r="B2043" s="252"/>
      <c r="C2043" s="253"/>
      <c r="D2043" s="233" t="s">
        <v>364</v>
      </c>
      <c r="E2043" s="254" t="s">
        <v>1</v>
      </c>
      <c r="F2043" s="255" t="s">
        <v>1886</v>
      </c>
      <c r="G2043" s="253"/>
      <c r="H2043" s="254" t="s">
        <v>1</v>
      </c>
      <c r="I2043" s="256"/>
      <c r="J2043" s="253"/>
      <c r="K2043" s="253"/>
      <c r="L2043" s="257"/>
      <c r="M2043" s="258"/>
      <c r="N2043" s="259"/>
      <c r="O2043" s="259"/>
      <c r="P2043" s="259"/>
      <c r="Q2043" s="259"/>
      <c r="R2043" s="259"/>
      <c r="S2043" s="259"/>
      <c r="T2043" s="260"/>
      <c r="U2043" s="13"/>
      <c r="V2043" s="13"/>
      <c r="W2043" s="13"/>
      <c r="X2043" s="13"/>
      <c r="Y2043" s="13"/>
      <c r="Z2043" s="13"/>
      <c r="AA2043" s="13"/>
      <c r="AB2043" s="13"/>
      <c r="AC2043" s="13"/>
      <c r="AD2043" s="13"/>
      <c r="AE2043" s="13"/>
      <c r="AT2043" s="261" t="s">
        <v>364</v>
      </c>
      <c r="AU2043" s="261" t="s">
        <v>227</v>
      </c>
      <c r="AV2043" s="13" t="s">
        <v>88</v>
      </c>
      <c r="AW2043" s="13" t="s">
        <v>36</v>
      </c>
      <c r="AX2043" s="13" t="s">
        <v>81</v>
      </c>
      <c r="AY2043" s="261" t="s">
        <v>215</v>
      </c>
    </row>
    <row r="2044" s="14" customFormat="1">
      <c r="A2044" s="14"/>
      <c r="B2044" s="262"/>
      <c r="C2044" s="263"/>
      <c r="D2044" s="233" t="s">
        <v>364</v>
      </c>
      <c r="E2044" s="264" t="s">
        <v>1</v>
      </c>
      <c r="F2044" s="265" t="s">
        <v>1887</v>
      </c>
      <c r="G2044" s="263"/>
      <c r="H2044" s="266">
        <v>17.690000000000001</v>
      </c>
      <c r="I2044" s="267"/>
      <c r="J2044" s="263"/>
      <c r="K2044" s="263"/>
      <c r="L2044" s="268"/>
      <c r="M2044" s="269"/>
      <c r="N2044" s="270"/>
      <c r="O2044" s="270"/>
      <c r="P2044" s="270"/>
      <c r="Q2044" s="270"/>
      <c r="R2044" s="270"/>
      <c r="S2044" s="270"/>
      <c r="T2044" s="271"/>
      <c r="U2044" s="14"/>
      <c r="V2044" s="14"/>
      <c r="W2044" s="14"/>
      <c r="X2044" s="14"/>
      <c r="Y2044" s="14"/>
      <c r="Z2044" s="14"/>
      <c r="AA2044" s="14"/>
      <c r="AB2044" s="14"/>
      <c r="AC2044" s="14"/>
      <c r="AD2044" s="14"/>
      <c r="AE2044" s="14"/>
      <c r="AT2044" s="272" t="s">
        <v>364</v>
      </c>
      <c r="AU2044" s="272" t="s">
        <v>227</v>
      </c>
      <c r="AV2044" s="14" t="s">
        <v>90</v>
      </c>
      <c r="AW2044" s="14" t="s">
        <v>36</v>
      </c>
      <c r="AX2044" s="14" t="s">
        <v>81</v>
      </c>
      <c r="AY2044" s="272" t="s">
        <v>215</v>
      </c>
    </row>
    <row r="2045" s="13" customFormat="1">
      <c r="A2045" s="13"/>
      <c r="B2045" s="252"/>
      <c r="C2045" s="253"/>
      <c r="D2045" s="233" t="s">
        <v>364</v>
      </c>
      <c r="E2045" s="254" t="s">
        <v>1</v>
      </c>
      <c r="F2045" s="255" t="s">
        <v>1888</v>
      </c>
      <c r="G2045" s="253"/>
      <c r="H2045" s="254" t="s">
        <v>1</v>
      </c>
      <c r="I2045" s="256"/>
      <c r="J2045" s="253"/>
      <c r="K2045" s="253"/>
      <c r="L2045" s="257"/>
      <c r="M2045" s="258"/>
      <c r="N2045" s="259"/>
      <c r="O2045" s="259"/>
      <c r="P2045" s="259"/>
      <c r="Q2045" s="259"/>
      <c r="R2045" s="259"/>
      <c r="S2045" s="259"/>
      <c r="T2045" s="260"/>
      <c r="U2045" s="13"/>
      <c r="V2045" s="13"/>
      <c r="W2045" s="13"/>
      <c r="X2045" s="13"/>
      <c r="Y2045" s="13"/>
      <c r="Z2045" s="13"/>
      <c r="AA2045" s="13"/>
      <c r="AB2045" s="13"/>
      <c r="AC2045" s="13"/>
      <c r="AD2045" s="13"/>
      <c r="AE2045" s="13"/>
      <c r="AT2045" s="261" t="s">
        <v>364</v>
      </c>
      <c r="AU2045" s="261" t="s">
        <v>227</v>
      </c>
      <c r="AV2045" s="13" t="s">
        <v>88</v>
      </c>
      <c r="AW2045" s="13" t="s">
        <v>36</v>
      </c>
      <c r="AX2045" s="13" t="s">
        <v>81</v>
      </c>
      <c r="AY2045" s="261" t="s">
        <v>215</v>
      </c>
    </row>
    <row r="2046" s="14" customFormat="1">
      <c r="A2046" s="14"/>
      <c r="B2046" s="262"/>
      <c r="C2046" s="263"/>
      <c r="D2046" s="233" t="s">
        <v>364</v>
      </c>
      <c r="E2046" s="264" t="s">
        <v>1</v>
      </c>
      <c r="F2046" s="265" t="s">
        <v>1889</v>
      </c>
      <c r="G2046" s="263"/>
      <c r="H2046" s="266">
        <v>65.900000000000006</v>
      </c>
      <c r="I2046" s="267"/>
      <c r="J2046" s="263"/>
      <c r="K2046" s="263"/>
      <c r="L2046" s="268"/>
      <c r="M2046" s="269"/>
      <c r="N2046" s="270"/>
      <c r="O2046" s="270"/>
      <c r="P2046" s="270"/>
      <c r="Q2046" s="270"/>
      <c r="R2046" s="270"/>
      <c r="S2046" s="270"/>
      <c r="T2046" s="271"/>
      <c r="U2046" s="14"/>
      <c r="V2046" s="14"/>
      <c r="W2046" s="14"/>
      <c r="X2046" s="14"/>
      <c r="Y2046" s="14"/>
      <c r="Z2046" s="14"/>
      <c r="AA2046" s="14"/>
      <c r="AB2046" s="14"/>
      <c r="AC2046" s="14"/>
      <c r="AD2046" s="14"/>
      <c r="AE2046" s="14"/>
      <c r="AT2046" s="272" t="s">
        <v>364</v>
      </c>
      <c r="AU2046" s="272" t="s">
        <v>227</v>
      </c>
      <c r="AV2046" s="14" t="s">
        <v>90</v>
      </c>
      <c r="AW2046" s="14" t="s">
        <v>36</v>
      </c>
      <c r="AX2046" s="14" t="s">
        <v>81</v>
      </c>
      <c r="AY2046" s="272" t="s">
        <v>215</v>
      </c>
    </row>
    <row r="2047" s="13" customFormat="1">
      <c r="A2047" s="13"/>
      <c r="B2047" s="252"/>
      <c r="C2047" s="253"/>
      <c r="D2047" s="233" t="s">
        <v>364</v>
      </c>
      <c r="E2047" s="254" t="s">
        <v>1</v>
      </c>
      <c r="F2047" s="255" t="s">
        <v>1855</v>
      </c>
      <c r="G2047" s="253"/>
      <c r="H2047" s="254" t="s">
        <v>1</v>
      </c>
      <c r="I2047" s="256"/>
      <c r="J2047" s="253"/>
      <c r="K2047" s="253"/>
      <c r="L2047" s="257"/>
      <c r="M2047" s="258"/>
      <c r="N2047" s="259"/>
      <c r="O2047" s="259"/>
      <c r="P2047" s="259"/>
      <c r="Q2047" s="259"/>
      <c r="R2047" s="259"/>
      <c r="S2047" s="259"/>
      <c r="T2047" s="260"/>
      <c r="U2047" s="13"/>
      <c r="V2047" s="13"/>
      <c r="W2047" s="13"/>
      <c r="X2047" s="13"/>
      <c r="Y2047" s="13"/>
      <c r="Z2047" s="13"/>
      <c r="AA2047" s="13"/>
      <c r="AB2047" s="13"/>
      <c r="AC2047" s="13"/>
      <c r="AD2047" s="13"/>
      <c r="AE2047" s="13"/>
      <c r="AT2047" s="261" t="s">
        <v>364</v>
      </c>
      <c r="AU2047" s="261" t="s">
        <v>227</v>
      </c>
      <c r="AV2047" s="13" t="s">
        <v>88</v>
      </c>
      <c r="AW2047" s="13" t="s">
        <v>36</v>
      </c>
      <c r="AX2047" s="13" t="s">
        <v>81</v>
      </c>
      <c r="AY2047" s="261" t="s">
        <v>215</v>
      </c>
    </row>
    <row r="2048" s="14" customFormat="1">
      <c r="A2048" s="14"/>
      <c r="B2048" s="262"/>
      <c r="C2048" s="263"/>
      <c r="D2048" s="233" t="s">
        <v>364</v>
      </c>
      <c r="E2048" s="264" t="s">
        <v>1</v>
      </c>
      <c r="F2048" s="265" t="s">
        <v>1922</v>
      </c>
      <c r="G2048" s="263"/>
      <c r="H2048" s="266">
        <v>479</v>
      </c>
      <c r="I2048" s="267"/>
      <c r="J2048" s="263"/>
      <c r="K2048" s="263"/>
      <c r="L2048" s="268"/>
      <c r="M2048" s="269"/>
      <c r="N2048" s="270"/>
      <c r="O2048" s="270"/>
      <c r="P2048" s="270"/>
      <c r="Q2048" s="270"/>
      <c r="R2048" s="270"/>
      <c r="S2048" s="270"/>
      <c r="T2048" s="271"/>
      <c r="U2048" s="14"/>
      <c r="V2048" s="14"/>
      <c r="W2048" s="14"/>
      <c r="X2048" s="14"/>
      <c r="Y2048" s="14"/>
      <c r="Z2048" s="14"/>
      <c r="AA2048" s="14"/>
      <c r="AB2048" s="14"/>
      <c r="AC2048" s="14"/>
      <c r="AD2048" s="14"/>
      <c r="AE2048" s="14"/>
      <c r="AT2048" s="272" t="s">
        <v>364</v>
      </c>
      <c r="AU2048" s="272" t="s">
        <v>227</v>
      </c>
      <c r="AV2048" s="14" t="s">
        <v>90</v>
      </c>
      <c r="AW2048" s="14" t="s">
        <v>36</v>
      </c>
      <c r="AX2048" s="14" t="s">
        <v>81</v>
      </c>
      <c r="AY2048" s="272" t="s">
        <v>215</v>
      </c>
    </row>
    <row r="2049" s="13" customFormat="1">
      <c r="A2049" s="13"/>
      <c r="B2049" s="252"/>
      <c r="C2049" s="253"/>
      <c r="D2049" s="233" t="s">
        <v>364</v>
      </c>
      <c r="E2049" s="254" t="s">
        <v>1</v>
      </c>
      <c r="F2049" s="255" t="s">
        <v>1890</v>
      </c>
      <c r="G2049" s="253"/>
      <c r="H2049" s="254" t="s">
        <v>1</v>
      </c>
      <c r="I2049" s="256"/>
      <c r="J2049" s="253"/>
      <c r="K2049" s="253"/>
      <c r="L2049" s="257"/>
      <c r="M2049" s="258"/>
      <c r="N2049" s="259"/>
      <c r="O2049" s="259"/>
      <c r="P2049" s="259"/>
      <c r="Q2049" s="259"/>
      <c r="R2049" s="259"/>
      <c r="S2049" s="259"/>
      <c r="T2049" s="260"/>
      <c r="U2049" s="13"/>
      <c r="V2049" s="13"/>
      <c r="W2049" s="13"/>
      <c r="X2049" s="13"/>
      <c r="Y2049" s="13"/>
      <c r="Z2049" s="13"/>
      <c r="AA2049" s="13"/>
      <c r="AB2049" s="13"/>
      <c r="AC2049" s="13"/>
      <c r="AD2049" s="13"/>
      <c r="AE2049" s="13"/>
      <c r="AT2049" s="261" t="s">
        <v>364</v>
      </c>
      <c r="AU2049" s="261" t="s">
        <v>227</v>
      </c>
      <c r="AV2049" s="13" t="s">
        <v>88</v>
      </c>
      <c r="AW2049" s="13" t="s">
        <v>36</v>
      </c>
      <c r="AX2049" s="13" t="s">
        <v>81</v>
      </c>
      <c r="AY2049" s="261" t="s">
        <v>215</v>
      </c>
    </row>
    <row r="2050" s="14" customFormat="1">
      <c r="A2050" s="14"/>
      <c r="B2050" s="262"/>
      <c r="C2050" s="263"/>
      <c r="D2050" s="233" t="s">
        <v>364</v>
      </c>
      <c r="E2050" s="264" t="s">
        <v>1</v>
      </c>
      <c r="F2050" s="265" t="s">
        <v>1891</v>
      </c>
      <c r="G2050" s="263"/>
      <c r="H2050" s="266">
        <v>4.1799999999999997</v>
      </c>
      <c r="I2050" s="267"/>
      <c r="J2050" s="263"/>
      <c r="K2050" s="263"/>
      <c r="L2050" s="268"/>
      <c r="M2050" s="269"/>
      <c r="N2050" s="270"/>
      <c r="O2050" s="270"/>
      <c r="P2050" s="270"/>
      <c r="Q2050" s="270"/>
      <c r="R2050" s="270"/>
      <c r="S2050" s="270"/>
      <c r="T2050" s="271"/>
      <c r="U2050" s="14"/>
      <c r="V2050" s="14"/>
      <c r="W2050" s="14"/>
      <c r="X2050" s="14"/>
      <c r="Y2050" s="14"/>
      <c r="Z2050" s="14"/>
      <c r="AA2050" s="14"/>
      <c r="AB2050" s="14"/>
      <c r="AC2050" s="14"/>
      <c r="AD2050" s="14"/>
      <c r="AE2050" s="14"/>
      <c r="AT2050" s="272" t="s">
        <v>364</v>
      </c>
      <c r="AU2050" s="272" t="s">
        <v>227</v>
      </c>
      <c r="AV2050" s="14" t="s">
        <v>90</v>
      </c>
      <c r="AW2050" s="14" t="s">
        <v>36</v>
      </c>
      <c r="AX2050" s="14" t="s">
        <v>81</v>
      </c>
      <c r="AY2050" s="272" t="s">
        <v>215</v>
      </c>
    </row>
    <row r="2051" s="15" customFormat="1">
      <c r="A2051" s="15"/>
      <c r="B2051" s="273"/>
      <c r="C2051" s="274"/>
      <c r="D2051" s="233" t="s">
        <v>364</v>
      </c>
      <c r="E2051" s="275" t="s">
        <v>1</v>
      </c>
      <c r="F2051" s="276" t="s">
        <v>368</v>
      </c>
      <c r="G2051" s="274"/>
      <c r="H2051" s="277">
        <v>697.34000000000003</v>
      </c>
      <c r="I2051" s="278"/>
      <c r="J2051" s="274"/>
      <c r="K2051" s="274"/>
      <c r="L2051" s="279"/>
      <c r="M2051" s="280"/>
      <c r="N2051" s="281"/>
      <c r="O2051" s="281"/>
      <c r="P2051" s="281"/>
      <c r="Q2051" s="281"/>
      <c r="R2051" s="281"/>
      <c r="S2051" s="281"/>
      <c r="T2051" s="282"/>
      <c r="U2051" s="15"/>
      <c r="V2051" s="15"/>
      <c r="W2051" s="15"/>
      <c r="X2051" s="15"/>
      <c r="Y2051" s="15"/>
      <c r="Z2051" s="15"/>
      <c r="AA2051" s="15"/>
      <c r="AB2051" s="15"/>
      <c r="AC2051" s="15"/>
      <c r="AD2051" s="15"/>
      <c r="AE2051" s="15"/>
      <c r="AT2051" s="283" t="s">
        <v>364</v>
      </c>
      <c r="AU2051" s="283" t="s">
        <v>227</v>
      </c>
      <c r="AV2051" s="15" t="s">
        <v>214</v>
      </c>
      <c r="AW2051" s="15" t="s">
        <v>36</v>
      </c>
      <c r="AX2051" s="15" t="s">
        <v>88</v>
      </c>
      <c r="AY2051" s="283" t="s">
        <v>215</v>
      </c>
    </row>
    <row r="2052" s="2" customFormat="1" ht="24.15" customHeight="1">
      <c r="A2052" s="39"/>
      <c r="B2052" s="40"/>
      <c r="C2052" s="220" t="s">
        <v>1923</v>
      </c>
      <c r="D2052" s="220" t="s">
        <v>216</v>
      </c>
      <c r="E2052" s="221" t="s">
        <v>1924</v>
      </c>
      <c r="F2052" s="222" t="s">
        <v>1925</v>
      </c>
      <c r="G2052" s="223" t="s">
        <v>523</v>
      </c>
      <c r="H2052" s="224">
        <v>453.25</v>
      </c>
      <c r="I2052" s="225"/>
      <c r="J2052" s="226">
        <f>ROUND(I2052*H2052,2)</f>
        <v>0</v>
      </c>
      <c r="K2052" s="222" t="s">
        <v>359</v>
      </c>
      <c r="L2052" s="45"/>
      <c r="M2052" s="227" t="s">
        <v>1</v>
      </c>
      <c r="N2052" s="228" t="s">
        <v>46</v>
      </c>
      <c r="O2052" s="92"/>
      <c r="P2052" s="229">
        <f>O2052*H2052</f>
        <v>0</v>
      </c>
      <c r="Q2052" s="229">
        <v>0</v>
      </c>
      <c r="R2052" s="229">
        <f>Q2052*H2052</f>
        <v>0</v>
      </c>
      <c r="S2052" s="229">
        <v>0</v>
      </c>
      <c r="T2052" s="230">
        <f>S2052*H2052</f>
        <v>0</v>
      </c>
      <c r="U2052" s="39"/>
      <c r="V2052" s="39"/>
      <c r="W2052" s="39"/>
      <c r="X2052" s="39"/>
      <c r="Y2052" s="39"/>
      <c r="Z2052" s="39"/>
      <c r="AA2052" s="39"/>
      <c r="AB2052" s="39"/>
      <c r="AC2052" s="39"/>
      <c r="AD2052" s="39"/>
      <c r="AE2052" s="39"/>
      <c r="AR2052" s="231" t="s">
        <v>214</v>
      </c>
      <c r="AT2052" s="231" t="s">
        <v>216</v>
      </c>
      <c r="AU2052" s="231" t="s">
        <v>227</v>
      </c>
      <c r="AY2052" s="18" t="s">
        <v>215</v>
      </c>
      <c r="BE2052" s="232">
        <f>IF(N2052="základní",J2052,0)</f>
        <v>0</v>
      </c>
      <c r="BF2052" s="232">
        <f>IF(N2052="snížená",J2052,0)</f>
        <v>0</v>
      </c>
      <c r="BG2052" s="232">
        <f>IF(N2052="zákl. přenesená",J2052,0)</f>
        <v>0</v>
      </c>
      <c r="BH2052" s="232">
        <f>IF(N2052="sníž. přenesená",J2052,0)</f>
        <v>0</v>
      </c>
      <c r="BI2052" s="232">
        <f>IF(N2052="nulová",J2052,0)</f>
        <v>0</v>
      </c>
      <c r="BJ2052" s="18" t="s">
        <v>88</v>
      </c>
      <c r="BK2052" s="232">
        <f>ROUND(I2052*H2052,2)</f>
        <v>0</v>
      </c>
      <c r="BL2052" s="18" t="s">
        <v>214</v>
      </c>
      <c r="BM2052" s="231" t="s">
        <v>1926</v>
      </c>
    </row>
    <row r="2053" s="2" customFormat="1">
      <c r="A2053" s="39"/>
      <c r="B2053" s="40"/>
      <c r="C2053" s="41"/>
      <c r="D2053" s="233" t="s">
        <v>221</v>
      </c>
      <c r="E2053" s="41"/>
      <c r="F2053" s="234" t="s">
        <v>1927</v>
      </c>
      <c r="G2053" s="41"/>
      <c r="H2053" s="41"/>
      <c r="I2053" s="235"/>
      <c r="J2053" s="41"/>
      <c r="K2053" s="41"/>
      <c r="L2053" s="45"/>
      <c r="M2053" s="236"/>
      <c r="N2053" s="237"/>
      <c r="O2053" s="92"/>
      <c r="P2053" s="92"/>
      <c r="Q2053" s="92"/>
      <c r="R2053" s="92"/>
      <c r="S2053" s="92"/>
      <c r="T2053" s="93"/>
      <c r="U2053" s="39"/>
      <c r="V2053" s="39"/>
      <c r="W2053" s="39"/>
      <c r="X2053" s="39"/>
      <c r="Y2053" s="39"/>
      <c r="Z2053" s="39"/>
      <c r="AA2053" s="39"/>
      <c r="AB2053" s="39"/>
      <c r="AC2053" s="39"/>
      <c r="AD2053" s="39"/>
      <c r="AE2053" s="39"/>
      <c r="AT2053" s="18" t="s">
        <v>221</v>
      </c>
      <c r="AU2053" s="18" t="s">
        <v>227</v>
      </c>
    </row>
    <row r="2054" s="2" customFormat="1">
      <c r="A2054" s="39"/>
      <c r="B2054" s="40"/>
      <c r="C2054" s="41"/>
      <c r="D2054" s="250" t="s">
        <v>362</v>
      </c>
      <c r="E2054" s="41"/>
      <c r="F2054" s="251" t="s">
        <v>1928</v>
      </c>
      <c r="G2054" s="41"/>
      <c r="H2054" s="41"/>
      <c r="I2054" s="235"/>
      <c r="J2054" s="41"/>
      <c r="K2054" s="41"/>
      <c r="L2054" s="45"/>
      <c r="M2054" s="236"/>
      <c r="N2054" s="237"/>
      <c r="O2054" s="92"/>
      <c r="P2054" s="92"/>
      <c r="Q2054" s="92"/>
      <c r="R2054" s="92"/>
      <c r="S2054" s="92"/>
      <c r="T2054" s="93"/>
      <c r="U2054" s="39"/>
      <c r="V2054" s="39"/>
      <c r="W2054" s="39"/>
      <c r="X2054" s="39"/>
      <c r="Y2054" s="39"/>
      <c r="Z2054" s="39"/>
      <c r="AA2054" s="39"/>
      <c r="AB2054" s="39"/>
      <c r="AC2054" s="39"/>
      <c r="AD2054" s="39"/>
      <c r="AE2054" s="39"/>
      <c r="AT2054" s="18" t="s">
        <v>362</v>
      </c>
      <c r="AU2054" s="18" t="s">
        <v>227</v>
      </c>
    </row>
    <row r="2055" s="2" customFormat="1" ht="33" customHeight="1">
      <c r="A2055" s="39"/>
      <c r="B2055" s="40"/>
      <c r="C2055" s="220" t="s">
        <v>1929</v>
      </c>
      <c r="D2055" s="220" t="s">
        <v>216</v>
      </c>
      <c r="E2055" s="221" t="s">
        <v>1930</v>
      </c>
      <c r="F2055" s="222" t="s">
        <v>1931</v>
      </c>
      <c r="G2055" s="223" t="s">
        <v>797</v>
      </c>
      <c r="H2055" s="224">
        <v>547.40999999999997</v>
      </c>
      <c r="I2055" s="225"/>
      <c r="J2055" s="226">
        <f>ROUND(I2055*H2055,2)</f>
        <v>0</v>
      </c>
      <c r="K2055" s="222" t="s">
        <v>359</v>
      </c>
      <c r="L2055" s="45"/>
      <c r="M2055" s="227" t="s">
        <v>1</v>
      </c>
      <c r="N2055" s="228" t="s">
        <v>46</v>
      </c>
      <c r="O2055" s="92"/>
      <c r="P2055" s="229">
        <f>O2055*H2055</f>
        <v>0</v>
      </c>
      <c r="Q2055" s="229">
        <v>2.0000000000000002E-05</v>
      </c>
      <c r="R2055" s="229">
        <f>Q2055*H2055</f>
        <v>0.0109482</v>
      </c>
      <c r="S2055" s="229">
        <v>0</v>
      </c>
      <c r="T2055" s="230">
        <f>S2055*H2055</f>
        <v>0</v>
      </c>
      <c r="U2055" s="39"/>
      <c r="V2055" s="39"/>
      <c r="W2055" s="39"/>
      <c r="X2055" s="39"/>
      <c r="Y2055" s="39"/>
      <c r="Z2055" s="39"/>
      <c r="AA2055" s="39"/>
      <c r="AB2055" s="39"/>
      <c r="AC2055" s="39"/>
      <c r="AD2055" s="39"/>
      <c r="AE2055" s="39"/>
      <c r="AR2055" s="231" t="s">
        <v>214</v>
      </c>
      <c r="AT2055" s="231" t="s">
        <v>216</v>
      </c>
      <c r="AU2055" s="231" t="s">
        <v>227</v>
      </c>
      <c r="AY2055" s="18" t="s">
        <v>215</v>
      </c>
      <c r="BE2055" s="232">
        <f>IF(N2055="základní",J2055,0)</f>
        <v>0</v>
      </c>
      <c r="BF2055" s="232">
        <f>IF(N2055="snížená",J2055,0)</f>
        <v>0</v>
      </c>
      <c r="BG2055" s="232">
        <f>IF(N2055="zákl. přenesená",J2055,0)</f>
        <v>0</v>
      </c>
      <c r="BH2055" s="232">
        <f>IF(N2055="sníž. přenesená",J2055,0)</f>
        <v>0</v>
      </c>
      <c r="BI2055" s="232">
        <f>IF(N2055="nulová",J2055,0)</f>
        <v>0</v>
      </c>
      <c r="BJ2055" s="18" t="s">
        <v>88</v>
      </c>
      <c r="BK2055" s="232">
        <f>ROUND(I2055*H2055,2)</f>
        <v>0</v>
      </c>
      <c r="BL2055" s="18" t="s">
        <v>214</v>
      </c>
      <c r="BM2055" s="231" t="s">
        <v>1932</v>
      </c>
    </row>
    <row r="2056" s="2" customFormat="1">
      <c r="A2056" s="39"/>
      <c r="B2056" s="40"/>
      <c r="C2056" s="41"/>
      <c r="D2056" s="233" t="s">
        <v>221</v>
      </c>
      <c r="E2056" s="41"/>
      <c r="F2056" s="234" t="s">
        <v>1933</v>
      </c>
      <c r="G2056" s="41"/>
      <c r="H2056" s="41"/>
      <c r="I2056" s="235"/>
      <c r="J2056" s="41"/>
      <c r="K2056" s="41"/>
      <c r="L2056" s="45"/>
      <c r="M2056" s="236"/>
      <c r="N2056" s="237"/>
      <c r="O2056" s="92"/>
      <c r="P2056" s="92"/>
      <c r="Q2056" s="92"/>
      <c r="R2056" s="92"/>
      <c r="S2056" s="92"/>
      <c r="T2056" s="93"/>
      <c r="U2056" s="39"/>
      <c r="V2056" s="39"/>
      <c r="W2056" s="39"/>
      <c r="X2056" s="39"/>
      <c r="Y2056" s="39"/>
      <c r="Z2056" s="39"/>
      <c r="AA2056" s="39"/>
      <c r="AB2056" s="39"/>
      <c r="AC2056" s="39"/>
      <c r="AD2056" s="39"/>
      <c r="AE2056" s="39"/>
      <c r="AT2056" s="18" t="s">
        <v>221</v>
      </c>
      <c r="AU2056" s="18" t="s">
        <v>227</v>
      </c>
    </row>
    <row r="2057" s="2" customFormat="1">
      <c r="A2057" s="39"/>
      <c r="B2057" s="40"/>
      <c r="C2057" s="41"/>
      <c r="D2057" s="250" t="s">
        <v>362</v>
      </c>
      <c r="E2057" s="41"/>
      <c r="F2057" s="251" t="s">
        <v>1934</v>
      </c>
      <c r="G2057" s="41"/>
      <c r="H2057" s="41"/>
      <c r="I2057" s="235"/>
      <c r="J2057" s="41"/>
      <c r="K2057" s="41"/>
      <c r="L2057" s="45"/>
      <c r="M2057" s="236"/>
      <c r="N2057" s="237"/>
      <c r="O2057" s="92"/>
      <c r="P2057" s="92"/>
      <c r="Q2057" s="92"/>
      <c r="R2057" s="92"/>
      <c r="S2057" s="92"/>
      <c r="T2057" s="93"/>
      <c r="U2057" s="39"/>
      <c r="V2057" s="39"/>
      <c r="W2057" s="39"/>
      <c r="X2057" s="39"/>
      <c r="Y2057" s="39"/>
      <c r="Z2057" s="39"/>
      <c r="AA2057" s="39"/>
      <c r="AB2057" s="39"/>
      <c r="AC2057" s="39"/>
      <c r="AD2057" s="39"/>
      <c r="AE2057" s="39"/>
      <c r="AT2057" s="18" t="s">
        <v>362</v>
      </c>
      <c r="AU2057" s="18" t="s">
        <v>227</v>
      </c>
    </row>
    <row r="2058" s="13" customFormat="1">
      <c r="A2058" s="13"/>
      <c r="B2058" s="252"/>
      <c r="C2058" s="253"/>
      <c r="D2058" s="233" t="s">
        <v>364</v>
      </c>
      <c r="E2058" s="254" t="s">
        <v>1</v>
      </c>
      <c r="F2058" s="255" t="s">
        <v>822</v>
      </c>
      <c r="G2058" s="253"/>
      <c r="H2058" s="254" t="s">
        <v>1</v>
      </c>
      <c r="I2058" s="256"/>
      <c r="J2058" s="253"/>
      <c r="K2058" s="253"/>
      <c r="L2058" s="257"/>
      <c r="M2058" s="258"/>
      <c r="N2058" s="259"/>
      <c r="O2058" s="259"/>
      <c r="P2058" s="259"/>
      <c r="Q2058" s="259"/>
      <c r="R2058" s="259"/>
      <c r="S2058" s="259"/>
      <c r="T2058" s="260"/>
      <c r="U2058" s="13"/>
      <c r="V2058" s="13"/>
      <c r="W2058" s="13"/>
      <c r="X2058" s="13"/>
      <c r="Y2058" s="13"/>
      <c r="Z2058" s="13"/>
      <c r="AA2058" s="13"/>
      <c r="AB2058" s="13"/>
      <c r="AC2058" s="13"/>
      <c r="AD2058" s="13"/>
      <c r="AE2058" s="13"/>
      <c r="AT2058" s="261" t="s">
        <v>364</v>
      </c>
      <c r="AU2058" s="261" t="s">
        <v>227</v>
      </c>
      <c r="AV2058" s="13" t="s">
        <v>88</v>
      </c>
      <c r="AW2058" s="13" t="s">
        <v>36</v>
      </c>
      <c r="AX2058" s="13" t="s">
        <v>81</v>
      </c>
      <c r="AY2058" s="261" t="s">
        <v>215</v>
      </c>
    </row>
    <row r="2059" s="13" customFormat="1">
      <c r="A2059" s="13"/>
      <c r="B2059" s="252"/>
      <c r="C2059" s="253"/>
      <c r="D2059" s="233" t="s">
        <v>364</v>
      </c>
      <c r="E2059" s="254" t="s">
        <v>1</v>
      </c>
      <c r="F2059" s="255" t="s">
        <v>1387</v>
      </c>
      <c r="G2059" s="253"/>
      <c r="H2059" s="254" t="s">
        <v>1</v>
      </c>
      <c r="I2059" s="256"/>
      <c r="J2059" s="253"/>
      <c r="K2059" s="253"/>
      <c r="L2059" s="257"/>
      <c r="M2059" s="258"/>
      <c r="N2059" s="259"/>
      <c r="O2059" s="259"/>
      <c r="P2059" s="259"/>
      <c r="Q2059" s="259"/>
      <c r="R2059" s="259"/>
      <c r="S2059" s="259"/>
      <c r="T2059" s="260"/>
      <c r="U2059" s="13"/>
      <c r="V2059" s="13"/>
      <c r="W2059" s="13"/>
      <c r="X2059" s="13"/>
      <c r="Y2059" s="13"/>
      <c r="Z2059" s="13"/>
      <c r="AA2059" s="13"/>
      <c r="AB2059" s="13"/>
      <c r="AC2059" s="13"/>
      <c r="AD2059" s="13"/>
      <c r="AE2059" s="13"/>
      <c r="AT2059" s="261" t="s">
        <v>364</v>
      </c>
      <c r="AU2059" s="261" t="s">
        <v>227</v>
      </c>
      <c r="AV2059" s="13" t="s">
        <v>88</v>
      </c>
      <c r="AW2059" s="13" t="s">
        <v>36</v>
      </c>
      <c r="AX2059" s="13" t="s">
        <v>81</v>
      </c>
      <c r="AY2059" s="261" t="s">
        <v>215</v>
      </c>
    </row>
    <row r="2060" s="14" customFormat="1">
      <c r="A2060" s="14"/>
      <c r="B2060" s="262"/>
      <c r="C2060" s="263"/>
      <c r="D2060" s="233" t="s">
        <v>364</v>
      </c>
      <c r="E2060" s="264" t="s">
        <v>1</v>
      </c>
      <c r="F2060" s="265" t="s">
        <v>1935</v>
      </c>
      <c r="G2060" s="263"/>
      <c r="H2060" s="266">
        <v>29.039999999999999</v>
      </c>
      <c r="I2060" s="267"/>
      <c r="J2060" s="263"/>
      <c r="K2060" s="263"/>
      <c r="L2060" s="268"/>
      <c r="M2060" s="269"/>
      <c r="N2060" s="270"/>
      <c r="O2060" s="270"/>
      <c r="P2060" s="270"/>
      <c r="Q2060" s="270"/>
      <c r="R2060" s="270"/>
      <c r="S2060" s="270"/>
      <c r="T2060" s="271"/>
      <c r="U2060" s="14"/>
      <c r="V2060" s="14"/>
      <c r="W2060" s="14"/>
      <c r="X2060" s="14"/>
      <c r="Y2060" s="14"/>
      <c r="Z2060" s="14"/>
      <c r="AA2060" s="14"/>
      <c r="AB2060" s="14"/>
      <c r="AC2060" s="14"/>
      <c r="AD2060" s="14"/>
      <c r="AE2060" s="14"/>
      <c r="AT2060" s="272" t="s">
        <v>364</v>
      </c>
      <c r="AU2060" s="272" t="s">
        <v>227</v>
      </c>
      <c r="AV2060" s="14" t="s">
        <v>90</v>
      </c>
      <c r="AW2060" s="14" t="s">
        <v>36</v>
      </c>
      <c r="AX2060" s="14" t="s">
        <v>81</v>
      </c>
      <c r="AY2060" s="272" t="s">
        <v>215</v>
      </c>
    </row>
    <row r="2061" s="13" customFormat="1">
      <c r="A2061" s="13"/>
      <c r="B2061" s="252"/>
      <c r="C2061" s="253"/>
      <c r="D2061" s="233" t="s">
        <v>364</v>
      </c>
      <c r="E2061" s="254" t="s">
        <v>1</v>
      </c>
      <c r="F2061" s="255" t="s">
        <v>1028</v>
      </c>
      <c r="G2061" s="253"/>
      <c r="H2061" s="254" t="s">
        <v>1</v>
      </c>
      <c r="I2061" s="256"/>
      <c r="J2061" s="253"/>
      <c r="K2061" s="253"/>
      <c r="L2061" s="257"/>
      <c r="M2061" s="258"/>
      <c r="N2061" s="259"/>
      <c r="O2061" s="259"/>
      <c r="P2061" s="259"/>
      <c r="Q2061" s="259"/>
      <c r="R2061" s="259"/>
      <c r="S2061" s="259"/>
      <c r="T2061" s="260"/>
      <c r="U2061" s="13"/>
      <c r="V2061" s="13"/>
      <c r="W2061" s="13"/>
      <c r="X2061" s="13"/>
      <c r="Y2061" s="13"/>
      <c r="Z2061" s="13"/>
      <c r="AA2061" s="13"/>
      <c r="AB2061" s="13"/>
      <c r="AC2061" s="13"/>
      <c r="AD2061" s="13"/>
      <c r="AE2061" s="13"/>
      <c r="AT2061" s="261" t="s">
        <v>364</v>
      </c>
      <c r="AU2061" s="261" t="s">
        <v>227</v>
      </c>
      <c r="AV2061" s="13" t="s">
        <v>88</v>
      </c>
      <c r="AW2061" s="13" t="s">
        <v>36</v>
      </c>
      <c r="AX2061" s="13" t="s">
        <v>81</v>
      </c>
      <c r="AY2061" s="261" t="s">
        <v>215</v>
      </c>
    </row>
    <row r="2062" s="14" customFormat="1">
      <c r="A2062" s="14"/>
      <c r="B2062" s="262"/>
      <c r="C2062" s="263"/>
      <c r="D2062" s="233" t="s">
        <v>364</v>
      </c>
      <c r="E2062" s="264" t="s">
        <v>1</v>
      </c>
      <c r="F2062" s="265" t="s">
        <v>1936</v>
      </c>
      <c r="G2062" s="263"/>
      <c r="H2062" s="266">
        <v>49.049999999999997</v>
      </c>
      <c r="I2062" s="267"/>
      <c r="J2062" s="263"/>
      <c r="K2062" s="263"/>
      <c r="L2062" s="268"/>
      <c r="M2062" s="269"/>
      <c r="N2062" s="270"/>
      <c r="O2062" s="270"/>
      <c r="P2062" s="270"/>
      <c r="Q2062" s="270"/>
      <c r="R2062" s="270"/>
      <c r="S2062" s="270"/>
      <c r="T2062" s="271"/>
      <c r="U2062" s="14"/>
      <c r="V2062" s="14"/>
      <c r="W2062" s="14"/>
      <c r="X2062" s="14"/>
      <c r="Y2062" s="14"/>
      <c r="Z2062" s="14"/>
      <c r="AA2062" s="14"/>
      <c r="AB2062" s="14"/>
      <c r="AC2062" s="14"/>
      <c r="AD2062" s="14"/>
      <c r="AE2062" s="14"/>
      <c r="AT2062" s="272" t="s">
        <v>364</v>
      </c>
      <c r="AU2062" s="272" t="s">
        <v>227</v>
      </c>
      <c r="AV2062" s="14" t="s">
        <v>90</v>
      </c>
      <c r="AW2062" s="14" t="s">
        <v>36</v>
      </c>
      <c r="AX2062" s="14" t="s">
        <v>81</v>
      </c>
      <c r="AY2062" s="272" t="s">
        <v>215</v>
      </c>
    </row>
    <row r="2063" s="13" customFormat="1">
      <c r="A2063" s="13"/>
      <c r="B2063" s="252"/>
      <c r="C2063" s="253"/>
      <c r="D2063" s="233" t="s">
        <v>364</v>
      </c>
      <c r="E2063" s="254" t="s">
        <v>1</v>
      </c>
      <c r="F2063" s="255" t="s">
        <v>1390</v>
      </c>
      <c r="G2063" s="253"/>
      <c r="H2063" s="254" t="s">
        <v>1</v>
      </c>
      <c r="I2063" s="256"/>
      <c r="J2063" s="253"/>
      <c r="K2063" s="253"/>
      <c r="L2063" s="257"/>
      <c r="M2063" s="258"/>
      <c r="N2063" s="259"/>
      <c r="O2063" s="259"/>
      <c r="P2063" s="259"/>
      <c r="Q2063" s="259"/>
      <c r="R2063" s="259"/>
      <c r="S2063" s="259"/>
      <c r="T2063" s="260"/>
      <c r="U2063" s="13"/>
      <c r="V2063" s="13"/>
      <c r="W2063" s="13"/>
      <c r="X2063" s="13"/>
      <c r="Y2063" s="13"/>
      <c r="Z2063" s="13"/>
      <c r="AA2063" s="13"/>
      <c r="AB2063" s="13"/>
      <c r="AC2063" s="13"/>
      <c r="AD2063" s="13"/>
      <c r="AE2063" s="13"/>
      <c r="AT2063" s="261" t="s">
        <v>364</v>
      </c>
      <c r="AU2063" s="261" t="s">
        <v>227</v>
      </c>
      <c r="AV2063" s="13" t="s">
        <v>88</v>
      </c>
      <c r="AW2063" s="13" t="s">
        <v>36</v>
      </c>
      <c r="AX2063" s="13" t="s">
        <v>81</v>
      </c>
      <c r="AY2063" s="261" t="s">
        <v>215</v>
      </c>
    </row>
    <row r="2064" s="14" customFormat="1">
      <c r="A2064" s="14"/>
      <c r="B2064" s="262"/>
      <c r="C2064" s="263"/>
      <c r="D2064" s="233" t="s">
        <v>364</v>
      </c>
      <c r="E2064" s="264" t="s">
        <v>1</v>
      </c>
      <c r="F2064" s="265" t="s">
        <v>1937</v>
      </c>
      <c r="G2064" s="263"/>
      <c r="H2064" s="266">
        <v>24.149999999999999</v>
      </c>
      <c r="I2064" s="267"/>
      <c r="J2064" s="263"/>
      <c r="K2064" s="263"/>
      <c r="L2064" s="268"/>
      <c r="M2064" s="269"/>
      <c r="N2064" s="270"/>
      <c r="O2064" s="270"/>
      <c r="P2064" s="270"/>
      <c r="Q2064" s="270"/>
      <c r="R2064" s="270"/>
      <c r="S2064" s="270"/>
      <c r="T2064" s="271"/>
      <c r="U2064" s="14"/>
      <c r="V2064" s="14"/>
      <c r="W2064" s="14"/>
      <c r="X2064" s="14"/>
      <c r="Y2064" s="14"/>
      <c r="Z2064" s="14"/>
      <c r="AA2064" s="14"/>
      <c r="AB2064" s="14"/>
      <c r="AC2064" s="14"/>
      <c r="AD2064" s="14"/>
      <c r="AE2064" s="14"/>
      <c r="AT2064" s="272" t="s">
        <v>364</v>
      </c>
      <c r="AU2064" s="272" t="s">
        <v>227</v>
      </c>
      <c r="AV2064" s="14" t="s">
        <v>90</v>
      </c>
      <c r="AW2064" s="14" t="s">
        <v>36</v>
      </c>
      <c r="AX2064" s="14" t="s">
        <v>81</v>
      </c>
      <c r="AY2064" s="272" t="s">
        <v>215</v>
      </c>
    </row>
    <row r="2065" s="13" customFormat="1">
      <c r="A2065" s="13"/>
      <c r="B2065" s="252"/>
      <c r="C2065" s="253"/>
      <c r="D2065" s="233" t="s">
        <v>364</v>
      </c>
      <c r="E2065" s="254" t="s">
        <v>1</v>
      </c>
      <c r="F2065" s="255" t="s">
        <v>1473</v>
      </c>
      <c r="G2065" s="253"/>
      <c r="H2065" s="254" t="s">
        <v>1</v>
      </c>
      <c r="I2065" s="256"/>
      <c r="J2065" s="253"/>
      <c r="K2065" s="253"/>
      <c r="L2065" s="257"/>
      <c r="M2065" s="258"/>
      <c r="N2065" s="259"/>
      <c r="O2065" s="259"/>
      <c r="P2065" s="259"/>
      <c r="Q2065" s="259"/>
      <c r="R2065" s="259"/>
      <c r="S2065" s="259"/>
      <c r="T2065" s="260"/>
      <c r="U2065" s="13"/>
      <c r="V2065" s="13"/>
      <c r="W2065" s="13"/>
      <c r="X2065" s="13"/>
      <c r="Y2065" s="13"/>
      <c r="Z2065" s="13"/>
      <c r="AA2065" s="13"/>
      <c r="AB2065" s="13"/>
      <c r="AC2065" s="13"/>
      <c r="AD2065" s="13"/>
      <c r="AE2065" s="13"/>
      <c r="AT2065" s="261" t="s">
        <v>364</v>
      </c>
      <c r="AU2065" s="261" t="s">
        <v>227</v>
      </c>
      <c r="AV2065" s="13" t="s">
        <v>88</v>
      </c>
      <c r="AW2065" s="13" t="s">
        <v>36</v>
      </c>
      <c r="AX2065" s="13" t="s">
        <v>81</v>
      </c>
      <c r="AY2065" s="261" t="s">
        <v>215</v>
      </c>
    </row>
    <row r="2066" s="14" customFormat="1">
      <c r="A2066" s="14"/>
      <c r="B2066" s="262"/>
      <c r="C2066" s="263"/>
      <c r="D2066" s="233" t="s">
        <v>364</v>
      </c>
      <c r="E2066" s="264" t="s">
        <v>1</v>
      </c>
      <c r="F2066" s="265" t="s">
        <v>1938</v>
      </c>
      <c r="G2066" s="263"/>
      <c r="H2066" s="266">
        <v>17.899999999999999</v>
      </c>
      <c r="I2066" s="267"/>
      <c r="J2066" s="263"/>
      <c r="K2066" s="263"/>
      <c r="L2066" s="268"/>
      <c r="M2066" s="269"/>
      <c r="N2066" s="270"/>
      <c r="O2066" s="270"/>
      <c r="P2066" s="270"/>
      <c r="Q2066" s="270"/>
      <c r="R2066" s="270"/>
      <c r="S2066" s="270"/>
      <c r="T2066" s="271"/>
      <c r="U2066" s="14"/>
      <c r="V2066" s="14"/>
      <c r="W2066" s="14"/>
      <c r="X2066" s="14"/>
      <c r="Y2066" s="14"/>
      <c r="Z2066" s="14"/>
      <c r="AA2066" s="14"/>
      <c r="AB2066" s="14"/>
      <c r="AC2066" s="14"/>
      <c r="AD2066" s="14"/>
      <c r="AE2066" s="14"/>
      <c r="AT2066" s="272" t="s">
        <v>364</v>
      </c>
      <c r="AU2066" s="272" t="s">
        <v>227</v>
      </c>
      <c r="AV2066" s="14" t="s">
        <v>90</v>
      </c>
      <c r="AW2066" s="14" t="s">
        <v>36</v>
      </c>
      <c r="AX2066" s="14" t="s">
        <v>81</v>
      </c>
      <c r="AY2066" s="272" t="s">
        <v>215</v>
      </c>
    </row>
    <row r="2067" s="13" customFormat="1">
      <c r="A2067" s="13"/>
      <c r="B2067" s="252"/>
      <c r="C2067" s="253"/>
      <c r="D2067" s="233" t="s">
        <v>364</v>
      </c>
      <c r="E2067" s="254" t="s">
        <v>1</v>
      </c>
      <c r="F2067" s="255" t="s">
        <v>1135</v>
      </c>
      <c r="G2067" s="253"/>
      <c r="H2067" s="254" t="s">
        <v>1</v>
      </c>
      <c r="I2067" s="256"/>
      <c r="J2067" s="253"/>
      <c r="K2067" s="253"/>
      <c r="L2067" s="257"/>
      <c r="M2067" s="258"/>
      <c r="N2067" s="259"/>
      <c r="O2067" s="259"/>
      <c r="P2067" s="259"/>
      <c r="Q2067" s="259"/>
      <c r="R2067" s="259"/>
      <c r="S2067" s="259"/>
      <c r="T2067" s="260"/>
      <c r="U2067" s="13"/>
      <c r="V2067" s="13"/>
      <c r="W2067" s="13"/>
      <c r="X2067" s="13"/>
      <c r="Y2067" s="13"/>
      <c r="Z2067" s="13"/>
      <c r="AA2067" s="13"/>
      <c r="AB2067" s="13"/>
      <c r="AC2067" s="13"/>
      <c r="AD2067" s="13"/>
      <c r="AE2067" s="13"/>
      <c r="AT2067" s="261" t="s">
        <v>364</v>
      </c>
      <c r="AU2067" s="261" t="s">
        <v>227</v>
      </c>
      <c r="AV2067" s="13" t="s">
        <v>88</v>
      </c>
      <c r="AW2067" s="13" t="s">
        <v>36</v>
      </c>
      <c r="AX2067" s="13" t="s">
        <v>81</v>
      </c>
      <c r="AY2067" s="261" t="s">
        <v>215</v>
      </c>
    </row>
    <row r="2068" s="14" customFormat="1">
      <c r="A2068" s="14"/>
      <c r="B2068" s="262"/>
      <c r="C2068" s="263"/>
      <c r="D2068" s="233" t="s">
        <v>364</v>
      </c>
      <c r="E2068" s="264" t="s">
        <v>1</v>
      </c>
      <c r="F2068" s="265" t="s">
        <v>1939</v>
      </c>
      <c r="G2068" s="263"/>
      <c r="H2068" s="266">
        <v>17.5</v>
      </c>
      <c r="I2068" s="267"/>
      <c r="J2068" s="263"/>
      <c r="K2068" s="263"/>
      <c r="L2068" s="268"/>
      <c r="M2068" s="269"/>
      <c r="N2068" s="270"/>
      <c r="O2068" s="270"/>
      <c r="P2068" s="270"/>
      <c r="Q2068" s="270"/>
      <c r="R2068" s="270"/>
      <c r="S2068" s="270"/>
      <c r="T2068" s="271"/>
      <c r="U2068" s="14"/>
      <c r="V2068" s="14"/>
      <c r="W2068" s="14"/>
      <c r="X2068" s="14"/>
      <c r="Y2068" s="14"/>
      <c r="Z2068" s="14"/>
      <c r="AA2068" s="14"/>
      <c r="AB2068" s="14"/>
      <c r="AC2068" s="14"/>
      <c r="AD2068" s="14"/>
      <c r="AE2068" s="14"/>
      <c r="AT2068" s="272" t="s">
        <v>364</v>
      </c>
      <c r="AU2068" s="272" t="s">
        <v>227</v>
      </c>
      <c r="AV2068" s="14" t="s">
        <v>90</v>
      </c>
      <c r="AW2068" s="14" t="s">
        <v>36</v>
      </c>
      <c r="AX2068" s="14" t="s">
        <v>81</v>
      </c>
      <c r="AY2068" s="272" t="s">
        <v>215</v>
      </c>
    </row>
    <row r="2069" s="13" customFormat="1">
      <c r="A2069" s="13"/>
      <c r="B2069" s="252"/>
      <c r="C2069" s="253"/>
      <c r="D2069" s="233" t="s">
        <v>364</v>
      </c>
      <c r="E2069" s="254" t="s">
        <v>1</v>
      </c>
      <c r="F2069" s="255" t="s">
        <v>1479</v>
      </c>
      <c r="G2069" s="253"/>
      <c r="H2069" s="254" t="s">
        <v>1</v>
      </c>
      <c r="I2069" s="256"/>
      <c r="J2069" s="253"/>
      <c r="K2069" s="253"/>
      <c r="L2069" s="257"/>
      <c r="M2069" s="258"/>
      <c r="N2069" s="259"/>
      <c r="O2069" s="259"/>
      <c r="P2069" s="259"/>
      <c r="Q2069" s="259"/>
      <c r="R2069" s="259"/>
      <c r="S2069" s="259"/>
      <c r="T2069" s="260"/>
      <c r="U2069" s="13"/>
      <c r="V2069" s="13"/>
      <c r="W2069" s="13"/>
      <c r="X2069" s="13"/>
      <c r="Y2069" s="13"/>
      <c r="Z2069" s="13"/>
      <c r="AA2069" s="13"/>
      <c r="AB2069" s="13"/>
      <c r="AC2069" s="13"/>
      <c r="AD2069" s="13"/>
      <c r="AE2069" s="13"/>
      <c r="AT2069" s="261" t="s">
        <v>364</v>
      </c>
      <c r="AU2069" s="261" t="s">
        <v>227</v>
      </c>
      <c r="AV2069" s="13" t="s">
        <v>88</v>
      </c>
      <c r="AW2069" s="13" t="s">
        <v>36</v>
      </c>
      <c r="AX2069" s="13" t="s">
        <v>81</v>
      </c>
      <c r="AY2069" s="261" t="s">
        <v>215</v>
      </c>
    </row>
    <row r="2070" s="14" customFormat="1">
      <c r="A2070" s="14"/>
      <c r="B2070" s="262"/>
      <c r="C2070" s="263"/>
      <c r="D2070" s="233" t="s">
        <v>364</v>
      </c>
      <c r="E2070" s="264" t="s">
        <v>1</v>
      </c>
      <c r="F2070" s="265" t="s">
        <v>1940</v>
      </c>
      <c r="G2070" s="263"/>
      <c r="H2070" s="266">
        <v>27</v>
      </c>
      <c r="I2070" s="267"/>
      <c r="J2070" s="263"/>
      <c r="K2070" s="263"/>
      <c r="L2070" s="268"/>
      <c r="M2070" s="269"/>
      <c r="N2070" s="270"/>
      <c r="O2070" s="270"/>
      <c r="P2070" s="270"/>
      <c r="Q2070" s="270"/>
      <c r="R2070" s="270"/>
      <c r="S2070" s="270"/>
      <c r="T2070" s="271"/>
      <c r="U2070" s="14"/>
      <c r="V2070" s="14"/>
      <c r="W2070" s="14"/>
      <c r="X2070" s="14"/>
      <c r="Y2070" s="14"/>
      <c r="Z2070" s="14"/>
      <c r="AA2070" s="14"/>
      <c r="AB2070" s="14"/>
      <c r="AC2070" s="14"/>
      <c r="AD2070" s="14"/>
      <c r="AE2070" s="14"/>
      <c r="AT2070" s="272" t="s">
        <v>364</v>
      </c>
      <c r="AU2070" s="272" t="s">
        <v>227</v>
      </c>
      <c r="AV2070" s="14" t="s">
        <v>90</v>
      </c>
      <c r="AW2070" s="14" t="s">
        <v>36</v>
      </c>
      <c r="AX2070" s="14" t="s">
        <v>81</v>
      </c>
      <c r="AY2070" s="272" t="s">
        <v>215</v>
      </c>
    </row>
    <row r="2071" s="13" customFormat="1">
      <c r="A2071" s="13"/>
      <c r="B2071" s="252"/>
      <c r="C2071" s="253"/>
      <c r="D2071" s="233" t="s">
        <v>364</v>
      </c>
      <c r="E2071" s="254" t="s">
        <v>1</v>
      </c>
      <c r="F2071" s="255" t="s">
        <v>1496</v>
      </c>
      <c r="G2071" s="253"/>
      <c r="H2071" s="254" t="s">
        <v>1</v>
      </c>
      <c r="I2071" s="256"/>
      <c r="J2071" s="253"/>
      <c r="K2071" s="253"/>
      <c r="L2071" s="257"/>
      <c r="M2071" s="258"/>
      <c r="N2071" s="259"/>
      <c r="O2071" s="259"/>
      <c r="P2071" s="259"/>
      <c r="Q2071" s="259"/>
      <c r="R2071" s="259"/>
      <c r="S2071" s="259"/>
      <c r="T2071" s="260"/>
      <c r="U2071" s="13"/>
      <c r="V2071" s="13"/>
      <c r="W2071" s="13"/>
      <c r="X2071" s="13"/>
      <c r="Y2071" s="13"/>
      <c r="Z2071" s="13"/>
      <c r="AA2071" s="13"/>
      <c r="AB2071" s="13"/>
      <c r="AC2071" s="13"/>
      <c r="AD2071" s="13"/>
      <c r="AE2071" s="13"/>
      <c r="AT2071" s="261" t="s">
        <v>364</v>
      </c>
      <c r="AU2071" s="261" t="s">
        <v>227</v>
      </c>
      <c r="AV2071" s="13" t="s">
        <v>88</v>
      </c>
      <c r="AW2071" s="13" t="s">
        <v>36</v>
      </c>
      <c r="AX2071" s="13" t="s">
        <v>81</v>
      </c>
      <c r="AY2071" s="261" t="s">
        <v>215</v>
      </c>
    </row>
    <row r="2072" s="14" customFormat="1">
      <c r="A2072" s="14"/>
      <c r="B2072" s="262"/>
      <c r="C2072" s="263"/>
      <c r="D2072" s="233" t="s">
        <v>364</v>
      </c>
      <c r="E2072" s="264" t="s">
        <v>1</v>
      </c>
      <c r="F2072" s="265" t="s">
        <v>1941</v>
      </c>
      <c r="G2072" s="263"/>
      <c r="H2072" s="266">
        <v>25.399999999999999</v>
      </c>
      <c r="I2072" s="267"/>
      <c r="J2072" s="263"/>
      <c r="K2072" s="263"/>
      <c r="L2072" s="268"/>
      <c r="M2072" s="269"/>
      <c r="N2072" s="270"/>
      <c r="O2072" s="270"/>
      <c r="P2072" s="270"/>
      <c r="Q2072" s="270"/>
      <c r="R2072" s="270"/>
      <c r="S2072" s="270"/>
      <c r="T2072" s="271"/>
      <c r="U2072" s="14"/>
      <c r="V2072" s="14"/>
      <c r="W2072" s="14"/>
      <c r="X2072" s="14"/>
      <c r="Y2072" s="14"/>
      <c r="Z2072" s="14"/>
      <c r="AA2072" s="14"/>
      <c r="AB2072" s="14"/>
      <c r="AC2072" s="14"/>
      <c r="AD2072" s="14"/>
      <c r="AE2072" s="14"/>
      <c r="AT2072" s="272" t="s">
        <v>364</v>
      </c>
      <c r="AU2072" s="272" t="s">
        <v>227</v>
      </c>
      <c r="AV2072" s="14" t="s">
        <v>90</v>
      </c>
      <c r="AW2072" s="14" t="s">
        <v>36</v>
      </c>
      <c r="AX2072" s="14" t="s">
        <v>81</v>
      </c>
      <c r="AY2072" s="272" t="s">
        <v>215</v>
      </c>
    </row>
    <row r="2073" s="13" customFormat="1">
      <c r="A2073" s="13"/>
      <c r="B2073" s="252"/>
      <c r="C2073" s="253"/>
      <c r="D2073" s="233" t="s">
        <v>364</v>
      </c>
      <c r="E2073" s="254" t="s">
        <v>1</v>
      </c>
      <c r="F2073" s="255" t="s">
        <v>1398</v>
      </c>
      <c r="G2073" s="253"/>
      <c r="H2073" s="254" t="s">
        <v>1</v>
      </c>
      <c r="I2073" s="256"/>
      <c r="J2073" s="253"/>
      <c r="K2073" s="253"/>
      <c r="L2073" s="257"/>
      <c r="M2073" s="258"/>
      <c r="N2073" s="259"/>
      <c r="O2073" s="259"/>
      <c r="P2073" s="259"/>
      <c r="Q2073" s="259"/>
      <c r="R2073" s="259"/>
      <c r="S2073" s="259"/>
      <c r="T2073" s="260"/>
      <c r="U2073" s="13"/>
      <c r="V2073" s="13"/>
      <c r="W2073" s="13"/>
      <c r="X2073" s="13"/>
      <c r="Y2073" s="13"/>
      <c r="Z2073" s="13"/>
      <c r="AA2073" s="13"/>
      <c r="AB2073" s="13"/>
      <c r="AC2073" s="13"/>
      <c r="AD2073" s="13"/>
      <c r="AE2073" s="13"/>
      <c r="AT2073" s="261" t="s">
        <v>364</v>
      </c>
      <c r="AU2073" s="261" t="s">
        <v>227</v>
      </c>
      <c r="AV2073" s="13" t="s">
        <v>88</v>
      </c>
      <c r="AW2073" s="13" t="s">
        <v>36</v>
      </c>
      <c r="AX2073" s="13" t="s">
        <v>81</v>
      </c>
      <c r="AY2073" s="261" t="s">
        <v>215</v>
      </c>
    </row>
    <row r="2074" s="14" customFormat="1">
      <c r="A2074" s="14"/>
      <c r="B2074" s="262"/>
      <c r="C2074" s="263"/>
      <c r="D2074" s="233" t="s">
        <v>364</v>
      </c>
      <c r="E2074" s="264" t="s">
        <v>1</v>
      </c>
      <c r="F2074" s="265" t="s">
        <v>1938</v>
      </c>
      <c r="G2074" s="263"/>
      <c r="H2074" s="266">
        <v>17.899999999999999</v>
      </c>
      <c r="I2074" s="267"/>
      <c r="J2074" s="263"/>
      <c r="K2074" s="263"/>
      <c r="L2074" s="268"/>
      <c r="M2074" s="269"/>
      <c r="N2074" s="270"/>
      <c r="O2074" s="270"/>
      <c r="P2074" s="270"/>
      <c r="Q2074" s="270"/>
      <c r="R2074" s="270"/>
      <c r="S2074" s="270"/>
      <c r="T2074" s="271"/>
      <c r="U2074" s="14"/>
      <c r="V2074" s="14"/>
      <c r="W2074" s="14"/>
      <c r="X2074" s="14"/>
      <c r="Y2074" s="14"/>
      <c r="Z2074" s="14"/>
      <c r="AA2074" s="14"/>
      <c r="AB2074" s="14"/>
      <c r="AC2074" s="14"/>
      <c r="AD2074" s="14"/>
      <c r="AE2074" s="14"/>
      <c r="AT2074" s="272" t="s">
        <v>364</v>
      </c>
      <c r="AU2074" s="272" t="s">
        <v>227</v>
      </c>
      <c r="AV2074" s="14" t="s">
        <v>90</v>
      </c>
      <c r="AW2074" s="14" t="s">
        <v>36</v>
      </c>
      <c r="AX2074" s="14" t="s">
        <v>81</v>
      </c>
      <c r="AY2074" s="272" t="s">
        <v>215</v>
      </c>
    </row>
    <row r="2075" s="13" customFormat="1">
      <c r="A2075" s="13"/>
      <c r="B2075" s="252"/>
      <c r="C2075" s="253"/>
      <c r="D2075" s="233" t="s">
        <v>364</v>
      </c>
      <c r="E2075" s="254" t="s">
        <v>1</v>
      </c>
      <c r="F2075" s="255" t="s">
        <v>1137</v>
      </c>
      <c r="G2075" s="253"/>
      <c r="H2075" s="254" t="s">
        <v>1</v>
      </c>
      <c r="I2075" s="256"/>
      <c r="J2075" s="253"/>
      <c r="K2075" s="253"/>
      <c r="L2075" s="257"/>
      <c r="M2075" s="258"/>
      <c r="N2075" s="259"/>
      <c r="O2075" s="259"/>
      <c r="P2075" s="259"/>
      <c r="Q2075" s="259"/>
      <c r="R2075" s="259"/>
      <c r="S2075" s="259"/>
      <c r="T2075" s="260"/>
      <c r="U2075" s="13"/>
      <c r="V2075" s="13"/>
      <c r="W2075" s="13"/>
      <c r="X2075" s="13"/>
      <c r="Y2075" s="13"/>
      <c r="Z2075" s="13"/>
      <c r="AA2075" s="13"/>
      <c r="AB2075" s="13"/>
      <c r="AC2075" s="13"/>
      <c r="AD2075" s="13"/>
      <c r="AE2075" s="13"/>
      <c r="AT2075" s="261" t="s">
        <v>364</v>
      </c>
      <c r="AU2075" s="261" t="s">
        <v>227</v>
      </c>
      <c r="AV2075" s="13" t="s">
        <v>88</v>
      </c>
      <c r="AW2075" s="13" t="s">
        <v>36</v>
      </c>
      <c r="AX2075" s="13" t="s">
        <v>81</v>
      </c>
      <c r="AY2075" s="261" t="s">
        <v>215</v>
      </c>
    </row>
    <row r="2076" s="14" customFormat="1">
      <c r="A2076" s="14"/>
      <c r="B2076" s="262"/>
      <c r="C2076" s="263"/>
      <c r="D2076" s="233" t="s">
        <v>364</v>
      </c>
      <c r="E2076" s="264" t="s">
        <v>1</v>
      </c>
      <c r="F2076" s="265" t="s">
        <v>1942</v>
      </c>
      <c r="G2076" s="263"/>
      <c r="H2076" s="266">
        <v>7.4000000000000004</v>
      </c>
      <c r="I2076" s="267"/>
      <c r="J2076" s="263"/>
      <c r="K2076" s="263"/>
      <c r="L2076" s="268"/>
      <c r="M2076" s="269"/>
      <c r="N2076" s="270"/>
      <c r="O2076" s="270"/>
      <c r="P2076" s="270"/>
      <c r="Q2076" s="270"/>
      <c r="R2076" s="270"/>
      <c r="S2076" s="270"/>
      <c r="T2076" s="271"/>
      <c r="U2076" s="14"/>
      <c r="V2076" s="14"/>
      <c r="W2076" s="14"/>
      <c r="X2076" s="14"/>
      <c r="Y2076" s="14"/>
      <c r="Z2076" s="14"/>
      <c r="AA2076" s="14"/>
      <c r="AB2076" s="14"/>
      <c r="AC2076" s="14"/>
      <c r="AD2076" s="14"/>
      <c r="AE2076" s="14"/>
      <c r="AT2076" s="272" t="s">
        <v>364</v>
      </c>
      <c r="AU2076" s="272" t="s">
        <v>227</v>
      </c>
      <c r="AV2076" s="14" t="s">
        <v>90</v>
      </c>
      <c r="AW2076" s="14" t="s">
        <v>36</v>
      </c>
      <c r="AX2076" s="14" t="s">
        <v>81</v>
      </c>
      <c r="AY2076" s="272" t="s">
        <v>215</v>
      </c>
    </row>
    <row r="2077" s="13" customFormat="1">
      <c r="A2077" s="13"/>
      <c r="B2077" s="252"/>
      <c r="C2077" s="253"/>
      <c r="D2077" s="233" t="s">
        <v>364</v>
      </c>
      <c r="E2077" s="254" t="s">
        <v>1</v>
      </c>
      <c r="F2077" s="255" t="s">
        <v>1139</v>
      </c>
      <c r="G2077" s="253"/>
      <c r="H2077" s="254" t="s">
        <v>1</v>
      </c>
      <c r="I2077" s="256"/>
      <c r="J2077" s="253"/>
      <c r="K2077" s="253"/>
      <c r="L2077" s="257"/>
      <c r="M2077" s="258"/>
      <c r="N2077" s="259"/>
      <c r="O2077" s="259"/>
      <c r="P2077" s="259"/>
      <c r="Q2077" s="259"/>
      <c r="R2077" s="259"/>
      <c r="S2077" s="259"/>
      <c r="T2077" s="260"/>
      <c r="U2077" s="13"/>
      <c r="V2077" s="13"/>
      <c r="W2077" s="13"/>
      <c r="X2077" s="13"/>
      <c r="Y2077" s="13"/>
      <c r="Z2077" s="13"/>
      <c r="AA2077" s="13"/>
      <c r="AB2077" s="13"/>
      <c r="AC2077" s="13"/>
      <c r="AD2077" s="13"/>
      <c r="AE2077" s="13"/>
      <c r="AT2077" s="261" t="s">
        <v>364</v>
      </c>
      <c r="AU2077" s="261" t="s">
        <v>227</v>
      </c>
      <c r="AV2077" s="13" t="s">
        <v>88</v>
      </c>
      <c r="AW2077" s="13" t="s">
        <v>36</v>
      </c>
      <c r="AX2077" s="13" t="s">
        <v>81</v>
      </c>
      <c r="AY2077" s="261" t="s">
        <v>215</v>
      </c>
    </row>
    <row r="2078" s="14" customFormat="1">
      <c r="A2078" s="14"/>
      <c r="B2078" s="262"/>
      <c r="C2078" s="263"/>
      <c r="D2078" s="233" t="s">
        <v>364</v>
      </c>
      <c r="E2078" s="264" t="s">
        <v>1</v>
      </c>
      <c r="F2078" s="265" t="s">
        <v>1943</v>
      </c>
      <c r="G2078" s="263"/>
      <c r="H2078" s="266">
        <v>7.5</v>
      </c>
      <c r="I2078" s="267"/>
      <c r="J2078" s="263"/>
      <c r="K2078" s="263"/>
      <c r="L2078" s="268"/>
      <c r="M2078" s="269"/>
      <c r="N2078" s="270"/>
      <c r="O2078" s="270"/>
      <c r="P2078" s="270"/>
      <c r="Q2078" s="270"/>
      <c r="R2078" s="270"/>
      <c r="S2078" s="270"/>
      <c r="T2078" s="271"/>
      <c r="U2078" s="14"/>
      <c r="V2078" s="14"/>
      <c r="W2078" s="14"/>
      <c r="X2078" s="14"/>
      <c r="Y2078" s="14"/>
      <c r="Z2078" s="14"/>
      <c r="AA2078" s="14"/>
      <c r="AB2078" s="14"/>
      <c r="AC2078" s="14"/>
      <c r="AD2078" s="14"/>
      <c r="AE2078" s="14"/>
      <c r="AT2078" s="272" t="s">
        <v>364</v>
      </c>
      <c r="AU2078" s="272" t="s">
        <v>227</v>
      </c>
      <c r="AV2078" s="14" t="s">
        <v>90</v>
      </c>
      <c r="AW2078" s="14" t="s">
        <v>36</v>
      </c>
      <c r="AX2078" s="14" t="s">
        <v>81</v>
      </c>
      <c r="AY2078" s="272" t="s">
        <v>215</v>
      </c>
    </row>
    <row r="2079" s="13" customFormat="1">
      <c r="A2079" s="13"/>
      <c r="B2079" s="252"/>
      <c r="C2079" s="253"/>
      <c r="D2079" s="233" t="s">
        <v>364</v>
      </c>
      <c r="E2079" s="254" t="s">
        <v>1</v>
      </c>
      <c r="F2079" s="255" t="s">
        <v>1505</v>
      </c>
      <c r="G2079" s="253"/>
      <c r="H2079" s="254" t="s">
        <v>1</v>
      </c>
      <c r="I2079" s="256"/>
      <c r="J2079" s="253"/>
      <c r="K2079" s="253"/>
      <c r="L2079" s="257"/>
      <c r="M2079" s="258"/>
      <c r="N2079" s="259"/>
      <c r="O2079" s="259"/>
      <c r="P2079" s="259"/>
      <c r="Q2079" s="259"/>
      <c r="R2079" s="259"/>
      <c r="S2079" s="259"/>
      <c r="T2079" s="260"/>
      <c r="U2079" s="13"/>
      <c r="V2079" s="13"/>
      <c r="W2079" s="13"/>
      <c r="X2079" s="13"/>
      <c r="Y2079" s="13"/>
      <c r="Z2079" s="13"/>
      <c r="AA2079" s="13"/>
      <c r="AB2079" s="13"/>
      <c r="AC2079" s="13"/>
      <c r="AD2079" s="13"/>
      <c r="AE2079" s="13"/>
      <c r="AT2079" s="261" t="s">
        <v>364</v>
      </c>
      <c r="AU2079" s="261" t="s">
        <v>227</v>
      </c>
      <c r="AV2079" s="13" t="s">
        <v>88</v>
      </c>
      <c r="AW2079" s="13" t="s">
        <v>36</v>
      </c>
      <c r="AX2079" s="13" t="s">
        <v>81</v>
      </c>
      <c r="AY2079" s="261" t="s">
        <v>215</v>
      </c>
    </row>
    <row r="2080" s="14" customFormat="1">
      <c r="A2080" s="14"/>
      <c r="B2080" s="262"/>
      <c r="C2080" s="263"/>
      <c r="D2080" s="233" t="s">
        <v>364</v>
      </c>
      <c r="E2080" s="264" t="s">
        <v>1</v>
      </c>
      <c r="F2080" s="265" t="s">
        <v>1944</v>
      </c>
      <c r="G2080" s="263"/>
      <c r="H2080" s="266">
        <v>6.2000000000000002</v>
      </c>
      <c r="I2080" s="267"/>
      <c r="J2080" s="263"/>
      <c r="K2080" s="263"/>
      <c r="L2080" s="268"/>
      <c r="M2080" s="269"/>
      <c r="N2080" s="270"/>
      <c r="O2080" s="270"/>
      <c r="P2080" s="270"/>
      <c r="Q2080" s="270"/>
      <c r="R2080" s="270"/>
      <c r="S2080" s="270"/>
      <c r="T2080" s="271"/>
      <c r="U2080" s="14"/>
      <c r="V2080" s="14"/>
      <c r="W2080" s="14"/>
      <c r="X2080" s="14"/>
      <c r="Y2080" s="14"/>
      <c r="Z2080" s="14"/>
      <c r="AA2080" s="14"/>
      <c r="AB2080" s="14"/>
      <c r="AC2080" s="14"/>
      <c r="AD2080" s="14"/>
      <c r="AE2080" s="14"/>
      <c r="AT2080" s="272" t="s">
        <v>364</v>
      </c>
      <c r="AU2080" s="272" t="s">
        <v>227</v>
      </c>
      <c r="AV2080" s="14" t="s">
        <v>90</v>
      </c>
      <c r="AW2080" s="14" t="s">
        <v>36</v>
      </c>
      <c r="AX2080" s="14" t="s">
        <v>81</v>
      </c>
      <c r="AY2080" s="272" t="s">
        <v>215</v>
      </c>
    </row>
    <row r="2081" s="13" customFormat="1">
      <c r="A2081" s="13"/>
      <c r="B2081" s="252"/>
      <c r="C2081" s="253"/>
      <c r="D2081" s="233" t="s">
        <v>364</v>
      </c>
      <c r="E2081" s="254" t="s">
        <v>1</v>
      </c>
      <c r="F2081" s="255" t="s">
        <v>1141</v>
      </c>
      <c r="G2081" s="253"/>
      <c r="H2081" s="254" t="s">
        <v>1</v>
      </c>
      <c r="I2081" s="256"/>
      <c r="J2081" s="253"/>
      <c r="K2081" s="253"/>
      <c r="L2081" s="257"/>
      <c r="M2081" s="258"/>
      <c r="N2081" s="259"/>
      <c r="O2081" s="259"/>
      <c r="P2081" s="259"/>
      <c r="Q2081" s="259"/>
      <c r="R2081" s="259"/>
      <c r="S2081" s="259"/>
      <c r="T2081" s="260"/>
      <c r="U2081" s="13"/>
      <c r="V2081" s="13"/>
      <c r="W2081" s="13"/>
      <c r="X2081" s="13"/>
      <c r="Y2081" s="13"/>
      <c r="Z2081" s="13"/>
      <c r="AA2081" s="13"/>
      <c r="AB2081" s="13"/>
      <c r="AC2081" s="13"/>
      <c r="AD2081" s="13"/>
      <c r="AE2081" s="13"/>
      <c r="AT2081" s="261" t="s">
        <v>364</v>
      </c>
      <c r="AU2081" s="261" t="s">
        <v>227</v>
      </c>
      <c r="AV2081" s="13" t="s">
        <v>88</v>
      </c>
      <c r="AW2081" s="13" t="s">
        <v>36</v>
      </c>
      <c r="AX2081" s="13" t="s">
        <v>81</v>
      </c>
      <c r="AY2081" s="261" t="s">
        <v>215</v>
      </c>
    </row>
    <row r="2082" s="14" customFormat="1">
      <c r="A2082" s="14"/>
      <c r="B2082" s="262"/>
      <c r="C2082" s="263"/>
      <c r="D2082" s="233" t="s">
        <v>364</v>
      </c>
      <c r="E2082" s="264" t="s">
        <v>1</v>
      </c>
      <c r="F2082" s="265" t="s">
        <v>1945</v>
      </c>
      <c r="G2082" s="263"/>
      <c r="H2082" s="266">
        <v>7.5</v>
      </c>
      <c r="I2082" s="267"/>
      <c r="J2082" s="263"/>
      <c r="K2082" s="263"/>
      <c r="L2082" s="268"/>
      <c r="M2082" s="269"/>
      <c r="N2082" s="270"/>
      <c r="O2082" s="270"/>
      <c r="P2082" s="270"/>
      <c r="Q2082" s="270"/>
      <c r="R2082" s="270"/>
      <c r="S2082" s="270"/>
      <c r="T2082" s="271"/>
      <c r="U2082" s="14"/>
      <c r="V2082" s="14"/>
      <c r="W2082" s="14"/>
      <c r="X2082" s="14"/>
      <c r="Y2082" s="14"/>
      <c r="Z2082" s="14"/>
      <c r="AA2082" s="14"/>
      <c r="AB2082" s="14"/>
      <c r="AC2082" s="14"/>
      <c r="AD2082" s="14"/>
      <c r="AE2082" s="14"/>
      <c r="AT2082" s="272" t="s">
        <v>364</v>
      </c>
      <c r="AU2082" s="272" t="s">
        <v>227</v>
      </c>
      <c r="AV2082" s="14" t="s">
        <v>90</v>
      </c>
      <c r="AW2082" s="14" t="s">
        <v>36</v>
      </c>
      <c r="AX2082" s="14" t="s">
        <v>81</v>
      </c>
      <c r="AY2082" s="272" t="s">
        <v>215</v>
      </c>
    </row>
    <row r="2083" s="13" customFormat="1">
      <c r="A2083" s="13"/>
      <c r="B2083" s="252"/>
      <c r="C2083" s="253"/>
      <c r="D2083" s="233" t="s">
        <v>364</v>
      </c>
      <c r="E2083" s="254" t="s">
        <v>1</v>
      </c>
      <c r="F2083" s="255" t="s">
        <v>1143</v>
      </c>
      <c r="G2083" s="253"/>
      <c r="H2083" s="254" t="s">
        <v>1</v>
      </c>
      <c r="I2083" s="256"/>
      <c r="J2083" s="253"/>
      <c r="K2083" s="253"/>
      <c r="L2083" s="257"/>
      <c r="M2083" s="258"/>
      <c r="N2083" s="259"/>
      <c r="O2083" s="259"/>
      <c r="P2083" s="259"/>
      <c r="Q2083" s="259"/>
      <c r="R2083" s="259"/>
      <c r="S2083" s="259"/>
      <c r="T2083" s="260"/>
      <c r="U2083" s="13"/>
      <c r="V2083" s="13"/>
      <c r="W2083" s="13"/>
      <c r="X2083" s="13"/>
      <c r="Y2083" s="13"/>
      <c r="Z2083" s="13"/>
      <c r="AA2083" s="13"/>
      <c r="AB2083" s="13"/>
      <c r="AC2083" s="13"/>
      <c r="AD2083" s="13"/>
      <c r="AE2083" s="13"/>
      <c r="AT2083" s="261" t="s">
        <v>364</v>
      </c>
      <c r="AU2083" s="261" t="s">
        <v>227</v>
      </c>
      <c r="AV2083" s="13" t="s">
        <v>88</v>
      </c>
      <c r="AW2083" s="13" t="s">
        <v>36</v>
      </c>
      <c r="AX2083" s="13" t="s">
        <v>81</v>
      </c>
      <c r="AY2083" s="261" t="s">
        <v>215</v>
      </c>
    </row>
    <row r="2084" s="14" customFormat="1">
      <c r="A2084" s="14"/>
      <c r="B2084" s="262"/>
      <c r="C2084" s="263"/>
      <c r="D2084" s="233" t="s">
        <v>364</v>
      </c>
      <c r="E2084" s="264" t="s">
        <v>1</v>
      </c>
      <c r="F2084" s="265" t="s">
        <v>1946</v>
      </c>
      <c r="G2084" s="263"/>
      <c r="H2084" s="266">
        <v>7.5999999999999996</v>
      </c>
      <c r="I2084" s="267"/>
      <c r="J2084" s="263"/>
      <c r="K2084" s="263"/>
      <c r="L2084" s="268"/>
      <c r="M2084" s="269"/>
      <c r="N2084" s="270"/>
      <c r="O2084" s="270"/>
      <c r="P2084" s="270"/>
      <c r="Q2084" s="270"/>
      <c r="R2084" s="270"/>
      <c r="S2084" s="270"/>
      <c r="T2084" s="271"/>
      <c r="U2084" s="14"/>
      <c r="V2084" s="14"/>
      <c r="W2084" s="14"/>
      <c r="X2084" s="14"/>
      <c r="Y2084" s="14"/>
      <c r="Z2084" s="14"/>
      <c r="AA2084" s="14"/>
      <c r="AB2084" s="14"/>
      <c r="AC2084" s="14"/>
      <c r="AD2084" s="14"/>
      <c r="AE2084" s="14"/>
      <c r="AT2084" s="272" t="s">
        <v>364</v>
      </c>
      <c r="AU2084" s="272" t="s">
        <v>227</v>
      </c>
      <c r="AV2084" s="14" t="s">
        <v>90</v>
      </c>
      <c r="AW2084" s="14" t="s">
        <v>36</v>
      </c>
      <c r="AX2084" s="14" t="s">
        <v>81</v>
      </c>
      <c r="AY2084" s="272" t="s">
        <v>215</v>
      </c>
    </row>
    <row r="2085" s="13" customFormat="1">
      <c r="A2085" s="13"/>
      <c r="B2085" s="252"/>
      <c r="C2085" s="253"/>
      <c r="D2085" s="233" t="s">
        <v>364</v>
      </c>
      <c r="E2085" s="254" t="s">
        <v>1</v>
      </c>
      <c r="F2085" s="255" t="s">
        <v>1510</v>
      </c>
      <c r="G2085" s="253"/>
      <c r="H2085" s="254" t="s">
        <v>1</v>
      </c>
      <c r="I2085" s="256"/>
      <c r="J2085" s="253"/>
      <c r="K2085" s="253"/>
      <c r="L2085" s="257"/>
      <c r="M2085" s="258"/>
      <c r="N2085" s="259"/>
      <c r="O2085" s="259"/>
      <c r="P2085" s="259"/>
      <c r="Q2085" s="259"/>
      <c r="R2085" s="259"/>
      <c r="S2085" s="259"/>
      <c r="T2085" s="260"/>
      <c r="U2085" s="13"/>
      <c r="V2085" s="13"/>
      <c r="W2085" s="13"/>
      <c r="X2085" s="13"/>
      <c r="Y2085" s="13"/>
      <c r="Z2085" s="13"/>
      <c r="AA2085" s="13"/>
      <c r="AB2085" s="13"/>
      <c r="AC2085" s="13"/>
      <c r="AD2085" s="13"/>
      <c r="AE2085" s="13"/>
      <c r="AT2085" s="261" t="s">
        <v>364</v>
      </c>
      <c r="AU2085" s="261" t="s">
        <v>227</v>
      </c>
      <c r="AV2085" s="13" t="s">
        <v>88</v>
      </c>
      <c r="AW2085" s="13" t="s">
        <v>36</v>
      </c>
      <c r="AX2085" s="13" t="s">
        <v>81</v>
      </c>
      <c r="AY2085" s="261" t="s">
        <v>215</v>
      </c>
    </row>
    <row r="2086" s="14" customFormat="1">
      <c r="A2086" s="14"/>
      <c r="B2086" s="262"/>
      <c r="C2086" s="263"/>
      <c r="D2086" s="233" t="s">
        <v>364</v>
      </c>
      <c r="E2086" s="264" t="s">
        <v>1</v>
      </c>
      <c r="F2086" s="265" t="s">
        <v>1947</v>
      </c>
      <c r="G2086" s="263"/>
      <c r="H2086" s="266">
        <v>6.2999999999999998</v>
      </c>
      <c r="I2086" s="267"/>
      <c r="J2086" s="263"/>
      <c r="K2086" s="263"/>
      <c r="L2086" s="268"/>
      <c r="M2086" s="269"/>
      <c r="N2086" s="270"/>
      <c r="O2086" s="270"/>
      <c r="P2086" s="270"/>
      <c r="Q2086" s="270"/>
      <c r="R2086" s="270"/>
      <c r="S2086" s="270"/>
      <c r="T2086" s="271"/>
      <c r="U2086" s="14"/>
      <c r="V2086" s="14"/>
      <c r="W2086" s="14"/>
      <c r="X2086" s="14"/>
      <c r="Y2086" s="14"/>
      <c r="Z2086" s="14"/>
      <c r="AA2086" s="14"/>
      <c r="AB2086" s="14"/>
      <c r="AC2086" s="14"/>
      <c r="AD2086" s="14"/>
      <c r="AE2086" s="14"/>
      <c r="AT2086" s="272" t="s">
        <v>364</v>
      </c>
      <c r="AU2086" s="272" t="s">
        <v>227</v>
      </c>
      <c r="AV2086" s="14" t="s">
        <v>90</v>
      </c>
      <c r="AW2086" s="14" t="s">
        <v>36</v>
      </c>
      <c r="AX2086" s="14" t="s">
        <v>81</v>
      </c>
      <c r="AY2086" s="272" t="s">
        <v>215</v>
      </c>
    </row>
    <row r="2087" s="13" customFormat="1">
      <c r="A2087" s="13"/>
      <c r="B2087" s="252"/>
      <c r="C2087" s="253"/>
      <c r="D2087" s="233" t="s">
        <v>364</v>
      </c>
      <c r="E2087" s="254" t="s">
        <v>1</v>
      </c>
      <c r="F2087" s="255" t="s">
        <v>1512</v>
      </c>
      <c r="G2087" s="253"/>
      <c r="H2087" s="254" t="s">
        <v>1</v>
      </c>
      <c r="I2087" s="256"/>
      <c r="J2087" s="253"/>
      <c r="K2087" s="253"/>
      <c r="L2087" s="257"/>
      <c r="M2087" s="258"/>
      <c r="N2087" s="259"/>
      <c r="O2087" s="259"/>
      <c r="P2087" s="259"/>
      <c r="Q2087" s="259"/>
      <c r="R2087" s="259"/>
      <c r="S2087" s="259"/>
      <c r="T2087" s="260"/>
      <c r="U2087" s="13"/>
      <c r="V2087" s="13"/>
      <c r="W2087" s="13"/>
      <c r="X2087" s="13"/>
      <c r="Y2087" s="13"/>
      <c r="Z2087" s="13"/>
      <c r="AA2087" s="13"/>
      <c r="AB2087" s="13"/>
      <c r="AC2087" s="13"/>
      <c r="AD2087" s="13"/>
      <c r="AE2087" s="13"/>
      <c r="AT2087" s="261" t="s">
        <v>364</v>
      </c>
      <c r="AU2087" s="261" t="s">
        <v>227</v>
      </c>
      <c r="AV2087" s="13" t="s">
        <v>88</v>
      </c>
      <c r="AW2087" s="13" t="s">
        <v>36</v>
      </c>
      <c r="AX2087" s="13" t="s">
        <v>81</v>
      </c>
      <c r="AY2087" s="261" t="s">
        <v>215</v>
      </c>
    </row>
    <row r="2088" s="14" customFormat="1">
      <c r="A2088" s="14"/>
      <c r="B2088" s="262"/>
      <c r="C2088" s="263"/>
      <c r="D2088" s="233" t="s">
        <v>364</v>
      </c>
      <c r="E2088" s="264" t="s">
        <v>1</v>
      </c>
      <c r="F2088" s="265" t="s">
        <v>1938</v>
      </c>
      <c r="G2088" s="263"/>
      <c r="H2088" s="266">
        <v>17.899999999999999</v>
      </c>
      <c r="I2088" s="267"/>
      <c r="J2088" s="263"/>
      <c r="K2088" s="263"/>
      <c r="L2088" s="268"/>
      <c r="M2088" s="269"/>
      <c r="N2088" s="270"/>
      <c r="O2088" s="270"/>
      <c r="P2088" s="270"/>
      <c r="Q2088" s="270"/>
      <c r="R2088" s="270"/>
      <c r="S2088" s="270"/>
      <c r="T2088" s="271"/>
      <c r="U2088" s="14"/>
      <c r="V2088" s="14"/>
      <c r="W2088" s="14"/>
      <c r="X2088" s="14"/>
      <c r="Y2088" s="14"/>
      <c r="Z2088" s="14"/>
      <c r="AA2088" s="14"/>
      <c r="AB2088" s="14"/>
      <c r="AC2088" s="14"/>
      <c r="AD2088" s="14"/>
      <c r="AE2088" s="14"/>
      <c r="AT2088" s="272" t="s">
        <v>364</v>
      </c>
      <c r="AU2088" s="272" t="s">
        <v>227</v>
      </c>
      <c r="AV2088" s="14" t="s">
        <v>90</v>
      </c>
      <c r="AW2088" s="14" t="s">
        <v>36</v>
      </c>
      <c r="AX2088" s="14" t="s">
        <v>81</v>
      </c>
      <c r="AY2088" s="272" t="s">
        <v>215</v>
      </c>
    </row>
    <row r="2089" s="13" customFormat="1">
      <c r="A2089" s="13"/>
      <c r="B2089" s="252"/>
      <c r="C2089" s="253"/>
      <c r="D2089" s="233" t="s">
        <v>364</v>
      </c>
      <c r="E2089" s="254" t="s">
        <v>1</v>
      </c>
      <c r="F2089" s="255" t="s">
        <v>1400</v>
      </c>
      <c r="G2089" s="253"/>
      <c r="H2089" s="254" t="s">
        <v>1</v>
      </c>
      <c r="I2089" s="256"/>
      <c r="J2089" s="253"/>
      <c r="K2089" s="253"/>
      <c r="L2089" s="257"/>
      <c r="M2089" s="258"/>
      <c r="N2089" s="259"/>
      <c r="O2089" s="259"/>
      <c r="P2089" s="259"/>
      <c r="Q2089" s="259"/>
      <c r="R2089" s="259"/>
      <c r="S2089" s="259"/>
      <c r="T2089" s="260"/>
      <c r="U2089" s="13"/>
      <c r="V2089" s="13"/>
      <c r="W2089" s="13"/>
      <c r="X2089" s="13"/>
      <c r="Y2089" s="13"/>
      <c r="Z2089" s="13"/>
      <c r="AA2089" s="13"/>
      <c r="AB2089" s="13"/>
      <c r="AC2089" s="13"/>
      <c r="AD2089" s="13"/>
      <c r="AE2089" s="13"/>
      <c r="AT2089" s="261" t="s">
        <v>364</v>
      </c>
      <c r="AU2089" s="261" t="s">
        <v>227</v>
      </c>
      <c r="AV2089" s="13" t="s">
        <v>88</v>
      </c>
      <c r="AW2089" s="13" t="s">
        <v>36</v>
      </c>
      <c r="AX2089" s="13" t="s">
        <v>81</v>
      </c>
      <c r="AY2089" s="261" t="s">
        <v>215</v>
      </c>
    </row>
    <row r="2090" s="14" customFormat="1">
      <c r="A2090" s="14"/>
      <c r="B2090" s="262"/>
      <c r="C2090" s="263"/>
      <c r="D2090" s="233" t="s">
        <v>364</v>
      </c>
      <c r="E2090" s="264" t="s">
        <v>1</v>
      </c>
      <c r="F2090" s="265" t="s">
        <v>1948</v>
      </c>
      <c r="G2090" s="263"/>
      <c r="H2090" s="266">
        <v>13.800000000000001</v>
      </c>
      <c r="I2090" s="267"/>
      <c r="J2090" s="263"/>
      <c r="K2090" s="263"/>
      <c r="L2090" s="268"/>
      <c r="M2090" s="269"/>
      <c r="N2090" s="270"/>
      <c r="O2090" s="270"/>
      <c r="P2090" s="270"/>
      <c r="Q2090" s="270"/>
      <c r="R2090" s="270"/>
      <c r="S2090" s="270"/>
      <c r="T2090" s="271"/>
      <c r="U2090" s="14"/>
      <c r="V2090" s="14"/>
      <c r="W2090" s="14"/>
      <c r="X2090" s="14"/>
      <c r="Y2090" s="14"/>
      <c r="Z2090" s="14"/>
      <c r="AA2090" s="14"/>
      <c r="AB2090" s="14"/>
      <c r="AC2090" s="14"/>
      <c r="AD2090" s="14"/>
      <c r="AE2090" s="14"/>
      <c r="AT2090" s="272" t="s">
        <v>364</v>
      </c>
      <c r="AU2090" s="272" t="s">
        <v>227</v>
      </c>
      <c r="AV2090" s="14" t="s">
        <v>90</v>
      </c>
      <c r="AW2090" s="14" t="s">
        <v>36</v>
      </c>
      <c r="AX2090" s="14" t="s">
        <v>81</v>
      </c>
      <c r="AY2090" s="272" t="s">
        <v>215</v>
      </c>
    </row>
    <row r="2091" s="16" customFormat="1">
      <c r="A2091" s="16"/>
      <c r="B2091" s="284"/>
      <c r="C2091" s="285"/>
      <c r="D2091" s="233" t="s">
        <v>364</v>
      </c>
      <c r="E2091" s="286" t="s">
        <v>1</v>
      </c>
      <c r="F2091" s="287" t="s">
        <v>403</v>
      </c>
      <c r="G2091" s="285"/>
      <c r="H2091" s="288">
        <v>282.13999999999999</v>
      </c>
      <c r="I2091" s="289"/>
      <c r="J2091" s="285"/>
      <c r="K2091" s="285"/>
      <c r="L2091" s="290"/>
      <c r="M2091" s="291"/>
      <c r="N2091" s="292"/>
      <c r="O2091" s="292"/>
      <c r="P2091" s="292"/>
      <c r="Q2091" s="292"/>
      <c r="R2091" s="292"/>
      <c r="S2091" s="292"/>
      <c r="T2091" s="293"/>
      <c r="U2091" s="16"/>
      <c r="V2091" s="16"/>
      <c r="W2091" s="16"/>
      <c r="X2091" s="16"/>
      <c r="Y2091" s="16"/>
      <c r="Z2091" s="16"/>
      <c r="AA2091" s="16"/>
      <c r="AB2091" s="16"/>
      <c r="AC2091" s="16"/>
      <c r="AD2091" s="16"/>
      <c r="AE2091" s="16"/>
      <c r="AT2091" s="294" t="s">
        <v>364</v>
      </c>
      <c r="AU2091" s="294" t="s">
        <v>227</v>
      </c>
      <c r="AV2091" s="16" t="s">
        <v>227</v>
      </c>
      <c r="AW2091" s="16" t="s">
        <v>36</v>
      </c>
      <c r="AX2091" s="16" t="s">
        <v>81</v>
      </c>
      <c r="AY2091" s="294" t="s">
        <v>215</v>
      </c>
    </row>
    <row r="2092" s="13" customFormat="1">
      <c r="A2092" s="13"/>
      <c r="B2092" s="252"/>
      <c r="C2092" s="253"/>
      <c r="D2092" s="233" t="s">
        <v>364</v>
      </c>
      <c r="E2092" s="254" t="s">
        <v>1</v>
      </c>
      <c r="F2092" s="255" t="s">
        <v>853</v>
      </c>
      <c r="G2092" s="253"/>
      <c r="H2092" s="254" t="s">
        <v>1</v>
      </c>
      <c r="I2092" s="256"/>
      <c r="J2092" s="253"/>
      <c r="K2092" s="253"/>
      <c r="L2092" s="257"/>
      <c r="M2092" s="258"/>
      <c r="N2092" s="259"/>
      <c r="O2092" s="259"/>
      <c r="P2092" s="259"/>
      <c r="Q2092" s="259"/>
      <c r="R2092" s="259"/>
      <c r="S2092" s="259"/>
      <c r="T2092" s="260"/>
      <c r="U2092" s="13"/>
      <c r="V2092" s="13"/>
      <c r="W2092" s="13"/>
      <c r="X2092" s="13"/>
      <c r="Y2092" s="13"/>
      <c r="Z2092" s="13"/>
      <c r="AA2092" s="13"/>
      <c r="AB2092" s="13"/>
      <c r="AC2092" s="13"/>
      <c r="AD2092" s="13"/>
      <c r="AE2092" s="13"/>
      <c r="AT2092" s="261" t="s">
        <v>364</v>
      </c>
      <c r="AU2092" s="261" t="s">
        <v>227</v>
      </c>
      <c r="AV2092" s="13" t="s">
        <v>88</v>
      </c>
      <c r="AW2092" s="13" t="s">
        <v>36</v>
      </c>
      <c r="AX2092" s="13" t="s">
        <v>81</v>
      </c>
      <c r="AY2092" s="261" t="s">
        <v>215</v>
      </c>
    </row>
    <row r="2093" s="13" customFormat="1">
      <c r="A2093" s="13"/>
      <c r="B2093" s="252"/>
      <c r="C2093" s="253"/>
      <c r="D2093" s="233" t="s">
        <v>364</v>
      </c>
      <c r="E2093" s="254" t="s">
        <v>1</v>
      </c>
      <c r="F2093" s="255" t="s">
        <v>1402</v>
      </c>
      <c r="G2093" s="253"/>
      <c r="H2093" s="254" t="s">
        <v>1</v>
      </c>
      <c r="I2093" s="256"/>
      <c r="J2093" s="253"/>
      <c r="K2093" s="253"/>
      <c r="L2093" s="257"/>
      <c r="M2093" s="258"/>
      <c r="N2093" s="259"/>
      <c r="O2093" s="259"/>
      <c r="P2093" s="259"/>
      <c r="Q2093" s="259"/>
      <c r="R2093" s="259"/>
      <c r="S2093" s="259"/>
      <c r="T2093" s="260"/>
      <c r="U2093" s="13"/>
      <c r="V2093" s="13"/>
      <c r="W2093" s="13"/>
      <c r="X2093" s="13"/>
      <c r="Y2093" s="13"/>
      <c r="Z2093" s="13"/>
      <c r="AA2093" s="13"/>
      <c r="AB2093" s="13"/>
      <c r="AC2093" s="13"/>
      <c r="AD2093" s="13"/>
      <c r="AE2093" s="13"/>
      <c r="AT2093" s="261" t="s">
        <v>364</v>
      </c>
      <c r="AU2093" s="261" t="s">
        <v>227</v>
      </c>
      <c r="AV2093" s="13" t="s">
        <v>88</v>
      </c>
      <c r="AW2093" s="13" t="s">
        <v>36</v>
      </c>
      <c r="AX2093" s="13" t="s">
        <v>81</v>
      </c>
      <c r="AY2093" s="261" t="s">
        <v>215</v>
      </c>
    </row>
    <row r="2094" s="14" customFormat="1">
      <c r="A2094" s="14"/>
      <c r="B2094" s="262"/>
      <c r="C2094" s="263"/>
      <c r="D2094" s="233" t="s">
        <v>364</v>
      </c>
      <c r="E2094" s="264" t="s">
        <v>1</v>
      </c>
      <c r="F2094" s="265" t="s">
        <v>1949</v>
      </c>
      <c r="G2094" s="263"/>
      <c r="H2094" s="266">
        <v>37.020000000000003</v>
      </c>
      <c r="I2094" s="267"/>
      <c r="J2094" s="263"/>
      <c r="K2094" s="263"/>
      <c r="L2094" s="268"/>
      <c r="M2094" s="269"/>
      <c r="N2094" s="270"/>
      <c r="O2094" s="270"/>
      <c r="P2094" s="270"/>
      <c r="Q2094" s="270"/>
      <c r="R2094" s="270"/>
      <c r="S2094" s="270"/>
      <c r="T2094" s="271"/>
      <c r="U2094" s="14"/>
      <c r="V2094" s="14"/>
      <c r="W2094" s="14"/>
      <c r="X2094" s="14"/>
      <c r="Y2094" s="14"/>
      <c r="Z2094" s="14"/>
      <c r="AA2094" s="14"/>
      <c r="AB2094" s="14"/>
      <c r="AC2094" s="14"/>
      <c r="AD2094" s="14"/>
      <c r="AE2094" s="14"/>
      <c r="AT2094" s="272" t="s">
        <v>364</v>
      </c>
      <c r="AU2094" s="272" t="s">
        <v>227</v>
      </c>
      <c r="AV2094" s="14" t="s">
        <v>90</v>
      </c>
      <c r="AW2094" s="14" t="s">
        <v>36</v>
      </c>
      <c r="AX2094" s="14" t="s">
        <v>81</v>
      </c>
      <c r="AY2094" s="272" t="s">
        <v>215</v>
      </c>
    </row>
    <row r="2095" s="13" customFormat="1">
      <c r="A2095" s="13"/>
      <c r="B2095" s="252"/>
      <c r="C2095" s="253"/>
      <c r="D2095" s="233" t="s">
        <v>364</v>
      </c>
      <c r="E2095" s="254" t="s">
        <v>1</v>
      </c>
      <c r="F2095" s="255" t="s">
        <v>1404</v>
      </c>
      <c r="G2095" s="253"/>
      <c r="H2095" s="254" t="s">
        <v>1</v>
      </c>
      <c r="I2095" s="256"/>
      <c r="J2095" s="253"/>
      <c r="K2095" s="253"/>
      <c r="L2095" s="257"/>
      <c r="M2095" s="258"/>
      <c r="N2095" s="259"/>
      <c r="O2095" s="259"/>
      <c r="P2095" s="259"/>
      <c r="Q2095" s="259"/>
      <c r="R2095" s="259"/>
      <c r="S2095" s="259"/>
      <c r="T2095" s="260"/>
      <c r="U2095" s="13"/>
      <c r="V2095" s="13"/>
      <c r="W2095" s="13"/>
      <c r="X2095" s="13"/>
      <c r="Y2095" s="13"/>
      <c r="Z2095" s="13"/>
      <c r="AA2095" s="13"/>
      <c r="AB2095" s="13"/>
      <c r="AC2095" s="13"/>
      <c r="AD2095" s="13"/>
      <c r="AE2095" s="13"/>
      <c r="AT2095" s="261" t="s">
        <v>364</v>
      </c>
      <c r="AU2095" s="261" t="s">
        <v>227</v>
      </c>
      <c r="AV2095" s="13" t="s">
        <v>88</v>
      </c>
      <c r="AW2095" s="13" t="s">
        <v>36</v>
      </c>
      <c r="AX2095" s="13" t="s">
        <v>81</v>
      </c>
      <c r="AY2095" s="261" t="s">
        <v>215</v>
      </c>
    </row>
    <row r="2096" s="14" customFormat="1">
      <c r="A2096" s="14"/>
      <c r="B2096" s="262"/>
      <c r="C2096" s="263"/>
      <c r="D2096" s="233" t="s">
        <v>364</v>
      </c>
      <c r="E2096" s="264" t="s">
        <v>1</v>
      </c>
      <c r="F2096" s="265" t="s">
        <v>1950</v>
      </c>
      <c r="G2096" s="263"/>
      <c r="H2096" s="266">
        <v>20.199999999999999</v>
      </c>
      <c r="I2096" s="267"/>
      <c r="J2096" s="263"/>
      <c r="K2096" s="263"/>
      <c r="L2096" s="268"/>
      <c r="M2096" s="269"/>
      <c r="N2096" s="270"/>
      <c r="O2096" s="270"/>
      <c r="P2096" s="270"/>
      <c r="Q2096" s="270"/>
      <c r="R2096" s="270"/>
      <c r="S2096" s="270"/>
      <c r="T2096" s="271"/>
      <c r="U2096" s="14"/>
      <c r="V2096" s="14"/>
      <c r="W2096" s="14"/>
      <c r="X2096" s="14"/>
      <c r="Y2096" s="14"/>
      <c r="Z2096" s="14"/>
      <c r="AA2096" s="14"/>
      <c r="AB2096" s="14"/>
      <c r="AC2096" s="14"/>
      <c r="AD2096" s="14"/>
      <c r="AE2096" s="14"/>
      <c r="AT2096" s="272" t="s">
        <v>364</v>
      </c>
      <c r="AU2096" s="272" t="s">
        <v>227</v>
      </c>
      <c r="AV2096" s="14" t="s">
        <v>90</v>
      </c>
      <c r="AW2096" s="14" t="s">
        <v>36</v>
      </c>
      <c r="AX2096" s="14" t="s">
        <v>81</v>
      </c>
      <c r="AY2096" s="272" t="s">
        <v>215</v>
      </c>
    </row>
    <row r="2097" s="13" customFormat="1">
      <c r="A2097" s="13"/>
      <c r="B2097" s="252"/>
      <c r="C2097" s="253"/>
      <c r="D2097" s="233" t="s">
        <v>364</v>
      </c>
      <c r="E2097" s="254" t="s">
        <v>1</v>
      </c>
      <c r="F2097" s="255" t="s">
        <v>1144</v>
      </c>
      <c r="G2097" s="253"/>
      <c r="H2097" s="254" t="s">
        <v>1</v>
      </c>
      <c r="I2097" s="256"/>
      <c r="J2097" s="253"/>
      <c r="K2097" s="253"/>
      <c r="L2097" s="257"/>
      <c r="M2097" s="258"/>
      <c r="N2097" s="259"/>
      <c r="O2097" s="259"/>
      <c r="P2097" s="259"/>
      <c r="Q2097" s="259"/>
      <c r="R2097" s="259"/>
      <c r="S2097" s="259"/>
      <c r="T2097" s="260"/>
      <c r="U2097" s="13"/>
      <c r="V2097" s="13"/>
      <c r="W2097" s="13"/>
      <c r="X2097" s="13"/>
      <c r="Y2097" s="13"/>
      <c r="Z2097" s="13"/>
      <c r="AA2097" s="13"/>
      <c r="AB2097" s="13"/>
      <c r="AC2097" s="13"/>
      <c r="AD2097" s="13"/>
      <c r="AE2097" s="13"/>
      <c r="AT2097" s="261" t="s">
        <v>364</v>
      </c>
      <c r="AU2097" s="261" t="s">
        <v>227</v>
      </c>
      <c r="AV2097" s="13" t="s">
        <v>88</v>
      </c>
      <c r="AW2097" s="13" t="s">
        <v>36</v>
      </c>
      <c r="AX2097" s="13" t="s">
        <v>81</v>
      </c>
      <c r="AY2097" s="261" t="s">
        <v>215</v>
      </c>
    </row>
    <row r="2098" s="14" customFormat="1">
      <c r="A2098" s="14"/>
      <c r="B2098" s="262"/>
      <c r="C2098" s="263"/>
      <c r="D2098" s="233" t="s">
        <v>364</v>
      </c>
      <c r="E2098" s="264" t="s">
        <v>1</v>
      </c>
      <c r="F2098" s="265" t="s">
        <v>1951</v>
      </c>
      <c r="G2098" s="263"/>
      <c r="H2098" s="266">
        <v>10.5</v>
      </c>
      <c r="I2098" s="267"/>
      <c r="J2098" s="263"/>
      <c r="K2098" s="263"/>
      <c r="L2098" s="268"/>
      <c r="M2098" s="269"/>
      <c r="N2098" s="270"/>
      <c r="O2098" s="270"/>
      <c r="P2098" s="270"/>
      <c r="Q2098" s="270"/>
      <c r="R2098" s="270"/>
      <c r="S2098" s="270"/>
      <c r="T2098" s="271"/>
      <c r="U2098" s="14"/>
      <c r="V2098" s="14"/>
      <c r="W2098" s="14"/>
      <c r="X2098" s="14"/>
      <c r="Y2098" s="14"/>
      <c r="Z2098" s="14"/>
      <c r="AA2098" s="14"/>
      <c r="AB2098" s="14"/>
      <c r="AC2098" s="14"/>
      <c r="AD2098" s="14"/>
      <c r="AE2098" s="14"/>
      <c r="AT2098" s="272" t="s">
        <v>364</v>
      </c>
      <c r="AU2098" s="272" t="s">
        <v>227</v>
      </c>
      <c r="AV2098" s="14" t="s">
        <v>90</v>
      </c>
      <c r="AW2098" s="14" t="s">
        <v>36</v>
      </c>
      <c r="AX2098" s="14" t="s">
        <v>81</v>
      </c>
      <c r="AY2098" s="272" t="s">
        <v>215</v>
      </c>
    </row>
    <row r="2099" s="13" customFormat="1">
      <c r="A2099" s="13"/>
      <c r="B2099" s="252"/>
      <c r="C2099" s="253"/>
      <c r="D2099" s="233" t="s">
        <v>364</v>
      </c>
      <c r="E2099" s="254" t="s">
        <v>1</v>
      </c>
      <c r="F2099" s="255" t="s">
        <v>1520</v>
      </c>
      <c r="G2099" s="253"/>
      <c r="H2099" s="254" t="s">
        <v>1</v>
      </c>
      <c r="I2099" s="256"/>
      <c r="J2099" s="253"/>
      <c r="K2099" s="253"/>
      <c r="L2099" s="257"/>
      <c r="M2099" s="258"/>
      <c r="N2099" s="259"/>
      <c r="O2099" s="259"/>
      <c r="P2099" s="259"/>
      <c r="Q2099" s="259"/>
      <c r="R2099" s="259"/>
      <c r="S2099" s="259"/>
      <c r="T2099" s="260"/>
      <c r="U2099" s="13"/>
      <c r="V2099" s="13"/>
      <c r="W2099" s="13"/>
      <c r="X2099" s="13"/>
      <c r="Y2099" s="13"/>
      <c r="Z2099" s="13"/>
      <c r="AA2099" s="13"/>
      <c r="AB2099" s="13"/>
      <c r="AC2099" s="13"/>
      <c r="AD2099" s="13"/>
      <c r="AE2099" s="13"/>
      <c r="AT2099" s="261" t="s">
        <v>364</v>
      </c>
      <c r="AU2099" s="261" t="s">
        <v>227</v>
      </c>
      <c r="AV2099" s="13" t="s">
        <v>88</v>
      </c>
      <c r="AW2099" s="13" t="s">
        <v>36</v>
      </c>
      <c r="AX2099" s="13" t="s">
        <v>81</v>
      </c>
      <c r="AY2099" s="261" t="s">
        <v>215</v>
      </c>
    </row>
    <row r="2100" s="14" customFormat="1">
      <c r="A2100" s="14"/>
      <c r="B2100" s="262"/>
      <c r="C2100" s="263"/>
      <c r="D2100" s="233" t="s">
        <v>364</v>
      </c>
      <c r="E2100" s="264" t="s">
        <v>1</v>
      </c>
      <c r="F2100" s="265" t="s">
        <v>1952</v>
      </c>
      <c r="G2100" s="263"/>
      <c r="H2100" s="266">
        <v>12.390000000000001</v>
      </c>
      <c r="I2100" s="267"/>
      <c r="J2100" s="263"/>
      <c r="K2100" s="263"/>
      <c r="L2100" s="268"/>
      <c r="M2100" s="269"/>
      <c r="N2100" s="270"/>
      <c r="O2100" s="270"/>
      <c r="P2100" s="270"/>
      <c r="Q2100" s="270"/>
      <c r="R2100" s="270"/>
      <c r="S2100" s="270"/>
      <c r="T2100" s="271"/>
      <c r="U2100" s="14"/>
      <c r="V2100" s="14"/>
      <c r="W2100" s="14"/>
      <c r="X2100" s="14"/>
      <c r="Y2100" s="14"/>
      <c r="Z2100" s="14"/>
      <c r="AA2100" s="14"/>
      <c r="AB2100" s="14"/>
      <c r="AC2100" s="14"/>
      <c r="AD2100" s="14"/>
      <c r="AE2100" s="14"/>
      <c r="AT2100" s="272" t="s">
        <v>364</v>
      </c>
      <c r="AU2100" s="272" t="s">
        <v>227</v>
      </c>
      <c r="AV2100" s="14" t="s">
        <v>90</v>
      </c>
      <c r="AW2100" s="14" t="s">
        <v>36</v>
      </c>
      <c r="AX2100" s="14" t="s">
        <v>81</v>
      </c>
      <c r="AY2100" s="272" t="s">
        <v>215</v>
      </c>
    </row>
    <row r="2101" s="13" customFormat="1">
      <c r="A2101" s="13"/>
      <c r="B2101" s="252"/>
      <c r="C2101" s="253"/>
      <c r="D2101" s="233" t="s">
        <v>364</v>
      </c>
      <c r="E2101" s="254" t="s">
        <v>1</v>
      </c>
      <c r="F2101" s="255" t="s">
        <v>1522</v>
      </c>
      <c r="G2101" s="253"/>
      <c r="H2101" s="254" t="s">
        <v>1</v>
      </c>
      <c r="I2101" s="256"/>
      <c r="J2101" s="253"/>
      <c r="K2101" s="253"/>
      <c r="L2101" s="257"/>
      <c r="M2101" s="258"/>
      <c r="N2101" s="259"/>
      <c r="O2101" s="259"/>
      <c r="P2101" s="259"/>
      <c r="Q2101" s="259"/>
      <c r="R2101" s="259"/>
      <c r="S2101" s="259"/>
      <c r="T2101" s="260"/>
      <c r="U2101" s="13"/>
      <c r="V2101" s="13"/>
      <c r="W2101" s="13"/>
      <c r="X2101" s="13"/>
      <c r="Y2101" s="13"/>
      <c r="Z2101" s="13"/>
      <c r="AA2101" s="13"/>
      <c r="AB2101" s="13"/>
      <c r="AC2101" s="13"/>
      <c r="AD2101" s="13"/>
      <c r="AE2101" s="13"/>
      <c r="AT2101" s="261" t="s">
        <v>364</v>
      </c>
      <c r="AU2101" s="261" t="s">
        <v>227</v>
      </c>
      <c r="AV2101" s="13" t="s">
        <v>88</v>
      </c>
      <c r="AW2101" s="13" t="s">
        <v>36</v>
      </c>
      <c r="AX2101" s="13" t="s">
        <v>81</v>
      </c>
      <c r="AY2101" s="261" t="s">
        <v>215</v>
      </c>
    </row>
    <row r="2102" s="14" customFormat="1">
      <c r="A2102" s="14"/>
      <c r="B2102" s="262"/>
      <c r="C2102" s="263"/>
      <c r="D2102" s="233" t="s">
        <v>364</v>
      </c>
      <c r="E2102" s="264" t="s">
        <v>1</v>
      </c>
      <c r="F2102" s="265" t="s">
        <v>1953</v>
      </c>
      <c r="G2102" s="263"/>
      <c r="H2102" s="266">
        <v>15.9</v>
      </c>
      <c r="I2102" s="267"/>
      <c r="J2102" s="263"/>
      <c r="K2102" s="263"/>
      <c r="L2102" s="268"/>
      <c r="M2102" s="269"/>
      <c r="N2102" s="270"/>
      <c r="O2102" s="270"/>
      <c r="P2102" s="270"/>
      <c r="Q2102" s="270"/>
      <c r="R2102" s="270"/>
      <c r="S2102" s="270"/>
      <c r="T2102" s="271"/>
      <c r="U2102" s="14"/>
      <c r="V2102" s="14"/>
      <c r="W2102" s="14"/>
      <c r="X2102" s="14"/>
      <c r="Y2102" s="14"/>
      <c r="Z2102" s="14"/>
      <c r="AA2102" s="14"/>
      <c r="AB2102" s="14"/>
      <c r="AC2102" s="14"/>
      <c r="AD2102" s="14"/>
      <c r="AE2102" s="14"/>
      <c r="AT2102" s="272" t="s">
        <v>364</v>
      </c>
      <c r="AU2102" s="272" t="s">
        <v>227</v>
      </c>
      <c r="AV2102" s="14" t="s">
        <v>90</v>
      </c>
      <c r="AW2102" s="14" t="s">
        <v>36</v>
      </c>
      <c r="AX2102" s="14" t="s">
        <v>81</v>
      </c>
      <c r="AY2102" s="272" t="s">
        <v>215</v>
      </c>
    </row>
    <row r="2103" s="13" customFormat="1">
      <c r="A2103" s="13"/>
      <c r="B2103" s="252"/>
      <c r="C2103" s="253"/>
      <c r="D2103" s="233" t="s">
        <v>364</v>
      </c>
      <c r="E2103" s="254" t="s">
        <v>1</v>
      </c>
      <c r="F2103" s="255" t="s">
        <v>1524</v>
      </c>
      <c r="G2103" s="253"/>
      <c r="H2103" s="254" t="s">
        <v>1</v>
      </c>
      <c r="I2103" s="256"/>
      <c r="J2103" s="253"/>
      <c r="K2103" s="253"/>
      <c r="L2103" s="257"/>
      <c r="M2103" s="258"/>
      <c r="N2103" s="259"/>
      <c r="O2103" s="259"/>
      <c r="P2103" s="259"/>
      <c r="Q2103" s="259"/>
      <c r="R2103" s="259"/>
      <c r="S2103" s="259"/>
      <c r="T2103" s="260"/>
      <c r="U2103" s="13"/>
      <c r="V2103" s="13"/>
      <c r="W2103" s="13"/>
      <c r="X2103" s="13"/>
      <c r="Y2103" s="13"/>
      <c r="Z2103" s="13"/>
      <c r="AA2103" s="13"/>
      <c r="AB2103" s="13"/>
      <c r="AC2103" s="13"/>
      <c r="AD2103" s="13"/>
      <c r="AE2103" s="13"/>
      <c r="AT2103" s="261" t="s">
        <v>364</v>
      </c>
      <c r="AU2103" s="261" t="s">
        <v>227</v>
      </c>
      <c r="AV2103" s="13" t="s">
        <v>88</v>
      </c>
      <c r="AW2103" s="13" t="s">
        <v>36</v>
      </c>
      <c r="AX2103" s="13" t="s">
        <v>81</v>
      </c>
      <c r="AY2103" s="261" t="s">
        <v>215</v>
      </c>
    </row>
    <row r="2104" s="14" customFormat="1">
      <c r="A2104" s="14"/>
      <c r="B2104" s="262"/>
      <c r="C2104" s="263"/>
      <c r="D2104" s="233" t="s">
        <v>364</v>
      </c>
      <c r="E2104" s="264" t="s">
        <v>1</v>
      </c>
      <c r="F2104" s="265" t="s">
        <v>1954</v>
      </c>
      <c r="G2104" s="263"/>
      <c r="H2104" s="266">
        <v>15.800000000000001</v>
      </c>
      <c r="I2104" s="267"/>
      <c r="J2104" s="263"/>
      <c r="K2104" s="263"/>
      <c r="L2104" s="268"/>
      <c r="M2104" s="269"/>
      <c r="N2104" s="270"/>
      <c r="O2104" s="270"/>
      <c r="P2104" s="270"/>
      <c r="Q2104" s="270"/>
      <c r="R2104" s="270"/>
      <c r="S2104" s="270"/>
      <c r="T2104" s="271"/>
      <c r="U2104" s="14"/>
      <c r="V2104" s="14"/>
      <c r="W2104" s="14"/>
      <c r="X2104" s="14"/>
      <c r="Y2104" s="14"/>
      <c r="Z2104" s="14"/>
      <c r="AA2104" s="14"/>
      <c r="AB2104" s="14"/>
      <c r="AC2104" s="14"/>
      <c r="AD2104" s="14"/>
      <c r="AE2104" s="14"/>
      <c r="AT2104" s="272" t="s">
        <v>364</v>
      </c>
      <c r="AU2104" s="272" t="s">
        <v>227</v>
      </c>
      <c r="AV2104" s="14" t="s">
        <v>90</v>
      </c>
      <c r="AW2104" s="14" t="s">
        <v>36</v>
      </c>
      <c r="AX2104" s="14" t="s">
        <v>81</v>
      </c>
      <c r="AY2104" s="272" t="s">
        <v>215</v>
      </c>
    </row>
    <row r="2105" s="13" customFormat="1">
      <c r="A2105" s="13"/>
      <c r="B2105" s="252"/>
      <c r="C2105" s="253"/>
      <c r="D2105" s="233" t="s">
        <v>364</v>
      </c>
      <c r="E2105" s="254" t="s">
        <v>1</v>
      </c>
      <c r="F2105" s="255" t="s">
        <v>1406</v>
      </c>
      <c r="G2105" s="253"/>
      <c r="H2105" s="254" t="s">
        <v>1</v>
      </c>
      <c r="I2105" s="256"/>
      <c r="J2105" s="253"/>
      <c r="K2105" s="253"/>
      <c r="L2105" s="257"/>
      <c r="M2105" s="258"/>
      <c r="N2105" s="259"/>
      <c r="O2105" s="259"/>
      <c r="P2105" s="259"/>
      <c r="Q2105" s="259"/>
      <c r="R2105" s="259"/>
      <c r="S2105" s="259"/>
      <c r="T2105" s="260"/>
      <c r="U2105" s="13"/>
      <c r="V2105" s="13"/>
      <c r="W2105" s="13"/>
      <c r="X2105" s="13"/>
      <c r="Y2105" s="13"/>
      <c r="Z2105" s="13"/>
      <c r="AA2105" s="13"/>
      <c r="AB2105" s="13"/>
      <c r="AC2105" s="13"/>
      <c r="AD2105" s="13"/>
      <c r="AE2105" s="13"/>
      <c r="AT2105" s="261" t="s">
        <v>364</v>
      </c>
      <c r="AU2105" s="261" t="s">
        <v>227</v>
      </c>
      <c r="AV2105" s="13" t="s">
        <v>88</v>
      </c>
      <c r="AW2105" s="13" t="s">
        <v>36</v>
      </c>
      <c r="AX2105" s="13" t="s">
        <v>81</v>
      </c>
      <c r="AY2105" s="261" t="s">
        <v>215</v>
      </c>
    </row>
    <row r="2106" s="14" customFormat="1">
      <c r="A2106" s="14"/>
      <c r="B2106" s="262"/>
      <c r="C2106" s="263"/>
      <c r="D2106" s="233" t="s">
        <v>364</v>
      </c>
      <c r="E2106" s="264" t="s">
        <v>1</v>
      </c>
      <c r="F2106" s="265" t="s">
        <v>1955</v>
      </c>
      <c r="G2106" s="263"/>
      <c r="H2106" s="266">
        <v>14.800000000000001</v>
      </c>
      <c r="I2106" s="267"/>
      <c r="J2106" s="263"/>
      <c r="K2106" s="263"/>
      <c r="L2106" s="268"/>
      <c r="M2106" s="269"/>
      <c r="N2106" s="270"/>
      <c r="O2106" s="270"/>
      <c r="P2106" s="270"/>
      <c r="Q2106" s="270"/>
      <c r="R2106" s="270"/>
      <c r="S2106" s="270"/>
      <c r="T2106" s="271"/>
      <c r="U2106" s="14"/>
      <c r="V2106" s="14"/>
      <c r="W2106" s="14"/>
      <c r="X2106" s="14"/>
      <c r="Y2106" s="14"/>
      <c r="Z2106" s="14"/>
      <c r="AA2106" s="14"/>
      <c r="AB2106" s="14"/>
      <c r="AC2106" s="14"/>
      <c r="AD2106" s="14"/>
      <c r="AE2106" s="14"/>
      <c r="AT2106" s="272" t="s">
        <v>364</v>
      </c>
      <c r="AU2106" s="272" t="s">
        <v>227</v>
      </c>
      <c r="AV2106" s="14" t="s">
        <v>90</v>
      </c>
      <c r="AW2106" s="14" t="s">
        <v>36</v>
      </c>
      <c r="AX2106" s="14" t="s">
        <v>81</v>
      </c>
      <c r="AY2106" s="272" t="s">
        <v>215</v>
      </c>
    </row>
    <row r="2107" s="13" customFormat="1">
      <c r="A2107" s="13"/>
      <c r="B2107" s="252"/>
      <c r="C2107" s="253"/>
      <c r="D2107" s="233" t="s">
        <v>364</v>
      </c>
      <c r="E2107" s="254" t="s">
        <v>1</v>
      </c>
      <c r="F2107" s="255" t="s">
        <v>1528</v>
      </c>
      <c r="G2107" s="253"/>
      <c r="H2107" s="254" t="s">
        <v>1</v>
      </c>
      <c r="I2107" s="256"/>
      <c r="J2107" s="253"/>
      <c r="K2107" s="253"/>
      <c r="L2107" s="257"/>
      <c r="M2107" s="258"/>
      <c r="N2107" s="259"/>
      <c r="O2107" s="259"/>
      <c r="P2107" s="259"/>
      <c r="Q2107" s="259"/>
      <c r="R2107" s="259"/>
      <c r="S2107" s="259"/>
      <c r="T2107" s="260"/>
      <c r="U2107" s="13"/>
      <c r="V2107" s="13"/>
      <c r="W2107" s="13"/>
      <c r="X2107" s="13"/>
      <c r="Y2107" s="13"/>
      <c r="Z2107" s="13"/>
      <c r="AA2107" s="13"/>
      <c r="AB2107" s="13"/>
      <c r="AC2107" s="13"/>
      <c r="AD2107" s="13"/>
      <c r="AE2107" s="13"/>
      <c r="AT2107" s="261" t="s">
        <v>364</v>
      </c>
      <c r="AU2107" s="261" t="s">
        <v>227</v>
      </c>
      <c r="AV2107" s="13" t="s">
        <v>88</v>
      </c>
      <c r="AW2107" s="13" t="s">
        <v>36</v>
      </c>
      <c r="AX2107" s="13" t="s">
        <v>81</v>
      </c>
      <c r="AY2107" s="261" t="s">
        <v>215</v>
      </c>
    </row>
    <row r="2108" s="14" customFormat="1">
      <c r="A2108" s="14"/>
      <c r="B2108" s="262"/>
      <c r="C2108" s="263"/>
      <c r="D2108" s="233" t="s">
        <v>364</v>
      </c>
      <c r="E2108" s="264" t="s">
        <v>1</v>
      </c>
      <c r="F2108" s="265" t="s">
        <v>1955</v>
      </c>
      <c r="G2108" s="263"/>
      <c r="H2108" s="266">
        <v>14.800000000000001</v>
      </c>
      <c r="I2108" s="267"/>
      <c r="J2108" s="263"/>
      <c r="K2108" s="263"/>
      <c r="L2108" s="268"/>
      <c r="M2108" s="269"/>
      <c r="N2108" s="270"/>
      <c r="O2108" s="270"/>
      <c r="P2108" s="270"/>
      <c r="Q2108" s="270"/>
      <c r="R2108" s="270"/>
      <c r="S2108" s="270"/>
      <c r="T2108" s="271"/>
      <c r="U2108" s="14"/>
      <c r="V2108" s="14"/>
      <c r="W2108" s="14"/>
      <c r="X2108" s="14"/>
      <c r="Y2108" s="14"/>
      <c r="Z2108" s="14"/>
      <c r="AA2108" s="14"/>
      <c r="AB2108" s="14"/>
      <c r="AC2108" s="14"/>
      <c r="AD2108" s="14"/>
      <c r="AE2108" s="14"/>
      <c r="AT2108" s="272" t="s">
        <v>364</v>
      </c>
      <c r="AU2108" s="272" t="s">
        <v>227</v>
      </c>
      <c r="AV2108" s="14" t="s">
        <v>90</v>
      </c>
      <c r="AW2108" s="14" t="s">
        <v>36</v>
      </c>
      <c r="AX2108" s="14" t="s">
        <v>81</v>
      </c>
      <c r="AY2108" s="272" t="s">
        <v>215</v>
      </c>
    </row>
    <row r="2109" s="13" customFormat="1">
      <c r="A2109" s="13"/>
      <c r="B2109" s="252"/>
      <c r="C2109" s="253"/>
      <c r="D2109" s="233" t="s">
        <v>364</v>
      </c>
      <c r="E2109" s="254" t="s">
        <v>1</v>
      </c>
      <c r="F2109" s="255" t="s">
        <v>1529</v>
      </c>
      <c r="G2109" s="253"/>
      <c r="H2109" s="254" t="s">
        <v>1</v>
      </c>
      <c r="I2109" s="256"/>
      <c r="J2109" s="253"/>
      <c r="K2109" s="253"/>
      <c r="L2109" s="257"/>
      <c r="M2109" s="258"/>
      <c r="N2109" s="259"/>
      <c r="O2109" s="259"/>
      <c r="P2109" s="259"/>
      <c r="Q2109" s="259"/>
      <c r="R2109" s="259"/>
      <c r="S2109" s="259"/>
      <c r="T2109" s="260"/>
      <c r="U2109" s="13"/>
      <c r="V2109" s="13"/>
      <c r="W2109" s="13"/>
      <c r="X2109" s="13"/>
      <c r="Y2109" s="13"/>
      <c r="Z2109" s="13"/>
      <c r="AA2109" s="13"/>
      <c r="AB2109" s="13"/>
      <c r="AC2109" s="13"/>
      <c r="AD2109" s="13"/>
      <c r="AE2109" s="13"/>
      <c r="AT2109" s="261" t="s">
        <v>364</v>
      </c>
      <c r="AU2109" s="261" t="s">
        <v>227</v>
      </c>
      <c r="AV2109" s="13" t="s">
        <v>88</v>
      </c>
      <c r="AW2109" s="13" t="s">
        <v>36</v>
      </c>
      <c r="AX2109" s="13" t="s">
        <v>81</v>
      </c>
      <c r="AY2109" s="261" t="s">
        <v>215</v>
      </c>
    </row>
    <row r="2110" s="14" customFormat="1">
      <c r="A2110" s="14"/>
      <c r="B2110" s="262"/>
      <c r="C2110" s="263"/>
      <c r="D2110" s="233" t="s">
        <v>364</v>
      </c>
      <c r="E2110" s="264" t="s">
        <v>1</v>
      </c>
      <c r="F2110" s="265" t="s">
        <v>1956</v>
      </c>
      <c r="G2110" s="263"/>
      <c r="H2110" s="266">
        <v>6.9000000000000004</v>
      </c>
      <c r="I2110" s="267"/>
      <c r="J2110" s="263"/>
      <c r="K2110" s="263"/>
      <c r="L2110" s="268"/>
      <c r="M2110" s="269"/>
      <c r="N2110" s="270"/>
      <c r="O2110" s="270"/>
      <c r="P2110" s="270"/>
      <c r="Q2110" s="270"/>
      <c r="R2110" s="270"/>
      <c r="S2110" s="270"/>
      <c r="T2110" s="271"/>
      <c r="U2110" s="14"/>
      <c r="V2110" s="14"/>
      <c r="W2110" s="14"/>
      <c r="X2110" s="14"/>
      <c r="Y2110" s="14"/>
      <c r="Z2110" s="14"/>
      <c r="AA2110" s="14"/>
      <c r="AB2110" s="14"/>
      <c r="AC2110" s="14"/>
      <c r="AD2110" s="14"/>
      <c r="AE2110" s="14"/>
      <c r="AT2110" s="272" t="s">
        <v>364</v>
      </c>
      <c r="AU2110" s="272" t="s">
        <v>227</v>
      </c>
      <c r="AV2110" s="14" t="s">
        <v>90</v>
      </c>
      <c r="AW2110" s="14" t="s">
        <v>36</v>
      </c>
      <c r="AX2110" s="14" t="s">
        <v>81</v>
      </c>
      <c r="AY2110" s="272" t="s">
        <v>215</v>
      </c>
    </row>
    <row r="2111" s="13" customFormat="1">
      <c r="A2111" s="13"/>
      <c r="B2111" s="252"/>
      <c r="C2111" s="253"/>
      <c r="D2111" s="233" t="s">
        <v>364</v>
      </c>
      <c r="E2111" s="254" t="s">
        <v>1</v>
      </c>
      <c r="F2111" s="255" t="s">
        <v>1531</v>
      </c>
      <c r="G2111" s="253"/>
      <c r="H2111" s="254" t="s">
        <v>1</v>
      </c>
      <c r="I2111" s="256"/>
      <c r="J2111" s="253"/>
      <c r="K2111" s="253"/>
      <c r="L2111" s="257"/>
      <c r="M2111" s="258"/>
      <c r="N2111" s="259"/>
      <c r="O2111" s="259"/>
      <c r="P2111" s="259"/>
      <c r="Q2111" s="259"/>
      <c r="R2111" s="259"/>
      <c r="S2111" s="259"/>
      <c r="T2111" s="260"/>
      <c r="U2111" s="13"/>
      <c r="V2111" s="13"/>
      <c r="W2111" s="13"/>
      <c r="X2111" s="13"/>
      <c r="Y2111" s="13"/>
      <c r="Z2111" s="13"/>
      <c r="AA2111" s="13"/>
      <c r="AB2111" s="13"/>
      <c r="AC2111" s="13"/>
      <c r="AD2111" s="13"/>
      <c r="AE2111" s="13"/>
      <c r="AT2111" s="261" t="s">
        <v>364</v>
      </c>
      <c r="AU2111" s="261" t="s">
        <v>227</v>
      </c>
      <c r="AV2111" s="13" t="s">
        <v>88</v>
      </c>
      <c r="AW2111" s="13" t="s">
        <v>36</v>
      </c>
      <c r="AX2111" s="13" t="s">
        <v>81</v>
      </c>
      <c r="AY2111" s="261" t="s">
        <v>215</v>
      </c>
    </row>
    <row r="2112" s="14" customFormat="1">
      <c r="A2112" s="14"/>
      <c r="B2112" s="262"/>
      <c r="C2112" s="263"/>
      <c r="D2112" s="233" t="s">
        <v>364</v>
      </c>
      <c r="E2112" s="264" t="s">
        <v>1</v>
      </c>
      <c r="F2112" s="265" t="s">
        <v>1957</v>
      </c>
      <c r="G2112" s="263"/>
      <c r="H2112" s="266">
        <v>5.4000000000000004</v>
      </c>
      <c r="I2112" s="267"/>
      <c r="J2112" s="263"/>
      <c r="K2112" s="263"/>
      <c r="L2112" s="268"/>
      <c r="M2112" s="269"/>
      <c r="N2112" s="270"/>
      <c r="O2112" s="270"/>
      <c r="P2112" s="270"/>
      <c r="Q2112" s="270"/>
      <c r="R2112" s="270"/>
      <c r="S2112" s="270"/>
      <c r="T2112" s="271"/>
      <c r="U2112" s="14"/>
      <c r="V2112" s="14"/>
      <c r="W2112" s="14"/>
      <c r="X2112" s="14"/>
      <c r="Y2112" s="14"/>
      <c r="Z2112" s="14"/>
      <c r="AA2112" s="14"/>
      <c r="AB2112" s="14"/>
      <c r="AC2112" s="14"/>
      <c r="AD2112" s="14"/>
      <c r="AE2112" s="14"/>
      <c r="AT2112" s="272" t="s">
        <v>364</v>
      </c>
      <c r="AU2112" s="272" t="s">
        <v>227</v>
      </c>
      <c r="AV2112" s="14" t="s">
        <v>90</v>
      </c>
      <c r="AW2112" s="14" t="s">
        <v>36</v>
      </c>
      <c r="AX2112" s="14" t="s">
        <v>81</v>
      </c>
      <c r="AY2112" s="272" t="s">
        <v>215</v>
      </c>
    </row>
    <row r="2113" s="13" customFormat="1">
      <c r="A2113" s="13"/>
      <c r="B2113" s="252"/>
      <c r="C2113" s="253"/>
      <c r="D2113" s="233" t="s">
        <v>364</v>
      </c>
      <c r="E2113" s="254" t="s">
        <v>1</v>
      </c>
      <c r="F2113" s="255" t="s">
        <v>1534</v>
      </c>
      <c r="G2113" s="253"/>
      <c r="H2113" s="254" t="s">
        <v>1</v>
      </c>
      <c r="I2113" s="256"/>
      <c r="J2113" s="253"/>
      <c r="K2113" s="253"/>
      <c r="L2113" s="257"/>
      <c r="M2113" s="258"/>
      <c r="N2113" s="259"/>
      <c r="O2113" s="259"/>
      <c r="P2113" s="259"/>
      <c r="Q2113" s="259"/>
      <c r="R2113" s="259"/>
      <c r="S2113" s="259"/>
      <c r="T2113" s="260"/>
      <c r="U2113" s="13"/>
      <c r="V2113" s="13"/>
      <c r="W2113" s="13"/>
      <c r="X2113" s="13"/>
      <c r="Y2113" s="13"/>
      <c r="Z2113" s="13"/>
      <c r="AA2113" s="13"/>
      <c r="AB2113" s="13"/>
      <c r="AC2113" s="13"/>
      <c r="AD2113" s="13"/>
      <c r="AE2113" s="13"/>
      <c r="AT2113" s="261" t="s">
        <v>364</v>
      </c>
      <c r="AU2113" s="261" t="s">
        <v>227</v>
      </c>
      <c r="AV2113" s="13" t="s">
        <v>88</v>
      </c>
      <c r="AW2113" s="13" t="s">
        <v>36</v>
      </c>
      <c r="AX2113" s="13" t="s">
        <v>81</v>
      </c>
      <c r="AY2113" s="261" t="s">
        <v>215</v>
      </c>
    </row>
    <row r="2114" s="14" customFormat="1">
      <c r="A2114" s="14"/>
      <c r="B2114" s="262"/>
      <c r="C2114" s="263"/>
      <c r="D2114" s="233" t="s">
        <v>364</v>
      </c>
      <c r="E2114" s="264" t="s">
        <v>1</v>
      </c>
      <c r="F2114" s="265" t="s">
        <v>1957</v>
      </c>
      <c r="G2114" s="263"/>
      <c r="H2114" s="266">
        <v>5.4000000000000004</v>
      </c>
      <c r="I2114" s="267"/>
      <c r="J2114" s="263"/>
      <c r="K2114" s="263"/>
      <c r="L2114" s="268"/>
      <c r="M2114" s="269"/>
      <c r="N2114" s="270"/>
      <c r="O2114" s="270"/>
      <c r="P2114" s="270"/>
      <c r="Q2114" s="270"/>
      <c r="R2114" s="270"/>
      <c r="S2114" s="270"/>
      <c r="T2114" s="271"/>
      <c r="U2114" s="14"/>
      <c r="V2114" s="14"/>
      <c r="W2114" s="14"/>
      <c r="X2114" s="14"/>
      <c r="Y2114" s="14"/>
      <c r="Z2114" s="14"/>
      <c r="AA2114" s="14"/>
      <c r="AB2114" s="14"/>
      <c r="AC2114" s="14"/>
      <c r="AD2114" s="14"/>
      <c r="AE2114" s="14"/>
      <c r="AT2114" s="272" t="s">
        <v>364</v>
      </c>
      <c r="AU2114" s="272" t="s">
        <v>227</v>
      </c>
      <c r="AV2114" s="14" t="s">
        <v>90</v>
      </c>
      <c r="AW2114" s="14" t="s">
        <v>36</v>
      </c>
      <c r="AX2114" s="14" t="s">
        <v>81</v>
      </c>
      <c r="AY2114" s="272" t="s">
        <v>215</v>
      </c>
    </row>
    <row r="2115" s="13" customFormat="1">
      <c r="A2115" s="13"/>
      <c r="B2115" s="252"/>
      <c r="C2115" s="253"/>
      <c r="D2115" s="233" t="s">
        <v>364</v>
      </c>
      <c r="E2115" s="254" t="s">
        <v>1</v>
      </c>
      <c r="F2115" s="255" t="s">
        <v>1535</v>
      </c>
      <c r="G2115" s="253"/>
      <c r="H2115" s="254" t="s">
        <v>1</v>
      </c>
      <c r="I2115" s="256"/>
      <c r="J2115" s="253"/>
      <c r="K2115" s="253"/>
      <c r="L2115" s="257"/>
      <c r="M2115" s="258"/>
      <c r="N2115" s="259"/>
      <c r="O2115" s="259"/>
      <c r="P2115" s="259"/>
      <c r="Q2115" s="259"/>
      <c r="R2115" s="259"/>
      <c r="S2115" s="259"/>
      <c r="T2115" s="260"/>
      <c r="U2115" s="13"/>
      <c r="V2115" s="13"/>
      <c r="W2115" s="13"/>
      <c r="X2115" s="13"/>
      <c r="Y2115" s="13"/>
      <c r="Z2115" s="13"/>
      <c r="AA2115" s="13"/>
      <c r="AB2115" s="13"/>
      <c r="AC2115" s="13"/>
      <c r="AD2115" s="13"/>
      <c r="AE2115" s="13"/>
      <c r="AT2115" s="261" t="s">
        <v>364</v>
      </c>
      <c r="AU2115" s="261" t="s">
        <v>227</v>
      </c>
      <c r="AV2115" s="13" t="s">
        <v>88</v>
      </c>
      <c r="AW2115" s="13" t="s">
        <v>36</v>
      </c>
      <c r="AX2115" s="13" t="s">
        <v>81</v>
      </c>
      <c r="AY2115" s="261" t="s">
        <v>215</v>
      </c>
    </row>
    <row r="2116" s="14" customFormat="1">
      <c r="A2116" s="14"/>
      <c r="B2116" s="262"/>
      <c r="C2116" s="263"/>
      <c r="D2116" s="233" t="s">
        <v>364</v>
      </c>
      <c r="E2116" s="264" t="s">
        <v>1</v>
      </c>
      <c r="F2116" s="265" t="s">
        <v>1958</v>
      </c>
      <c r="G2116" s="263"/>
      <c r="H2116" s="266">
        <v>9.5999999999999996</v>
      </c>
      <c r="I2116" s="267"/>
      <c r="J2116" s="263"/>
      <c r="K2116" s="263"/>
      <c r="L2116" s="268"/>
      <c r="M2116" s="269"/>
      <c r="N2116" s="270"/>
      <c r="O2116" s="270"/>
      <c r="P2116" s="270"/>
      <c r="Q2116" s="270"/>
      <c r="R2116" s="270"/>
      <c r="S2116" s="270"/>
      <c r="T2116" s="271"/>
      <c r="U2116" s="14"/>
      <c r="V2116" s="14"/>
      <c r="W2116" s="14"/>
      <c r="X2116" s="14"/>
      <c r="Y2116" s="14"/>
      <c r="Z2116" s="14"/>
      <c r="AA2116" s="14"/>
      <c r="AB2116" s="14"/>
      <c r="AC2116" s="14"/>
      <c r="AD2116" s="14"/>
      <c r="AE2116" s="14"/>
      <c r="AT2116" s="272" t="s">
        <v>364</v>
      </c>
      <c r="AU2116" s="272" t="s">
        <v>227</v>
      </c>
      <c r="AV2116" s="14" t="s">
        <v>90</v>
      </c>
      <c r="AW2116" s="14" t="s">
        <v>36</v>
      </c>
      <c r="AX2116" s="14" t="s">
        <v>81</v>
      </c>
      <c r="AY2116" s="272" t="s">
        <v>215</v>
      </c>
    </row>
    <row r="2117" s="13" customFormat="1">
      <c r="A2117" s="13"/>
      <c r="B2117" s="252"/>
      <c r="C2117" s="253"/>
      <c r="D2117" s="233" t="s">
        <v>364</v>
      </c>
      <c r="E2117" s="254" t="s">
        <v>1</v>
      </c>
      <c r="F2117" s="255" t="s">
        <v>1148</v>
      </c>
      <c r="G2117" s="253"/>
      <c r="H2117" s="254" t="s">
        <v>1</v>
      </c>
      <c r="I2117" s="256"/>
      <c r="J2117" s="253"/>
      <c r="K2117" s="253"/>
      <c r="L2117" s="257"/>
      <c r="M2117" s="258"/>
      <c r="N2117" s="259"/>
      <c r="O2117" s="259"/>
      <c r="P2117" s="259"/>
      <c r="Q2117" s="259"/>
      <c r="R2117" s="259"/>
      <c r="S2117" s="259"/>
      <c r="T2117" s="260"/>
      <c r="U2117" s="13"/>
      <c r="V2117" s="13"/>
      <c r="W2117" s="13"/>
      <c r="X2117" s="13"/>
      <c r="Y2117" s="13"/>
      <c r="Z2117" s="13"/>
      <c r="AA2117" s="13"/>
      <c r="AB2117" s="13"/>
      <c r="AC2117" s="13"/>
      <c r="AD2117" s="13"/>
      <c r="AE2117" s="13"/>
      <c r="AT2117" s="261" t="s">
        <v>364</v>
      </c>
      <c r="AU2117" s="261" t="s">
        <v>227</v>
      </c>
      <c r="AV2117" s="13" t="s">
        <v>88</v>
      </c>
      <c r="AW2117" s="13" t="s">
        <v>36</v>
      </c>
      <c r="AX2117" s="13" t="s">
        <v>81</v>
      </c>
      <c r="AY2117" s="261" t="s">
        <v>215</v>
      </c>
    </row>
    <row r="2118" s="14" customFormat="1">
      <c r="A2118" s="14"/>
      <c r="B2118" s="262"/>
      <c r="C2118" s="263"/>
      <c r="D2118" s="233" t="s">
        <v>364</v>
      </c>
      <c r="E2118" s="264" t="s">
        <v>1</v>
      </c>
      <c r="F2118" s="265" t="s">
        <v>1959</v>
      </c>
      <c r="G2118" s="263"/>
      <c r="H2118" s="266">
        <v>10.1</v>
      </c>
      <c r="I2118" s="267"/>
      <c r="J2118" s="263"/>
      <c r="K2118" s="263"/>
      <c r="L2118" s="268"/>
      <c r="M2118" s="269"/>
      <c r="N2118" s="270"/>
      <c r="O2118" s="270"/>
      <c r="P2118" s="270"/>
      <c r="Q2118" s="270"/>
      <c r="R2118" s="270"/>
      <c r="S2118" s="270"/>
      <c r="T2118" s="271"/>
      <c r="U2118" s="14"/>
      <c r="V2118" s="14"/>
      <c r="W2118" s="14"/>
      <c r="X2118" s="14"/>
      <c r="Y2118" s="14"/>
      <c r="Z2118" s="14"/>
      <c r="AA2118" s="14"/>
      <c r="AB2118" s="14"/>
      <c r="AC2118" s="14"/>
      <c r="AD2118" s="14"/>
      <c r="AE2118" s="14"/>
      <c r="AT2118" s="272" t="s">
        <v>364</v>
      </c>
      <c r="AU2118" s="272" t="s">
        <v>227</v>
      </c>
      <c r="AV2118" s="14" t="s">
        <v>90</v>
      </c>
      <c r="AW2118" s="14" t="s">
        <v>36</v>
      </c>
      <c r="AX2118" s="14" t="s">
        <v>81</v>
      </c>
      <c r="AY2118" s="272" t="s">
        <v>215</v>
      </c>
    </row>
    <row r="2119" s="13" customFormat="1">
      <c r="A2119" s="13"/>
      <c r="B2119" s="252"/>
      <c r="C2119" s="253"/>
      <c r="D2119" s="233" t="s">
        <v>364</v>
      </c>
      <c r="E2119" s="254" t="s">
        <v>1</v>
      </c>
      <c r="F2119" s="255" t="s">
        <v>1538</v>
      </c>
      <c r="G2119" s="253"/>
      <c r="H2119" s="254" t="s">
        <v>1</v>
      </c>
      <c r="I2119" s="256"/>
      <c r="J2119" s="253"/>
      <c r="K2119" s="253"/>
      <c r="L2119" s="257"/>
      <c r="M2119" s="258"/>
      <c r="N2119" s="259"/>
      <c r="O2119" s="259"/>
      <c r="P2119" s="259"/>
      <c r="Q2119" s="259"/>
      <c r="R2119" s="259"/>
      <c r="S2119" s="259"/>
      <c r="T2119" s="260"/>
      <c r="U2119" s="13"/>
      <c r="V2119" s="13"/>
      <c r="W2119" s="13"/>
      <c r="X2119" s="13"/>
      <c r="Y2119" s="13"/>
      <c r="Z2119" s="13"/>
      <c r="AA2119" s="13"/>
      <c r="AB2119" s="13"/>
      <c r="AC2119" s="13"/>
      <c r="AD2119" s="13"/>
      <c r="AE2119" s="13"/>
      <c r="AT2119" s="261" t="s">
        <v>364</v>
      </c>
      <c r="AU2119" s="261" t="s">
        <v>227</v>
      </c>
      <c r="AV2119" s="13" t="s">
        <v>88</v>
      </c>
      <c r="AW2119" s="13" t="s">
        <v>36</v>
      </c>
      <c r="AX2119" s="13" t="s">
        <v>81</v>
      </c>
      <c r="AY2119" s="261" t="s">
        <v>215</v>
      </c>
    </row>
    <row r="2120" s="14" customFormat="1">
      <c r="A2120" s="14"/>
      <c r="B2120" s="262"/>
      <c r="C2120" s="263"/>
      <c r="D2120" s="233" t="s">
        <v>364</v>
      </c>
      <c r="E2120" s="264" t="s">
        <v>1</v>
      </c>
      <c r="F2120" s="265" t="s">
        <v>1960</v>
      </c>
      <c r="G2120" s="263"/>
      <c r="H2120" s="266">
        <v>5.2000000000000002</v>
      </c>
      <c r="I2120" s="267"/>
      <c r="J2120" s="263"/>
      <c r="K2120" s="263"/>
      <c r="L2120" s="268"/>
      <c r="M2120" s="269"/>
      <c r="N2120" s="270"/>
      <c r="O2120" s="270"/>
      <c r="P2120" s="270"/>
      <c r="Q2120" s="270"/>
      <c r="R2120" s="270"/>
      <c r="S2120" s="270"/>
      <c r="T2120" s="271"/>
      <c r="U2120" s="14"/>
      <c r="V2120" s="14"/>
      <c r="W2120" s="14"/>
      <c r="X2120" s="14"/>
      <c r="Y2120" s="14"/>
      <c r="Z2120" s="14"/>
      <c r="AA2120" s="14"/>
      <c r="AB2120" s="14"/>
      <c r="AC2120" s="14"/>
      <c r="AD2120" s="14"/>
      <c r="AE2120" s="14"/>
      <c r="AT2120" s="272" t="s">
        <v>364</v>
      </c>
      <c r="AU2120" s="272" t="s">
        <v>227</v>
      </c>
      <c r="AV2120" s="14" t="s">
        <v>90</v>
      </c>
      <c r="AW2120" s="14" t="s">
        <v>36</v>
      </c>
      <c r="AX2120" s="14" t="s">
        <v>81</v>
      </c>
      <c r="AY2120" s="272" t="s">
        <v>215</v>
      </c>
    </row>
    <row r="2121" s="13" customFormat="1">
      <c r="A2121" s="13"/>
      <c r="B2121" s="252"/>
      <c r="C2121" s="253"/>
      <c r="D2121" s="233" t="s">
        <v>364</v>
      </c>
      <c r="E2121" s="254" t="s">
        <v>1</v>
      </c>
      <c r="F2121" s="255" t="s">
        <v>1540</v>
      </c>
      <c r="G2121" s="253"/>
      <c r="H2121" s="254" t="s">
        <v>1</v>
      </c>
      <c r="I2121" s="256"/>
      <c r="J2121" s="253"/>
      <c r="K2121" s="253"/>
      <c r="L2121" s="257"/>
      <c r="M2121" s="258"/>
      <c r="N2121" s="259"/>
      <c r="O2121" s="259"/>
      <c r="P2121" s="259"/>
      <c r="Q2121" s="259"/>
      <c r="R2121" s="259"/>
      <c r="S2121" s="259"/>
      <c r="T2121" s="260"/>
      <c r="U2121" s="13"/>
      <c r="V2121" s="13"/>
      <c r="W2121" s="13"/>
      <c r="X2121" s="13"/>
      <c r="Y2121" s="13"/>
      <c r="Z2121" s="13"/>
      <c r="AA2121" s="13"/>
      <c r="AB2121" s="13"/>
      <c r="AC2121" s="13"/>
      <c r="AD2121" s="13"/>
      <c r="AE2121" s="13"/>
      <c r="AT2121" s="261" t="s">
        <v>364</v>
      </c>
      <c r="AU2121" s="261" t="s">
        <v>227</v>
      </c>
      <c r="AV2121" s="13" t="s">
        <v>88</v>
      </c>
      <c r="AW2121" s="13" t="s">
        <v>36</v>
      </c>
      <c r="AX2121" s="13" t="s">
        <v>81</v>
      </c>
      <c r="AY2121" s="261" t="s">
        <v>215</v>
      </c>
    </row>
    <row r="2122" s="14" customFormat="1">
      <c r="A2122" s="14"/>
      <c r="B2122" s="262"/>
      <c r="C2122" s="263"/>
      <c r="D2122" s="233" t="s">
        <v>364</v>
      </c>
      <c r="E2122" s="264" t="s">
        <v>1</v>
      </c>
      <c r="F2122" s="265" t="s">
        <v>1960</v>
      </c>
      <c r="G2122" s="263"/>
      <c r="H2122" s="266">
        <v>5.2000000000000002</v>
      </c>
      <c r="I2122" s="267"/>
      <c r="J2122" s="263"/>
      <c r="K2122" s="263"/>
      <c r="L2122" s="268"/>
      <c r="M2122" s="269"/>
      <c r="N2122" s="270"/>
      <c r="O2122" s="270"/>
      <c r="P2122" s="270"/>
      <c r="Q2122" s="270"/>
      <c r="R2122" s="270"/>
      <c r="S2122" s="270"/>
      <c r="T2122" s="271"/>
      <c r="U2122" s="14"/>
      <c r="V2122" s="14"/>
      <c r="W2122" s="14"/>
      <c r="X2122" s="14"/>
      <c r="Y2122" s="14"/>
      <c r="Z2122" s="14"/>
      <c r="AA2122" s="14"/>
      <c r="AB2122" s="14"/>
      <c r="AC2122" s="14"/>
      <c r="AD2122" s="14"/>
      <c r="AE2122" s="14"/>
      <c r="AT2122" s="272" t="s">
        <v>364</v>
      </c>
      <c r="AU2122" s="272" t="s">
        <v>227</v>
      </c>
      <c r="AV2122" s="14" t="s">
        <v>90</v>
      </c>
      <c r="AW2122" s="14" t="s">
        <v>36</v>
      </c>
      <c r="AX2122" s="14" t="s">
        <v>81</v>
      </c>
      <c r="AY2122" s="272" t="s">
        <v>215</v>
      </c>
    </row>
    <row r="2123" s="13" customFormat="1">
      <c r="A2123" s="13"/>
      <c r="B2123" s="252"/>
      <c r="C2123" s="253"/>
      <c r="D2123" s="233" t="s">
        <v>364</v>
      </c>
      <c r="E2123" s="254" t="s">
        <v>1</v>
      </c>
      <c r="F2123" s="255" t="s">
        <v>1408</v>
      </c>
      <c r="G2123" s="253"/>
      <c r="H2123" s="254" t="s">
        <v>1</v>
      </c>
      <c r="I2123" s="256"/>
      <c r="J2123" s="253"/>
      <c r="K2123" s="253"/>
      <c r="L2123" s="257"/>
      <c r="M2123" s="258"/>
      <c r="N2123" s="259"/>
      <c r="O2123" s="259"/>
      <c r="P2123" s="259"/>
      <c r="Q2123" s="259"/>
      <c r="R2123" s="259"/>
      <c r="S2123" s="259"/>
      <c r="T2123" s="260"/>
      <c r="U2123" s="13"/>
      <c r="V2123" s="13"/>
      <c r="W2123" s="13"/>
      <c r="X2123" s="13"/>
      <c r="Y2123" s="13"/>
      <c r="Z2123" s="13"/>
      <c r="AA2123" s="13"/>
      <c r="AB2123" s="13"/>
      <c r="AC2123" s="13"/>
      <c r="AD2123" s="13"/>
      <c r="AE2123" s="13"/>
      <c r="AT2123" s="261" t="s">
        <v>364</v>
      </c>
      <c r="AU2123" s="261" t="s">
        <v>227</v>
      </c>
      <c r="AV2123" s="13" t="s">
        <v>88</v>
      </c>
      <c r="AW2123" s="13" t="s">
        <v>36</v>
      </c>
      <c r="AX2123" s="13" t="s">
        <v>81</v>
      </c>
      <c r="AY2123" s="261" t="s">
        <v>215</v>
      </c>
    </row>
    <row r="2124" s="14" customFormat="1">
      <c r="A2124" s="14"/>
      <c r="B2124" s="262"/>
      <c r="C2124" s="263"/>
      <c r="D2124" s="233" t="s">
        <v>364</v>
      </c>
      <c r="E2124" s="264" t="s">
        <v>1</v>
      </c>
      <c r="F2124" s="265" t="s">
        <v>1961</v>
      </c>
      <c r="G2124" s="263"/>
      <c r="H2124" s="266">
        <v>17.079999999999998</v>
      </c>
      <c r="I2124" s="267"/>
      <c r="J2124" s="263"/>
      <c r="K2124" s="263"/>
      <c r="L2124" s="268"/>
      <c r="M2124" s="269"/>
      <c r="N2124" s="270"/>
      <c r="O2124" s="270"/>
      <c r="P2124" s="270"/>
      <c r="Q2124" s="270"/>
      <c r="R2124" s="270"/>
      <c r="S2124" s="270"/>
      <c r="T2124" s="271"/>
      <c r="U2124" s="14"/>
      <c r="V2124" s="14"/>
      <c r="W2124" s="14"/>
      <c r="X2124" s="14"/>
      <c r="Y2124" s="14"/>
      <c r="Z2124" s="14"/>
      <c r="AA2124" s="14"/>
      <c r="AB2124" s="14"/>
      <c r="AC2124" s="14"/>
      <c r="AD2124" s="14"/>
      <c r="AE2124" s="14"/>
      <c r="AT2124" s="272" t="s">
        <v>364</v>
      </c>
      <c r="AU2124" s="272" t="s">
        <v>227</v>
      </c>
      <c r="AV2124" s="14" t="s">
        <v>90</v>
      </c>
      <c r="AW2124" s="14" t="s">
        <v>36</v>
      </c>
      <c r="AX2124" s="14" t="s">
        <v>81</v>
      </c>
      <c r="AY2124" s="272" t="s">
        <v>215</v>
      </c>
    </row>
    <row r="2125" s="13" customFormat="1">
      <c r="A2125" s="13"/>
      <c r="B2125" s="252"/>
      <c r="C2125" s="253"/>
      <c r="D2125" s="233" t="s">
        <v>364</v>
      </c>
      <c r="E2125" s="254" t="s">
        <v>1</v>
      </c>
      <c r="F2125" s="255" t="s">
        <v>1410</v>
      </c>
      <c r="G2125" s="253"/>
      <c r="H2125" s="254" t="s">
        <v>1</v>
      </c>
      <c r="I2125" s="256"/>
      <c r="J2125" s="253"/>
      <c r="K2125" s="253"/>
      <c r="L2125" s="257"/>
      <c r="M2125" s="258"/>
      <c r="N2125" s="259"/>
      <c r="O2125" s="259"/>
      <c r="P2125" s="259"/>
      <c r="Q2125" s="259"/>
      <c r="R2125" s="259"/>
      <c r="S2125" s="259"/>
      <c r="T2125" s="260"/>
      <c r="U2125" s="13"/>
      <c r="V2125" s="13"/>
      <c r="W2125" s="13"/>
      <c r="X2125" s="13"/>
      <c r="Y2125" s="13"/>
      <c r="Z2125" s="13"/>
      <c r="AA2125" s="13"/>
      <c r="AB2125" s="13"/>
      <c r="AC2125" s="13"/>
      <c r="AD2125" s="13"/>
      <c r="AE2125" s="13"/>
      <c r="AT2125" s="261" t="s">
        <v>364</v>
      </c>
      <c r="AU2125" s="261" t="s">
        <v>227</v>
      </c>
      <c r="AV2125" s="13" t="s">
        <v>88</v>
      </c>
      <c r="AW2125" s="13" t="s">
        <v>36</v>
      </c>
      <c r="AX2125" s="13" t="s">
        <v>81</v>
      </c>
      <c r="AY2125" s="261" t="s">
        <v>215</v>
      </c>
    </row>
    <row r="2126" s="14" customFormat="1">
      <c r="A2126" s="14"/>
      <c r="B2126" s="262"/>
      <c r="C2126" s="263"/>
      <c r="D2126" s="233" t="s">
        <v>364</v>
      </c>
      <c r="E2126" s="264" t="s">
        <v>1</v>
      </c>
      <c r="F2126" s="265" t="s">
        <v>1962</v>
      </c>
      <c r="G2126" s="263"/>
      <c r="H2126" s="266">
        <v>26.879999999999999</v>
      </c>
      <c r="I2126" s="267"/>
      <c r="J2126" s="263"/>
      <c r="K2126" s="263"/>
      <c r="L2126" s="268"/>
      <c r="M2126" s="269"/>
      <c r="N2126" s="270"/>
      <c r="O2126" s="270"/>
      <c r="P2126" s="270"/>
      <c r="Q2126" s="270"/>
      <c r="R2126" s="270"/>
      <c r="S2126" s="270"/>
      <c r="T2126" s="271"/>
      <c r="U2126" s="14"/>
      <c r="V2126" s="14"/>
      <c r="W2126" s="14"/>
      <c r="X2126" s="14"/>
      <c r="Y2126" s="14"/>
      <c r="Z2126" s="14"/>
      <c r="AA2126" s="14"/>
      <c r="AB2126" s="14"/>
      <c r="AC2126" s="14"/>
      <c r="AD2126" s="14"/>
      <c r="AE2126" s="14"/>
      <c r="AT2126" s="272" t="s">
        <v>364</v>
      </c>
      <c r="AU2126" s="272" t="s">
        <v>227</v>
      </c>
      <c r="AV2126" s="14" t="s">
        <v>90</v>
      </c>
      <c r="AW2126" s="14" t="s">
        <v>36</v>
      </c>
      <c r="AX2126" s="14" t="s">
        <v>81</v>
      </c>
      <c r="AY2126" s="272" t="s">
        <v>215</v>
      </c>
    </row>
    <row r="2127" s="13" customFormat="1">
      <c r="A2127" s="13"/>
      <c r="B2127" s="252"/>
      <c r="C2127" s="253"/>
      <c r="D2127" s="233" t="s">
        <v>364</v>
      </c>
      <c r="E2127" s="254" t="s">
        <v>1</v>
      </c>
      <c r="F2127" s="255" t="s">
        <v>1544</v>
      </c>
      <c r="G2127" s="253"/>
      <c r="H2127" s="254" t="s">
        <v>1</v>
      </c>
      <c r="I2127" s="256"/>
      <c r="J2127" s="253"/>
      <c r="K2127" s="253"/>
      <c r="L2127" s="257"/>
      <c r="M2127" s="258"/>
      <c r="N2127" s="259"/>
      <c r="O2127" s="259"/>
      <c r="P2127" s="259"/>
      <c r="Q2127" s="259"/>
      <c r="R2127" s="259"/>
      <c r="S2127" s="259"/>
      <c r="T2127" s="260"/>
      <c r="U2127" s="13"/>
      <c r="V2127" s="13"/>
      <c r="W2127" s="13"/>
      <c r="X2127" s="13"/>
      <c r="Y2127" s="13"/>
      <c r="Z2127" s="13"/>
      <c r="AA2127" s="13"/>
      <c r="AB2127" s="13"/>
      <c r="AC2127" s="13"/>
      <c r="AD2127" s="13"/>
      <c r="AE2127" s="13"/>
      <c r="AT2127" s="261" t="s">
        <v>364</v>
      </c>
      <c r="AU2127" s="261" t="s">
        <v>227</v>
      </c>
      <c r="AV2127" s="13" t="s">
        <v>88</v>
      </c>
      <c r="AW2127" s="13" t="s">
        <v>36</v>
      </c>
      <c r="AX2127" s="13" t="s">
        <v>81</v>
      </c>
      <c r="AY2127" s="261" t="s">
        <v>215</v>
      </c>
    </row>
    <row r="2128" s="14" customFormat="1">
      <c r="A2128" s="14"/>
      <c r="B2128" s="262"/>
      <c r="C2128" s="263"/>
      <c r="D2128" s="233" t="s">
        <v>364</v>
      </c>
      <c r="E2128" s="264" t="s">
        <v>1</v>
      </c>
      <c r="F2128" s="265" t="s">
        <v>1963</v>
      </c>
      <c r="G2128" s="263"/>
      <c r="H2128" s="266">
        <v>16.199999999999999</v>
      </c>
      <c r="I2128" s="267"/>
      <c r="J2128" s="263"/>
      <c r="K2128" s="263"/>
      <c r="L2128" s="268"/>
      <c r="M2128" s="269"/>
      <c r="N2128" s="270"/>
      <c r="O2128" s="270"/>
      <c r="P2128" s="270"/>
      <c r="Q2128" s="270"/>
      <c r="R2128" s="270"/>
      <c r="S2128" s="270"/>
      <c r="T2128" s="271"/>
      <c r="U2128" s="14"/>
      <c r="V2128" s="14"/>
      <c r="W2128" s="14"/>
      <c r="X2128" s="14"/>
      <c r="Y2128" s="14"/>
      <c r="Z2128" s="14"/>
      <c r="AA2128" s="14"/>
      <c r="AB2128" s="14"/>
      <c r="AC2128" s="14"/>
      <c r="AD2128" s="14"/>
      <c r="AE2128" s="14"/>
      <c r="AT2128" s="272" t="s">
        <v>364</v>
      </c>
      <c r="AU2128" s="272" t="s">
        <v>227</v>
      </c>
      <c r="AV2128" s="14" t="s">
        <v>90</v>
      </c>
      <c r="AW2128" s="14" t="s">
        <v>36</v>
      </c>
      <c r="AX2128" s="14" t="s">
        <v>81</v>
      </c>
      <c r="AY2128" s="272" t="s">
        <v>215</v>
      </c>
    </row>
    <row r="2129" s="13" customFormat="1">
      <c r="A2129" s="13"/>
      <c r="B2129" s="252"/>
      <c r="C2129" s="253"/>
      <c r="D2129" s="233" t="s">
        <v>364</v>
      </c>
      <c r="E2129" s="254" t="s">
        <v>1</v>
      </c>
      <c r="F2129" s="255" t="s">
        <v>1546</v>
      </c>
      <c r="G2129" s="253"/>
      <c r="H2129" s="254" t="s">
        <v>1</v>
      </c>
      <c r="I2129" s="256"/>
      <c r="J2129" s="253"/>
      <c r="K2129" s="253"/>
      <c r="L2129" s="257"/>
      <c r="M2129" s="258"/>
      <c r="N2129" s="259"/>
      <c r="O2129" s="259"/>
      <c r="P2129" s="259"/>
      <c r="Q2129" s="259"/>
      <c r="R2129" s="259"/>
      <c r="S2129" s="259"/>
      <c r="T2129" s="260"/>
      <c r="U2129" s="13"/>
      <c r="V2129" s="13"/>
      <c r="W2129" s="13"/>
      <c r="X2129" s="13"/>
      <c r="Y2129" s="13"/>
      <c r="Z2129" s="13"/>
      <c r="AA2129" s="13"/>
      <c r="AB2129" s="13"/>
      <c r="AC2129" s="13"/>
      <c r="AD2129" s="13"/>
      <c r="AE2129" s="13"/>
      <c r="AT2129" s="261" t="s">
        <v>364</v>
      </c>
      <c r="AU2129" s="261" t="s">
        <v>227</v>
      </c>
      <c r="AV2129" s="13" t="s">
        <v>88</v>
      </c>
      <c r="AW2129" s="13" t="s">
        <v>36</v>
      </c>
      <c r="AX2129" s="13" t="s">
        <v>81</v>
      </c>
      <c r="AY2129" s="261" t="s">
        <v>215</v>
      </c>
    </row>
    <row r="2130" s="14" customFormat="1">
      <c r="A2130" s="14"/>
      <c r="B2130" s="262"/>
      <c r="C2130" s="263"/>
      <c r="D2130" s="233" t="s">
        <v>364</v>
      </c>
      <c r="E2130" s="264" t="s">
        <v>1</v>
      </c>
      <c r="F2130" s="265" t="s">
        <v>1953</v>
      </c>
      <c r="G2130" s="263"/>
      <c r="H2130" s="266">
        <v>15.9</v>
      </c>
      <c r="I2130" s="267"/>
      <c r="J2130" s="263"/>
      <c r="K2130" s="263"/>
      <c r="L2130" s="268"/>
      <c r="M2130" s="269"/>
      <c r="N2130" s="270"/>
      <c r="O2130" s="270"/>
      <c r="P2130" s="270"/>
      <c r="Q2130" s="270"/>
      <c r="R2130" s="270"/>
      <c r="S2130" s="270"/>
      <c r="T2130" s="271"/>
      <c r="U2130" s="14"/>
      <c r="V2130" s="14"/>
      <c r="W2130" s="14"/>
      <c r="X2130" s="14"/>
      <c r="Y2130" s="14"/>
      <c r="Z2130" s="14"/>
      <c r="AA2130" s="14"/>
      <c r="AB2130" s="14"/>
      <c r="AC2130" s="14"/>
      <c r="AD2130" s="14"/>
      <c r="AE2130" s="14"/>
      <c r="AT2130" s="272" t="s">
        <v>364</v>
      </c>
      <c r="AU2130" s="272" t="s">
        <v>227</v>
      </c>
      <c r="AV2130" s="14" t="s">
        <v>90</v>
      </c>
      <c r="AW2130" s="14" t="s">
        <v>36</v>
      </c>
      <c r="AX2130" s="14" t="s">
        <v>81</v>
      </c>
      <c r="AY2130" s="272" t="s">
        <v>215</v>
      </c>
    </row>
    <row r="2131" s="16" customFormat="1">
      <c r="A2131" s="16"/>
      <c r="B2131" s="284"/>
      <c r="C2131" s="285"/>
      <c r="D2131" s="233" t="s">
        <v>364</v>
      </c>
      <c r="E2131" s="286" t="s">
        <v>1</v>
      </c>
      <c r="F2131" s="287" t="s">
        <v>403</v>
      </c>
      <c r="G2131" s="285"/>
      <c r="H2131" s="288">
        <v>265.26999999999998</v>
      </c>
      <c r="I2131" s="289"/>
      <c r="J2131" s="285"/>
      <c r="K2131" s="285"/>
      <c r="L2131" s="290"/>
      <c r="M2131" s="291"/>
      <c r="N2131" s="292"/>
      <c r="O2131" s="292"/>
      <c r="P2131" s="292"/>
      <c r="Q2131" s="292"/>
      <c r="R2131" s="292"/>
      <c r="S2131" s="292"/>
      <c r="T2131" s="293"/>
      <c r="U2131" s="16"/>
      <c r="V2131" s="16"/>
      <c r="W2131" s="16"/>
      <c r="X2131" s="16"/>
      <c r="Y2131" s="16"/>
      <c r="Z2131" s="16"/>
      <c r="AA2131" s="16"/>
      <c r="AB2131" s="16"/>
      <c r="AC2131" s="16"/>
      <c r="AD2131" s="16"/>
      <c r="AE2131" s="16"/>
      <c r="AT2131" s="294" t="s">
        <v>364</v>
      </c>
      <c r="AU2131" s="294" t="s">
        <v>227</v>
      </c>
      <c r="AV2131" s="16" t="s">
        <v>227</v>
      </c>
      <c r="AW2131" s="16" t="s">
        <v>36</v>
      </c>
      <c r="AX2131" s="16" t="s">
        <v>81</v>
      </c>
      <c r="AY2131" s="294" t="s">
        <v>215</v>
      </c>
    </row>
    <row r="2132" s="15" customFormat="1">
      <c r="A2132" s="15"/>
      <c r="B2132" s="273"/>
      <c r="C2132" s="274"/>
      <c r="D2132" s="233" t="s">
        <v>364</v>
      </c>
      <c r="E2132" s="275" t="s">
        <v>1</v>
      </c>
      <c r="F2132" s="276" t="s">
        <v>368</v>
      </c>
      <c r="G2132" s="274"/>
      <c r="H2132" s="277">
        <v>547.40999999999997</v>
      </c>
      <c r="I2132" s="278"/>
      <c r="J2132" s="274"/>
      <c r="K2132" s="274"/>
      <c r="L2132" s="279"/>
      <c r="M2132" s="280"/>
      <c r="N2132" s="281"/>
      <c r="O2132" s="281"/>
      <c r="P2132" s="281"/>
      <c r="Q2132" s="281"/>
      <c r="R2132" s="281"/>
      <c r="S2132" s="281"/>
      <c r="T2132" s="282"/>
      <c r="U2132" s="15"/>
      <c r="V2132" s="15"/>
      <c r="W2132" s="15"/>
      <c r="X2132" s="15"/>
      <c r="Y2132" s="15"/>
      <c r="Z2132" s="15"/>
      <c r="AA2132" s="15"/>
      <c r="AB2132" s="15"/>
      <c r="AC2132" s="15"/>
      <c r="AD2132" s="15"/>
      <c r="AE2132" s="15"/>
      <c r="AT2132" s="283" t="s">
        <v>364</v>
      </c>
      <c r="AU2132" s="283" t="s">
        <v>227</v>
      </c>
      <c r="AV2132" s="15" t="s">
        <v>214</v>
      </c>
      <c r="AW2132" s="15" t="s">
        <v>36</v>
      </c>
      <c r="AX2132" s="15" t="s">
        <v>88</v>
      </c>
      <c r="AY2132" s="283" t="s">
        <v>215</v>
      </c>
    </row>
    <row r="2133" s="2" customFormat="1" ht="33" customHeight="1">
      <c r="A2133" s="39"/>
      <c r="B2133" s="40"/>
      <c r="C2133" s="220" t="s">
        <v>1964</v>
      </c>
      <c r="D2133" s="220" t="s">
        <v>216</v>
      </c>
      <c r="E2133" s="221" t="s">
        <v>1965</v>
      </c>
      <c r="F2133" s="222" t="s">
        <v>1966</v>
      </c>
      <c r="G2133" s="223" t="s">
        <v>797</v>
      </c>
      <c r="H2133" s="224">
        <v>125.59999999999999</v>
      </c>
      <c r="I2133" s="225"/>
      <c r="J2133" s="226">
        <f>ROUND(I2133*H2133,2)</f>
        <v>0</v>
      </c>
      <c r="K2133" s="222" t="s">
        <v>359</v>
      </c>
      <c r="L2133" s="45"/>
      <c r="M2133" s="227" t="s">
        <v>1</v>
      </c>
      <c r="N2133" s="228" t="s">
        <v>46</v>
      </c>
      <c r="O2133" s="92"/>
      <c r="P2133" s="229">
        <f>O2133*H2133</f>
        <v>0</v>
      </c>
      <c r="Q2133" s="229">
        <v>2.0000000000000002E-05</v>
      </c>
      <c r="R2133" s="229">
        <f>Q2133*H2133</f>
        <v>0.0025119999999999999</v>
      </c>
      <c r="S2133" s="229">
        <v>0</v>
      </c>
      <c r="T2133" s="230">
        <f>S2133*H2133</f>
        <v>0</v>
      </c>
      <c r="U2133" s="39"/>
      <c r="V2133" s="39"/>
      <c r="W2133" s="39"/>
      <c r="X2133" s="39"/>
      <c r="Y2133" s="39"/>
      <c r="Z2133" s="39"/>
      <c r="AA2133" s="39"/>
      <c r="AB2133" s="39"/>
      <c r="AC2133" s="39"/>
      <c r="AD2133" s="39"/>
      <c r="AE2133" s="39"/>
      <c r="AR2133" s="231" t="s">
        <v>214</v>
      </c>
      <c r="AT2133" s="231" t="s">
        <v>216</v>
      </c>
      <c r="AU2133" s="231" t="s">
        <v>227</v>
      </c>
      <c r="AY2133" s="18" t="s">
        <v>215</v>
      </c>
      <c r="BE2133" s="232">
        <f>IF(N2133="základní",J2133,0)</f>
        <v>0</v>
      </c>
      <c r="BF2133" s="232">
        <f>IF(N2133="snížená",J2133,0)</f>
        <v>0</v>
      </c>
      <c r="BG2133" s="232">
        <f>IF(N2133="zákl. přenesená",J2133,0)</f>
        <v>0</v>
      </c>
      <c r="BH2133" s="232">
        <f>IF(N2133="sníž. přenesená",J2133,0)</f>
        <v>0</v>
      </c>
      <c r="BI2133" s="232">
        <f>IF(N2133="nulová",J2133,0)</f>
        <v>0</v>
      </c>
      <c r="BJ2133" s="18" t="s">
        <v>88</v>
      </c>
      <c r="BK2133" s="232">
        <f>ROUND(I2133*H2133,2)</f>
        <v>0</v>
      </c>
      <c r="BL2133" s="18" t="s">
        <v>214</v>
      </c>
      <c r="BM2133" s="231" t="s">
        <v>1967</v>
      </c>
    </row>
    <row r="2134" s="2" customFormat="1">
      <c r="A2134" s="39"/>
      <c r="B2134" s="40"/>
      <c r="C2134" s="41"/>
      <c r="D2134" s="233" t="s">
        <v>221</v>
      </c>
      <c r="E2134" s="41"/>
      <c r="F2134" s="234" t="s">
        <v>1968</v>
      </c>
      <c r="G2134" s="41"/>
      <c r="H2134" s="41"/>
      <c r="I2134" s="235"/>
      <c r="J2134" s="41"/>
      <c r="K2134" s="41"/>
      <c r="L2134" s="45"/>
      <c r="M2134" s="236"/>
      <c r="N2134" s="237"/>
      <c r="O2134" s="92"/>
      <c r="P2134" s="92"/>
      <c r="Q2134" s="92"/>
      <c r="R2134" s="92"/>
      <c r="S2134" s="92"/>
      <c r="T2134" s="93"/>
      <c r="U2134" s="39"/>
      <c r="V2134" s="39"/>
      <c r="W2134" s="39"/>
      <c r="X2134" s="39"/>
      <c r="Y2134" s="39"/>
      <c r="Z2134" s="39"/>
      <c r="AA2134" s="39"/>
      <c r="AB2134" s="39"/>
      <c r="AC2134" s="39"/>
      <c r="AD2134" s="39"/>
      <c r="AE2134" s="39"/>
      <c r="AT2134" s="18" t="s">
        <v>221</v>
      </c>
      <c r="AU2134" s="18" t="s">
        <v>227</v>
      </c>
    </row>
    <row r="2135" s="2" customFormat="1">
      <c r="A2135" s="39"/>
      <c r="B2135" s="40"/>
      <c r="C2135" s="41"/>
      <c r="D2135" s="250" t="s">
        <v>362</v>
      </c>
      <c r="E2135" s="41"/>
      <c r="F2135" s="251" t="s">
        <v>1969</v>
      </c>
      <c r="G2135" s="41"/>
      <c r="H2135" s="41"/>
      <c r="I2135" s="235"/>
      <c r="J2135" s="41"/>
      <c r="K2135" s="41"/>
      <c r="L2135" s="45"/>
      <c r="M2135" s="236"/>
      <c r="N2135" s="237"/>
      <c r="O2135" s="92"/>
      <c r="P2135" s="92"/>
      <c r="Q2135" s="92"/>
      <c r="R2135" s="92"/>
      <c r="S2135" s="92"/>
      <c r="T2135" s="93"/>
      <c r="U2135" s="39"/>
      <c r="V2135" s="39"/>
      <c r="W2135" s="39"/>
      <c r="X2135" s="39"/>
      <c r="Y2135" s="39"/>
      <c r="Z2135" s="39"/>
      <c r="AA2135" s="39"/>
      <c r="AB2135" s="39"/>
      <c r="AC2135" s="39"/>
      <c r="AD2135" s="39"/>
      <c r="AE2135" s="39"/>
      <c r="AT2135" s="18" t="s">
        <v>362</v>
      </c>
      <c r="AU2135" s="18" t="s">
        <v>227</v>
      </c>
    </row>
    <row r="2136" s="13" customFormat="1">
      <c r="A2136" s="13"/>
      <c r="B2136" s="252"/>
      <c r="C2136" s="253"/>
      <c r="D2136" s="233" t="s">
        <v>364</v>
      </c>
      <c r="E2136" s="254" t="s">
        <v>1</v>
      </c>
      <c r="F2136" s="255" t="s">
        <v>822</v>
      </c>
      <c r="G2136" s="253"/>
      <c r="H2136" s="254" t="s">
        <v>1</v>
      </c>
      <c r="I2136" s="256"/>
      <c r="J2136" s="253"/>
      <c r="K2136" s="253"/>
      <c r="L2136" s="257"/>
      <c r="M2136" s="258"/>
      <c r="N2136" s="259"/>
      <c r="O2136" s="259"/>
      <c r="P2136" s="259"/>
      <c r="Q2136" s="259"/>
      <c r="R2136" s="259"/>
      <c r="S2136" s="259"/>
      <c r="T2136" s="260"/>
      <c r="U2136" s="13"/>
      <c r="V2136" s="13"/>
      <c r="W2136" s="13"/>
      <c r="X2136" s="13"/>
      <c r="Y2136" s="13"/>
      <c r="Z2136" s="13"/>
      <c r="AA2136" s="13"/>
      <c r="AB2136" s="13"/>
      <c r="AC2136" s="13"/>
      <c r="AD2136" s="13"/>
      <c r="AE2136" s="13"/>
      <c r="AT2136" s="261" t="s">
        <v>364</v>
      </c>
      <c r="AU2136" s="261" t="s">
        <v>227</v>
      </c>
      <c r="AV2136" s="13" t="s">
        <v>88</v>
      </c>
      <c r="AW2136" s="13" t="s">
        <v>36</v>
      </c>
      <c r="AX2136" s="13" t="s">
        <v>81</v>
      </c>
      <c r="AY2136" s="261" t="s">
        <v>215</v>
      </c>
    </row>
    <row r="2137" s="13" customFormat="1">
      <c r="A2137" s="13"/>
      <c r="B2137" s="252"/>
      <c r="C2137" s="253"/>
      <c r="D2137" s="233" t="s">
        <v>364</v>
      </c>
      <c r="E2137" s="254" t="s">
        <v>1</v>
      </c>
      <c r="F2137" s="255" t="s">
        <v>1392</v>
      </c>
      <c r="G2137" s="253"/>
      <c r="H2137" s="254" t="s">
        <v>1</v>
      </c>
      <c r="I2137" s="256"/>
      <c r="J2137" s="253"/>
      <c r="K2137" s="253"/>
      <c r="L2137" s="257"/>
      <c r="M2137" s="258"/>
      <c r="N2137" s="259"/>
      <c r="O2137" s="259"/>
      <c r="P2137" s="259"/>
      <c r="Q2137" s="259"/>
      <c r="R2137" s="259"/>
      <c r="S2137" s="259"/>
      <c r="T2137" s="260"/>
      <c r="U2137" s="13"/>
      <c r="V2137" s="13"/>
      <c r="W2137" s="13"/>
      <c r="X2137" s="13"/>
      <c r="Y2137" s="13"/>
      <c r="Z2137" s="13"/>
      <c r="AA2137" s="13"/>
      <c r="AB2137" s="13"/>
      <c r="AC2137" s="13"/>
      <c r="AD2137" s="13"/>
      <c r="AE2137" s="13"/>
      <c r="AT2137" s="261" t="s">
        <v>364</v>
      </c>
      <c r="AU2137" s="261" t="s">
        <v>227</v>
      </c>
      <c r="AV2137" s="13" t="s">
        <v>88</v>
      </c>
      <c r="AW2137" s="13" t="s">
        <v>36</v>
      </c>
      <c r="AX2137" s="13" t="s">
        <v>81</v>
      </c>
      <c r="AY2137" s="261" t="s">
        <v>215</v>
      </c>
    </row>
    <row r="2138" s="14" customFormat="1">
      <c r="A2138" s="14"/>
      <c r="B2138" s="262"/>
      <c r="C2138" s="263"/>
      <c r="D2138" s="233" t="s">
        <v>364</v>
      </c>
      <c r="E2138" s="264" t="s">
        <v>1</v>
      </c>
      <c r="F2138" s="265" t="s">
        <v>1970</v>
      </c>
      <c r="G2138" s="263"/>
      <c r="H2138" s="266">
        <v>27.899999999999999</v>
      </c>
      <c r="I2138" s="267"/>
      <c r="J2138" s="263"/>
      <c r="K2138" s="263"/>
      <c r="L2138" s="268"/>
      <c r="M2138" s="269"/>
      <c r="N2138" s="270"/>
      <c r="O2138" s="270"/>
      <c r="P2138" s="270"/>
      <c r="Q2138" s="270"/>
      <c r="R2138" s="270"/>
      <c r="S2138" s="270"/>
      <c r="T2138" s="271"/>
      <c r="U2138" s="14"/>
      <c r="V2138" s="14"/>
      <c r="W2138" s="14"/>
      <c r="X2138" s="14"/>
      <c r="Y2138" s="14"/>
      <c r="Z2138" s="14"/>
      <c r="AA2138" s="14"/>
      <c r="AB2138" s="14"/>
      <c r="AC2138" s="14"/>
      <c r="AD2138" s="14"/>
      <c r="AE2138" s="14"/>
      <c r="AT2138" s="272" t="s">
        <v>364</v>
      </c>
      <c r="AU2138" s="272" t="s">
        <v>227</v>
      </c>
      <c r="AV2138" s="14" t="s">
        <v>90</v>
      </c>
      <c r="AW2138" s="14" t="s">
        <v>36</v>
      </c>
      <c r="AX2138" s="14" t="s">
        <v>81</v>
      </c>
      <c r="AY2138" s="272" t="s">
        <v>215</v>
      </c>
    </row>
    <row r="2139" s="14" customFormat="1">
      <c r="A2139" s="14"/>
      <c r="B2139" s="262"/>
      <c r="C2139" s="263"/>
      <c r="D2139" s="233" t="s">
        <v>364</v>
      </c>
      <c r="E2139" s="264" t="s">
        <v>1</v>
      </c>
      <c r="F2139" s="265" t="s">
        <v>1971</v>
      </c>
      <c r="G2139" s="263"/>
      <c r="H2139" s="266">
        <v>-2.7000000000000002</v>
      </c>
      <c r="I2139" s="267"/>
      <c r="J2139" s="263"/>
      <c r="K2139" s="263"/>
      <c r="L2139" s="268"/>
      <c r="M2139" s="269"/>
      <c r="N2139" s="270"/>
      <c r="O2139" s="270"/>
      <c r="P2139" s="270"/>
      <c r="Q2139" s="270"/>
      <c r="R2139" s="270"/>
      <c r="S2139" s="270"/>
      <c r="T2139" s="271"/>
      <c r="U2139" s="14"/>
      <c r="V2139" s="14"/>
      <c r="W2139" s="14"/>
      <c r="X2139" s="14"/>
      <c r="Y2139" s="14"/>
      <c r="Z2139" s="14"/>
      <c r="AA2139" s="14"/>
      <c r="AB2139" s="14"/>
      <c r="AC2139" s="14"/>
      <c r="AD2139" s="14"/>
      <c r="AE2139" s="14"/>
      <c r="AT2139" s="272" t="s">
        <v>364</v>
      </c>
      <c r="AU2139" s="272" t="s">
        <v>227</v>
      </c>
      <c r="AV2139" s="14" t="s">
        <v>90</v>
      </c>
      <c r="AW2139" s="14" t="s">
        <v>36</v>
      </c>
      <c r="AX2139" s="14" t="s">
        <v>81</v>
      </c>
      <c r="AY2139" s="272" t="s">
        <v>215</v>
      </c>
    </row>
    <row r="2140" s="13" customFormat="1">
      <c r="A2140" s="13"/>
      <c r="B2140" s="252"/>
      <c r="C2140" s="253"/>
      <c r="D2140" s="233" t="s">
        <v>364</v>
      </c>
      <c r="E2140" s="254" t="s">
        <v>1</v>
      </c>
      <c r="F2140" s="255" t="s">
        <v>1394</v>
      </c>
      <c r="G2140" s="253"/>
      <c r="H2140" s="254" t="s">
        <v>1</v>
      </c>
      <c r="I2140" s="256"/>
      <c r="J2140" s="253"/>
      <c r="K2140" s="253"/>
      <c r="L2140" s="257"/>
      <c r="M2140" s="258"/>
      <c r="N2140" s="259"/>
      <c r="O2140" s="259"/>
      <c r="P2140" s="259"/>
      <c r="Q2140" s="259"/>
      <c r="R2140" s="259"/>
      <c r="S2140" s="259"/>
      <c r="T2140" s="260"/>
      <c r="U2140" s="13"/>
      <c r="V2140" s="13"/>
      <c r="W2140" s="13"/>
      <c r="X2140" s="13"/>
      <c r="Y2140" s="13"/>
      <c r="Z2140" s="13"/>
      <c r="AA2140" s="13"/>
      <c r="AB2140" s="13"/>
      <c r="AC2140" s="13"/>
      <c r="AD2140" s="13"/>
      <c r="AE2140" s="13"/>
      <c r="AT2140" s="261" t="s">
        <v>364</v>
      </c>
      <c r="AU2140" s="261" t="s">
        <v>227</v>
      </c>
      <c r="AV2140" s="13" t="s">
        <v>88</v>
      </c>
      <c r="AW2140" s="13" t="s">
        <v>36</v>
      </c>
      <c r="AX2140" s="13" t="s">
        <v>81</v>
      </c>
      <c r="AY2140" s="261" t="s">
        <v>215</v>
      </c>
    </row>
    <row r="2141" s="14" customFormat="1">
      <c r="A2141" s="14"/>
      <c r="B2141" s="262"/>
      <c r="C2141" s="263"/>
      <c r="D2141" s="233" t="s">
        <v>364</v>
      </c>
      <c r="E2141" s="264" t="s">
        <v>1</v>
      </c>
      <c r="F2141" s="265" t="s">
        <v>1972</v>
      </c>
      <c r="G2141" s="263"/>
      <c r="H2141" s="266">
        <v>28</v>
      </c>
      <c r="I2141" s="267"/>
      <c r="J2141" s="263"/>
      <c r="K2141" s="263"/>
      <c r="L2141" s="268"/>
      <c r="M2141" s="269"/>
      <c r="N2141" s="270"/>
      <c r="O2141" s="270"/>
      <c r="P2141" s="270"/>
      <c r="Q2141" s="270"/>
      <c r="R2141" s="270"/>
      <c r="S2141" s="270"/>
      <c r="T2141" s="271"/>
      <c r="U2141" s="14"/>
      <c r="V2141" s="14"/>
      <c r="W2141" s="14"/>
      <c r="X2141" s="14"/>
      <c r="Y2141" s="14"/>
      <c r="Z2141" s="14"/>
      <c r="AA2141" s="14"/>
      <c r="AB2141" s="14"/>
      <c r="AC2141" s="14"/>
      <c r="AD2141" s="14"/>
      <c r="AE2141" s="14"/>
      <c r="AT2141" s="272" t="s">
        <v>364</v>
      </c>
      <c r="AU2141" s="272" t="s">
        <v>227</v>
      </c>
      <c r="AV2141" s="14" t="s">
        <v>90</v>
      </c>
      <c r="AW2141" s="14" t="s">
        <v>36</v>
      </c>
      <c r="AX2141" s="14" t="s">
        <v>81</v>
      </c>
      <c r="AY2141" s="272" t="s">
        <v>215</v>
      </c>
    </row>
    <row r="2142" s="14" customFormat="1">
      <c r="A2142" s="14"/>
      <c r="B2142" s="262"/>
      <c r="C2142" s="263"/>
      <c r="D2142" s="233" t="s">
        <v>364</v>
      </c>
      <c r="E2142" s="264" t="s">
        <v>1</v>
      </c>
      <c r="F2142" s="265" t="s">
        <v>1971</v>
      </c>
      <c r="G2142" s="263"/>
      <c r="H2142" s="266">
        <v>-2.7000000000000002</v>
      </c>
      <c r="I2142" s="267"/>
      <c r="J2142" s="263"/>
      <c r="K2142" s="263"/>
      <c r="L2142" s="268"/>
      <c r="M2142" s="269"/>
      <c r="N2142" s="270"/>
      <c r="O2142" s="270"/>
      <c r="P2142" s="270"/>
      <c r="Q2142" s="270"/>
      <c r="R2142" s="270"/>
      <c r="S2142" s="270"/>
      <c r="T2142" s="271"/>
      <c r="U2142" s="14"/>
      <c r="V2142" s="14"/>
      <c r="W2142" s="14"/>
      <c r="X2142" s="14"/>
      <c r="Y2142" s="14"/>
      <c r="Z2142" s="14"/>
      <c r="AA2142" s="14"/>
      <c r="AB2142" s="14"/>
      <c r="AC2142" s="14"/>
      <c r="AD2142" s="14"/>
      <c r="AE2142" s="14"/>
      <c r="AT2142" s="272" t="s">
        <v>364</v>
      </c>
      <c r="AU2142" s="272" t="s">
        <v>227</v>
      </c>
      <c r="AV2142" s="14" t="s">
        <v>90</v>
      </c>
      <c r="AW2142" s="14" t="s">
        <v>36</v>
      </c>
      <c r="AX2142" s="14" t="s">
        <v>81</v>
      </c>
      <c r="AY2142" s="272" t="s">
        <v>215</v>
      </c>
    </row>
    <row r="2143" s="13" customFormat="1">
      <c r="A2143" s="13"/>
      <c r="B2143" s="252"/>
      <c r="C2143" s="253"/>
      <c r="D2143" s="233" t="s">
        <v>364</v>
      </c>
      <c r="E2143" s="254" t="s">
        <v>1</v>
      </c>
      <c r="F2143" s="255" t="s">
        <v>1396</v>
      </c>
      <c r="G2143" s="253"/>
      <c r="H2143" s="254" t="s">
        <v>1</v>
      </c>
      <c r="I2143" s="256"/>
      <c r="J2143" s="253"/>
      <c r="K2143" s="253"/>
      <c r="L2143" s="257"/>
      <c r="M2143" s="258"/>
      <c r="N2143" s="259"/>
      <c r="O2143" s="259"/>
      <c r="P2143" s="259"/>
      <c r="Q2143" s="259"/>
      <c r="R2143" s="259"/>
      <c r="S2143" s="259"/>
      <c r="T2143" s="260"/>
      <c r="U2143" s="13"/>
      <c r="V2143" s="13"/>
      <c r="W2143" s="13"/>
      <c r="X2143" s="13"/>
      <c r="Y2143" s="13"/>
      <c r="Z2143" s="13"/>
      <c r="AA2143" s="13"/>
      <c r="AB2143" s="13"/>
      <c r="AC2143" s="13"/>
      <c r="AD2143" s="13"/>
      <c r="AE2143" s="13"/>
      <c r="AT2143" s="261" t="s">
        <v>364</v>
      </c>
      <c r="AU2143" s="261" t="s">
        <v>227</v>
      </c>
      <c r="AV2143" s="13" t="s">
        <v>88</v>
      </c>
      <c r="AW2143" s="13" t="s">
        <v>36</v>
      </c>
      <c r="AX2143" s="13" t="s">
        <v>81</v>
      </c>
      <c r="AY2143" s="261" t="s">
        <v>215</v>
      </c>
    </row>
    <row r="2144" s="14" customFormat="1">
      <c r="A2144" s="14"/>
      <c r="B2144" s="262"/>
      <c r="C2144" s="263"/>
      <c r="D2144" s="233" t="s">
        <v>364</v>
      </c>
      <c r="E2144" s="264" t="s">
        <v>1</v>
      </c>
      <c r="F2144" s="265" t="s">
        <v>1972</v>
      </c>
      <c r="G2144" s="263"/>
      <c r="H2144" s="266">
        <v>28</v>
      </c>
      <c r="I2144" s="267"/>
      <c r="J2144" s="263"/>
      <c r="K2144" s="263"/>
      <c r="L2144" s="268"/>
      <c r="M2144" s="269"/>
      <c r="N2144" s="270"/>
      <c r="O2144" s="270"/>
      <c r="P2144" s="270"/>
      <c r="Q2144" s="270"/>
      <c r="R2144" s="270"/>
      <c r="S2144" s="270"/>
      <c r="T2144" s="271"/>
      <c r="U2144" s="14"/>
      <c r="V2144" s="14"/>
      <c r="W2144" s="14"/>
      <c r="X2144" s="14"/>
      <c r="Y2144" s="14"/>
      <c r="Z2144" s="14"/>
      <c r="AA2144" s="14"/>
      <c r="AB2144" s="14"/>
      <c r="AC2144" s="14"/>
      <c r="AD2144" s="14"/>
      <c r="AE2144" s="14"/>
      <c r="AT2144" s="272" t="s">
        <v>364</v>
      </c>
      <c r="AU2144" s="272" t="s">
        <v>227</v>
      </c>
      <c r="AV2144" s="14" t="s">
        <v>90</v>
      </c>
      <c r="AW2144" s="14" t="s">
        <v>36</v>
      </c>
      <c r="AX2144" s="14" t="s">
        <v>81</v>
      </c>
      <c r="AY2144" s="272" t="s">
        <v>215</v>
      </c>
    </row>
    <row r="2145" s="14" customFormat="1">
      <c r="A2145" s="14"/>
      <c r="B2145" s="262"/>
      <c r="C2145" s="263"/>
      <c r="D2145" s="233" t="s">
        <v>364</v>
      </c>
      <c r="E2145" s="264" t="s">
        <v>1</v>
      </c>
      <c r="F2145" s="265" t="s">
        <v>1971</v>
      </c>
      <c r="G2145" s="263"/>
      <c r="H2145" s="266">
        <v>-2.7000000000000002</v>
      </c>
      <c r="I2145" s="267"/>
      <c r="J2145" s="263"/>
      <c r="K2145" s="263"/>
      <c r="L2145" s="268"/>
      <c r="M2145" s="269"/>
      <c r="N2145" s="270"/>
      <c r="O2145" s="270"/>
      <c r="P2145" s="270"/>
      <c r="Q2145" s="270"/>
      <c r="R2145" s="270"/>
      <c r="S2145" s="270"/>
      <c r="T2145" s="271"/>
      <c r="U2145" s="14"/>
      <c r="V2145" s="14"/>
      <c r="W2145" s="14"/>
      <c r="X2145" s="14"/>
      <c r="Y2145" s="14"/>
      <c r="Z2145" s="14"/>
      <c r="AA2145" s="14"/>
      <c r="AB2145" s="14"/>
      <c r="AC2145" s="14"/>
      <c r="AD2145" s="14"/>
      <c r="AE2145" s="14"/>
      <c r="AT2145" s="272" t="s">
        <v>364</v>
      </c>
      <c r="AU2145" s="272" t="s">
        <v>227</v>
      </c>
      <c r="AV2145" s="14" t="s">
        <v>90</v>
      </c>
      <c r="AW2145" s="14" t="s">
        <v>36</v>
      </c>
      <c r="AX2145" s="14" t="s">
        <v>81</v>
      </c>
      <c r="AY2145" s="272" t="s">
        <v>215</v>
      </c>
    </row>
    <row r="2146" s="13" customFormat="1">
      <c r="A2146" s="13"/>
      <c r="B2146" s="252"/>
      <c r="C2146" s="253"/>
      <c r="D2146" s="233" t="s">
        <v>364</v>
      </c>
      <c r="E2146" s="254" t="s">
        <v>1</v>
      </c>
      <c r="F2146" s="255" t="s">
        <v>1397</v>
      </c>
      <c r="G2146" s="253"/>
      <c r="H2146" s="254" t="s">
        <v>1</v>
      </c>
      <c r="I2146" s="256"/>
      <c r="J2146" s="253"/>
      <c r="K2146" s="253"/>
      <c r="L2146" s="257"/>
      <c r="M2146" s="258"/>
      <c r="N2146" s="259"/>
      <c r="O2146" s="259"/>
      <c r="P2146" s="259"/>
      <c r="Q2146" s="259"/>
      <c r="R2146" s="259"/>
      <c r="S2146" s="259"/>
      <c r="T2146" s="260"/>
      <c r="U2146" s="13"/>
      <c r="V2146" s="13"/>
      <c r="W2146" s="13"/>
      <c r="X2146" s="13"/>
      <c r="Y2146" s="13"/>
      <c r="Z2146" s="13"/>
      <c r="AA2146" s="13"/>
      <c r="AB2146" s="13"/>
      <c r="AC2146" s="13"/>
      <c r="AD2146" s="13"/>
      <c r="AE2146" s="13"/>
      <c r="AT2146" s="261" t="s">
        <v>364</v>
      </c>
      <c r="AU2146" s="261" t="s">
        <v>227</v>
      </c>
      <c r="AV2146" s="13" t="s">
        <v>88</v>
      </c>
      <c r="AW2146" s="13" t="s">
        <v>36</v>
      </c>
      <c r="AX2146" s="13" t="s">
        <v>81</v>
      </c>
      <c r="AY2146" s="261" t="s">
        <v>215</v>
      </c>
    </row>
    <row r="2147" s="14" customFormat="1">
      <c r="A2147" s="14"/>
      <c r="B2147" s="262"/>
      <c r="C2147" s="263"/>
      <c r="D2147" s="233" t="s">
        <v>364</v>
      </c>
      <c r="E2147" s="264" t="s">
        <v>1</v>
      </c>
      <c r="F2147" s="265" t="s">
        <v>1970</v>
      </c>
      <c r="G2147" s="263"/>
      <c r="H2147" s="266">
        <v>27.899999999999999</v>
      </c>
      <c r="I2147" s="267"/>
      <c r="J2147" s="263"/>
      <c r="K2147" s="263"/>
      <c r="L2147" s="268"/>
      <c r="M2147" s="269"/>
      <c r="N2147" s="270"/>
      <c r="O2147" s="270"/>
      <c r="P2147" s="270"/>
      <c r="Q2147" s="270"/>
      <c r="R2147" s="270"/>
      <c r="S2147" s="270"/>
      <c r="T2147" s="271"/>
      <c r="U2147" s="14"/>
      <c r="V2147" s="14"/>
      <c r="W2147" s="14"/>
      <c r="X2147" s="14"/>
      <c r="Y2147" s="14"/>
      <c r="Z2147" s="14"/>
      <c r="AA2147" s="14"/>
      <c r="AB2147" s="14"/>
      <c r="AC2147" s="14"/>
      <c r="AD2147" s="14"/>
      <c r="AE2147" s="14"/>
      <c r="AT2147" s="272" t="s">
        <v>364</v>
      </c>
      <c r="AU2147" s="272" t="s">
        <v>227</v>
      </c>
      <c r="AV2147" s="14" t="s">
        <v>90</v>
      </c>
      <c r="AW2147" s="14" t="s">
        <v>36</v>
      </c>
      <c r="AX2147" s="14" t="s">
        <v>81</v>
      </c>
      <c r="AY2147" s="272" t="s">
        <v>215</v>
      </c>
    </row>
    <row r="2148" s="14" customFormat="1">
      <c r="A2148" s="14"/>
      <c r="B2148" s="262"/>
      <c r="C2148" s="263"/>
      <c r="D2148" s="233" t="s">
        <v>364</v>
      </c>
      <c r="E2148" s="264" t="s">
        <v>1</v>
      </c>
      <c r="F2148" s="265" t="s">
        <v>1971</v>
      </c>
      <c r="G2148" s="263"/>
      <c r="H2148" s="266">
        <v>-2.7000000000000002</v>
      </c>
      <c r="I2148" s="267"/>
      <c r="J2148" s="263"/>
      <c r="K2148" s="263"/>
      <c r="L2148" s="268"/>
      <c r="M2148" s="269"/>
      <c r="N2148" s="270"/>
      <c r="O2148" s="270"/>
      <c r="P2148" s="270"/>
      <c r="Q2148" s="270"/>
      <c r="R2148" s="270"/>
      <c r="S2148" s="270"/>
      <c r="T2148" s="271"/>
      <c r="U2148" s="14"/>
      <c r="V2148" s="14"/>
      <c r="W2148" s="14"/>
      <c r="X2148" s="14"/>
      <c r="Y2148" s="14"/>
      <c r="Z2148" s="14"/>
      <c r="AA2148" s="14"/>
      <c r="AB2148" s="14"/>
      <c r="AC2148" s="14"/>
      <c r="AD2148" s="14"/>
      <c r="AE2148" s="14"/>
      <c r="AT2148" s="272" t="s">
        <v>364</v>
      </c>
      <c r="AU2148" s="272" t="s">
        <v>227</v>
      </c>
      <c r="AV2148" s="14" t="s">
        <v>90</v>
      </c>
      <c r="AW2148" s="14" t="s">
        <v>36</v>
      </c>
      <c r="AX2148" s="14" t="s">
        <v>81</v>
      </c>
      <c r="AY2148" s="272" t="s">
        <v>215</v>
      </c>
    </row>
    <row r="2149" s="13" customFormat="1">
      <c r="A2149" s="13"/>
      <c r="B2149" s="252"/>
      <c r="C2149" s="253"/>
      <c r="D2149" s="233" t="s">
        <v>364</v>
      </c>
      <c r="E2149" s="254" t="s">
        <v>1</v>
      </c>
      <c r="F2149" s="255" t="s">
        <v>1494</v>
      </c>
      <c r="G2149" s="253"/>
      <c r="H2149" s="254" t="s">
        <v>1</v>
      </c>
      <c r="I2149" s="256"/>
      <c r="J2149" s="253"/>
      <c r="K2149" s="253"/>
      <c r="L2149" s="257"/>
      <c r="M2149" s="258"/>
      <c r="N2149" s="259"/>
      <c r="O2149" s="259"/>
      <c r="P2149" s="259"/>
      <c r="Q2149" s="259"/>
      <c r="R2149" s="259"/>
      <c r="S2149" s="259"/>
      <c r="T2149" s="260"/>
      <c r="U2149" s="13"/>
      <c r="V2149" s="13"/>
      <c r="W2149" s="13"/>
      <c r="X2149" s="13"/>
      <c r="Y2149" s="13"/>
      <c r="Z2149" s="13"/>
      <c r="AA2149" s="13"/>
      <c r="AB2149" s="13"/>
      <c r="AC2149" s="13"/>
      <c r="AD2149" s="13"/>
      <c r="AE2149" s="13"/>
      <c r="AT2149" s="261" t="s">
        <v>364</v>
      </c>
      <c r="AU2149" s="261" t="s">
        <v>227</v>
      </c>
      <c r="AV2149" s="13" t="s">
        <v>88</v>
      </c>
      <c r="AW2149" s="13" t="s">
        <v>36</v>
      </c>
      <c r="AX2149" s="13" t="s">
        <v>81</v>
      </c>
      <c r="AY2149" s="261" t="s">
        <v>215</v>
      </c>
    </row>
    <row r="2150" s="14" customFormat="1">
      <c r="A2150" s="14"/>
      <c r="B2150" s="262"/>
      <c r="C2150" s="263"/>
      <c r="D2150" s="233" t="s">
        <v>364</v>
      </c>
      <c r="E2150" s="264" t="s">
        <v>1</v>
      </c>
      <c r="F2150" s="265" t="s">
        <v>1973</v>
      </c>
      <c r="G2150" s="263"/>
      <c r="H2150" s="266">
        <v>24.600000000000001</v>
      </c>
      <c r="I2150" s="267"/>
      <c r="J2150" s="263"/>
      <c r="K2150" s="263"/>
      <c r="L2150" s="268"/>
      <c r="M2150" s="269"/>
      <c r="N2150" s="270"/>
      <c r="O2150" s="270"/>
      <c r="P2150" s="270"/>
      <c r="Q2150" s="270"/>
      <c r="R2150" s="270"/>
      <c r="S2150" s="270"/>
      <c r="T2150" s="271"/>
      <c r="U2150" s="14"/>
      <c r="V2150" s="14"/>
      <c r="W2150" s="14"/>
      <c r="X2150" s="14"/>
      <c r="Y2150" s="14"/>
      <c r="Z2150" s="14"/>
      <c r="AA2150" s="14"/>
      <c r="AB2150" s="14"/>
      <c r="AC2150" s="14"/>
      <c r="AD2150" s="14"/>
      <c r="AE2150" s="14"/>
      <c r="AT2150" s="272" t="s">
        <v>364</v>
      </c>
      <c r="AU2150" s="272" t="s">
        <v>227</v>
      </c>
      <c r="AV2150" s="14" t="s">
        <v>90</v>
      </c>
      <c r="AW2150" s="14" t="s">
        <v>36</v>
      </c>
      <c r="AX2150" s="14" t="s">
        <v>81</v>
      </c>
      <c r="AY2150" s="272" t="s">
        <v>215</v>
      </c>
    </row>
    <row r="2151" s="15" customFormat="1">
      <c r="A2151" s="15"/>
      <c r="B2151" s="273"/>
      <c r="C2151" s="274"/>
      <c r="D2151" s="233" t="s">
        <v>364</v>
      </c>
      <c r="E2151" s="275" t="s">
        <v>1</v>
      </c>
      <c r="F2151" s="276" t="s">
        <v>368</v>
      </c>
      <c r="G2151" s="274"/>
      <c r="H2151" s="277">
        <v>125.59999999999999</v>
      </c>
      <c r="I2151" s="278"/>
      <c r="J2151" s="274"/>
      <c r="K2151" s="274"/>
      <c r="L2151" s="279"/>
      <c r="M2151" s="280"/>
      <c r="N2151" s="281"/>
      <c r="O2151" s="281"/>
      <c r="P2151" s="281"/>
      <c r="Q2151" s="281"/>
      <c r="R2151" s="281"/>
      <c r="S2151" s="281"/>
      <c r="T2151" s="282"/>
      <c r="U2151" s="15"/>
      <c r="V2151" s="15"/>
      <c r="W2151" s="15"/>
      <c r="X2151" s="15"/>
      <c r="Y2151" s="15"/>
      <c r="Z2151" s="15"/>
      <c r="AA2151" s="15"/>
      <c r="AB2151" s="15"/>
      <c r="AC2151" s="15"/>
      <c r="AD2151" s="15"/>
      <c r="AE2151" s="15"/>
      <c r="AT2151" s="283" t="s">
        <v>364</v>
      </c>
      <c r="AU2151" s="283" t="s">
        <v>227</v>
      </c>
      <c r="AV2151" s="15" t="s">
        <v>214</v>
      </c>
      <c r="AW2151" s="15" t="s">
        <v>36</v>
      </c>
      <c r="AX2151" s="15" t="s">
        <v>88</v>
      </c>
      <c r="AY2151" s="283" t="s">
        <v>215</v>
      </c>
    </row>
    <row r="2152" s="2" customFormat="1" ht="33" customHeight="1">
      <c r="A2152" s="39"/>
      <c r="B2152" s="40"/>
      <c r="C2152" s="220" t="s">
        <v>1974</v>
      </c>
      <c r="D2152" s="220" t="s">
        <v>216</v>
      </c>
      <c r="E2152" s="221" t="s">
        <v>1975</v>
      </c>
      <c r="F2152" s="222" t="s">
        <v>1976</v>
      </c>
      <c r="G2152" s="223" t="s">
        <v>523</v>
      </c>
      <c r="H2152" s="224">
        <v>273.97500000000002</v>
      </c>
      <c r="I2152" s="225"/>
      <c r="J2152" s="226">
        <f>ROUND(I2152*H2152,2)</f>
        <v>0</v>
      </c>
      <c r="K2152" s="222" t="s">
        <v>359</v>
      </c>
      <c r="L2152" s="45"/>
      <c r="M2152" s="227" t="s">
        <v>1</v>
      </c>
      <c r="N2152" s="228" t="s">
        <v>46</v>
      </c>
      <c r="O2152" s="92"/>
      <c r="P2152" s="229">
        <f>O2152*H2152</f>
        <v>0</v>
      </c>
      <c r="Q2152" s="229">
        <v>0.0015</v>
      </c>
      <c r="R2152" s="229">
        <f>Q2152*H2152</f>
        <v>0.41096250000000006</v>
      </c>
      <c r="S2152" s="229">
        <v>0</v>
      </c>
      <c r="T2152" s="230">
        <f>S2152*H2152</f>
        <v>0</v>
      </c>
      <c r="U2152" s="39"/>
      <c r="V2152" s="39"/>
      <c r="W2152" s="39"/>
      <c r="X2152" s="39"/>
      <c r="Y2152" s="39"/>
      <c r="Z2152" s="39"/>
      <c r="AA2152" s="39"/>
      <c r="AB2152" s="39"/>
      <c r="AC2152" s="39"/>
      <c r="AD2152" s="39"/>
      <c r="AE2152" s="39"/>
      <c r="AR2152" s="231" t="s">
        <v>214</v>
      </c>
      <c r="AT2152" s="231" t="s">
        <v>216</v>
      </c>
      <c r="AU2152" s="231" t="s">
        <v>227</v>
      </c>
      <c r="AY2152" s="18" t="s">
        <v>215</v>
      </c>
      <c r="BE2152" s="232">
        <f>IF(N2152="základní",J2152,0)</f>
        <v>0</v>
      </c>
      <c r="BF2152" s="232">
        <f>IF(N2152="snížená",J2152,0)</f>
        <v>0</v>
      </c>
      <c r="BG2152" s="232">
        <f>IF(N2152="zákl. přenesená",J2152,0)</f>
        <v>0</v>
      </c>
      <c r="BH2152" s="232">
        <f>IF(N2152="sníž. přenesená",J2152,0)</f>
        <v>0</v>
      </c>
      <c r="BI2152" s="232">
        <f>IF(N2152="nulová",J2152,0)</f>
        <v>0</v>
      </c>
      <c r="BJ2152" s="18" t="s">
        <v>88</v>
      </c>
      <c r="BK2152" s="232">
        <f>ROUND(I2152*H2152,2)</f>
        <v>0</v>
      </c>
      <c r="BL2152" s="18" t="s">
        <v>214</v>
      </c>
      <c r="BM2152" s="231" t="s">
        <v>1977</v>
      </c>
    </row>
    <row r="2153" s="2" customFormat="1">
      <c r="A2153" s="39"/>
      <c r="B2153" s="40"/>
      <c r="C2153" s="41"/>
      <c r="D2153" s="233" t="s">
        <v>221</v>
      </c>
      <c r="E2153" s="41"/>
      <c r="F2153" s="234" t="s">
        <v>1978</v>
      </c>
      <c r="G2153" s="41"/>
      <c r="H2153" s="41"/>
      <c r="I2153" s="235"/>
      <c r="J2153" s="41"/>
      <c r="K2153" s="41"/>
      <c r="L2153" s="45"/>
      <c r="M2153" s="236"/>
      <c r="N2153" s="237"/>
      <c r="O2153" s="92"/>
      <c r="P2153" s="92"/>
      <c r="Q2153" s="92"/>
      <c r="R2153" s="92"/>
      <c r="S2153" s="92"/>
      <c r="T2153" s="93"/>
      <c r="U2153" s="39"/>
      <c r="V2153" s="39"/>
      <c r="W2153" s="39"/>
      <c r="X2153" s="39"/>
      <c r="Y2153" s="39"/>
      <c r="Z2153" s="39"/>
      <c r="AA2153" s="39"/>
      <c r="AB2153" s="39"/>
      <c r="AC2153" s="39"/>
      <c r="AD2153" s="39"/>
      <c r="AE2153" s="39"/>
      <c r="AT2153" s="18" t="s">
        <v>221</v>
      </c>
      <c r="AU2153" s="18" t="s">
        <v>227</v>
      </c>
    </row>
    <row r="2154" s="2" customFormat="1">
      <c r="A2154" s="39"/>
      <c r="B2154" s="40"/>
      <c r="C2154" s="41"/>
      <c r="D2154" s="250" t="s">
        <v>362</v>
      </c>
      <c r="E2154" s="41"/>
      <c r="F2154" s="251" t="s">
        <v>1979</v>
      </c>
      <c r="G2154" s="41"/>
      <c r="H2154" s="41"/>
      <c r="I2154" s="235"/>
      <c r="J2154" s="41"/>
      <c r="K2154" s="41"/>
      <c r="L2154" s="45"/>
      <c r="M2154" s="236"/>
      <c r="N2154" s="237"/>
      <c r="O2154" s="92"/>
      <c r="P2154" s="92"/>
      <c r="Q2154" s="92"/>
      <c r="R2154" s="92"/>
      <c r="S2154" s="92"/>
      <c r="T2154" s="93"/>
      <c r="U2154" s="39"/>
      <c r="V2154" s="39"/>
      <c r="W2154" s="39"/>
      <c r="X2154" s="39"/>
      <c r="Y2154" s="39"/>
      <c r="Z2154" s="39"/>
      <c r="AA2154" s="39"/>
      <c r="AB2154" s="39"/>
      <c r="AC2154" s="39"/>
      <c r="AD2154" s="39"/>
      <c r="AE2154" s="39"/>
      <c r="AT2154" s="18" t="s">
        <v>362</v>
      </c>
      <c r="AU2154" s="18" t="s">
        <v>227</v>
      </c>
    </row>
    <row r="2155" s="13" customFormat="1">
      <c r="A2155" s="13"/>
      <c r="B2155" s="252"/>
      <c r="C2155" s="253"/>
      <c r="D2155" s="233" t="s">
        <v>364</v>
      </c>
      <c r="E2155" s="254" t="s">
        <v>1</v>
      </c>
      <c r="F2155" s="255" t="s">
        <v>872</v>
      </c>
      <c r="G2155" s="253"/>
      <c r="H2155" s="254" t="s">
        <v>1</v>
      </c>
      <c r="I2155" s="256"/>
      <c r="J2155" s="253"/>
      <c r="K2155" s="253"/>
      <c r="L2155" s="257"/>
      <c r="M2155" s="258"/>
      <c r="N2155" s="259"/>
      <c r="O2155" s="259"/>
      <c r="P2155" s="259"/>
      <c r="Q2155" s="259"/>
      <c r="R2155" s="259"/>
      <c r="S2155" s="259"/>
      <c r="T2155" s="260"/>
      <c r="U2155" s="13"/>
      <c r="V2155" s="13"/>
      <c r="W2155" s="13"/>
      <c r="X2155" s="13"/>
      <c r="Y2155" s="13"/>
      <c r="Z2155" s="13"/>
      <c r="AA2155" s="13"/>
      <c r="AB2155" s="13"/>
      <c r="AC2155" s="13"/>
      <c r="AD2155" s="13"/>
      <c r="AE2155" s="13"/>
      <c r="AT2155" s="261" t="s">
        <v>364</v>
      </c>
      <c r="AU2155" s="261" t="s">
        <v>227</v>
      </c>
      <c r="AV2155" s="13" t="s">
        <v>88</v>
      </c>
      <c r="AW2155" s="13" t="s">
        <v>36</v>
      </c>
      <c r="AX2155" s="13" t="s">
        <v>81</v>
      </c>
      <c r="AY2155" s="261" t="s">
        <v>215</v>
      </c>
    </row>
    <row r="2156" s="13" customFormat="1">
      <c r="A2156" s="13"/>
      <c r="B2156" s="252"/>
      <c r="C2156" s="253"/>
      <c r="D2156" s="233" t="s">
        <v>364</v>
      </c>
      <c r="E2156" s="254" t="s">
        <v>1</v>
      </c>
      <c r="F2156" s="255" t="s">
        <v>1980</v>
      </c>
      <c r="G2156" s="253"/>
      <c r="H2156" s="254" t="s">
        <v>1</v>
      </c>
      <c r="I2156" s="256"/>
      <c r="J2156" s="253"/>
      <c r="K2156" s="253"/>
      <c r="L2156" s="257"/>
      <c r="M2156" s="258"/>
      <c r="N2156" s="259"/>
      <c r="O2156" s="259"/>
      <c r="P2156" s="259"/>
      <c r="Q2156" s="259"/>
      <c r="R2156" s="259"/>
      <c r="S2156" s="259"/>
      <c r="T2156" s="260"/>
      <c r="U2156" s="13"/>
      <c r="V2156" s="13"/>
      <c r="W2156" s="13"/>
      <c r="X2156" s="13"/>
      <c r="Y2156" s="13"/>
      <c r="Z2156" s="13"/>
      <c r="AA2156" s="13"/>
      <c r="AB2156" s="13"/>
      <c r="AC2156" s="13"/>
      <c r="AD2156" s="13"/>
      <c r="AE2156" s="13"/>
      <c r="AT2156" s="261" t="s">
        <v>364</v>
      </c>
      <c r="AU2156" s="261" t="s">
        <v>227</v>
      </c>
      <c r="AV2156" s="13" t="s">
        <v>88</v>
      </c>
      <c r="AW2156" s="13" t="s">
        <v>36</v>
      </c>
      <c r="AX2156" s="13" t="s">
        <v>81</v>
      </c>
      <c r="AY2156" s="261" t="s">
        <v>215</v>
      </c>
    </row>
    <row r="2157" s="13" customFormat="1">
      <c r="A2157" s="13"/>
      <c r="B2157" s="252"/>
      <c r="C2157" s="253"/>
      <c r="D2157" s="233" t="s">
        <v>364</v>
      </c>
      <c r="E2157" s="254" t="s">
        <v>1</v>
      </c>
      <c r="F2157" s="255" t="s">
        <v>389</v>
      </c>
      <c r="G2157" s="253"/>
      <c r="H2157" s="254" t="s">
        <v>1</v>
      </c>
      <c r="I2157" s="256"/>
      <c r="J2157" s="253"/>
      <c r="K2157" s="253"/>
      <c r="L2157" s="257"/>
      <c r="M2157" s="258"/>
      <c r="N2157" s="259"/>
      <c r="O2157" s="259"/>
      <c r="P2157" s="259"/>
      <c r="Q2157" s="259"/>
      <c r="R2157" s="259"/>
      <c r="S2157" s="259"/>
      <c r="T2157" s="260"/>
      <c r="U2157" s="13"/>
      <c r="V2157" s="13"/>
      <c r="W2157" s="13"/>
      <c r="X2157" s="13"/>
      <c r="Y2157" s="13"/>
      <c r="Z2157" s="13"/>
      <c r="AA2157" s="13"/>
      <c r="AB2157" s="13"/>
      <c r="AC2157" s="13"/>
      <c r="AD2157" s="13"/>
      <c r="AE2157" s="13"/>
      <c r="AT2157" s="261" t="s">
        <v>364</v>
      </c>
      <c r="AU2157" s="261" t="s">
        <v>227</v>
      </c>
      <c r="AV2157" s="13" t="s">
        <v>88</v>
      </c>
      <c r="AW2157" s="13" t="s">
        <v>36</v>
      </c>
      <c r="AX2157" s="13" t="s">
        <v>81</v>
      </c>
      <c r="AY2157" s="261" t="s">
        <v>215</v>
      </c>
    </row>
    <row r="2158" s="14" customFormat="1">
      <c r="A2158" s="14"/>
      <c r="B2158" s="262"/>
      <c r="C2158" s="263"/>
      <c r="D2158" s="233" t="s">
        <v>364</v>
      </c>
      <c r="E2158" s="264" t="s">
        <v>1</v>
      </c>
      <c r="F2158" s="265" t="s">
        <v>1981</v>
      </c>
      <c r="G2158" s="263"/>
      <c r="H2158" s="266">
        <v>233.83500000000001</v>
      </c>
      <c r="I2158" s="267"/>
      <c r="J2158" s="263"/>
      <c r="K2158" s="263"/>
      <c r="L2158" s="268"/>
      <c r="M2158" s="269"/>
      <c r="N2158" s="270"/>
      <c r="O2158" s="270"/>
      <c r="P2158" s="270"/>
      <c r="Q2158" s="270"/>
      <c r="R2158" s="270"/>
      <c r="S2158" s="270"/>
      <c r="T2158" s="271"/>
      <c r="U2158" s="14"/>
      <c r="V2158" s="14"/>
      <c r="W2158" s="14"/>
      <c r="X2158" s="14"/>
      <c r="Y2158" s="14"/>
      <c r="Z2158" s="14"/>
      <c r="AA2158" s="14"/>
      <c r="AB2158" s="14"/>
      <c r="AC2158" s="14"/>
      <c r="AD2158" s="14"/>
      <c r="AE2158" s="14"/>
      <c r="AT2158" s="272" t="s">
        <v>364</v>
      </c>
      <c r="AU2158" s="272" t="s">
        <v>227</v>
      </c>
      <c r="AV2158" s="14" t="s">
        <v>90</v>
      </c>
      <c r="AW2158" s="14" t="s">
        <v>36</v>
      </c>
      <c r="AX2158" s="14" t="s">
        <v>81</v>
      </c>
      <c r="AY2158" s="272" t="s">
        <v>215</v>
      </c>
    </row>
    <row r="2159" s="14" customFormat="1">
      <c r="A2159" s="14"/>
      <c r="B2159" s="262"/>
      <c r="C2159" s="263"/>
      <c r="D2159" s="233" t="s">
        <v>364</v>
      </c>
      <c r="E2159" s="264" t="s">
        <v>1</v>
      </c>
      <c r="F2159" s="265" t="s">
        <v>1982</v>
      </c>
      <c r="G2159" s="263"/>
      <c r="H2159" s="266">
        <v>-98.319999999999993</v>
      </c>
      <c r="I2159" s="267"/>
      <c r="J2159" s="263"/>
      <c r="K2159" s="263"/>
      <c r="L2159" s="268"/>
      <c r="M2159" s="269"/>
      <c r="N2159" s="270"/>
      <c r="O2159" s="270"/>
      <c r="P2159" s="270"/>
      <c r="Q2159" s="270"/>
      <c r="R2159" s="270"/>
      <c r="S2159" s="270"/>
      <c r="T2159" s="271"/>
      <c r="U2159" s="14"/>
      <c r="V2159" s="14"/>
      <c r="W2159" s="14"/>
      <c r="X2159" s="14"/>
      <c r="Y2159" s="14"/>
      <c r="Z2159" s="14"/>
      <c r="AA2159" s="14"/>
      <c r="AB2159" s="14"/>
      <c r="AC2159" s="14"/>
      <c r="AD2159" s="14"/>
      <c r="AE2159" s="14"/>
      <c r="AT2159" s="272" t="s">
        <v>364</v>
      </c>
      <c r="AU2159" s="272" t="s">
        <v>227</v>
      </c>
      <c r="AV2159" s="14" t="s">
        <v>90</v>
      </c>
      <c r="AW2159" s="14" t="s">
        <v>36</v>
      </c>
      <c r="AX2159" s="14" t="s">
        <v>81</v>
      </c>
      <c r="AY2159" s="272" t="s">
        <v>215</v>
      </c>
    </row>
    <row r="2160" s="13" customFormat="1">
      <c r="A2160" s="13"/>
      <c r="B2160" s="252"/>
      <c r="C2160" s="253"/>
      <c r="D2160" s="233" t="s">
        <v>364</v>
      </c>
      <c r="E2160" s="254" t="s">
        <v>1</v>
      </c>
      <c r="F2160" s="255" t="s">
        <v>401</v>
      </c>
      <c r="G2160" s="253"/>
      <c r="H2160" s="254" t="s">
        <v>1</v>
      </c>
      <c r="I2160" s="256"/>
      <c r="J2160" s="253"/>
      <c r="K2160" s="253"/>
      <c r="L2160" s="257"/>
      <c r="M2160" s="258"/>
      <c r="N2160" s="259"/>
      <c r="O2160" s="259"/>
      <c r="P2160" s="259"/>
      <c r="Q2160" s="259"/>
      <c r="R2160" s="259"/>
      <c r="S2160" s="259"/>
      <c r="T2160" s="260"/>
      <c r="U2160" s="13"/>
      <c r="V2160" s="13"/>
      <c r="W2160" s="13"/>
      <c r="X2160" s="13"/>
      <c r="Y2160" s="13"/>
      <c r="Z2160" s="13"/>
      <c r="AA2160" s="13"/>
      <c r="AB2160" s="13"/>
      <c r="AC2160" s="13"/>
      <c r="AD2160" s="13"/>
      <c r="AE2160" s="13"/>
      <c r="AT2160" s="261" t="s">
        <v>364</v>
      </c>
      <c r="AU2160" s="261" t="s">
        <v>227</v>
      </c>
      <c r="AV2160" s="13" t="s">
        <v>88</v>
      </c>
      <c r="AW2160" s="13" t="s">
        <v>36</v>
      </c>
      <c r="AX2160" s="13" t="s">
        <v>81</v>
      </c>
      <c r="AY2160" s="261" t="s">
        <v>215</v>
      </c>
    </row>
    <row r="2161" s="14" customFormat="1">
      <c r="A2161" s="14"/>
      <c r="B2161" s="262"/>
      <c r="C2161" s="263"/>
      <c r="D2161" s="233" t="s">
        <v>364</v>
      </c>
      <c r="E2161" s="264" t="s">
        <v>1</v>
      </c>
      <c r="F2161" s="265" t="s">
        <v>1981</v>
      </c>
      <c r="G2161" s="263"/>
      <c r="H2161" s="266">
        <v>233.83500000000001</v>
      </c>
      <c r="I2161" s="267"/>
      <c r="J2161" s="263"/>
      <c r="K2161" s="263"/>
      <c r="L2161" s="268"/>
      <c r="M2161" s="269"/>
      <c r="N2161" s="270"/>
      <c r="O2161" s="270"/>
      <c r="P2161" s="270"/>
      <c r="Q2161" s="270"/>
      <c r="R2161" s="270"/>
      <c r="S2161" s="270"/>
      <c r="T2161" s="271"/>
      <c r="U2161" s="14"/>
      <c r="V2161" s="14"/>
      <c r="W2161" s="14"/>
      <c r="X2161" s="14"/>
      <c r="Y2161" s="14"/>
      <c r="Z2161" s="14"/>
      <c r="AA2161" s="14"/>
      <c r="AB2161" s="14"/>
      <c r="AC2161" s="14"/>
      <c r="AD2161" s="14"/>
      <c r="AE2161" s="14"/>
      <c r="AT2161" s="272" t="s">
        <v>364</v>
      </c>
      <c r="AU2161" s="272" t="s">
        <v>227</v>
      </c>
      <c r="AV2161" s="14" t="s">
        <v>90</v>
      </c>
      <c r="AW2161" s="14" t="s">
        <v>36</v>
      </c>
      <c r="AX2161" s="14" t="s">
        <v>81</v>
      </c>
      <c r="AY2161" s="272" t="s">
        <v>215</v>
      </c>
    </row>
    <row r="2162" s="14" customFormat="1">
      <c r="A2162" s="14"/>
      <c r="B2162" s="262"/>
      <c r="C2162" s="263"/>
      <c r="D2162" s="233" t="s">
        <v>364</v>
      </c>
      <c r="E2162" s="264" t="s">
        <v>1</v>
      </c>
      <c r="F2162" s="265" t="s">
        <v>1983</v>
      </c>
      <c r="G2162" s="263"/>
      <c r="H2162" s="266">
        <v>-95.375</v>
      </c>
      <c r="I2162" s="267"/>
      <c r="J2162" s="263"/>
      <c r="K2162" s="263"/>
      <c r="L2162" s="268"/>
      <c r="M2162" s="269"/>
      <c r="N2162" s="270"/>
      <c r="O2162" s="270"/>
      <c r="P2162" s="270"/>
      <c r="Q2162" s="270"/>
      <c r="R2162" s="270"/>
      <c r="S2162" s="270"/>
      <c r="T2162" s="271"/>
      <c r="U2162" s="14"/>
      <c r="V2162" s="14"/>
      <c r="W2162" s="14"/>
      <c r="X2162" s="14"/>
      <c r="Y2162" s="14"/>
      <c r="Z2162" s="14"/>
      <c r="AA2162" s="14"/>
      <c r="AB2162" s="14"/>
      <c r="AC2162" s="14"/>
      <c r="AD2162" s="14"/>
      <c r="AE2162" s="14"/>
      <c r="AT2162" s="272" t="s">
        <v>364</v>
      </c>
      <c r="AU2162" s="272" t="s">
        <v>227</v>
      </c>
      <c r="AV2162" s="14" t="s">
        <v>90</v>
      </c>
      <c r="AW2162" s="14" t="s">
        <v>36</v>
      </c>
      <c r="AX2162" s="14" t="s">
        <v>81</v>
      </c>
      <c r="AY2162" s="272" t="s">
        <v>215</v>
      </c>
    </row>
    <row r="2163" s="15" customFormat="1">
      <c r="A2163" s="15"/>
      <c r="B2163" s="273"/>
      <c r="C2163" s="274"/>
      <c r="D2163" s="233" t="s">
        <v>364</v>
      </c>
      <c r="E2163" s="275" t="s">
        <v>1</v>
      </c>
      <c r="F2163" s="276" t="s">
        <v>368</v>
      </c>
      <c r="G2163" s="274"/>
      <c r="H2163" s="277">
        <v>273.97500000000002</v>
      </c>
      <c r="I2163" s="278"/>
      <c r="J2163" s="274"/>
      <c r="K2163" s="274"/>
      <c r="L2163" s="279"/>
      <c r="M2163" s="280"/>
      <c r="N2163" s="281"/>
      <c r="O2163" s="281"/>
      <c r="P2163" s="281"/>
      <c r="Q2163" s="281"/>
      <c r="R2163" s="281"/>
      <c r="S2163" s="281"/>
      <c r="T2163" s="282"/>
      <c r="U2163" s="15"/>
      <c r="V2163" s="15"/>
      <c r="W2163" s="15"/>
      <c r="X2163" s="15"/>
      <c r="Y2163" s="15"/>
      <c r="Z2163" s="15"/>
      <c r="AA2163" s="15"/>
      <c r="AB2163" s="15"/>
      <c r="AC2163" s="15"/>
      <c r="AD2163" s="15"/>
      <c r="AE2163" s="15"/>
      <c r="AT2163" s="283" t="s">
        <v>364</v>
      </c>
      <c r="AU2163" s="283" t="s">
        <v>227</v>
      </c>
      <c r="AV2163" s="15" t="s">
        <v>214</v>
      </c>
      <c r="AW2163" s="15" t="s">
        <v>36</v>
      </c>
      <c r="AX2163" s="15" t="s">
        <v>88</v>
      </c>
      <c r="AY2163" s="283" t="s">
        <v>215</v>
      </c>
    </row>
    <row r="2164" s="2" customFormat="1" ht="16.5" customHeight="1">
      <c r="A2164" s="39"/>
      <c r="B2164" s="40"/>
      <c r="C2164" s="295" t="s">
        <v>1984</v>
      </c>
      <c r="D2164" s="295" t="s">
        <v>539</v>
      </c>
      <c r="E2164" s="296" t="s">
        <v>1985</v>
      </c>
      <c r="F2164" s="297" t="s">
        <v>1986</v>
      </c>
      <c r="G2164" s="298" t="s">
        <v>523</v>
      </c>
      <c r="H2164" s="299">
        <v>279.45499999999998</v>
      </c>
      <c r="I2164" s="300"/>
      <c r="J2164" s="301">
        <f>ROUND(I2164*H2164,2)</f>
        <v>0</v>
      </c>
      <c r="K2164" s="297" t="s">
        <v>359</v>
      </c>
      <c r="L2164" s="302"/>
      <c r="M2164" s="303" t="s">
        <v>1</v>
      </c>
      <c r="N2164" s="304" t="s">
        <v>46</v>
      </c>
      <c r="O2164" s="92"/>
      <c r="P2164" s="229">
        <f>O2164*H2164</f>
        <v>0</v>
      </c>
      <c r="Q2164" s="229">
        <v>0.112</v>
      </c>
      <c r="R2164" s="229">
        <f>Q2164*H2164</f>
        <v>31.298959999999997</v>
      </c>
      <c r="S2164" s="229">
        <v>0</v>
      </c>
      <c r="T2164" s="230">
        <f>S2164*H2164</f>
        <v>0</v>
      </c>
      <c r="U2164" s="39"/>
      <c r="V2164" s="39"/>
      <c r="W2164" s="39"/>
      <c r="X2164" s="39"/>
      <c r="Y2164" s="39"/>
      <c r="Z2164" s="39"/>
      <c r="AA2164" s="39"/>
      <c r="AB2164" s="39"/>
      <c r="AC2164" s="39"/>
      <c r="AD2164" s="39"/>
      <c r="AE2164" s="39"/>
      <c r="AR2164" s="231" t="s">
        <v>251</v>
      </c>
      <c r="AT2164" s="231" t="s">
        <v>539</v>
      </c>
      <c r="AU2164" s="231" t="s">
        <v>227</v>
      </c>
      <c r="AY2164" s="18" t="s">
        <v>215</v>
      </c>
      <c r="BE2164" s="232">
        <f>IF(N2164="základní",J2164,0)</f>
        <v>0</v>
      </c>
      <c r="BF2164" s="232">
        <f>IF(N2164="snížená",J2164,0)</f>
        <v>0</v>
      </c>
      <c r="BG2164" s="232">
        <f>IF(N2164="zákl. přenesená",J2164,0)</f>
        <v>0</v>
      </c>
      <c r="BH2164" s="232">
        <f>IF(N2164="sníž. přenesená",J2164,0)</f>
        <v>0</v>
      </c>
      <c r="BI2164" s="232">
        <f>IF(N2164="nulová",J2164,0)</f>
        <v>0</v>
      </c>
      <c r="BJ2164" s="18" t="s">
        <v>88</v>
      </c>
      <c r="BK2164" s="232">
        <f>ROUND(I2164*H2164,2)</f>
        <v>0</v>
      </c>
      <c r="BL2164" s="18" t="s">
        <v>214</v>
      </c>
      <c r="BM2164" s="231" t="s">
        <v>1987</v>
      </c>
    </row>
    <row r="2165" s="2" customFormat="1">
      <c r="A2165" s="39"/>
      <c r="B2165" s="40"/>
      <c r="C2165" s="41"/>
      <c r="D2165" s="233" t="s">
        <v>221</v>
      </c>
      <c r="E2165" s="41"/>
      <c r="F2165" s="234" t="s">
        <v>1986</v>
      </c>
      <c r="G2165" s="41"/>
      <c r="H2165" s="41"/>
      <c r="I2165" s="235"/>
      <c r="J2165" s="41"/>
      <c r="K2165" s="41"/>
      <c r="L2165" s="45"/>
      <c r="M2165" s="236"/>
      <c r="N2165" s="237"/>
      <c r="O2165" s="92"/>
      <c r="P2165" s="92"/>
      <c r="Q2165" s="92"/>
      <c r="R2165" s="92"/>
      <c r="S2165" s="92"/>
      <c r="T2165" s="93"/>
      <c r="U2165" s="39"/>
      <c r="V2165" s="39"/>
      <c r="W2165" s="39"/>
      <c r="X2165" s="39"/>
      <c r="Y2165" s="39"/>
      <c r="Z2165" s="39"/>
      <c r="AA2165" s="39"/>
      <c r="AB2165" s="39"/>
      <c r="AC2165" s="39"/>
      <c r="AD2165" s="39"/>
      <c r="AE2165" s="39"/>
      <c r="AT2165" s="18" t="s">
        <v>221</v>
      </c>
      <c r="AU2165" s="18" t="s">
        <v>227</v>
      </c>
    </row>
    <row r="2166" s="14" customFormat="1">
      <c r="A2166" s="14"/>
      <c r="B2166" s="262"/>
      <c r="C2166" s="263"/>
      <c r="D2166" s="233" t="s">
        <v>364</v>
      </c>
      <c r="E2166" s="264" t="s">
        <v>1</v>
      </c>
      <c r="F2166" s="265" t="s">
        <v>1988</v>
      </c>
      <c r="G2166" s="263"/>
      <c r="H2166" s="266">
        <v>279.45499999999998</v>
      </c>
      <c r="I2166" s="267"/>
      <c r="J2166" s="263"/>
      <c r="K2166" s="263"/>
      <c r="L2166" s="268"/>
      <c r="M2166" s="269"/>
      <c r="N2166" s="270"/>
      <c r="O2166" s="270"/>
      <c r="P2166" s="270"/>
      <c r="Q2166" s="270"/>
      <c r="R2166" s="270"/>
      <c r="S2166" s="270"/>
      <c r="T2166" s="271"/>
      <c r="U2166" s="14"/>
      <c r="V2166" s="14"/>
      <c r="W2166" s="14"/>
      <c r="X2166" s="14"/>
      <c r="Y2166" s="14"/>
      <c r="Z2166" s="14"/>
      <c r="AA2166" s="14"/>
      <c r="AB2166" s="14"/>
      <c r="AC2166" s="14"/>
      <c r="AD2166" s="14"/>
      <c r="AE2166" s="14"/>
      <c r="AT2166" s="272" t="s">
        <v>364</v>
      </c>
      <c r="AU2166" s="272" t="s">
        <v>227</v>
      </c>
      <c r="AV2166" s="14" t="s">
        <v>90</v>
      </c>
      <c r="AW2166" s="14" t="s">
        <v>36</v>
      </c>
      <c r="AX2166" s="14" t="s">
        <v>81</v>
      </c>
      <c r="AY2166" s="272" t="s">
        <v>215</v>
      </c>
    </row>
    <row r="2167" s="15" customFormat="1">
      <c r="A2167" s="15"/>
      <c r="B2167" s="273"/>
      <c r="C2167" s="274"/>
      <c r="D2167" s="233" t="s">
        <v>364</v>
      </c>
      <c r="E2167" s="275" t="s">
        <v>1</v>
      </c>
      <c r="F2167" s="276" t="s">
        <v>368</v>
      </c>
      <c r="G2167" s="274"/>
      <c r="H2167" s="277">
        <v>279.45499999999998</v>
      </c>
      <c r="I2167" s="278"/>
      <c r="J2167" s="274"/>
      <c r="K2167" s="274"/>
      <c r="L2167" s="279"/>
      <c r="M2167" s="280"/>
      <c r="N2167" s="281"/>
      <c r="O2167" s="281"/>
      <c r="P2167" s="281"/>
      <c r="Q2167" s="281"/>
      <c r="R2167" s="281"/>
      <c r="S2167" s="281"/>
      <c r="T2167" s="282"/>
      <c r="U2167" s="15"/>
      <c r="V2167" s="15"/>
      <c r="W2167" s="15"/>
      <c r="X2167" s="15"/>
      <c r="Y2167" s="15"/>
      <c r="Z2167" s="15"/>
      <c r="AA2167" s="15"/>
      <c r="AB2167" s="15"/>
      <c r="AC2167" s="15"/>
      <c r="AD2167" s="15"/>
      <c r="AE2167" s="15"/>
      <c r="AT2167" s="283" t="s">
        <v>364</v>
      </c>
      <c r="AU2167" s="283" t="s">
        <v>227</v>
      </c>
      <c r="AV2167" s="15" t="s">
        <v>214</v>
      </c>
      <c r="AW2167" s="15" t="s">
        <v>36</v>
      </c>
      <c r="AX2167" s="15" t="s">
        <v>88</v>
      </c>
      <c r="AY2167" s="283" t="s">
        <v>215</v>
      </c>
    </row>
    <row r="2168" s="11" customFormat="1" ht="20.88" customHeight="1">
      <c r="A2168" s="11"/>
      <c r="B2168" s="206"/>
      <c r="C2168" s="207"/>
      <c r="D2168" s="208" t="s">
        <v>80</v>
      </c>
      <c r="E2168" s="248" t="s">
        <v>1043</v>
      </c>
      <c r="F2168" s="248" t="s">
        <v>1989</v>
      </c>
      <c r="G2168" s="207"/>
      <c r="H2168" s="207"/>
      <c r="I2168" s="210"/>
      <c r="J2168" s="249">
        <f>BK2168</f>
        <v>0</v>
      </c>
      <c r="K2168" s="207"/>
      <c r="L2168" s="212"/>
      <c r="M2168" s="213"/>
      <c r="N2168" s="214"/>
      <c r="O2168" s="214"/>
      <c r="P2168" s="215">
        <f>SUM(P2169:P2203)</f>
        <v>0</v>
      </c>
      <c r="Q2168" s="214"/>
      <c r="R2168" s="215">
        <f>SUM(R2169:R2203)</f>
        <v>2.9107199999999995</v>
      </c>
      <c r="S2168" s="214"/>
      <c r="T2168" s="216">
        <f>SUM(T2169:T2203)</f>
        <v>0</v>
      </c>
      <c r="U2168" s="11"/>
      <c r="V2168" s="11"/>
      <c r="W2168" s="11"/>
      <c r="X2168" s="11"/>
      <c r="Y2168" s="11"/>
      <c r="Z2168" s="11"/>
      <c r="AA2168" s="11"/>
      <c r="AB2168" s="11"/>
      <c r="AC2168" s="11"/>
      <c r="AD2168" s="11"/>
      <c r="AE2168" s="11"/>
      <c r="AR2168" s="217" t="s">
        <v>88</v>
      </c>
      <c r="AT2168" s="218" t="s">
        <v>80</v>
      </c>
      <c r="AU2168" s="218" t="s">
        <v>90</v>
      </c>
      <c r="AY2168" s="217" t="s">
        <v>215</v>
      </c>
      <c r="BK2168" s="219">
        <f>SUM(BK2169:BK2203)</f>
        <v>0</v>
      </c>
    </row>
    <row r="2169" s="2" customFormat="1" ht="21.75" customHeight="1">
      <c r="A2169" s="39"/>
      <c r="B2169" s="40"/>
      <c r="C2169" s="220" t="s">
        <v>1990</v>
      </c>
      <c r="D2169" s="220" t="s">
        <v>216</v>
      </c>
      <c r="E2169" s="221" t="s">
        <v>1991</v>
      </c>
      <c r="F2169" s="222" t="s">
        <v>1992</v>
      </c>
      <c r="G2169" s="223" t="s">
        <v>716</v>
      </c>
      <c r="H2169" s="224">
        <v>39</v>
      </c>
      <c r="I2169" s="225"/>
      <c r="J2169" s="226">
        <f>ROUND(I2169*H2169,2)</f>
        <v>0</v>
      </c>
      <c r="K2169" s="222" t="s">
        <v>359</v>
      </c>
      <c r="L2169" s="45"/>
      <c r="M2169" s="227" t="s">
        <v>1</v>
      </c>
      <c r="N2169" s="228" t="s">
        <v>46</v>
      </c>
      <c r="O2169" s="92"/>
      <c r="P2169" s="229">
        <f>O2169*H2169</f>
        <v>0</v>
      </c>
      <c r="Q2169" s="229">
        <v>0.056439999999999997</v>
      </c>
      <c r="R2169" s="229">
        <f>Q2169*H2169</f>
        <v>2.2011599999999998</v>
      </c>
      <c r="S2169" s="229">
        <v>0</v>
      </c>
      <c r="T2169" s="230">
        <f>S2169*H2169</f>
        <v>0</v>
      </c>
      <c r="U2169" s="39"/>
      <c r="V2169" s="39"/>
      <c r="W2169" s="39"/>
      <c r="X2169" s="39"/>
      <c r="Y2169" s="39"/>
      <c r="Z2169" s="39"/>
      <c r="AA2169" s="39"/>
      <c r="AB2169" s="39"/>
      <c r="AC2169" s="39"/>
      <c r="AD2169" s="39"/>
      <c r="AE2169" s="39"/>
      <c r="AR2169" s="231" t="s">
        <v>214</v>
      </c>
      <c r="AT2169" s="231" t="s">
        <v>216</v>
      </c>
      <c r="AU2169" s="231" t="s">
        <v>227</v>
      </c>
      <c r="AY2169" s="18" t="s">
        <v>215</v>
      </c>
      <c r="BE2169" s="232">
        <f>IF(N2169="základní",J2169,0)</f>
        <v>0</v>
      </c>
      <c r="BF2169" s="232">
        <f>IF(N2169="snížená",J2169,0)</f>
        <v>0</v>
      </c>
      <c r="BG2169" s="232">
        <f>IF(N2169="zákl. přenesená",J2169,0)</f>
        <v>0</v>
      </c>
      <c r="BH2169" s="232">
        <f>IF(N2169="sníž. přenesená",J2169,0)</f>
        <v>0</v>
      </c>
      <c r="BI2169" s="232">
        <f>IF(N2169="nulová",J2169,0)</f>
        <v>0</v>
      </c>
      <c r="BJ2169" s="18" t="s">
        <v>88</v>
      </c>
      <c r="BK2169" s="232">
        <f>ROUND(I2169*H2169,2)</f>
        <v>0</v>
      </c>
      <c r="BL2169" s="18" t="s">
        <v>214</v>
      </c>
      <c r="BM2169" s="231" t="s">
        <v>1993</v>
      </c>
    </row>
    <row r="2170" s="2" customFormat="1">
      <c r="A2170" s="39"/>
      <c r="B2170" s="40"/>
      <c r="C2170" s="41"/>
      <c r="D2170" s="233" t="s">
        <v>221</v>
      </c>
      <c r="E2170" s="41"/>
      <c r="F2170" s="234" t="s">
        <v>1994</v>
      </c>
      <c r="G2170" s="41"/>
      <c r="H2170" s="41"/>
      <c r="I2170" s="235"/>
      <c r="J2170" s="41"/>
      <c r="K2170" s="41"/>
      <c r="L2170" s="45"/>
      <c r="M2170" s="236"/>
      <c r="N2170" s="237"/>
      <c r="O2170" s="92"/>
      <c r="P2170" s="92"/>
      <c r="Q2170" s="92"/>
      <c r="R2170" s="92"/>
      <c r="S2170" s="92"/>
      <c r="T2170" s="93"/>
      <c r="U2170" s="39"/>
      <c r="V2170" s="39"/>
      <c r="W2170" s="39"/>
      <c r="X2170" s="39"/>
      <c r="Y2170" s="39"/>
      <c r="Z2170" s="39"/>
      <c r="AA2170" s="39"/>
      <c r="AB2170" s="39"/>
      <c r="AC2170" s="39"/>
      <c r="AD2170" s="39"/>
      <c r="AE2170" s="39"/>
      <c r="AT2170" s="18" t="s">
        <v>221</v>
      </c>
      <c r="AU2170" s="18" t="s">
        <v>227</v>
      </c>
    </row>
    <row r="2171" s="2" customFormat="1">
      <c r="A2171" s="39"/>
      <c r="B2171" s="40"/>
      <c r="C2171" s="41"/>
      <c r="D2171" s="250" t="s">
        <v>362</v>
      </c>
      <c r="E2171" s="41"/>
      <c r="F2171" s="251" t="s">
        <v>1995</v>
      </c>
      <c r="G2171" s="41"/>
      <c r="H2171" s="41"/>
      <c r="I2171" s="235"/>
      <c r="J2171" s="41"/>
      <c r="K2171" s="41"/>
      <c r="L2171" s="45"/>
      <c r="M2171" s="236"/>
      <c r="N2171" s="237"/>
      <c r="O2171" s="92"/>
      <c r="P2171" s="92"/>
      <c r="Q2171" s="92"/>
      <c r="R2171" s="92"/>
      <c r="S2171" s="92"/>
      <c r="T2171" s="93"/>
      <c r="U2171" s="39"/>
      <c r="V2171" s="39"/>
      <c r="W2171" s="39"/>
      <c r="X2171" s="39"/>
      <c r="Y2171" s="39"/>
      <c r="Z2171" s="39"/>
      <c r="AA2171" s="39"/>
      <c r="AB2171" s="39"/>
      <c r="AC2171" s="39"/>
      <c r="AD2171" s="39"/>
      <c r="AE2171" s="39"/>
      <c r="AT2171" s="18" t="s">
        <v>362</v>
      </c>
      <c r="AU2171" s="18" t="s">
        <v>227</v>
      </c>
    </row>
    <row r="2172" s="14" customFormat="1">
      <c r="A2172" s="14"/>
      <c r="B2172" s="262"/>
      <c r="C2172" s="263"/>
      <c r="D2172" s="233" t="s">
        <v>364</v>
      </c>
      <c r="E2172" s="264" t="s">
        <v>1</v>
      </c>
      <c r="F2172" s="265" t="s">
        <v>1996</v>
      </c>
      <c r="G2172" s="263"/>
      <c r="H2172" s="266">
        <v>39</v>
      </c>
      <c r="I2172" s="267"/>
      <c r="J2172" s="263"/>
      <c r="K2172" s="263"/>
      <c r="L2172" s="268"/>
      <c r="M2172" s="269"/>
      <c r="N2172" s="270"/>
      <c r="O2172" s="270"/>
      <c r="P2172" s="270"/>
      <c r="Q2172" s="270"/>
      <c r="R2172" s="270"/>
      <c r="S2172" s="270"/>
      <c r="T2172" s="271"/>
      <c r="U2172" s="14"/>
      <c r="V2172" s="14"/>
      <c r="W2172" s="14"/>
      <c r="X2172" s="14"/>
      <c r="Y2172" s="14"/>
      <c r="Z2172" s="14"/>
      <c r="AA2172" s="14"/>
      <c r="AB2172" s="14"/>
      <c r="AC2172" s="14"/>
      <c r="AD2172" s="14"/>
      <c r="AE2172" s="14"/>
      <c r="AT2172" s="272" t="s">
        <v>364</v>
      </c>
      <c r="AU2172" s="272" t="s">
        <v>227</v>
      </c>
      <c r="AV2172" s="14" t="s">
        <v>90</v>
      </c>
      <c r="AW2172" s="14" t="s">
        <v>36</v>
      </c>
      <c r="AX2172" s="14" t="s">
        <v>81</v>
      </c>
      <c r="AY2172" s="272" t="s">
        <v>215</v>
      </c>
    </row>
    <row r="2173" s="15" customFormat="1">
      <c r="A2173" s="15"/>
      <c r="B2173" s="273"/>
      <c r="C2173" s="274"/>
      <c r="D2173" s="233" t="s">
        <v>364</v>
      </c>
      <c r="E2173" s="275" t="s">
        <v>1</v>
      </c>
      <c r="F2173" s="276" t="s">
        <v>368</v>
      </c>
      <c r="G2173" s="274"/>
      <c r="H2173" s="277">
        <v>39</v>
      </c>
      <c r="I2173" s="278"/>
      <c r="J2173" s="274"/>
      <c r="K2173" s="274"/>
      <c r="L2173" s="279"/>
      <c r="M2173" s="280"/>
      <c r="N2173" s="281"/>
      <c r="O2173" s="281"/>
      <c r="P2173" s="281"/>
      <c r="Q2173" s="281"/>
      <c r="R2173" s="281"/>
      <c r="S2173" s="281"/>
      <c r="T2173" s="282"/>
      <c r="U2173" s="15"/>
      <c r="V2173" s="15"/>
      <c r="W2173" s="15"/>
      <c r="X2173" s="15"/>
      <c r="Y2173" s="15"/>
      <c r="Z2173" s="15"/>
      <c r="AA2173" s="15"/>
      <c r="AB2173" s="15"/>
      <c r="AC2173" s="15"/>
      <c r="AD2173" s="15"/>
      <c r="AE2173" s="15"/>
      <c r="AT2173" s="283" t="s">
        <v>364</v>
      </c>
      <c r="AU2173" s="283" t="s">
        <v>227</v>
      </c>
      <c r="AV2173" s="15" t="s">
        <v>214</v>
      </c>
      <c r="AW2173" s="15" t="s">
        <v>36</v>
      </c>
      <c r="AX2173" s="15" t="s">
        <v>88</v>
      </c>
      <c r="AY2173" s="283" t="s">
        <v>215</v>
      </c>
    </row>
    <row r="2174" s="2" customFormat="1" ht="37.8" customHeight="1">
      <c r="A2174" s="39"/>
      <c r="B2174" s="40"/>
      <c r="C2174" s="295" t="s">
        <v>1997</v>
      </c>
      <c r="D2174" s="295" t="s">
        <v>539</v>
      </c>
      <c r="E2174" s="296" t="s">
        <v>1998</v>
      </c>
      <c r="F2174" s="297" t="s">
        <v>1999</v>
      </c>
      <c r="G2174" s="298" t="s">
        <v>716</v>
      </c>
      <c r="H2174" s="299">
        <v>7</v>
      </c>
      <c r="I2174" s="300"/>
      <c r="J2174" s="301">
        <f>ROUND(I2174*H2174,2)</f>
        <v>0</v>
      </c>
      <c r="K2174" s="297" t="s">
        <v>1</v>
      </c>
      <c r="L2174" s="302"/>
      <c r="M2174" s="303" t="s">
        <v>1</v>
      </c>
      <c r="N2174" s="304" t="s">
        <v>46</v>
      </c>
      <c r="O2174" s="92"/>
      <c r="P2174" s="229">
        <f>O2174*H2174</f>
        <v>0</v>
      </c>
      <c r="Q2174" s="229">
        <v>0.018339999999999999</v>
      </c>
      <c r="R2174" s="229">
        <f>Q2174*H2174</f>
        <v>0.12837999999999999</v>
      </c>
      <c r="S2174" s="229">
        <v>0</v>
      </c>
      <c r="T2174" s="230">
        <f>S2174*H2174</f>
        <v>0</v>
      </c>
      <c r="U2174" s="39"/>
      <c r="V2174" s="39"/>
      <c r="W2174" s="39"/>
      <c r="X2174" s="39"/>
      <c r="Y2174" s="39"/>
      <c r="Z2174" s="39"/>
      <c r="AA2174" s="39"/>
      <c r="AB2174" s="39"/>
      <c r="AC2174" s="39"/>
      <c r="AD2174" s="39"/>
      <c r="AE2174" s="39"/>
      <c r="AR2174" s="231" t="s">
        <v>251</v>
      </c>
      <c r="AT2174" s="231" t="s">
        <v>539</v>
      </c>
      <c r="AU2174" s="231" t="s">
        <v>227</v>
      </c>
      <c r="AY2174" s="18" t="s">
        <v>215</v>
      </c>
      <c r="BE2174" s="232">
        <f>IF(N2174="základní",J2174,0)</f>
        <v>0</v>
      </c>
      <c r="BF2174" s="232">
        <f>IF(N2174="snížená",J2174,0)</f>
        <v>0</v>
      </c>
      <c r="BG2174" s="232">
        <f>IF(N2174="zákl. přenesená",J2174,0)</f>
        <v>0</v>
      </c>
      <c r="BH2174" s="232">
        <f>IF(N2174="sníž. přenesená",J2174,0)</f>
        <v>0</v>
      </c>
      <c r="BI2174" s="232">
        <f>IF(N2174="nulová",J2174,0)</f>
        <v>0</v>
      </c>
      <c r="BJ2174" s="18" t="s">
        <v>88</v>
      </c>
      <c r="BK2174" s="232">
        <f>ROUND(I2174*H2174,2)</f>
        <v>0</v>
      </c>
      <c r="BL2174" s="18" t="s">
        <v>214</v>
      </c>
      <c r="BM2174" s="231" t="s">
        <v>2000</v>
      </c>
    </row>
    <row r="2175" s="13" customFormat="1">
      <c r="A2175" s="13"/>
      <c r="B2175" s="252"/>
      <c r="C2175" s="253"/>
      <c r="D2175" s="233" t="s">
        <v>364</v>
      </c>
      <c r="E2175" s="254" t="s">
        <v>1</v>
      </c>
      <c r="F2175" s="255" t="s">
        <v>2001</v>
      </c>
      <c r="G2175" s="253"/>
      <c r="H2175" s="254" t="s">
        <v>1</v>
      </c>
      <c r="I2175" s="256"/>
      <c r="J2175" s="253"/>
      <c r="K2175" s="253"/>
      <c r="L2175" s="257"/>
      <c r="M2175" s="258"/>
      <c r="N2175" s="259"/>
      <c r="O2175" s="259"/>
      <c r="P2175" s="259"/>
      <c r="Q2175" s="259"/>
      <c r="R2175" s="259"/>
      <c r="S2175" s="259"/>
      <c r="T2175" s="260"/>
      <c r="U2175" s="13"/>
      <c r="V2175" s="13"/>
      <c r="W2175" s="13"/>
      <c r="X2175" s="13"/>
      <c r="Y2175" s="13"/>
      <c r="Z2175" s="13"/>
      <c r="AA2175" s="13"/>
      <c r="AB2175" s="13"/>
      <c r="AC2175" s="13"/>
      <c r="AD2175" s="13"/>
      <c r="AE2175" s="13"/>
      <c r="AT2175" s="261" t="s">
        <v>364</v>
      </c>
      <c r="AU2175" s="261" t="s">
        <v>227</v>
      </c>
      <c r="AV2175" s="13" t="s">
        <v>88</v>
      </c>
      <c r="AW2175" s="13" t="s">
        <v>36</v>
      </c>
      <c r="AX2175" s="13" t="s">
        <v>81</v>
      </c>
      <c r="AY2175" s="261" t="s">
        <v>215</v>
      </c>
    </row>
    <row r="2176" s="14" customFormat="1">
      <c r="A2176" s="14"/>
      <c r="B2176" s="262"/>
      <c r="C2176" s="263"/>
      <c r="D2176" s="233" t="s">
        <v>364</v>
      </c>
      <c r="E2176" s="264" t="s">
        <v>1</v>
      </c>
      <c r="F2176" s="265" t="s">
        <v>241</v>
      </c>
      <c r="G2176" s="263"/>
      <c r="H2176" s="266">
        <v>6</v>
      </c>
      <c r="I2176" s="267"/>
      <c r="J2176" s="263"/>
      <c r="K2176" s="263"/>
      <c r="L2176" s="268"/>
      <c r="M2176" s="269"/>
      <c r="N2176" s="270"/>
      <c r="O2176" s="270"/>
      <c r="P2176" s="270"/>
      <c r="Q2176" s="270"/>
      <c r="R2176" s="270"/>
      <c r="S2176" s="270"/>
      <c r="T2176" s="271"/>
      <c r="U2176" s="14"/>
      <c r="V2176" s="14"/>
      <c r="W2176" s="14"/>
      <c r="X2176" s="14"/>
      <c r="Y2176" s="14"/>
      <c r="Z2176" s="14"/>
      <c r="AA2176" s="14"/>
      <c r="AB2176" s="14"/>
      <c r="AC2176" s="14"/>
      <c r="AD2176" s="14"/>
      <c r="AE2176" s="14"/>
      <c r="AT2176" s="272" t="s">
        <v>364</v>
      </c>
      <c r="AU2176" s="272" t="s">
        <v>227</v>
      </c>
      <c r="AV2176" s="14" t="s">
        <v>90</v>
      </c>
      <c r="AW2176" s="14" t="s">
        <v>36</v>
      </c>
      <c r="AX2176" s="14" t="s">
        <v>81</v>
      </c>
      <c r="AY2176" s="272" t="s">
        <v>215</v>
      </c>
    </row>
    <row r="2177" s="13" customFormat="1">
      <c r="A2177" s="13"/>
      <c r="B2177" s="252"/>
      <c r="C2177" s="253"/>
      <c r="D2177" s="233" t="s">
        <v>364</v>
      </c>
      <c r="E2177" s="254" t="s">
        <v>1</v>
      </c>
      <c r="F2177" s="255" t="s">
        <v>2002</v>
      </c>
      <c r="G2177" s="253"/>
      <c r="H2177" s="254" t="s">
        <v>1</v>
      </c>
      <c r="I2177" s="256"/>
      <c r="J2177" s="253"/>
      <c r="K2177" s="253"/>
      <c r="L2177" s="257"/>
      <c r="M2177" s="258"/>
      <c r="N2177" s="259"/>
      <c r="O2177" s="259"/>
      <c r="P2177" s="259"/>
      <c r="Q2177" s="259"/>
      <c r="R2177" s="259"/>
      <c r="S2177" s="259"/>
      <c r="T2177" s="260"/>
      <c r="U2177" s="13"/>
      <c r="V2177" s="13"/>
      <c r="W2177" s="13"/>
      <c r="X2177" s="13"/>
      <c r="Y2177" s="13"/>
      <c r="Z2177" s="13"/>
      <c r="AA2177" s="13"/>
      <c r="AB2177" s="13"/>
      <c r="AC2177" s="13"/>
      <c r="AD2177" s="13"/>
      <c r="AE2177" s="13"/>
      <c r="AT2177" s="261" t="s">
        <v>364</v>
      </c>
      <c r="AU2177" s="261" t="s">
        <v>227</v>
      </c>
      <c r="AV2177" s="13" t="s">
        <v>88</v>
      </c>
      <c r="AW2177" s="13" t="s">
        <v>36</v>
      </c>
      <c r="AX2177" s="13" t="s">
        <v>81</v>
      </c>
      <c r="AY2177" s="261" t="s">
        <v>215</v>
      </c>
    </row>
    <row r="2178" s="14" customFormat="1">
      <c r="A2178" s="14"/>
      <c r="B2178" s="262"/>
      <c r="C2178" s="263"/>
      <c r="D2178" s="233" t="s">
        <v>364</v>
      </c>
      <c r="E2178" s="264" t="s">
        <v>1</v>
      </c>
      <c r="F2178" s="265" t="s">
        <v>88</v>
      </c>
      <c r="G2178" s="263"/>
      <c r="H2178" s="266">
        <v>1</v>
      </c>
      <c r="I2178" s="267"/>
      <c r="J2178" s="263"/>
      <c r="K2178" s="263"/>
      <c r="L2178" s="268"/>
      <c r="M2178" s="269"/>
      <c r="N2178" s="270"/>
      <c r="O2178" s="270"/>
      <c r="P2178" s="270"/>
      <c r="Q2178" s="270"/>
      <c r="R2178" s="270"/>
      <c r="S2178" s="270"/>
      <c r="T2178" s="271"/>
      <c r="U2178" s="14"/>
      <c r="V2178" s="14"/>
      <c r="W2178" s="14"/>
      <c r="X2178" s="14"/>
      <c r="Y2178" s="14"/>
      <c r="Z2178" s="14"/>
      <c r="AA2178" s="14"/>
      <c r="AB2178" s="14"/>
      <c r="AC2178" s="14"/>
      <c r="AD2178" s="14"/>
      <c r="AE2178" s="14"/>
      <c r="AT2178" s="272" t="s">
        <v>364</v>
      </c>
      <c r="AU2178" s="272" t="s">
        <v>227</v>
      </c>
      <c r="AV2178" s="14" t="s">
        <v>90</v>
      </c>
      <c r="AW2178" s="14" t="s">
        <v>36</v>
      </c>
      <c r="AX2178" s="14" t="s">
        <v>81</v>
      </c>
      <c r="AY2178" s="272" t="s">
        <v>215</v>
      </c>
    </row>
    <row r="2179" s="15" customFormat="1">
      <c r="A2179" s="15"/>
      <c r="B2179" s="273"/>
      <c r="C2179" s="274"/>
      <c r="D2179" s="233" t="s">
        <v>364</v>
      </c>
      <c r="E2179" s="275" t="s">
        <v>1</v>
      </c>
      <c r="F2179" s="276" t="s">
        <v>368</v>
      </c>
      <c r="G2179" s="274"/>
      <c r="H2179" s="277">
        <v>7</v>
      </c>
      <c r="I2179" s="278"/>
      <c r="J2179" s="274"/>
      <c r="K2179" s="274"/>
      <c r="L2179" s="279"/>
      <c r="M2179" s="280"/>
      <c r="N2179" s="281"/>
      <c r="O2179" s="281"/>
      <c r="P2179" s="281"/>
      <c r="Q2179" s="281"/>
      <c r="R2179" s="281"/>
      <c r="S2179" s="281"/>
      <c r="T2179" s="282"/>
      <c r="U2179" s="15"/>
      <c r="V2179" s="15"/>
      <c r="W2179" s="15"/>
      <c r="X2179" s="15"/>
      <c r="Y2179" s="15"/>
      <c r="Z2179" s="15"/>
      <c r="AA2179" s="15"/>
      <c r="AB2179" s="15"/>
      <c r="AC2179" s="15"/>
      <c r="AD2179" s="15"/>
      <c r="AE2179" s="15"/>
      <c r="AT2179" s="283" t="s">
        <v>364</v>
      </c>
      <c r="AU2179" s="283" t="s">
        <v>227</v>
      </c>
      <c r="AV2179" s="15" t="s">
        <v>214</v>
      </c>
      <c r="AW2179" s="15" t="s">
        <v>36</v>
      </c>
      <c r="AX2179" s="15" t="s">
        <v>88</v>
      </c>
      <c r="AY2179" s="283" t="s">
        <v>215</v>
      </c>
    </row>
    <row r="2180" s="2" customFormat="1" ht="33" customHeight="1">
      <c r="A2180" s="39"/>
      <c r="B2180" s="40"/>
      <c r="C2180" s="295" t="s">
        <v>2003</v>
      </c>
      <c r="D2180" s="295" t="s">
        <v>539</v>
      </c>
      <c r="E2180" s="296" t="s">
        <v>2004</v>
      </c>
      <c r="F2180" s="297" t="s">
        <v>2005</v>
      </c>
      <c r="G2180" s="298" t="s">
        <v>716</v>
      </c>
      <c r="H2180" s="299">
        <v>22</v>
      </c>
      <c r="I2180" s="300"/>
      <c r="J2180" s="301">
        <f>ROUND(I2180*H2180,2)</f>
        <v>0</v>
      </c>
      <c r="K2180" s="297" t="s">
        <v>359</v>
      </c>
      <c r="L2180" s="302"/>
      <c r="M2180" s="303" t="s">
        <v>1</v>
      </c>
      <c r="N2180" s="304" t="s">
        <v>46</v>
      </c>
      <c r="O2180" s="92"/>
      <c r="P2180" s="229">
        <f>O2180*H2180</f>
        <v>0</v>
      </c>
      <c r="Q2180" s="229">
        <v>0.018339999999999999</v>
      </c>
      <c r="R2180" s="229">
        <f>Q2180*H2180</f>
        <v>0.40347999999999995</v>
      </c>
      <c r="S2180" s="229">
        <v>0</v>
      </c>
      <c r="T2180" s="230">
        <f>S2180*H2180</f>
        <v>0</v>
      </c>
      <c r="U2180" s="39"/>
      <c r="V2180" s="39"/>
      <c r="W2180" s="39"/>
      <c r="X2180" s="39"/>
      <c r="Y2180" s="39"/>
      <c r="Z2180" s="39"/>
      <c r="AA2180" s="39"/>
      <c r="AB2180" s="39"/>
      <c r="AC2180" s="39"/>
      <c r="AD2180" s="39"/>
      <c r="AE2180" s="39"/>
      <c r="AR2180" s="231" t="s">
        <v>251</v>
      </c>
      <c r="AT2180" s="231" t="s">
        <v>539</v>
      </c>
      <c r="AU2180" s="231" t="s">
        <v>227</v>
      </c>
      <c r="AY2180" s="18" t="s">
        <v>215</v>
      </c>
      <c r="BE2180" s="232">
        <f>IF(N2180="základní",J2180,0)</f>
        <v>0</v>
      </c>
      <c r="BF2180" s="232">
        <f>IF(N2180="snížená",J2180,0)</f>
        <v>0</v>
      </c>
      <c r="BG2180" s="232">
        <f>IF(N2180="zákl. přenesená",J2180,0)</f>
        <v>0</v>
      </c>
      <c r="BH2180" s="232">
        <f>IF(N2180="sníž. přenesená",J2180,0)</f>
        <v>0</v>
      </c>
      <c r="BI2180" s="232">
        <f>IF(N2180="nulová",J2180,0)</f>
        <v>0</v>
      </c>
      <c r="BJ2180" s="18" t="s">
        <v>88</v>
      </c>
      <c r="BK2180" s="232">
        <f>ROUND(I2180*H2180,2)</f>
        <v>0</v>
      </c>
      <c r="BL2180" s="18" t="s">
        <v>214</v>
      </c>
      <c r="BM2180" s="231" t="s">
        <v>2006</v>
      </c>
    </row>
    <row r="2181" s="13" customFormat="1">
      <c r="A2181" s="13"/>
      <c r="B2181" s="252"/>
      <c r="C2181" s="253"/>
      <c r="D2181" s="233" t="s">
        <v>364</v>
      </c>
      <c r="E2181" s="254" t="s">
        <v>1</v>
      </c>
      <c r="F2181" s="255" t="s">
        <v>2007</v>
      </c>
      <c r="G2181" s="253"/>
      <c r="H2181" s="254" t="s">
        <v>1</v>
      </c>
      <c r="I2181" s="256"/>
      <c r="J2181" s="253"/>
      <c r="K2181" s="253"/>
      <c r="L2181" s="257"/>
      <c r="M2181" s="258"/>
      <c r="N2181" s="259"/>
      <c r="O2181" s="259"/>
      <c r="P2181" s="259"/>
      <c r="Q2181" s="259"/>
      <c r="R2181" s="259"/>
      <c r="S2181" s="259"/>
      <c r="T2181" s="260"/>
      <c r="U2181" s="13"/>
      <c r="V2181" s="13"/>
      <c r="W2181" s="13"/>
      <c r="X2181" s="13"/>
      <c r="Y2181" s="13"/>
      <c r="Z2181" s="13"/>
      <c r="AA2181" s="13"/>
      <c r="AB2181" s="13"/>
      <c r="AC2181" s="13"/>
      <c r="AD2181" s="13"/>
      <c r="AE2181" s="13"/>
      <c r="AT2181" s="261" t="s">
        <v>364</v>
      </c>
      <c r="AU2181" s="261" t="s">
        <v>227</v>
      </c>
      <c r="AV2181" s="13" t="s">
        <v>88</v>
      </c>
      <c r="AW2181" s="13" t="s">
        <v>36</v>
      </c>
      <c r="AX2181" s="13" t="s">
        <v>81</v>
      </c>
      <c r="AY2181" s="261" t="s">
        <v>215</v>
      </c>
    </row>
    <row r="2182" s="14" customFormat="1">
      <c r="A2182" s="14"/>
      <c r="B2182" s="262"/>
      <c r="C2182" s="263"/>
      <c r="D2182" s="233" t="s">
        <v>364</v>
      </c>
      <c r="E2182" s="264" t="s">
        <v>1</v>
      </c>
      <c r="F2182" s="265" t="s">
        <v>236</v>
      </c>
      <c r="G2182" s="263"/>
      <c r="H2182" s="266">
        <v>5</v>
      </c>
      <c r="I2182" s="267"/>
      <c r="J2182" s="263"/>
      <c r="K2182" s="263"/>
      <c r="L2182" s="268"/>
      <c r="M2182" s="269"/>
      <c r="N2182" s="270"/>
      <c r="O2182" s="270"/>
      <c r="P2182" s="270"/>
      <c r="Q2182" s="270"/>
      <c r="R2182" s="270"/>
      <c r="S2182" s="270"/>
      <c r="T2182" s="271"/>
      <c r="U2182" s="14"/>
      <c r="V2182" s="14"/>
      <c r="W2182" s="14"/>
      <c r="X2182" s="14"/>
      <c r="Y2182" s="14"/>
      <c r="Z2182" s="14"/>
      <c r="AA2182" s="14"/>
      <c r="AB2182" s="14"/>
      <c r="AC2182" s="14"/>
      <c r="AD2182" s="14"/>
      <c r="AE2182" s="14"/>
      <c r="AT2182" s="272" t="s">
        <v>364</v>
      </c>
      <c r="AU2182" s="272" t="s">
        <v>227</v>
      </c>
      <c r="AV2182" s="14" t="s">
        <v>90</v>
      </c>
      <c r="AW2182" s="14" t="s">
        <v>36</v>
      </c>
      <c r="AX2182" s="14" t="s">
        <v>81</v>
      </c>
      <c r="AY2182" s="272" t="s">
        <v>215</v>
      </c>
    </row>
    <row r="2183" s="13" customFormat="1">
      <c r="A2183" s="13"/>
      <c r="B2183" s="252"/>
      <c r="C2183" s="253"/>
      <c r="D2183" s="233" t="s">
        <v>364</v>
      </c>
      <c r="E2183" s="254" t="s">
        <v>1</v>
      </c>
      <c r="F2183" s="255" t="s">
        <v>2008</v>
      </c>
      <c r="G2183" s="253"/>
      <c r="H2183" s="254" t="s">
        <v>1</v>
      </c>
      <c r="I2183" s="256"/>
      <c r="J2183" s="253"/>
      <c r="K2183" s="253"/>
      <c r="L2183" s="257"/>
      <c r="M2183" s="258"/>
      <c r="N2183" s="259"/>
      <c r="O2183" s="259"/>
      <c r="P2183" s="259"/>
      <c r="Q2183" s="259"/>
      <c r="R2183" s="259"/>
      <c r="S2183" s="259"/>
      <c r="T2183" s="260"/>
      <c r="U2183" s="13"/>
      <c r="V2183" s="13"/>
      <c r="W2183" s="13"/>
      <c r="X2183" s="13"/>
      <c r="Y2183" s="13"/>
      <c r="Z2183" s="13"/>
      <c r="AA2183" s="13"/>
      <c r="AB2183" s="13"/>
      <c r="AC2183" s="13"/>
      <c r="AD2183" s="13"/>
      <c r="AE2183" s="13"/>
      <c r="AT2183" s="261" t="s">
        <v>364</v>
      </c>
      <c r="AU2183" s="261" t="s">
        <v>227</v>
      </c>
      <c r="AV2183" s="13" t="s">
        <v>88</v>
      </c>
      <c r="AW2183" s="13" t="s">
        <v>36</v>
      </c>
      <c r="AX2183" s="13" t="s">
        <v>81</v>
      </c>
      <c r="AY2183" s="261" t="s">
        <v>215</v>
      </c>
    </row>
    <row r="2184" s="14" customFormat="1">
      <c r="A2184" s="14"/>
      <c r="B2184" s="262"/>
      <c r="C2184" s="263"/>
      <c r="D2184" s="233" t="s">
        <v>364</v>
      </c>
      <c r="E2184" s="264" t="s">
        <v>1</v>
      </c>
      <c r="F2184" s="265" t="s">
        <v>246</v>
      </c>
      <c r="G2184" s="263"/>
      <c r="H2184" s="266">
        <v>7</v>
      </c>
      <c r="I2184" s="267"/>
      <c r="J2184" s="263"/>
      <c r="K2184" s="263"/>
      <c r="L2184" s="268"/>
      <c r="M2184" s="269"/>
      <c r="N2184" s="270"/>
      <c r="O2184" s="270"/>
      <c r="P2184" s="270"/>
      <c r="Q2184" s="270"/>
      <c r="R2184" s="270"/>
      <c r="S2184" s="270"/>
      <c r="T2184" s="271"/>
      <c r="U2184" s="14"/>
      <c r="V2184" s="14"/>
      <c r="W2184" s="14"/>
      <c r="X2184" s="14"/>
      <c r="Y2184" s="14"/>
      <c r="Z2184" s="14"/>
      <c r="AA2184" s="14"/>
      <c r="AB2184" s="14"/>
      <c r="AC2184" s="14"/>
      <c r="AD2184" s="14"/>
      <c r="AE2184" s="14"/>
      <c r="AT2184" s="272" t="s">
        <v>364</v>
      </c>
      <c r="AU2184" s="272" t="s">
        <v>227</v>
      </c>
      <c r="AV2184" s="14" t="s">
        <v>90</v>
      </c>
      <c r="AW2184" s="14" t="s">
        <v>36</v>
      </c>
      <c r="AX2184" s="14" t="s">
        <v>81</v>
      </c>
      <c r="AY2184" s="272" t="s">
        <v>215</v>
      </c>
    </row>
    <row r="2185" s="13" customFormat="1">
      <c r="A2185" s="13"/>
      <c r="B2185" s="252"/>
      <c r="C2185" s="253"/>
      <c r="D2185" s="233" t="s">
        <v>364</v>
      </c>
      <c r="E2185" s="254" t="s">
        <v>1</v>
      </c>
      <c r="F2185" s="255" t="s">
        <v>2009</v>
      </c>
      <c r="G2185" s="253"/>
      <c r="H2185" s="254" t="s">
        <v>1</v>
      </c>
      <c r="I2185" s="256"/>
      <c r="J2185" s="253"/>
      <c r="K2185" s="253"/>
      <c r="L2185" s="257"/>
      <c r="M2185" s="258"/>
      <c r="N2185" s="259"/>
      <c r="O2185" s="259"/>
      <c r="P2185" s="259"/>
      <c r="Q2185" s="259"/>
      <c r="R2185" s="259"/>
      <c r="S2185" s="259"/>
      <c r="T2185" s="260"/>
      <c r="U2185" s="13"/>
      <c r="V2185" s="13"/>
      <c r="W2185" s="13"/>
      <c r="X2185" s="13"/>
      <c r="Y2185" s="13"/>
      <c r="Z2185" s="13"/>
      <c r="AA2185" s="13"/>
      <c r="AB2185" s="13"/>
      <c r="AC2185" s="13"/>
      <c r="AD2185" s="13"/>
      <c r="AE2185" s="13"/>
      <c r="AT2185" s="261" t="s">
        <v>364</v>
      </c>
      <c r="AU2185" s="261" t="s">
        <v>227</v>
      </c>
      <c r="AV2185" s="13" t="s">
        <v>88</v>
      </c>
      <c r="AW2185" s="13" t="s">
        <v>36</v>
      </c>
      <c r="AX2185" s="13" t="s">
        <v>81</v>
      </c>
      <c r="AY2185" s="261" t="s">
        <v>215</v>
      </c>
    </row>
    <row r="2186" s="14" customFormat="1">
      <c r="A2186" s="14"/>
      <c r="B2186" s="262"/>
      <c r="C2186" s="263"/>
      <c r="D2186" s="233" t="s">
        <v>364</v>
      </c>
      <c r="E2186" s="264" t="s">
        <v>1</v>
      </c>
      <c r="F2186" s="265" t="s">
        <v>90</v>
      </c>
      <c r="G2186" s="263"/>
      <c r="H2186" s="266">
        <v>2</v>
      </c>
      <c r="I2186" s="267"/>
      <c r="J2186" s="263"/>
      <c r="K2186" s="263"/>
      <c r="L2186" s="268"/>
      <c r="M2186" s="269"/>
      <c r="N2186" s="270"/>
      <c r="O2186" s="270"/>
      <c r="P2186" s="270"/>
      <c r="Q2186" s="270"/>
      <c r="R2186" s="270"/>
      <c r="S2186" s="270"/>
      <c r="T2186" s="271"/>
      <c r="U2186" s="14"/>
      <c r="V2186" s="14"/>
      <c r="W2186" s="14"/>
      <c r="X2186" s="14"/>
      <c r="Y2186" s="14"/>
      <c r="Z2186" s="14"/>
      <c r="AA2186" s="14"/>
      <c r="AB2186" s="14"/>
      <c r="AC2186" s="14"/>
      <c r="AD2186" s="14"/>
      <c r="AE2186" s="14"/>
      <c r="AT2186" s="272" t="s">
        <v>364</v>
      </c>
      <c r="AU2186" s="272" t="s">
        <v>227</v>
      </c>
      <c r="AV2186" s="14" t="s">
        <v>90</v>
      </c>
      <c r="AW2186" s="14" t="s">
        <v>36</v>
      </c>
      <c r="AX2186" s="14" t="s">
        <v>81</v>
      </c>
      <c r="AY2186" s="272" t="s">
        <v>215</v>
      </c>
    </row>
    <row r="2187" s="13" customFormat="1">
      <c r="A2187" s="13"/>
      <c r="B2187" s="252"/>
      <c r="C2187" s="253"/>
      <c r="D2187" s="233" t="s">
        <v>364</v>
      </c>
      <c r="E2187" s="254" t="s">
        <v>1</v>
      </c>
      <c r="F2187" s="255" t="s">
        <v>2010</v>
      </c>
      <c r="G2187" s="253"/>
      <c r="H2187" s="254" t="s">
        <v>1</v>
      </c>
      <c r="I2187" s="256"/>
      <c r="J2187" s="253"/>
      <c r="K2187" s="253"/>
      <c r="L2187" s="257"/>
      <c r="M2187" s="258"/>
      <c r="N2187" s="259"/>
      <c r="O2187" s="259"/>
      <c r="P2187" s="259"/>
      <c r="Q2187" s="259"/>
      <c r="R2187" s="259"/>
      <c r="S2187" s="259"/>
      <c r="T2187" s="260"/>
      <c r="U2187" s="13"/>
      <c r="V2187" s="13"/>
      <c r="W2187" s="13"/>
      <c r="X2187" s="13"/>
      <c r="Y2187" s="13"/>
      <c r="Z2187" s="13"/>
      <c r="AA2187" s="13"/>
      <c r="AB2187" s="13"/>
      <c r="AC2187" s="13"/>
      <c r="AD2187" s="13"/>
      <c r="AE2187" s="13"/>
      <c r="AT2187" s="261" t="s">
        <v>364</v>
      </c>
      <c r="AU2187" s="261" t="s">
        <v>227</v>
      </c>
      <c r="AV2187" s="13" t="s">
        <v>88</v>
      </c>
      <c r="AW2187" s="13" t="s">
        <v>36</v>
      </c>
      <c r="AX2187" s="13" t="s">
        <v>81</v>
      </c>
      <c r="AY2187" s="261" t="s">
        <v>215</v>
      </c>
    </row>
    <row r="2188" s="14" customFormat="1">
      <c r="A2188" s="14"/>
      <c r="B2188" s="262"/>
      <c r="C2188" s="263"/>
      <c r="D2188" s="233" t="s">
        <v>364</v>
      </c>
      <c r="E2188" s="264" t="s">
        <v>1</v>
      </c>
      <c r="F2188" s="265" t="s">
        <v>251</v>
      </c>
      <c r="G2188" s="263"/>
      <c r="H2188" s="266">
        <v>8</v>
      </c>
      <c r="I2188" s="267"/>
      <c r="J2188" s="263"/>
      <c r="K2188" s="263"/>
      <c r="L2188" s="268"/>
      <c r="M2188" s="269"/>
      <c r="N2188" s="270"/>
      <c r="O2188" s="270"/>
      <c r="P2188" s="270"/>
      <c r="Q2188" s="270"/>
      <c r="R2188" s="270"/>
      <c r="S2188" s="270"/>
      <c r="T2188" s="271"/>
      <c r="U2188" s="14"/>
      <c r="V2188" s="14"/>
      <c r="W2188" s="14"/>
      <c r="X2188" s="14"/>
      <c r="Y2188" s="14"/>
      <c r="Z2188" s="14"/>
      <c r="AA2188" s="14"/>
      <c r="AB2188" s="14"/>
      <c r="AC2188" s="14"/>
      <c r="AD2188" s="14"/>
      <c r="AE2188" s="14"/>
      <c r="AT2188" s="272" t="s">
        <v>364</v>
      </c>
      <c r="AU2188" s="272" t="s">
        <v>227</v>
      </c>
      <c r="AV2188" s="14" t="s">
        <v>90</v>
      </c>
      <c r="AW2188" s="14" t="s">
        <v>36</v>
      </c>
      <c r="AX2188" s="14" t="s">
        <v>81</v>
      </c>
      <c r="AY2188" s="272" t="s">
        <v>215</v>
      </c>
    </row>
    <row r="2189" s="15" customFormat="1">
      <c r="A2189" s="15"/>
      <c r="B2189" s="273"/>
      <c r="C2189" s="274"/>
      <c r="D2189" s="233" t="s">
        <v>364</v>
      </c>
      <c r="E2189" s="275" t="s">
        <v>1</v>
      </c>
      <c r="F2189" s="276" t="s">
        <v>368</v>
      </c>
      <c r="G2189" s="274"/>
      <c r="H2189" s="277">
        <v>22</v>
      </c>
      <c r="I2189" s="278"/>
      <c r="J2189" s="274"/>
      <c r="K2189" s="274"/>
      <c r="L2189" s="279"/>
      <c r="M2189" s="280"/>
      <c r="N2189" s="281"/>
      <c r="O2189" s="281"/>
      <c r="P2189" s="281"/>
      <c r="Q2189" s="281"/>
      <c r="R2189" s="281"/>
      <c r="S2189" s="281"/>
      <c r="T2189" s="282"/>
      <c r="U2189" s="15"/>
      <c r="V2189" s="15"/>
      <c r="W2189" s="15"/>
      <c r="X2189" s="15"/>
      <c r="Y2189" s="15"/>
      <c r="Z2189" s="15"/>
      <c r="AA2189" s="15"/>
      <c r="AB2189" s="15"/>
      <c r="AC2189" s="15"/>
      <c r="AD2189" s="15"/>
      <c r="AE2189" s="15"/>
      <c r="AT2189" s="283" t="s">
        <v>364</v>
      </c>
      <c r="AU2189" s="283" t="s">
        <v>227</v>
      </c>
      <c r="AV2189" s="15" t="s">
        <v>214</v>
      </c>
      <c r="AW2189" s="15" t="s">
        <v>36</v>
      </c>
      <c r="AX2189" s="15" t="s">
        <v>88</v>
      </c>
      <c r="AY2189" s="283" t="s">
        <v>215</v>
      </c>
    </row>
    <row r="2190" s="2" customFormat="1" ht="33" customHeight="1">
      <c r="A2190" s="39"/>
      <c r="B2190" s="40"/>
      <c r="C2190" s="295" t="s">
        <v>2011</v>
      </c>
      <c r="D2190" s="295" t="s">
        <v>539</v>
      </c>
      <c r="E2190" s="296" t="s">
        <v>2012</v>
      </c>
      <c r="F2190" s="297" t="s">
        <v>2013</v>
      </c>
      <c r="G2190" s="298" t="s">
        <v>716</v>
      </c>
      <c r="H2190" s="299">
        <v>5</v>
      </c>
      <c r="I2190" s="300"/>
      <c r="J2190" s="301">
        <f>ROUND(I2190*H2190,2)</f>
        <v>0</v>
      </c>
      <c r="K2190" s="297" t="s">
        <v>359</v>
      </c>
      <c r="L2190" s="302"/>
      <c r="M2190" s="303" t="s">
        <v>1</v>
      </c>
      <c r="N2190" s="304" t="s">
        <v>46</v>
      </c>
      <c r="O2190" s="92"/>
      <c r="P2190" s="229">
        <f>O2190*H2190</f>
        <v>0</v>
      </c>
      <c r="Q2190" s="229">
        <v>0.017930000000000001</v>
      </c>
      <c r="R2190" s="229">
        <f>Q2190*H2190</f>
        <v>0.089650000000000007</v>
      </c>
      <c r="S2190" s="229">
        <v>0</v>
      </c>
      <c r="T2190" s="230">
        <f>S2190*H2190</f>
        <v>0</v>
      </c>
      <c r="U2190" s="39"/>
      <c r="V2190" s="39"/>
      <c r="W2190" s="39"/>
      <c r="X2190" s="39"/>
      <c r="Y2190" s="39"/>
      <c r="Z2190" s="39"/>
      <c r="AA2190" s="39"/>
      <c r="AB2190" s="39"/>
      <c r="AC2190" s="39"/>
      <c r="AD2190" s="39"/>
      <c r="AE2190" s="39"/>
      <c r="AR2190" s="231" t="s">
        <v>251</v>
      </c>
      <c r="AT2190" s="231" t="s">
        <v>539</v>
      </c>
      <c r="AU2190" s="231" t="s">
        <v>227</v>
      </c>
      <c r="AY2190" s="18" t="s">
        <v>215</v>
      </c>
      <c r="BE2190" s="232">
        <f>IF(N2190="základní",J2190,0)</f>
        <v>0</v>
      </c>
      <c r="BF2190" s="232">
        <f>IF(N2190="snížená",J2190,0)</f>
        <v>0</v>
      </c>
      <c r="BG2190" s="232">
        <f>IF(N2190="zákl. přenesená",J2190,0)</f>
        <v>0</v>
      </c>
      <c r="BH2190" s="232">
        <f>IF(N2190="sníž. přenesená",J2190,0)</f>
        <v>0</v>
      </c>
      <c r="BI2190" s="232">
        <f>IF(N2190="nulová",J2190,0)</f>
        <v>0</v>
      </c>
      <c r="BJ2190" s="18" t="s">
        <v>88</v>
      </c>
      <c r="BK2190" s="232">
        <f>ROUND(I2190*H2190,2)</f>
        <v>0</v>
      </c>
      <c r="BL2190" s="18" t="s">
        <v>214</v>
      </c>
      <c r="BM2190" s="231" t="s">
        <v>2014</v>
      </c>
    </row>
    <row r="2191" s="13" customFormat="1">
      <c r="A2191" s="13"/>
      <c r="B2191" s="252"/>
      <c r="C2191" s="253"/>
      <c r="D2191" s="233" t="s">
        <v>364</v>
      </c>
      <c r="E2191" s="254" t="s">
        <v>1</v>
      </c>
      <c r="F2191" s="255" t="s">
        <v>2015</v>
      </c>
      <c r="G2191" s="253"/>
      <c r="H2191" s="254" t="s">
        <v>1</v>
      </c>
      <c r="I2191" s="256"/>
      <c r="J2191" s="253"/>
      <c r="K2191" s="253"/>
      <c r="L2191" s="257"/>
      <c r="M2191" s="258"/>
      <c r="N2191" s="259"/>
      <c r="O2191" s="259"/>
      <c r="P2191" s="259"/>
      <c r="Q2191" s="259"/>
      <c r="R2191" s="259"/>
      <c r="S2191" s="259"/>
      <c r="T2191" s="260"/>
      <c r="U2191" s="13"/>
      <c r="V2191" s="13"/>
      <c r="W2191" s="13"/>
      <c r="X2191" s="13"/>
      <c r="Y2191" s="13"/>
      <c r="Z2191" s="13"/>
      <c r="AA2191" s="13"/>
      <c r="AB2191" s="13"/>
      <c r="AC2191" s="13"/>
      <c r="AD2191" s="13"/>
      <c r="AE2191" s="13"/>
      <c r="AT2191" s="261" t="s">
        <v>364</v>
      </c>
      <c r="AU2191" s="261" t="s">
        <v>227</v>
      </c>
      <c r="AV2191" s="13" t="s">
        <v>88</v>
      </c>
      <c r="AW2191" s="13" t="s">
        <v>36</v>
      </c>
      <c r="AX2191" s="13" t="s">
        <v>81</v>
      </c>
      <c r="AY2191" s="261" t="s">
        <v>215</v>
      </c>
    </row>
    <row r="2192" s="14" customFormat="1">
      <c r="A2192" s="14"/>
      <c r="B2192" s="262"/>
      <c r="C2192" s="263"/>
      <c r="D2192" s="233" t="s">
        <v>364</v>
      </c>
      <c r="E2192" s="264" t="s">
        <v>1</v>
      </c>
      <c r="F2192" s="265" t="s">
        <v>90</v>
      </c>
      <c r="G2192" s="263"/>
      <c r="H2192" s="266">
        <v>2</v>
      </c>
      <c r="I2192" s="267"/>
      <c r="J2192" s="263"/>
      <c r="K2192" s="263"/>
      <c r="L2192" s="268"/>
      <c r="M2192" s="269"/>
      <c r="N2192" s="270"/>
      <c r="O2192" s="270"/>
      <c r="P2192" s="270"/>
      <c r="Q2192" s="270"/>
      <c r="R2192" s="270"/>
      <c r="S2192" s="270"/>
      <c r="T2192" s="271"/>
      <c r="U2192" s="14"/>
      <c r="V2192" s="14"/>
      <c r="W2192" s="14"/>
      <c r="X2192" s="14"/>
      <c r="Y2192" s="14"/>
      <c r="Z2192" s="14"/>
      <c r="AA2192" s="14"/>
      <c r="AB2192" s="14"/>
      <c r="AC2192" s="14"/>
      <c r="AD2192" s="14"/>
      <c r="AE2192" s="14"/>
      <c r="AT2192" s="272" t="s">
        <v>364</v>
      </c>
      <c r="AU2192" s="272" t="s">
        <v>227</v>
      </c>
      <c r="AV2192" s="14" t="s">
        <v>90</v>
      </c>
      <c r="AW2192" s="14" t="s">
        <v>36</v>
      </c>
      <c r="AX2192" s="14" t="s">
        <v>81</v>
      </c>
      <c r="AY2192" s="272" t="s">
        <v>215</v>
      </c>
    </row>
    <row r="2193" s="13" customFormat="1">
      <c r="A2193" s="13"/>
      <c r="B2193" s="252"/>
      <c r="C2193" s="253"/>
      <c r="D2193" s="233" t="s">
        <v>364</v>
      </c>
      <c r="E2193" s="254" t="s">
        <v>1</v>
      </c>
      <c r="F2193" s="255" t="s">
        <v>2016</v>
      </c>
      <c r="G2193" s="253"/>
      <c r="H2193" s="254" t="s">
        <v>1</v>
      </c>
      <c r="I2193" s="256"/>
      <c r="J2193" s="253"/>
      <c r="K2193" s="253"/>
      <c r="L2193" s="257"/>
      <c r="M2193" s="258"/>
      <c r="N2193" s="259"/>
      <c r="O2193" s="259"/>
      <c r="P2193" s="259"/>
      <c r="Q2193" s="259"/>
      <c r="R2193" s="259"/>
      <c r="S2193" s="259"/>
      <c r="T2193" s="260"/>
      <c r="U2193" s="13"/>
      <c r="V2193" s="13"/>
      <c r="W2193" s="13"/>
      <c r="X2193" s="13"/>
      <c r="Y2193" s="13"/>
      <c r="Z2193" s="13"/>
      <c r="AA2193" s="13"/>
      <c r="AB2193" s="13"/>
      <c r="AC2193" s="13"/>
      <c r="AD2193" s="13"/>
      <c r="AE2193" s="13"/>
      <c r="AT2193" s="261" t="s">
        <v>364</v>
      </c>
      <c r="AU2193" s="261" t="s">
        <v>227</v>
      </c>
      <c r="AV2193" s="13" t="s">
        <v>88</v>
      </c>
      <c r="AW2193" s="13" t="s">
        <v>36</v>
      </c>
      <c r="AX2193" s="13" t="s">
        <v>81</v>
      </c>
      <c r="AY2193" s="261" t="s">
        <v>215</v>
      </c>
    </row>
    <row r="2194" s="14" customFormat="1">
      <c r="A2194" s="14"/>
      <c r="B2194" s="262"/>
      <c r="C2194" s="263"/>
      <c r="D2194" s="233" t="s">
        <v>364</v>
      </c>
      <c r="E2194" s="264" t="s">
        <v>1</v>
      </c>
      <c r="F2194" s="265" t="s">
        <v>227</v>
      </c>
      <c r="G2194" s="263"/>
      <c r="H2194" s="266">
        <v>3</v>
      </c>
      <c r="I2194" s="267"/>
      <c r="J2194" s="263"/>
      <c r="K2194" s="263"/>
      <c r="L2194" s="268"/>
      <c r="M2194" s="269"/>
      <c r="N2194" s="270"/>
      <c r="O2194" s="270"/>
      <c r="P2194" s="270"/>
      <c r="Q2194" s="270"/>
      <c r="R2194" s="270"/>
      <c r="S2194" s="270"/>
      <c r="T2194" s="271"/>
      <c r="U2194" s="14"/>
      <c r="V2194" s="14"/>
      <c r="W2194" s="14"/>
      <c r="X2194" s="14"/>
      <c r="Y2194" s="14"/>
      <c r="Z2194" s="14"/>
      <c r="AA2194" s="14"/>
      <c r="AB2194" s="14"/>
      <c r="AC2194" s="14"/>
      <c r="AD2194" s="14"/>
      <c r="AE2194" s="14"/>
      <c r="AT2194" s="272" t="s">
        <v>364</v>
      </c>
      <c r="AU2194" s="272" t="s">
        <v>227</v>
      </c>
      <c r="AV2194" s="14" t="s">
        <v>90</v>
      </c>
      <c r="AW2194" s="14" t="s">
        <v>36</v>
      </c>
      <c r="AX2194" s="14" t="s">
        <v>81</v>
      </c>
      <c r="AY2194" s="272" t="s">
        <v>215</v>
      </c>
    </row>
    <row r="2195" s="15" customFormat="1">
      <c r="A2195" s="15"/>
      <c r="B2195" s="273"/>
      <c r="C2195" s="274"/>
      <c r="D2195" s="233" t="s">
        <v>364</v>
      </c>
      <c r="E2195" s="275" t="s">
        <v>1</v>
      </c>
      <c r="F2195" s="276" t="s">
        <v>368</v>
      </c>
      <c r="G2195" s="274"/>
      <c r="H2195" s="277">
        <v>5</v>
      </c>
      <c r="I2195" s="278"/>
      <c r="J2195" s="274"/>
      <c r="K2195" s="274"/>
      <c r="L2195" s="279"/>
      <c r="M2195" s="280"/>
      <c r="N2195" s="281"/>
      <c r="O2195" s="281"/>
      <c r="P2195" s="281"/>
      <c r="Q2195" s="281"/>
      <c r="R2195" s="281"/>
      <c r="S2195" s="281"/>
      <c r="T2195" s="282"/>
      <c r="U2195" s="15"/>
      <c r="V2195" s="15"/>
      <c r="W2195" s="15"/>
      <c r="X2195" s="15"/>
      <c r="Y2195" s="15"/>
      <c r="Z2195" s="15"/>
      <c r="AA2195" s="15"/>
      <c r="AB2195" s="15"/>
      <c r="AC2195" s="15"/>
      <c r="AD2195" s="15"/>
      <c r="AE2195" s="15"/>
      <c r="AT2195" s="283" t="s">
        <v>364</v>
      </c>
      <c r="AU2195" s="283" t="s">
        <v>227</v>
      </c>
      <c r="AV2195" s="15" t="s">
        <v>214</v>
      </c>
      <c r="AW2195" s="15" t="s">
        <v>36</v>
      </c>
      <c r="AX2195" s="15" t="s">
        <v>88</v>
      </c>
      <c r="AY2195" s="283" t="s">
        <v>215</v>
      </c>
    </row>
    <row r="2196" s="2" customFormat="1" ht="33" customHeight="1">
      <c r="A2196" s="39"/>
      <c r="B2196" s="40"/>
      <c r="C2196" s="295" t="s">
        <v>2017</v>
      </c>
      <c r="D2196" s="295" t="s">
        <v>539</v>
      </c>
      <c r="E2196" s="296" t="s">
        <v>2018</v>
      </c>
      <c r="F2196" s="297" t="s">
        <v>2019</v>
      </c>
      <c r="G2196" s="298" t="s">
        <v>716</v>
      </c>
      <c r="H2196" s="299">
        <v>4</v>
      </c>
      <c r="I2196" s="300"/>
      <c r="J2196" s="301">
        <f>ROUND(I2196*H2196,2)</f>
        <v>0</v>
      </c>
      <c r="K2196" s="297" t="s">
        <v>359</v>
      </c>
      <c r="L2196" s="302"/>
      <c r="M2196" s="303" t="s">
        <v>1</v>
      </c>
      <c r="N2196" s="304" t="s">
        <v>46</v>
      </c>
      <c r="O2196" s="92"/>
      <c r="P2196" s="229">
        <f>O2196*H2196</f>
        <v>0</v>
      </c>
      <c r="Q2196" s="229">
        <v>0.01753</v>
      </c>
      <c r="R2196" s="229">
        <f>Q2196*H2196</f>
        <v>0.070120000000000002</v>
      </c>
      <c r="S2196" s="229">
        <v>0</v>
      </c>
      <c r="T2196" s="230">
        <f>S2196*H2196</f>
        <v>0</v>
      </c>
      <c r="U2196" s="39"/>
      <c r="V2196" s="39"/>
      <c r="W2196" s="39"/>
      <c r="X2196" s="39"/>
      <c r="Y2196" s="39"/>
      <c r="Z2196" s="39"/>
      <c r="AA2196" s="39"/>
      <c r="AB2196" s="39"/>
      <c r="AC2196" s="39"/>
      <c r="AD2196" s="39"/>
      <c r="AE2196" s="39"/>
      <c r="AR2196" s="231" t="s">
        <v>251</v>
      </c>
      <c r="AT2196" s="231" t="s">
        <v>539</v>
      </c>
      <c r="AU2196" s="231" t="s">
        <v>227</v>
      </c>
      <c r="AY2196" s="18" t="s">
        <v>215</v>
      </c>
      <c r="BE2196" s="232">
        <f>IF(N2196="základní",J2196,0)</f>
        <v>0</v>
      </c>
      <c r="BF2196" s="232">
        <f>IF(N2196="snížená",J2196,0)</f>
        <v>0</v>
      </c>
      <c r="BG2196" s="232">
        <f>IF(N2196="zákl. přenesená",J2196,0)</f>
        <v>0</v>
      </c>
      <c r="BH2196" s="232">
        <f>IF(N2196="sníž. přenesená",J2196,0)</f>
        <v>0</v>
      </c>
      <c r="BI2196" s="232">
        <f>IF(N2196="nulová",J2196,0)</f>
        <v>0</v>
      </c>
      <c r="BJ2196" s="18" t="s">
        <v>88</v>
      </c>
      <c r="BK2196" s="232">
        <f>ROUND(I2196*H2196,2)</f>
        <v>0</v>
      </c>
      <c r="BL2196" s="18" t="s">
        <v>214</v>
      </c>
      <c r="BM2196" s="231" t="s">
        <v>2020</v>
      </c>
    </row>
    <row r="2197" s="13" customFormat="1">
      <c r="A2197" s="13"/>
      <c r="B2197" s="252"/>
      <c r="C2197" s="253"/>
      <c r="D2197" s="233" t="s">
        <v>364</v>
      </c>
      <c r="E2197" s="254" t="s">
        <v>1</v>
      </c>
      <c r="F2197" s="255" t="s">
        <v>2021</v>
      </c>
      <c r="G2197" s="253"/>
      <c r="H2197" s="254" t="s">
        <v>1</v>
      </c>
      <c r="I2197" s="256"/>
      <c r="J2197" s="253"/>
      <c r="K2197" s="253"/>
      <c r="L2197" s="257"/>
      <c r="M2197" s="258"/>
      <c r="N2197" s="259"/>
      <c r="O2197" s="259"/>
      <c r="P2197" s="259"/>
      <c r="Q2197" s="259"/>
      <c r="R2197" s="259"/>
      <c r="S2197" s="259"/>
      <c r="T2197" s="260"/>
      <c r="U2197" s="13"/>
      <c r="V2197" s="13"/>
      <c r="W2197" s="13"/>
      <c r="X2197" s="13"/>
      <c r="Y2197" s="13"/>
      <c r="Z2197" s="13"/>
      <c r="AA2197" s="13"/>
      <c r="AB2197" s="13"/>
      <c r="AC2197" s="13"/>
      <c r="AD2197" s="13"/>
      <c r="AE2197" s="13"/>
      <c r="AT2197" s="261" t="s">
        <v>364</v>
      </c>
      <c r="AU2197" s="261" t="s">
        <v>227</v>
      </c>
      <c r="AV2197" s="13" t="s">
        <v>88</v>
      </c>
      <c r="AW2197" s="13" t="s">
        <v>36</v>
      </c>
      <c r="AX2197" s="13" t="s">
        <v>81</v>
      </c>
      <c r="AY2197" s="261" t="s">
        <v>215</v>
      </c>
    </row>
    <row r="2198" s="14" customFormat="1">
      <c r="A2198" s="14"/>
      <c r="B2198" s="262"/>
      <c r="C2198" s="263"/>
      <c r="D2198" s="233" t="s">
        <v>364</v>
      </c>
      <c r="E2198" s="264" t="s">
        <v>1</v>
      </c>
      <c r="F2198" s="265" t="s">
        <v>214</v>
      </c>
      <c r="G2198" s="263"/>
      <c r="H2198" s="266">
        <v>4</v>
      </c>
      <c r="I2198" s="267"/>
      <c r="J2198" s="263"/>
      <c r="K2198" s="263"/>
      <c r="L2198" s="268"/>
      <c r="M2198" s="269"/>
      <c r="N2198" s="270"/>
      <c r="O2198" s="270"/>
      <c r="P2198" s="270"/>
      <c r="Q2198" s="270"/>
      <c r="R2198" s="270"/>
      <c r="S2198" s="270"/>
      <c r="T2198" s="271"/>
      <c r="U2198" s="14"/>
      <c r="V2198" s="14"/>
      <c r="W2198" s="14"/>
      <c r="X2198" s="14"/>
      <c r="Y2198" s="14"/>
      <c r="Z2198" s="14"/>
      <c r="AA2198" s="14"/>
      <c r="AB2198" s="14"/>
      <c r="AC2198" s="14"/>
      <c r="AD2198" s="14"/>
      <c r="AE2198" s="14"/>
      <c r="AT2198" s="272" t="s">
        <v>364</v>
      </c>
      <c r="AU2198" s="272" t="s">
        <v>227</v>
      </c>
      <c r="AV2198" s="14" t="s">
        <v>90</v>
      </c>
      <c r="AW2198" s="14" t="s">
        <v>36</v>
      </c>
      <c r="AX2198" s="14" t="s">
        <v>81</v>
      </c>
      <c r="AY2198" s="272" t="s">
        <v>215</v>
      </c>
    </row>
    <row r="2199" s="15" customFormat="1">
      <c r="A2199" s="15"/>
      <c r="B2199" s="273"/>
      <c r="C2199" s="274"/>
      <c r="D2199" s="233" t="s">
        <v>364</v>
      </c>
      <c r="E2199" s="275" t="s">
        <v>1</v>
      </c>
      <c r="F2199" s="276" t="s">
        <v>368</v>
      </c>
      <c r="G2199" s="274"/>
      <c r="H2199" s="277">
        <v>4</v>
      </c>
      <c r="I2199" s="278"/>
      <c r="J2199" s="274"/>
      <c r="K2199" s="274"/>
      <c r="L2199" s="279"/>
      <c r="M2199" s="280"/>
      <c r="N2199" s="281"/>
      <c r="O2199" s="281"/>
      <c r="P2199" s="281"/>
      <c r="Q2199" s="281"/>
      <c r="R2199" s="281"/>
      <c r="S2199" s="281"/>
      <c r="T2199" s="282"/>
      <c r="U2199" s="15"/>
      <c r="V2199" s="15"/>
      <c r="W2199" s="15"/>
      <c r="X2199" s="15"/>
      <c r="Y2199" s="15"/>
      <c r="Z2199" s="15"/>
      <c r="AA2199" s="15"/>
      <c r="AB2199" s="15"/>
      <c r="AC2199" s="15"/>
      <c r="AD2199" s="15"/>
      <c r="AE2199" s="15"/>
      <c r="AT2199" s="283" t="s">
        <v>364</v>
      </c>
      <c r="AU2199" s="283" t="s">
        <v>227</v>
      </c>
      <c r="AV2199" s="15" t="s">
        <v>214</v>
      </c>
      <c r="AW2199" s="15" t="s">
        <v>36</v>
      </c>
      <c r="AX2199" s="15" t="s">
        <v>88</v>
      </c>
      <c r="AY2199" s="283" t="s">
        <v>215</v>
      </c>
    </row>
    <row r="2200" s="2" customFormat="1" ht="37.8" customHeight="1">
      <c r="A2200" s="39"/>
      <c r="B2200" s="40"/>
      <c r="C2200" s="295" t="s">
        <v>2022</v>
      </c>
      <c r="D2200" s="295" t="s">
        <v>539</v>
      </c>
      <c r="E2200" s="296" t="s">
        <v>2023</v>
      </c>
      <c r="F2200" s="297" t="s">
        <v>2024</v>
      </c>
      <c r="G2200" s="298" t="s">
        <v>716</v>
      </c>
      <c r="H2200" s="299">
        <v>1</v>
      </c>
      <c r="I2200" s="300"/>
      <c r="J2200" s="301">
        <f>ROUND(I2200*H2200,2)</f>
        <v>0</v>
      </c>
      <c r="K2200" s="297" t="s">
        <v>1</v>
      </c>
      <c r="L2200" s="302"/>
      <c r="M2200" s="303" t="s">
        <v>1</v>
      </c>
      <c r="N2200" s="304" t="s">
        <v>46</v>
      </c>
      <c r="O2200" s="92"/>
      <c r="P2200" s="229">
        <f>O2200*H2200</f>
        <v>0</v>
      </c>
      <c r="Q2200" s="229">
        <v>0.017930000000000001</v>
      </c>
      <c r="R2200" s="229">
        <f>Q2200*H2200</f>
        <v>0.017930000000000001</v>
      </c>
      <c r="S2200" s="229">
        <v>0</v>
      </c>
      <c r="T2200" s="230">
        <f>S2200*H2200</f>
        <v>0</v>
      </c>
      <c r="U2200" s="39"/>
      <c r="V2200" s="39"/>
      <c r="W2200" s="39"/>
      <c r="X2200" s="39"/>
      <c r="Y2200" s="39"/>
      <c r="Z2200" s="39"/>
      <c r="AA2200" s="39"/>
      <c r="AB2200" s="39"/>
      <c r="AC2200" s="39"/>
      <c r="AD2200" s="39"/>
      <c r="AE2200" s="39"/>
      <c r="AR2200" s="231" t="s">
        <v>251</v>
      </c>
      <c r="AT2200" s="231" t="s">
        <v>539</v>
      </c>
      <c r="AU2200" s="231" t="s">
        <v>227</v>
      </c>
      <c r="AY2200" s="18" t="s">
        <v>215</v>
      </c>
      <c r="BE2200" s="232">
        <f>IF(N2200="základní",J2200,0)</f>
        <v>0</v>
      </c>
      <c r="BF2200" s="232">
        <f>IF(N2200="snížená",J2200,0)</f>
        <v>0</v>
      </c>
      <c r="BG2200" s="232">
        <f>IF(N2200="zákl. přenesená",J2200,0)</f>
        <v>0</v>
      </c>
      <c r="BH2200" s="232">
        <f>IF(N2200="sníž. přenesená",J2200,0)</f>
        <v>0</v>
      </c>
      <c r="BI2200" s="232">
        <f>IF(N2200="nulová",J2200,0)</f>
        <v>0</v>
      </c>
      <c r="BJ2200" s="18" t="s">
        <v>88</v>
      </c>
      <c r="BK2200" s="232">
        <f>ROUND(I2200*H2200,2)</f>
        <v>0</v>
      </c>
      <c r="BL2200" s="18" t="s">
        <v>214</v>
      </c>
      <c r="BM2200" s="231" t="s">
        <v>2025</v>
      </c>
    </row>
    <row r="2201" s="13" customFormat="1">
      <c r="A2201" s="13"/>
      <c r="B2201" s="252"/>
      <c r="C2201" s="253"/>
      <c r="D2201" s="233" t="s">
        <v>364</v>
      </c>
      <c r="E2201" s="254" t="s">
        <v>1</v>
      </c>
      <c r="F2201" s="255" t="s">
        <v>2026</v>
      </c>
      <c r="G2201" s="253"/>
      <c r="H2201" s="254" t="s">
        <v>1</v>
      </c>
      <c r="I2201" s="256"/>
      <c r="J2201" s="253"/>
      <c r="K2201" s="253"/>
      <c r="L2201" s="257"/>
      <c r="M2201" s="258"/>
      <c r="N2201" s="259"/>
      <c r="O2201" s="259"/>
      <c r="P2201" s="259"/>
      <c r="Q2201" s="259"/>
      <c r="R2201" s="259"/>
      <c r="S2201" s="259"/>
      <c r="T2201" s="260"/>
      <c r="U2201" s="13"/>
      <c r="V2201" s="13"/>
      <c r="W2201" s="13"/>
      <c r="X2201" s="13"/>
      <c r="Y2201" s="13"/>
      <c r="Z2201" s="13"/>
      <c r="AA2201" s="13"/>
      <c r="AB2201" s="13"/>
      <c r="AC2201" s="13"/>
      <c r="AD2201" s="13"/>
      <c r="AE2201" s="13"/>
      <c r="AT2201" s="261" t="s">
        <v>364</v>
      </c>
      <c r="AU2201" s="261" t="s">
        <v>227</v>
      </c>
      <c r="AV2201" s="13" t="s">
        <v>88</v>
      </c>
      <c r="AW2201" s="13" t="s">
        <v>36</v>
      </c>
      <c r="AX2201" s="13" t="s">
        <v>81</v>
      </c>
      <c r="AY2201" s="261" t="s">
        <v>215</v>
      </c>
    </row>
    <row r="2202" s="14" customFormat="1">
      <c r="A2202" s="14"/>
      <c r="B2202" s="262"/>
      <c r="C2202" s="263"/>
      <c r="D2202" s="233" t="s">
        <v>364</v>
      </c>
      <c r="E2202" s="264" t="s">
        <v>1</v>
      </c>
      <c r="F2202" s="265" t="s">
        <v>88</v>
      </c>
      <c r="G2202" s="263"/>
      <c r="H2202" s="266">
        <v>1</v>
      </c>
      <c r="I2202" s="267"/>
      <c r="J2202" s="263"/>
      <c r="K2202" s="263"/>
      <c r="L2202" s="268"/>
      <c r="M2202" s="269"/>
      <c r="N2202" s="270"/>
      <c r="O2202" s="270"/>
      <c r="P2202" s="270"/>
      <c r="Q2202" s="270"/>
      <c r="R2202" s="270"/>
      <c r="S2202" s="270"/>
      <c r="T2202" s="271"/>
      <c r="U2202" s="14"/>
      <c r="V2202" s="14"/>
      <c r="W2202" s="14"/>
      <c r="X2202" s="14"/>
      <c r="Y2202" s="14"/>
      <c r="Z2202" s="14"/>
      <c r="AA2202" s="14"/>
      <c r="AB2202" s="14"/>
      <c r="AC2202" s="14"/>
      <c r="AD2202" s="14"/>
      <c r="AE2202" s="14"/>
      <c r="AT2202" s="272" t="s">
        <v>364</v>
      </c>
      <c r="AU2202" s="272" t="s">
        <v>227</v>
      </c>
      <c r="AV2202" s="14" t="s">
        <v>90</v>
      </c>
      <c r="AW2202" s="14" t="s">
        <v>36</v>
      </c>
      <c r="AX2202" s="14" t="s">
        <v>81</v>
      </c>
      <c r="AY2202" s="272" t="s">
        <v>215</v>
      </c>
    </row>
    <row r="2203" s="15" customFormat="1">
      <c r="A2203" s="15"/>
      <c r="B2203" s="273"/>
      <c r="C2203" s="274"/>
      <c r="D2203" s="233" t="s">
        <v>364</v>
      </c>
      <c r="E2203" s="275" t="s">
        <v>1</v>
      </c>
      <c r="F2203" s="276" t="s">
        <v>368</v>
      </c>
      <c r="G2203" s="274"/>
      <c r="H2203" s="277">
        <v>1</v>
      </c>
      <c r="I2203" s="278"/>
      <c r="J2203" s="274"/>
      <c r="K2203" s="274"/>
      <c r="L2203" s="279"/>
      <c r="M2203" s="280"/>
      <c r="N2203" s="281"/>
      <c r="O2203" s="281"/>
      <c r="P2203" s="281"/>
      <c r="Q2203" s="281"/>
      <c r="R2203" s="281"/>
      <c r="S2203" s="281"/>
      <c r="T2203" s="282"/>
      <c r="U2203" s="15"/>
      <c r="V2203" s="15"/>
      <c r="W2203" s="15"/>
      <c r="X2203" s="15"/>
      <c r="Y2203" s="15"/>
      <c r="Z2203" s="15"/>
      <c r="AA2203" s="15"/>
      <c r="AB2203" s="15"/>
      <c r="AC2203" s="15"/>
      <c r="AD2203" s="15"/>
      <c r="AE2203" s="15"/>
      <c r="AT2203" s="283" t="s">
        <v>364</v>
      </c>
      <c r="AU2203" s="283" t="s">
        <v>227</v>
      </c>
      <c r="AV2203" s="15" t="s">
        <v>214</v>
      </c>
      <c r="AW2203" s="15" t="s">
        <v>36</v>
      </c>
      <c r="AX2203" s="15" t="s">
        <v>88</v>
      </c>
      <c r="AY2203" s="283" t="s">
        <v>215</v>
      </c>
    </row>
    <row r="2204" s="11" customFormat="1" ht="22.8" customHeight="1">
      <c r="A2204" s="11"/>
      <c r="B2204" s="206"/>
      <c r="C2204" s="207"/>
      <c r="D2204" s="208" t="s">
        <v>80</v>
      </c>
      <c r="E2204" s="248" t="s">
        <v>251</v>
      </c>
      <c r="F2204" s="248" t="s">
        <v>2027</v>
      </c>
      <c r="G2204" s="207"/>
      <c r="H2204" s="207"/>
      <c r="I2204" s="210"/>
      <c r="J2204" s="249">
        <f>BK2204</f>
        <v>0</v>
      </c>
      <c r="K2204" s="207"/>
      <c r="L2204" s="212"/>
      <c r="M2204" s="213"/>
      <c r="N2204" s="214"/>
      <c r="O2204" s="214"/>
      <c r="P2204" s="215">
        <f>SUM(P2205:P2228)</f>
        <v>0</v>
      </c>
      <c r="Q2204" s="214"/>
      <c r="R2204" s="215">
        <f>SUM(R2205:R2228)</f>
        <v>0.024800000000000003</v>
      </c>
      <c r="S2204" s="214"/>
      <c r="T2204" s="216">
        <f>SUM(T2205:T2228)</f>
        <v>0</v>
      </c>
      <c r="U2204" s="11"/>
      <c r="V2204" s="11"/>
      <c r="W2204" s="11"/>
      <c r="X2204" s="11"/>
      <c r="Y2204" s="11"/>
      <c r="Z2204" s="11"/>
      <c r="AA2204" s="11"/>
      <c r="AB2204" s="11"/>
      <c r="AC2204" s="11"/>
      <c r="AD2204" s="11"/>
      <c r="AE2204" s="11"/>
      <c r="AR2204" s="217" t="s">
        <v>88</v>
      </c>
      <c r="AT2204" s="218" t="s">
        <v>80</v>
      </c>
      <c r="AU2204" s="218" t="s">
        <v>88</v>
      </c>
      <c r="AY2204" s="217" t="s">
        <v>215</v>
      </c>
      <c r="BK2204" s="219">
        <f>SUM(BK2205:BK2228)</f>
        <v>0</v>
      </c>
    </row>
    <row r="2205" s="2" customFormat="1" ht="33" customHeight="1">
      <c r="A2205" s="39"/>
      <c r="B2205" s="40"/>
      <c r="C2205" s="220" t="s">
        <v>2028</v>
      </c>
      <c r="D2205" s="220" t="s">
        <v>216</v>
      </c>
      <c r="E2205" s="221" t="s">
        <v>2029</v>
      </c>
      <c r="F2205" s="222" t="s">
        <v>2030</v>
      </c>
      <c r="G2205" s="223" t="s">
        <v>716</v>
      </c>
      <c r="H2205" s="224">
        <v>15</v>
      </c>
      <c r="I2205" s="225"/>
      <c r="J2205" s="226">
        <f>ROUND(I2205*H2205,2)</f>
        <v>0</v>
      </c>
      <c r="K2205" s="222" t="s">
        <v>359</v>
      </c>
      <c r="L2205" s="45"/>
      <c r="M2205" s="227" t="s">
        <v>1</v>
      </c>
      <c r="N2205" s="228" t="s">
        <v>46</v>
      </c>
      <c r="O2205" s="92"/>
      <c r="P2205" s="229">
        <f>O2205*H2205</f>
        <v>0</v>
      </c>
      <c r="Q2205" s="229">
        <v>0</v>
      </c>
      <c r="R2205" s="229">
        <f>Q2205*H2205</f>
        <v>0</v>
      </c>
      <c r="S2205" s="229">
        <v>0</v>
      </c>
      <c r="T2205" s="230">
        <f>S2205*H2205</f>
        <v>0</v>
      </c>
      <c r="U2205" s="39"/>
      <c r="V2205" s="39"/>
      <c r="W2205" s="39"/>
      <c r="X2205" s="39"/>
      <c r="Y2205" s="39"/>
      <c r="Z2205" s="39"/>
      <c r="AA2205" s="39"/>
      <c r="AB2205" s="39"/>
      <c r="AC2205" s="39"/>
      <c r="AD2205" s="39"/>
      <c r="AE2205" s="39"/>
      <c r="AR2205" s="231" t="s">
        <v>214</v>
      </c>
      <c r="AT2205" s="231" t="s">
        <v>216</v>
      </c>
      <c r="AU2205" s="231" t="s">
        <v>90</v>
      </c>
      <c r="AY2205" s="18" t="s">
        <v>215</v>
      </c>
      <c r="BE2205" s="232">
        <f>IF(N2205="základní",J2205,0)</f>
        <v>0</v>
      </c>
      <c r="BF2205" s="232">
        <f>IF(N2205="snížená",J2205,0)</f>
        <v>0</v>
      </c>
      <c r="BG2205" s="232">
        <f>IF(N2205="zákl. přenesená",J2205,0)</f>
        <v>0</v>
      </c>
      <c r="BH2205" s="232">
        <f>IF(N2205="sníž. přenesená",J2205,0)</f>
        <v>0</v>
      </c>
      <c r="BI2205" s="232">
        <f>IF(N2205="nulová",J2205,0)</f>
        <v>0</v>
      </c>
      <c r="BJ2205" s="18" t="s">
        <v>88</v>
      </c>
      <c r="BK2205" s="232">
        <f>ROUND(I2205*H2205,2)</f>
        <v>0</v>
      </c>
      <c r="BL2205" s="18" t="s">
        <v>214</v>
      </c>
      <c r="BM2205" s="231" t="s">
        <v>2031</v>
      </c>
    </row>
    <row r="2206" s="2" customFormat="1">
      <c r="A2206" s="39"/>
      <c r="B2206" s="40"/>
      <c r="C2206" s="41"/>
      <c r="D2206" s="233" t="s">
        <v>221</v>
      </c>
      <c r="E2206" s="41"/>
      <c r="F2206" s="234" t="s">
        <v>2032</v>
      </c>
      <c r="G2206" s="41"/>
      <c r="H2206" s="41"/>
      <c r="I2206" s="235"/>
      <c r="J2206" s="41"/>
      <c r="K2206" s="41"/>
      <c r="L2206" s="45"/>
      <c r="M2206" s="236"/>
      <c r="N2206" s="237"/>
      <c r="O2206" s="92"/>
      <c r="P2206" s="92"/>
      <c r="Q2206" s="92"/>
      <c r="R2206" s="92"/>
      <c r="S2206" s="92"/>
      <c r="T2206" s="93"/>
      <c r="U2206" s="39"/>
      <c r="V2206" s="39"/>
      <c r="W2206" s="39"/>
      <c r="X2206" s="39"/>
      <c r="Y2206" s="39"/>
      <c r="Z2206" s="39"/>
      <c r="AA2206" s="39"/>
      <c r="AB2206" s="39"/>
      <c r="AC2206" s="39"/>
      <c r="AD2206" s="39"/>
      <c r="AE2206" s="39"/>
      <c r="AT2206" s="18" t="s">
        <v>221</v>
      </c>
      <c r="AU2206" s="18" t="s">
        <v>90</v>
      </c>
    </row>
    <row r="2207" s="2" customFormat="1">
      <c r="A2207" s="39"/>
      <c r="B2207" s="40"/>
      <c r="C2207" s="41"/>
      <c r="D2207" s="250" t="s">
        <v>362</v>
      </c>
      <c r="E2207" s="41"/>
      <c r="F2207" s="251" t="s">
        <v>2033</v>
      </c>
      <c r="G2207" s="41"/>
      <c r="H2207" s="41"/>
      <c r="I2207" s="235"/>
      <c r="J2207" s="41"/>
      <c r="K2207" s="41"/>
      <c r="L2207" s="45"/>
      <c r="M2207" s="236"/>
      <c r="N2207" s="237"/>
      <c r="O2207" s="92"/>
      <c r="P2207" s="92"/>
      <c r="Q2207" s="92"/>
      <c r="R2207" s="92"/>
      <c r="S2207" s="92"/>
      <c r="T2207" s="93"/>
      <c r="U2207" s="39"/>
      <c r="V2207" s="39"/>
      <c r="W2207" s="39"/>
      <c r="X2207" s="39"/>
      <c r="Y2207" s="39"/>
      <c r="Z2207" s="39"/>
      <c r="AA2207" s="39"/>
      <c r="AB2207" s="39"/>
      <c r="AC2207" s="39"/>
      <c r="AD2207" s="39"/>
      <c r="AE2207" s="39"/>
      <c r="AT2207" s="18" t="s">
        <v>362</v>
      </c>
      <c r="AU2207" s="18" t="s">
        <v>90</v>
      </c>
    </row>
    <row r="2208" s="13" customFormat="1">
      <c r="A2208" s="13"/>
      <c r="B2208" s="252"/>
      <c r="C2208" s="253"/>
      <c r="D2208" s="233" t="s">
        <v>364</v>
      </c>
      <c r="E2208" s="254" t="s">
        <v>1</v>
      </c>
      <c r="F2208" s="255" t="s">
        <v>2034</v>
      </c>
      <c r="G2208" s="253"/>
      <c r="H2208" s="254" t="s">
        <v>1</v>
      </c>
      <c r="I2208" s="256"/>
      <c r="J2208" s="253"/>
      <c r="K2208" s="253"/>
      <c r="L2208" s="257"/>
      <c r="M2208" s="258"/>
      <c r="N2208" s="259"/>
      <c r="O2208" s="259"/>
      <c r="P2208" s="259"/>
      <c r="Q2208" s="259"/>
      <c r="R2208" s="259"/>
      <c r="S2208" s="259"/>
      <c r="T2208" s="260"/>
      <c r="U2208" s="13"/>
      <c r="V2208" s="13"/>
      <c r="W2208" s="13"/>
      <c r="X2208" s="13"/>
      <c r="Y2208" s="13"/>
      <c r="Z2208" s="13"/>
      <c r="AA2208" s="13"/>
      <c r="AB2208" s="13"/>
      <c r="AC2208" s="13"/>
      <c r="AD2208" s="13"/>
      <c r="AE2208" s="13"/>
      <c r="AT2208" s="261" t="s">
        <v>364</v>
      </c>
      <c r="AU2208" s="261" t="s">
        <v>90</v>
      </c>
      <c r="AV2208" s="13" t="s">
        <v>88</v>
      </c>
      <c r="AW2208" s="13" t="s">
        <v>36</v>
      </c>
      <c r="AX2208" s="13" t="s">
        <v>81</v>
      </c>
      <c r="AY2208" s="261" t="s">
        <v>215</v>
      </c>
    </row>
    <row r="2209" s="14" customFormat="1">
      <c r="A2209" s="14"/>
      <c r="B2209" s="262"/>
      <c r="C2209" s="263"/>
      <c r="D2209" s="233" t="s">
        <v>364</v>
      </c>
      <c r="E2209" s="264" t="s">
        <v>1</v>
      </c>
      <c r="F2209" s="265" t="s">
        <v>285</v>
      </c>
      <c r="G2209" s="263"/>
      <c r="H2209" s="266">
        <v>15</v>
      </c>
      <c r="I2209" s="267"/>
      <c r="J2209" s="263"/>
      <c r="K2209" s="263"/>
      <c r="L2209" s="268"/>
      <c r="M2209" s="269"/>
      <c r="N2209" s="270"/>
      <c r="O2209" s="270"/>
      <c r="P2209" s="270"/>
      <c r="Q2209" s="270"/>
      <c r="R2209" s="270"/>
      <c r="S2209" s="270"/>
      <c r="T2209" s="271"/>
      <c r="U2209" s="14"/>
      <c r="V2209" s="14"/>
      <c r="W2209" s="14"/>
      <c r="X2209" s="14"/>
      <c r="Y2209" s="14"/>
      <c r="Z2209" s="14"/>
      <c r="AA2209" s="14"/>
      <c r="AB2209" s="14"/>
      <c r="AC2209" s="14"/>
      <c r="AD2209" s="14"/>
      <c r="AE2209" s="14"/>
      <c r="AT2209" s="272" t="s">
        <v>364</v>
      </c>
      <c r="AU2209" s="272" t="s">
        <v>90</v>
      </c>
      <c r="AV2209" s="14" t="s">
        <v>90</v>
      </c>
      <c r="AW2209" s="14" t="s">
        <v>36</v>
      </c>
      <c r="AX2209" s="14" t="s">
        <v>81</v>
      </c>
      <c r="AY2209" s="272" t="s">
        <v>215</v>
      </c>
    </row>
    <row r="2210" s="15" customFormat="1">
      <c r="A2210" s="15"/>
      <c r="B2210" s="273"/>
      <c r="C2210" s="274"/>
      <c r="D2210" s="233" t="s">
        <v>364</v>
      </c>
      <c r="E2210" s="275" t="s">
        <v>1</v>
      </c>
      <c r="F2210" s="276" t="s">
        <v>368</v>
      </c>
      <c r="G2210" s="274"/>
      <c r="H2210" s="277">
        <v>15</v>
      </c>
      <c r="I2210" s="278"/>
      <c r="J2210" s="274"/>
      <c r="K2210" s="274"/>
      <c r="L2210" s="279"/>
      <c r="M2210" s="280"/>
      <c r="N2210" s="281"/>
      <c r="O2210" s="281"/>
      <c r="P2210" s="281"/>
      <c r="Q2210" s="281"/>
      <c r="R2210" s="281"/>
      <c r="S2210" s="281"/>
      <c r="T2210" s="282"/>
      <c r="U2210" s="15"/>
      <c r="V2210" s="15"/>
      <c r="W2210" s="15"/>
      <c r="X2210" s="15"/>
      <c r="Y2210" s="15"/>
      <c r="Z2210" s="15"/>
      <c r="AA2210" s="15"/>
      <c r="AB2210" s="15"/>
      <c r="AC2210" s="15"/>
      <c r="AD2210" s="15"/>
      <c r="AE2210" s="15"/>
      <c r="AT2210" s="283" t="s">
        <v>364</v>
      </c>
      <c r="AU2210" s="283" t="s">
        <v>90</v>
      </c>
      <c r="AV2210" s="15" t="s">
        <v>214</v>
      </c>
      <c r="AW2210" s="15" t="s">
        <v>36</v>
      </c>
      <c r="AX2210" s="15" t="s">
        <v>88</v>
      </c>
      <c r="AY2210" s="283" t="s">
        <v>215</v>
      </c>
    </row>
    <row r="2211" s="2" customFormat="1" ht="16.5" customHeight="1">
      <c r="A2211" s="39"/>
      <c r="B2211" s="40"/>
      <c r="C2211" s="295" t="s">
        <v>2035</v>
      </c>
      <c r="D2211" s="295" t="s">
        <v>539</v>
      </c>
      <c r="E2211" s="296" t="s">
        <v>2036</v>
      </c>
      <c r="F2211" s="297" t="s">
        <v>2037</v>
      </c>
      <c r="G2211" s="298" t="s">
        <v>716</v>
      </c>
      <c r="H2211" s="299">
        <v>15</v>
      </c>
      <c r="I2211" s="300"/>
      <c r="J2211" s="301">
        <f>ROUND(I2211*H2211,2)</f>
        <v>0</v>
      </c>
      <c r="K2211" s="297" t="s">
        <v>359</v>
      </c>
      <c r="L2211" s="302"/>
      <c r="M2211" s="303" t="s">
        <v>1</v>
      </c>
      <c r="N2211" s="304" t="s">
        <v>46</v>
      </c>
      <c r="O2211" s="92"/>
      <c r="P2211" s="229">
        <f>O2211*H2211</f>
        <v>0</v>
      </c>
      <c r="Q2211" s="229">
        <v>0.00012</v>
      </c>
      <c r="R2211" s="229">
        <f>Q2211*H2211</f>
        <v>0.0018</v>
      </c>
      <c r="S2211" s="229">
        <v>0</v>
      </c>
      <c r="T2211" s="230">
        <f>S2211*H2211</f>
        <v>0</v>
      </c>
      <c r="U2211" s="39"/>
      <c r="V2211" s="39"/>
      <c r="W2211" s="39"/>
      <c r="X2211" s="39"/>
      <c r="Y2211" s="39"/>
      <c r="Z2211" s="39"/>
      <c r="AA2211" s="39"/>
      <c r="AB2211" s="39"/>
      <c r="AC2211" s="39"/>
      <c r="AD2211" s="39"/>
      <c r="AE2211" s="39"/>
      <c r="AR2211" s="231" t="s">
        <v>251</v>
      </c>
      <c r="AT2211" s="231" t="s">
        <v>539</v>
      </c>
      <c r="AU2211" s="231" t="s">
        <v>90</v>
      </c>
      <c r="AY2211" s="18" t="s">
        <v>215</v>
      </c>
      <c r="BE2211" s="232">
        <f>IF(N2211="základní",J2211,0)</f>
        <v>0</v>
      </c>
      <c r="BF2211" s="232">
        <f>IF(N2211="snížená",J2211,0)</f>
        <v>0</v>
      </c>
      <c r="BG2211" s="232">
        <f>IF(N2211="zákl. přenesená",J2211,0)</f>
        <v>0</v>
      </c>
      <c r="BH2211" s="232">
        <f>IF(N2211="sníž. přenesená",J2211,0)</f>
        <v>0</v>
      </c>
      <c r="BI2211" s="232">
        <f>IF(N2211="nulová",J2211,0)</f>
        <v>0</v>
      </c>
      <c r="BJ2211" s="18" t="s">
        <v>88</v>
      </c>
      <c r="BK2211" s="232">
        <f>ROUND(I2211*H2211,2)</f>
        <v>0</v>
      </c>
      <c r="BL2211" s="18" t="s">
        <v>214</v>
      </c>
      <c r="BM2211" s="231" t="s">
        <v>2038</v>
      </c>
    </row>
    <row r="2212" s="2" customFormat="1">
      <c r="A2212" s="39"/>
      <c r="B2212" s="40"/>
      <c r="C2212" s="41"/>
      <c r="D2212" s="233" t="s">
        <v>221</v>
      </c>
      <c r="E2212" s="41"/>
      <c r="F2212" s="234" t="s">
        <v>2037</v>
      </c>
      <c r="G2212" s="41"/>
      <c r="H2212" s="41"/>
      <c r="I2212" s="235"/>
      <c r="J2212" s="41"/>
      <c r="K2212" s="41"/>
      <c r="L2212" s="45"/>
      <c r="M2212" s="236"/>
      <c r="N2212" s="237"/>
      <c r="O2212" s="92"/>
      <c r="P2212" s="92"/>
      <c r="Q2212" s="92"/>
      <c r="R2212" s="92"/>
      <c r="S2212" s="92"/>
      <c r="T2212" s="93"/>
      <c r="U2212" s="39"/>
      <c r="V2212" s="39"/>
      <c r="W2212" s="39"/>
      <c r="X2212" s="39"/>
      <c r="Y2212" s="39"/>
      <c r="Z2212" s="39"/>
      <c r="AA2212" s="39"/>
      <c r="AB2212" s="39"/>
      <c r="AC2212" s="39"/>
      <c r="AD2212" s="39"/>
      <c r="AE2212" s="39"/>
      <c r="AT2212" s="18" t="s">
        <v>221</v>
      </c>
      <c r="AU2212" s="18" t="s">
        <v>90</v>
      </c>
    </row>
    <row r="2213" s="2" customFormat="1" ht="33" customHeight="1">
      <c r="A2213" s="39"/>
      <c r="B2213" s="40"/>
      <c r="C2213" s="220" t="s">
        <v>2039</v>
      </c>
      <c r="D2213" s="220" t="s">
        <v>216</v>
      </c>
      <c r="E2213" s="221" t="s">
        <v>2040</v>
      </c>
      <c r="F2213" s="222" t="s">
        <v>2041</v>
      </c>
      <c r="G2213" s="223" t="s">
        <v>716</v>
      </c>
      <c r="H2213" s="224">
        <v>3</v>
      </c>
      <c r="I2213" s="225"/>
      <c r="J2213" s="226">
        <f>ROUND(I2213*H2213,2)</f>
        <v>0</v>
      </c>
      <c r="K2213" s="222" t="s">
        <v>359</v>
      </c>
      <c r="L2213" s="45"/>
      <c r="M2213" s="227" t="s">
        <v>1</v>
      </c>
      <c r="N2213" s="228" t="s">
        <v>46</v>
      </c>
      <c r="O2213" s="92"/>
      <c r="P2213" s="229">
        <f>O2213*H2213</f>
        <v>0</v>
      </c>
      <c r="Q2213" s="229">
        <v>0</v>
      </c>
      <c r="R2213" s="229">
        <f>Q2213*H2213</f>
        <v>0</v>
      </c>
      <c r="S2213" s="229">
        <v>0</v>
      </c>
      <c r="T2213" s="230">
        <f>S2213*H2213</f>
        <v>0</v>
      </c>
      <c r="U2213" s="39"/>
      <c r="V2213" s="39"/>
      <c r="W2213" s="39"/>
      <c r="X2213" s="39"/>
      <c r="Y2213" s="39"/>
      <c r="Z2213" s="39"/>
      <c r="AA2213" s="39"/>
      <c r="AB2213" s="39"/>
      <c r="AC2213" s="39"/>
      <c r="AD2213" s="39"/>
      <c r="AE2213" s="39"/>
      <c r="AR2213" s="231" t="s">
        <v>214</v>
      </c>
      <c r="AT2213" s="231" t="s">
        <v>216</v>
      </c>
      <c r="AU2213" s="231" t="s">
        <v>90</v>
      </c>
      <c r="AY2213" s="18" t="s">
        <v>215</v>
      </c>
      <c r="BE2213" s="232">
        <f>IF(N2213="základní",J2213,0)</f>
        <v>0</v>
      </c>
      <c r="BF2213" s="232">
        <f>IF(N2213="snížená",J2213,0)</f>
        <v>0</v>
      </c>
      <c r="BG2213" s="232">
        <f>IF(N2213="zákl. přenesená",J2213,0)</f>
        <v>0</v>
      </c>
      <c r="BH2213" s="232">
        <f>IF(N2213="sníž. přenesená",J2213,0)</f>
        <v>0</v>
      </c>
      <c r="BI2213" s="232">
        <f>IF(N2213="nulová",J2213,0)</f>
        <v>0</v>
      </c>
      <c r="BJ2213" s="18" t="s">
        <v>88</v>
      </c>
      <c r="BK2213" s="232">
        <f>ROUND(I2213*H2213,2)</f>
        <v>0</v>
      </c>
      <c r="BL2213" s="18" t="s">
        <v>214</v>
      </c>
      <c r="BM2213" s="231" t="s">
        <v>2042</v>
      </c>
    </row>
    <row r="2214" s="2" customFormat="1">
      <c r="A2214" s="39"/>
      <c r="B2214" s="40"/>
      <c r="C2214" s="41"/>
      <c r="D2214" s="233" t="s">
        <v>221</v>
      </c>
      <c r="E2214" s="41"/>
      <c r="F2214" s="234" t="s">
        <v>2043</v>
      </c>
      <c r="G2214" s="41"/>
      <c r="H2214" s="41"/>
      <c r="I2214" s="235"/>
      <c r="J2214" s="41"/>
      <c r="K2214" s="41"/>
      <c r="L2214" s="45"/>
      <c r="M2214" s="236"/>
      <c r="N2214" s="237"/>
      <c r="O2214" s="92"/>
      <c r="P2214" s="92"/>
      <c r="Q2214" s="92"/>
      <c r="R2214" s="92"/>
      <c r="S2214" s="92"/>
      <c r="T2214" s="93"/>
      <c r="U2214" s="39"/>
      <c r="V2214" s="39"/>
      <c r="W2214" s="39"/>
      <c r="X2214" s="39"/>
      <c r="Y2214" s="39"/>
      <c r="Z2214" s="39"/>
      <c r="AA2214" s="39"/>
      <c r="AB2214" s="39"/>
      <c r="AC2214" s="39"/>
      <c r="AD2214" s="39"/>
      <c r="AE2214" s="39"/>
      <c r="AT2214" s="18" t="s">
        <v>221</v>
      </c>
      <c r="AU2214" s="18" t="s">
        <v>90</v>
      </c>
    </row>
    <row r="2215" s="2" customFormat="1">
      <c r="A2215" s="39"/>
      <c r="B2215" s="40"/>
      <c r="C2215" s="41"/>
      <c r="D2215" s="250" t="s">
        <v>362</v>
      </c>
      <c r="E2215" s="41"/>
      <c r="F2215" s="251" t="s">
        <v>2044</v>
      </c>
      <c r="G2215" s="41"/>
      <c r="H2215" s="41"/>
      <c r="I2215" s="235"/>
      <c r="J2215" s="41"/>
      <c r="K2215" s="41"/>
      <c r="L2215" s="45"/>
      <c r="M2215" s="236"/>
      <c r="N2215" s="237"/>
      <c r="O2215" s="92"/>
      <c r="P2215" s="92"/>
      <c r="Q2215" s="92"/>
      <c r="R2215" s="92"/>
      <c r="S2215" s="92"/>
      <c r="T2215" s="93"/>
      <c r="U2215" s="39"/>
      <c r="V2215" s="39"/>
      <c r="W2215" s="39"/>
      <c r="X2215" s="39"/>
      <c r="Y2215" s="39"/>
      <c r="Z2215" s="39"/>
      <c r="AA2215" s="39"/>
      <c r="AB2215" s="39"/>
      <c r="AC2215" s="39"/>
      <c r="AD2215" s="39"/>
      <c r="AE2215" s="39"/>
      <c r="AT2215" s="18" t="s">
        <v>362</v>
      </c>
      <c r="AU2215" s="18" t="s">
        <v>90</v>
      </c>
    </row>
    <row r="2216" s="13" customFormat="1">
      <c r="A2216" s="13"/>
      <c r="B2216" s="252"/>
      <c r="C2216" s="253"/>
      <c r="D2216" s="233" t="s">
        <v>364</v>
      </c>
      <c r="E2216" s="254" t="s">
        <v>1</v>
      </c>
      <c r="F2216" s="255" t="s">
        <v>2034</v>
      </c>
      <c r="G2216" s="253"/>
      <c r="H2216" s="254" t="s">
        <v>1</v>
      </c>
      <c r="I2216" s="256"/>
      <c r="J2216" s="253"/>
      <c r="K2216" s="253"/>
      <c r="L2216" s="257"/>
      <c r="M2216" s="258"/>
      <c r="N2216" s="259"/>
      <c r="O2216" s="259"/>
      <c r="P2216" s="259"/>
      <c r="Q2216" s="259"/>
      <c r="R2216" s="259"/>
      <c r="S2216" s="259"/>
      <c r="T2216" s="260"/>
      <c r="U2216" s="13"/>
      <c r="V2216" s="13"/>
      <c r="W2216" s="13"/>
      <c r="X2216" s="13"/>
      <c r="Y2216" s="13"/>
      <c r="Z2216" s="13"/>
      <c r="AA2216" s="13"/>
      <c r="AB2216" s="13"/>
      <c r="AC2216" s="13"/>
      <c r="AD2216" s="13"/>
      <c r="AE2216" s="13"/>
      <c r="AT2216" s="261" t="s">
        <v>364</v>
      </c>
      <c r="AU2216" s="261" t="s">
        <v>90</v>
      </c>
      <c r="AV2216" s="13" t="s">
        <v>88</v>
      </c>
      <c r="AW2216" s="13" t="s">
        <v>36</v>
      </c>
      <c r="AX2216" s="13" t="s">
        <v>81</v>
      </c>
      <c r="AY2216" s="261" t="s">
        <v>215</v>
      </c>
    </row>
    <row r="2217" s="14" customFormat="1">
      <c r="A2217" s="14"/>
      <c r="B2217" s="262"/>
      <c r="C2217" s="263"/>
      <c r="D2217" s="233" t="s">
        <v>364</v>
      </c>
      <c r="E2217" s="264" t="s">
        <v>1</v>
      </c>
      <c r="F2217" s="265" t="s">
        <v>227</v>
      </c>
      <c r="G2217" s="263"/>
      <c r="H2217" s="266">
        <v>3</v>
      </c>
      <c r="I2217" s="267"/>
      <c r="J2217" s="263"/>
      <c r="K2217" s="263"/>
      <c r="L2217" s="268"/>
      <c r="M2217" s="269"/>
      <c r="N2217" s="270"/>
      <c r="O2217" s="270"/>
      <c r="P2217" s="270"/>
      <c r="Q2217" s="270"/>
      <c r="R2217" s="270"/>
      <c r="S2217" s="270"/>
      <c r="T2217" s="271"/>
      <c r="U2217" s="14"/>
      <c r="V2217" s="14"/>
      <c r="W2217" s="14"/>
      <c r="X2217" s="14"/>
      <c r="Y2217" s="14"/>
      <c r="Z2217" s="14"/>
      <c r="AA2217" s="14"/>
      <c r="AB2217" s="14"/>
      <c r="AC2217" s="14"/>
      <c r="AD2217" s="14"/>
      <c r="AE2217" s="14"/>
      <c r="AT2217" s="272" t="s">
        <v>364</v>
      </c>
      <c r="AU2217" s="272" t="s">
        <v>90</v>
      </c>
      <c r="AV2217" s="14" t="s">
        <v>90</v>
      </c>
      <c r="AW2217" s="14" t="s">
        <v>36</v>
      </c>
      <c r="AX2217" s="14" t="s">
        <v>81</v>
      </c>
      <c r="AY2217" s="272" t="s">
        <v>215</v>
      </c>
    </row>
    <row r="2218" s="15" customFormat="1">
      <c r="A2218" s="15"/>
      <c r="B2218" s="273"/>
      <c r="C2218" s="274"/>
      <c r="D2218" s="233" t="s">
        <v>364</v>
      </c>
      <c r="E2218" s="275" t="s">
        <v>1</v>
      </c>
      <c r="F2218" s="276" t="s">
        <v>368</v>
      </c>
      <c r="G2218" s="274"/>
      <c r="H2218" s="277">
        <v>3</v>
      </c>
      <c r="I2218" s="278"/>
      <c r="J2218" s="274"/>
      <c r="K2218" s="274"/>
      <c r="L2218" s="279"/>
      <c r="M2218" s="280"/>
      <c r="N2218" s="281"/>
      <c r="O2218" s="281"/>
      <c r="P2218" s="281"/>
      <c r="Q2218" s="281"/>
      <c r="R2218" s="281"/>
      <c r="S2218" s="281"/>
      <c r="T2218" s="282"/>
      <c r="U2218" s="15"/>
      <c r="V2218" s="15"/>
      <c r="W2218" s="15"/>
      <c r="X2218" s="15"/>
      <c r="Y2218" s="15"/>
      <c r="Z2218" s="15"/>
      <c r="AA2218" s="15"/>
      <c r="AB2218" s="15"/>
      <c r="AC2218" s="15"/>
      <c r="AD2218" s="15"/>
      <c r="AE2218" s="15"/>
      <c r="AT2218" s="283" t="s">
        <v>364</v>
      </c>
      <c r="AU2218" s="283" t="s">
        <v>90</v>
      </c>
      <c r="AV2218" s="15" t="s">
        <v>214</v>
      </c>
      <c r="AW2218" s="15" t="s">
        <v>36</v>
      </c>
      <c r="AX2218" s="15" t="s">
        <v>88</v>
      </c>
      <c r="AY2218" s="283" t="s">
        <v>215</v>
      </c>
    </row>
    <row r="2219" s="2" customFormat="1" ht="21.75" customHeight="1">
      <c r="A2219" s="39"/>
      <c r="B2219" s="40"/>
      <c r="C2219" s="295" t="s">
        <v>2045</v>
      </c>
      <c r="D2219" s="295" t="s">
        <v>539</v>
      </c>
      <c r="E2219" s="296" t="s">
        <v>2046</v>
      </c>
      <c r="F2219" s="297" t="s">
        <v>2047</v>
      </c>
      <c r="G2219" s="298" t="s">
        <v>716</v>
      </c>
      <c r="H2219" s="299">
        <v>3</v>
      </c>
      <c r="I2219" s="300"/>
      <c r="J2219" s="301">
        <f>ROUND(I2219*H2219,2)</f>
        <v>0</v>
      </c>
      <c r="K2219" s="297" t="s">
        <v>359</v>
      </c>
      <c r="L2219" s="302"/>
      <c r="M2219" s="303" t="s">
        <v>1</v>
      </c>
      <c r="N2219" s="304" t="s">
        <v>46</v>
      </c>
      <c r="O2219" s="92"/>
      <c r="P2219" s="229">
        <f>O2219*H2219</f>
        <v>0</v>
      </c>
      <c r="Q2219" s="229">
        <v>0.001</v>
      </c>
      <c r="R2219" s="229">
        <f>Q2219*H2219</f>
        <v>0.0030000000000000001</v>
      </c>
      <c r="S2219" s="229">
        <v>0</v>
      </c>
      <c r="T2219" s="230">
        <f>S2219*H2219</f>
        <v>0</v>
      </c>
      <c r="U2219" s="39"/>
      <c r="V2219" s="39"/>
      <c r="W2219" s="39"/>
      <c r="X2219" s="39"/>
      <c r="Y2219" s="39"/>
      <c r="Z2219" s="39"/>
      <c r="AA2219" s="39"/>
      <c r="AB2219" s="39"/>
      <c r="AC2219" s="39"/>
      <c r="AD2219" s="39"/>
      <c r="AE2219" s="39"/>
      <c r="AR2219" s="231" t="s">
        <v>251</v>
      </c>
      <c r="AT2219" s="231" t="s">
        <v>539</v>
      </c>
      <c r="AU2219" s="231" t="s">
        <v>90</v>
      </c>
      <c r="AY2219" s="18" t="s">
        <v>215</v>
      </c>
      <c r="BE2219" s="232">
        <f>IF(N2219="základní",J2219,0)</f>
        <v>0</v>
      </c>
      <c r="BF2219" s="232">
        <f>IF(N2219="snížená",J2219,0)</f>
        <v>0</v>
      </c>
      <c r="BG2219" s="232">
        <f>IF(N2219="zákl. přenesená",J2219,0)</f>
        <v>0</v>
      </c>
      <c r="BH2219" s="232">
        <f>IF(N2219="sníž. přenesená",J2219,0)</f>
        <v>0</v>
      </c>
      <c r="BI2219" s="232">
        <f>IF(N2219="nulová",J2219,0)</f>
        <v>0</v>
      </c>
      <c r="BJ2219" s="18" t="s">
        <v>88</v>
      </c>
      <c r="BK2219" s="232">
        <f>ROUND(I2219*H2219,2)</f>
        <v>0</v>
      </c>
      <c r="BL2219" s="18" t="s">
        <v>214</v>
      </c>
      <c r="BM2219" s="231" t="s">
        <v>2048</v>
      </c>
    </row>
    <row r="2220" s="2" customFormat="1">
      <c r="A2220" s="39"/>
      <c r="B2220" s="40"/>
      <c r="C2220" s="41"/>
      <c r="D2220" s="233" t="s">
        <v>221</v>
      </c>
      <c r="E2220" s="41"/>
      <c r="F2220" s="234" t="s">
        <v>2047</v>
      </c>
      <c r="G2220" s="41"/>
      <c r="H2220" s="41"/>
      <c r="I2220" s="235"/>
      <c r="J2220" s="41"/>
      <c r="K2220" s="41"/>
      <c r="L2220" s="45"/>
      <c r="M2220" s="236"/>
      <c r="N2220" s="237"/>
      <c r="O2220" s="92"/>
      <c r="P2220" s="92"/>
      <c r="Q2220" s="92"/>
      <c r="R2220" s="92"/>
      <c r="S2220" s="92"/>
      <c r="T2220" s="93"/>
      <c r="U2220" s="39"/>
      <c r="V2220" s="39"/>
      <c r="W2220" s="39"/>
      <c r="X2220" s="39"/>
      <c r="Y2220" s="39"/>
      <c r="Z2220" s="39"/>
      <c r="AA2220" s="39"/>
      <c r="AB2220" s="39"/>
      <c r="AC2220" s="39"/>
      <c r="AD2220" s="39"/>
      <c r="AE2220" s="39"/>
      <c r="AT2220" s="18" t="s">
        <v>221</v>
      </c>
      <c r="AU2220" s="18" t="s">
        <v>90</v>
      </c>
    </row>
    <row r="2221" s="2" customFormat="1" ht="33" customHeight="1">
      <c r="A2221" s="39"/>
      <c r="B2221" s="40"/>
      <c r="C2221" s="220" t="s">
        <v>2049</v>
      </c>
      <c r="D2221" s="220" t="s">
        <v>216</v>
      </c>
      <c r="E2221" s="221" t="s">
        <v>2050</v>
      </c>
      <c r="F2221" s="222" t="s">
        <v>2051</v>
      </c>
      <c r="G2221" s="223" t="s">
        <v>716</v>
      </c>
      <c r="H2221" s="224">
        <v>16</v>
      </c>
      <c r="I2221" s="225"/>
      <c r="J2221" s="226">
        <f>ROUND(I2221*H2221,2)</f>
        <v>0</v>
      </c>
      <c r="K2221" s="222" t="s">
        <v>359</v>
      </c>
      <c r="L2221" s="45"/>
      <c r="M2221" s="227" t="s">
        <v>1</v>
      </c>
      <c r="N2221" s="228" t="s">
        <v>46</v>
      </c>
      <c r="O2221" s="92"/>
      <c r="P2221" s="229">
        <f>O2221*H2221</f>
        <v>0</v>
      </c>
      <c r="Q2221" s="229">
        <v>0</v>
      </c>
      <c r="R2221" s="229">
        <f>Q2221*H2221</f>
        <v>0</v>
      </c>
      <c r="S2221" s="229">
        <v>0</v>
      </c>
      <c r="T2221" s="230">
        <f>S2221*H2221</f>
        <v>0</v>
      </c>
      <c r="U2221" s="39"/>
      <c r="V2221" s="39"/>
      <c r="W2221" s="39"/>
      <c r="X2221" s="39"/>
      <c r="Y2221" s="39"/>
      <c r="Z2221" s="39"/>
      <c r="AA2221" s="39"/>
      <c r="AB2221" s="39"/>
      <c r="AC2221" s="39"/>
      <c r="AD2221" s="39"/>
      <c r="AE2221" s="39"/>
      <c r="AR2221" s="231" t="s">
        <v>214</v>
      </c>
      <c r="AT2221" s="231" t="s">
        <v>216</v>
      </c>
      <c r="AU2221" s="231" t="s">
        <v>90</v>
      </c>
      <c r="AY2221" s="18" t="s">
        <v>215</v>
      </c>
      <c r="BE2221" s="232">
        <f>IF(N2221="základní",J2221,0)</f>
        <v>0</v>
      </c>
      <c r="BF2221" s="232">
        <f>IF(N2221="snížená",J2221,0)</f>
        <v>0</v>
      </c>
      <c r="BG2221" s="232">
        <f>IF(N2221="zákl. přenesená",J2221,0)</f>
        <v>0</v>
      </c>
      <c r="BH2221" s="232">
        <f>IF(N2221="sníž. přenesená",J2221,0)</f>
        <v>0</v>
      </c>
      <c r="BI2221" s="232">
        <f>IF(N2221="nulová",J2221,0)</f>
        <v>0</v>
      </c>
      <c r="BJ2221" s="18" t="s">
        <v>88</v>
      </c>
      <c r="BK2221" s="232">
        <f>ROUND(I2221*H2221,2)</f>
        <v>0</v>
      </c>
      <c r="BL2221" s="18" t="s">
        <v>214</v>
      </c>
      <c r="BM2221" s="231" t="s">
        <v>2052</v>
      </c>
    </row>
    <row r="2222" s="2" customFormat="1">
      <c r="A2222" s="39"/>
      <c r="B2222" s="40"/>
      <c r="C2222" s="41"/>
      <c r="D2222" s="233" t="s">
        <v>221</v>
      </c>
      <c r="E2222" s="41"/>
      <c r="F2222" s="234" t="s">
        <v>2053</v>
      </c>
      <c r="G2222" s="41"/>
      <c r="H2222" s="41"/>
      <c r="I2222" s="235"/>
      <c r="J2222" s="41"/>
      <c r="K2222" s="41"/>
      <c r="L2222" s="45"/>
      <c r="M2222" s="236"/>
      <c r="N2222" s="237"/>
      <c r="O2222" s="92"/>
      <c r="P2222" s="92"/>
      <c r="Q2222" s="92"/>
      <c r="R2222" s="92"/>
      <c r="S2222" s="92"/>
      <c r="T2222" s="93"/>
      <c r="U2222" s="39"/>
      <c r="V2222" s="39"/>
      <c r="W2222" s="39"/>
      <c r="X2222" s="39"/>
      <c r="Y2222" s="39"/>
      <c r="Z2222" s="39"/>
      <c r="AA2222" s="39"/>
      <c r="AB2222" s="39"/>
      <c r="AC2222" s="39"/>
      <c r="AD2222" s="39"/>
      <c r="AE2222" s="39"/>
      <c r="AT2222" s="18" t="s">
        <v>221</v>
      </c>
      <c r="AU2222" s="18" t="s">
        <v>90</v>
      </c>
    </row>
    <row r="2223" s="2" customFormat="1">
      <c r="A2223" s="39"/>
      <c r="B2223" s="40"/>
      <c r="C2223" s="41"/>
      <c r="D2223" s="250" t="s">
        <v>362</v>
      </c>
      <c r="E2223" s="41"/>
      <c r="F2223" s="251" t="s">
        <v>2054</v>
      </c>
      <c r="G2223" s="41"/>
      <c r="H2223" s="41"/>
      <c r="I2223" s="235"/>
      <c r="J2223" s="41"/>
      <c r="K2223" s="41"/>
      <c r="L2223" s="45"/>
      <c r="M2223" s="236"/>
      <c r="N2223" s="237"/>
      <c r="O2223" s="92"/>
      <c r="P2223" s="92"/>
      <c r="Q2223" s="92"/>
      <c r="R2223" s="92"/>
      <c r="S2223" s="92"/>
      <c r="T2223" s="93"/>
      <c r="U2223" s="39"/>
      <c r="V2223" s="39"/>
      <c r="W2223" s="39"/>
      <c r="X2223" s="39"/>
      <c r="Y2223" s="39"/>
      <c r="Z2223" s="39"/>
      <c r="AA2223" s="39"/>
      <c r="AB2223" s="39"/>
      <c r="AC2223" s="39"/>
      <c r="AD2223" s="39"/>
      <c r="AE2223" s="39"/>
      <c r="AT2223" s="18" t="s">
        <v>362</v>
      </c>
      <c r="AU2223" s="18" t="s">
        <v>90</v>
      </c>
    </row>
    <row r="2224" s="13" customFormat="1">
      <c r="A2224" s="13"/>
      <c r="B2224" s="252"/>
      <c r="C2224" s="253"/>
      <c r="D2224" s="233" t="s">
        <v>364</v>
      </c>
      <c r="E2224" s="254" t="s">
        <v>1</v>
      </c>
      <c r="F2224" s="255" t="s">
        <v>2034</v>
      </c>
      <c r="G2224" s="253"/>
      <c r="H2224" s="254" t="s">
        <v>1</v>
      </c>
      <c r="I2224" s="256"/>
      <c r="J2224" s="253"/>
      <c r="K2224" s="253"/>
      <c r="L2224" s="257"/>
      <c r="M2224" s="258"/>
      <c r="N2224" s="259"/>
      <c r="O2224" s="259"/>
      <c r="P2224" s="259"/>
      <c r="Q2224" s="259"/>
      <c r="R2224" s="259"/>
      <c r="S2224" s="259"/>
      <c r="T2224" s="260"/>
      <c r="U2224" s="13"/>
      <c r="V2224" s="13"/>
      <c r="W2224" s="13"/>
      <c r="X2224" s="13"/>
      <c r="Y2224" s="13"/>
      <c r="Z2224" s="13"/>
      <c r="AA2224" s="13"/>
      <c r="AB2224" s="13"/>
      <c r="AC2224" s="13"/>
      <c r="AD2224" s="13"/>
      <c r="AE2224" s="13"/>
      <c r="AT2224" s="261" t="s">
        <v>364</v>
      </c>
      <c r="AU2224" s="261" t="s">
        <v>90</v>
      </c>
      <c r="AV2224" s="13" t="s">
        <v>88</v>
      </c>
      <c r="AW2224" s="13" t="s">
        <v>36</v>
      </c>
      <c r="AX2224" s="13" t="s">
        <v>81</v>
      </c>
      <c r="AY2224" s="261" t="s">
        <v>215</v>
      </c>
    </row>
    <row r="2225" s="14" customFormat="1">
      <c r="A2225" s="14"/>
      <c r="B2225" s="262"/>
      <c r="C2225" s="263"/>
      <c r="D2225" s="233" t="s">
        <v>364</v>
      </c>
      <c r="E2225" s="264" t="s">
        <v>1</v>
      </c>
      <c r="F2225" s="265" t="s">
        <v>291</v>
      </c>
      <c r="G2225" s="263"/>
      <c r="H2225" s="266">
        <v>16</v>
      </c>
      <c r="I2225" s="267"/>
      <c r="J2225" s="263"/>
      <c r="K2225" s="263"/>
      <c r="L2225" s="268"/>
      <c r="M2225" s="269"/>
      <c r="N2225" s="270"/>
      <c r="O2225" s="270"/>
      <c r="P2225" s="270"/>
      <c r="Q2225" s="270"/>
      <c r="R2225" s="270"/>
      <c r="S2225" s="270"/>
      <c r="T2225" s="271"/>
      <c r="U2225" s="14"/>
      <c r="V2225" s="14"/>
      <c r="W2225" s="14"/>
      <c r="X2225" s="14"/>
      <c r="Y2225" s="14"/>
      <c r="Z2225" s="14"/>
      <c r="AA2225" s="14"/>
      <c r="AB2225" s="14"/>
      <c r="AC2225" s="14"/>
      <c r="AD2225" s="14"/>
      <c r="AE2225" s="14"/>
      <c r="AT2225" s="272" t="s">
        <v>364</v>
      </c>
      <c r="AU2225" s="272" t="s">
        <v>90</v>
      </c>
      <c r="AV2225" s="14" t="s">
        <v>90</v>
      </c>
      <c r="AW2225" s="14" t="s">
        <v>36</v>
      </c>
      <c r="AX2225" s="14" t="s">
        <v>81</v>
      </c>
      <c r="AY2225" s="272" t="s">
        <v>215</v>
      </c>
    </row>
    <row r="2226" s="15" customFormat="1">
      <c r="A2226" s="15"/>
      <c r="B2226" s="273"/>
      <c r="C2226" s="274"/>
      <c r="D2226" s="233" t="s">
        <v>364</v>
      </c>
      <c r="E2226" s="275" t="s">
        <v>1</v>
      </c>
      <c r="F2226" s="276" t="s">
        <v>368</v>
      </c>
      <c r="G2226" s="274"/>
      <c r="H2226" s="277">
        <v>16</v>
      </c>
      <c r="I2226" s="278"/>
      <c r="J2226" s="274"/>
      <c r="K2226" s="274"/>
      <c r="L2226" s="279"/>
      <c r="M2226" s="280"/>
      <c r="N2226" s="281"/>
      <c r="O2226" s="281"/>
      <c r="P2226" s="281"/>
      <c r="Q2226" s="281"/>
      <c r="R2226" s="281"/>
      <c r="S2226" s="281"/>
      <c r="T2226" s="282"/>
      <c r="U2226" s="15"/>
      <c r="V2226" s="15"/>
      <c r="W2226" s="15"/>
      <c r="X2226" s="15"/>
      <c r="Y2226" s="15"/>
      <c r="Z2226" s="15"/>
      <c r="AA2226" s="15"/>
      <c r="AB2226" s="15"/>
      <c r="AC2226" s="15"/>
      <c r="AD2226" s="15"/>
      <c r="AE2226" s="15"/>
      <c r="AT2226" s="283" t="s">
        <v>364</v>
      </c>
      <c r="AU2226" s="283" t="s">
        <v>90</v>
      </c>
      <c r="AV2226" s="15" t="s">
        <v>214</v>
      </c>
      <c r="AW2226" s="15" t="s">
        <v>36</v>
      </c>
      <c r="AX2226" s="15" t="s">
        <v>88</v>
      </c>
      <c r="AY2226" s="283" t="s">
        <v>215</v>
      </c>
    </row>
    <row r="2227" s="2" customFormat="1" ht="24.15" customHeight="1">
      <c r="A2227" s="39"/>
      <c r="B2227" s="40"/>
      <c r="C2227" s="295" t="s">
        <v>2055</v>
      </c>
      <c r="D2227" s="295" t="s">
        <v>539</v>
      </c>
      <c r="E2227" s="296" t="s">
        <v>2056</v>
      </c>
      <c r="F2227" s="297" t="s">
        <v>2057</v>
      </c>
      <c r="G2227" s="298" t="s">
        <v>716</v>
      </c>
      <c r="H2227" s="299">
        <v>16</v>
      </c>
      <c r="I2227" s="300"/>
      <c r="J2227" s="301">
        <f>ROUND(I2227*H2227,2)</f>
        <v>0</v>
      </c>
      <c r="K2227" s="297" t="s">
        <v>359</v>
      </c>
      <c r="L2227" s="302"/>
      <c r="M2227" s="303" t="s">
        <v>1</v>
      </c>
      <c r="N2227" s="304" t="s">
        <v>46</v>
      </c>
      <c r="O2227" s="92"/>
      <c r="P2227" s="229">
        <f>O2227*H2227</f>
        <v>0</v>
      </c>
      <c r="Q2227" s="229">
        <v>0.00125</v>
      </c>
      <c r="R2227" s="229">
        <f>Q2227*H2227</f>
        <v>0.02</v>
      </c>
      <c r="S2227" s="229">
        <v>0</v>
      </c>
      <c r="T2227" s="230">
        <f>S2227*H2227</f>
        <v>0</v>
      </c>
      <c r="U2227" s="39"/>
      <c r="V2227" s="39"/>
      <c r="W2227" s="39"/>
      <c r="X2227" s="39"/>
      <c r="Y2227" s="39"/>
      <c r="Z2227" s="39"/>
      <c r="AA2227" s="39"/>
      <c r="AB2227" s="39"/>
      <c r="AC2227" s="39"/>
      <c r="AD2227" s="39"/>
      <c r="AE2227" s="39"/>
      <c r="AR2227" s="231" t="s">
        <v>251</v>
      </c>
      <c r="AT2227" s="231" t="s">
        <v>539</v>
      </c>
      <c r="AU2227" s="231" t="s">
        <v>90</v>
      </c>
      <c r="AY2227" s="18" t="s">
        <v>215</v>
      </c>
      <c r="BE2227" s="232">
        <f>IF(N2227="základní",J2227,0)</f>
        <v>0</v>
      </c>
      <c r="BF2227" s="232">
        <f>IF(N2227="snížená",J2227,0)</f>
        <v>0</v>
      </c>
      <c r="BG2227" s="232">
        <f>IF(N2227="zákl. přenesená",J2227,0)</f>
        <v>0</v>
      </c>
      <c r="BH2227" s="232">
        <f>IF(N2227="sníž. přenesená",J2227,0)</f>
        <v>0</v>
      </c>
      <c r="BI2227" s="232">
        <f>IF(N2227="nulová",J2227,0)</f>
        <v>0</v>
      </c>
      <c r="BJ2227" s="18" t="s">
        <v>88</v>
      </c>
      <c r="BK2227" s="232">
        <f>ROUND(I2227*H2227,2)</f>
        <v>0</v>
      </c>
      <c r="BL2227" s="18" t="s">
        <v>214</v>
      </c>
      <c r="BM2227" s="231" t="s">
        <v>2058</v>
      </c>
    </row>
    <row r="2228" s="2" customFormat="1">
      <c r="A2228" s="39"/>
      <c r="B2228" s="40"/>
      <c r="C2228" s="41"/>
      <c r="D2228" s="233" t="s">
        <v>221</v>
      </c>
      <c r="E2228" s="41"/>
      <c r="F2228" s="234" t="s">
        <v>2057</v>
      </c>
      <c r="G2228" s="41"/>
      <c r="H2228" s="41"/>
      <c r="I2228" s="235"/>
      <c r="J2228" s="41"/>
      <c r="K2228" s="41"/>
      <c r="L2228" s="45"/>
      <c r="M2228" s="236"/>
      <c r="N2228" s="237"/>
      <c r="O2228" s="92"/>
      <c r="P2228" s="92"/>
      <c r="Q2228" s="92"/>
      <c r="R2228" s="92"/>
      <c r="S2228" s="92"/>
      <c r="T2228" s="93"/>
      <c r="U2228" s="39"/>
      <c r="V2228" s="39"/>
      <c r="W2228" s="39"/>
      <c r="X2228" s="39"/>
      <c r="Y2228" s="39"/>
      <c r="Z2228" s="39"/>
      <c r="AA2228" s="39"/>
      <c r="AB2228" s="39"/>
      <c r="AC2228" s="39"/>
      <c r="AD2228" s="39"/>
      <c r="AE2228" s="39"/>
      <c r="AT2228" s="18" t="s">
        <v>221</v>
      </c>
      <c r="AU2228" s="18" t="s">
        <v>90</v>
      </c>
    </row>
    <row r="2229" s="11" customFormat="1" ht="22.8" customHeight="1">
      <c r="A2229" s="11"/>
      <c r="B2229" s="206"/>
      <c r="C2229" s="207"/>
      <c r="D2229" s="208" t="s">
        <v>80</v>
      </c>
      <c r="E2229" s="248" t="s">
        <v>256</v>
      </c>
      <c r="F2229" s="248" t="s">
        <v>2059</v>
      </c>
      <c r="G2229" s="207"/>
      <c r="H2229" s="207"/>
      <c r="I2229" s="210"/>
      <c r="J2229" s="249">
        <f>BK2229</f>
        <v>0</v>
      </c>
      <c r="K2229" s="207"/>
      <c r="L2229" s="212"/>
      <c r="M2229" s="213"/>
      <c r="N2229" s="214"/>
      <c r="O2229" s="214"/>
      <c r="P2229" s="215">
        <f>P2230+P2279</f>
        <v>0</v>
      </c>
      <c r="Q2229" s="214"/>
      <c r="R2229" s="215">
        <f>R2230+R2279</f>
        <v>0.62834555999999997</v>
      </c>
      <c r="S2229" s="214"/>
      <c r="T2229" s="216">
        <f>T2230+T2279</f>
        <v>0.0625</v>
      </c>
      <c r="U2229" s="11"/>
      <c r="V2229" s="11"/>
      <c r="W2229" s="11"/>
      <c r="X2229" s="11"/>
      <c r="Y2229" s="11"/>
      <c r="Z2229" s="11"/>
      <c r="AA2229" s="11"/>
      <c r="AB2229" s="11"/>
      <c r="AC2229" s="11"/>
      <c r="AD2229" s="11"/>
      <c r="AE2229" s="11"/>
      <c r="AR2229" s="217" t="s">
        <v>88</v>
      </c>
      <c r="AT2229" s="218" t="s">
        <v>80</v>
      </c>
      <c r="AU2229" s="218" t="s">
        <v>88</v>
      </c>
      <c r="AY2229" s="217" t="s">
        <v>215</v>
      </c>
      <c r="BK2229" s="219">
        <f>BK2230+BK2279</f>
        <v>0</v>
      </c>
    </row>
    <row r="2230" s="11" customFormat="1" ht="20.88" customHeight="1">
      <c r="A2230" s="11"/>
      <c r="B2230" s="206"/>
      <c r="C2230" s="207"/>
      <c r="D2230" s="208" t="s">
        <v>80</v>
      </c>
      <c r="E2230" s="248" t="s">
        <v>1459</v>
      </c>
      <c r="F2230" s="248" t="s">
        <v>2060</v>
      </c>
      <c r="G2230" s="207"/>
      <c r="H2230" s="207"/>
      <c r="I2230" s="210"/>
      <c r="J2230" s="249">
        <f>BK2230</f>
        <v>0</v>
      </c>
      <c r="K2230" s="207"/>
      <c r="L2230" s="212"/>
      <c r="M2230" s="213"/>
      <c r="N2230" s="214"/>
      <c r="O2230" s="214"/>
      <c r="P2230" s="215">
        <f>SUM(P2231:P2278)</f>
        <v>0</v>
      </c>
      <c r="Q2230" s="214"/>
      <c r="R2230" s="215">
        <f>SUM(R2231:R2278)</f>
        <v>0</v>
      </c>
      <c r="S2230" s="214"/>
      <c r="T2230" s="216">
        <f>SUM(T2231:T2278)</f>
        <v>0</v>
      </c>
      <c r="U2230" s="11"/>
      <c r="V2230" s="11"/>
      <c r="W2230" s="11"/>
      <c r="X2230" s="11"/>
      <c r="Y2230" s="11"/>
      <c r="Z2230" s="11"/>
      <c r="AA2230" s="11"/>
      <c r="AB2230" s="11"/>
      <c r="AC2230" s="11"/>
      <c r="AD2230" s="11"/>
      <c r="AE2230" s="11"/>
      <c r="AR2230" s="217" t="s">
        <v>88</v>
      </c>
      <c r="AT2230" s="218" t="s">
        <v>80</v>
      </c>
      <c r="AU2230" s="218" t="s">
        <v>90</v>
      </c>
      <c r="AY2230" s="217" t="s">
        <v>215</v>
      </c>
      <c r="BK2230" s="219">
        <f>SUM(BK2231:BK2278)</f>
        <v>0</v>
      </c>
    </row>
    <row r="2231" s="2" customFormat="1" ht="33" customHeight="1">
      <c r="A2231" s="39"/>
      <c r="B2231" s="40"/>
      <c r="C2231" s="220" t="s">
        <v>2061</v>
      </c>
      <c r="D2231" s="220" t="s">
        <v>216</v>
      </c>
      <c r="E2231" s="221" t="s">
        <v>2062</v>
      </c>
      <c r="F2231" s="222" t="s">
        <v>2063</v>
      </c>
      <c r="G2231" s="223" t="s">
        <v>523</v>
      </c>
      <c r="H2231" s="224">
        <v>1147.3440000000001</v>
      </c>
      <c r="I2231" s="225"/>
      <c r="J2231" s="226">
        <f>ROUND(I2231*H2231,2)</f>
        <v>0</v>
      </c>
      <c r="K2231" s="222" t="s">
        <v>359</v>
      </c>
      <c r="L2231" s="45"/>
      <c r="M2231" s="227" t="s">
        <v>1</v>
      </c>
      <c r="N2231" s="228" t="s">
        <v>46</v>
      </c>
      <c r="O2231" s="92"/>
      <c r="P2231" s="229">
        <f>O2231*H2231</f>
        <v>0</v>
      </c>
      <c r="Q2231" s="229">
        <v>0</v>
      </c>
      <c r="R2231" s="229">
        <f>Q2231*H2231</f>
        <v>0</v>
      </c>
      <c r="S2231" s="229">
        <v>0</v>
      </c>
      <c r="T2231" s="230">
        <f>S2231*H2231</f>
        <v>0</v>
      </c>
      <c r="U2231" s="39"/>
      <c r="V2231" s="39"/>
      <c r="W2231" s="39"/>
      <c r="X2231" s="39"/>
      <c r="Y2231" s="39"/>
      <c r="Z2231" s="39"/>
      <c r="AA2231" s="39"/>
      <c r="AB2231" s="39"/>
      <c r="AC2231" s="39"/>
      <c r="AD2231" s="39"/>
      <c r="AE2231" s="39"/>
      <c r="AR2231" s="231" t="s">
        <v>214</v>
      </c>
      <c r="AT2231" s="231" t="s">
        <v>216</v>
      </c>
      <c r="AU2231" s="231" t="s">
        <v>227</v>
      </c>
      <c r="AY2231" s="18" t="s">
        <v>215</v>
      </c>
      <c r="BE2231" s="232">
        <f>IF(N2231="základní",J2231,0)</f>
        <v>0</v>
      </c>
      <c r="BF2231" s="232">
        <f>IF(N2231="snížená",J2231,0)</f>
        <v>0</v>
      </c>
      <c r="BG2231" s="232">
        <f>IF(N2231="zákl. přenesená",J2231,0)</f>
        <v>0</v>
      </c>
      <c r="BH2231" s="232">
        <f>IF(N2231="sníž. přenesená",J2231,0)</f>
        <v>0</v>
      </c>
      <c r="BI2231" s="232">
        <f>IF(N2231="nulová",J2231,0)</f>
        <v>0</v>
      </c>
      <c r="BJ2231" s="18" t="s">
        <v>88</v>
      </c>
      <c r="BK2231" s="232">
        <f>ROUND(I2231*H2231,2)</f>
        <v>0</v>
      </c>
      <c r="BL2231" s="18" t="s">
        <v>214</v>
      </c>
      <c r="BM2231" s="231" t="s">
        <v>2064</v>
      </c>
    </row>
    <row r="2232" s="2" customFormat="1">
      <c r="A2232" s="39"/>
      <c r="B2232" s="40"/>
      <c r="C2232" s="41"/>
      <c r="D2232" s="233" t="s">
        <v>221</v>
      </c>
      <c r="E2232" s="41"/>
      <c r="F2232" s="234" t="s">
        <v>2065</v>
      </c>
      <c r="G2232" s="41"/>
      <c r="H2232" s="41"/>
      <c r="I2232" s="235"/>
      <c r="J2232" s="41"/>
      <c r="K2232" s="41"/>
      <c r="L2232" s="45"/>
      <c r="M2232" s="236"/>
      <c r="N2232" s="237"/>
      <c r="O2232" s="92"/>
      <c r="P2232" s="92"/>
      <c r="Q2232" s="92"/>
      <c r="R2232" s="92"/>
      <c r="S2232" s="92"/>
      <c r="T2232" s="93"/>
      <c r="U2232" s="39"/>
      <c r="V2232" s="39"/>
      <c r="W2232" s="39"/>
      <c r="X2232" s="39"/>
      <c r="Y2232" s="39"/>
      <c r="Z2232" s="39"/>
      <c r="AA2232" s="39"/>
      <c r="AB2232" s="39"/>
      <c r="AC2232" s="39"/>
      <c r="AD2232" s="39"/>
      <c r="AE2232" s="39"/>
      <c r="AT2232" s="18" t="s">
        <v>221</v>
      </c>
      <c r="AU2232" s="18" t="s">
        <v>227</v>
      </c>
    </row>
    <row r="2233" s="2" customFormat="1">
      <c r="A2233" s="39"/>
      <c r="B2233" s="40"/>
      <c r="C2233" s="41"/>
      <c r="D2233" s="250" t="s">
        <v>362</v>
      </c>
      <c r="E2233" s="41"/>
      <c r="F2233" s="251" t="s">
        <v>2066</v>
      </c>
      <c r="G2233" s="41"/>
      <c r="H2233" s="41"/>
      <c r="I2233" s="235"/>
      <c r="J2233" s="41"/>
      <c r="K2233" s="41"/>
      <c r="L2233" s="45"/>
      <c r="M2233" s="236"/>
      <c r="N2233" s="237"/>
      <c r="O2233" s="92"/>
      <c r="P2233" s="92"/>
      <c r="Q2233" s="92"/>
      <c r="R2233" s="92"/>
      <c r="S2233" s="92"/>
      <c r="T2233" s="93"/>
      <c r="U2233" s="39"/>
      <c r="V2233" s="39"/>
      <c r="W2233" s="39"/>
      <c r="X2233" s="39"/>
      <c r="Y2233" s="39"/>
      <c r="Z2233" s="39"/>
      <c r="AA2233" s="39"/>
      <c r="AB2233" s="39"/>
      <c r="AC2233" s="39"/>
      <c r="AD2233" s="39"/>
      <c r="AE2233" s="39"/>
      <c r="AT2233" s="18" t="s">
        <v>362</v>
      </c>
      <c r="AU2233" s="18" t="s">
        <v>227</v>
      </c>
    </row>
    <row r="2234" s="13" customFormat="1">
      <c r="A2234" s="13"/>
      <c r="B2234" s="252"/>
      <c r="C2234" s="253"/>
      <c r="D2234" s="233" t="s">
        <v>364</v>
      </c>
      <c r="E2234" s="254" t="s">
        <v>1</v>
      </c>
      <c r="F2234" s="255" t="s">
        <v>822</v>
      </c>
      <c r="G2234" s="253"/>
      <c r="H2234" s="254" t="s">
        <v>1</v>
      </c>
      <c r="I2234" s="256"/>
      <c r="J2234" s="253"/>
      <c r="K2234" s="253"/>
      <c r="L2234" s="257"/>
      <c r="M2234" s="258"/>
      <c r="N2234" s="259"/>
      <c r="O2234" s="259"/>
      <c r="P2234" s="259"/>
      <c r="Q2234" s="259"/>
      <c r="R2234" s="259"/>
      <c r="S2234" s="259"/>
      <c r="T2234" s="260"/>
      <c r="U2234" s="13"/>
      <c r="V2234" s="13"/>
      <c r="W2234" s="13"/>
      <c r="X2234" s="13"/>
      <c r="Y2234" s="13"/>
      <c r="Z2234" s="13"/>
      <c r="AA2234" s="13"/>
      <c r="AB2234" s="13"/>
      <c r="AC2234" s="13"/>
      <c r="AD2234" s="13"/>
      <c r="AE2234" s="13"/>
      <c r="AT2234" s="261" t="s">
        <v>364</v>
      </c>
      <c r="AU2234" s="261" t="s">
        <v>227</v>
      </c>
      <c r="AV2234" s="13" t="s">
        <v>88</v>
      </c>
      <c r="AW2234" s="13" t="s">
        <v>36</v>
      </c>
      <c r="AX2234" s="13" t="s">
        <v>81</v>
      </c>
      <c r="AY2234" s="261" t="s">
        <v>215</v>
      </c>
    </row>
    <row r="2235" s="13" customFormat="1">
      <c r="A2235" s="13"/>
      <c r="B2235" s="252"/>
      <c r="C2235" s="253"/>
      <c r="D2235" s="233" t="s">
        <v>364</v>
      </c>
      <c r="E2235" s="254" t="s">
        <v>1</v>
      </c>
      <c r="F2235" s="255" t="s">
        <v>389</v>
      </c>
      <c r="G2235" s="253"/>
      <c r="H2235" s="254" t="s">
        <v>1</v>
      </c>
      <c r="I2235" s="256"/>
      <c r="J2235" s="253"/>
      <c r="K2235" s="253"/>
      <c r="L2235" s="257"/>
      <c r="M2235" s="258"/>
      <c r="N2235" s="259"/>
      <c r="O2235" s="259"/>
      <c r="P2235" s="259"/>
      <c r="Q2235" s="259"/>
      <c r="R2235" s="259"/>
      <c r="S2235" s="259"/>
      <c r="T2235" s="260"/>
      <c r="U2235" s="13"/>
      <c r="V2235" s="13"/>
      <c r="W2235" s="13"/>
      <c r="X2235" s="13"/>
      <c r="Y2235" s="13"/>
      <c r="Z2235" s="13"/>
      <c r="AA2235" s="13"/>
      <c r="AB2235" s="13"/>
      <c r="AC2235" s="13"/>
      <c r="AD2235" s="13"/>
      <c r="AE2235" s="13"/>
      <c r="AT2235" s="261" t="s">
        <v>364</v>
      </c>
      <c r="AU2235" s="261" t="s">
        <v>227</v>
      </c>
      <c r="AV2235" s="13" t="s">
        <v>88</v>
      </c>
      <c r="AW2235" s="13" t="s">
        <v>36</v>
      </c>
      <c r="AX2235" s="13" t="s">
        <v>81</v>
      </c>
      <c r="AY2235" s="261" t="s">
        <v>215</v>
      </c>
    </row>
    <row r="2236" s="14" customFormat="1">
      <c r="A2236" s="14"/>
      <c r="B2236" s="262"/>
      <c r="C2236" s="263"/>
      <c r="D2236" s="233" t="s">
        <v>364</v>
      </c>
      <c r="E2236" s="264" t="s">
        <v>1</v>
      </c>
      <c r="F2236" s="265" t="s">
        <v>2067</v>
      </c>
      <c r="G2236" s="263"/>
      <c r="H2236" s="266">
        <v>116.45999999999999</v>
      </c>
      <c r="I2236" s="267"/>
      <c r="J2236" s="263"/>
      <c r="K2236" s="263"/>
      <c r="L2236" s="268"/>
      <c r="M2236" s="269"/>
      <c r="N2236" s="270"/>
      <c r="O2236" s="270"/>
      <c r="P2236" s="270"/>
      <c r="Q2236" s="270"/>
      <c r="R2236" s="270"/>
      <c r="S2236" s="270"/>
      <c r="T2236" s="271"/>
      <c r="U2236" s="14"/>
      <c r="V2236" s="14"/>
      <c r="W2236" s="14"/>
      <c r="X2236" s="14"/>
      <c r="Y2236" s="14"/>
      <c r="Z2236" s="14"/>
      <c r="AA2236" s="14"/>
      <c r="AB2236" s="14"/>
      <c r="AC2236" s="14"/>
      <c r="AD2236" s="14"/>
      <c r="AE2236" s="14"/>
      <c r="AT2236" s="272" t="s">
        <v>364</v>
      </c>
      <c r="AU2236" s="272" t="s">
        <v>227</v>
      </c>
      <c r="AV2236" s="14" t="s">
        <v>90</v>
      </c>
      <c r="AW2236" s="14" t="s">
        <v>36</v>
      </c>
      <c r="AX2236" s="14" t="s">
        <v>81</v>
      </c>
      <c r="AY2236" s="272" t="s">
        <v>215</v>
      </c>
    </row>
    <row r="2237" s="14" customFormat="1">
      <c r="A2237" s="14"/>
      <c r="B2237" s="262"/>
      <c r="C2237" s="263"/>
      <c r="D2237" s="233" t="s">
        <v>364</v>
      </c>
      <c r="E2237" s="264" t="s">
        <v>1</v>
      </c>
      <c r="F2237" s="265" t="s">
        <v>2068</v>
      </c>
      <c r="G2237" s="263"/>
      <c r="H2237" s="266">
        <v>119.27500000000001</v>
      </c>
      <c r="I2237" s="267"/>
      <c r="J2237" s="263"/>
      <c r="K2237" s="263"/>
      <c r="L2237" s="268"/>
      <c r="M2237" s="269"/>
      <c r="N2237" s="270"/>
      <c r="O2237" s="270"/>
      <c r="P2237" s="270"/>
      <c r="Q2237" s="270"/>
      <c r="R2237" s="270"/>
      <c r="S2237" s="270"/>
      <c r="T2237" s="271"/>
      <c r="U2237" s="14"/>
      <c r="V2237" s="14"/>
      <c r="W2237" s="14"/>
      <c r="X2237" s="14"/>
      <c r="Y2237" s="14"/>
      <c r="Z2237" s="14"/>
      <c r="AA2237" s="14"/>
      <c r="AB2237" s="14"/>
      <c r="AC2237" s="14"/>
      <c r="AD2237" s="14"/>
      <c r="AE2237" s="14"/>
      <c r="AT2237" s="272" t="s">
        <v>364</v>
      </c>
      <c r="AU2237" s="272" t="s">
        <v>227</v>
      </c>
      <c r="AV2237" s="14" t="s">
        <v>90</v>
      </c>
      <c r="AW2237" s="14" t="s">
        <v>36</v>
      </c>
      <c r="AX2237" s="14" t="s">
        <v>81</v>
      </c>
      <c r="AY2237" s="272" t="s">
        <v>215</v>
      </c>
    </row>
    <row r="2238" s="14" customFormat="1">
      <c r="A2238" s="14"/>
      <c r="B2238" s="262"/>
      <c r="C2238" s="263"/>
      <c r="D2238" s="233" t="s">
        <v>364</v>
      </c>
      <c r="E2238" s="264" t="s">
        <v>1</v>
      </c>
      <c r="F2238" s="265" t="s">
        <v>2069</v>
      </c>
      <c r="G2238" s="263"/>
      <c r="H2238" s="266">
        <v>111.8</v>
      </c>
      <c r="I2238" s="267"/>
      <c r="J2238" s="263"/>
      <c r="K2238" s="263"/>
      <c r="L2238" s="268"/>
      <c r="M2238" s="269"/>
      <c r="N2238" s="270"/>
      <c r="O2238" s="270"/>
      <c r="P2238" s="270"/>
      <c r="Q2238" s="270"/>
      <c r="R2238" s="270"/>
      <c r="S2238" s="270"/>
      <c r="T2238" s="271"/>
      <c r="U2238" s="14"/>
      <c r="V2238" s="14"/>
      <c r="W2238" s="14"/>
      <c r="X2238" s="14"/>
      <c r="Y2238" s="14"/>
      <c r="Z2238" s="14"/>
      <c r="AA2238" s="14"/>
      <c r="AB2238" s="14"/>
      <c r="AC2238" s="14"/>
      <c r="AD2238" s="14"/>
      <c r="AE2238" s="14"/>
      <c r="AT2238" s="272" t="s">
        <v>364</v>
      </c>
      <c r="AU2238" s="272" t="s">
        <v>227</v>
      </c>
      <c r="AV2238" s="14" t="s">
        <v>90</v>
      </c>
      <c r="AW2238" s="14" t="s">
        <v>36</v>
      </c>
      <c r="AX2238" s="14" t="s">
        <v>81</v>
      </c>
      <c r="AY2238" s="272" t="s">
        <v>215</v>
      </c>
    </row>
    <row r="2239" s="13" customFormat="1">
      <c r="A2239" s="13"/>
      <c r="B2239" s="252"/>
      <c r="C2239" s="253"/>
      <c r="D2239" s="233" t="s">
        <v>364</v>
      </c>
      <c r="E2239" s="254" t="s">
        <v>1</v>
      </c>
      <c r="F2239" s="255" t="s">
        <v>395</v>
      </c>
      <c r="G2239" s="253"/>
      <c r="H2239" s="254" t="s">
        <v>1</v>
      </c>
      <c r="I2239" s="256"/>
      <c r="J2239" s="253"/>
      <c r="K2239" s="253"/>
      <c r="L2239" s="257"/>
      <c r="M2239" s="258"/>
      <c r="N2239" s="259"/>
      <c r="O2239" s="259"/>
      <c r="P2239" s="259"/>
      <c r="Q2239" s="259"/>
      <c r="R2239" s="259"/>
      <c r="S2239" s="259"/>
      <c r="T2239" s="260"/>
      <c r="U2239" s="13"/>
      <c r="V2239" s="13"/>
      <c r="W2239" s="13"/>
      <c r="X2239" s="13"/>
      <c r="Y2239" s="13"/>
      <c r="Z2239" s="13"/>
      <c r="AA2239" s="13"/>
      <c r="AB2239" s="13"/>
      <c r="AC2239" s="13"/>
      <c r="AD2239" s="13"/>
      <c r="AE2239" s="13"/>
      <c r="AT2239" s="261" t="s">
        <v>364</v>
      </c>
      <c r="AU2239" s="261" t="s">
        <v>227</v>
      </c>
      <c r="AV2239" s="13" t="s">
        <v>88</v>
      </c>
      <c r="AW2239" s="13" t="s">
        <v>36</v>
      </c>
      <c r="AX2239" s="13" t="s">
        <v>81</v>
      </c>
      <c r="AY2239" s="261" t="s">
        <v>215</v>
      </c>
    </row>
    <row r="2240" s="14" customFormat="1">
      <c r="A2240" s="14"/>
      <c r="B2240" s="262"/>
      <c r="C2240" s="263"/>
      <c r="D2240" s="233" t="s">
        <v>364</v>
      </c>
      <c r="E2240" s="264" t="s">
        <v>1</v>
      </c>
      <c r="F2240" s="265" t="s">
        <v>2070</v>
      </c>
      <c r="G2240" s="263"/>
      <c r="H2240" s="266">
        <v>67.799999999999997</v>
      </c>
      <c r="I2240" s="267"/>
      <c r="J2240" s="263"/>
      <c r="K2240" s="263"/>
      <c r="L2240" s="268"/>
      <c r="M2240" s="269"/>
      <c r="N2240" s="270"/>
      <c r="O2240" s="270"/>
      <c r="P2240" s="270"/>
      <c r="Q2240" s="270"/>
      <c r="R2240" s="270"/>
      <c r="S2240" s="270"/>
      <c r="T2240" s="271"/>
      <c r="U2240" s="14"/>
      <c r="V2240" s="14"/>
      <c r="W2240" s="14"/>
      <c r="X2240" s="14"/>
      <c r="Y2240" s="14"/>
      <c r="Z2240" s="14"/>
      <c r="AA2240" s="14"/>
      <c r="AB2240" s="14"/>
      <c r="AC2240" s="14"/>
      <c r="AD2240" s="14"/>
      <c r="AE2240" s="14"/>
      <c r="AT2240" s="272" t="s">
        <v>364</v>
      </c>
      <c r="AU2240" s="272" t="s">
        <v>227</v>
      </c>
      <c r="AV2240" s="14" t="s">
        <v>90</v>
      </c>
      <c r="AW2240" s="14" t="s">
        <v>36</v>
      </c>
      <c r="AX2240" s="14" t="s">
        <v>81</v>
      </c>
      <c r="AY2240" s="272" t="s">
        <v>215</v>
      </c>
    </row>
    <row r="2241" s="13" customFormat="1">
      <c r="A2241" s="13"/>
      <c r="B2241" s="252"/>
      <c r="C2241" s="253"/>
      <c r="D2241" s="233" t="s">
        <v>364</v>
      </c>
      <c r="E2241" s="254" t="s">
        <v>1</v>
      </c>
      <c r="F2241" s="255" t="s">
        <v>401</v>
      </c>
      <c r="G2241" s="253"/>
      <c r="H2241" s="254" t="s">
        <v>1</v>
      </c>
      <c r="I2241" s="256"/>
      <c r="J2241" s="253"/>
      <c r="K2241" s="253"/>
      <c r="L2241" s="257"/>
      <c r="M2241" s="258"/>
      <c r="N2241" s="259"/>
      <c r="O2241" s="259"/>
      <c r="P2241" s="259"/>
      <c r="Q2241" s="259"/>
      <c r="R2241" s="259"/>
      <c r="S2241" s="259"/>
      <c r="T2241" s="260"/>
      <c r="U2241" s="13"/>
      <c r="V2241" s="13"/>
      <c r="W2241" s="13"/>
      <c r="X2241" s="13"/>
      <c r="Y2241" s="13"/>
      <c r="Z2241" s="13"/>
      <c r="AA2241" s="13"/>
      <c r="AB2241" s="13"/>
      <c r="AC2241" s="13"/>
      <c r="AD2241" s="13"/>
      <c r="AE2241" s="13"/>
      <c r="AT2241" s="261" t="s">
        <v>364</v>
      </c>
      <c r="AU2241" s="261" t="s">
        <v>227</v>
      </c>
      <c r="AV2241" s="13" t="s">
        <v>88</v>
      </c>
      <c r="AW2241" s="13" t="s">
        <v>36</v>
      </c>
      <c r="AX2241" s="13" t="s">
        <v>81</v>
      </c>
      <c r="AY2241" s="261" t="s">
        <v>215</v>
      </c>
    </row>
    <row r="2242" s="14" customFormat="1">
      <c r="A2242" s="14"/>
      <c r="B2242" s="262"/>
      <c r="C2242" s="263"/>
      <c r="D2242" s="233" t="s">
        <v>364</v>
      </c>
      <c r="E2242" s="264" t="s">
        <v>1</v>
      </c>
      <c r="F2242" s="265" t="s">
        <v>2071</v>
      </c>
      <c r="G2242" s="263"/>
      <c r="H2242" s="266">
        <v>112.2</v>
      </c>
      <c r="I2242" s="267"/>
      <c r="J2242" s="263"/>
      <c r="K2242" s="263"/>
      <c r="L2242" s="268"/>
      <c r="M2242" s="269"/>
      <c r="N2242" s="270"/>
      <c r="O2242" s="270"/>
      <c r="P2242" s="270"/>
      <c r="Q2242" s="270"/>
      <c r="R2242" s="270"/>
      <c r="S2242" s="270"/>
      <c r="T2242" s="271"/>
      <c r="U2242" s="14"/>
      <c r="V2242" s="14"/>
      <c r="W2242" s="14"/>
      <c r="X2242" s="14"/>
      <c r="Y2242" s="14"/>
      <c r="Z2242" s="14"/>
      <c r="AA2242" s="14"/>
      <c r="AB2242" s="14"/>
      <c r="AC2242" s="14"/>
      <c r="AD2242" s="14"/>
      <c r="AE2242" s="14"/>
      <c r="AT2242" s="272" t="s">
        <v>364</v>
      </c>
      <c r="AU2242" s="272" t="s">
        <v>227</v>
      </c>
      <c r="AV2242" s="14" t="s">
        <v>90</v>
      </c>
      <c r="AW2242" s="14" t="s">
        <v>36</v>
      </c>
      <c r="AX2242" s="14" t="s">
        <v>81</v>
      </c>
      <c r="AY2242" s="272" t="s">
        <v>215</v>
      </c>
    </row>
    <row r="2243" s="14" customFormat="1">
      <c r="A2243" s="14"/>
      <c r="B2243" s="262"/>
      <c r="C2243" s="263"/>
      <c r="D2243" s="233" t="s">
        <v>364</v>
      </c>
      <c r="E2243" s="264" t="s">
        <v>1</v>
      </c>
      <c r="F2243" s="265" t="s">
        <v>2068</v>
      </c>
      <c r="G2243" s="263"/>
      <c r="H2243" s="266">
        <v>119.27500000000001</v>
      </c>
      <c r="I2243" s="267"/>
      <c r="J2243" s="263"/>
      <c r="K2243" s="263"/>
      <c r="L2243" s="268"/>
      <c r="M2243" s="269"/>
      <c r="N2243" s="270"/>
      <c r="O2243" s="270"/>
      <c r="P2243" s="270"/>
      <c r="Q2243" s="270"/>
      <c r="R2243" s="270"/>
      <c r="S2243" s="270"/>
      <c r="T2243" s="271"/>
      <c r="U2243" s="14"/>
      <c r="V2243" s="14"/>
      <c r="W2243" s="14"/>
      <c r="X2243" s="14"/>
      <c r="Y2243" s="14"/>
      <c r="Z2243" s="14"/>
      <c r="AA2243" s="14"/>
      <c r="AB2243" s="14"/>
      <c r="AC2243" s="14"/>
      <c r="AD2243" s="14"/>
      <c r="AE2243" s="14"/>
      <c r="AT2243" s="272" t="s">
        <v>364</v>
      </c>
      <c r="AU2243" s="272" t="s">
        <v>227</v>
      </c>
      <c r="AV2243" s="14" t="s">
        <v>90</v>
      </c>
      <c r="AW2243" s="14" t="s">
        <v>36</v>
      </c>
      <c r="AX2243" s="14" t="s">
        <v>81</v>
      </c>
      <c r="AY2243" s="272" t="s">
        <v>215</v>
      </c>
    </row>
    <row r="2244" s="14" customFormat="1">
      <c r="A2244" s="14"/>
      <c r="B2244" s="262"/>
      <c r="C2244" s="263"/>
      <c r="D2244" s="233" t="s">
        <v>364</v>
      </c>
      <c r="E2244" s="264" t="s">
        <v>1</v>
      </c>
      <c r="F2244" s="265" t="s">
        <v>2072</v>
      </c>
      <c r="G2244" s="263"/>
      <c r="H2244" s="266">
        <v>106.59999999999999</v>
      </c>
      <c r="I2244" s="267"/>
      <c r="J2244" s="263"/>
      <c r="K2244" s="263"/>
      <c r="L2244" s="268"/>
      <c r="M2244" s="269"/>
      <c r="N2244" s="270"/>
      <c r="O2244" s="270"/>
      <c r="P2244" s="270"/>
      <c r="Q2244" s="270"/>
      <c r="R2244" s="270"/>
      <c r="S2244" s="270"/>
      <c r="T2244" s="271"/>
      <c r="U2244" s="14"/>
      <c r="V2244" s="14"/>
      <c r="W2244" s="14"/>
      <c r="X2244" s="14"/>
      <c r="Y2244" s="14"/>
      <c r="Z2244" s="14"/>
      <c r="AA2244" s="14"/>
      <c r="AB2244" s="14"/>
      <c r="AC2244" s="14"/>
      <c r="AD2244" s="14"/>
      <c r="AE2244" s="14"/>
      <c r="AT2244" s="272" t="s">
        <v>364</v>
      </c>
      <c r="AU2244" s="272" t="s">
        <v>227</v>
      </c>
      <c r="AV2244" s="14" t="s">
        <v>90</v>
      </c>
      <c r="AW2244" s="14" t="s">
        <v>36</v>
      </c>
      <c r="AX2244" s="14" t="s">
        <v>81</v>
      </c>
      <c r="AY2244" s="272" t="s">
        <v>215</v>
      </c>
    </row>
    <row r="2245" s="16" customFormat="1">
      <c r="A2245" s="16"/>
      <c r="B2245" s="284"/>
      <c r="C2245" s="285"/>
      <c r="D2245" s="233" t="s">
        <v>364</v>
      </c>
      <c r="E2245" s="286" t="s">
        <v>1</v>
      </c>
      <c r="F2245" s="287" t="s">
        <v>403</v>
      </c>
      <c r="G2245" s="285"/>
      <c r="H2245" s="288">
        <v>753.40999999999997</v>
      </c>
      <c r="I2245" s="289"/>
      <c r="J2245" s="285"/>
      <c r="K2245" s="285"/>
      <c r="L2245" s="290"/>
      <c r="M2245" s="291"/>
      <c r="N2245" s="292"/>
      <c r="O2245" s="292"/>
      <c r="P2245" s="292"/>
      <c r="Q2245" s="292"/>
      <c r="R2245" s="292"/>
      <c r="S2245" s="292"/>
      <c r="T2245" s="293"/>
      <c r="U2245" s="16"/>
      <c r="V2245" s="16"/>
      <c r="W2245" s="16"/>
      <c r="X2245" s="16"/>
      <c r="Y2245" s="16"/>
      <c r="Z2245" s="16"/>
      <c r="AA2245" s="16"/>
      <c r="AB2245" s="16"/>
      <c r="AC2245" s="16"/>
      <c r="AD2245" s="16"/>
      <c r="AE2245" s="16"/>
      <c r="AT2245" s="294" t="s">
        <v>364</v>
      </c>
      <c r="AU2245" s="294" t="s">
        <v>227</v>
      </c>
      <c r="AV2245" s="16" t="s">
        <v>227</v>
      </c>
      <c r="AW2245" s="16" t="s">
        <v>36</v>
      </c>
      <c r="AX2245" s="16" t="s">
        <v>81</v>
      </c>
      <c r="AY2245" s="294" t="s">
        <v>215</v>
      </c>
    </row>
    <row r="2246" s="13" customFormat="1">
      <c r="A2246" s="13"/>
      <c r="B2246" s="252"/>
      <c r="C2246" s="253"/>
      <c r="D2246" s="233" t="s">
        <v>364</v>
      </c>
      <c r="E2246" s="254" t="s">
        <v>1</v>
      </c>
      <c r="F2246" s="255" t="s">
        <v>853</v>
      </c>
      <c r="G2246" s="253"/>
      <c r="H2246" s="254" t="s">
        <v>1</v>
      </c>
      <c r="I2246" s="256"/>
      <c r="J2246" s="253"/>
      <c r="K2246" s="253"/>
      <c r="L2246" s="257"/>
      <c r="M2246" s="258"/>
      <c r="N2246" s="259"/>
      <c r="O2246" s="259"/>
      <c r="P2246" s="259"/>
      <c r="Q2246" s="259"/>
      <c r="R2246" s="259"/>
      <c r="S2246" s="259"/>
      <c r="T2246" s="260"/>
      <c r="U2246" s="13"/>
      <c r="V2246" s="13"/>
      <c r="W2246" s="13"/>
      <c r="X2246" s="13"/>
      <c r="Y2246" s="13"/>
      <c r="Z2246" s="13"/>
      <c r="AA2246" s="13"/>
      <c r="AB2246" s="13"/>
      <c r="AC2246" s="13"/>
      <c r="AD2246" s="13"/>
      <c r="AE2246" s="13"/>
      <c r="AT2246" s="261" t="s">
        <v>364</v>
      </c>
      <c r="AU2246" s="261" t="s">
        <v>227</v>
      </c>
      <c r="AV2246" s="13" t="s">
        <v>88</v>
      </c>
      <c r="AW2246" s="13" t="s">
        <v>36</v>
      </c>
      <c r="AX2246" s="13" t="s">
        <v>81</v>
      </c>
      <c r="AY2246" s="261" t="s">
        <v>215</v>
      </c>
    </row>
    <row r="2247" s="14" customFormat="1">
      <c r="A2247" s="14"/>
      <c r="B2247" s="262"/>
      <c r="C2247" s="263"/>
      <c r="D2247" s="233" t="s">
        <v>364</v>
      </c>
      <c r="E2247" s="264" t="s">
        <v>1</v>
      </c>
      <c r="F2247" s="265" t="s">
        <v>2073</v>
      </c>
      <c r="G2247" s="263"/>
      <c r="H2247" s="266">
        <v>393.93400000000003</v>
      </c>
      <c r="I2247" s="267"/>
      <c r="J2247" s="263"/>
      <c r="K2247" s="263"/>
      <c r="L2247" s="268"/>
      <c r="M2247" s="269"/>
      <c r="N2247" s="270"/>
      <c r="O2247" s="270"/>
      <c r="P2247" s="270"/>
      <c r="Q2247" s="270"/>
      <c r="R2247" s="270"/>
      <c r="S2247" s="270"/>
      <c r="T2247" s="271"/>
      <c r="U2247" s="14"/>
      <c r="V2247" s="14"/>
      <c r="W2247" s="14"/>
      <c r="X2247" s="14"/>
      <c r="Y2247" s="14"/>
      <c r="Z2247" s="14"/>
      <c r="AA2247" s="14"/>
      <c r="AB2247" s="14"/>
      <c r="AC2247" s="14"/>
      <c r="AD2247" s="14"/>
      <c r="AE2247" s="14"/>
      <c r="AT2247" s="272" t="s">
        <v>364</v>
      </c>
      <c r="AU2247" s="272" t="s">
        <v>227</v>
      </c>
      <c r="AV2247" s="14" t="s">
        <v>90</v>
      </c>
      <c r="AW2247" s="14" t="s">
        <v>36</v>
      </c>
      <c r="AX2247" s="14" t="s">
        <v>81</v>
      </c>
      <c r="AY2247" s="272" t="s">
        <v>215</v>
      </c>
    </row>
    <row r="2248" s="16" customFormat="1">
      <c r="A2248" s="16"/>
      <c r="B2248" s="284"/>
      <c r="C2248" s="285"/>
      <c r="D2248" s="233" t="s">
        <v>364</v>
      </c>
      <c r="E2248" s="286" t="s">
        <v>1</v>
      </c>
      <c r="F2248" s="287" t="s">
        <v>403</v>
      </c>
      <c r="G2248" s="285"/>
      <c r="H2248" s="288">
        <v>393.93400000000003</v>
      </c>
      <c r="I2248" s="289"/>
      <c r="J2248" s="285"/>
      <c r="K2248" s="285"/>
      <c r="L2248" s="290"/>
      <c r="M2248" s="291"/>
      <c r="N2248" s="292"/>
      <c r="O2248" s="292"/>
      <c r="P2248" s="292"/>
      <c r="Q2248" s="292"/>
      <c r="R2248" s="292"/>
      <c r="S2248" s="292"/>
      <c r="T2248" s="293"/>
      <c r="U2248" s="16"/>
      <c r="V2248" s="16"/>
      <c r="W2248" s="16"/>
      <c r="X2248" s="16"/>
      <c r="Y2248" s="16"/>
      <c r="Z2248" s="16"/>
      <c r="AA2248" s="16"/>
      <c r="AB2248" s="16"/>
      <c r="AC2248" s="16"/>
      <c r="AD2248" s="16"/>
      <c r="AE2248" s="16"/>
      <c r="AT2248" s="294" t="s">
        <v>364</v>
      </c>
      <c r="AU2248" s="294" t="s">
        <v>227</v>
      </c>
      <c r="AV2248" s="16" t="s">
        <v>227</v>
      </c>
      <c r="AW2248" s="16" t="s">
        <v>36</v>
      </c>
      <c r="AX2248" s="16" t="s">
        <v>81</v>
      </c>
      <c r="AY2248" s="294" t="s">
        <v>215</v>
      </c>
    </row>
    <row r="2249" s="15" customFormat="1">
      <c r="A2249" s="15"/>
      <c r="B2249" s="273"/>
      <c r="C2249" s="274"/>
      <c r="D2249" s="233" t="s">
        <v>364</v>
      </c>
      <c r="E2249" s="275" t="s">
        <v>1</v>
      </c>
      <c r="F2249" s="276" t="s">
        <v>368</v>
      </c>
      <c r="G2249" s="274"/>
      <c r="H2249" s="277">
        <v>1147.3440000000001</v>
      </c>
      <c r="I2249" s="278"/>
      <c r="J2249" s="274"/>
      <c r="K2249" s="274"/>
      <c r="L2249" s="279"/>
      <c r="M2249" s="280"/>
      <c r="N2249" s="281"/>
      <c r="O2249" s="281"/>
      <c r="P2249" s="281"/>
      <c r="Q2249" s="281"/>
      <c r="R2249" s="281"/>
      <c r="S2249" s="281"/>
      <c r="T2249" s="282"/>
      <c r="U2249" s="15"/>
      <c r="V2249" s="15"/>
      <c r="W2249" s="15"/>
      <c r="X2249" s="15"/>
      <c r="Y2249" s="15"/>
      <c r="Z2249" s="15"/>
      <c r="AA2249" s="15"/>
      <c r="AB2249" s="15"/>
      <c r="AC2249" s="15"/>
      <c r="AD2249" s="15"/>
      <c r="AE2249" s="15"/>
      <c r="AT2249" s="283" t="s">
        <v>364</v>
      </c>
      <c r="AU2249" s="283" t="s">
        <v>227</v>
      </c>
      <c r="AV2249" s="15" t="s">
        <v>214</v>
      </c>
      <c r="AW2249" s="15" t="s">
        <v>36</v>
      </c>
      <c r="AX2249" s="15" t="s">
        <v>88</v>
      </c>
      <c r="AY2249" s="283" t="s">
        <v>215</v>
      </c>
    </row>
    <row r="2250" s="2" customFormat="1" ht="37.8" customHeight="1">
      <c r="A2250" s="39"/>
      <c r="B2250" s="40"/>
      <c r="C2250" s="220" t="s">
        <v>2074</v>
      </c>
      <c r="D2250" s="220" t="s">
        <v>216</v>
      </c>
      <c r="E2250" s="221" t="s">
        <v>2075</v>
      </c>
      <c r="F2250" s="222" t="s">
        <v>2076</v>
      </c>
      <c r="G2250" s="223" t="s">
        <v>523</v>
      </c>
      <c r="H2250" s="224">
        <v>413043.84000000003</v>
      </c>
      <c r="I2250" s="225"/>
      <c r="J2250" s="226">
        <f>ROUND(I2250*H2250,2)</f>
        <v>0</v>
      </c>
      <c r="K2250" s="222" t="s">
        <v>359</v>
      </c>
      <c r="L2250" s="45"/>
      <c r="M2250" s="227" t="s">
        <v>1</v>
      </c>
      <c r="N2250" s="228" t="s">
        <v>46</v>
      </c>
      <c r="O2250" s="92"/>
      <c r="P2250" s="229">
        <f>O2250*H2250</f>
        <v>0</v>
      </c>
      <c r="Q2250" s="229">
        <v>0</v>
      </c>
      <c r="R2250" s="229">
        <f>Q2250*H2250</f>
        <v>0</v>
      </c>
      <c r="S2250" s="229">
        <v>0</v>
      </c>
      <c r="T2250" s="230">
        <f>S2250*H2250</f>
        <v>0</v>
      </c>
      <c r="U2250" s="39"/>
      <c r="V2250" s="39"/>
      <c r="W2250" s="39"/>
      <c r="X2250" s="39"/>
      <c r="Y2250" s="39"/>
      <c r="Z2250" s="39"/>
      <c r="AA2250" s="39"/>
      <c r="AB2250" s="39"/>
      <c r="AC2250" s="39"/>
      <c r="AD2250" s="39"/>
      <c r="AE2250" s="39"/>
      <c r="AR2250" s="231" t="s">
        <v>214</v>
      </c>
      <c r="AT2250" s="231" t="s">
        <v>216</v>
      </c>
      <c r="AU2250" s="231" t="s">
        <v>227</v>
      </c>
      <c r="AY2250" s="18" t="s">
        <v>215</v>
      </c>
      <c r="BE2250" s="232">
        <f>IF(N2250="základní",J2250,0)</f>
        <v>0</v>
      </c>
      <c r="BF2250" s="232">
        <f>IF(N2250="snížená",J2250,0)</f>
        <v>0</v>
      </c>
      <c r="BG2250" s="232">
        <f>IF(N2250="zákl. přenesená",J2250,0)</f>
        <v>0</v>
      </c>
      <c r="BH2250" s="232">
        <f>IF(N2250="sníž. přenesená",J2250,0)</f>
        <v>0</v>
      </c>
      <c r="BI2250" s="232">
        <f>IF(N2250="nulová",J2250,0)</f>
        <v>0</v>
      </c>
      <c r="BJ2250" s="18" t="s">
        <v>88</v>
      </c>
      <c r="BK2250" s="232">
        <f>ROUND(I2250*H2250,2)</f>
        <v>0</v>
      </c>
      <c r="BL2250" s="18" t="s">
        <v>214</v>
      </c>
      <c r="BM2250" s="231" t="s">
        <v>2077</v>
      </c>
    </row>
    <row r="2251" s="2" customFormat="1">
      <c r="A2251" s="39"/>
      <c r="B2251" s="40"/>
      <c r="C2251" s="41"/>
      <c r="D2251" s="233" t="s">
        <v>221</v>
      </c>
      <c r="E2251" s="41"/>
      <c r="F2251" s="234" t="s">
        <v>2078</v>
      </c>
      <c r="G2251" s="41"/>
      <c r="H2251" s="41"/>
      <c r="I2251" s="235"/>
      <c r="J2251" s="41"/>
      <c r="K2251" s="41"/>
      <c r="L2251" s="45"/>
      <c r="M2251" s="236"/>
      <c r="N2251" s="237"/>
      <c r="O2251" s="92"/>
      <c r="P2251" s="92"/>
      <c r="Q2251" s="92"/>
      <c r="R2251" s="92"/>
      <c r="S2251" s="92"/>
      <c r="T2251" s="93"/>
      <c r="U2251" s="39"/>
      <c r="V2251" s="39"/>
      <c r="W2251" s="39"/>
      <c r="X2251" s="39"/>
      <c r="Y2251" s="39"/>
      <c r="Z2251" s="39"/>
      <c r="AA2251" s="39"/>
      <c r="AB2251" s="39"/>
      <c r="AC2251" s="39"/>
      <c r="AD2251" s="39"/>
      <c r="AE2251" s="39"/>
      <c r="AT2251" s="18" t="s">
        <v>221</v>
      </c>
      <c r="AU2251" s="18" t="s">
        <v>227</v>
      </c>
    </row>
    <row r="2252" s="2" customFormat="1">
      <c r="A2252" s="39"/>
      <c r="B2252" s="40"/>
      <c r="C2252" s="41"/>
      <c r="D2252" s="250" t="s">
        <v>362</v>
      </c>
      <c r="E2252" s="41"/>
      <c r="F2252" s="251" t="s">
        <v>2079</v>
      </c>
      <c r="G2252" s="41"/>
      <c r="H2252" s="41"/>
      <c r="I2252" s="235"/>
      <c r="J2252" s="41"/>
      <c r="K2252" s="41"/>
      <c r="L2252" s="45"/>
      <c r="M2252" s="236"/>
      <c r="N2252" s="237"/>
      <c r="O2252" s="92"/>
      <c r="P2252" s="92"/>
      <c r="Q2252" s="92"/>
      <c r="R2252" s="92"/>
      <c r="S2252" s="92"/>
      <c r="T2252" s="93"/>
      <c r="U2252" s="39"/>
      <c r="V2252" s="39"/>
      <c r="W2252" s="39"/>
      <c r="X2252" s="39"/>
      <c r="Y2252" s="39"/>
      <c r="Z2252" s="39"/>
      <c r="AA2252" s="39"/>
      <c r="AB2252" s="39"/>
      <c r="AC2252" s="39"/>
      <c r="AD2252" s="39"/>
      <c r="AE2252" s="39"/>
      <c r="AT2252" s="18" t="s">
        <v>362</v>
      </c>
      <c r="AU2252" s="18" t="s">
        <v>227</v>
      </c>
    </row>
    <row r="2253" s="14" customFormat="1">
      <c r="A2253" s="14"/>
      <c r="B2253" s="262"/>
      <c r="C2253" s="263"/>
      <c r="D2253" s="233" t="s">
        <v>364</v>
      </c>
      <c r="E2253" s="264" t="s">
        <v>1</v>
      </c>
      <c r="F2253" s="265" t="s">
        <v>2080</v>
      </c>
      <c r="G2253" s="263"/>
      <c r="H2253" s="266">
        <v>413043.84000000003</v>
      </c>
      <c r="I2253" s="267"/>
      <c r="J2253" s="263"/>
      <c r="K2253" s="263"/>
      <c r="L2253" s="268"/>
      <c r="M2253" s="269"/>
      <c r="N2253" s="270"/>
      <c r="O2253" s="270"/>
      <c r="P2253" s="270"/>
      <c r="Q2253" s="270"/>
      <c r="R2253" s="270"/>
      <c r="S2253" s="270"/>
      <c r="T2253" s="271"/>
      <c r="U2253" s="14"/>
      <c r="V2253" s="14"/>
      <c r="W2253" s="14"/>
      <c r="X2253" s="14"/>
      <c r="Y2253" s="14"/>
      <c r="Z2253" s="14"/>
      <c r="AA2253" s="14"/>
      <c r="AB2253" s="14"/>
      <c r="AC2253" s="14"/>
      <c r="AD2253" s="14"/>
      <c r="AE2253" s="14"/>
      <c r="AT2253" s="272" t="s">
        <v>364</v>
      </c>
      <c r="AU2253" s="272" t="s">
        <v>227</v>
      </c>
      <c r="AV2253" s="14" t="s">
        <v>90</v>
      </c>
      <c r="AW2253" s="14" t="s">
        <v>36</v>
      </c>
      <c r="AX2253" s="14" t="s">
        <v>81</v>
      </c>
      <c r="AY2253" s="272" t="s">
        <v>215</v>
      </c>
    </row>
    <row r="2254" s="15" customFormat="1">
      <c r="A2254" s="15"/>
      <c r="B2254" s="273"/>
      <c r="C2254" s="274"/>
      <c r="D2254" s="233" t="s">
        <v>364</v>
      </c>
      <c r="E2254" s="275" t="s">
        <v>1</v>
      </c>
      <c r="F2254" s="276" t="s">
        <v>368</v>
      </c>
      <c r="G2254" s="274"/>
      <c r="H2254" s="277">
        <v>413043.84000000003</v>
      </c>
      <c r="I2254" s="278"/>
      <c r="J2254" s="274"/>
      <c r="K2254" s="274"/>
      <c r="L2254" s="279"/>
      <c r="M2254" s="280"/>
      <c r="N2254" s="281"/>
      <c r="O2254" s="281"/>
      <c r="P2254" s="281"/>
      <c r="Q2254" s="281"/>
      <c r="R2254" s="281"/>
      <c r="S2254" s="281"/>
      <c r="T2254" s="282"/>
      <c r="U2254" s="15"/>
      <c r="V2254" s="15"/>
      <c r="W2254" s="15"/>
      <c r="X2254" s="15"/>
      <c r="Y2254" s="15"/>
      <c r="Z2254" s="15"/>
      <c r="AA2254" s="15"/>
      <c r="AB2254" s="15"/>
      <c r="AC2254" s="15"/>
      <c r="AD2254" s="15"/>
      <c r="AE2254" s="15"/>
      <c r="AT2254" s="283" t="s">
        <v>364</v>
      </c>
      <c r="AU2254" s="283" t="s">
        <v>227</v>
      </c>
      <c r="AV2254" s="15" t="s">
        <v>214</v>
      </c>
      <c r="AW2254" s="15" t="s">
        <v>36</v>
      </c>
      <c r="AX2254" s="15" t="s">
        <v>88</v>
      </c>
      <c r="AY2254" s="283" t="s">
        <v>215</v>
      </c>
    </row>
    <row r="2255" s="2" customFormat="1" ht="33" customHeight="1">
      <c r="A2255" s="39"/>
      <c r="B2255" s="40"/>
      <c r="C2255" s="220" t="s">
        <v>2081</v>
      </c>
      <c r="D2255" s="220" t="s">
        <v>216</v>
      </c>
      <c r="E2255" s="221" t="s">
        <v>2082</v>
      </c>
      <c r="F2255" s="222" t="s">
        <v>2083</v>
      </c>
      <c r="G2255" s="223" t="s">
        <v>523</v>
      </c>
      <c r="H2255" s="224">
        <v>1147.3440000000001</v>
      </c>
      <c r="I2255" s="225"/>
      <c r="J2255" s="226">
        <f>ROUND(I2255*H2255,2)</f>
        <v>0</v>
      </c>
      <c r="K2255" s="222" t="s">
        <v>359</v>
      </c>
      <c r="L2255" s="45"/>
      <c r="M2255" s="227" t="s">
        <v>1</v>
      </c>
      <c r="N2255" s="228" t="s">
        <v>46</v>
      </c>
      <c r="O2255" s="92"/>
      <c r="P2255" s="229">
        <f>O2255*H2255</f>
        <v>0</v>
      </c>
      <c r="Q2255" s="229">
        <v>0</v>
      </c>
      <c r="R2255" s="229">
        <f>Q2255*H2255</f>
        <v>0</v>
      </c>
      <c r="S2255" s="229">
        <v>0</v>
      </c>
      <c r="T2255" s="230">
        <f>S2255*H2255</f>
        <v>0</v>
      </c>
      <c r="U2255" s="39"/>
      <c r="V2255" s="39"/>
      <c r="W2255" s="39"/>
      <c r="X2255" s="39"/>
      <c r="Y2255" s="39"/>
      <c r="Z2255" s="39"/>
      <c r="AA2255" s="39"/>
      <c r="AB2255" s="39"/>
      <c r="AC2255" s="39"/>
      <c r="AD2255" s="39"/>
      <c r="AE2255" s="39"/>
      <c r="AR2255" s="231" t="s">
        <v>214</v>
      </c>
      <c r="AT2255" s="231" t="s">
        <v>216</v>
      </c>
      <c r="AU2255" s="231" t="s">
        <v>227</v>
      </c>
      <c r="AY2255" s="18" t="s">
        <v>215</v>
      </c>
      <c r="BE2255" s="232">
        <f>IF(N2255="základní",J2255,0)</f>
        <v>0</v>
      </c>
      <c r="BF2255" s="232">
        <f>IF(N2255="snížená",J2255,0)</f>
        <v>0</v>
      </c>
      <c r="BG2255" s="232">
        <f>IF(N2255="zákl. přenesená",J2255,0)</f>
        <v>0</v>
      </c>
      <c r="BH2255" s="232">
        <f>IF(N2255="sníž. přenesená",J2255,0)</f>
        <v>0</v>
      </c>
      <c r="BI2255" s="232">
        <f>IF(N2255="nulová",J2255,0)</f>
        <v>0</v>
      </c>
      <c r="BJ2255" s="18" t="s">
        <v>88</v>
      </c>
      <c r="BK2255" s="232">
        <f>ROUND(I2255*H2255,2)</f>
        <v>0</v>
      </c>
      <c r="BL2255" s="18" t="s">
        <v>214</v>
      </c>
      <c r="BM2255" s="231" t="s">
        <v>2084</v>
      </c>
    </row>
    <row r="2256" s="2" customFormat="1">
      <c r="A2256" s="39"/>
      <c r="B2256" s="40"/>
      <c r="C2256" s="41"/>
      <c r="D2256" s="233" t="s">
        <v>221</v>
      </c>
      <c r="E2256" s="41"/>
      <c r="F2256" s="234" t="s">
        <v>2085</v>
      </c>
      <c r="G2256" s="41"/>
      <c r="H2256" s="41"/>
      <c r="I2256" s="235"/>
      <c r="J2256" s="41"/>
      <c r="K2256" s="41"/>
      <c r="L2256" s="45"/>
      <c r="M2256" s="236"/>
      <c r="N2256" s="237"/>
      <c r="O2256" s="92"/>
      <c r="P2256" s="92"/>
      <c r="Q2256" s="92"/>
      <c r="R2256" s="92"/>
      <c r="S2256" s="92"/>
      <c r="T2256" s="93"/>
      <c r="U2256" s="39"/>
      <c r="V2256" s="39"/>
      <c r="W2256" s="39"/>
      <c r="X2256" s="39"/>
      <c r="Y2256" s="39"/>
      <c r="Z2256" s="39"/>
      <c r="AA2256" s="39"/>
      <c r="AB2256" s="39"/>
      <c r="AC2256" s="39"/>
      <c r="AD2256" s="39"/>
      <c r="AE2256" s="39"/>
      <c r="AT2256" s="18" t="s">
        <v>221</v>
      </c>
      <c r="AU2256" s="18" t="s">
        <v>227</v>
      </c>
    </row>
    <row r="2257" s="2" customFormat="1">
      <c r="A2257" s="39"/>
      <c r="B2257" s="40"/>
      <c r="C2257" s="41"/>
      <c r="D2257" s="250" t="s">
        <v>362</v>
      </c>
      <c r="E2257" s="41"/>
      <c r="F2257" s="251" t="s">
        <v>2086</v>
      </c>
      <c r="G2257" s="41"/>
      <c r="H2257" s="41"/>
      <c r="I2257" s="235"/>
      <c r="J2257" s="41"/>
      <c r="K2257" s="41"/>
      <c r="L2257" s="45"/>
      <c r="M2257" s="236"/>
      <c r="N2257" s="237"/>
      <c r="O2257" s="92"/>
      <c r="P2257" s="92"/>
      <c r="Q2257" s="92"/>
      <c r="R2257" s="92"/>
      <c r="S2257" s="92"/>
      <c r="T2257" s="93"/>
      <c r="U2257" s="39"/>
      <c r="V2257" s="39"/>
      <c r="W2257" s="39"/>
      <c r="X2257" s="39"/>
      <c r="Y2257" s="39"/>
      <c r="Z2257" s="39"/>
      <c r="AA2257" s="39"/>
      <c r="AB2257" s="39"/>
      <c r="AC2257" s="39"/>
      <c r="AD2257" s="39"/>
      <c r="AE2257" s="39"/>
      <c r="AT2257" s="18" t="s">
        <v>362</v>
      </c>
      <c r="AU2257" s="18" t="s">
        <v>227</v>
      </c>
    </row>
    <row r="2258" s="2" customFormat="1" ht="16.5" customHeight="1">
      <c r="A2258" s="39"/>
      <c r="B2258" s="40"/>
      <c r="C2258" s="220" t="s">
        <v>2087</v>
      </c>
      <c r="D2258" s="220" t="s">
        <v>216</v>
      </c>
      <c r="E2258" s="221" t="s">
        <v>2088</v>
      </c>
      <c r="F2258" s="222" t="s">
        <v>2089</v>
      </c>
      <c r="G2258" s="223" t="s">
        <v>523</v>
      </c>
      <c r="H2258" s="224">
        <v>1147.3440000000001</v>
      </c>
      <c r="I2258" s="225"/>
      <c r="J2258" s="226">
        <f>ROUND(I2258*H2258,2)</f>
        <v>0</v>
      </c>
      <c r="K2258" s="222" t="s">
        <v>359</v>
      </c>
      <c r="L2258" s="45"/>
      <c r="M2258" s="227" t="s">
        <v>1</v>
      </c>
      <c r="N2258" s="228" t="s">
        <v>46</v>
      </c>
      <c r="O2258" s="92"/>
      <c r="P2258" s="229">
        <f>O2258*H2258</f>
        <v>0</v>
      </c>
      <c r="Q2258" s="229">
        <v>0</v>
      </c>
      <c r="R2258" s="229">
        <f>Q2258*H2258</f>
        <v>0</v>
      </c>
      <c r="S2258" s="229">
        <v>0</v>
      </c>
      <c r="T2258" s="230">
        <f>S2258*H2258</f>
        <v>0</v>
      </c>
      <c r="U2258" s="39"/>
      <c r="V2258" s="39"/>
      <c r="W2258" s="39"/>
      <c r="X2258" s="39"/>
      <c r="Y2258" s="39"/>
      <c r="Z2258" s="39"/>
      <c r="AA2258" s="39"/>
      <c r="AB2258" s="39"/>
      <c r="AC2258" s="39"/>
      <c r="AD2258" s="39"/>
      <c r="AE2258" s="39"/>
      <c r="AR2258" s="231" t="s">
        <v>214</v>
      </c>
      <c r="AT2258" s="231" t="s">
        <v>216</v>
      </c>
      <c r="AU2258" s="231" t="s">
        <v>227</v>
      </c>
      <c r="AY2258" s="18" t="s">
        <v>215</v>
      </c>
      <c r="BE2258" s="232">
        <f>IF(N2258="základní",J2258,0)</f>
        <v>0</v>
      </c>
      <c r="BF2258" s="232">
        <f>IF(N2258="snížená",J2258,0)</f>
        <v>0</v>
      </c>
      <c r="BG2258" s="232">
        <f>IF(N2258="zákl. přenesená",J2258,0)</f>
        <v>0</v>
      </c>
      <c r="BH2258" s="232">
        <f>IF(N2258="sníž. přenesená",J2258,0)</f>
        <v>0</v>
      </c>
      <c r="BI2258" s="232">
        <f>IF(N2258="nulová",J2258,0)</f>
        <v>0</v>
      </c>
      <c r="BJ2258" s="18" t="s">
        <v>88</v>
      </c>
      <c r="BK2258" s="232">
        <f>ROUND(I2258*H2258,2)</f>
        <v>0</v>
      </c>
      <c r="BL2258" s="18" t="s">
        <v>214</v>
      </c>
      <c r="BM2258" s="231" t="s">
        <v>2090</v>
      </c>
    </row>
    <row r="2259" s="2" customFormat="1">
      <c r="A2259" s="39"/>
      <c r="B2259" s="40"/>
      <c r="C2259" s="41"/>
      <c r="D2259" s="233" t="s">
        <v>221</v>
      </c>
      <c r="E2259" s="41"/>
      <c r="F2259" s="234" t="s">
        <v>2091</v>
      </c>
      <c r="G2259" s="41"/>
      <c r="H2259" s="41"/>
      <c r="I2259" s="235"/>
      <c r="J2259" s="41"/>
      <c r="K2259" s="41"/>
      <c r="L2259" s="45"/>
      <c r="M2259" s="236"/>
      <c r="N2259" s="237"/>
      <c r="O2259" s="92"/>
      <c r="P2259" s="92"/>
      <c r="Q2259" s="92"/>
      <c r="R2259" s="92"/>
      <c r="S2259" s="92"/>
      <c r="T2259" s="93"/>
      <c r="U2259" s="39"/>
      <c r="V2259" s="39"/>
      <c r="W2259" s="39"/>
      <c r="X2259" s="39"/>
      <c r="Y2259" s="39"/>
      <c r="Z2259" s="39"/>
      <c r="AA2259" s="39"/>
      <c r="AB2259" s="39"/>
      <c r="AC2259" s="39"/>
      <c r="AD2259" s="39"/>
      <c r="AE2259" s="39"/>
      <c r="AT2259" s="18" t="s">
        <v>221</v>
      </c>
      <c r="AU2259" s="18" t="s">
        <v>227</v>
      </c>
    </row>
    <row r="2260" s="2" customFormat="1">
      <c r="A2260" s="39"/>
      <c r="B2260" s="40"/>
      <c r="C2260" s="41"/>
      <c r="D2260" s="250" t="s">
        <v>362</v>
      </c>
      <c r="E2260" s="41"/>
      <c r="F2260" s="251" t="s">
        <v>2092</v>
      </c>
      <c r="G2260" s="41"/>
      <c r="H2260" s="41"/>
      <c r="I2260" s="235"/>
      <c r="J2260" s="41"/>
      <c r="K2260" s="41"/>
      <c r="L2260" s="45"/>
      <c r="M2260" s="236"/>
      <c r="N2260" s="237"/>
      <c r="O2260" s="92"/>
      <c r="P2260" s="92"/>
      <c r="Q2260" s="92"/>
      <c r="R2260" s="92"/>
      <c r="S2260" s="92"/>
      <c r="T2260" s="93"/>
      <c r="U2260" s="39"/>
      <c r="V2260" s="39"/>
      <c r="W2260" s="39"/>
      <c r="X2260" s="39"/>
      <c r="Y2260" s="39"/>
      <c r="Z2260" s="39"/>
      <c r="AA2260" s="39"/>
      <c r="AB2260" s="39"/>
      <c r="AC2260" s="39"/>
      <c r="AD2260" s="39"/>
      <c r="AE2260" s="39"/>
      <c r="AT2260" s="18" t="s">
        <v>362</v>
      </c>
      <c r="AU2260" s="18" t="s">
        <v>227</v>
      </c>
    </row>
    <row r="2261" s="2" customFormat="1" ht="16.5" customHeight="1">
      <c r="A2261" s="39"/>
      <c r="B2261" s="40"/>
      <c r="C2261" s="220" t="s">
        <v>2093</v>
      </c>
      <c r="D2261" s="220" t="s">
        <v>216</v>
      </c>
      <c r="E2261" s="221" t="s">
        <v>2094</v>
      </c>
      <c r="F2261" s="222" t="s">
        <v>2095</v>
      </c>
      <c r="G2261" s="223" t="s">
        <v>523</v>
      </c>
      <c r="H2261" s="224">
        <v>413043.84000000003</v>
      </c>
      <c r="I2261" s="225"/>
      <c r="J2261" s="226">
        <f>ROUND(I2261*H2261,2)</f>
        <v>0</v>
      </c>
      <c r="K2261" s="222" t="s">
        <v>359</v>
      </c>
      <c r="L2261" s="45"/>
      <c r="M2261" s="227" t="s">
        <v>1</v>
      </c>
      <c r="N2261" s="228" t="s">
        <v>46</v>
      </c>
      <c r="O2261" s="92"/>
      <c r="P2261" s="229">
        <f>O2261*H2261</f>
        <v>0</v>
      </c>
      <c r="Q2261" s="229">
        <v>0</v>
      </c>
      <c r="R2261" s="229">
        <f>Q2261*H2261</f>
        <v>0</v>
      </c>
      <c r="S2261" s="229">
        <v>0</v>
      </c>
      <c r="T2261" s="230">
        <f>S2261*H2261</f>
        <v>0</v>
      </c>
      <c r="U2261" s="39"/>
      <c r="V2261" s="39"/>
      <c r="W2261" s="39"/>
      <c r="X2261" s="39"/>
      <c r="Y2261" s="39"/>
      <c r="Z2261" s="39"/>
      <c r="AA2261" s="39"/>
      <c r="AB2261" s="39"/>
      <c r="AC2261" s="39"/>
      <c r="AD2261" s="39"/>
      <c r="AE2261" s="39"/>
      <c r="AR2261" s="231" t="s">
        <v>214</v>
      </c>
      <c r="AT2261" s="231" t="s">
        <v>216</v>
      </c>
      <c r="AU2261" s="231" t="s">
        <v>227</v>
      </c>
      <c r="AY2261" s="18" t="s">
        <v>215</v>
      </c>
      <c r="BE2261" s="232">
        <f>IF(N2261="základní",J2261,0)</f>
        <v>0</v>
      </c>
      <c r="BF2261" s="232">
        <f>IF(N2261="snížená",J2261,0)</f>
        <v>0</v>
      </c>
      <c r="BG2261" s="232">
        <f>IF(N2261="zákl. přenesená",J2261,0)</f>
        <v>0</v>
      </c>
      <c r="BH2261" s="232">
        <f>IF(N2261="sníž. přenesená",J2261,0)</f>
        <v>0</v>
      </c>
      <c r="BI2261" s="232">
        <f>IF(N2261="nulová",J2261,0)</f>
        <v>0</v>
      </c>
      <c r="BJ2261" s="18" t="s">
        <v>88</v>
      </c>
      <c r="BK2261" s="232">
        <f>ROUND(I2261*H2261,2)</f>
        <v>0</v>
      </c>
      <c r="BL2261" s="18" t="s">
        <v>214</v>
      </c>
      <c r="BM2261" s="231" t="s">
        <v>2096</v>
      </c>
    </row>
    <row r="2262" s="2" customFormat="1">
      <c r="A2262" s="39"/>
      <c r="B2262" s="40"/>
      <c r="C2262" s="41"/>
      <c r="D2262" s="233" t="s">
        <v>221</v>
      </c>
      <c r="E2262" s="41"/>
      <c r="F2262" s="234" t="s">
        <v>2097</v>
      </c>
      <c r="G2262" s="41"/>
      <c r="H2262" s="41"/>
      <c r="I2262" s="235"/>
      <c r="J2262" s="41"/>
      <c r="K2262" s="41"/>
      <c r="L2262" s="45"/>
      <c r="M2262" s="236"/>
      <c r="N2262" s="237"/>
      <c r="O2262" s="92"/>
      <c r="P2262" s="92"/>
      <c r="Q2262" s="92"/>
      <c r="R2262" s="92"/>
      <c r="S2262" s="92"/>
      <c r="T2262" s="93"/>
      <c r="U2262" s="39"/>
      <c r="V2262" s="39"/>
      <c r="W2262" s="39"/>
      <c r="X2262" s="39"/>
      <c r="Y2262" s="39"/>
      <c r="Z2262" s="39"/>
      <c r="AA2262" s="39"/>
      <c r="AB2262" s="39"/>
      <c r="AC2262" s="39"/>
      <c r="AD2262" s="39"/>
      <c r="AE2262" s="39"/>
      <c r="AT2262" s="18" t="s">
        <v>221</v>
      </c>
      <c r="AU2262" s="18" t="s">
        <v>227</v>
      </c>
    </row>
    <row r="2263" s="2" customFormat="1">
      <c r="A2263" s="39"/>
      <c r="B2263" s="40"/>
      <c r="C2263" s="41"/>
      <c r="D2263" s="250" t="s">
        <v>362</v>
      </c>
      <c r="E2263" s="41"/>
      <c r="F2263" s="251" t="s">
        <v>2098</v>
      </c>
      <c r="G2263" s="41"/>
      <c r="H2263" s="41"/>
      <c r="I2263" s="235"/>
      <c r="J2263" s="41"/>
      <c r="K2263" s="41"/>
      <c r="L2263" s="45"/>
      <c r="M2263" s="236"/>
      <c r="N2263" s="237"/>
      <c r="O2263" s="92"/>
      <c r="P2263" s="92"/>
      <c r="Q2263" s="92"/>
      <c r="R2263" s="92"/>
      <c r="S2263" s="92"/>
      <c r="T2263" s="93"/>
      <c r="U2263" s="39"/>
      <c r="V2263" s="39"/>
      <c r="W2263" s="39"/>
      <c r="X2263" s="39"/>
      <c r="Y2263" s="39"/>
      <c r="Z2263" s="39"/>
      <c r="AA2263" s="39"/>
      <c r="AB2263" s="39"/>
      <c r="AC2263" s="39"/>
      <c r="AD2263" s="39"/>
      <c r="AE2263" s="39"/>
      <c r="AT2263" s="18" t="s">
        <v>362</v>
      </c>
      <c r="AU2263" s="18" t="s">
        <v>227</v>
      </c>
    </row>
    <row r="2264" s="2" customFormat="1" ht="21.75" customHeight="1">
      <c r="A2264" s="39"/>
      <c r="B2264" s="40"/>
      <c r="C2264" s="220" t="s">
        <v>2099</v>
      </c>
      <c r="D2264" s="220" t="s">
        <v>216</v>
      </c>
      <c r="E2264" s="221" t="s">
        <v>2100</v>
      </c>
      <c r="F2264" s="222" t="s">
        <v>2101</v>
      </c>
      <c r="G2264" s="223" t="s">
        <v>523</v>
      </c>
      <c r="H2264" s="224">
        <v>1147.3440000000001</v>
      </c>
      <c r="I2264" s="225"/>
      <c r="J2264" s="226">
        <f>ROUND(I2264*H2264,2)</f>
        <v>0</v>
      </c>
      <c r="K2264" s="222" t="s">
        <v>359</v>
      </c>
      <c r="L2264" s="45"/>
      <c r="M2264" s="227" t="s">
        <v>1</v>
      </c>
      <c r="N2264" s="228" t="s">
        <v>46</v>
      </c>
      <c r="O2264" s="92"/>
      <c r="P2264" s="229">
        <f>O2264*H2264</f>
        <v>0</v>
      </c>
      <c r="Q2264" s="229">
        <v>0</v>
      </c>
      <c r="R2264" s="229">
        <f>Q2264*H2264</f>
        <v>0</v>
      </c>
      <c r="S2264" s="229">
        <v>0</v>
      </c>
      <c r="T2264" s="230">
        <f>S2264*H2264</f>
        <v>0</v>
      </c>
      <c r="U2264" s="39"/>
      <c r="V2264" s="39"/>
      <c r="W2264" s="39"/>
      <c r="X2264" s="39"/>
      <c r="Y2264" s="39"/>
      <c r="Z2264" s="39"/>
      <c r="AA2264" s="39"/>
      <c r="AB2264" s="39"/>
      <c r="AC2264" s="39"/>
      <c r="AD2264" s="39"/>
      <c r="AE2264" s="39"/>
      <c r="AR2264" s="231" t="s">
        <v>214</v>
      </c>
      <c r="AT2264" s="231" t="s">
        <v>216</v>
      </c>
      <c r="AU2264" s="231" t="s">
        <v>227</v>
      </c>
      <c r="AY2264" s="18" t="s">
        <v>215</v>
      </c>
      <c r="BE2264" s="232">
        <f>IF(N2264="základní",J2264,0)</f>
        <v>0</v>
      </c>
      <c r="BF2264" s="232">
        <f>IF(N2264="snížená",J2264,0)</f>
        <v>0</v>
      </c>
      <c r="BG2264" s="232">
        <f>IF(N2264="zákl. přenesená",J2264,0)</f>
        <v>0</v>
      </c>
      <c r="BH2264" s="232">
        <f>IF(N2264="sníž. přenesená",J2264,0)</f>
        <v>0</v>
      </c>
      <c r="BI2264" s="232">
        <f>IF(N2264="nulová",J2264,0)</f>
        <v>0</v>
      </c>
      <c r="BJ2264" s="18" t="s">
        <v>88</v>
      </c>
      <c r="BK2264" s="232">
        <f>ROUND(I2264*H2264,2)</f>
        <v>0</v>
      </c>
      <c r="BL2264" s="18" t="s">
        <v>214</v>
      </c>
      <c r="BM2264" s="231" t="s">
        <v>2102</v>
      </c>
    </row>
    <row r="2265" s="2" customFormat="1">
      <c r="A2265" s="39"/>
      <c r="B2265" s="40"/>
      <c r="C2265" s="41"/>
      <c r="D2265" s="233" t="s">
        <v>221</v>
      </c>
      <c r="E2265" s="41"/>
      <c r="F2265" s="234" t="s">
        <v>2103</v>
      </c>
      <c r="G2265" s="41"/>
      <c r="H2265" s="41"/>
      <c r="I2265" s="235"/>
      <c r="J2265" s="41"/>
      <c r="K2265" s="41"/>
      <c r="L2265" s="45"/>
      <c r="M2265" s="236"/>
      <c r="N2265" s="237"/>
      <c r="O2265" s="92"/>
      <c r="P2265" s="92"/>
      <c r="Q2265" s="92"/>
      <c r="R2265" s="92"/>
      <c r="S2265" s="92"/>
      <c r="T2265" s="93"/>
      <c r="U2265" s="39"/>
      <c r="V2265" s="39"/>
      <c r="W2265" s="39"/>
      <c r="X2265" s="39"/>
      <c r="Y2265" s="39"/>
      <c r="Z2265" s="39"/>
      <c r="AA2265" s="39"/>
      <c r="AB2265" s="39"/>
      <c r="AC2265" s="39"/>
      <c r="AD2265" s="39"/>
      <c r="AE2265" s="39"/>
      <c r="AT2265" s="18" t="s">
        <v>221</v>
      </c>
      <c r="AU2265" s="18" t="s">
        <v>227</v>
      </c>
    </row>
    <row r="2266" s="2" customFormat="1">
      <c r="A2266" s="39"/>
      <c r="B2266" s="40"/>
      <c r="C2266" s="41"/>
      <c r="D2266" s="250" t="s">
        <v>362</v>
      </c>
      <c r="E2266" s="41"/>
      <c r="F2266" s="251" t="s">
        <v>2104</v>
      </c>
      <c r="G2266" s="41"/>
      <c r="H2266" s="41"/>
      <c r="I2266" s="235"/>
      <c r="J2266" s="41"/>
      <c r="K2266" s="41"/>
      <c r="L2266" s="45"/>
      <c r="M2266" s="236"/>
      <c r="N2266" s="237"/>
      <c r="O2266" s="92"/>
      <c r="P2266" s="92"/>
      <c r="Q2266" s="92"/>
      <c r="R2266" s="92"/>
      <c r="S2266" s="92"/>
      <c r="T2266" s="93"/>
      <c r="U2266" s="39"/>
      <c r="V2266" s="39"/>
      <c r="W2266" s="39"/>
      <c r="X2266" s="39"/>
      <c r="Y2266" s="39"/>
      <c r="Z2266" s="39"/>
      <c r="AA2266" s="39"/>
      <c r="AB2266" s="39"/>
      <c r="AC2266" s="39"/>
      <c r="AD2266" s="39"/>
      <c r="AE2266" s="39"/>
      <c r="AT2266" s="18" t="s">
        <v>362</v>
      </c>
      <c r="AU2266" s="18" t="s">
        <v>227</v>
      </c>
    </row>
    <row r="2267" s="2" customFormat="1" ht="24.15" customHeight="1">
      <c r="A2267" s="39"/>
      <c r="B2267" s="40"/>
      <c r="C2267" s="220" t="s">
        <v>2105</v>
      </c>
      <c r="D2267" s="220" t="s">
        <v>216</v>
      </c>
      <c r="E2267" s="221" t="s">
        <v>2106</v>
      </c>
      <c r="F2267" s="222" t="s">
        <v>2107</v>
      </c>
      <c r="G2267" s="223" t="s">
        <v>523</v>
      </c>
      <c r="H2267" s="224">
        <v>1147.3440000000001</v>
      </c>
      <c r="I2267" s="225"/>
      <c r="J2267" s="226">
        <f>ROUND(I2267*H2267,2)</f>
        <v>0</v>
      </c>
      <c r="K2267" s="222" t="s">
        <v>1</v>
      </c>
      <c r="L2267" s="45"/>
      <c r="M2267" s="227" t="s">
        <v>1</v>
      </c>
      <c r="N2267" s="228" t="s">
        <v>46</v>
      </c>
      <c r="O2267" s="92"/>
      <c r="P2267" s="229">
        <f>O2267*H2267</f>
        <v>0</v>
      </c>
      <c r="Q2267" s="229">
        <v>0</v>
      </c>
      <c r="R2267" s="229">
        <f>Q2267*H2267</f>
        <v>0</v>
      </c>
      <c r="S2267" s="229">
        <v>0</v>
      </c>
      <c r="T2267" s="230">
        <f>S2267*H2267</f>
        <v>0</v>
      </c>
      <c r="U2267" s="39"/>
      <c r="V2267" s="39"/>
      <c r="W2267" s="39"/>
      <c r="X2267" s="39"/>
      <c r="Y2267" s="39"/>
      <c r="Z2267" s="39"/>
      <c r="AA2267" s="39"/>
      <c r="AB2267" s="39"/>
      <c r="AC2267" s="39"/>
      <c r="AD2267" s="39"/>
      <c r="AE2267" s="39"/>
      <c r="AR2267" s="231" t="s">
        <v>214</v>
      </c>
      <c r="AT2267" s="231" t="s">
        <v>216</v>
      </c>
      <c r="AU2267" s="231" t="s">
        <v>227</v>
      </c>
      <c r="AY2267" s="18" t="s">
        <v>215</v>
      </c>
      <c r="BE2267" s="232">
        <f>IF(N2267="základní",J2267,0)</f>
        <v>0</v>
      </c>
      <c r="BF2267" s="232">
        <f>IF(N2267="snížená",J2267,0)</f>
        <v>0</v>
      </c>
      <c r="BG2267" s="232">
        <f>IF(N2267="zákl. přenesená",J2267,0)</f>
        <v>0</v>
      </c>
      <c r="BH2267" s="232">
        <f>IF(N2267="sníž. přenesená",J2267,0)</f>
        <v>0</v>
      </c>
      <c r="BI2267" s="232">
        <f>IF(N2267="nulová",J2267,0)</f>
        <v>0</v>
      </c>
      <c r="BJ2267" s="18" t="s">
        <v>88</v>
      </c>
      <c r="BK2267" s="232">
        <f>ROUND(I2267*H2267,2)</f>
        <v>0</v>
      </c>
      <c r="BL2267" s="18" t="s">
        <v>214</v>
      </c>
      <c r="BM2267" s="231" t="s">
        <v>2108</v>
      </c>
    </row>
    <row r="2268" s="2" customFormat="1">
      <c r="A2268" s="39"/>
      <c r="B2268" s="40"/>
      <c r="C2268" s="41"/>
      <c r="D2268" s="233" t="s">
        <v>221</v>
      </c>
      <c r="E2268" s="41"/>
      <c r="F2268" s="234" t="s">
        <v>2109</v>
      </c>
      <c r="G2268" s="41"/>
      <c r="H2268" s="41"/>
      <c r="I2268" s="235"/>
      <c r="J2268" s="41"/>
      <c r="K2268" s="41"/>
      <c r="L2268" s="45"/>
      <c r="M2268" s="236"/>
      <c r="N2268" s="237"/>
      <c r="O2268" s="92"/>
      <c r="P2268" s="92"/>
      <c r="Q2268" s="92"/>
      <c r="R2268" s="92"/>
      <c r="S2268" s="92"/>
      <c r="T2268" s="93"/>
      <c r="U2268" s="39"/>
      <c r="V2268" s="39"/>
      <c r="W2268" s="39"/>
      <c r="X2268" s="39"/>
      <c r="Y2268" s="39"/>
      <c r="Z2268" s="39"/>
      <c r="AA2268" s="39"/>
      <c r="AB2268" s="39"/>
      <c r="AC2268" s="39"/>
      <c r="AD2268" s="39"/>
      <c r="AE2268" s="39"/>
      <c r="AT2268" s="18" t="s">
        <v>221</v>
      </c>
      <c r="AU2268" s="18" t="s">
        <v>227</v>
      </c>
    </row>
    <row r="2269" s="2" customFormat="1" ht="33" customHeight="1">
      <c r="A2269" s="39"/>
      <c r="B2269" s="40"/>
      <c r="C2269" s="220" t="s">
        <v>2110</v>
      </c>
      <c r="D2269" s="220" t="s">
        <v>216</v>
      </c>
      <c r="E2269" s="221" t="s">
        <v>2111</v>
      </c>
      <c r="F2269" s="222" t="s">
        <v>2112</v>
      </c>
      <c r="G2269" s="223" t="s">
        <v>523</v>
      </c>
      <c r="H2269" s="224">
        <v>1424.9100000000001</v>
      </c>
      <c r="I2269" s="225"/>
      <c r="J2269" s="226">
        <f>ROUND(I2269*H2269,2)</f>
        <v>0</v>
      </c>
      <c r="K2269" s="222" t="s">
        <v>359</v>
      </c>
      <c r="L2269" s="45"/>
      <c r="M2269" s="227" t="s">
        <v>1</v>
      </c>
      <c r="N2269" s="228" t="s">
        <v>46</v>
      </c>
      <c r="O2269" s="92"/>
      <c r="P2269" s="229">
        <f>O2269*H2269</f>
        <v>0</v>
      </c>
      <c r="Q2269" s="229">
        <v>0</v>
      </c>
      <c r="R2269" s="229">
        <f>Q2269*H2269</f>
        <v>0</v>
      </c>
      <c r="S2269" s="229">
        <v>0</v>
      </c>
      <c r="T2269" s="230">
        <f>S2269*H2269</f>
        <v>0</v>
      </c>
      <c r="U2269" s="39"/>
      <c r="V2269" s="39"/>
      <c r="W2269" s="39"/>
      <c r="X2269" s="39"/>
      <c r="Y2269" s="39"/>
      <c r="Z2269" s="39"/>
      <c r="AA2269" s="39"/>
      <c r="AB2269" s="39"/>
      <c r="AC2269" s="39"/>
      <c r="AD2269" s="39"/>
      <c r="AE2269" s="39"/>
      <c r="AR2269" s="231" t="s">
        <v>214</v>
      </c>
      <c r="AT2269" s="231" t="s">
        <v>216</v>
      </c>
      <c r="AU2269" s="231" t="s">
        <v>227</v>
      </c>
      <c r="AY2269" s="18" t="s">
        <v>215</v>
      </c>
      <c r="BE2269" s="232">
        <f>IF(N2269="základní",J2269,0)</f>
        <v>0</v>
      </c>
      <c r="BF2269" s="232">
        <f>IF(N2269="snížená",J2269,0)</f>
        <v>0</v>
      </c>
      <c r="BG2269" s="232">
        <f>IF(N2269="zákl. přenesená",J2269,0)</f>
        <v>0</v>
      </c>
      <c r="BH2269" s="232">
        <f>IF(N2269="sníž. přenesená",J2269,0)</f>
        <v>0</v>
      </c>
      <c r="BI2269" s="232">
        <f>IF(N2269="nulová",J2269,0)</f>
        <v>0</v>
      </c>
      <c r="BJ2269" s="18" t="s">
        <v>88</v>
      </c>
      <c r="BK2269" s="232">
        <f>ROUND(I2269*H2269,2)</f>
        <v>0</v>
      </c>
      <c r="BL2269" s="18" t="s">
        <v>214</v>
      </c>
      <c r="BM2269" s="231" t="s">
        <v>2113</v>
      </c>
    </row>
    <row r="2270" s="2" customFormat="1">
      <c r="A2270" s="39"/>
      <c r="B2270" s="40"/>
      <c r="C2270" s="41"/>
      <c r="D2270" s="233" t="s">
        <v>221</v>
      </c>
      <c r="E2270" s="41"/>
      <c r="F2270" s="234" t="s">
        <v>2114</v>
      </c>
      <c r="G2270" s="41"/>
      <c r="H2270" s="41"/>
      <c r="I2270" s="235"/>
      <c r="J2270" s="41"/>
      <c r="K2270" s="41"/>
      <c r="L2270" s="45"/>
      <c r="M2270" s="236"/>
      <c r="N2270" s="237"/>
      <c r="O2270" s="92"/>
      <c r="P2270" s="92"/>
      <c r="Q2270" s="92"/>
      <c r="R2270" s="92"/>
      <c r="S2270" s="92"/>
      <c r="T2270" s="93"/>
      <c r="U2270" s="39"/>
      <c r="V2270" s="39"/>
      <c r="W2270" s="39"/>
      <c r="X2270" s="39"/>
      <c r="Y2270" s="39"/>
      <c r="Z2270" s="39"/>
      <c r="AA2270" s="39"/>
      <c r="AB2270" s="39"/>
      <c r="AC2270" s="39"/>
      <c r="AD2270" s="39"/>
      <c r="AE2270" s="39"/>
      <c r="AT2270" s="18" t="s">
        <v>221</v>
      </c>
      <c r="AU2270" s="18" t="s">
        <v>227</v>
      </c>
    </row>
    <row r="2271" s="2" customFormat="1">
      <c r="A2271" s="39"/>
      <c r="B2271" s="40"/>
      <c r="C2271" s="41"/>
      <c r="D2271" s="250" t="s">
        <v>362</v>
      </c>
      <c r="E2271" s="41"/>
      <c r="F2271" s="251" t="s">
        <v>2115</v>
      </c>
      <c r="G2271" s="41"/>
      <c r="H2271" s="41"/>
      <c r="I2271" s="235"/>
      <c r="J2271" s="41"/>
      <c r="K2271" s="41"/>
      <c r="L2271" s="45"/>
      <c r="M2271" s="236"/>
      <c r="N2271" s="237"/>
      <c r="O2271" s="92"/>
      <c r="P2271" s="92"/>
      <c r="Q2271" s="92"/>
      <c r="R2271" s="92"/>
      <c r="S2271" s="92"/>
      <c r="T2271" s="93"/>
      <c r="U2271" s="39"/>
      <c r="V2271" s="39"/>
      <c r="W2271" s="39"/>
      <c r="X2271" s="39"/>
      <c r="Y2271" s="39"/>
      <c r="Z2271" s="39"/>
      <c r="AA2271" s="39"/>
      <c r="AB2271" s="39"/>
      <c r="AC2271" s="39"/>
      <c r="AD2271" s="39"/>
      <c r="AE2271" s="39"/>
      <c r="AT2271" s="18" t="s">
        <v>362</v>
      </c>
      <c r="AU2271" s="18" t="s">
        <v>227</v>
      </c>
    </row>
    <row r="2272" s="13" customFormat="1">
      <c r="A2272" s="13"/>
      <c r="B2272" s="252"/>
      <c r="C2272" s="253"/>
      <c r="D2272" s="233" t="s">
        <v>364</v>
      </c>
      <c r="E2272" s="254" t="s">
        <v>1</v>
      </c>
      <c r="F2272" s="255" t="s">
        <v>822</v>
      </c>
      <c r="G2272" s="253"/>
      <c r="H2272" s="254" t="s">
        <v>1</v>
      </c>
      <c r="I2272" s="256"/>
      <c r="J2272" s="253"/>
      <c r="K2272" s="253"/>
      <c r="L2272" s="257"/>
      <c r="M2272" s="258"/>
      <c r="N2272" s="259"/>
      <c r="O2272" s="259"/>
      <c r="P2272" s="259"/>
      <c r="Q2272" s="259"/>
      <c r="R2272" s="259"/>
      <c r="S2272" s="259"/>
      <c r="T2272" s="260"/>
      <c r="U2272" s="13"/>
      <c r="V2272" s="13"/>
      <c r="W2272" s="13"/>
      <c r="X2272" s="13"/>
      <c r="Y2272" s="13"/>
      <c r="Z2272" s="13"/>
      <c r="AA2272" s="13"/>
      <c r="AB2272" s="13"/>
      <c r="AC2272" s="13"/>
      <c r="AD2272" s="13"/>
      <c r="AE2272" s="13"/>
      <c r="AT2272" s="261" t="s">
        <v>364</v>
      </c>
      <c r="AU2272" s="261" t="s">
        <v>227</v>
      </c>
      <c r="AV2272" s="13" t="s">
        <v>88</v>
      </c>
      <c r="AW2272" s="13" t="s">
        <v>36</v>
      </c>
      <c r="AX2272" s="13" t="s">
        <v>81</v>
      </c>
      <c r="AY2272" s="261" t="s">
        <v>215</v>
      </c>
    </row>
    <row r="2273" s="14" customFormat="1">
      <c r="A2273" s="14"/>
      <c r="B2273" s="262"/>
      <c r="C2273" s="263"/>
      <c r="D2273" s="233" t="s">
        <v>364</v>
      </c>
      <c r="E2273" s="264" t="s">
        <v>1</v>
      </c>
      <c r="F2273" s="265" t="s">
        <v>2116</v>
      </c>
      <c r="G2273" s="263"/>
      <c r="H2273" s="266">
        <v>915.53999999999996</v>
      </c>
      <c r="I2273" s="267"/>
      <c r="J2273" s="263"/>
      <c r="K2273" s="263"/>
      <c r="L2273" s="268"/>
      <c r="M2273" s="269"/>
      <c r="N2273" s="270"/>
      <c r="O2273" s="270"/>
      <c r="P2273" s="270"/>
      <c r="Q2273" s="270"/>
      <c r="R2273" s="270"/>
      <c r="S2273" s="270"/>
      <c r="T2273" s="271"/>
      <c r="U2273" s="14"/>
      <c r="V2273" s="14"/>
      <c r="W2273" s="14"/>
      <c r="X2273" s="14"/>
      <c r="Y2273" s="14"/>
      <c r="Z2273" s="14"/>
      <c r="AA2273" s="14"/>
      <c r="AB2273" s="14"/>
      <c r="AC2273" s="14"/>
      <c r="AD2273" s="14"/>
      <c r="AE2273" s="14"/>
      <c r="AT2273" s="272" t="s">
        <v>364</v>
      </c>
      <c r="AU2273" s="272" t="s">
        <v>227</v>
      </c>
      <c r="AV2273" s="14" t="s">
        <v>90</v>
      </c>
      <c r="AW2273" s="14" t="s">
        <v>36</v>
      </c>
      <c r="AX2273" s="14" t="s">
        <v>81</v>
      </c>
      <c r="AY2273" s="272" t="s">
        <v>215</v>
      </c>
    </row>
    <row r="2274" s="13" customFormat="1">
      <c r="A2274" s="13"/>
      <c r="B2274" s="252"/>
      <c r="C2274" s="253"/>
      <c r="D2274" s="233" t="s">
        <v>364</v>
      </c>
      <c r="E2274" s="254" t="s">
        <v>1</v>
      </c>
      <c r="F2274" s="255" t="s">
        <v>1637</v>
      </c>
      <c r="G2274" s="253"/>
      <c r="H2274" s="254" t="s">
        <v>1</v>
      </c>
      <c r="I2274" s="256"/>
      <c r="J2274" s="253"/>
      <c r="K2274" s="253"/>
      <c r="L2274" s="257"/>
      <c r="M2274" s="258"/>
      <c r="N2274" s="259"/>
      <c r="O2274" s="259"/>
      <c r="P2274" s="259"/>
      <c r="Q2274" s="259"/>
      <c r="R2274" s="259"/>
      <c r="S2274" s="259"/>
      <c r="T2274" s="260"/>
      <c r="U2274" s="13"/>
      <c r="V2274" s="13"/>
      <c r="W2274" s="13"/>
      <c r="X2274" s="13"/>
      <c r="Y2274" s="13"/>
      <c r="Z2274" s="13"/>
      <c r="AA2274" s="13"/>
      <c r="AB2274" s="13"/>
      <c r="AC2274" s="13"/>
      <c r="AD2274" s="13"/>
      <c r="AE2274" s="13"/>
      <c r="AT2274" s="261" t="s">
        <v>364</v>
      </c>
      <c r="AU2274" s="261" t="s">
        <v>227</v>
      </c>
      <c r="AV2274" s="13" t="s">
        <v>88</v>
      </c>
      <c r="AW2274" s="13" t="s">
        <v>36</v>
      </c>
      <c r="AX2274" s="13" t="s">
        <v>81</v>
      </c>
      <c r="AY2274" s="261" t="s">
        <v>215</v>
      </c>
    </row>
    <row r="2275" s="14" customFormat="1">
      <c r="A2275" s="14"/>
      <c r="B2275" s="262"/>
      <c r="C2275" s="263"/>
      <c r="D2275" s="233" t="s">
        <v>364</v>
      </c>
      <c r="E2275" s="264" t="s">
        <v>1</v>
      </c>
      <c r="F2275" s="265" t="s">
        <v>2117</v>
      </c>
      <c r="G2275" s="263"/>
      <c r="H2275" s="266">
        <v>39.130000000000003</v>
      </c>
      <c r="I2275" s="267"/>
      <c r="J2275" s="263"/>
      <c r="K2275" s="263"/>
      <c r="L2275" s="268"/>
      <c r="M2275" s="269"/>
      <c r="N2275" s="270"/>
      <c r="O2275" s="270"/>
      <c r="P2275" s="270"/>
      <c r="Q2275" s="270"/>
      <c r="R2275" s="270"/>
      <c r="S2275" s="270"/>
      <c r="T2275" s="271"/>
      <c r="U2275" s="14"/>
      <c r="V2275" s="14"/>
      <c r="W2275" s="14"/>
      <c r="X2275" s="14"/>
      <c r="Y2275" s="14"/>
      <c r="Z2275" s="14"/>
      <c r="AA2275" s="14"/>
      <c r="AB2275" s="14"/>
      <c r="AC2275" s="14"/>
      <c r="AD2275" s="14"/>
      <c r="AE2275" s="14"/>
      <c r="AT2275" s="272" t="s">
        <v>364</v>
      </c>
      <c r="AU2275" s="272" t="s">
        <v>227</v>
      </c>
      <c r="AV2275" s="14" t="s">
        <v>90</v>
      </c>
      <c r="AW2275" s="14" t="s">
        <v>36</v>
      </c>
      <c r="AX2275" s="14" t="s">
        <v>81</v>
      </c>
      <c r="AY2275" s="272" t="s">
        <v>215</v>
      </c>
    </row>
    <row r="2276" s="13" customFormat="1">
      <c r="A2276" s="13"/>
      <c r="B2276" s="252"/>
      <c r="C2276" s="253"/>
      <c r="D2276" s="233" t="s">
        <v>364</v>
      </c>
      <c r="E2276" s="254" t="s">
        <v>1</v>
      </c>
      <c r="F2276" s="255" t="s">
        <v>853</v>
      </c>
      <c r="G2276" s="253"/>
      <c r="H2276" s="254" t="s">
        <v>1</v>
      </c>
      <c r="I2276" s="256"/>
      <c r="J2276" s="253"/>
      <c r="K2276" s="253"/>
      <c r="L2276" s="257"/>
      <c r="M2276" s="258"/>
      <c r="N2276" s="259"/>
      <c r="O2276" s="259"/>
      <c r="P2276" s="259"/>
      <c r="Q2276" s="259"/>
      <c r="R2276" s="259"/>
      <c r="S2276" s="259"/>
      <c r="T2276" s="260"/>
      <c r="U2276" s="13"/>
      <c r="V2276" s="13"/>
      <c r="W2276" s="13"/>
      <c r="X2276" s="13"/>
      <c r="Y2276" s="13"/>
      <c r="Z2276" s="13"/>
      <c r="AA2276" s="13"/>
      <c r="AB2276" s="13"/>
      <c r="AC2276" s="13"/>
      <c r="AD2276" s="13"/>
      <c r="AE2276" s="13"/>
      <c r="AT2276" s="261" t="s">
        <v>364</v>
      </c>
      <c r="AU2276" s="261" t="s">
        <v>227</v>
      </c>
      <c r="AV2276" s="13" t="s">
        <v>88</v>
      </c>
      <c r="AW2276" s="13" t="s">
        <v>36</v>
      </c>
      <c r="AX2276" s="13" t="s">
        <v>81</v>
      </c>
      <c r="AY2276" s="261" t="s">
        <v>215</v>
      </c>
    </row>
    <row r="2277" s="14" customFormat="1">
      <c r="A2277" s="14"/>
      <c r="B2277" s="262"/>
      <c r="C2277" s="263"/>
      <c r="D2277" s="233" t="s">
        <v>364</v>
      </c>
      <c r="E2277" s="264" t="s">
        <v>1</v>
      </c>
      <c r="F2277" s="265" t="s">
        <v>2118</v>
      </c>
      <c r="G2277" s="263"/>
      <c r="H2277" s="266">
        <v>470.24000000000001</v>
      </c>
      <c r="I2277" s="267"/>
      <c r="J2277" s="263"/>
      <c r="K2277" s="263"/>
      <c r="L2277" s="268"/>
      <c r="M2277" s="269"/>
      <c r="N2277" s="270"/>
      <c r="O2277" s="270"/>
      <c r="P2277" s="270"/>
      <c r="Q2277" s="270"/>
      <c r="R2277" s="270"/>
      <c r="S2277" s="270"/>
      <c r="T2277" s="271"/>
      <c r="U2277" s="14"/>
      <c r="V2277" s="14"/>
      <c r="W2277" s="14"/>
      <c r="X2277" s="14"/>
      <c r="Y2277" s="14"/>
      <c r="Z2277" s="14"/>
      <c r="AA2277" s="14"/>
      <c r="AB2277" s="14"/>
      <c r="AC2277" s="14"/>
      <c r="AD2277" s="14"/>
      <c r="AE2277" s="14"/>
      <c r="AT2277" s="272" t="s">
        <v>364</v>
      </c>
      <c r="AU2277" s="272" t="s">
        <v>227</v>
      </c>
      <c r="AV2277" s="14" t="s">
        <v>90</v>
      </c>
      <c r="AW2277" s="14" t="s">
        <v>36</v>
      </c>
      <c r="AX2277" s="14" t="s">
        <v>81</v>
      </c>
      <c r="AY2277" s="272" t="s">
        <v>215</v>
      </c>
    </row>
    <row r="2278" s="15" customFormat="1">
      <c r="A2278" s="15"/>
      <c r="B2278" s="273"/>
      <c r="C2278" s="274"/>
      <c r="D2278" s="233" t="s">
        <v>364</v>
      </c>
      <c r="E2278" s="275" t="s">
        <v>1</v>
      </c>
      <c r="F2278" s="276" t="s">
        <v>368</v>
      </c>
      <c r="G2278" s="274"/>
      <c r="H2278" s="277">
        <v>1424.9100000000001</v>
      </c>
      <c r="I2278" s="278"/>
      <c r="J2278" s="274"/>
      <c r="K2278" s="274"/>
      <c r="L2278" s="279"/>
      <c r="M2278" s="280"/>
      <c r="N2278" s="281"/>
      <c r="O2278" s="281"/>
      <c r="P2278" s="281"/>
      <c r="Q2278" s="281"/>
      <c r="R2278" s="281"/>
      <c r="S2278" s="281"/>
      <c r="T2278" s="282"/>
      <c r="U2278" s="15"/>
      <c r="V2278" s="15"/>
      <c r="W2278" s="15"/>
      <c r="X2278" s="15"/>
      <c r="Y2278" s="15"/>
      <c r="Z2278" s="15"/>
      <c r="AA2278" s="15"/>
      <c r="AB2278" s="15"/>
      <c r="AC2278" s="15"/>
      <c r="AD2278" s="15"/>
      <c r="AE2278" s="15"/>
      <c r="AT2278" s="283" t="s">
        <v>364</v>
      </c>
      <c r="AU2278" s="283" t="s">
        <v>227</v>
      </c>
      <c r="AV2278" s="15" t="s">
        <v>214</v>
      </c>
      <c r="AW2278" s="15" t="s">
        <v>36</v>
      </c>
      <c r="AX2278" s="15" t="s">
        <v>88</v>
      </c>
      <c r="AY2278" s="283" t="s">
        <v>215</v>
      </c>
    </row>
    <row r="2279" s="11" customFormat="1" ht="20.88" customHeight="1">
      <c r="A2279" s="11"/>
      <c r="B2279" s="206"/>
      <c r="C2279" s="207"/>
      <c r="D2279" s="208" t="s">
        <v>80</v>
      </c>
      <c r="E2279" s="248" t="s">
        <v>1549</v>
      </c>
      <c r="F2279" s="248" t="s">
        <v>2119</v>
      </c>
      <c r="G2279" s="207"/>
      <c r="H2279" s="207"/>
      <c r="I2279" s="210"/>
      <c r="J2279" s="249">
        <f>BK2279</f>
        <v>0</v>
      </c>
      <c r="K2279" s="207"/>
      <c r="L2279" s="212"/>
      <c r="M2279" s="213"/>
      <c r="N2279" s="214"/>
      <c r="O2279" s="214"/>
      <c r="P2279" s="215">
        <f>SUM(P2280:P2353)</f>
        <v>0</v>
      </c>
      <c r="Q2279" s="214"/>
      <c r="R2279" s="215">
        <f>SUM(R2280:R2353)</f>
        <v>0.62834555999999997</v>
      </c>
      <c r="S2279" s="214"/>
      <c r="T2279" s="216">
        <f>SUM(T2280:T2353)</f>
        <v>0.0625</v>
      </c>
      <c r="U2279" s="11"/>
      <c r="V2279" s="11"/>
      <c r="W2279" s="11"/>
      <c r="X2279" s="11"/>
      <c r="Y2279" s="11"/>
      <c r="Z2279" s="11"/>
      <c r="AA2279" s="11"/>
      <c r="AB2279" s="11"/>
      <c r="AC2279" s="11"/>
      <c r="AD2279" s="11"/>
      <c r="AE2279" s="11"/>
      <c r="AR2279" s="217" t="s">
        <v>88</v>
      </c>
      <c r="AT2279" s="218" t="s">
        <v>80</v>
      </c>
      <c r="AU2279" s="218" t="s">
        <v>90</v>
      </c>
      <c r="AY2279" s="217" t="s">
        <v>215</v>
      </c>
      <c r="BK2279" s="219">
        <f>SUM(BK2280:BK2353)</f>
        <v>0</v>
      </c>
    </row>
    <row r="2280" s="2" customFormat="1" ht="24.15" customHeight="1">
      <c r="A2280" s="39"/>
      <c r="B2280" s="40"/>
      <c r="C2280" s="220" t="s">
        <v>2120</v>
      </c>
      <c r="D2280" s="220" t="s">
        <v>216</v>
      </c>
      <c r="E2280" s="221" t="s">
        <v>2121</v>
      </c>
      <c r="F2280" s="222" t="s">
        <v>2122</v>
      </c>
      <c r="G2280" s="223" t="s">
        <v>523</v>
      </c>
      <c r="H2280" s="224">
        <v>884.13900000000001</v>
      </c>
      <c r="I2280" s="225"/>
      <c r="J2280" s="226">
        <f>ROUND(I2280*H2280,2)</f>
        <v>0</v>
      </c>
      <c r="K2280" s="222" t="s">
        <v>359</v>
      </c>
      <c r="L2280" s="45"/>
      <c r="M2280" s="227" t="s">
        <v>1</v>
      </c>
      <c r="N2280" s="228" t="s">
        <v>46</v>
      </c>
      <c r="O2280" s="92"/>
      <c r="P2280" s="229">
        <f>O2280*H2280</f>
        <v>0</v>
      </c>
      <c r="Q2280" s="229">
        <v>4.0000000000000003E-05</v>
      </c>
      <c r="R2280" s="229">
        <f>Q2280*H2280</f>
        <v>0.035365560000000004</v>
      </c>
      <c r="S2280" s="229">
        <v>0</v>
      </c>
      <c r="T2280" s="230">
        <f>S2280*H2280</f>
        <v>0</v>
      </c>
      <c r="U2280" s="39"/>
      <c r="V2280" s="39"/>
      <c r="W2280" s="39"/>
      <c r="X2280" s="39"/>
      <c r="Y2280" s="39"/>
      <c r="Z2280" s="39"/>
      <c r="AA2280" s="39"/>
      <c r="AB2280" s="39"/>
      <c r="AC2280" s="39"/>
      <c r="AD2280" s="39"/>
      <c r="AE2280" s="39"/>
      <c r="AR2280" s="231" t="s">
        <v>214</v>
      </c>
      <c r="AT2280" s="231" t="s">
        <v>216</v>
      </c>
      <c r="AU2280" s="231" t="s">
        <v>227</v>
      </c>
      <c r="AY2280" s="18" t="s">
        <v>215</v>
      </c>
      <c r="BE2280" s="232">
        <f>IF(N2280="základní",J2280,0)</f>
        <v>0</v>
      </c>
      <c r="BF2280" s="232">
        <f>IF(N2280="snížená",J2280,0)</f>
        <v>0</v>
      </c>
      <c r="BG2280" s="232">
        <f>IF(N2280="zákl. přenesená",J2280,0)</f>
        <v>0</v>
      </c>
      <c r="BH2280" s="232">
        <f>IF(N2280="sníž. přenesená",J2280,0)</f>
        <v>0</v>
      </c>
      <c r="BI2280" s="232">
        <f>IF(N2280="nulová",J2280,0)</f>
        <v>0</v>
      </c>
      <c r="BJ2280" s="18" t="s">
        <v>88</v>
      </c>
      <c r="BK2280" s="232">
        <f>ROUND(I2280*H2280,2)</f>
        <v>0</v>
      </c>
      <c r="BL2280" s="18" t="s">
        <v>214</v>
      </c>
      <c r="BM2280" s="231" t="s">
        <v>2123</v>
      </c>
    </row>
    <row r="2281" s="2" customFormat="1">
      <c r="A2281" s="39"/>
      <c r="B2281" s="40"/>
      <c r="C2281" s="41"/>
      <c r="D2281" s="233" t="s">
        <v>221</v>
      </c>
      <c r="E2281" s="41"/>
      <c r="F2281" s="234" t="s">
        <v>2124</v>
      </c>
      <c r="G2281" s="41"/>
      <c r="H2281" s="41"/>
      <c r="I2281" s="235"/>
      <c r="J2281" s="41"/>
      <c r="K2281" s="41"/>
      <c r="L2281" s="45"/>
      <c r="M2281" s="236"/>
      <c r="N2281" s="237"/>
      <c r="O2281" s="92"/>
      <c r="P2281" s="92"/>
      <c r="Q2281" s="92"/>
      <c r="R2281" s="92"/>
      <c r="S2281" s="92"/>
      <c r="T2281" s="93"/>
      <c r="U2281" s="39"/>
      <c r="V2281" s="39"/>
      <c r="W2281" s="39"/>
      <c r="X2281" s="39"/>
      <c r="Y2281" s="39"/>
      <c r="Z2281" s="39"/>
      <c r="AA2281" s="39"/>
      <c r="AB2281" s="39"/>
      <c r="AC2281" s="39"/>
      <c r="AD2281" s="39"/>
      <c r="AE2281" s="39"/>
      <c r="AT2281" s="18" t="s">
        <v>221</v>
      </c>
      <c r="AU2281" s="18" t="s">
        <v>227</v>
      </c>
    </row>
    <row r="2282" s="2" customFormat="1">
      <c r="A2282" s="39"/>
      <c r="B2282" s="40"/>
      <c r="C2282" s="41"/>
      <c r="D2282" s="250" t="s">
        <v>362</v>
      </c>
      <c r="E2282" s="41"/>
      <c r="F2282" s="251" t="s">
        <v>2125</v>
      </c>
      <c r="G2282" s="41"/>
      <c r="H2282" s="41"/>
      <c r="I2282" s="235"/>
      <c r="J2282" s="41"/>
      <c r="K2282" s="41"/>
      <c r="L2282" s="45"/>
      <c r="M2282" s="236"/>
      <c r="N2282" s="237"/>
      <c r="O2282" s="92"/>
      <c r="P2282" s="92"/>
      <c r="Q2282" s="92"/>
      <c r="R2282" s="92"/>
      <c r="S2282" s="92"/>
      <c r="T2282" s="93"/>
      <c r="U2282" s="39"/>
      <c r="V2282" s="39"/>
      <c r="W2282" s="39"/>
      <c r="X2282" s="39"/>
      <c r="Y2282" s="39"/>
      <c r="Z2282" s="39"/>
      <c r="AA2282" s="39"/>
      <c r="AB2282" s="39"/>
      <c r="AC2282" s="39"/>
      <c r="AD2282" s="39"/>
      <c r="AE2282" s="39"/>
      <c r="AT2282" s="18" t="s">
        <v>362</v>
      </c>
      <c r="AU2282" s="18" t="s">
        <v>227</v>
      </c>
    </row>
    <row r="2283" s="13" customFormat="1">
      <c r="A2283" s="13"/>
      <c r="B2283" s="252"/>
      <c r="C2283" s="253"/>
      <c r="D2283" s="233" t="s">
        <v>364</v>
      </c>
      <c r="E2283" s="254" t="s">
        <v>1</v>
      </c>
      <c r="F2283" s="255" t="s">
        <v>822</v>
      </c>
      <c r="G2283" s="253"/>
      <c r="H2283" s="254" t="s">
        <v>1</v>
      </c>
      <c r="I2283" s="256"/>
      <c r="J2283" s="253"/>
      <c r="K2283" s="253"/>
      <c r="L2283" s="257"/>
      <c r="M2283" s="258"/>
      <c r="N2283" s="259"/>
      <c r="O2283" s="259"/>
      <c r="P2283" s="259"/>
      <c r="Q2283" s="259"/>
      <c r="R2283" s="259"/>
      <c r="S2283" s="259"/>
      <c r="T2283" s="260"/>
      <c r="U2283" s="13"/>
      <c r="V2283" s="13"/>
      <c r="W2283" s="13"/>
      <c r="X2283" s="13"/>
      <c r="Y2283" s="13"/>
      <c r="Z2283" s="13"/>
      <c r="AA2283" s="13"/>
      <c r="AB2283" s="13"/>
      <c r="AC2283" s="13"/>
      <c r="AD2283" s="13"/>
      <c r="AE2283" s="13"/>
      <c r="AT2283" s="261" t="s">
        <v>364</v>
      </c>
      <c r="AU2283" s="261" t="s">
        <v>227</v>
      </c>
      <c r="AV2283" s="13" t="s">
        <v>88</v>
      </c>
      <c r="AW2283" s="13" t="s">
        <v>36</v>
      </c>
      <c r="AX2283" s="13" t="s">
        <v>81</v>
      </c>
      <c r="AY2283" s="261" t="s">
        <v>215</v>
      </c>
    </row>
    <row r="2284" s="14" customFormat="1">
      <c r="A2284" s="14"/>
      <c r="B2284" s="262"/>
      <c r="C2284" s="263"/>
      <c r="D2284" s="233" t="s">
        <v>364</v>
      </c>
      <c r="E2284" s="264" t="s">
        <v>1</v>
      </c>
      <c r="F2284" s="265" t="s">
        <v>2126</v>
      </c>
      <c r="G2284" s="263"/>
      <c r="H2284" s="266">
        <v>249.56</v>
      </c>
      <c r="I2284" s="267"/>
      <c r="J2284" s="263"/>
      <c r="K2284" s="263"/>
      <c r="L2284" s="268"/>
      <c r="M2284" s="269"/>
      <c r="N2284" s="270"/>
      <c r="O2284" s="270"/>
      <c r="P2284" s="270"/>
      <c r="Q2284" s="270"/>
      <c r="R2284" s="270"/>
      <c r="S2284" s="270"/>
      <c r="T2284" s="271"/>
      <c r="U2284" s="14"/>
      <c r="V2284" s="14"/>
      <c r="W2284" s="14"/>
      <c r="X2284" s="14"/>
      <c r="Y2284" s="14"/>
      <c r="Z2284" s="14"/>
      <c r="AA2284" s="14"/>
      <c r="AB2284" s="14"/>
      <c r="AC2284" s="14"/>
      <c r="AD2284" s="14"/>
      <c r="AE2284" s="14"/>
      <c r="AT2284" s="272" t="s">
        <v>364</v>
      </c>
      <c r="AU2284" s="272" t="s">
        <v>227</v>
      </c>
      <c r="AV2284" s="14" t="s">
        <v>90</v>
      </c>
      <c r="AW2284" s="14" t="s">
        <v>36</v>
      </c>
      <c r="AX2284" s="14" t="s">
        <v>81</v>
      </c>
      <c r="AY2284" s="272" t="s">
        <v>215</v>
      </c>
    </row>
    <row r="2285" s="14" customFormat="1">
      <c r="A2285" s="14"/>
      <c r="B2285" s="262"/>
      <c r="C2285" s="263"/>
      <c r="D2285" s="233" t="s">
        <v>364</v>
      </c>
      <c r="E2285" s="264" t="s">
        <v>1</v>
      </c>
      <c r="F2285" s="265" t="s">
        <v>2127</v>
      </c>
      <c r="G2285" s="263"/>
      <c r="H2285" s="266">
        <v>87.912000000000006</v>
      </c>
      <c r="I2285" s="267"/>
      <c r="J2285" s="263"/>
      <c r="K2285" s="263"/>
      <c r="L2285" s="268"/>
      <c r="M2285" s="269"/>
      <c r="N2285" s="270"/>
      <c r="O2285" s="270"/>
      <c r="P2285" s="270"/>
      <c r="Q2285" s="270"/>
      <c r="R2285" s="270"/>
      <c r="S2285" s="270"/>
      <c r="T2285" s="271"/>
      <c r="U2285" s="14"/>
      <c r="V2285" s="14"/>
      <c r="W2285" s="14"/>
      <c r="X2285" s="14"/>
      <c r="Y2285" s="14"/>
      <c r="Z2285" s="14"/>
      <c r="AA2285" s="14"/>
      <c r="AB2285" s="14"/>
      <c r="AC2285" s="14"/>
      <c r="AD2285" s="14"/>
      <c r="AE2285" s="14"/>
      <c r="AT2285" s="272" t="s">
        <v>364</v>
      </c>
      <c r="AU2285" s="272" t="s">
        <v>227</v>
      </c>
      <c r="AV2285" s="14" t="s">
        <v>90</v>
      </c>
      <c r="AW2285" s="14" t="s">
        <v>36</v>
      </c>
      <c r="AX2285" s="14" t="s">
        <v>81</v>
      </c>
      <c r="AY2285" s="272" t="s">
        <v>215</v>
      </c>
    </row>
    <row r="2286" s="14" customFormat="1">
      <c r="A2286" s="14"/>
      <c r="B2286" s="262"/>
      <c r="C2286" s="263"/>
      <c r="D2286" s="233" t="s">
        <v>364</v>
      </c>
      <c r="E2286" s="264" t="s">
        <v>1</v>
      </c>
      <c r="F2286" s="265" t="s">
        <v>2126</v>
      </c>
      <c r="G2286" s="263"/>
      <c r="H2286" s="266">
        <v>249.56</v>
      </c>
      <c r="I2286" s="267"/>
      <c r="J2286" s="263"/>
      <c r="K2286" s="263"/>
      <c r="L2286" s="268"/>
      <c r="M2286" s="269"/>
      <c r="N2286" s="270"/>
      <c r="O2286" s="270"/>
      <c r="P2286" s="270"/>
      <c r="Q2286" s="270"/>
      <c r="R2286" s="270"/>
      <c r="S2286" s="270"/>
      <c r="T2286" s="271"/>
      <c r="U2286" s="14"/>
      <c r="V2286" s="14"/>
      <c r="W2286" s="14"/>
      <c r="X2286" s="14"/>
      <c r="Y2286" s="14"/>
      <c r="Z2286" s="14"/>
      <c r="AA2286" s="14"/>
      <c r="AB2286" s="14"/>
      <c r="AC2286" s="14"/>
      <c r="AD2286" s="14"/>
      <c r="AE2286" s="14"/>
      <c r="AT2286" s="272" t="s">
        <v>364</v>
      </c>
      <c r="AU2286" s="272" t="s">
        <v>227</v>
      </c>
      <c r="AV2286" s="14" t="s">
        <v>90</v>
      </c>
      <c r="AW2286" s="14" t="s">
        <v>36</v>
      </c>
      <c r="AX2286" s="14" t="s">
        <v>81</v>
      </c>
      <c r="AY2286" s="272" t="s">
        <v>215</v>
      </c>
    </row>
    <row r="2287" s="16" customFormat="1">
      <c r="A2287" s="16"/>
      <c r="B2287" s="284"/>
      <c r="C2287" s="285"/>
      <c r="D2287" s="233" t="s">
        <v>364</v>
      </c>
      <c r="E2287" s="286" t="s">
        <v>1</v>
      </c>
      <c r="F2287" s="287" t="s">
        <v>403</v>
      </c>
      <c r="G2287" s="285"/>
      <c r="H2287" s="288">
        <v>587.03200000000004</v>
      </c>
      <c r="I2287" s="289"/>
      <c r="J2287" s="285"/>
      <c r="K2287" s="285"/>
      <c r="L2287" s="290"/>
      <c r="M2287" s="291"/>
      <c r="N2287" s="292"/>
      <c r="O2287" s="292"/>
      <c r="P2287" s="292"/>
      <c r="Q2287" s="292"/>
      <c r="R2287" s="292"/>
      <c r="S2287" s="292"/>
      <c r="T2287" s="293"/>
      <c r="U2287" s="16"/>
      <c r="V2287" s="16"/>
      <c r="W2287" s="16"/>
      <c r="X2287" s="16"/>
      <c r="Y2287" s="16"/>
      <c r="Z2287" s="16"/>
      <c r="AA2287" s="16"/>
      <c r="AB2287" s="16"/>
      <c r="AC2287" s="16"/>
      <c r="AD2287" s="16"/>
      <c r="AE2287" s="16"/>
      <c r="AT2287" s="294" t="s">
        <v>364</v>
      </c>
      <c r="AU2287" s="294" t="s">
        <v>227</v>
      </c>
      <c r="AV2287" s="16" t="s">
        <v>227</v>
      </c>
      <c r="AW2287" s="16" t="s">
        <v>36</v>
      </c>
      <c r="AX2287" s="16" t="s">
        <v>81</v>
      </c>
      <c r="AY2287" s="294" t="s">
        <v>215</v>
      </c>
    </row>
    <row r="2288" s="13" customFormat="1">
      <c r="A2288" s="13"/>
      <c r="B2288" s="252"/>
      <c r="C2288" s="253"/>
      <c r="D2288" s="233" t="s">
        <v>364</v>
      </c>
      <c r="E2288" s="254" t="s">
        <v>1</v>
      </c>
      <c r="F2288" s="255" t="s">
        <v>853</v>
      </c>
      <c r="G2288" s="253"/>
      <c r="H2288" s="254" t="s">
        <v>1</v>
      </c>
      <c r="I2288" s="256"/>
      <c r="J2288" s="253"/>
      <c r="K2288" s="253"/>
      <c r="L2288" s="257"/>
      <c r="M2288" s="258"/>
      <c r="N2288" s="259"/>
      <c r="O2288" s="259"/>
      <c r="P2288" s="259"/>
      <c r="Q2288" s="259"/>
      <c r="R2288" s="259"/>
      <c r="S2288" s="259"/>
      <c r="T2288" s="260"/>
      <c r="U2288" s="13"/>
      <c r="V2288" s="13"/>
      <c r="W2288" s="13"/>
      <c r="X2288" s="13"/>
      <c r="Y2288" s="13"/>
      <c r="Z2288" s="13"/>
      <c r="AA2288" s="13"/>
      <c r="AB2288" s="13"/>
      <c r="AC2288" s="13"/>
      <c r="AD2288" s="13"/>
      <c r="AE2288" s="13"/>
      <c r="AT2288" s="261" t="s">
        <v>364</v>
      </c>
      <c r="AU2288" s="261" t="s">
        <v>227</v>
      </c>
      <c r="AV2288" s="13" t="s">
        <v>88</v>
      </c>
      <c r="AW2288" s="13" t="s">
        <v>36</v>
      </c>
      <c r="AX2288" s="13" t="s">
        <v>81</v>
      </c>
      <c r="AY2288" s="261" t="s">
        <v>215</v>
      </c>
    </row>
    <row r="2289" s="14" customFormat="1">
      <c r="A2289" s="14"/>
      <c r="B2289" s="262"/>
      <c r="C2289" s="263"/>
      <c r="D2289" s="233" t="s">
        <v>364</v>
      </c>
      <c r="E2289" s="264" t="s">
        <v>1</v>
      </c>
      <c r="F2289" s="265" t="s">
        <v>2128</v>
      </c>
      <c r="G2289" s="263"/>
      <c r="H2289" s="266">
        <v>198.345</v>
      </c>
      <c r="I2289" s="267"/>
      <c r="J2289" s="263"/>
      <c r="K2289" s="263"/>
      <c r="L2289" s="268"/>
      <c r="M2289" s="269"/>
      <c r="N2289" s="270"/>
      <c r="O2289" s="270"/>
      <c r="P2289" s="270"/>
      <c r="Q2289" s="270"/>
      <c r="R2289" s="270"/>
      <c r="S2289" s="270"/>
      <c r="T2289" s="271"/>
      <c r="U2289" s="14"/>
      <c r="V2289" s="14"/>
      <c r="W2289" s="14"/>
      <c r="X2289" s="14"/>
      <c r="Y2289" s="14"/>
      <c r="Z2289" s="14"/>
      <c r="AA2289" s="14"/>
      <c r="AB2289" s="14"/>
      <c r="AC2289" s="14"/>
      <c r="AD2289" s="14"/>
      <c r="AE2289" s="14"/>
      <c r="AT2289" s="272" t="s">
        <v>364</v>
      </c>
      <c r="AU2289" s="272" t="s">
        <v>227</v>
      </c>
      <c r="AV2289" s="14" t="s">
        <v>90</v>
      </c>
      <c r="AW2289" s="14" t="s">
        <v>36</v>
      </c>
      <c r="AX2289" s="14" t="s">
        <v>81</v>
      </c>
      <c r="AY2289" s="272" t="s">
        <v>215</v>
      </c>
    </row>
    <row r="2290" s="14" customFormat="1">
      <c r="A2290" s="14"/>
      <c r="B2290" s="262"/>
      <c r="C2290" s="263"/>
      <c r="D2290" s="233" t="s">
        <v>364</v>
      </c>
      <c r="E2290" s="264" t="s">
        <v>1</v>
      </c>
      <c r="F2290" s="265" t="s">
        <v>2129</v>
      </c>
      <c r="G2290" s="263"/>
      <c r="H2290" s="266">
        <v>98.762</v>
      </c>
      <c r="I2290" s="267"/>
      <c r="J2290" s="263"/>
      <c r="K2290" s="263"/>
      <c r="L2290" s="268"/>
      <c r="M2290" s="269"/>
      <c r="N2290" s="270"/>
      <c r="O2290" s="270"/>
      <c r="P2290" s="270"/>
      <c r="Q2290" s="270"/>
      <c r="R2290" s="270"/>
      <c r="S2290" s="270"/>
      <c r="T2290" s="271"/>
      <c r="U2290" s="14"/>
      <c r="V2290" s="14"/>
      <c r="W2290" s="14"/>
      <c r="X2290" s="14"/>
      <c r="Y2290" s="14"/>
      <c r="Z2290" s="14"/>
      <c r="AA2290" s="14"/>
      <c r="AB2290" s="14"/>
      <c r="AC2290" s="14"/>
      <c r="AD2290" s="14"/>
      <c r="AE2290" s="14"/>
      <c r="AT2290" s="272" t="s">
        <v>364</v>
      </c>
      <c r="AU2290" s="272" t="s">
        <v>227</v>
      </c>
      <c r="AV2290" s="14" t="s">
        <v>90</v>
      </c>
      <c r="AW2290" s="14" t="s">
        <v>36</v>
      </c>
      <c r="AX2290" s="14" t="s">
        <v>81</v>
      </c>
      <c r="AY2290" s="272" t="s">
        <v>215</v>
      </c>
    </row>
    <row r="2291" s="16" customFormat="1">
      <c r="A2291" s="16"/>
      <c r="B2291" s="284"/>
      <c r="C2291" s="285"/>
      <c r="D2291" s="233" t="s">
        <v>364</v>
      </c>
      <c r="E2291" s="286" t="s">
        <v>1</v>
      </c>
      <c r="F2291" s="287" t="s">
        <v>403</v>
      </c>
      <c r="G2291" s="285"/>
      <c r="H2291" s="288">
        <v>297.10700000000003</v>
      </c>
      <c r="I2291" s="289"/>
      <c r="J2291" s="285"/>
      <c r="K2291" s="285"/>
      <c r="L2291" s="290"/>
      <c r="M2291" s="291"/>
      <c r="N2291" s="292"/>
      <c r="O2291" s="292"/>
      <c r="P2291" s="292"/>
      <c r="Q2291" s="292"/>
      <c r="R2291" s="292"/>
      <c r="S2291" s="292"/>
      <c r="T2291" s="293"/>
      <c r="U2291" s="16"/>
      <c r="V2291" s="16"/>
      <c r="W2291" s="16"/>
      <c r="X2291" s="16"/>
      <c r="Y2291" s="16"/>
      <c r="Z2291" s="16"/>
      <c r="AA2291" s="16"/>
      <c r="AB2291" s="16"/>
      <c r="AC2291" s="16"/>
      <c r="AD2291" s="16"/>
      <c r="AE2291" s="16"/>
      <c r="AT2291" s="294" t="s">
        <v>364</v>
      </c>
      <c r="AU2291" s="294" t="s">
        <v>227</v>
      </c>
      <c r="AV2291" s="16" t="s">
        <v>227</v>
      </c>
      <c r="AW2291" s="16" t="s">
        <v>36</v>
      </c>
      <c r="AX2291" s="16" t="s">
        <v>81</v>
      </c>
      <c r="AY2291" s="294" t="s">
        <v>215</v>
      </c>
    </row>
    <row r="2292" s="15" customFormat="1">
      <c r="A2292" s="15"/>
      <c r="B2292" s="273"/>
      <c r="C2292" s="274"/>
      <c r="D2292" s="233" t="s">
        <v>364</v>
      </c>
      <c r="E2292" s="275" t="s">
        <v>1</v>
      </c>
      <c r="F2292" s="276" t="s">
        <v>368</v>
      </c>
      <c r="G2292" s="274"/>
      <c r="H2292" s="277">
        <v>884.13900000000001</v>
      </c>
      <c r="I2292" s="278"/>
      <c r="J2292" s="274"/>
      <c r="K2292" s="274"/>
      <c r="L2292" s="279"/>
      <c r="M2292" s="280"/>
      <c r="N2292" s="281"/>
      <c r="O2292" s="281"/>
      <c r="P2292" s="281"/>
      <c r="Q2292" s="281"/>
      <c r="R2292" s="281"/>
      <c r="S2292" s="281"/>
      <c r="T2292" s="282"/>
      <c r="U2292" s="15"/>
      <c r="V2292" s="15"/>
      <c r="W2292" s="15"/>
      <c r="X2292" s="15"/>
      <c r="Y2292" s="15"/>
      <c r="Z2292" s="15"/>
      <c r="AA2292" s="15"/>
      <c r="AB2292" s="15"/>
      <c r="AC2292" s="15"/>
      <c r="AD2292" s="15"/>
      <c r="AE2292" s="15"/>
      <c r="AT2292" s="283" t="s">
        <v>364</v>
      </c>
      <c r="AU2292" s="283" t="s">
        <v>227</v>
      </c>
      <c r="AV2292" s="15" t="s">
        <v>214</v>
      </c>
      <c r="AW2292" s="15" t="s">
        <v>36</v>
      </c>
      <c r="AX2292" s="15" t="s">
        <v>88</v>
      </c>
      <c r="AY2292" s="283" t="s">
        <v>215</v>
      </c>
    </row>
    <row r="2293" s="2" customFormat="1" ht="24.15" customHeight="1">
      <c r="A2293" s="39"/>
      <c r="B2293" s="40"/>
      <c r="C2293" s="220" t="s">
        <v>2130</v>
      </c>
      <c r="D2293" s="220" t="s">
        <v>216</v>
      </c>
      <c r="E2293" s="221" t="s">
        <v>2131</v>
      </c>
      <c r="F2293" s="222" t="s">
        <v>2132</v>
      </c>
      <c r="G2293" s="223" t="s">
        <v>797</v>
      </c>
      <c r="H2293" s="224">
        <v>45</v>
      </c>
      <c r="I2293" s="225"/>
      <c r="J2293" s="226">
        <f>ROUND(I2293*H2293,2)</f>
        <v>0</v>
      </c>
      <c r="K2293" s="222" t="s">
        <v>359</v>
      </c>
      <c r="L2293" s="45"/>
      <c r="M2293" s="227" t="s">
        <v>1</v>
      </c>
      <c r="N2293" s="228" t="s">
        <v>46</v>
      </c>
      <c r="O2293" s="92"/>
      <c r="P2293" s="229">
        <f>O2293*H2293</f>
        <v>0</v>
      </c>
      <c r="Q2293" s="229">
        <v>0.00097999999999999997</v>
      </c>
      <c r="R2293" s="229">
        <f>Q2293*H2293</f>
        <v>0.0441</v>
      </c>
      <c r="S2293" s="229">
        <v>0</v>
      </c>
      <c r="T2293" s="230">
        <f>S2293*H2293</f>
        <v>0</v>
      </c>
      <c r="U2293" s="39"/>
      <c r="V2293" s="39"/>
      <c r="W2293" s="39"/>
      <c r="X2293" s="39"/>
      <c r="Y2293" s="39"/>
      <c r="Z2293" s="39"/>
      <c r="AA2293" s="39"/>
      <c r="AB2293" s="39"/>
      <c r="AC2293" s="39"/>
      <c r="AD2293" s="39"/>
      <c r="AE2293" s="39"/>
      <c r="AR2293" s="231" t="s">
        <v>214</v>
      </c>
      <c r="AT2293" s="231" t="s">
        <v>216</v>
      </c>
      <c r="AU2293" s="231" t="s">
        <v>227</v>
      </c>
      <c r="AY2293" s="18" t="s">
        <v>215</v>
      </c>
      <c r="BE2293" s="232">
        <f>IF(N2293="základní",J2293,0)</f>
        <v>0</v>
      </c>
      <c r="BF2293" s="232">
        <f>IF(N2293="snížená",J2293,0)</f>
        <v>0</v>
      </c>
      <c r="BG2293" s="232">
        <f>IF(N2293="zákl. přenesená",J2293,0)</f>
        <v>0</v>
      </c>
      <c r="BH2293" s="232">
        <f>IF(N2293="sníž. přenesená",J2293,0)</f>
        <v>0</v>
      </c>
      <c r="BI2293" s="232">
        <f>IF(N2293="nulová",J2293,0)</f>
        <v>0</v>
      </c>
      <c r="BJ2293" s="18" t="s">
        <v>88</v>
      </c>
      <c r="BK2293" s="232">
        <f>ROUND(I2293*H2293,2)</f>
        <v>0</v>
      </c>
      <c r="BL2293" s="18" t="s">
        <v>214</v>
      </c>
      <c r="BM2293" s="231" t="s">
        <v>2133</v>
      </c>
    </row>
    <row r="2294" s="2" customFormat="1">
      <c r="A2294" s="39"/>
      <c r="B2294" s="40"/>
      <c r="C2294" s="41"/>
      <c r="D2294" s="233" t="s">
        <v>221</v>
      </c>
      <c r="E2294" s="41"/>
      <c r="F2294" s="234" t="s">
        <v>2134</v>
      </c>
      <c r="G2294" s="41"/>
      <c r="H2294" s="41"/>
      <c r="I2294" s="235"/>
      <c r="J2294" s="41"/>
      <c r="K2294" s="41"/>
      <c r="L2294" s="45"/>
      <c r="M2294" s="236"/>
      <c r="N2294" s="237"/>
      <c r="O2294" s="92"/>
      <c r="P2294" s="92"/>
      <c r="Q2294" s="92"/>
      <c r="R2294" s="92"/>
      <c r="S2294" s="92"/>
      <c r="T2294" s="93"/>
      <c r="U2294" s="39"/>
      <c r="V2294" s="39"/>
      <c r="W2294" s="39"/>
      <c r="X2294" s="39"/>
      <c r="Y2294" s="39"/>
      <c r="Z2294" s="39"/>
      <c r="AA2294" s="39"/>
      <c r="AB2294" s="39"/>
      <c r="AC2294" s="39"/>
      <c r="AD2294" s="39"/>
      <c r="AE2294" s="39"/>
      <c r="AT2294" s="18" t="s">
        <v>221</v>
      </c>
      <c r="AU2294" s="18" t="s">
        <v>227</v>
      </c>
    </row>
    <row r="2295" s="2" customFormat="1">
      <c r="A2295" s="39"/>
      <c r="B2295" s="40"/>
      <c r="C2295" s="41"/>
      <c r="D2295" s="250" t="s">
        <v>362</v>
      </c>
      <c r="E2295" s="41"/>
      <c r="F2295" s="251" t="s">
        <v>2135</v>
      </c>
      <c r="G2295" s="41"/>
      <c r="H2295" s="41"/>
      <c r="I2295" s="235"/>
      <c r="J2295" s="41"/>
      <c r="K2295" s="41"/>
      <c r="L2295" s="45"/>
      <c r="M2295" s="236"/>
      <c r="N2295" s="237"/>
      <c r="O2295" s="92"/>
      <c r="P2295" s="92"/>
      <c r="Q2295" s="92"/>
      <c r="R2295" s="92"/>
      <c r="S2295" s="92"/>
      <c r="T2295" s="93"/>
      <c r="U2295" s="39"/>
      <c r="V2295" s="39"/>
      <c r="W2295" s="39"/>
      <c r="X2295" s="39"/>
      <c r="Y2295" s="39"/>
      <c r="Z2295" s="39"/>
      <c r="AA2295" s="39"/>
      <c r="AB2295" s="39"/>
      <c r="AC2295" s="39"/>
      <c r="AD2295" s="39"/>
      <c r="AE2295" s="39"/>
      <c r="AT2295" s="18" t="s">
        <v>362</v>
      </c>
      <c r="AU2295" s="18" t="s">
        <v>227</v>
      </c>
    </row>
    <row r="2296" s="13" customFormat="1">
      <c r="A2296" s="13"/>
      <c r="B2296" s="252"/>
      <c r="C2296" s="253"/>
      <c r="D2296" s="233" t="s">
        <v>364</v>
      </c>
      <c r="E2296" s="254" t="s">
        <v>1</v>
      </c>
      <c r="F2296" s="255" t="s">
        <v>605</v>
      </c>
      <c r="G2296" s="253"/>
      <c r="H2296" s="254" t="s">
        <v>1</v>
      </c>
      <c r="I2296" s="256"/>
      <c r="J2296" s="253"/>
      <c r="K2296" s="253"/>
      <c r="L2296" s="257"/>
      <c r="M2296" s="258"/>
      <c r="N2296" s="259"/>
      <c r="O2296" s="259"/>
      <c r="P2296" s="259"/>
      <c r="Q2296" s="259"/>
      <c r="R2296" s="259"/>
      <c r="S2296" s="259"/>
      <c r="T2296" s="260"/>
      <c r="U2296" s="13"/>
      <c r="V2296" s="13"/>
      <c r="W2296" s="13"/>
      <c r="X2296" s="13"/>
      <c r="Y2296" s="13"/>
      <c r="Z2296" s="13"/>
      <c r="AA2296" s="13"/>
      <c r="AB2296" s="13"/>
      <c r="AC2296" s="13"/>
      <c r="AD2296" s="13"/>
      <c r="AE2296" s="13"/>
      <c r="AT2296" s="261" t="s">
        <v>364</v>
      </c>
      <c r="AU2296" s="261" t="s">
        <v>227</v>
      </c>
      <c r="AV2296" s="13" t="s">
        <v>88</v>
      </c>
      <c r="AW2296" s="13" t="s">
        <v>36</v>
      </c>
      <c r="AX2296" s="13" t="s">
        <v>81</v>
      </c>
      <c r="AY2296" s="261" t="s">
        <v>215</v>
      </c>
    </row>
    <row r="2297" s="14" customFormat="1">
      <c r="A2297" s="14"/>
      <c r="B2297" s="262"/>
      <c r="C2297" s="263"/>
      <c r="D2297" s="233" t="s">
        <v>364</v>
      </c>
      <c r="E2297" s="264" t="s">
        <v>1</v>
      </c>
      <c r="F2297" s="265" t="s">
        <v>2136</v>
      </c>
      <c r="G2297" s="263"/>
      <c r="H2297" s="266">
        <v>45</v>
      </c>
      <c r="I2297" s="267"/>
      <c r="J2297" s="263"/>
      <c r="K2297" s="263"/>
      <c r="L2297" s="268"/>
      <c r="M2297" s="269"/>
      <c r="N2297" s="270"/>
      <c r="O2297" s="270"/>
      <c r="P2297" s="270"/>
      <c r="Q2297" s="270"/>
      <c r="R2297" s="270"/>
      <c r="S2297" s="270"/>
      <c r="T2297" s="271"/>
      <c r="U2297" s="14"/>
      <c r="V2297" s="14"/>
      <c r="W2297" s="14"/>
      <c r="X2297" s="14"/>
      <c r="Y2297" s="14"/>
      <c r="Z2297" s="14"/>
      <c r="AA2297" s="14"/>
      <c r="AB2297" s="14"/>
      <c r="AC2297" s="14"/>
      <c r="AD2297" s="14"/>
      <c r="AE2297" s="14"/>
      <c r="AT2297" s="272" t="s">
        <v>364</v>
      </c>
      <c r="AU2297" s="272" t="s">
        <v>227</v>
      </c>
      <c r="AV2297" s="14" t="s">
        <v>90</v>
      </c>
      <c r="AW2297" s="14" t="s">
        <v>36</v>
      </c>
      <c r="AX2297" s="14" t="s">
        <v>81</v>
      </c>
      <c r="AY2297" s="272" t="s">
        <v>215</v>
      </c>
    </row>
    <row r="2298" s="15" customFormat="1">
      <c r="A2298" s="15"/>
      <c r="B2298" s="273"/>
      <c r="C2298" s="274"/>
      <c r="D2298" s="233" t="s">
        <v>364</v>
      </c>
      <c r="E2298" s="275" t="s">
        <v>1</v>
      </c>
      <c r="F2298" s="276" t="s">
        <v>368</v>
      </c>
      <c r="G2298" s="274"/>
      <c r="H2298" s="277">
        <v>45</v>
      </c>
      <c r="I2298" s="278"/>
      <c r="J2298" s="274"/>
      <c r="K2298" s="274"/>
      <c r="L2298" s="279"/>
      <c r="M2298" s="280"/>
      <c r="N2298" s="281"/>
      <c r="O2298" s="281"/>
      <c r="P2298" s="281"/>
      <c r="Q2298" s="281"/>
      <c r="R2298" s="281"/>
      <c r="S2298" s="281"/>
      <c r="T2298" s="282"/>
      <c r="U2298" s="15"/>
      <c r="V2298" s="15"/>
      <c r="W2298" s="15"/>
      <c r="X2298" s="15"/>
      <c r="Y2298" s="15"/>
      <c r="Z2298" s="15"/>
      <c r="AA2298" s="15"/>
      <c r="AB2298" s="15"/>
      <c r="AC2298" s="15"/>
      <c r="AD2298" s="15"/>
      <c r="AE2298" s="15"/>
      <c r="AT2298" s="283" t="s">
        <v>364</v>
      </c>
      <c r="AU2298" s="283" t="s">
        <v>227</v>
      </c>
      <c r="AV2298" s="15" t="s">
        <v>214</v>
      </c>
      <c r="AW2298" s="15" t="s">
        <v>36</v>
      </c>
      <c r="AX2298" s="15" t="s">
        <v>88</v>
      </c>
      <c r="AY2298" s="283" t="s">
        <v>215</v>
      </c>
    </row>
    <row r="2299" s="2" customFormat="1" ht="24.15" customHeight="1">
      <c r="A2299" s="39"/>
      <c r="B2299" s="40"/>
      <c r="C2299" s="220" t="s">
        <v>2137</v>
      </c>
      <c r="D2299" s="220" t="s">
        <v>216</v>
      </c>
      <c r="E2299" s="221" t="s">
        <v>2138</v>
      </c>
      <c r="F2299" s="222" t="s">
        <v>2139</v>
      </c>
      <c r="G2299" s="223" t="s">
        <v>716</v>
      </c>
      <c r="H2299" s="224">
        <v>4</v>
      </c>
      <c r="I2299" s="225"/>
      <c r="J2299" s="226">
        <f>ROUND(I2299*H2299,2)</f>
        <v>0</v>
      </c>
      <c r="K2299" s="222" t="s">
        <v>1</v>
      </c>
      <c r="L2299" s="45"/>
      <c r="M2299" s="227" t="s">
        <v>1</v>
      </c>
      <c r="N2299" s="228" t="s">
        <v>46</v>
      </c>
      <c r="O2299" s="92"/>
      <c r="P2299" s="229">
        <f>O2299*H2299</f>
        <v>0</v>
      </c>
      <c r="Q2299" s="229">
        <v>0.0018</v>
      </c>
      <c r="R2299" s="229">
        <f>Q2299*H2299</f>
        <v>0.0071999999999999998</v>
      </c>
      <c r="S2299" s="229">
        <v>0</v>
      </c>
      <c r="T2299" s="230">
        <f>S2299*H2299</f>
        <v>0</v>
      </c>
      <c r="U2299" s="39"/>
      <c r="V2299" s="39"/>
      <c r="W2299" s="39"/>
      <c r="X2299" s="39"/>
      <c r="Y2299" s="39"/>
      <c r="Z2299" s="39"/>
      <c r="AA2299" s="39"/>
      <c r="AB2299" s="39"/>
      <c r="AC2299" s="39"/>
      <c r="AD2299" s="39"/>
      <c r="AE2299" s="39"/>
      <c r="AR2299" s="231" t="s">
        <v>214</v>
      </c>
      <c r="AT2299" s="231" t="s">
        <v>216</v>
      </c>
      <c r="AU2299" s="231" t="s">
        <v>227</v>
      </c>
      <c r="AY2299" s="18" t="s">
        <v>215</v>
      </c>
      <c r="BE2299" s="232">
        <f>IF(N2299="základní",J2299,0)</f>
        <v>0</v>
      </c>
      <c r="BF2299" s="232">
        <f>IF(N2299="snížená",J2299,0)</f>
        <v>0</v>
      </c>
      <c r="BG2299" s="232">
        <f>IF(N2299="zákl. přenesená",J2299,0)</f>
        <v>0</v>
      </c>
      <c r="BH2299" s="232">
        <f>IF(N2299="sníž. přenesená",J2299,0)</f>
        <v>0</v>
      </c>
      <c r="BI2299" s="232">
        <f>IF(N2299="nulová",J2299,0)</f>
        <v>0</v>
      </c>
      <c r="BJ2299" s="18" t="s">
        <v>88</v>
      </c>
      <c r="BK2299" s="232">
        <f>ROUND(I2299*H2299,2)</f>
        <v>0</v>
      </c>
      <c r="BL2299" s="18" t="s">
        <v>214</v>
      </c>
      <c r="BM2299" s="231" t="s">
        <v>2140</v>
      </c>
    </row>
    <row r="2300" s="13" customFormat="1">
      <c r="A2300" s="13"/>
      <c r="B2300" s="252"/>
      <c r="C2300" s="253"/>
      <c r="D2300" s="233" t="s">
        <v>364</v>
      </c>
      <c r="E2300" s="254" t="s">
        <v>1</v>
      </c>
      <c r="F2300" s="255" t="s">
        <v>2141</v>
      </c>
      <c r="G2300" s="253"/>
      <c r="H2300" s="254" t="s">
        <v>1</v>
      </c>
      <c r="I2300" s="256"/>
      <c r="J2300" s="253"/>
      <c r="K2300" s="253"/>
      <c r="L2300" s="257"/>
      <c r="M2300" s="258"/>
      <c r="N2300" s="259"/>
      <c r="O2300" s="259"/>
      <c r="P2300" s="259"/>
      <c r="Q2300" s="259"/>
      <c r="R2300" s="259"/>
      <c r="S2300" s="259"/>
      <c r="T2300" s="260"/>
      <c r="U2300" s="13"/>
      <c r="V2300" s="13"/>
      <c r="W2300" s="13"/>
      <c r="X2300" s="13"/>
      <c r="Y2300" s="13"/>
      <c r="Z2300" s="13"/>
      <c r="AA2300" s="13"/>
      <c r="AB2300" s="13"/>
      <c r="AC2300" s="13"/>
      <c r="AD2300" s="13"/>
      <c r="AE2300" s="13"/>
      <c r="AT2300" s="261" t="s">
        <v>364</v>
      </c>
      <c r="AU2300" s="261" t="s">
        <v>227</v>
      </c>
      <c r="AV2300" s="13" t="s">
        <v>88</v>
      </c>
      <c r="AW2300" s="13" t="s">
        <v>36</v>
      </c>
      <c r="AX2300" s="13" t="s">
        <v>81</v>
      </c>
      <c r="AY2300" s="261" t="s">
        <v>215</v>
      </c>
    </row>
    <row r="2301" s="14" customFormat="1">
      <c r="A2301" s="14"/>
      <c r="B2301" s="262"/>
      <c r="C2301" s="263"/>
      <c r="D2301" s="233" t="s">
        <v>364</v>
      </c>
      <c r="E2301" s="264" t="s">
        <v>1</v>
      </c>
      <c r="F2301" s="265" t="s">
        <v>214</v>
      </c>
      <c r="G2301" s="263"/>
      <c r="H2301" s="266">
        <v>4</v>
      </c>
      <c r="I2301" s="267"/>
      <c r="J2301" s="263"/>
      <c r="K2301" s="263"/>
      <c r="L2301" s="268"/>
      <c r="M2301" s="269"/>
      <c r="N2301" s="270"/>
      <c r="O2301" s="270"/>
      <c r="P2301" s="270"/>
      <c r="Q2301" s="270"/>
      <c r="R2301" s="270"/>
      <c r="S2301" s="270"/>
      <c r="T2301" s="271"/>
      <c r="U2301" s="14"/>
      <c r="V2301" s="14"/>
      <c r="W2301" s="14"/>
      <c r="X2301" s="14"/>
      <c r="Y2301" s="14"/>
      <c r="Z2301" s="14"/>
      <c r="AA2301" s="14"/>
      <c r="AB2301" s="14"/>
      <c r="AC2301" s="14"/>
      <c r="AD2301" s="14"/>
      <c r="AE2301" s="14"/>
      <c r="AT2301" s="272" t="s">
        <v>364</v>
      </c>
      <c r="AU2301" s="272" t="s">
        <v>227</v>
      </c>
      <c r="AV2301" s="14" t="s">
        <v>90</v>
      </c>
      <c r="AW2301" s="14" t="s">
        <v>36</v>
      </c>
      <c r="AX2301" s="14" t="s">
        <v>81</v>
      </c>
      <c r="AY2301" s="272" t="s">
        <v>215</v>
      </c>
    </row>
    <row r="2302" s="15" customFormat="1">
      <c r="A2302" s="15"/>
      <c r="B2302" s="273"/>
      <c r="C2302" s="274"/>
      <c r="D2302" s="233" t="s">
        <v>364</v>
      </c>
      <c r="E2302" s="275" t="s">
        <v>1</v>
      </c>
      <c r="F2302" s="276" t="s">
        <v>368</v>
      </c>
      <c r="G2302" s="274"/>
      <c r="H2302" s="277">
        <v>4</v>
      </c>
      <c r="I2302" s="278"/>
      <c r="J2302" s="274"/>
      <c r="K2302" s="274"/>
      <c r="L2302" s="279"/>
      <c r="M2302" s="280"/>
      <c r="N2302" s="281"/>
      <c r="O2302" s="281"/>
      <c r="P2302" s="281"/>
      <c r="Q2302" s="281"/>
      <c r="R2302" s="281"/>
      <c r="S2302" s="281"/>
      <c r="T2302" s="282"/>
      <c r="U2302" s="15"/>
      <c r="V2302" s="15"/>
      <c r="W2302" s="15"/>
      <c r="X2302" s="15"/>
      <c r="Y2302" s="15"/>
      <c r="Z2302" s="15"/>
      <c r="AA2302" s="15"/>
      <c r="AB2302" s="15"/>
      <c r="AC2302" s="15"/>
      <c r="AD2302" s="15"/>
      <c r="AE2302" s="15"/>
      <c r="AT2302" s="283" t="s">
        <v>364</v>
      </c>
      <c r="AU2302" s="283" t="s">
        <v>227</v>
      </c>
      <c r="AV2302" s="15" t="s">
        <v>214</v>
      </c>
      <c r="AW2302" s="15" t="s">
        <v>36</v>
      </c>
      <c r="AX2302" s="15" t="s">
        <v>88</v>
      </c>
      <c r="AY2302" s="283" t="s">
        <v>215</v>
      </c>
    </row>
    <row r="2303" s="2" customFormat="1" ht="24.15" customHeight="1">
      <c r="A2303" s="39"/>
      <c r="B2303" s="40"/>
      <c r="C2303" s="220" t="s">
        <v>2142</v>
      </c>
      <c r="D2303" s="220" t="s">
        <v>216</v>
      </c>
      <c r="E2303" s="221" t="s">
        <v>2143</v>
      </c>
      <c r="F2303" s="222" t="s">
        <v>2144</v>
      </c>
      <c r="G2303" s="223" t="s">
        <v>716</v>
      </c>
      <c r="H2303" s="224">
        <v>5</v>
      </c>
      <c r="I2303" s="225"/>
      <c r="J2303" s="226">
        <f>ROUND(I2303*H2303,2)</f>
        <v>0</v>
      </c>
      <c r="K2303" s="222" t="s">
        <v>359</v>
      </c>
      <c r="L2303" s="45"/>
      <c r="M2303" s="227" t="s">
        <v>1</v>
      </c>
      <c r="N2303" s="228" t="s">
        <v>46</v>
      </c>
      <c r="O2303" s="92"/>
      <c r="P2303" s="229">
        <f>O2303*H2303</f>
        <v>0</v>
      </c>
      <c r="Q2303" s="229">
        <v>0.0018</v>
      </c>
      <c r="R2303" s="229">
        <f>Q2303*H2303</f>
        <v>0.0089999999999999993</v>
      </c>
      <c r="S2303" s="229">
        <v>0</v>
      </c>
      <c r="T2303" s="230">
        <f>S2303*H2303</f>
        <v>0</v>
      </c>
      <c r="U2303" s="39"/>
      <c r="V2303" s="39"/>
      <c r="W2303" s="39"/>
      <c r="X2303" s="39"/>
      <c r="Y2303" s="39"/>
      <c r="Z2303" s="39"/>
      <c r="AA2303" s="39"/>
      <c r="AB2303" s="39"/>
      <c r="AC2303" s="39"/>
      <c r="AD2303" s="39"/>
      <c r="AE2303" s="39"/>
      <c r="AR2303" s="231" t="s">
        <v>214</v>
      </c>
      <c r="AT2303" s="231" t="s">
        <v>216</v>
      </c>
      <c r="AU2303" s="231" t="s">
        <v>227</v>
      </c>
      <c r="AY2303" s="18" t="s">
        <v>215</v>
      </c>
      <c r="BE2303" s="232">
        <f>IF(N2303="základní",J2303,0)</f>
        <v>0</v>
      </c>
      <c r="BF2303" s="232">
        <f>IF(N2303="snížená",J2303,0)</f>
        <v>0</v>
      </c>
      <c r="BG2303" s="232">
        <f>IF(N2303="zákl. přenesená",J2303,0)</f>
        <v>0</v>
      </c>
      <c r="BH2303" s="232">
        <f>IF(N2303="sníž. přenesená",J2303,0)</f>
        <v>0</v>
      </c>
      <c r="BI2303" s="232">
        <f>IF(N2303="nulová",J2303,0)</f>
        <v>0</v>
      </c>
      <c r="BJ2303" s="18" t="s">
        <v>88</v>
      </c>
      <c r="BK2303" s="232">
        <f>ROUND(I2303*H2303,2)</f>
        <v>0</v>
      </c>
      <c r="BL2303" s="18" t="s">
        <v>214</v>
      </c>
      <c r="BM2303" s="231" t="s">
        <v>2145</v>
      </c>
    </row>
    <row r="2304" s="2" customFormat="1">
      <c r="A2304" s="39"/>
      <c r="B2304" s="40"/>
      <c r="C2304" s="41"/>
      <c r="D2304" s="233" t="s">
        <v>221</v>
      </c>
      <c r="E2304" s="41"/>
      <c r="F2304" s="234" t="s">
        <v>2146</v>
      </c>
      <c r="G2304" s="41"/>
      <c r="H2304" s="41"/>
      <c r="I2304" s="235"/>
      <c r="J2304" s="41"/>
      <c r="K2304" s="41"/>
      <c r="L2304" s="45"/>
      <c r="M2304" s="236"/>
      <c r="N2304" s="237"/>
      <c r="O2304" s="92"/>
      <c r="P2304" s="92"/>
      <c r="Q2304" s="92"/>
      <c r="R2304" s="92"/>
      <c r="S2304" s="92"/>
      <c r="T2304" s="93"/>
      <c r="U2304" s="39"/>
      <c r="V2304" s="39"/>
      <c r="W2304" s="39"/>
      <c r="X2304" s="39"/>
      <c r="Y2304" s="39"/>
      <c r="Z2304" s="39"/>
      <c r="AA2304" s="39"/>
      <c r="AB2304" s="39"/>
      <c r="AC2304" s="39"/>
      <c r="AD2304" s="39"/>
      <c r="AE2304" s="39"/>
      <c r="AT2304" s="18" t="s">
        <v>221</v>
      </c>
      <c r="AU2304" s="18" t="s">
        <v>227</v>
      </c>
    </row>
    <row r="2305" s="2" customFormat="1">
      <c r="A2305" s="39"/>
      <c r="B2305" s="40"/>
      <c r="C2305" s="41"/>
      <c r="D2305" s="250" t="s">
        <v>362</v>
      </c>
      <c r="E2305" s="41"/>
      <c r="F2305" s="251" t="s">
        <v>2147</v>
      </c>
      <c r="G2305" s="41"/>
      <c r="H2305" s="41"/>
      <c r="I2305" s="235"/>
      <c r="J2305" s="41"/>
      <c r="K2305" s="41"/>
      <c r="L2305" s="45"/>
      <c r="M2305" s="236"/>
      <c r="N2305" s="237"/>
      <c r="O2305" s="92"/>
      <c r="P2305" s="92"/>
      <c r="Q2305" s="92"/>
      <c r="R2305" s="92"/>
      <c r="S2305" s="92"/>
      <c r="T2305" s="93"/>
      <c r="U2305" s="39"/>
      <c r="V2305" s="39"/>
      <c r="W2305" s="39"/>
      <c r="X2305" s="39"/>
      <c r="Y2305" s="39"/>
      <c r="Z2305" s="39"/>
      <c r="AA2305" s="39"/>
      <c r="AB2305" s="39"/>
      <c r="AC2305" s="39"/>
      <c r="AD2305" s="39"/>
      <c r="AE2305" s="39"/>
      <c r="AT2305" s="18" t="s">
        <v>362</v>
      </c>
      <c r="AU2305" s="18" t="s">
        <v>227</v>
      </c>
    </row>
    <row r="2306" s="13" customFormat="1">
      <c r="A2306" s="13"/>
      <c r="B2306" s="252"/>
      <c r="C2306" s="253"/>
      <c r="D2306" s="233" t="s">
        <v>364</v>
      </c>
      <c r="E2306" s="254" t="s">
        <v>1</v>
      </c>
      <c r="F2306" s="255" t="s">
        <v>2148</v>
      </c>
      <c r="G2306" s="253"/>
      <c r="H2306" s="254" t="s">
        <v>1</v>
      </c>
      <c r="I2306" s="256"/>
      <c r="J2306" s="253"/>
      <c r="K2306" s="253"/>
      <c r="L2306" s="257"/>
      <c r="M2306" s="258"/>
      <c r="N2306" s="259"/>
      <c r="O2306" s="259"/>
      <c r="P2306" s="259"/>
      <c r="Q2306" s="259"/>
      <c r="R2306" s="259"/>
      <c r="S2306" s="259"/>
      <c r="T2306" s="260"/>
      <c r="U2306" s="13"/>
      <c r="V2306" s="13"/>
      <c r="W2306" s="13"/>
      <c r="X2306" s="13"/>
      <c r="Y2306" s="13"/>
      <c r="Z2306" s="13"/>
      <c r="AA2306" s="13"/>
      <c r="AB2306" s="13"/>
      <c r="AC2306" s="13"/>
      <c r="AD2306" s="13"/>
      <c r="AE2306" s="13"/>
      <c r="AT2306" s="261" t="s">
        <v>364</v>
      </c>
      <c r="AU2306" s="261" t="s">
        <v>227</v>
      </c>
      <c r="AV2306" s="13" t="s">
        <v>88</v>
      </c>
      <c r="AW2306" s="13" t="s">
        <v>36</v>
      </c>
      <c r="AX2306" s="13" t="s">
        <v>81</v>
      </c>
      <c r="AY2306" s="261" t="s">
        <v>215</v>
      </c>
    </row>
    <row r="2307" s="14" customFormat="1">
      <c r="A2307" s="14"/>
      <c r="B2307" s="262"/>
      <c r="C2307" s="263"/>
      <c r="D2307" s="233" t="s">
        <v>364</v>
      </c>
      <c r="E2307" s="264" t="s">
        <v>1</v>
      </c>
      <c r="F2307" s="265" t="s">
        <v>236</v>
      </c>
      <c r="G2307" s="263"/>
      <c r="H2307" s="266">
        <v>5</v>
      </c>
      <c r="I2307" s="267"/>
      <c r="J2307" s="263"/>
      <c r="K2307" s="263"/>
      <c r="L2307" s="268"/>
      <c r="M2307" s="269"/>
      <c r="N2307" s="270"/>
      <c r="O2307" s="270"/>
      <c r="P2307" s="270"/>
      <c r="Q2307" s="270"/>
      <c r="R2307" s="270"/>
      <c r="S2307" s="270"/>
      <c r="T2307" s="271"/>
      <c r="U2307" s="14"/>
      <c r="V2307" s="14"/>
      <c r="W2307" s="14"/>
      <c r="X2307" s="14"/>
      <c r="Y2307" s="14"/>
      <c r="Z2307" s="14"/>
      <c r="AA2307" s="14"/>
      <c r="AB2307" s="14"/>
      <c r="AC2307" s="14"/>
      <c r="AD2307" s="14"/>
      <c r="AE2307" s="14"/>
      <c r="AT2307" s="272" t="s">
        <v>364</v>
      </c>
      <c r="AU2307" s="272" t="s">
        <v>227</v>
      </c>
      <c r="AV2307" s="14" t="s">
        <v>90</v>
      </c>
      <c r="AW2307" s="14" t="s">
        <v>36</v>
      </c>
      <c r="AX2307" s="14" t="s">
        <v>81</v>
      </c>
      <c r="AY2307" s="272" t="s">
        <v>215</v>
      </c>
    </row>
    <row r="2308" s="15" customFormat="1">
      <c r="A2308" s="15"/>
      <c r="B2308" s="273"/>
      <c r="C2308" s="274"/>
      <c r="D2308" s="233" t="s">
        <v>364</v>
      </c>
      <c r="E2308" s="275" t="s">
        <v>1</v>
      </c>
      <c r="F2308" s="276" t="s">
        <v>368</v>
      </c>
      <c r="G2308" s="274"/>
      <c r="H2308" s="277">
        <v>5</v>
      </c>
      <c r="I2308" s="278"/>
      <c r="J2308" s="274"/>
      <c r="K2308" s="274"/>
      <c r="L2308" s="279"/>
      <c r="M2308" s="280"/>
      <c r="N2308" s="281"/>
      <c r="O2308" s="281"/>
      <c r="P2308" s="281"/>
      <c r="Q2308" s="281"/>
      <c r="R2308" s="281"/>
      <c r="S2308" s="281"/>
      <c r="T2308" s="282"/>
      <c r="U2308" s="15"/>
      <c r="V2308" s="15"/>
      <c r="W2308" s="15"/>
      <c r="X2308" s="15"/>
      <c r="Y2308" s="15"/>
      <c r="Z2308" s="15"/>
      <c r="AA2308" s="15"/>
      <c r="AB2308" s="15"/>
      <c r="AC2308" s="15"/>
      <c r="AD2308" s="15"/>
      <c r="AE2308" s="15"/>
      <c r="AT2308" s="283" t="s">
        <v>364</v>
      </c>
      <c r="AU2308" s="283" t="s">
        <v>227</v>
      </c>
      <c r="AV2308" s="15" t="s">
        <v>214</v>
      </c>
      <c r="AW2308" s="15" t="s">
        <v>36</v>
      </c>
      <c r="AX2308" s="15" t="s">
        <v>88</v>
      </c>
      <c r="AY2308" s="283" t="s">
        <v>215</v>
      </c>
    </row>
    <row r="2309" s="2" customFormat="1" ht="24.15" customHeight="1">
      <c r="A2309" s="39"/>
      <c r="B2309" s="40"/>
      <c r="C2309" s="220" t="s">
        <v>2149</v>
      </c>
      <c r="D2309" s="220" t="s">
        <v>216</v>
      </c>
      <c r="E2309" s="221" t="s">
        <v>2150</v>
      </c>
      <c r="F2309" s="222" t="s">
        <v>2151</v>
      </c>
      <c r="G2309" s="223" t="s">
        <v>716</v>
      </c>
      <c r="H2309" s="224">
        <v>2</v>
      </c>
      <c r="I2309" s="225"/>
      <c r="J2309" s="226">
        <f>ROUND(I2309*H2309,2)</f>
        <v>0</v>
      </c>
      <c r="K2309" s="222" t="s">
        <v>359</v>
      </c>
      <c r="L2309" s="45"/>
      <c r="M2309" s="227" t="s">
        <v>1</v>
      </c>
      <c r="N2309" s="228" t="s">
        <v>46</v>
      </c>
      <c r="O2309" s="92"/>
      <c r="P2309" s="229">
        <f>O2309*H2309</f>
        <v>0</v>
      </c>
      <c r="Q2309" s="229">
        <v>0.00080000000000000004</v>
      </c>
      <c r="R2309" s="229">
        <f>Q2309*H2309</f>
        <v>0.0016000000000000001</v>
      </c>
      <c r="S2309" s="229">
        <v>0</v>
      </c>
      <c r="T2309" s="230">
        <f>S2309*H2309</f>
        <v>0</v>
      </c>
      <c r="U2309" s="39"/>
      <c r="V2309" s="39"/>
      <c r="W2309" s="39"/>
      <c r="X2309" s="39"/>
      <c r="Y2309" s="39"/>
      <c r="Z2309" s="39"/>
      <c r="AA2309" s="39"/>
      <c r="AB2309" s="39"/>
      <c r="AC2309" s="39"/>
      <c r="AD2309" s="39"/>
      <c r="AE2309" s="39"/>
      <c r="AR2309" s="231" t="s">
        <v>214</v>
      </c>
      <c r="AT2309" s="231" t="s">
        <v>216</v>
      </c>
      <c r="AU2309" s="231" t="s">
        <v>227</v>
      </c>
      <c r="AY2309" s="18" t="s">
        <v>215</v>
      </c>
      <c r="BE2309" s="232">
        <f>IF(N2309="základní",J2309,0)</f>
        <v>0</v>
      </c>
      <c r="BF2309" s="232">
        <f>IF(N2309="snížená",J2309,0)</f>
        <v>0</v>
      </c>
      <c r="BG2309" s="232">
        <f>IF(N2309="zákl. přenesená",J2309,0)</f>
        <v>0</v>
      </c>
      <c r="BH2309" s="232">
        <f>IF(N2309="sníž. přenesená",J2309,0)</f>
        <v>0</v>
      </c>
      <c r="BI2309" s="232">
        <f>IF(N2309="nulová",J2309,0)</f>
        <v>0</v>
      </c>
      <c r="BJ2309" s="18" t="s">
        <v>88</v>
      </c>
      <c r="BK2309" s="232">
        <f>ROUND(I2309*H2309,2)</f>
        <v>0</v>
      </c>
      <c r="BL2309" s="18" t="s">
        <v>214</v>
      </c>
      <c r="BM2309" s="231" t="s">
        <v>2152</v>
      </c>
    </row>
    <row r="2310" s="2" customFormat="1">
      <c r="A2310" s="39"/>
      <c r="B2310" s="40"/>
      <c r="C2310" s="41"/>
      <c r="D2310" s="233" t="s">
        <v>221</v>
      </c>
      <c r="E2310" s="41"/>
      <c r="F2310" s="234" t="s">
        <v>2153</v>
      </c>
      <c r="G2310" s="41"/>
      <c r="H2310" s="41"/>
      <c r="I2310" s="235"/>
      <c r="J2310" s="41"/>
      <c r="K2310" s="41"/>
      <c r="L2310" s="45"/>
      <c r="M2310" s="236"/>
      <c r="N2310" s="237"/>
      <c r="O2310" s="92"/>
      <c r="P2310" s="92"/>
      <c r="Q2310" s="92"/>
      <c r="R2310" s="92"/>
      <c r="S2310" s="92"/>
      <c r="T2310" s="93"/>
      <c r="U2310" s="39"/>
      <c r="V2310" s="39"/>
      <c r="W2310" s="39"/>
      <c r="X2310" s="39"/>
      <c r="Y2310" s="39"/>
      <c r="Z2310" s="39"/>
      <c r="AA2310" s="39"/>
      <c r="AB2310" s="39"/>
      <c r="AC2310" s="39"/>
      <c r="AD2310" s="39"/>
      <c r="AE2310" s="39"/>
      <c r="AT2310" s="18" t="s">
        <v>221</v>
      </c>
      <c r="AU2310" s="18" t="s">
        <v>227</v>
      </c>
    </row>
    <row r="2311" s="2" customFormat="1">
      <c r="A2311" s="39"/>
      <c r="B2311" s="40"/>
      <c r="C2311" s="41"/>
      <c r="D2311" s="250" t="s">
        <v>362</v>
      </c>
      <c r="E2311" s="41"/>
      <c r="F2311" s="251" t="s">
        <v>2154</v>
      </c>
      <c r="G2311" s="41"/>
      <c r="H2311" s="41"/>
      <c r="I2311" s="235"/>
      <c r="J2311" s="41"/>
      <c r="K2311" s="41"/>
      <c r="L2311" s="45"/>
      <c r="M2311" s="236"/>
      <c r="N2311" s="237"/>
      <c r="O2311" s="92"/>
      <c r="P2311" s="92"/>
      <c r="Q2311" s="92"/>
      <c r="R2311" s="92"/>
      <c r="S2311" s="92"/>
      <c r="T2311" s="93"/>
      <c r="U2311" s="39"/>
      <c r="V2311" s="39"/>
      <c r="W2311" s="39"/>
      <c r="X2311" s="39"/>
      <c r="Y2311" s="39"/>
      <c r="Z2311" s="39"/>
      <c r="AA2311" s="39"/>
      <c r="AB2311" s="39"/>
      <c r="AC2311" s="39"/>
      <c r="AD2311" s="39"/>
      <c r="AE2311" s="39"/>
      <c r="AT2311" s="18" t="s">
        <v>362</v>
      </c>
      <c r="AU2311" s="18" t="s">
        <v>227</v>
      </c>
    </row>
    <row r="2312" s="13" customFormat="1">
      <c r="A2312" s="13"/>
      <c r="B2312" s="252"/>
      <c r="C2312" s="253"/>
      <c r="D2312" s="233" t="s">
        <v>364</v>
      </c>
      <c r="E2312" s="254" t="s">
        <v>1</v>
      </c>
      <c r="F2312" s="255" t="s">
        <v>2155</v>
      </c>
      <c r="G2312" s="253"/>
      <c r="H2312" s="254" t="s">
        <v>1</v>
      </c>
      <c r="I2312" s="256"/>
      <c r="J2312" s="253"/>
      <c r="K2312" s="253"/>
      <c r="L2312" s="257"/>
      <c r="M2312" s="258"/>
      <c r="N2312" s="259"/>
      <c r="O2312" s="259"/>
      <c r="P2312" s="259"/>
      <c r="Q2312" s="259"/>
      <c r="R2312" s="259"/>
      <c r="S2312" s="259"/>
      <c r="T2312" s="260"/>
      <c r="U2312" s="13"/>
      <c r="V2312" s="13"/>
      <c r="W2312" s="13"/>
      <c r="X2312" s="13"/>
      <c r="Y2312" s="13"/>
      <c r="Z2312" s="13"/>
      <c r="AA2312" s="13"/>
      <c r="AB2312" s="13"/>
      <c r="AC2312" s="13"/>
      <c r="AD2312" s="13"/>
      <c r="AE2312" s="13"/>
      <c r="AT2312" s="261" t="s">
        <v>364</v>
      </c>
      <c r="AU2312" s="261" t="s">
        <v>227</v>
      </c>
      <c r="AV2312" s="13" t="s">
        <v>88</v>
      </c>
      <c r="AW2312" s="13" t="s">
        <v>36</v>
      </c>
      <c r="AX2312" s="13" t="s">
        <v>81</v>
      </c>
      <c r="AY2312" s="261" t="s">
        <v>215</v>
      </c>
    </row>
    <row r="2313" s="14" customFormat="1">
      <c r="A2313" s="14"/>
      <c r="B2313" s="262"/>
      <c r="C2313" s="263"/>
      <c r="D2313" s="233" t="s">
        <v>364</v>
      </c>
      <c r="E2313" s="264" t="s">
        <v>1</v>
      </c>
      <c r="F2313" s="265" t="s">
        <v>90</v>
      </c>
      <c r="G2313" s="263"/>
      <c r="H2313" s="266">
        <v>2</v>
      </c>
      <c r="I2313" s="267"/>
      <c r="J2313" s="263"/>
      <c r="K2313" s="263"/>
      <c r="L2313" s="268"/>
      <c r="M2313" s="269"/>
      <c r="N2313" s="270"/>
      <c r="O2313" s="270"/>
      <c r="P2313" s="270"/>
      <c r="Q2313" s="270"/>
      <c r="R2313" s="270"/>
      <c r="S2313" s="270"/>
      <c r="T2313" s="271"/>
      <c r="U2313" s="14"/>
      <c r="V2313" s="14"/>
      <c r="W2313" s="14"/>
      <c r="X2313" s="14"/>
      <c r="Y2313" s="14"/>
      <c r="Z2313" s="14"/>
      <c r="AA2313" s="14"/>
      <c r="AB2313" s="14"/>
      <c r="AC2313" s="14"/>
      <c r="AD2313" s="14"/>
      <c r="AE2313" s="14"/>
      <c r="AT2313" s="272" t="s">
        <v>364</v>
      </c>
      <c r="AU2313" s="272" t="s">
        <v>227</v>
      </c>
      <c r="AV2313" s="14" t="s">
        <v>90</v>
      </c>
      <c r="AW2313" s="14" t="s">
        <v>36</v>
      </c>
      <c r="AX2313" s="14" t="s">
        <v>81</v>
      </c>
      <c r="AY2313" s="272" t="s">
        <v>215</v>
      </c>
    </row>
    <row r="2314" s="15" customFormat="1">
      <c r="A2314" s="15"/>
      <c r="B2314" s="273"/>
      <c r="C2314" s="274"/>
      <c r="D2314" s="233" t="s">
        <v>364</v>
      </c>
      <c r="E2314" s="275" t="s">
        <v>1</v>
      </c>
      <c r="F2314" s="276" t="s">
        <v>368</v>
      </c>
      <c r="G2314" s="274"/>
      <c r="H2314" s="277">
        <v>2</v>
      </c>
      <c r="I2314" s="278"/>
      <c r="J2314" s="274"/>
      <c r="K2314" s="274"/>
      <c r="L2314" s="279"/>
      <c r="M2314" s="280"/>
      <c r="N2314" s="281"/>
      <c r="O2314" s="281"/>
      <c r="P2314" s="281"/>
      <c r="Q2314" s="281"/>
      <c r="R2314" s="281"/>
      <c r="S2314" s="281"/>
      <c r="T2314" s="282"/>
      <c r="U2314" s="15"/>
      <c r="V2314" s="15"/>
      <c r="W2314" s="15"/>
      <c r="X2314" s="15"/>
      <c r="Y2314" s="15"/>
      <c r="Z2314" s="15"/>
      <c r="AA2314" s="15"/>
      <c r="AB2314" s="15"/>
      <c r="AC2314" s="15"/>
      <c r="AD2314" s="15"/>
      <c r="AE2314" s="15"/>
      <c r="AT2314" s="283" t="s">
        <v>364</v>
      </c>
      <c r="AU2314" s="283" t="s">
        <v>227</v>
      </c>
      <c r="AV2314" s="15" t="s">
        <v>214</v>
      </c>
      <c r="AW2314" s="15" t="s">
        <v>36</v>
      </c>
      <c r="AX2314" s="15" t="s">
        <v>88</v>
      </c>
      <c r="AY2314" s="283" t="s">
        <v>215</v>
      </c>
    </row>
    <row r="2315" s="2" customFormat="1" ht="33" customHeight="1">
      <c r="A2315" s="39"/>
      <c r="B2315" s="40"/>
      <c r="C2315" s="220" t="s">
        <v>2156</v>
      </c>
      <c r="D2315" s="220" t="s">
        <v>216</v>
      </c>
      <c r="E2315" s="221" t="s">
        <v>2157</v>
      </c>
      <c r="F2315" s="222" t="s">
        <v>2158</v>
      </c>
      <c r="G2315" s="223" t="s">
        <v>716</v>
      </c>
      <c r="H2315" s="224">
        <v>4</v>
      </c>
      <c r="I2315" s="225"/>
      <c r="J2315" s="226">
        <f>ROUND(I2315*H2315,2)</f>
        <v>0</v>
      </c>
      <c r="K2315" s="222" t="s">
        <v>1</v>
      </c>
      <c r="L2315" s="45"/>
      <c r="M2315" s="227" t="s">
        <v>1</v>
      </c>
      <c r="N2315" s="228" t="s">
        <v>46</v>
      </c>
      <c r="O2315" s="92"/>
      <c r="P2315" s="229">
        <f>O2315*H2315</f>
        <v>0</v>
      </c>
      <c r="Q2315" s="229">
        <v>0.00014999999999999999</v>
      </c>
      <c r="R2315" s="229">
        <f>Q2315*H2315</f>
        <v>0.00059999999999999995</v>
      </c>
      <c r="S2315" s="229">
        <v>0</v>
      </c>
      <c r="T2315" s="230">
        <f>S2315*H2315</f>
        <v>0</v>
      </c>
      <c r="U2315" s="39"/>
      <c r="V2315" s="39"/>
      <c r="W2315" s="39"/>
      <c r="X2315" s="39"/>
      <c r="Y2315" s="39"/>
      <c r="Z2315" s="39"/>
      <c r="AA2315" s="39"/>
      <c r="AB2315" s="39"/>
      <c r="AC2315" s="39"/>
      <c r="AD2315" s="39"/>
      <c r="AE2315" s="39"/>
      <c r="AR2315" s="231" t="s">
        <v>214</v>
      </c>
      <c r="AT2315" s="231" t="s">
        <v>216</v>
      </c>
      <c r="AU2315" s="231" t="s">
        <v>227</v>
      </c>
      <c r="AY2315" s="18" t="s">
        <v>215</v>
      </c>
      <c r="BE2315" s="232">
        <f>IF(N2315="základní",J2315,0)</f>
        <v>0</v>
      </c>
      <c r="BF2315" s="232">
        <f>IF(N2315="snížená",J2315,0)</f>
        <v>0</v>
      </c>
      <c r="BG2315" s="232">
        <f>IF(N2315="zákl. přenesená",J2315,0)</f>
        <v>0</v>
      </c>
      <c r="BH2315" s="232">
        <f>IF(N2315="sníž. přenesená",J2315,0)</f>
        <v>0</v>
      </c>
      <c r="BI2315" s="232">
        <f>IF(N2315="nulová",J2315,0)</f>
        <v>0</v>
      </c>
      <c r="BJ2315" s="18" t="s">
        <v>88</v>
      </c>
      <c r="BK2315" s="232">
        <f>ROUND(I2315*H2315,2)</f>
        <v>0</v>
      </c>
      <c r="BL2315" s="18" t="s">
        <v>214</v>
      </c>
      <c r="BM2315" s="231" t="s">
        <v>2159</v>
      </c>
    </row>
    <row r="2316" s="13" customFormat="1">
      <c r="A2316" s="13"/>
      <c r="B2316" s="252"/>
      <c r="C2316" s="253"/>
      <c r="D2316" s="233" t="s">
        <v>364</v>
      </c>
      <c r="E2316" s="254" t="s">
        <v>1</v>
      </c>
      <c r="F2316" s="255" t="s">
        <v>2160</v>
      </c>
      <c r="G2316" s="253"/>
      <c r="H2316" s="254" t="s">
        <v>1</v>
      </c>
      <c r="I2316" s="256"/>
      <c r="J2316" s="253"/>
      <c r="K2316" s="253"/>
      <c r="L2316" s="257"/>
      <c r="M2316" s="258"/>
      <c r="N2316" s="259"/>
      <c r="O2316" s="259"/>
      <c r="P2316" s="259"/>
      <c r="Q2316" s="259"/>
      <c r="R2316" s="259"/>
      <c r="S2316" s="259"/>
      <c r="T2316" s="260"/>
      <c r="U2316" s="13"/>
      <c r="V2316" s="13"/>
      <c r="W2316" s="13"/>
      <c r="X2316" s="13"/>
      <c r="Y2316" s="13"/>
      <c r="Z2316" s="13"/>
      <c r="AA2316" s="13"/>
      <c r="AB2316" s="13"/>
      <c r="AC2316" s="13"/>
      <c r="AD2316" s="13"/>
      <c r="AE2316" s="13"/>
      <c r="AT2316" s="261" t="s">
        <v>364</v>
      </c>
      <c r="AU2316" s="261" t="s">
        <v>227</v>
      </c>
      <c r="AV2316" s="13" t="s">
        <v>88</v>
      </c>
      <c r="AW2316" s="13" t="s">
        <v>36</v>
      </c>
      <c r="AX2316" s="13" t="s">
        <v>81</v>
      </c>
      <c r="AY2316" s="261" t="s">
        <v>215</v>
      </c>
    </row>
    <row r="2317" s="14" customFormat="1">
      <c r="A2317" s="14"/>
      <c r="B2317" s="262"/>
      <c r="C2317" s="263"/>
      <c r="D2317" s="233" t="s">
        <v>364</v>
      </c>
      <c r="E2317" s="264" t="s">
        <v>1</v>
      </c>
      <c r="F2317" s="265" t="s">
        <v>214</v>
      </c>
      <c r="G2317" s="263"/>
      <c r="H2317" s="266">
        <v>4</v>
      </c>
      <c r="I2317" s="267"/>
      <c r="J2317" s="263"/>
      <c r="K2317" s="263"/>
      <c r="L2317" s="268"/>
      <c r="M2317" s="269"/>
      <c r="N2317" s="270"/>
      <c r="O2317" s="270"/>
      <c r="P2317" s="270"/>
      <c r="Q2317" s="270"/>
      <c r="R2317" s="270"/>
      <c r="S2317" s="270"/>
      <c r="T2317" s="271"/>
      <c r="U2317" s="14"/>
      <c r="V2317" s="14"/>
      <c r="W2317" s="14"/>
      <c r="X2317" s="14"/>
      <c r="Y2317" s="14"/>
      <c r="Z2317" s="14"/>
      <c r="AA2317" s="14"/>
      <c r="AB2317" s="14"/>
      <c r="AC2317" s="14"/>
      <c r="AD2317" s="14"/>
      <c r="AE2317" s="14"/>
      <c r="AT2317" s="272" t="s">
        <v>364</v>
      </c>
      <c r="AU2317" s="272" t="s">
        <v>227</v>
      </c>
      <c r="AV2317" s="14" t="s">
        <v>90</v>
      </c>
      <c r="AW2317" s="14" t="s">
        <v>36</v>
      </c>
      <c r="AX2317" s="14" t="s">
        <v>81</v>
      </c>
      <c r="AY2317" s="272" t="s">
        <v>215</v>
      </c>
    </row>
    <row r="2318" s="15" customFormat="1">
      <c r="A2318" s="15"/>
      <c r="B2318" s="273"/>
      <c r="C2318" s="274"/>
      <c r="D2318" s="233" t="s">
        <v>364</v>
      </c>
      <c r="E2318" s="275" t="s">
        <v>1</v>
      </c>
      <c r="F2318" s="276" t="s">
        <v>368</v>
      </c>
      <c r="G2318" s="274"/>
      <c r="H2318" s="277">
        <v>4</v>
      </c>
      <c r="I2318" s="278"/>
      <c r="J2318" s="274"/>
      <c r="K2318" s="274"/>
      <c r="L2318" s="279"/>
      <c r="M2318" s="280"/>
      <c r="N2318" s="281"/>
      <c r="O2318" s="281"/>
      <c r="P2318" s="281"/>
      <c r="Q2318" s="281"/>
      <c r="R2318" s="281"/>
      <c r="S2318" s="281"/>
      <c r="T2318" s="282"/>
      <c r="U2318" s="15"/>
      <c r="V2318" s="15"/>
      <c r="W2318" s="15"/>
      <c r="X2318" s="15"/>
      <c r="Y2318" s="15"/>
      <c r="Z2318" s="15"/>
      <c r="AA2318" s="15"/>
      <c r="AB2318" s="15"/>
      <c r="AC2318" s="15"/>
      <c r="AD2318" s="15"/>
      <c r="AE2318" s="15"/>
      <c r="AT2318" s="283" t="s">
        <v>364</v>
      </c>
      <c r="AU2318" s="283" t="s">
        <v>227</v>
      </c>
      <c r="AV2318" s="15" t="s">
        <v>214</v>
      </c>
      <c r="AW2318" s="15" t="s">
        <v>36</v>
      </c>
      <c r="AX2318" s="15" t="s">
        <v>88</v>
      </c>
      <c r="AY2318" s="283" t="s">
        <v>215</v>
      </c>
    </row>
    <row r="2319" s="2" customFormat="1" ht="33" customHeight="1">
      <c r="A2319" s="39"/>
      <c r="B2319" s="40"/>
      <c r="C2319" s="220" t="s">
        <v>2161</v>
      </c>
      <c r="D2319" s="220" t="s">
        <v>216</v>
      </c>
      <c r="E2319" s="221" t="s">
        <v>2162</v>
      </c>
      <c r="F2319" s="222" t="s">
        <v>2163</v>
      </c>
      <c r="G2319" s="223" t="s">
        <v>716</v>
      </c>
      <c r="H2319" s="224">
        <v>2</v>
      </c>
      <c r="I2319" s="225"/>
      <c r="J2319" s="226">
        <f>ROUND(I2319*H2319,2)</f>
        <v>0</v>
      </c>
      <c r="K2319" s="222" t="s">
        <v>1</v>
      </c>
      <c r="L2319" s="45"/>
      <c r="M2319" s="227" t="s">
        <v>1</v>
      </c>
      <c r="N2319" s="228" t="s">
        <v>46</v>
      </c>
      <c r="O2319" s="92"/>
      <c r="P2319" s="229">
        <f>O2319*H2319</f>
        <v>0</v>
      </c>
      <c r="Q2319" s="229">
        <v>0.00020000000000000001</v>
      </c>
      <c r="R2319" s="229">
        <f>Q2319*H2319</f>
        <v>0.00040000000000000002</v>
      </c>
      <c r="S2319" s="229">
        <v>0</v>
      </c>
      <c r="T2319" s="230">
        <f>S2319*H2319</f>
        <v>0</v>
      </c>
      <c r="U2319" s="39"/>
      <c r="V2319" s="39"/>
      <c r="W2319" s="39"/>
      <c r="X2319" s="39"/>
      <c r="Y2319" s="39"/>
      <c r="Z2319" s="39"/>
      <c r="AA2319" s="39"/>
      <c r="AB2319" s="39"/>
      <c r="AC2319" s="39"/>
      <c r="AD2319" s="39"/>
      <c r="AE2319" s="39"/>
      <c r="AR2319" s="231" t="s">
        <v>214</v>
      </c>
      <c r="AT2319" s="231" t="s">
        <v>216</v>
      </c>
      <c r="AU2319" s="231" t="s">
        <v>227</v>
      </c>
      <c r="AY2319" s="18" t="s">
        <v>215</v>
      </c>
      <c r="BE2319" s="232">
        <f>IF(N2319="základní",J2319,0)</f>
        <v>0</v>
      </c>
      <c r="BF2319" s="232">
        <f>IF(N2319="snížená",J2319,0)</f>
        <v>0</v>
      </c>
      <c r="BG2319" s="232">
        <f>IF(N2319="zákl. přenesená",J2319,0)</f>
        <v>0</v>
      </c>
      <c r="BH2319" s="232">
        <f>IF(N2319="sníž. přenesená",J2319,0)</f>
        <v>0</v>
      </c>
      <c r="BI2319" s="232">
        <f>IF(N2319="nulová",J2319,0)</f>
        <v>0</v>
      </c>
      <c r="BJ2319" s="18" t="s">
        <v>88</v>
      </c>
      <c r="BK2319" s="232">
        <f>ROUND(I2319*H2319,2)</f>
        <v>0</v>
      </c>
      <c r="BL2319" s="18" t="s">
        <v>214</v>
      </c>
      <c r="BM2319" s="231" t="s">
        <v>2164</v>
      </c>
    </row>
    <row r="2320" s="13" customFormat="1">
      <c r="A2320" s="13"/>
      <c r="B2320" s="252"/>
      <c r="C2320" s="253"/>
      <c r="D2320" s="233" t="s">
        <v>364</v>
      </c>
      <c r="E2320" s="254" t="s">
        <v>1</v>
      </c>
      <c r="F2320" s="255" t="s">
        <v>2165</v>
      </c>
      <c r="G2320" s="253"/>
      <c r="H2320" s="254" t="s">
        <v>1</v>
      </c>
      <c r="I2320" s="256"/>
      <c r="J2320" s="253"/>
      <c r="K2320" s="253"/>
      <c r="L2320" s="257"/>
      <c r="M2320" s="258"/>
      <c r="N2320" s="259"/>
      <c r="O2320" s="259"/>
      <c r="P2320" s="259"/>
      <c r="Q2320" s="259"/>
      <c r="R2320" s="259"/>
      <c r="S2320" s="259"/>
      <c r="T2320" s="260"/>
      <c r="U2320" s="13"/>
      <c r="V2320" s="13"/>
      <c r="W2320" s="13"/>
      <c r="X2320" s="13"/>
      <c r="Y2320" s="13"/>
      <c r="Z2320" s="13"/>
      <c r="AA2320" s="13"/>
      <c r="AB2320" s="13"/>
      <c r="AC2320" s="13"/>
      <c r="AD2320" s="13"/>
      <c r="AE2320" s="13"/>
      <c r="AT2320" s="261" t="s">
        <v>364</v>
      </c>
      <c r="AU2320" s="261" t="s">
        <v>227</v>
      </c>
      <c r="AV2320" s="13" t="s">
        <v>88</v>
      </c>
      <c r="AW2320" s="13" t="s">
        <v>36</v>
      </c>
      <c r="AX2320" s="13" t="s">
        <v>81</v>
      </c>
      <c r="AY2320" s="261" t="s">
        <v>215</v>
      </c>
    </row>
    <row r="2321" s="14" customFormat="1">
      <c r="A2321" s="14"/>
      <c r="B2321" s="262"/>
      <c r="C2321" s="263"/>
      <c r="D2321" s="233" t="s">
        <v>364</v>
      </c>
      <c r="E2321" s="264" t="s">
        <v>1</v>
      </c>
      <c r="F2321" s="265" t="s">
        <v>90</v>
      </c>
      <c r="G2321" s="263"/>
      <c r="H2321" s="266">
        <v>2</v>
      </c>
      <c r="I2321" s="267"/>
      <c r="J2321" s="263"/>
      <c r="K2321" s="263"/>
      <c r="L2321" s="268"/>
      <c r="M2321" s="269"/>
      <c r="N2321" s="270"/>
      <c r="O2321" s="270"/>
      <c r="P2321" s="270"/>
      <c r="Q2321" s="270"/>
      <c r="R2321" s="270"/>
      <c r="S2321" s="270"/>
      <c r="T2321" s="271"/>
      <c r="U2321" s="14"/>
      <c r="V2321" s="14"/>
      <c r="W2321" s="14"/>
      <c r="X2321" s="14"/>
      <c r="Y2321" s="14"/>
      <c r="Z2321" s="14"/>
      <c r="AA2321" s="14"/>
      <c r="AB2321" s="14"/>
      <c r="AC2321" s="14"/>
      <c r="AD2321" s="14"/>
      <c r="AE2321" s="14"/>
      <c r="AT2321" s="272" t="s">
        <v>364</v>
      </c>
      <c r="AU2321" s="272" t="s">
        <v>227</v>
      </c>
      <c r="AV2321" s="14" t="s">
        <v>90</v>
      </c>
      <c r="AW2321" s="14" t="s">
        <v>36</v>
      </c>
      <c r="AX2321" s="14" t="s">
        <v>81</v>
      </c>
      <c r="AY2321" s="272" t="s">
        <v>215</v>
      </c>
    </row>
    <row r="2322" s="15" customFormat="1">
      <c r="A2322" s="15"/>
      <c r="B2322" s="273"/>
      <c r="C2322" s="274"/>
      <c r="D2322" s="233" t="s">
        <v>364</v>
      </c>
      <c r="E2322" s="275" t="s">
        <v>1</v>
      </c>
      <c r="F2322" s="276" t="s">
        <v>368</v>
      </c>
      <c r="G2322" s="274"/>
      <c r="H2322" s="277">
        <v>2</v>
      </c>
      <c r="I2322" s="278"/>
      <c r="J2322" s="274"/>
      <c r="K2322" s="274"/>
      <c r="L2322" s="279"/>
      <c r="M2322" s="280"/>
      <c r="N2322" s="281"/>
      <c r="O2322" s="281"/>
      <c r="P2322" s="281"/>
      <c r="Q2322" s="281"/>
      <c r="R2322" s="281"/>
      <c r="S2322" s="281"/>
      <c r="T2322" s="282"/>
      <c r="U2322" s="15"/>
      <c r="V2322" s="15"/>
      <c r="W2322" s="15"/>
      <c r="X2322" s="15"/>
      <c r="Y2322" s="15"/>
      <c r="Z2322" s="15"/>
      <c r="AA2322" s="15"/>
      <c r="AB2322" s="15"/>
      <c r="AC2322" s="15"/>
      <c r="AD2322" s="15"/>
      <c r="AE2322" s="15"/>
      <c r="AT2322" s="283" t="s">
        <v>364</v>
      </c>
      <c r="AU2322" s="283" t="s">
        <v>227</v>
      </c>
      <c r="AV2322" s="15" t="s">
        <v>214</v>
      </c>
      <c r="AW2322" s="15" t="s">
        <v>36</v>
      </c>
      <c r="AX2322" s="15" t="s">
        <v>88</v>
      </c>
      <c r="AY2322" s="283" t="s">
        <v>215</v>
      </c>
    </row>
    <row r="2323" s="2" customFormat="1" ht="24.15" customHeight="1">
      <c r="A2323" s="39"/>
      <c r="B2323" s="40"/>
      <c r="C2323" s="220" t="s">
        <v>2166</v>
      </c>
      <c r="D2323" s="220" t="s">
        <v>216</v>
      </c>
      <c r="E2323" s="221" t="s">
        <v>2167</v>
      </c>
      <c r="F2323" s="222" t="s">
        <v>2168</v>
      </c>
      <c r="G2323" s="223" t="s">
        <v>716</v>
      </c>
      <c r="H2323" s="224">
        <v>15</v>
      </c>
      <c r="I2323" s="225"/>
      <c r="J2323" s="226">
        <f>ROUND(I2323*H2323,2)</f>
        <v>0</v>
      </c>
      <c r="K2323" s="222" t="s">
        <v>359</v>
      </c>
      <c r="L2323" s="45"/>
      <c r="M2323" s="227" t="s">
        <v>1</v>
      </c>
      <c r="N2323" s="228" t="s">
        <v>46</v>
      </c>
      <c r="O2323" s="92"/>
      <c r="P2323" s="229">
        <f>O2323*H2323</f>
        <v>0</v>
      </c>
      <c r="Q2323" s="229">
        <v>0.016379999999999999</v>
      </c>
      <c r="R2323" s="229">
        <f>Q2323*H2323</f>
        <v>0.24569999999999997</v>
      </c>
      <c r="S2323" s="229">
        <v>0</v>
      </c>
      <c r="T2323" s="230">
        <f>S2323*H2323</f>
        <v>0</v>
      </c>
      <c r="U2323" s="39"/>
      <c r="V2323" s="39"/>
      <c r="W2323" s="39"/>
      <c r="X2323" s="39"/>
      <c r="Y2323" s="39"/>
      <c r="Z2323" s="39"/>
      <c r="AA2323" s="39"/>
      <c r="AB2323" s="39"/>
      <c r="AC2323" s="39"/>
      <c r="AD2323" s="39"/>
      <c r="AE2323" s="39"/>
      <c r="AR2323" s="231" t="s">
        <v>214</v>
      </c>
      <c r="AT2323" s="231" t="s">
        <v>216</v>
      </c>
      <c r="AU2323" s="231" t="s">
        <v>227</v>
      </c>
      <c r="AY2323" s="18" t="s">
        <v>215</v>
      </c>
      <c r="BE2323" s="232">
        <f>IF(N2323="základní",J2323,0)</f>
        <v>0</v>
      </c>
      <c r="BF2323" s="232">
        <f>IF(N2323="snížená",J2323,0)</f>
        <v>0</v>
      </c>
      <c r="BG2323" s="232">
        <f>IF(N2323="zákl. přenesená",J2323,0)</f>
        <v>0</v>
      </c>
      <c r="BH2323" s="232">
        <f>IF(N2323="sníž. přenesená",J2323,0)</f>
        <v>0</v>
      </c>
      <c r="BI2323" s="232">
        <f>IF(N2323="nulová",J2323,0)</f>
        <v>0</v>
      </c>
      <c r="BJ2323" s="18" t="s">
        <v>88</v>
      </c>
      <c r="BK2323" s="232">
        <f>ROUND(I2323*H2323,2)</f>
        <v>0</v>
      </c>
      <c r="BL2323" s="18" t="s">
        <v>214</v>
      </c>
      <c r="BM2323" s="231" t="s">
        <v>2169</v>
      </c>
    </row>
    <row r="2324" s="2" customFormat="1">
      <c r="A2324" s="39"/>
      <c r="B2324" s="40"/>
      <c r="C2324" s="41"/>
      <c r="D2324" s="233" t="s">
        <v>221</v>
      </c>
      <c r="E2324" s="41"/>
      <c r="F2324" s="234" t="s">
        <v>2170</v>
      </c>
      <c r="G2324" s="41"/>
      <c r="H2324" s="41"/>
      <c r="I2324" s="235"/>
      <c r="J2324" s="41"/>
      <c r="K2324" s="41"/>
      <c r="L2324" s="45"/>
      <c r="M2324" s="236"/>
      <c r="N2324" s="237"/>
      <c r="O2324" s="92"/>
      <c r="P2324" s="92"/>
      <c r="Q2324" s="92"/>
      <c r="R2324" s="92"/>
      <c r="S2324" s="92"/>
      <c r="T2324" s="93"/>
      <c r="U2324" s="39"/>
      <c r="V2324" s="39"/>
      <c r="W2324" s="39"/>
      <c r="X2324" s="39"/>
      <c r="Y2324" s="39"/>
      <c r="Z2324" s="39"/>
      <c r="AA2324" s="39"/>
      <c r="AB2324" s="39"/>
      <c r="AC2324" s="39"/>
      <c r="AD2324" s="39"/>
      <c r="AE2324" s="39"/>
      <c r="AT2324" s="18" t="s">
        <v>221</v>
      </c>
      <c r="AU2324" s="18" t="s">
        <v>227</v>
      </c>
    </row>
    <row r="2325" s="2" customFormat="1">
      <c r="A2325" s="39"/>
      <c r="B2325" s="40"/>
      <c r="C2325" s="41"/>
      <c r="D2325" s="250" t="s">
        <v>362</v>
      </c>
      <c r="E2325" s="41"/>
      <c r="F2325" s="251" t="s">
        <v>2171</v>
      </c>
      <c r="G2325" s="41"/>
      <c r="H2325" s="41"/>
      <c r="I2325" s="235"/>
      <c r="J2325" s="41"/>
      <c r="K2325" s="41"/>
      <c r="L2325" s="45"/>
      <c r="M2325" s="236"/>
      <c r="N2325" s="237"/>
      <c r="O2325" s="92"/>
      <c r="P2325" s="92"/>
      <c r="Q2325" s="92"/>
      <c r="R2325" s="92"/>
      <c r="S2325" s="92"/>
      <c r="T2325" s="93"/>
      <c r="U2325" s="39"/>
      <c r="V2325" s="39"/>
      <c r="W2325" s="39"/>
      <c r="X2325" s="39"/>
      <c r="Y2325" s="39"/>
      <c r="Z2325" s="39"/>
      <c r="AA2325" s="39"/>
      <c r="AB2325" s="39"/>
      <c r="AC2325" s="39"/>
      <c r="AD2325" s="39"/>
      <c r="AE2325" s="39"/>
      <c r="AT2325" s="18" t="s">
        <v>362</v>
      </c>
      <c r="AU2325" s="18" t="s">
        <v>227</v>
      </c>
    </row>
    <row r="2326" s="13" customFormat="1">
      <c r="A2326" s="13"/>
      <c r="B2326" s="252"/>
      <c r="C2326" s="253"/>
      <c r="D2326" s="233" t="s">
        <v>364</v>
      </c>
      <c r="E2326" s="254" t="s">
        <v>1</v>
      </c>
      <c r="F2326" s="255" t="s">
        <v>822</v>
      </c>
      <c r="G2326" s="253"/>
      <c r="H2326" s="254" t="s">
        <v>1</v>
      </c>
      <c r="I2326" s="256"/>
      <c r="J2326" s="253"/>
      <c r="K2326" s="253"/>
      <c r="L2326" s="257"/>
      <c r="M2326" s="258"/>
      <c r="N2326" s="259"/>
      <c r="O2326" s="259"/>
      <c r="P2326" s="259"/>
      <c r="Q2326" s="259"/>
      <c r="R2326" s="259"/>
      <c r="S2326" s="259"/>
      <c r="T2326" s="260"/>
      <c r="U2326" s="13"/>
      <c r="V2326" s="13"/>
      <c r="W2326" s="13"/>
      <c r="X2326" s="13"/>
      <c r="Y2326" s="13"/>
      <c r="Z2326" s="13"/>
      <c r="AA2326" s="13"/>
      <c r="AB2326" s="13"/>
      <c r="AC2326" s="13"/>
      <c r="AD2326" s="13"/>
      <c r="AE2326" s="13"/>
      <c r="AT2326" s="261" t="s">
        <v>364</v>
      </c>
      <c r="AU2326" s="261" t="s">
        <v>227</v>
      </c>
      <c r="AV2326" s="13" t="s">
        <v>88</v>
      </c>
      <c r="AW2326" s="13" t="s">
        <v>36</v>
      </c>
      <c r="AX2326" s="13" t="s">
        <v>81</v>
      </c>
      <c r="AY2326" s="261" t="s">
        <v>215</v>
      </c>
    </row>
    <row r="2327" s="13" customFormat="1">
      <c r="A2327" s="13"/>
      <c r="B2327" s="252"/>
      <c r="C2327" s="253"/>
      <c r="D2327" s="233" t="s">
        <v>364</v>
      </c>
      <c r="E2327" s="254" t="s">
        <v>1</v>
      </c>
      <c r="F2327" s="255" t="s">
        <v>2172</v>
      </c>
      <c r="G2327" s="253"/>
      <c r="H2327" s="254" t="s">
        <v>1</v>
      </c>
      <c r="I2327" s="256"/>
      <c r="J2327" s="253"/>
      <c r="K2327" s="253"/>
      <c r="L2327" s="257"/>
      <c r="M2327" s="258"/>
      <c r="N2327" s="259"/>
      <c r="O2327" s="259"/>
      <c r="P2327" s="259"/>
      <c r="Q2327" s="259"/>
      <c r="R2327" s="259"/>
      <c r="S2327" s="259"/>
      <c r="T2327" s="260"/>
      <c r="U2327" s="13"/>
      <c r="V2327" s="13"/>
      <c r="W2327" s="13"/>
      <c r="X2327" s="13"/>
      <c r="Y2327" s="13"/>
      <c r="Z2327" s="13"/>
      <c r="AA2327" s="13"/>
      <c r="AB2327" s="13"/>
      <c r="AC2327" s="13"/>
      <c r="AD2327" s="13"/>
      <c r="AE2327" s="13"/>
      <c r="AT2327" s="261" t="s">
        <v>364</v>
      </c>
      <c r="AU2327" s="261" t="s">
        <v>227</v>
      </c>
      <c r="AV2327" s="13" t="s">
        <v>88</v>
      </c>
      <c r="AW2327" s="13" t="s">
        <v>36</v>
      </c>
      <c r="AX2327" s="13" t="s">
        <v>81</v>
      </c>
      <c r="AY2327" s="261" t="s">
        <v>215</v>
      </c>
    </row>
    <row r="2328" s="14" customFormat="1">
      <c r="A2328" s="14"/>
      <c r="B2328" s="262"/>
      <c r="C2328" s="263"/>
      <c r="D2328" s="233" t="s">
        <v>364</v>
      </c>
      <c r="E2328" s="264" t="s">
        <v>1</v>
      </c>
      <c r="F2328" s="265" t="s">
        <v>227</v>
      </c>
      <c r="G2328" s="263"/>
      <c r="H2328" s="266">
        <v>3</v>
      </c>
      <c r="I2328" s="267"/>
      <c r="J2328" s="263"/>
      <c r="K2328" s="263"/>
      <c r="L2328" s="268"/>
      <c r="M2328" s="269"/>
      <c r="N2328" s="270"/>
      <c r="O2328" s="270"/>
      <c r="P2328" s="270"/>
      <c r="Q2328" s="270"/>
      <c r="R2328" s="270"/>
      <c r="S2328" s="270"/>
      <c r="T2328" s="271"/>
      <c r="U2328" s="14"/>
      <c r="V2328" s="14"/>
      <c r="W2328" s="14"/>
      <c r="X2328" s="14"/>
      <c r="Y2328" s="14"/>
      <c r="Z2328" s="14"/>
      <c r="AA2328" s="14"/>
      <c r="AB2328" s="14"/>
      <c r="AC2328" s="14"/>
      <c r="AD2328" s="14"/>
      <c r="AE2328" s="14"/>
      <c r="AT2328" s="272" t="s">
        <v>364</v>
      </c>
      <c r="AU2328" s="272" t="s">
        <v>227</v>
      </c>
      <c r="AV2328" s="14" t="s">
        <v>90</v>
      </c>
      <c r="AW2328" s="14" t="s">
        <v>36</v>
      </c>
      <c r="AX2328" s="14" t="s">
        <v>81</v>
      </c>
      <c r="AY2328" s="272" t="s">
        <v>215</v>
      </c>
    </row>
    <row r="2329" s="13" customFormat="1">
      <c r="A2329" s="13"/>
      <c r="B2329" s="252"/>
      <c r="C2329" s="253"/>
      <c r="D2329" s="233" t="s">
        <v>364</v>
      </c>
      <c r="E2329" s="254" t="s">
        <v>1</v>
      </c>
      <c r="F2329" s="255" t="s">
        <v>853</v>
      </c>
      <c r="G2329" s="253"/>
      <c r="H2329" s="254" t="s">
        <v>1</v>
      </c>
      <c r="I2329" s="256"/>
      <c r="J2329" s="253"/>
      <c r="K2329" s="253"/>
      <c r="L2329" s="257"/>
      <c r="M2329" s="258"/>
      <c r="N2329" s="259"/>
      <c r="O2329" s="259"/>
      <c r="P2329" s="259"/>
      <c r="Q2329" s="259"/>
      <c r="R2329" s="259"/>
      <c r="S2329" s="259"/>
      <c r="T2329" s="260"/>
      <c r="U2329" s="13"/>
      <c r="V2329" s="13"/>
      <c r="W2329" s="13"/>
      <c r="X2329" s="13"/>
      <c r="Y2329" s="13"/>
      <c r="Z2329" s="13"/>
      <c r="AA2329" s="13"/>
      <c r="AB2329" s="13"/>
      <c r="AC2329" s="13"/>
      <c r="AD2329" s="13"/>
      <c r="AE2329" s="13"/>
      <c r="AT2329" s="261" t="s">
        <v>364</v>
      </c>
      <c r="AU2329" s="261" t="s">
        <v>227</v>
      </c>
      <c r="AV2329" s="13" t="s">
        <v>88</v>
      </c>
      <c r="AW2329" s="13" t="s">
        <v>36</v>
      </c>
      <c r="AX2329" s="13" t="s">
        <v>81</v>
      </c>
      <c r="AY2329" s="261" t="s">
        <v>215</v>
      </c>
    </row>
    <row r="2330" s="14" customFormat="1">
      <c r="A2330" s="14"/>
      <c r="B2330" s="262"/>
      <c r="C2330" s="263"/>
      <c r="D2330" s="233" t="s">
        <v>364</v>
      </c>
      <c r="E2330" s="264" t="s">
        <v>1</v>
      </c>
      <c r="F2330" s="265" t="s">
        <v>214</v>
      </c>
      <c r="G2330" s="263"/>
      <c r="H2330" s="266">
        <v>4</v>
      </c>
      <c r="I2330" s="267"/>
      <c r="J2330" s="263"/>
      <c r="K2330" s="263"/>
      <c r="L2330" s="268"/>
      <c r="M2330" s="269"/>
      <c r="N2330" s="270"/>
      <c r="O2330" s="270"/>
      <c r="P2330" s="270"/>
      <c r="Q2330" s="270"/>
      <c r="R2330" s="270"/>
      <c r="S2330" s="270"/>
      <c r="T2330" s="271"/>
      <c r="U2330" s="14"/>
      <c r="V2330" s="14"/>
      <c r="W2330" s="14"/>
      <c r="X2330" s="14"/>
      <c r="Y2330" s="14"/>
      <c r="Z2330" s="14"/>
      <c r="AA2330" s="14"/>
      <c r="AB2330" s="14"/>
      <c r="AC2330" s="14"/>
      <c r="AD2330" s="14"/>
      <c r="AE2330" s="14"/>
      <c r="AT2330" s="272" t="s">
        <v>364</v>
      </c>
      <c r="AU2330" s="272" t="s">
        <v>227</v>
      </c>
      <c r="AV2330" s="14" t="s">
        <v>90</v>
      </c>
      <c r="AW2330" s="14" t="s">
        <v>36</v>
      </c>
      <c r="AX2330" s="14" t="s">
        <v>81</v>
      </c>
      <c r="AY2330" s="272" t="s">
        <v>215</v>
      </c>
    </row>
    <row r="2331" s="14" customFormat="1">
      <c r="A2331" s="14"/>
      <c r="B2331" s="262"/>
      <c r="C2331" s="263"/>
      <c r="D2331" s="233" t="s">
        <v>364</v>
      </c>
      <c r="E2331" s="264" t="s">
        <v>1</v>
      </c>
      <c r="F2331" s="265" t="s">
        <v>251</v>
      </c>
      <c r="G2331" s="263"/>
      <c r="H2331" s="266">
        <v>8</v>
      </c>
      <c r="I2331" s="267"/>
      <c r="J2331" s="263"/>
      <c r="K2331" s="263"/>
      <c r="L2331" s="268"/>
      <c r="M2331" s="269"/>
      <c r="N2331" s="270"/>
      <c r="O2331" s="270"/>
      <c r="P2331" s="270"/>
      <c r="Q2331" s="270"/>
      <c r="R2331" s="270"/>
      <c r="S2331" s="270"/>
      <c r="T2331" s="271"/>
      <c r="U2331" s="14"/>
      <c r="V2331" s="14"/>
      <c r="W2331" s="14"/>
      <c r="X2331" s="14"/>
      <c r="Y2331" s="14"/>
      <c r="Z2331" s="14"/>
      <c r="AA2331" s="14"/>
      <c r="AB2331" s="14"/>
      <c r="AC2331" s="14"/>
      <c r="AD2331" s="14"/>
      <c r="AE2331" s="14"/>
      <c r="AT2331" s="272" t="s">
        <v>364</v>
      </c>
      <c r="AU2331" s="272" t="s">
        <v>227</v>
      </c>
      <c r="AV2331" s="14" t="s">
        <v>90</v>
      </c>
      <c r="AW2331" s="14" t="s">
        <v>36</v>
      </c>
      <c r="AX2331" s="14" t="s">
        <v>81</v>
      </c>
      <c r="AY2331" s="272" t="s">
        <v>215</v>
      </c>
    </row>
    <row r="2332" s="15" customFormat="1">
      <c r="A2332" s="15"/>
      <c r="B2332" s="273"/>
      <c r="C2332" s="274"/>
      <c r="D2332" s="233" t="s">
        <v>364</v>
      </c>
      <c r="E2332" s="275" t="s">
        <v>1</v>
      </c>
      <c r="F2332" s="276" t="s">
        <v>368</v>
      </c>
      <c r="G2332" s="274"/>
      <c r="H2332" s="277">
        <v>15</v>
      </c>
      <c r="I2332" s="278"/>
      <c r="J2332" s="274"/>
      <c r="K2332" s="274"/>
      <c r="L2332" s="279"/>
      <c r="M2332" s="280"/>
      <c r="N2332" s="281"/>
      <c r="O2332" s="281"/>
      <c r="P2332" s="281"/>
      <c r="Q2332" s="281"/>
      <c r="R2332" s="281"/>
      <c r="S2332" s="281"/>
      <c r="T2332" s="282"/>
      <c r="U2332" s="15"/>
      <c r="V2332" s="15"/>
      <c r="W2332" s="15"/>
      <c r="X2332" s="15"/>
      <c r="Y2332" s="15"/>
      <c r="Z2332" s="15"/>
      <c r="AA2332" s="15"/>
      <c r="AB2332" s="15"/>
      <c r="AC2332" s="15"/>
      <c r="AD2332" s="15"/>
      <c r="AE2332" s="15"/>
      <c r="AT2332" s="283" t="s">
        <v>364</v>
      </c>
      <c r="AU2332" s="283" t="s">
        <v>227</v>
      </c>
      <c r="AV2332" s="15" t="s">
        <v>214</v>
      </c>
      <c r="AW2332" s="15" t="s">
        <v>36</v>
      </c>
      <c r="AX2332" s="15" t="s">
        <v>88</v>
      </c>
      <c r="AY2332" s="283" t="s">
        <v>215</v>
      </c>
    </row>
    <row r="2333" s="2" customFormat="1" ht="21.75" customHeight="1">
      <c r="A2333" s="39"/>
      <c r="B2333" s="40"/>
      <c r="C2333" s="295" t="s">
        <v>2173</v>
      </c>
      <c r="D2333" s="295" t="s">
        <v>539</v>
      </c>
      <c r="E2333" s="296" t="s">
        <v>2174</v>
      </c>
      <c r="F2333" s="297" t="s">
        <v>2175</v>
      </c>
      <c r="G2333" s="298" t="s">
        <v>716</v>
      </c>
      <c r="H2333" s="299">
        <v>7</v>
      </c>
      <c r="I2333" s="300"/>
      <c r="J2333" s="301">
        <f>ROUND(I2333*H2333,2)</f>
        <v>0</v>
      </c>
      <c r="K2333" s="297" t="s">
        <v>1</v>
      </c>
      <c r="L2333" s="302"/>
      <c r="M2333" s="303" t="s">
        <v>1</v>
      </c>
      <c r="N2333" s="304" t="s">
        <v>46</v>
      </c>
      <c r="O2333" s="92"/>
      <c r="P2333" s="229">
        <f>O2333*H2333</f>
        <v>0</v>
      </c>
      <c r="Q2333" s="229">
        <v>0.00025000000000000001</v>
      </c>
      <c r="R2333" s="229">
        <f>Q2333*H2333</f>
        <v>0.00175</v>
      </c>
      <c r="S2333" s="229">
        <v>0</v>
      </c>
      <c r="T2333" s="230">
        <f>S2333*H2333</f>
        <v>0</v>
      </c>
      <c r="U2333" s="39"/>
      <c r="V2333" s="39"/>
      <c r="W2333" s="39"/>
      <c r="X2333" s="39"/>
      <c r="Y2333" s="39"/>
      <c r="Z2333" s="39"/>
      <c r="AA2333" s="39"/>
      <c r="AB2333" s="39"/>
      <c r="AC2333" s="39"/>
      <c r="AD2333" s="39"/>
      <c r="AE2333" s="39"/>
      <c r="AR2333" s="231" t="s">
        <v>251</v>
      </c>
      <c r="AT2333" s="231" t="s">
        <v>539</v>
      </c>
      <c r="AU2333" s="231" t="s">
        <v>227</v>
      </c>
      <c r="AY2333" s="18" t="s">
        <v>215</v>
      </c>
      <c r="BE2333" s="232">
        <f>IF(N2333="základní",J2333,0)</f>
        <v>0</v>
      </c>
      <c r="BF2333" s="232">
        <f>IF(N2333="snížená",J2333,0)</f>
        <v>0</v>
      </c>
      <c r="BG2333" s="232">
        <f>IF(N2333="zákl. přenesená",J2333,0)</f>
        <v>0</v>
      </c>
      <c r="BH2333" s="232">
        <f>IF(N2333="sníž. přenesená",J2333,0)</f>
        <v>0</v>
      </c>
      <c r="BI2333" s="232">
        <f>IF(N2333="nulová",J2333,0)</f>
        <v>0</v>
      </c>
      <c r="BJ2333" s="18" t="s">
        <v>88</v>
      </c>
      <c r="BK2333" s="232">
        <f>ROUND(I2333*H2333,2)</f>
        <v>0</v>
      </c>
      <c r="BL2333" s="18" t="s">
        <v>214</v>
      </c>
      <c r="BM2333" s="231" t="s">
        <v>2176</v>
      </c>
    </row>
    <row r="2334" s="2" customFormat="1" ht="21.75" customHeight="1">
      <c r="A2334" s="39"/>
      <c r="B2334" s="40"/>
      <c r="C2334" s="295" t="s">
        <v>2177</v>
      </c>
      <c r="D2334" s="295" t="s">
        <v>539</v>
      </c>
      <c r="E2334" s="296" t="s">
        <v>2178</v>
      </c>
      <c r="F2334" s="297" t="s">
        <v>2179</v>
      </c>
      <c r="G2334" s="298" t="s">
        <v>716</v>
      </c>
      <c r="H2334" s="299">
        <v>8</v>
      </c>
      <c r="I2334" s="300"/>
      <c r="J2334" s="301">
        <f>ROUND(I2334*H2334,2)</f>
        <v>0</v>
      </c>
      <c r="K2334" s="297" t="s">
        <v>1</v>
      </c>
      <c r="L2334" s="302"/>
      <c r="M2334" s="303" t="s">
        <v>1</v>
      </c>
      <c r="N2334" s="304" t="s">
        <v>46</v>
      </c>
      <c r="O2334" s="92"/>
      <c r="P2334" s="229">
        <f>O2334*H2334</f>
        <v>0</v>
      </c>
      <c r="Q2334" s="229">
        <v>0.00048000000000000001</v>
      </c>
      <c r="R2334" s="229">
        <f>Q2334*H2334</f>
        <v>0.0038400000000000001</v>
      </c>
      <c r="S2334" s="229">
        <v>0</v>
      </c>
      <c r="T2334" s="230">
        <f>S2334*H2334</f>
        <v>0</v>
      </c>
      <c r="U2334" s="39"/>
      <c r="V2334" s="39"/>
      <c r="W2334" s="39"/>
      <c r="X2334" s="39"/>
      <c r="Y2334" s="39"/>
      <c r="Z2334" s="39"/>
      <c r="AA2334" s="39"/>
      <c r="AB2334" s="39"/>
      <c r="AC2334" s="39"/>
      <c r="AD2334" s="39"/>
      <c r="AE2334" s="39"/>
      <c r="AR2334" s="231" t="s">
        <v>251</v>
      </c>
      <c r="AT2334" s="231" t="s">
        <v>539</v>
      </c>
      <c r="AU2334" s="231" t="s">
        <v>227</v>
      </c>
      <c r="AY2334" s="18" t="s">
        <v>215</v>
      </c>
      <c r="BE2334" s="232">
        <f>IF(N2334="základní",J2334,0)</f>
        <v>0</v>
      </c>
      <c r="BF2334" s="232">
        <f>IF(N2334="snížená",J2334,0)</f>
        <v>0</v>
      </c>
      <c r="BG2334" s="232">
        <f>IF(N2334="zákl. přenesená",J2334,0)</f>
        <v>0</v>
      </c>
      <c r="BH2334" s="232">
        <f>IF(N2334="sníž. přenesená",J2334,0)</f>
        <v>0</v>
      </c>
      <c r="BI2334" s="232">
        <f>IF(N2334="nulová",J2334,0)</f>
        <v>0</v>
      </c>
      <c r="BJ2334" s="18" t="s">
        <v>88</v>
      </c>
      <c r="BK2334" s="232">
        <f>ROUND(I2334*H2334,2)</f>
        <v>0</v>
      </c>
      <c r="BL2334" s="18" t="s">
        <v>214</v>
      </c>
      <c r="BM2334" s="231" t="s">
        <v>2180</v>
      </c>
    </row>
    <row r="2335" s="2" customFormat="1" ht="21.75" customHeight="1">
      <c r="A2335" s="39"/>
      <c r="B2335" s="40"/>
      <c r="C2335" s="220" t="s">
        <v>2181</v>
      </c>
      <c r="D2335" s="220" t="s">
        <v>216</v>
      </c>
      <c r="E2335" s="221" t="s">
        <v>2182</v>
      </c>
      <c r="F2335" s="222" t="s">
        <v>2183</v>
      </c>
      <c r="G2335" s="223" t="s">
        <v>716</v>
      </c>
      <c r="H2335" s="224">
        <v>5</v>
      </c>
      <c r="I2335" s="225"/>
      <c r="J2335" s="226">
        <f>ROUND(I2335*H2335,2)</f>
        <v>0</v>
      </c>
      <c r="K2335" s="222" t="s">
        <v>359</v>
      </c>
      <c r="L2335" s="45"/>
      <c r="M2335" s="227" t="s">
        <v>1</v>
      </c>
      <c r="N2335" s="228" t="s">
        <v>46</v>
      </c>
      <c r="O2335" s="92"/>
      <c r="P2335" s="229">
        <f>O2335*H2335</f>
        <v>0</v>
      </c>
      <c r="Q2335" s="229">
        <v>0.00068000000000000005</v>
      </c>
      <c r="R2335" s="229">
        <f>Q2335*H2335</f>
        <v>0.0034000000000000002</v>
      </c>
      <c r="S2335" s="229">
        <v>0</v>
      </c>
      <c r="T2335" s="230">
        <f>S2335*H2335</f>
        <v>0</v>
      </c>
      <c r="U2335" s="39"/>
      <c r="V2335" s="39"/>
      <c r="W2335" s="39"/>
      <c r="X2335" s="39"/>
      <c r="Y2335" s="39"/>
      <c r="Z2335" s="39"/>
      <c r="AA2335" s="39"/>
      <c r="AB2335" s="39"/>
      <c r="AC2335" s="39"/>
      <c r="AD2335" s="39"/>
      <c r="AE2335" s="39"/>
      <c r="AR2335" s="231" t="s">
        <v>214</v>
      </c>
      <c r="AT2335" s="231" t="s">
        <v>216</v>
      </c>
      <c r="AU2335" s="231" t="s">
        <v>227</v>
      </c>
      <c r="AY2335" s="18" t="s">
        <v>215</v>
      </c>
      <c r="BE2335" s="232">
        <f>IF(N2335="základní",J2335,0)</f>
        <v>0</v>
      </c>
      <c r="BF2335" s="232">
        <f>IF(N2335="snížená",J2335,0)</f>
        <v>0</v>
      </c>
      <c r="BG2335" s="232">
        <f>IF(N2335="zákl. přenesená",J2335,0)</f>
        <v>0</v>
      </c>
      <c r="BH2335" s="232">
        <f>IF(N2335="sníž. přenesená",J2335,0)</f>
        <v>0</v>
      </c>
      <c r="BI2335" s="232">
        <f>IF(N2335="nulová",J2335,0)</f>
        <v>0</v>
      </c>
      <c r="BJ2335" s="18" t="s">
        <v>88</v>
      </c>
      <c r="BK2335" s="232">
        <f>ROUND(I2335*H2335,2)</f>
        <v>0</v>
      </c>
      <c r="BL2335" s="18" t="s">
        <v>214</v>
      </c>
      <c r="BM2335" s="231" t="s">
        <v>2184</v>
      </c>
    </row>
    <row r="2336" s="2" customFormat="1">
      <c r="A2336" s="39"/>
      <c r="B2336" s="40"/>
      <c r="C2336" s="41"/>
      <c r="D2336" s="233" t="s">
        <v>221</v>
      </c>
      <c r="E2336" s="41"/>
      <c r="F2336" s="234" t="s">
        <v>2185</v>
      </c>
      <c r="G2336" s="41"/>
      <c r="H2336" s="41"/>
      <c r="I2336" s="235"/>
      <c r="J2336" s="41"/>
      <c r="K2336" s="41"/>
      <c r="L2336" s="45"/>
      <c r="M2336" s="236"/>
      <c r="N2336" s="237"/>
      <c r="O2336" s="92"/>
      <c r="P2336" s="92"/>
      <c r="Q2336" s="92"/>
      <c r="R2336" s="92"/>
      <c r="S2336" s="92"/>
      <c r="T2336" s="93"/>
      <c r="U2336" s="39"/>
      <c r="V2336" s="39"/>
      <c r="W2336" s="39"/>
      <c r="X2336" s="39"/>
      <c r="Y2336" s="39"/>
      <c r="Z2336" s="39"/>
      <c r="AA2336" s="39"/>
      <c r="AB2336" s="39"/>
      <c r="AC2336" s="39"/>
      <c r="AD2336" s="39"/>
      <c r="AE2336" s="39"/>
      <c r="AT2336" s="18" t="s">
        <v>221</v>
      </c>
      <c r="AU2336" s="18" t="s">
        <v>227</v>
      </c>
    </row>
    <row r="2337" s="2" customFormat="1">
      <c r="A2337" s="39"/>
      <c r="B2337" s="40"/>
      <c r="C2337" s="41"/>
      <c r="D2337" s="250" t="s">
        <v>362</v>
      </c>
      <c r="E2337" s="41"/>
      <c r="F2337" s="251" t="s">
        <v>2186</v>
      </c>
      <c r="G2337" s="41"/>
      <c r="H2337" s="41"/>
      <c r="I2337" s="235"/>
      <c r="J2337" s="41"/>
      <c r="K2337" s="41"/>
      <c r="L2337" s="45"/>
      <c r="M2337" s="236"/>
      <c r="N2337" s="237"/>
      <c r="O2337" s="92"/>
      <c r="P2337" s="92"/>
      <c r="Q2337" s="92"/>
      <c r="R2337" s="92"/>
      <c r="S2337" s="92"/>
      <c r="T2337" s="93"/>
      <c r="U2337" s="39"/>
      <c r="V2337" s="39"/>
      <c r="W2337" s="39"/>
      <c r="X2337" s="39"/>
      <c r="Y2337" s="39"/>
      <c r="Z2337" s="39"/>
      <c r="AA2337" s="39"/>
      <c r="AB2337" s="39"/>
      <c r="AC2337" s="39"/>
      <c r="AD2337" s="39"/>
      <c r="AE2337" s="39"/>
      <c r="AT2337" s="18" t="s">
        <v>362</v>
      </c>
      <c r="AU2337" s="18" t="s">
        <v>227</v>
      </c>
    </row>
    <row r="2338" s="2" customFormat="1" ht="24.15" customHeight="1">
      <c r="A2338" s="39"/>
      <c r="B2338" s="40"/>
      <c r="C2338" s="295" t="s">
        <v>2187</v>
      </c>
      <c r="D2338" s="295" t="s">
        <v>539</v>
      </c>
      <c r="E2338" s="296" t="s">
        <v>2188</v>
      </c>
      <c r="F2338" s="297" t="s">
        <v>2189</v>
      </c>
      <c r="G2338" s="298" t="s">
        <v>716</v>
      </c>
      <c r="H2338" s="299">
        <v>5</v>
      </c>
      <c r="I2338" s="300"/>
      <c r="J2338" s="301">
        <f>ROUND(I2338*H2338,2)</f>
        <v>0</v>
      </c>
      <c r="K2338" s="297" t="s">
        <v>1</v>
      </c>
      <c r="L2338" s="302"/>
      <c r="M2338" s="303" t="s">
        <v>1</v>
      </c>
      <c r="N2338" s="304" t="s">
        <v>46</v>
      </c>
      <c r="O2338" s="92"/>
      <c r="P2338" s="229">
        <f>O2338*H2338</f>
        <v>0</v>
      </c>
      <c r="Q2338" s="229">
        <v>0.035999999999999997</v>
      </c>
      <c r="R2338" s="229">
        <f>Q2338*H2338</f>
        <v>0.17999999999999999</v>
      </c>
      <c r="S2338" s="229">
        <v>0</v>
      </c>
      <c r="T2338" s="230">
        <f>S2338*H2338</f>
        <v>0</v>
      </c>
      <c r="U2338" s="39"/>
      <c r="V2338" s="39"/>
      <c r="W2338" s="39"/>
      <c r="X2338" s="39"/>
      <c r="Y2338" s="39"/>
      <c r="Z2338" s="39"/>
      <c r="AA2338" s="39"/>
      <c r="AB2338" s="39"/>
      <c r="AC2338" s="39"/>
      <c r="AD2338" s="39"/>
      <c r="AE2338" s="39"/>
      <c r="AR2338" s="231" t="s">
        <v>251</v>
      </c>
      <c r="AT2338" s="231" t="s">
        <v>539</v>
      </c>
      <c r="AU2338" s="231" t="s">
        <v>227</v>
      </c>
      <c r="AY2338" s="18" t="s">
        <v>215</v>
      </c>
      <c r="BE2338" s="232">
        <f>IF(N2338="základní",J2338,0)</f>
        <v>0</v>
      </c>
      <c r="BF2338" s="232">
        <f>IF(N2338="snížená",J2338,0)</f>
        <v>0</v>
      </c>
      <c r="BG2338" s="232">
        <f>IF(N2338="zákl. přenesená",J2338,0)</f>
        <v>0</v>
      </c>
      <c r="BH2338" s="232">
        <f>IF(N2338="sníž. přenesená",J2338,0)</f>
        <v>0</v>
      </c>
      <c r="BI2338" s="232">
        <f>IF(N2338="nulová",J2338,0)</f>
        <v>0</v>
      </c>
      <c r="BJ2338" s="18" t="s">
        <v>88</v>
      </c>
      <c r="BK2338" s="232">
        <f>ROUND(I2338*H2338,2)</f>
        <v>0</v>
      </c>
      <c r="BL2338" s="18" t="s">
        <v>214</v>
      </c>
      <c r="BM2338" s="231" t="s">
        <v>2190</v>
      </c>
    </row>
    <row r="2339" s="2" customFormat="1" ht="16.5" customHeight="1">
      <c r="A2339" s="39"/>
      <c r="B2339" s="40"/>
      <c r="C2339" s="220" t="s">
        <v>2191</v>
      </c>
      <c r="D2339" s="220" t="s">
        <v>216</v>
      </c>
      <c r="E2339" s="221" t="s">
        <v>2192</v>
      </c>
      <c r="F2339" s="222" t="s">
        <v>2193</v>
      </c>
      <c r="G2339" s="223" t="s">
        <v>716</v>
      </c>
      <c r="H2339" s="224">
        <v>9</v>
      </c>
      <c r="I2339" s="225"/>
      <c r="J2339" s="226">
        <f>ROUND(I2339*H2339,2)</f>
        <v>0</v>
      </c>
      <c r="K2339" s="222" t="s">
        <v>359</v>
      </c>
      <c r="L2339" s="45"/>
      <c r="M2339" s="227" t="s">
        <v>1</v>
      </c>
      <c r="N2339" s="228" t="s">
        <v>46</v>
      </c>
      <c r="O2339" s="92"/>
      <c r="P2339" s="229">
        <f>O2339*H2339</f>
        <v>0</v>
      </c>
      <c r="Q2339" s="229">
        <v>0.00011</v>
      </c>
      <c r="R2339" s="229">
        <f>Q2339*H2339</f>
        <v>0.00098999999999999999</v>
      </c>
      <c r="S2339" s="229">
        <v>0</v>
      </c>
      <c r="T2339" s="230">
        <f>S2339*H2339</f>
        <v>0</v>
      </c>
      <c r="U2339" s="39"/>
      <c r="V2339" s="39"/>
      <c r="W2339" s="39"/>
      <c r="X2339" s="39"/>
      <c r="Y2339" s="39"/>
      <c r="Z2339" s="39"/>
      <c r="AA2339" s="39"/>
      <c r="AB2339" s="39"/>
      <c r="AC2339" s="39"/>
      <c r="AD2339" s="39"/>
      <c r="AE2339" s="39"/>
      <c r="AR2339" s="231" t="s">
        <v>214</v>
      </c>
      <c r="AT2339" s="231" t="s">
        <v>216</v>
      </c>
      <c r="AU2339" s="231" t="s">
        <v>227</v>
      </c>
      <c r="AY2339" s="18" t="s">
        <v>215</v>
      </c>
      <c r="BE2339" s="232">
        <f>IF(N2339="základní",J2339,0)</f>
        <v>0</v>
      </c>
      <c r="BF2339" s="232">
        <f>IF(N2339="snížená",J2339,0)</f>
        <v>0</v>
      </c>
      <c r="BG2339" s="232">
        <f>IF(N2339="zákl. přenesená",J2339,0)</f>
        <v>0</v>
      </c>
      <c r="BH2339" s="232">
        <f>IF(N2339="sníž. přenesená",J2339,0)</f>
        <v>0</v>
      </c>
      <c r="BI2339" s="232">
        <f>IF(N2339="nulová",J2339,0)</f>
        <v>0</v>
      </c>
      <c r="BJ2339" s="18" t="s">
        <v>88</v>
      </c>
      <c r="BK2339" s="232">
        <f>ROUND(I2339*H2339,2)</f>
        <v>0</v>
      </c>
      <c r="BL2339" s="18" t="s">
        <v>214</v>
      </c>
      <c r="BM2339" s="231" t="s">
        <v>2194</v>
      </c>
    </row>
    <row r="2340" s="2" customFormat="1">
      <c r="A2340" s="39"/>
      <c r="B2340" s="40"/>
      <c r="C2340" s="41"/>
      <c r="D2340" s="233" t="s">
        <v>221</v>
      </c>
      <c r="E2340" s="41"/>
      <c r="F2340" s="234" t="s">
        <v>2195</v>
      </c>
      <c r="G2340" s="41"/>
      <c r="H2340" s="41"/>
      <c r="I2340" s="235"/>
      <c r="J2340" s="41"/>
      <c r="K2340" s="41"/>
      <c r="L2340" s="45"/>
      <c r="M2340" s="236"/>
      <c r="N2340" s="237"/>
      <c r="O2340" s="92"/>
      <c r="P2340" s="92"/>
      <c r="Q2340" s="92"/>
      <c r="R2340" s="92"/>
      <c r="S2340" s="92"/>
      <c r="T2340" s="93"/>
      <c r="U2340" s="39"/>
      <c r="V2340" s="39"/>
      <c r="W2340" s="39"/>
      <c r="X2340" s="39"/>
      <c r="Y2340" s="39"/>
      <c r="Z2340" s="39"/>
      <c r="AA2340" s="39"/>
      <c r="AB2340" s="39"/>
      <c r="AC2340" s="39"/>
      <c r="AD2340" s="39"/>
      <c r="AE2340" s="39"/>
      <c r="AT2340" s="18" t="s">
        <v>221</v>
      </c>
      <c r="AU2340" s="18" t="s">
        <v>227</v>
      </c>
    </row>
    <row r="2341" s="2" customFormat="1">
      <c r="A2341" s="39"/>
      <c r="B2341" s="40"/>
      <c r="C2341" s="41"/>
      <c r="D2341" s="250" t="s">
        <v>362</v>
      </c>
      <c r="E2341" s="41"/>
      <c r="F2341" s="251" t="s">
        <v>2196</v>
      </c>
      <c r="G2341" s="41"/>
      <c r="H2341" s="41"/>
      <c r="I2341" s="235"/>
      <c r="J2341" s="41"/>
      <c r="K2341" s="41"/>
      <c r="L2341" s="45"/>
      <c r="M2341" s="236"/>
      <c r="N2341" s="237"/>
      <c r="O2341" s="92"/>
      <c r="P2341" s="92"/>
      <c r="Q2341" s="92"/>
      <c r="R2341" s="92"/>
      <c r="S2341" s="92"/>
      <c r="T2341" s="93"/>
      <c r="U2341" s="39"/>
      <c r="V2341" s="39"/>
      <c r="W2341" s="39"/>
      <c r="X2341" s="39"/>
      <c r="Y2341" s="39"/>
      <c r="Z2341" s="39"/>
      <c r="AA2341" s="39"/>
      <c r="AB2341" s="39"/>
      <c r="AC2341" s="39"/>
      <c r="AD2341" s="39"/>
      <c r="AE2341" s="39"/>
      <c r="AT2341" s="18" t="s">
        <v>362</v>
      </c>
      <c r="AU2341" s="18" t="s">
        <v>227</v>
      </c>
    </row>
    <row r="2342" s="2" customFormat="1" ht="16.5" customHeight="1">
      <c r="A2342" s="39"/>
      <c r="B2342" s="40"/>
      <c r="C2342" s="295" t="s">
        <v>2197</v>
      </c>
      <c r="D2342" s="295" t="s">
        <v>539</v>
      </c>
      <c r="E2342" s="296" t="s">
        <v>2198</v>
      </c>
      <c r="F2342" s="297" t="s">
        <v>2199</v>
      </c>
      <c r="G2342" s="298" t="s">
        <v>716</v>
      </c>
      <c r="H2342" s="299">
        <v>5</v>
      </c>
      <c r="I2342" s="300"/>
      <c r="J2342" s="301">
        <f>ROUND(I2342*H2342,2)</f>
        <v>0</v>
      </c>
      <c r="K2342" s="297" t="s">
        <v>359</v>
      </c>
      <c r="L2342" s="302"/>
      <c r="M2342" s="303" t="s">
        <v>1</v>
      </c>
      <c r="N2342" s="304" t="s">
        <v>46</v>
      </c>
      <c r="O2342" s="92"/>
      <c r="P2342" s="229">
        <f>O2342*H2342</f>
        <v>0</v>
      </c>
      <c r="Q2342" s="229">
        <v>0.0080000000000000002</v>
      </c>
      <c r="R2342" s="229">
        <f>Q2342*H2342</f>
        <v>0.040000000000000001</v>
      </c>
      <c r="S2342" s="229">
        <v>0</v>
      </c>
      <c r="T2342" s="230">
        <f>S2342*H2342</f>
        <v>0</v>
      </c>
      <c r="U2342" s="39"/>
      <c r="V2342" s="39"/>
      <c r="W2342" s="39"/>
      <c r="X2342" s="39"/>
      <c r="Y2342" s="39"/>
      <c r="Z2342" s="39"/>
      <c r="AA2342" s="39"/>
      <c r="AB2342" s="39"/>
      <c r="AC2342" s="39"/>
      <c r="AD2342" s="39"/>
      <c r="AE2342" s="39"/>
      <c r="AR2342" s="231" t="s">
        <v>251</v>
      </c>
      <c r="AT2342" s="231" t="s">
        <v>539</v>
      </c>
      <c r="AU2342" s="231" t="s">
        <v>227</v>
      </c>
      <c r="AY2342" s="18" t="s">
        <v>215</v>
      </c>
      <c r="BE2342" s="232">
        <f>IF(N2342="základní",J2342,0)</f>
        <v>0</v>
      </c>
      <c r="BF2342" s="232">
        <f>IF(N2342="snížená",J2342,0)</f>
        <v>0</v>
      </c>
      <c r="BG2342" s="232">
        <f>IF(N2342="zákl. přenesená",J2342,0)</f>
        <v>0</v>
      </c>
      <c r="BH2342" s="232">
        <f>IF(N2342="sníž. přenesená",J2342,0)</f>
        <v>0</v>
      </c>
      <c r="BI2342" s="232">
        <f>IF(N2342="nulová",J2342,0)</f>
        <v>0</v>
      </c>
      <c r="BJ2342" s="18" t="s">
        <v>88</v>
      </c>
      <c r="BK2342" s="232">
        <f>ROUND(I2342*H2342,2)</f>
        <v>0</v>
      </c>
      <c r="BL2342" s="18" t="s">
        <v>214</v>
      </c>
      <c r="BM2342" s="231" t="s">
        <v>2200</v>
      </c>
    </row>
    <row r="2343" s="2" customFormat="1" ht="16.5" customHeight="1">
      <c r="A2343" s="39"/>
      <c r="B2343" s="40"/>
      <c r="C2343" s="295" t="s">
        <v>2201</v>
      </c>
      <c r="D2343" s="295" t="s">
        <v>539</v>
      </c>
      <c r="E2343" s="296" t="s">
        <v>2202</v>
      </c>
      <c r="F2343" s="297" t="s">
        <v>2203</v>
      </c>
      <c r="G2343" s="298" t="s">
        <v>716</v>
      </c>
      <c r="H2343" s="299">
        <v>4</v>
      </c>
      <c r="I2343" s="300"/>
      <c r="J2343" s="301">
        <f>ROUND(I2343*H2343,2)</f>
        <v>0</v>
      </c>
      <c r="K2343" s="297" t="s">
        <v>359</v>
      </c>
      <c r="L2343" s="302"/>
      <c r="M2343" s="303" t="s">
        <v>1</v>
      </c>
      <c r="N2343" s="304" t="s">
        <v>46</v>
      </c>
      <c r="O2343" s="92"/>
      <c r="P2343" s="229">
        <f>O2343*H2343</f>
        <v>0</v>
      </c>
      <c r="Q2343" s="229">
        <v>0.012</v>
      </c>
      <c r="R2343" s="229">
        <f>Q2343*H2343</f>
        <v>0.048000000000000001</v>
      </c>
      <c r="S2343" s="229">
        <v>0</v>
      </c>
      <c r="T2343" s="230">
        <f>S2343*H2343</f>
        <v>0</v>
      </c>
      <c r="U2343" s="39"/>
      <c r="V2343" s="39"/>
      <c r="W2343" s="39"/>
      <c r="X2343" s="39"/>
      <c r="Y2343" s="39"/>
      <c r="Z2343" s="39"/>
      <c r="AA2343" s="39"/>
      <c r="AB2343" s="39"/>
      <c r="AC2343" s="39"/>
      <c r="AD2343" s="39"/>
      <c r="AE2343" s="39"/>
      <c r="AR2343" s="231" t="s">
        <v>251</v>
      </c>
      <c r="AT2343" s="231" t="s">
        <v>539</v>
      </c>
      <c r="AU2343" s="231" t="s">
        <v>227</v>
      </c>
      <c r="AY2343" s="18" t="s">
        <v>215</v>
      </c>
      <c r="BE2343" s="232">
        <f>IF(N2343="základní",J2343,0)</f>
        <v>0</v>
      </c>
      <c r="BF2343" s="232">
        <f>IF(N2343="snížená",J2343,0)</f>
        <v>0</v>
      </c>
      <c r="BG2343" s="232">
        <f>IF(N2343="zákl. přenesená",J2343,0)</f>
        <v>0</v>
      </c>
      <c r="BH2343" s="232">
        <f>IF(N2343="sníž. přenesená",J2343,0)</f>
        <v>0</v>
      </c>
      <c r="BI2343" s="232">
        <f>IF(N2343="nulová",J2343,0)</f>
        <v>0</v>
      </c>
      <c r="BJ2343" s="18" t="s">
        <v>88</v>
      </c>
      <c r="BK2343" s="232">
        <f>ROUND(I2343*H2343,2)</f>
        <v>0</v>
      </c>
      <c r="BL2343" s="18" t="s">
        <v>214</v>
      </c>
      <c r="BM2343" s="231" t="s">
        <v>2204</v>
      </c>
    </row>
    <row r="2344" s="2" customFormat="1" ht="24.15" customHeight="1">
      <c r="A2344" s="39"/>
      <c r="B2344" s="40"/>
      <c r="C2344" s="220" t="s">
        <v>2205</v>
      </c>
      <c r="D2344" s="220" t="s">
        <v>216</v>
      </c>
      <c r="E2344" s="221" t="s">
        <v>2206</v>
      </c>
      <c r="F2344" s="222" t="s">
        <v>2207</v>
      </c>
      <c r="G2344" s="223" t="s">
        <v>716</v>
      </c>
      <c r="H2344" s="224">
        <v>90</v>
      </c>
      <c r="I2344" s="225"/>
      <c r="J2344" s="226">
        <f>ROUND(I2344*H2344,2)</f>
        <v>0</v>
      </c>
      <c r="K2344" s="222" t="s">
        <v>359</v>
      </c>
      <c r="L2344" s="45"/>
      <c r="M2344" s="227" t="s">
        <v>1</v>
      </c>
      <c r="N2344" s="228" t="s">
        <v>46</v>
      </c>
      <c r="O2344" s="92"/>
      <c r="P2344" s="229">
        <f>O2344*H2344</f>
        <v>0</v>
      </c>
      <c r="Q2344" s="229">
        <v>0</v>
      </c>
      <c r="R2344" s="229">
        <f>Q2344*H2344</f>
        <v>0</v>
      </c>
      <c r="S2344" s="229">
        <v>0</v>
      </c>
      <c r="T2344" s="230">
        <f>S2344*H2344</f>
        <v>0</v>
      </c>
      <c r="U2344" s="39"/>
      <c r="V2344" s="39"/>
      <c r="W2344" s="39"/>
      <c r="X2344" s="39"/>
      <c r="Y2344" s="39"/>
      <c r="Z2344" s="39"/>
      <c r="AA2344" s="39"/>
      <c r="AB2344" s="39"/>
      <c r="AC2344" s="39"/>
      <c r="AD2344" s="39"/>
      <c r="AE2344" s="39"/>
      <c r="AR2344" s="231" t="s">
        <v>214</v>
      </c>
      <c r="AT2344" s="231" t="s">
        <v>216</v>
      </c>
      <c r="AU2344" s="231" t="s">
        <v>227</v>
      </c>
      <c r="AY2344" s="18" t="s">
        <v>215</v>
      </c>
      <c r="BE2344" s="232">
        <f>IF(N2344="základní",J2344,0)</f>
        <v>0</v>
      </c>
      <c r="BF2344" s="232">
        <f>IF(N2344="snížená",J2344,0)</f>
        <v>0</v>
      </c>
      <c r="BG2344" s="232">
        <f>IF(N2344="zákl. přenesená",J2344,0)</f>
        <v>0</v>
      </c>
      <c r="BH2344" s="232">
        <f>IF(N2344="sníž. přenesená",J2344,0)</f>
        <v>0</v>
      </c>
      <c r="BI2344" s="232">
        <f>IF(N2344="nulová",J2344,0)</f>
        <v>0</v>
      </c>
      <c r="BJ2344" s="18" t="s">
        <v>88</v>
      </c>
      <c r="BK2344" s="232">
        <f>ROUND(I2344*H2344,2)</f>
        <v>0</v>
      </c>
      <c r="BL2344" s="18" t="s">
        <v>214</v>
      </c>
      <c r="BM2344" s="231" t="s">
        <v>2208</v>
      </c>
    </row>
    <row r="2345" s="2" customFormat="1">
      <c r="A2345" s="39"/>
      <c r="B2345" s="40"/>
      <c r="C2345" s="41"/>
      <c r="D2345" s="233" t="s">
        <v>221</v>
      </c>
      <c r="E2345" s="41"/>
      <c r="F2345" s="234" t="s">
        <v>2207</v>
      </c>
      <c r="G2345" s="41"/>
      <c r="H2345" s="41"/>
      <c r="I2345" s="235"/>
      <c r="J2345" s="41"/>
      <c r="K2345" s="41"/>
      <c r="L2345" s="45"/>
      <c r="M2345" s="236"/>
      <c r="N2345" s="237"/>
      <c r="O2345" s="92"/>
      <c r="P2345" s="92"/>
      <c r="Q2345" s="92"/>
      <c r="R2345" s="92"/>
      <c r="S2345" s="92"/>
      <c r="T2345" s="93"/>
      <c r="U2345" s="39"/>
      <c r="V2345" s="39"/>
      <c r="W2345" s="39"/>
      <c r="X2345" s="39"/>
      <c r="Y2345" s="39"/>
      <c r="Z2345" s="39"/>
      <c r="AA2345" s="39"/>
      <c r="AB2345" s="39"/>
      <c r="AC2345" s="39"/>
      <c r="AD2345" s="39"/>
      <c r="AE2345" s="39"/>
      <c r="AT2345" s="18" t="s">
        <v>221</v>
      </c>
      <c r="AU2345" s="18" t="s">
        <v>227</v>
      </c>
    </row>
    <row r="2346" s="2" customFormat="1">
      <c r="A2346" s="39"/>
      <c r="B2346" s="40"/>
      <c r="C2346" s="41"/>
      <c r="D2346" s="250" t="s">
        <v>362</v>
      </c>
      <c r="E2346" s="41"/>
      <c r="F2346" s="251" t="s">
        <v>2209</v>
      </c>
      <c r="G2346" s="41"/>
      <c r="H2346" s="41"/>
      <c r="I2346" s="235"/>
      <c r="J2346" s="41"/>
      <c r="K2346" s="41"/>
      <c r="L2346" s="45"/>
      <c r="M2346" s="236"/>
      <c r="N2346" s="237"/>
      <c r="O2346" s="92"/>
      <c r="P2346" s="92"/>
      <c r="Q2346" s="92"/>
      <c r="R2346" s="92"/>
      <c r="S2346" s="92"/>
      <c r="T2346" s="93"/>
      <c r="U2346" s="39"/>
      <c r="V2346" s="39"/>
      <c r="W2346" s="39"/>
      <c r="X2346" s="39"/>
      <c r="Y2346" s="39"/>
      <c r="Z2346" s="39"/>
      <c r="AA2346" s="39"/>
      <c r="AB2346" s="39"/>
      <c r="AC2346" s="39"/>
      <c r="AD2346" s="39"/>
      <c r="AE2346" s="39"/>
      <c r="AT2346" s="18" t="s">
        <v>362</v>
      </c>
      <c r="AU2346" s="18" t="s">
        <v>227</v>
      </c>
    </row>
    <row r="2347" s="2" customFormat="1" ht="16.5" customHeight="1">
      <c r="A2347" s="39"/>
      <c r="B2347" s="40"/>
      <c r="C2347" s="295" t="s">
        <v>2210</v>
      </c>
      <c r="D2347" s="295" t="s">
        <v>539</v>
      </c>
      <c r="E2347" s="296" t="s">
        <v>2211</v>
      </c>
      <c r="F2347" s="297" t="s">
        <v>2212</v>
      </c>
      <c r="G2347" s="298" t="s">
        <v>716</v>
      </c>
      <c r="H2347" s="299">
        <v>50</v>
      </c>
      <c r="I2347" s="300"/>
      <c r="J2347" s="301">
        <f>ROUND(I2347*H2347,2)</f>
        <v>0</v>
      </c>
      <c r="K2347" s="297" t="s">
        <v>359</v>
      </c>
      <c r="L2347" s="302"/>
      <c r="M2347" s="303" t="s">
        <v>1</v>
      </c>
      <c r="N2347" s="304" t="s">
        <v>46</v>
      </c>
      <c r="O2347" s="92"/>
      <c r="P2347" s="229">
        <f>O2347*H2347</f>
        <v>0</v>
      </c>
      <c r="Q2347" s="229">
        <v>3.0000000000000001E-05</v>
      </c>
      <c r="R2347" s="229">
        <f>Q2347*H2347</f>
        <v>0.0015</v>
      </c>
      <c r="S2347" s="229">
        <v>0</v>
      </c>
      <c r="T2347" s="230">
        <f>S2347*H2347</f>
        <v>0</v>
      </c>
      <c r="U2347" s="39"/>
      <c r="V2347" s="39"/>
      <c r="W2347" s="39"/>
      <c r="X2347" s="39"/>
      <c r="Y2347" s="39"/>
      <c r="Z2347" s="39"/>
      <c r="AA2347" s="39"/>
      <c r="AB2347" s="39"/>
      <c r="AC2347" s="39"/>
      <c r="AD2347" s="39"/>
      <c r="AE2347" s="39"/>
      <c r="AR2347" s="231" t="s">
        <v>251</v>
      </c>
      <c r="AT2347" s="231" t="s">
        <v>539</v>
      </c>
      <c r="AU2347" s="231" t="s">
        <v>227</v>
      </c>
      <c r="AY2347" s="18" t="s">
        <v>215</v>
      </c>
      <c r="BE2347" s="232">
        <f>IF(N2347="základní",J2347,0)</f>
        <v>0</v>
      </c>
      <c r="BF2347" s="232">
        <f>IF(N2347="snížená",J2347,0)</f>
        <v>0</v>
      </c>
      <c r="BG2347" s="232">
        <f>IF(N2347="zákl. přenesená",J2347,0)</f>
        <v>0</v>
      </c>
      <c r="BH2347" s="232">
        <f>IF(N2347="sníž. přenesená",J2347,0)</f>
        <v>0</v>
      </c>
      <c r="BI2347" s="232">
        <f>IF(N2347="nulová",J2347,0)</f>
        <v>0</v>
      </c>
      <c r="BJ2347" s="18" t="s">
        <v>88</v>
      </c>
      <c r="BK2347" s="232">
        <f>ROUND(I2347*H2347,2)</f>
        <v>0</v>
      </c>
      <c r="BL2347" s="18" t="s">
        <v>214</v>
      </c>
      <c r="BM2347" s="231" t="s">
        <v>2213</v>
      </c>
    </row>
    <row r="2348" s="2" customFormat="1" ht="16.5" customHeight="1">
      <c r="A2348" s="39"/>
      <c r="B2348" s="40"/>
      <c r="C2348" s="295" t="s">
        <v>2214</v>
      </c>
      <c r="D2348" s="295" t="s">
        <v>539</v>
      </c>
      <c r="E2348" s="296" t="s">
        <v>2215</v>
      </c>
      <c r="F2348" s="297" t="s">
        <v>2216</v>
      </c>
      <c r="G2348" s="298" t="s">
        <v>716</v>
      </c>
      <c r="H2348" s="299">
        <v>40</v>
      </c>
      <c r="I2348" s="300"/>
      <c r="J2348" s="301">
        <f>ROUND(I2348*H2348,2)</f>
        <v>0</v>
      </c>
      <c r="K2348" s="297" t="s">
        <v>359</v>
      </c>
      <c r="L2348" s="302"/>
      <c r="M2348" s="303" t="s">
        <v>1</v>
      </c>
      <c r="N2348" s="304" t="s">
        <v>46</v>
      </c>
      <c r="O2348" s="92"/>
      <c r="P2348" s="229">
        <f>O2348*H2348</f>
        <v>0</v>
      </c>
      <c r="Q2348" s="229">
        <v>4.0000000000000003E-05</v>
      </c>
      <c r="R2348" s="229">
        <f>Q2348*H2348</f>
        <v>0.0016000000000000001</v>
      </c>
      <c r="S2348" s="229">
        <v>0</v>
      </c>
      <c r="T2348" s="230">
        <f>S2348*H2348</f>
        <v>0</v>
      </c>
      <c r="U2348" s="39"/>
      <c r="V2348" s="39"/>
      <c r="W2348" s="39"/>
      <c r="X2348" s="39"/>
      <c r="Y2348" s="39"/>
      <c r="Z2348" s="39"/>
      <c r="AA2348" s="39"/>
      <c r="AB2348" s="39"/>
      <c r="AC2348" s="39"/>
      <c r="AD2348" s="39"/>
      <c r="AE2348" s="39"/>
      <c r="AR2348" s="231" t="s">
        <v>251</v>
      </c>
      <c r="AT2348" s="231" t="s">
        <v>539</v>
      </c>
      <c r="AU2348" s="231" t="s">
        <v>227</v>
      </c>
      <c r="AY2348" s="18" t="s">
        <v>215</v>
      </c>
      <c r="BE2348" s="232">
        <f>IF(N2348="základní",J2348,0)</f>
        <v>0</v>
      </c>
      <c r="BF2348" s="232">
        <f>IF(N2348="snížená",J2348,0)</f>
        <v>0</v>
      </c>
      <c r="BG2348" s="232">
        <f>IF(N2348="zákl. přenesená",J2348,0)</f>
        <v>0</v>
      </c>
      <c r="BH2348" s="232">
        <f>IF(N2348="sníž. přenesená",J2348,0)</f>
        <v>0</v>
      </c>
      <c r="BI2348" s="232">
        <f>IF(N2348="nulová",J2348,0)</f>
        <v>0</v>
      </c>
      <c r="BJ2348" s="18" t="s">
        <v>88</v>
      </c>
      <c r="BK2348" s="232">
        <f>ROUND(I2348*H2348,2)</f>
        <v>0</v>
      </c>
      <c r="BL2348" s="18" t="s">
        <v>214</v>
      </c>
      <c r="BM2348" s="231" t="s">
        <v>2217</v>
      </c>
    </row>
    <row r="2349" s="2" customFormat="1" ht="24.15" customHeight="1">
      <c r="A2349" s="39"/>
      <c r="B2349" s="40"/>
      <c r="C2349" s="220" t="s">
        <v>2218</v>
      </c>
      <c r="D2349" s="220" t="s">
        <v>216</v>
      </c>
      <c r="E2349" s="221" t="s">
        <v>2219</v>
      </c>
      <c r="F2349" s="222" t="s">
        <v>2220</v>
      </c>
      <c r="G2349" s="223" t="s">
        <v>797</v>
      </c>
      <c r="H2349" s="224">
        <v>2.5</v>
      </c>
      <c r="I2349" s="225"/>
      <c r="J2349" s="226">
        <f>ROUND(I2349*H2349,2)</f>
        <v>0</v>
      </c>
      <c r="K2349" s="222" t="s">
        <v>359</v>
      </c>
      <c r="L2349" s="45"/>
      <c r="M2349" s="227" t="s">
        <v>1</v>
      </c>
      <c r="N2349" s="228" t="s">
        <v>46</v>
      </c>
      <c r="O2349" s="92"/>
      <c r="P2349" s="229">
        <f>O2349*H2349</f>
        <v>0</v>
      </c>
      <c r="Q2349" s="229">
        <v>0.00132</v>
      </c>
      <c r="R2349" s="229">
        <f>Q2349*H2349</f>
        <v>0.0033</v>
      </c>
      <c r="S2349" s="229">
        <v>0.025000000000000001</v>
      </c>
      <c r="T2349" s="230">
        <f>S2349*H2349</f>
        <v>0.0625</v>
      </c>
      <c r="U2349" s="39"/>
      <c r="V2349" s="39"/>
      <c r="W2349" s="39"/>
      <c r="X2349" s="39"/>
      <c r="Y2349" s="39"/>
      <c r="Z2349" s="39"/>
      <c r="AA2349" s="39"/>
      <c r="AB2349" s="39"/>
      <c r="AC2349" s="39"/>
      <c r="AD2349" s="39"/>
      <c r="AE2349" s="39"/>
      <c r="AR2349" s="231" t="s">
        <v>214</v>
      </c>
      <c r="AT2349" s="231" t="s">
        <v>216</v>
      </c>
      <c r="AU2349" s="231" t="s">
        <v>227</v>
      </c>
      <c r="AY2349" s="18" t="s">
        <v>215</v>
      </c>
      <c r="BE2349" s="232">
        <f>IF(N2349="základní",J2349,0)</f>
        <v>0</v>
      </c>
      <c r="BF2349" s="232">
        <f>IF(N2349="snížená",J2349,0)</f>
        <v>0</v>
      </c>
      <c r="BG2349" s="232">
        <f>IF(N2349="zákl. přenesená",J2349,0)</f>
        <v>0</v>
      </c>
      <c r="BH2349" s="232">
        <f>IF(N2349="sníž. přenesená",J2349,0)</f>
        <v>0</v>
      </c>
      <c r="BI2349" s="232">
        <f>IF(N2349="nulová",J2349,0)</f>
        <v>0</v>
      </c>
      <c r="BJ2349" s="18" t="s">
        <v>88</v>
      </c>
      <c r="BK2349" s="232">
        <f>ROUND(I2349*H2349,2)</f>
        <v>0</v>
      </c>
      <c r="BL2349" s="18" t="s">
        <v>214</v>
      </c>
      <c r="BM2349" s="231" t="s">
        <v>2221</v>
      </c>
    </row>
    <row r="2350" s="2" customFormat="1">
      <c r="A2350" s="39"/>
      <c r="B2350" s="40"/>
      <c r="C2350" s="41"/>
      <c r="D2350" s="233" t="s">
        <v>221</v>
      </c>
      <c r="E2350" s="41"/>
      <c r="F2350" s="234" t="s">
        <v>2222</v>
      </c>
      <c r="G2350" s="41"/>
      <c r="H2350" s="41"/>
      <c r="I2350" s="235"/>
      <c r="J2350" s="41"/>
      <c r="K2350" s="41"/>
      <c r="L2350" s="45"/>
      <c r="M2350" s="236"/>
      <c r="N2350" s="237"/>
      <c r="O2350" s="92"/>
      <c r="P2350" s="92"/>
      <c r="Q2350" s="92"/>
      <c r="R2350" s="92"/>
      <c r="S2350" s="92"/>
      <c r="T2350" s="93"/>
      <c r="U2350" s="39"/>
      <c r="V2350" s="39"/>
      <c r="W2350" s="39"/>
      <c r="X2350" s="39"/>
      <c r="Y2350" s="39"/>
      <c r="Z2350" s="39"/>
      <c r="AA2350" s="39"/>
      <c r="AB2350" s="39"/>
      <c r="AC2350" s="39"/>
      <c r="AD2350" s="39"/>
      <c r="AE2350" s="39"/>
      <c r="AT2350" s="18" t="s">
        <v>221</v>
      </c>
      <c r="AU2350" s="18" t="s">
        <v>227</v>
      </c>
    </row>
    <row r="2351" s="2" customFormat="1">
      <c r="A2351" s="39"/>
      <c r="B2351" s="40"/>
      <c r="C2351" s="41"/>
      <c r="D2351" s="250" t="s">
        <v>362</v>
      </c>
      <c r="E2351" s="41"/>
      <c r="F2351" s="251" t="s">
        <v>2223</v>
      </c>
      <c r="G2351" s="41"/>
      <c r="H2351" s="41"/>
      <c r="I2351" s="235"/>
      <c r="J2351" s="41"/>
      <c r="K2351" s="41"/>
      <c r="L2351" s="45"/>
      <c r="M2351" s="236"/>
      <c r="N2351" s="237"/>
      <c r="O2351" s="92"/>
      <c r="P2351" s="92"/>
      <c r="Q2351" s="92"/>
      <c r="R2351" s="92"/>
      <c r="S2351" s="92"/>
      <c r="T2351" s="93"/>
      <c r="U2351" s="39"/>
      <c r="V2351" s="39"/>
      <c r="W2351" s="39"/>
      <c r="X2351" s="39"/>
      <c r="Y2351" s="39"/>
      <c r="Z2351" s="39"/>
      <c r="AA2351" s="39"/>
      <c r="AB2351" s="39"/>
      <c r="AC2351" s="39"/>
      <c r="AD2351" s="39"/>
      <c r="AE2351" s="39"/>
      <c r="AT2351" s="18" t="s">
        <v>362</v>
      </c>
      <c r="AU2351" s="18" t="s">
        <v>227</v>
      </c>
    </row>
    <row r="2352" s="14" customFormat="1">
      <c r="A2352" s="14"/>
      <c r="B2352" s="262"/>
      <c r="C2352" s="263"/>
      <c r="D2352" s="233" t="s">
        <v>364</v>
      </c>
      <c r="E2352" s="264" t="s">
        <v>1</v>
      </c>
      <c r="F2352" s="265" t="s">
        <v>2224</v>
      </c>
      <c r="G2352" s="263"/>
      <c r="H2352" s="266">
        <v>2.5</v>
      </c>
      <c r="I2352" s="267"/>
      <c r="J2352" s="263"/>
      <c r="K2352" s="263"/>
      <c r="L2352" s="268"/>
      <c r="M2352" s="269"/>
      <c r="N2352" s="270"/>
      <c r="O2352" s="270"/>
      <c r="P2352" s="270"/>
      <c r="Q2352" s="270"/>
      <c r="R2352" s="270"/>
      <c r="S2352" s="270"/>
      <c r="T2352" s="271"/>
      <c r="U2352" s="14"/>
      <c r="V2352" s="14"/>
      <c r="W2352" s="14"/>
      <c r="X2352" s="14"/>
      <c r="Y2352" s="14"/>
      <c r="Z2352" s="14"/>
      <c r="AA2352" s="14"/>
      <c r="AB2352" s="14"/>
      <c r="AC2352" s="14"/>
      <c r="AD2352" s="14"/>
      <c r="AE2352" s="14"/>
      <c r="AT2352" s="272" t="s">
        <v>364</v>
      </c>
      <c r="AU2352" s="272" t="s">
        <v>227</v>
      </c>
      <c r="AV2352" s="14" t="s">
        <v>90</v>
      </c>
      <c r="AW2352" s="14" t="s">
        <v>36</v>
      </c>
      <c r="AX2352" s="14" t="s">
        <v>81</v>
      </c>
      <c r="AY2352" s="272" t="s">
        <v>215</v>
      </c>
    </row>
    <row r="2353" s="15" customFormat="1">
      <c r="A2353" s="15"/>
      <c r="B2353" s="273"/>
      <c r="C2353" s="274"/>
      <c r="D2353" s="233" t="s">
        <v>364</v>
      </c>
      <c r="E2353" s="275" t="s">
        <v>1</v>
      </c>
      <c r="F2353" s="276" t="s">
        <v>368</v>
      </c>
      <c r="G2353" s="274"/>
      <c r="H2353" s="277">
        <v>2.5</v>
      </c>
      <c r="I2353" s="278"/>
      <c r="J2353" s="274"/>
      <c r="K2353" s="274"/>
      <c r="L2353" s="279"/>
      <c r="M2353" s="280"/>
      <c r="N2353" s="281"/>
      <c r="O2353" s="281"/>
      <c r="P2353" s="281"/>
      <c r="Q2353" s="281"/>
      <c r="R2353" s="281"/>
      <c r="S2353" s="281"/>
      <c r="T2353" s="282"/>
      <c r="U2353" s="15"/>
      <c r="V2353" s="15"/>
      <c r="W2353" s="15"/>
      <c r="X2353" s="15"/>
      <c r="Y2353" s="15"/>
      <c r="Z2353" s="15"/>
      <c r="AA2353" s="15"/>
      <c r="AB2353" s="15"/>
      <c r="AC2353" s="15"/>
      <c r="AD2353" s="15"/>
      <c r="AE2353" s="15"/>
      <c r="AT2353" s="283" t="s">
        <v>364</v>
      </c>
      <c r="AU2353" s="283" t="s">
        <v>227</v>
      </c>
      <c r="AV2353" s="15" t="s">
        <v>214</v>
      </c>
      <c r="AW2353" s="15" t="s">
        <v>36</v>
      </c>
      <c r="AX2353" s="15" t="s">
        <v>88</v>
      </c>
      <c r="AY2353" s="283" t="s">
        <v>215</v>
      </c>
    </row>
    <row r="2354" s="11" customFormat="1" ht="22.8" customHeight="1">
      <c r="A2354" s="11"/>
      <c r="B2354" s="206"/>
      <c r="C2354" s="207"/>
      <c r="D2354" s="208" t="s">
        <v>80</v>
      </c>
      <c r="E2354" s="248" t="s">
        <v>2225</v>
      </c>
      <c r="F2354" s="248" t="s">
        <v>2226</v>
      </c>
      <c r="G2354" s="207"/>
      <c r="H2354" s="207"/>
      <c r="I2354" s="210"/>
      <c r="J2354" s="249">
        <f>BK2354</f>
        <v>0</v>
      </c>
      <c r="K2354" s="207"/>
      <c r="L2354" s="212"/>
      <c r="M2354" s="213"/>
      <c r="N2354" s="214"/>
      <c r="O2354" s="214"/>
      <c r="P2354" s="215">
        <f>SUM(P2355:P2357)</f>
        <v>0</v>
      </c>
      <c r="Q2354" s="214"/>
      <c r="R2354" s="215">
        <f>SUM(R2355:R2357)</f>
        <v>0</v>
      </c>
      <c r="S2354" s="214"/>
      <c r="T2354" s="216">
        <f>SUM(T2355:T2357)</f>
        <v>0</v>
      </c>
      <c r="U2354" s="11"/>
      <c r="V2354" s="11"/>
      <c r="W2354" s="11"/>
      <c r="X2354" s="11"/>
      <c r="Y2354" s="11"/>
      <c r="Z2354" s="11"/>
      <c r="AA2354" s="11"/>
      <c r="AB2354" s="11"/>
      <c r="AC2354" s="11"/>
      <c r="AD2354" s="11"/>
      <c r="AE2354" s="11"/>
      <c r="AR2354" s="217" t="s">
        <v>88</v>
      </c>
      <c r="AT2354" s="218" t="s">
        <v>80</v>
      </c>
      <c r="AU2354" s="218" t="s">
        <v>88</v>
      </c>
      <c r="AY2354" s="217" t="s">
        <v>215</v>
      </c>
      <c r="BK2354" s="219">
        <f>SUM(BK2355:BK2357)</f>
        <v>0</v>
      </c>
    </row>
    <row r="2355" s="2" customFormat="1" ht="21.75" customHeight="1">
      <c r="A2355" s="39"/>
      <c r="B2355" s="40"/>
      <c r="C2355" s="220" t="s">
        <v>2227</v>
      </c>
      <c r="D2355" s="220" t="s">
        <v>216</v>
      </c>
      <c r="E2355" s="221" t="s">
        <v>2228</v>
      </c>
      <c r="F2355" s="222" t="s">
        <v>2229</v>
      </c>
      <c r="G2355" s="223" t="s">
        <v>583</v>
      </c>
      <c r="H2355" s="224">
        <v>2275.9780000000001</v>
      </c>
      <c r="I2355" s="225"/>
      <c r="J2355" s="226">
        <f>ROUND(I2355*H2355,2)</f>
        <v>0</v>
      </c>
      <c r="K2355" s="222" t="s">
        <v>359</v>
      </c>
      <c r="L2355" s="45"/>
      <c r="M2355" s="227" t="s">
        <v>1</v>
      </c>
      <c r="N2355" s="228" t="s">
        <v>46</v>
      </c>
      <c r="O2355" s="92"/>
      <c r="P2355" s="229">
        <f>O2355*H2355</f>
        <v>0</v>
      </c>
      <c r="Q2355" s="229">
        <v>0</v>
      </c>
      <c r="R2355" s="229">
        <f>Q2355*H2355</f>
        <v>0</v>
      </c>
      <c r="S2355" s="229">
        <v>0</v>
      </c>
      <c r="T2355" s="230">
        <f>S2355*H2355</f>
        <v>0</v>
      </c>
      <c r="U2355" s="39"/>
      <c r="V2355" s="39"/>
      <c r="W2355" s="39"/>
      <c r="X2355" s="39"/>
      <c r="Y2355" s="39"/>
      <c r="Z2355" s="39"/>
      <c r="AA2355" s="39"/>
      <c r="AB2355" s="39"/>
      <c r="AC2355" s="39"/>
      <c r="AD2355" s="39"/>
      <c r="AE2355" s="39"/>
      <c r="AR2355" s="231" t="s">
        <v>214</v>
      </c>
      <c r="AT2355" s="231" t="s">
        <v>216</v>
      </c>
      <c r="AU2355" s="231" t="s">
        <v>90</v>
      </c>
      <c r="AY2355" s="18" t="s">
        <v>215</v>
      </c>
      <c r="BE2355" s="232">
        <f>IF(N2355="základní",J2355,0)</f>
        <v>0</v>
      </c>
      <c r="BF2355" s="232">
        <f>IF(N2355="snížená",J2355,0)</f>
        <v>0</v>
      </c>
      <c r="BG2355" s="232">
        <f>IF(N2355="zákl. přenesená",J2355,0)</f>
        <v>0</v>
      </c>
      <c r="BH2355" s="232">
        <f>IF(N2355="sníž. přenesená",J2355,0)</f>
        <v>0</v>
      </c>
      <c r="BI2355" s="232">
        <f>IF(N2355="nulová",J2355,0)</f>
        <v>0</v>
      </c>
      <c r="BJ2355" s="18" t="s">
        <v>88</v>
      </c>
      <c r="BK2355" s="232">
        <f>ROUND(I2355*H2355,2)</f>
        <v>0</v>
      </c>
      <c r="BL2355" s="18" t="s">
        <v>214</v>
      </c>
      <c r="BM2355" s="231" t="s">
        <v>2230</v>
      </c>
    </row>
    <row r="2356" s="2" customFormat="1">
      <c r="A2356" s="39"/>
      <c r="B2356" s="40"/>
      <c r="C2356" s="41"/>
      <c r="D2356" s="233" t="s">
        <v>221</v>
      </c>
      <c r="E2356" s="41"/>
      <c r="F2356" s="234" t="s">
        <v>2231</v>
      </c>
      <c r="G2356" s="41"/>
      <c r="H2356" s="41"/>
      <c r="I2356" s="235"/>
      <c r="J2356" s="41"/>
      <c r="K2356" s="41"/>
      <c r="L2356" s="45"/>
      <c r="M2356" s="236"/>
      <c r="N2356" s="237"/>
      <c r="O2356" s="92"/>
      <c r="P2356" s="92"/>
      <c r="Q2356" s="92"/>
      <c r="R2356" s="92"/>
      <c r="S2356" s="92"/>
      <c r="T2356" s="93"/>
      <c r="U2356" s="39"/>
      <c r="V2356" s="39"/>
      <c r="W2356" s="39"/>
      <c r="X2356" s="39"/>
      <c r="Y2356" s="39"/>
      <c r="Z2356" s="39"/>
      <c r="AA2356" s="39"/>
      <c r="AB2356" s="39"/>
      <c r="AC2356" s="39"/>
      <c r="AD2356" s="39"/>
      <c r="AE2356" s="39"/>
      <c r="AT2356" s="18" t="s">
        <v>221</v>
      </c>
      <c r="AU2356" s="18" t="s">
        <v>90</v>
      </c>
    </row>
    <row r="2357" s="2" customFormat="1">
      <c r="A2357" s="39"/>
      <c r="B2357" s="40"/>
      <c r="C2357" s="41"/>
      <c r="D2357" s="250" t="s">
        <v>362</v>
      </c>
      <c r="E2357" s="41"/>
      <c r="F2357" s="251" t="s">
        <v>2232</v>
      </c>
      <c r="G2357" s="41"/>
      <c r="H2357" s="41"/>
      <c r="I2357" s="235"/>
      <c r="J2357" s="41"/>
      <c r="K2357" s="41"/>
      <c r="L2357" s="45"/>
      <c r="M2357" s="236"/>
      <c r="N2357" s="237"/>
      <c r="O2357" s="92"/>
      <c r="P2357" s="92"/>
      <c r="Q2357" s="92"/>
      <c r="R2357" s="92"/>
      <c r="S2357" s="92"/>
      <c r="T2357" s="93"/>
      <c r="U2357" s="39"/>
      <c r="V2357" s="39"/>
      <c r="W2357" s="39"/>
      <c r="X2357" s="39"/>
      <c r="Y2357" s="39"/>
      <c r="Z2357" s="39"/>
      <c r="AA2357" s="39"/>
      <c r="AB2357" s="39"/>
      <c r="AC2357" s="39"/>
      <c r="AD2357" s="39"/>
      <c r="AE2357" s="39"/>
      <c r="AT2357" s="18" t="s">
        <v>362</v>
      </c>
      <c r="AU2357" s="18" t="s">
        <v>90</v>
      </c>
    </row>
    <row r="2358" s="11" customFormat="1" ht="25.92" customHeight="1">
      <c r="A2358" s="11"/>
      <c r="B2358" s="206"/>
      <c r="C2358" s="207"/>
      <c r="D2358" s="208" t="s">
        <v>80</v>
      </c>
      <c r="E2358" s="209" t="s">
        <v>2233</v>
      </c>
      <c r="F2358" s="209" t="s">
        <v>2234</v>
      </c>
      <c r="G2358" s="207"/>
      <c r="H2358" s="207"/>
      <c r="I2358" s="210"/>
      <c r="J2358" s="211">
        <f>BK2358</f>
        <v>0</v>
      </c>
      <c r="K2358" s="207"/>
      <c r="L2358" s="212"/>
      <c r="M2358" s="213"/>
      <c r="N2358" s="214"/>
      <c r="O2358" s="214"/>
      <c r="P2358" s="215">
        <f>P2359+P2472+P2653+P2851+P2883+P2886+P2901+P3033+P3055+P3212+P3389+P3507+P3638+P3715+P3999+P4133+P4207</f>
        <v>0</v>
      </c>
      <c r="Q2358" s="214"/>
      <c r="R2358" s="215">
        <f>R2359+R2472+R2653+R2851+R2883+R2886+R2901+R3033+R3055+R3212+R3389+R3507+R3638+R3715+R3999+R4133+R4207</f>
        <v>118.59576357999998</v>
      </c>
      <c r="S2358" s="214"/>
      <c r="T2358" s="216">
        <f>T2359+T2472+T2653+T2851+T2883+T2886+T2901+T3033+T3055+T3212+T3389+T3507+T3638+T3715+T3999+T4133+T4207</f>
        <v>0</v>
      </c>
      <c r="U2358" s="11"/>
      <c r="V2358" s="11"/>
      <c r="W2358" s="11"/>
      <c r="X2358" s="11"/>
      <c r="Y2358" s="11"/>
      <c r="Z2358" s="11"/>
      <c r="AA2358" s="11"/>
      <c r="AB2358" s="11"/>
      <c r="AC2358" s="11"/>
      <c r="AD2358" s="11"/>
      <c r="AE2358" s="11"/>
      <c r="AR2358" s="217" t="s">
        <v>90</v>
      </c>
      <c r="AT2358" s="218" t="s">
        <v>80</v>
      </c>
      <c r="AU2358" s="218" t="s">
        <v>81</v>
      </c>
      <c r="AY2358" s="217" t="s">
        <v>215</v>
      </c>
      <c r="BK2358" s="219">
        <f>BK2359+BK2472+BK2653+BK2851+BK2883+BK2886+BK2901+BK3033+BK3055+BK3212+BK3389+BK3507+BK3638+BK3715+BK3999+BK4133+BK4207</f>
        <v>0</v>
      </c>
    </row>
    <row r="2359" s="11" customFormat="1" ht="22.8" customHeight="1">
      <c r="A2359" s="11"/>
      <c r="B2359" s="206"/>
      <c r="C2359" s="207"/>
      <c r="D2359" s="208" t="s">
        <v>80</v>
      </c>
      <c r="E2359" s="248" t="s">
        <v>2235</v>
      </c>
      <c r="F2359" s="248" t="s">
        <v>2236</v>
      </c>
      <c r="G2359" s="207"/>
      <c r="H2359" s="207"/>
      <c r="I2359" s="210"/>
      <c r="J2359" s="249">
        <f>BK2359</f>
        <v>0</v>
      </c>
      <c r="K2359" s="207"/>
      <c r="L2359" s="212"/>
      <c r="M2359" s="213"/>
      <c r="N2359" s="214"/>
      <c r="O2359" s="214"/>
      <c r="P2359" s="215">
        <f>SUM(P2360:P2471)</f>
        <v>0</v>
      </c>
      <c r="Q2359" s="214"/>
      <c r="R2359" s="215">
        <f>SUM(R2360:R2471)</f>
        <v>11.440511899999999</v>
      </c>
      <c r="S2359" s="214"/>
      <c r="T2359" s="216">
        <f>SUM(T2360:T2471)</f>
        <v>0</v>
      </c>
      <c r="U2359" s="11"/>
      <c r="V2359" s="11"/>
      <c r="W2359" s="11"/>
      <c r="X2359" s="11"/>
      <c r="Y2359" s="11"/>
      <c r="Z2359" s="11"/>
      <c r="AA2359" s="11"/>
      <c r="AB2359" s="11"/>
      <c r="AC2359" s="11"/>
      <c r="AD2359" s="11"/>
      <c r="AE2359" s="11"/>
      <c r="AR2359" s="217" t="s">
        <v>90</v>
      </c>
      <c r="AT2359" s="218" t="s">
        <v>80</v>
      </c>
      <c r="AU2359" s="218" t="s">
        <v>88</v>
      </c>
      <c r="AY2359" s="217" t="s">
        <v>215</v>
      </c>
      <c r="BK2359" s="219">
        <f>SUM(BK2360:BK2471)</f>
        <v>0</v>
      </c>
    </row>
    <row r="2360" s="2" customFormat="1" ht="24.15" customHeight="1">
      <c r="A2360" s="39"/>
      <c r="B2360" s="40"/>
      <c r="C2360" s="220" t="s">
        <v>2237</v>
      </c>
      <c r="D2360" s="220" t="s">
        <v>216</v>
      </c>
      <c r="E2360" s="221" t="s">
        <v>2238</v>
      </c>
      <c r="F2360" s="222" t="s">
        <v>2239</v>
      </c>
      <c r="G2360" s="223" t="s">
        <v>523</v>
      </c>
      <c r="H2360" s="224">
        <v>545.03599999999994</v>
      </c>
      <c r="I2360" s="225"/>
      <c r="J2360" s="226">
        <f>ROUND(I2360*H2360,2)</f>
        <v>0</v>
      </c>
      <c r="K2360" s="222" t="s">
        <v>359</v>
      </c>
      <c r="L2360" s="45"/>
      <c r="M2360" s="227" t="s">
        <v>1</v>
      </c>
      <c r="N2360" s="228" t="s">
        <v>46</v>
      </c>
      <c r="O2360" s="92"/>
      <c r="P2360" s="229">
        <f>O2360*H2360</f>
        <v>0</v>
      </c>
      <c r="Q2360" s="229">
        <v>0</v>
      </c>
      <c r="R2360" s="229">
        <f>Q2360*H2360</f>
        <v>0</v>
      </c>
      <c r="S2360" s="229">
        <v>0</v>
      </c>
      <c r="T2360" s="230">
        <f>S2360*H2360</f>
        <v>0</v>
      </c>
      <c r="U2360" s="39"/>
      <c r="V2360" s="39"/>
      <c r="W2360" s="39"/>
      <c r="X2360" s="39"/>
      <c r="Y2360" s="39"/>
      <c r="Z2360" s="39"/>
      <c r="AA2360" s="39"/>
      <c r="AB2360" s="39"/>
      <c r="AC2360" s="39"/>
      <c r="AD2360" s="39"/>
      <c r="AE2360" s="39"/>
      <c r="AR2360" s="231" t="s">
        <v>291</v>
      </c>
      <c r="AT2360" s="231" t="s">
        <v>216</v>
      </c>
      <c r="AU2360" s="231" t="s">
        <v>90</v>
      </c>
      <c r="AY2360" s="18" t="s">
        <v>215</v>
      </c>
      <c r="BE2360" s="232">
        <f>IF(N2360="základní",J2360,0)</f>
        <v>0</v>
      </c>
      <c r="BF2360" s="232">
        <f>IF(N2360="snížená",J2360,0)</f>
        <v>0</v>
      </c>
      <c r="BG2360" s="232">
        <f>IF(N2360="zákl. přenesená",J2360,0)</f>
        <v>0</v>
      </c>
      <c r="BH2360" s="232">
        <f>IF(N2360="sníž. přenesená",J2360,0)</f>
        <v>0</v>
      </c>
      <c r="BI2360" s="232">
        <f>IF(N2360="nulová",J2360,0)</f>
        <v>0</v>
      </c>
      <c r="BJ2360" s="18" t="s">
        <v>88</v>
      </c>
      <c r="BK2360" s="232">
        <f>ROUND(I2360*H2360,2)</f>
        <v>0</v>
      </c>
      <c r="BL2360" s="18" t="s">
        <v>291</v>
      </c>
      <c r="BM2360" s="231" t="s">
        <v>2240</v>
      </c>
    </row>
    <row r="2361" s="2" customFormat="1">
      <c r="A2361" s="39"/>
      <c r="B2361" s="40"/>
      <c r="C2361" s="41"/>
      <c r="D2361" s="233" t="s">
        <v>221</v>
      </c>
      <c r="E2361" s="41"/>
      <c r="F2361" s="234" t="s">
        <v>2241</v>
      </c>
      <c r="G2361" s="41"/>
      <c r="H2361" s="41"/>
      <c r="I2361" s="235"/>
      <c r="J2361" s="41"/>
      <c r="K2361" s="41"/>
      <c r="L2361" s="45"/>
      <c r="M2361" s="236"/>
      <c r="N2361" s="237"/>
      <c r="O2361" s="92"/>
      <c r="P2361" s="92"/>
      <c r="Q2361" s="92"/>
      <c r="R2361" s="92"/>
      <c r="S2361" s="92"/>
      <c r="T2361" s="93"/>
      <c r="U2361" s="39"/>
      <c r="V2361" s="39"/>
      <c r="W2361" s="39"/>
      <c r="X2361" s="39"/>
      <c r="Y2361" s="39"/>
      <c r="Z2361" s="39"/>
      <c r="AA2361" s="39"/>
      <c r="AB2361" s="39"/>
      <c r="AC2361" s="39"/>
      <c r="AD2361" s="39"/>
      <c r="AE2361" s="39"/>
      <c r="AT2361" s="18" t="s">
        <v>221</v>
      </c>
      <c r="AU2361" s="18" t="s">
        <v>90</v>
      </c>
    </row>
    <row r="2362" s="2" customFormat="1">
      <c r="A2362" s="39"/>
      <c r="B2362" s="40"/>
      <c r="C2362" s="41"/>
      <c r="D2362" s="250" t="s">
        <v>362</v>
      </c>
      <c r="E2362" s="41"/>
      <c r="F2362" s="251" t="s">
        <v>2242</v>
      </c>
      <c r="G2362" s="41"/>
      <c r="H2362" s="41"/>
      <c r="I2362" s="235"/>
      <c r="J2362" s="41"/>
      <c r="K2362" s="41"/>
      <c r="L2362" s="45"/>
      <c r="M2362" s="236"/>
      <c r="N2362" s="237"/>
      <c r="O2362" s="92"/>
      <c r="P2362" s="92"/>
      <c r="Q2362" s="92"/>
      <c r="R2362" s="92"/>
      <c r="S2362" s="92"/>
      <c r="T2362" s="93"/>
      <c r="U2362" s="39"/>
      <c r="V2362" s="39"/>
      <c r="W2362" s="39"/>
      <c r="X2362" s="39"/>
      <c r="Y2362" s="39"/>
      <c r="Z2362" s="39"/>
      <c r="AA2362" s="39"/>
      <c r="AB2362" s="39"/>
      <c r="AC2362" s="39"/>
      <c r="AD2362" s="39"/>
      <c r="AE2362" s="39"/>
      <c r="AT2362" s="18" t="s">
        <v>362</v>
      </c>
      <c r="AU2362" s="18" t="s">
        <v>90</v>
      </c>
    </row>
    <row r="2363" s="13" customFormat="1">
      <c r="A2363" s="13"/>
      <c r="B2363" s="252"/>
      <c r="C2363" s="253"/>
      <c r="D2363" s="233" t="s">
        <v>364</v>
      </c>
      <c r="E2363" s="254" t="s">
        <v>1</v>
      </c>
      <c r="F2363" s="255" t="s">
        <v>388</v>
      </c>
      <c r="G2363" s="253"/>
      <c r="H2363" s="254" t="s">
        <v>1</v>
      </c>
      <c r="I2363" s="256"/>
      <c r="J2363" s="253"/>
      <c r="K2363" s="253"/>
      <c r="L2363" s="257"/>
      <c r="M2363" s="258"/>
      <c r="N2363" s="259"/>
      <c r="O2363" s="259"/>
      <c r="P2363" s="259"/>
      <c r="Q2363" s="259"/>
      <c r="R2363" s="259"/>
      <c r="S2363" s="259"/>
      <c r="T2363" s="260"/>
      <c r="U2363" s="13"/>
      <c r="V2363" s="13"/>
      <c r="W2363" s="13"/>
      <c r="X2363" s="13"/>
      <c r="Y2363" s="13"/>
      <c r="Z2363" s="13"/>
      <c r="AA2363" s="13"/>
      <c r="AB2363" s="13"/>
      <c r="AC2363" s="13"/>
      <c r="AD2363" s="13"/>
      <c r="AE2363" s="13"/>
      <c r="AT2363" s="261" t="s">
        <v>364</v>
      </c>
      <c r="AU2363" s="261" t="s">
        <v>90</v>
      </c>
      <c r="AV2363" s="13" t="s">
        <v>88</v>
      </c>
      <c r="AW2363" s="13" t="s">
        <v>36</v>
      </c>
      <c r="AX2363" s="13" t="s">
        <v>81</v>
      </c>
      <c r="AY2363" s="261" t="s">
        <v>215</v>
      </c>
    </row>
    <row r="2364" s="13" customFormat="1">
      <c r="A2364" s="13"/>
      <c r="B2364" s="252"/>
      <c r="C2364" s="253"/>
      <c r="D2364" s="233" t="s">
        <v>364</v>
      </c>
      <c r="E2364" s="254" t="s">
        <v>1</v>
      </c>
      <c r="F2364" s="255" t="s">
        <v>389</v>
      </c>
      <c r="G2364" s="253"/>
      <c r="H2364" s="254" t="s">
        <v>1</v>
      </c>
      <c r="I2364" s="256"/>
      <c r="J2364" s="253"/>
      <c r="K2364" s="253"/>
      <c r="L2364" s="257"/>
      <c r="M2364" s="258"/>
      <c r="N2364" s="259"/>
      <c r="O2364" s="259"/>
      <c r="P2364" s="259"/>
      <c r="Q2364" s="259"/>
      <c r="R2364" s="259"/>
      <c r="S2364" s="259"/>
      <c r="T2364" s="260"/>
      <c r="U2364" s="13"/>
      <c r="V2364" s="13"/>
      <c r="W2364" s="13"/>
      <c r="X2364" s="13"/>
      <c r="Y2364" s="13"/>
      <c r="Z2364" s="13"/>
      <c r="AA2364" s="13"/>
      <c r="AB2364" s="13"/>
      <c r="AC2364" s="13"/>
      <c r="AD2364" s="13"/>
      <c r="AE2364" s="13"/>
      <c r="AT2364" s="261" t="s">
        <v>364</v>
      </c>
      <c r="AU2364" s="261" t="s">
        <v>90</v>
      </c>
      <c r="AV2364" s="13" t="s">
        <v>88</v>
      </c>
      <c r="AW2364" s="13" t="s">
        <v>36</v>
      </c>
      <c r="AX2364" s="13" t="s">
        <v>81</v>
      </c>
      <c r="AY2364" s="261" t="s">
        <v>215</v>
      </c>
    </row>
    <row r="2365" s="14" customFormat="1">
      <c r="A2365" s="14"/>
      <c r="B2365" s="262"/>
      <c r="C2365" s="263"/>
      <c r="D2365" s="233" t="s">
        <v>364</v>
      </c>
      <c r="E2365" s="264" t="s">
        <v>1</v>
      </c>
      <c r="F2365" s="265" t="s">
        <v>527</v>
      </c>
      <c r="G2365" s="263"/>
      <c r="H2365" s="266">
        <v>233.83500000000001</v>
      </c>
      <c r="I2365" s="267"/>
      <c r="J2365" s="263"/>
      <c r="K2365" s="263"/>
      <c r="L2365" s="268"/>
      <c r="M2365" s="269"/>
      <c r="N2365" s="270"/>
      <c r="O2365" s="270"/>
      <c r="P2365" s="270"/>
      <c r="Q2365" s="270"/>
      <c r="R2365" s="270"/>
      <c r="S2365" s="270"/>
      <c r="T2365" s="271"/>
      <c r="U2365" s="14"/>
      <c r="V2365" s="14"/>
      <c r="W2365" s="14"/>
      <c r="X2365" s="14"/>
      <c r="Y2365" s="14"/>
      <c r="Z2365" s="14"/>
      <c r="AA2365" s="14"/>
      <c r="AB2365" s="14"/>
      <c r="AC2365" s="14"/>
      <c r="AD2365" s="14"/>
      <c r="AE2365" s="14"/>
      <c r="AT2365" s="272" t="s">
        <v>364</v>
      </c>
      <c r="AU2365" s="272" t="s">
        <v>90</v>
      </c>
      <c r="AV2365" s="14" t="s">
        <v>90</v>
      </c>
      <c r="AW2365" s="14" t="s">
        <v>36</v>
      </c>
      <c r="AX2365" s="14" t="s">
        <v>81</v>
      </c>
      <c r="AY2365" s="272" t="s">
        <v>215</v>
      </c>
    </row>
    <row r="2366" s="13" customFormat="1">
      <c r="A2366" s="13"/>
      <c r="B2366" s="252"/>
      <c r="C2366" s="253"/>
      <c r="D2366" s="233" t="s">
        <v>364</v>
      </c>
      <c r="E2366" s="254" t="s">
        <v>1</v>
      </c>
      <c r="F2366" s="255" t="s">
        <v>395</v>
      </c>
      <c r="G2366" s="253"/>
      <c r="H2366" s="254" t="s">
        <v>1</v>
      </c>
      <c r="I2366" s="256"/>
      <c r="J2366" s="253"/>
      <c r="K2366" s="253"/>
      <c r="L2366" s="257"/>
      <c r="M2366" s="258"/>
      <c r="N2366" s="259"/>
      <c r="O2366" s="259"/>
      <c r="P2366" s="259"/>
      <c r="Q2366" s="259"/>
      <c r="R2366" s="259"/>
      <c r="S2366" s="259"/>
      <c r="T2366" s="260"/>
      <c r="U2366" s="13"/>
      <c r="V2366" s="13"/>
      <c r="W2366" s="13"/>
      <c r="X2366" s="13"/>
      <c r="Y2366" s="13"/>
      <c r="Z2366" s="13"/>
      <c r="AA2366" s="13"/>
      <c r="AB2366" s="13"/>
      <c r="AC2366" s="13"/>
      <c r="AD2366" s="13"/>
      <c r="AE2366" s="13"/>
      <c r="AT2366" s="261" t="s">
        <v>364</v>
      </c>
      <c r="AU2366" s="261" t="s">
        <v>90</v>
      </c>
      <c r="AV2366" s="13" t="s">
        <v>88</v>
      </c>
      <c r="AW2366" s="13" t="s">
        <v>36</v>
      </c>
      <c r="AX2366" s="13" t="s">
        <v>81</v>
      </c>
      <c r="AY2366" s="261" t="s">
        <v>215</v>
      </c>
    </row>
    <row r="2367" s="14" customFormat="1">
      <c r="A2367" s="14"/>
      <c r="B2367" s="262"/>
      <c r="C2367" s="263"/>
      <c r="D2367" s="233" t="s">
        <v>364</v>
      </c>
      <c r="E2367" s="264" t="s">
        <v>1</v>
      </c>
      <c r="F2367" s="265" t="s">
        <v>528</v>
      </c>
      <c r="G2367" s="263"/>
      <c r="H2367" s="266">
        <v>77.366</v>
      </c>
      <c r="I2367" s="267"/>
      <c r="J2367" s="263"/>
      <c r="K2367" s="263"/>
      <c r="L2367" s="268"/>
      <c r="M2367" s="269"/>
      <c r="N2367" s="270"/>
      <c r="O2367" s="270"/>
      <c r="P2367" s="270"/>
      <c r="Q2367" s="270"/>
      <c r="R2367" s="270"/>
      <c r="S2367" s="270"/>
      <c r="T2367" s="271"/>
      <c r="U2367" s="14"/>
      <c r="V2367" s="14"/>
      <c r="W2367" s="14"/>
      <c r="X2367" s="14"/>
      <c r="Y2367" s="14"/>
      <c r="Z2367" s="14"/>
      <c r="AA2367" s="14"/>
      <c r="AB2367" s="14"/>
      <c r="AC2367" s="14"/>
      <c r="AD2367" s="14"/>
      <c r="AE2367" s="14"/>
      <c r="AT2367" s="272" t="s">
        <v>364</v>
      </c>
      <c r="AU2367" s="272" t="s">
        <v>90</v>
      </c>
      <c r="AV2367" s="14" t="s">
        <v>90</v>
      </c>
      <c r="AW2367" s="14" t="s">
        <v>36</v>
      </c>
      <c r="AX2367" s="14" t="s">
        <v>81</v>
      </c>
      <c r="AY2367" s="272" t="s">
        <v>215</v>
      </c>
    </row>
    <row r="2368" s="13" customFormat="1">
      <c r="A2368" s="13"/>
      <c r="B2368" s="252"/>
      <c r="C2368" s="253"/>
      <c r="D2368" s="233" t="s">
        <v>364</v>
      </c>
      <c r="E2368" s="254" t="s">
        <v>1</v>
      </c>
      <c r="F2368" s="255" t="s">
        <v>389</v>
      </c>
      <c r="G2368" s="253"/>
      <c r="H2368" s="254" t="s">
        <v>1</v>
      </c>
      <c r="I2368" s="256"/>
      <c r="J2368" s="253"/>
      <c r="K2368" s="253"/>
      <c r="L2368" s="257"/>
      <c r="M2368" s="258"/>
      <c r="N2368" s="259"/>
      <c r="O2368" s="259"/>
      <c r="P2368" s="259"/>
      <c r="Q2368" s="259"/>
      <c r="R2368" s="259"/>
      <c r="S2368" s="259"/>
      <c r="T2368" s="260"/>
      <c r="U2368" s="13"/>
      <c r="V2368" s="13"/>
      <c r="W2368" s="13"/>
      <c r="X2368" s="13"/>
      <c r="Y2368" s="13"/>
      <c r="Z2368" s="13"/>
      <c r="AA2368" s="13"/>
      <c r="AB2368" s="13"/>
      <c r="AC2368" s="13"/>
      <c r="AD2368" s="13"/>
      <c r="AE2368" s="13"/>
      <c r="AT2368" s="261" t="s">
        <v>364</v>
      </c>
      <c r="AU2368" s="261" t="s">
        <v>90</v>
      </c>
      <c r="AV2368" s="13" t="s">
        <v>88</v>
      </c>
      <c r="AW2368" s="13" t="s">
        <v>36</v>
      </c>
      <c r="AX2368" s="13" t="s">
        <v>81</v>
      </c>
      <c r="AY2368" s="261" t="s">
        <v>215</v>
      </c>
    </row>
    <row r="2369" s="14" customFormat="1">
      <c r="A2369" s="14"/>
      <c r="B2369" s="262"/>
      <c r="C2369" s="263"/>
      <c r="D2369" s="233" t="s">
        <v>364</v>
      </c>
      <c r="E2369" s="264" t="s">
        <v>1</v>
      </c>
      <c r="F2369" s="265" t="s">
        <v>527</v>
      </c>
      <c r="G2369" s="263"/>
      <c r="H2369" s="266">
        <v>233.83500000000001</v>
      </c>
      <c r="I2369" s="267"/>
      <c r="J2369" s="263"/>
      <c r="K2369" s="263"/>
      <c r="L2369" s="268"/>
      <c r="M2369" s="269"/>
      <c r="N2369" s="270"/>
      <c r="O2369" s="270"/>
      <c r="P2369" s="270"/>
      <c r="Q2369" s="270"/>
      <c r="R2369" s="270"/>
      <c r="S2369" s="270"/>
      <c r="T2369" s="271"/>
      <c r="U2369" s="14"/>
      <c r="V2369" s="14"/>
      <c r="W2369" s="14"/>
      <c r="X2369" s="14"/>
      <c r="Y2369" s="14"/>
      <c r="Z2369" s="14"/>
      <c r="AA2369" s="14"/>
      <c r="AB2369" s="14"/>
      <c r="AC2369" s="14"/>
      <c r="AD2369" s="14"/>
      <c r="AE2369" s="14"/>
      <c r="AT2369" s="272" t="s">
        <v>364</v>
      </c>
      <c r="AU2369" s="272" t="s">
        <v>90</v>
      </c>
      <c r="AV2369" s="14" t="s">
        <v>90</v>
      </c>
      <c r="AW2369" s="14" t="s">
        <v>36</v>
      </c>
      <c r="AX2369" s="14" t="s">
        <v>81</v>
      </c>
      <c r="AY2369" s="272" t="s">
        <v>215</v>
      </c>
    </row>
    <row r="2370" s="15" customFormat="1">
      <c r="A2370" s="15"/>
      <c r="B2370" s="273"/>
      <c r="C2370" s="274"/>
      <c r="D2370" s="233" t="s">
        <v>364</v>
      </c>
      <c r="E2370" s="275" t="s">
        <v>1</v>
      </c>
      <c r="F2370" s="276" t="s">
        <v>368</v>
      </c>
      <c r="G2370" s="274"/>
      <c r="H2370" s="277">
        <v>545.03599999999994</v>
      </c>
      <c r="I2370" s="278"/>
      <c r="J2370" s="274"/>
      <c r="K2370" s="274"/>
      <c r="L2370" s="279"/>
      <c r="M2370" s="280"/>
      <c r="N2370" s="281"/>
      <c r="O2370" s="281"/>
      <c r="P2370" s="281"/>
      <c r="Q2370" s="281"/>
      <c r="R2370" s="281"/>
      <c r="S2370" s="281"/>
      <c r="T2370" s="282"/>
      <c r="U2370" s="15"/>
      <c r="V2370" s="15"/>
      <c r="W2370" s="15"/>
      <c r="X2370" s="15"/>
      <c r="Y2370" s="15"/>
      <c r="Z2370" s="15"/>
      <c r="AA2370" s="15"/>
      <c r="AB2370" s="15"/>
      <c r="AC2370" s="15"/>
      <c r="AD2370" s="15"/>
      <c r="AE2370" s="15"/>
      <c r="AT2370" s="283" t="s">
        <v>364</v>
      </c>
      <c r="AU2370" s="283" t="s">
        <v>90</v>
      </c>
      <c r="AV2370" s="15" t="s">
        <v>214</v>
      </c>
      <c r="AW2370" s="15" t="s">
        <v>36</v>
      </c>
      <c r="AX2370" s="15" t="s">
        <v>88</v>
      </c>
      <c r="AY2370" s="283" t="s">
        <v>215</v>
      </c>
    </row>
    <row r="2371" s="2" customFormat="1" ht="24.15" customHeight="1">
      <c r="A2371" s="39"/>
      <c r="B2371" s="40"/>
      <c r="C2371" s="220" t="s">
        <v>2243</v>
      </c>
      <c r="D2371" s="220" t="s">
        <v>216</v>
      </c>
      <c r="E2371" s="221" t="s">
        <v>2244</v>
      </c>
      <c r="F2371" s="222" t="s">
        <v>2245</v>
      </c>
      <c r="G2371" s="223" t="s">
        <v>523</v>
      </c>
      <c r="H2371" s="224">
        <v>254.78299999999999</v>
      </c>
      <c r="I2371" s="225"/>
      <c r="J2371" s="226">
        <f>ROUND(I2371*H2371,2)</f>
        <v>0</v>
      </c>
      <c r="K2371" s="222" t="s">
        <v>359</v>
      </c>
      <c r="L2371" s="45"/>
      <c r="M2371" s="227" t="s">
        <v>1</v>
      </c>
      <c r="N2371" s="228" t="s">
        <v>46</v>
      </c>
      <c r="O2371" s="92"/>
      <c r="P2371" s="229">
        <f>O2371*H2371</f>
        <v>0</v>
      </c>
      <c r="Q2371" s="229">
        <v>0</v>
      </c>
      <c r="R2371" s="229">
        <f>Q2371*H2371</f>
        <v>0</v>
      </c>
      <c r="S2371" s="229">
        <v>0</v>
      </c>
      <c r="T2371" s="230">
        <f>S2371*H2371</f>
        <v>0</v>
      </c>
      <c r="U2371" s="39"/>
      <c r="V2371" s="39"/>
      <c r="W2371" s="39"/>
      <c r="X2371" s="39"/>
      <c r="Y2371" s="39"/>
      <c r="Z2371" s="39"/>
      <c r="AA2371" s="39"/>
      <c r="AB2371" s="39"/>
      <c r="AC2371" s="39"/>
      <c r="AD2371" s="39"/>
      <c r="AE2371" s="39"/>
      <c r="AR2371" s="231" t="s">
        <v>291</v>
      </c>
      <c r="AT2371" s="231" t="s">
        <v>216</v>
      </c>
      <c r="AU2371" s="231" t="s">
        <v>90</v>
      </c>
      <c r="AY2371" s="18" t="s">
        <v>215</v>
      </c>
      <c r="BE2371" s="232">
        <f>IF(N2371="základní",J2371,0)</f>
        <v>0</v>
      </c>
      <c r="BF2371" s="232">
        <f>IF(N2371="snížená",J2371,0)</f>
        <v>0</v>
      </c>
      <c r="BG2371" s="232">
        <f>IF(N2371="zákl. přenesená",J2371,0)</f>
        <v>0</v>
      </c>
      <c r="BH2371" s="232">
        <f>IF(N2371="sníž. přenesená",J2371,0)</f>
        <v>0</v>
      </c>
      <c r="BI2371" s="232">
        <f>IF(N2371="nulová",J2371,0)</f>
        <v>0</v>
      </c>
      <c r="BJ2371" s="18" t="s">
        <v>88</v>
      </c>
      <c r="BK2371" s="232">
        <f>ROUND(I2371*H2371,2)</f>
        <v>0</v>
      </c>
      <c r="BL2371" s="18" t="s">
        <v>291</v>
      </c>
      <c r="BM2371" s="231" t="s">
        <v>2246</v>
      </c>
    </row>
    <row r="2372" s="2" customFormat="1">
      <c r="A2372" s="39"/>
      <c r="B2372" s="40"/>
      <c r="C2372" s="41"/>
      <c r="D2372" s="233" t="s">
        <v>221</v>
      </c>
      <c r="E2372" s="41"/>
      <c r="F2372" s="234" t="s">
        <v>2247</v>
      </c>
      <c r="G2372" s="41"/>
      <c r="H2372" s="41"/>
      <c r="I2372" s="235"/>
      <c r="J2372" s="41"/>
      <c r="K2372" s="41"/>
      <c r="L2372" s="45"/>
      <c r="M2372" s="236"/>
      <c r="N2372" s="237"/>
      <c r="O2372" s="92"/>
      <c r="P2372" s="92"/>
      <c r="Q2372" s="92"/>
      <c r="R2372" s="92"/>
      <c r="S2372" s="92"/>
      <c r="T2372" s="93"/>
      <c r="U2372" s="39"/>
      <c r="V2372" s="39"/>
      <c r="W2372" s="39"/>
      <c r="X2372" s="39"/>
      <c r="Y2372" s="39"/>
      <c r="Z2372" s="39"/>
      <c r="AA2372" s="39"/>
      <c r="AB2372" s="39"/>
      <c r="AC2372" s="39"/>
      <c r="AD2372" s="39"/>
      <c r="AE2372" s="39"/>
      <c r="AT2372" s="18" t="s">
        <v>221</v>
      </c>
      <c r="AU2372" s="18" t="s">
        <v>90</v>
      </c>
    </row>
    <row r="2373" s="2" customFormat="1">
      <c r="A2373" s="39"/>
      <c r="B2373" s="40"/>
      <c r="C2373" s="41"/>
      <c r="D2373" s="250" t="s">
        <v>362</v>
      </c>
      <c r="E2373" s="41"/>
      <c r="F2373" s="251" t="s">
        <v>2248</v>
      </c>
      <c r="G2373" s="41"/>
      <c r="H2373" s="41"/>
      <c r="I2373" s="235"/>
      <c r="J2373" s="41"/>
      <c r="K2373" s="41"/>
      <c r="L2373" s="45"/>
      <c r="M2373" s="236"/>
      <c r="N2373" s="237"/>
      <c r="O2373" s="92"/>
      <c r="P2373" s="92"/>
      <c r="Q2373" s="92"/>
      <c r="R2373" s="92"/>
      <c r="S2373" s="92"/>
      <c r="T2373" s="93"/>
      <c r="U2373" s="39"/>
      <c r="V2373" s="39"/>
      <c r="W2373" s="39"/>
      <c r="X2373" s="39"/>
      <c r="Y2373" s="39"/>
      <c r="Z2373" s="39"/>
      <c r="AA2373" s="39"/>
      <c r="AB2373" s="39"/>
      <c r="AC2373" s="39"/>
      <c r="AD2373" s="39"/>
      <c r="AE2373" s="39"/>
      <c r="AT2373" s="18" t="s">
        <v>362</v>
      </c>
      <c r="AU2373" s="18" t="s">
        <v>90</v>
      </c>
    </row>
    <row r="2374" s="13" customFormat="1">
      <c r="A2374" s="13"/>
      <c r="B2374" s="252"/>
      <c r="C2374" s="253"/>
      <c r="D2374" s="233" t="s">
        <v>364</v>
      </c>
      <c r="E2374" s="254" t="s">
        <v>1</v>
      </c>
      <c r="F2374" s="255" t="s">
        <v>388</v>
      </c>
      <c r="G2374" s="253"/>
      <c r="H2374" s="254" t="s">
        <v>1</v>
      </c>
      <c r="I2374" s="256"/>
      <c r="J2374" s="253"/>
      <c r="K2374" s="253"/>
      <c r="L2374" s="257"/>
      <c r="M2374" s="258"/>
      <c r="N2374" s="259"/>
      <c r="O2374" s="259"/>
      <c r="P2374" s="259"/>
      <c r="Q2374" s="259"/>
      <c r="R2374" s="259"/>
      <c r="S2374" s="259"/>
      <c r="T2374" s="260"/>
      <c r="U2374" s="13"/>
      <c r="V2374" s="13"/>
      <c r="W2374" s="13"/>
      <c r="X2374" s="13"/>
      <c r="Y2374" s="13"/>
      <c r="Z2374" s="13"/>
      <c r="AA2374" s="13"/>
      <c r="AB2374" s="13"/>
      <c r="AC2374" s="13"/>
      <c r="AD2374" s="13"/>
      <c r="AE2374" s="13"/>
      <c r="AT2374" s="261" t="s">
        <v>364</v>
      </c>
      <c r="AU2374" s="261" t="s">
        <v>90</v>
      </c>
      <c r="AV2374" s="13" t="s">
        <v>88</v>
      </c>
      <c r="AW2374" s="13" t="s">
        <v>36</v>
      </c>
      <c r="AX2374" s="13" t="s">
        <v>81</v>
      </c>
      <c r="AY2374" s="261" t="s">
        <v>215</v>
      </c>
    </row>
    <row r="2375" s="13" customFormat="1">
      <c r="A2375" s="13"/>
      <c r="B2375" s="252"/>
      <c r="C2375" s="253"/>
      <c r="D2375" s="233" t="s">
        <v>364</v>
      </c>
      <c r="E2375" s="254" t="s">
        <v>1</v>
      </c>
      <c r="F2375" s="255" t="s">
        <v>389</v>
      </c>
      <c r="G2375" s="253"/>
      <c r="H2375" s="254" t="s">
        <v>1</v>
      </c>
      <c r="I2375" s="256"/>
      <c r="J2375" s="253"/>
      <c r="K2375" s="253"/>
      <c r="L2375" s="257"/>
      <c r="M2375" s="258"/>
      <c r="N2375" s="259"/>
      <c r="O2375" s="259"/>
      <c r="P2375" s="259"/>
      <c r="Q2375" s="259"/>
      <c r="R2375" s="259"/>
      <c r="S2375" s="259"/>
      <c r="T2375" s="260"/>
      <c r="U2375" s="13"/>
      <c r="V2375" s="13"/>
      <c r="W2375" s="13"/>
      <c r="X2375" s="13"/>
      <c r="Y2375" s="13"/>
      <c r="Z2375" s="13"/>
      <c r="AA2375" s="13"/>
      <c r="AB2375" s="13"/>
      <c r="AC2375" s="13"/>
      <c r="AD2375" s="13"/>
      <c r="AE2375" s="13"/>
      <c r="AT2375" s="261" t="s">
        <v>364</v>
      </c>
      <c r="AU2375" s="261" t="s">
        <v>90</v>
      </c>
      <c r="AV2375" s="13" t="s">
        <v>88</v>
      </c>
      <c r="AW2375" s="13" t="s">
        <v>36</v>
      </c>
      <c r="AX2375" s="13" t="s">
        <v>81</v>
      </c>
      <c r="AY2375" s="261" t="s">
        <v>215</v>
      </c>
    </row>
    <row r="2376" s="14" customFormat="1">
      <c r="A2376" s="14"/>
      <c r="B2376" s="262"/>
      <c r="C2376" s="263"/>
      <c r="D2376" s="233" t="s">
        <v>364</v>
      </c>
      <c r="E2376" s="264" t="s">
        <v>1</v>
      </c>
      <c r="F2376" s="265" t="s">
        <v>2249</v>
      </c>
      <c r="G2376" s="263"/>
      <c r="H2376" s="266">
        <v>34.109999999999999</v>
      </c>
      <c r="I2376" s="267"/>
      <c r="J2376" s="263"/>
      <c r="K2376" s="263"/>
      <c r="L2376" s="268"/>
      <c r="M2376" s="269"/>
      <c r="N2376" s="270"/>
      <c r="O2376" s="270"/>
      <c r="P2376" s="270"/>
      <c r="Q2376" s="270"/>
      <c r="R2376" s="270"/>
      <c r="S2376" s="270"/>
      <c r="T2376" s="271"/>
      <c r="U2376" s="14"/>
      <c r="V2376" s="14"/>
      <c r="W2376" s="14"/>
      <c r="X2376" s="14"/>
      <c r="Y2376" s="14"/>
      <c r="Z2376" s="14"/>
      <c r="AA2376" s="14"/>
      <c r="AB2376" s="14"/>
      <c r="AC2376" s="14"/>
      <c r="AD2376" s="14"/>
      <c r="AE2376" s="14"/>
      <c r="AT2376" s="272" t="s">
        <v>364</v>
      </c>
      <c r="AU2376" s="272" t="s">
        <v>90</v>
      </c>
      <c r="AV2376" s="14" t="s">
        <v>90</v>
      </c>
      <c r="AW2376" s="14" t="s">
        <v>36</v>
      </c>
      <c r="AX2376" s="14" t="s">
        <v>81</v>
      </c>
      <c r="AY2376" s="272" t="s">
        <v>215</v>
      </c>
    </row>
    <row r="2377" s="14" customFormat="1">
      <c r="A2377" s="14"/>
      <c r="B2377" s="262"/>
      <c r="C2377" s="263"/>
      <c r="D2377" s="233" t="s">
        <v>364</v>
      </c>
      <c r="E2377" s="264" t="s">
        <v>1</v>
      </c>
      <c r="F2377" s="265" t="s">
        <v>2250</v>
      </c>
      <c r="G2377" s="263"/>
      <c r="H2377" s="266">
        <v>18.399999999999999</v>
      </c>
      <c r="I2377" s="267"/>
      <c r="J2377" s="263"/>
      <c r="K2377" s="263"/>
      <c r="L2377" s="268"/>
      <c r="M2377" s="269"/>
      <c r="N2377" s="270"/>
      <c r="O2377" s="270"/>
      <c r="P2377" s="270"/>
      <c r="Q2377" s="270"/>
      <c r="R2377" s="270"/>
      <c r="S2377" s="270"/>
      <c r="T2377" s="271"/>
      <c r="U2377" s="14"/>
      <c r="V2377" s="14"/>
      <c r="W2377" s="14"/>
      <c r="X2377" s="14"/>
      <c r="Y2377" s="14"/>
      <c r="Z2377" s="14"/>
      <c r="AA2377" s="14"/>
      <c r="AB2377" s="14"/>
      <c r="AC2377" s="14"/>
      <c r="AD2377" s="14"/>
      <c r="AE2377" s="14"/>
      <c r="AT2377" s="272" t="s">
        <v>364</v>
      </c>
      <c r="AU2377" s="272" t="s">
        <v>90</v>
      </c>
      <c r="AV2377" s="14" t="s">
        <v>90</v>
      </c>
      <c r="AW2377" s="14" t="s">
        <v>36</v>
      </c>
      <c r="AX2377" s="14" t="s">
        <v>81</v>
      </c>
      <c r="AY2377" s="272" t="s">
        <v>215</v>
      </c>
    </row>
    <row r="2378" s="14" customFormat="1">
      <c r="A2378" s="14"/>
      <c r="B2378" s="262"/>
      <c r="C2378" s="263"/>
      <c r="D2378" s="233" t="s">
        <v>364</v>
      </c>
      <c r="E2378" s="264" t="s">
        <v>1</v>
      </c>
      <c r="F2378" s="265" t="s">
        <v>2251</v>
      </c>
      <c r="G2378" s="263"/>
      <c r="H2378" s="266">
        <v>53.479999999999997</v>
      </c>
      <c r="I2378" s="267"/>
      <c r="J2378" s="263"/>
      <c r="K2378" s="263"/>
      <c r="L2378" s="268"/>
      <c r="M2378" s="269"/>
      <c r="N2378" s="270"/>
      <c r="O2378" s="270"/>
      <c r="P2378" s="270"/>
      <c r="Q2378" s="270"/>
      <c r="R2378" s="270"/>
      <c r="S2378" s="270"/>
      <c r="T2378" s="271"/>
      <c r="U2378" s="14"/>
      <c r="V2378" s="14"/>
      <c r="W2378" s="14"/>
      <c r="X2378" s="14"/>
      <c r="Y2378" s="14"/>
      <c r="Z2378" s="14"/>
      <c r="AA2378" s="14"/>
      <c r="AB2378" s="14"/>
      <c r="AC2378" s="14"/>
      <c r="AD2378" s="14"/>
      <c r="AE2378" s="14"/>
      <c r="AT2378" s="272" t="s">
        <v>364</v>
      </c>
      <c r="AU2378" s="272" t="s">
        <v>90</v>
      </c>
      <c r="AV2378" s="14" t="s">
        <v>90</v>
      </c>
      <c r="AW2378" s="14" t="s">
        <v>36</v>
      </c>
      <c r="AX2378" s="14" t="s">
        <v>81</v>
      </c>
      <c r="AY2378" s="272" t="s">
        <v>215</v>
      </c>
    </row>
    <row r="2379" s="14" customFormat="1">
      <c r="A2379" s="14"/>
      <c r="B2379" s="262"/>
      <c r="C2379" s="263"/>
      <c r="D2379" s="233" t="s">
        <v>364</v>
      </c>
      <c r="E2379" s="264" t="s">
        <v>1</v>
      </c>
      <c r="F2379" s="265" t="s">
        <v>2252</v>
      </c>
      <c r="G2379" s="263"/>
      <c r="H2379" s="266">
        <v>8.5099999999999998</v>
      </c>
      <c r="I2379" s="267"/>
      <c r="J2379" s="263"/>
      <c r="K2379" s="263"/>
      <c r="L2379" s="268"/>
      <c r="M2379" s="269"/>
      <c r="N2379" s="270"/>
      <c r="O2379" s="270"/>
      <c r="P2379" s="270"/>
      <c r="Q2379" s="270"/>
      <c r="R2379" s="270"/>
      <c r="S2379" s="270"/>
      <c r="T2379" s="271"/>
      <c r="U2379" s="14"/>
      <c r="V2379" s="14"/>
      <c r="W2379" s="14"/>
      <c r="X2379" s="14"/>
      <c r="Y2379" s="14"/>
      <c r="Z2379" s="14"/>
      <c r="AA2379" s="14"/>
      <c r="AB2379" s="14"/>
      <c r="AC2379" s="14"/>
      <c r="AD2379" s="14"/>
      <c r="AE2379" s="14"/>
      <c r="AT2379" s="272" t="s">
        <v>364</v>
      </c>
      <c r="AU2379" s="272" t="s">
        <v>90</v>
      </c>
      <c r="AV2379" s="14" t="s">
        <v>90</v>
      </c>
      <c r="AW2379" s="14" t="s">
        <v>36</v>
      </c>
      <c r="AX2379" s="14" t="s">
        <v>81</v>
      </c>
      <c r="AY2379" s="272" t="s">
        <v>215</v>
      </c>
    </row>
    <row r="2380" s="13" customFormat="1">
      <c r="A2380" s="13"/>
      <c r="B2380" s="252"/>
      <c r="C2380" s="253"/>
      <c r="D2380" s="233" t="s">
        <v>364</v>
      </c>
      <c r="E2380" s="254" t="s">
        <v>1</v>
      </c>
      <c r="F2380" s="255" t="s">
        <v>395</v>
      </c>
      <c r="G2380" s="253"/>
      <c r="H2380" s="254" t="s">
        <v>1</v>
      </c>
      <c r="I2380" s="256"/>
      <c r="J2380" s="253"/>
      <c r="K2380" s="253"/>
      <c r="L2380" s="257"/>
      <c r="M2380" s="258"/>
      <c r="N2380" s="259"/>
      <c r="O2380" s="259"/>
      <c r="P2380" s="259"/>
      <c r="Q2380" s="259"/>
      <c r="R2380" s="259"/>
      <c r="S2380" s="259"/>
      <c r="T2380" s="260"/>
      <c r="U2380" s="13"/>
      <c r="V2380" s="13"/>
      <c r="W2380" s="13"/>
      <c r="X2380" s="13"/>
      <c r="Y2380" s="13"/>
      <c r="Z2380" s="13"/>
      <c r="AA2380" s="13"/>
      <c r="AB2380" s="13"/>
      <c r="AC2380" s="13"/>
      <c r="AD2380" s="13"/>
      <c r="AE2380" s="13"/>
      <c r="AT2380" s="261" t="s">
        <v>364</v>
      </c>
      <c r="AU2380" s="261" t="s">
        <v>90</v>
      </c>
      <c r="AV2380" s="13" t="s">
        <v>88</v>
      </c>
      <c r="AW2380" s="13" t="s">
        <v>36</v>
      </c>
      <c r="AX2380" s="13" t="s">
        <v>81</v>
      </c>
      <c r="AY2380" s="261" t="s">
        <v>215</v>
      </c>
    </row>
    <row r="2381" s="14" customFormat="1">
      <c r="A2381" s="14"/>
      <c r="B2381" s="262"/>
      <c r="C2381" s="263"/>
      <c r="D2381" s="233" t="s">
        <v>364</v>
      </c>
      <c r="E2381" s="264" t="s">
        <v>1</v>
      </c>
      <c r="F2381" s="265" t="s">
        <v>2253</v>
      </c>
      <c r="G2381" s="263"/>
      <c r="H2381" s="266">
        <v>4.407</v>
      </c>
      <c r="I2381" s="267"/>
      <c r="J2381" s="263"/>
      <c r="K2381" s="263"/>
      <c r="L2381" s="268"/>
      <c r="M2381" s="269"/>
      <c r="N2381" s="270"/>
      <c r="O2381" s="270"/>
      <c r="P2381" s="270"/>
      <c r="Q2381" s="270"/>
      <c r="R2381" s="270"/>
      <c r="S2381" s="270"/>
      <c r="T2381" s="271"/>
      <c r="U2381" s="14"/>
      <c r="V2381" s="14"/>
      <c r="W2381" s="14"/>
      <c r="X2381" s="14"/>
      <c r="Y2381" s="14"/>
      <c r="Z2381" s="14"/>
      <c r="AA2381" s="14"/>
      <c r="AB2381" s="14"/>
      <c r="AC2381" s="14"/>
      <c r="AD2381" s="14"/>
      <c r="AE2381" s="14"/>
      <c r="AT2381" s="272" t="s">
        <v>364</v>
      </c>
      <c r="AU2381" s="272" t="s">
        <v>90</v>
      </c>
      <c r="AV2381" s="14" t="s">
        <v>90</v>
      </c>
      <c r="AW2381" s="14" t="s">
        <v>36</v>
      </c>
      <c r="AX2381" s="14" t="s">
        <v>81</v>
      </c>
      <c r="AY2381" s="272" t="s">
        <v>215</v>
      </c>
    </row>
    <row r="2382" s="14" customFormat="1">
      <c r="A2382" s="14"/>
      <c r="B2382" s="262"/>
      <c r="C2382" s="263"/>
      <c r="D2382" s="233" t="s">
        <v>364</v>
      </c>
      <c r="E2382" s="264" t="s">
        <v>1</v>
      </c>
      <c r="F2382" s="265" t="s">
        <v>2254</v>
      </c>
      <c r="G2382" s="263"/>
      <c r="H2382" s="266">
        <v>10.800000000000001</v>
      </c>
      <c r="I2382" s="267"/>
      <c r="J2382" s="263"/>
      <c r="K2382" s="263"/>
      <c r="L2382" s="268"/>
      <c r="M2382" s="269"/>
      <c r="N2382" s="270"/>
      <c r="O2382" s="270"/>
      <c r="P2382" s="270"/>
      <c r="Q2382" s="270"/>
      <c r="R2382" s="270"/>
      <c r="S2382" s="270"/>
      <c r="T2382" s="271"/>
      <c r="U2382" s="14"/>
      <c r="V2382" s="14"/>
      <c r="W2382" s="14"/>
      <c r="X2382" s="14"/>
      <c r="Y2382" s="14"/>
      <c r="Z2382" s="14"/>
      <c r="AA2382" s="14"/>
      <c r="AB2382" s="14"/>
      <c r="AC2382" s="14"/>
      <c r="AD2382" s="14"/>
      <c r="AE2382" s="14"/>
      <c r="AT2382" s="272" t="s">
        <v>364</v>
      </c>
      <c r="AU2382" s="272" t="s">
        <v>90</v>
      </c>
      <c r="AV2382" s="14" t="s">
        <v>90</v>
      </c>
      <c r="AW2382" s="14" t="s">
        <v>36</v>
      </c>
      <c r="AX2382" s="14" t="s">
        <v>81</v>
      </c>
      <c r="AY2382" s="272" t="s">
        <v>215</v>
      </c>
    </row>
    <row r="2383" s="14" customFormat="1">
      <c r="A2383" s="14"/>
      <c r="B2383" s="262"/>
      <c r="C2383" s="263"/>
      <c r="D2383" s="233" t="s">
        <v>364</v>
      </c>
      <c r="E2383" s="264" t="s">
        <v>1</v>
      </c>
      <c r="F2383" s="265" t="s">
        <v>2255</v>
      </c>
      <c r="G2383" s="263"/>
      <c r="H2383" s="266">
        <v>6.4000000000000004</v>
      </c>
      <c r="I2383" s="267"/>
      <c r="J2383" s="263"/>
      <c r="K2383" s="263"/>
      <c r="L2383" s="268"/>
      <c r="M2383" s="269"/>
      <c r="N2383" s="270"/>
      <c r="O2383" s="270"/>
      <c r="P2383" s="270"/>
      <c r="Q2383" s="270"/>
      <c r="R2383" s="270"/>
      <c r="S2383" s="270"/>
      <c r="T2383" s="271"/>
      <c r="U2383" s="14"/>
      <c r="V2383" s="14"/>
      <c r="W2383" s="14"/>
      <c r="X2383" s="14"/>
      <c r="Y2383" s="14"/>
      <c r="Z2383" s="14"/>
      <c r="AA2383" s="14"/>
      <c r="AB2383" s="14"/>
      <c r="AC2383" s="14"/>
      <c r="AD2383" s="14"/>
      <c r="AE2383" s="14"/>
      <c r="AT2383" s="272" t="s">
        <v>364</v>
      </c>
      <c r="AU2383" s="272" t="s">
        <v>90</v>
      </c>
      <c r="AV2383" s="14" t="s">
        <v>90</v>
      </c>
      <c r="AW2383" s="14" t="s">
        <v>36</v>
      </c>
      <c r="AX2383" s="14" t="s">
        <v>81</v>
      </c>
      <c r="AY2383" s="272" t="s">
        <v>215</v>
      </c>
    </row>
    <row r="2384" s="13" customFormat="1">
      <c r="A2384" s="13"/>
      <c r="B2384" s="252"/>
      <c r="C2384" s="253"/>
      <c r="D2384" s="233" t="s">
        <v>364</v>
      </c>
      <c r="E2384" s="254" t="s">
        <v>1</v>
      </c>
      <c r="F2384" s="255" t="s">
        <v>401</v>
      </c>
      <c r="G2384" s="253"/>
      <c r="H2384" s="254" t="s">
        <v>1</v>
      </c>
      <c r="I2384" s="256"/>
      <c r="J2384" s="253"/>
      <c r="K2384" s="253"/>
      <c r="L2384" s="257"/>
      <c r="M2384" s="258"/>
      <c r="N2384" s="259"/>
      <c r="O2384" s="259"/>
      <c r="P2384" s="259"/>
      <c r="Q2384" s="259"/>
      <c r="R2384" s="259"/>
      <c r="S2384" s="259"/>
      <c r="T2384" s="260"/>
      <c r="U2384" s="13"/>
      <c r="V2384" s="13"/>
      <c r="W2384" s="13"/>
      <c r="X2384" s="13"/>
      <c r="Y2384" s="13"/>
      <c r="Z2384" s="13"/>
      <c r="AA2384" s="13"/>
      <c r="AB2384" s="13"/>
      <c r="AC2384" s="13"/>
      <c r="AD2384" s="13"/>
      <c r="AE2384" s="13"/>
      <c r="AT2384" s="261" t="s">
        <v>364</v>
      </c>
      <c r="AU2384" s="261" t="s">
        <v>90</v>
      </c>
      <c r="AV2384" s="13" t="s">
        <v>88</v>
      </c>
      <c r="AW2384" s="13" t="s">
        <v>36</v>
      </c>
      <c r="AX2384" s="13" t="s">
        <v>81</v>
      </c>
      <c r="AY2384" s="261" t="s">
        <v>215</v>
      </c>
    </row>
    <row r="2385" s="14" customFormat="1">
      <c r="A2385" s="14"/>
      <c r="B2385" s="262"/>
      <c r="C2385" s="263"/>
      <c r="D2385" s="233" t="s">
        <v>364</v>
      </c>
      <c r="E2385" s="264" t="s">
        <v>1</v>
      </c>
      <c r="F2385" s="265" t="s">
        <v>2256</v>
      </c>
      <c r="G2385" s="263"/>
      <c r="H2385" s="266">
        <v>30.16</v>
      </c>
      <c r="I2385" s="267"/>
      <c r="J2385" s="263"/>
      <c r="K2385" s="263"/>
      <c r="L2385" s="268"/>
      <c r="M2385" s="269"/>
      <c r="N2385" s="270"/>
      <c r="O2385" s="270"/>
      <c r="P2385" s="270"/>
      <c r="Q2385" s="270"/>
      <c r="R2385" s="270"/>
      <c r="S2385" s="270"/>
      <c r="T2385" s="271"/>
      <c r="U2385" s="14"/>
      <c r="V2385" s="14"/>
      <c r="W2385" s="14"/>
      <c r="X2385" s="14"/>
      <c r="Y2385" s="14"/>
      <c r="Z2385" s="14"/>
      <c r="AA2385" s="14"/>
      <c r="AB2385" s="14"/>
      <c r="AC2385" s="14"/>
      <c r="AD2385" s="14"/>
      <c r="AE2385" s="14"/>
      <c r="AT2385" s="272" t="s">
        <v>364</v>
      </c>
      <c r="AU2385" s="272" t="s">
        <v>90</v>
      </c>
      <c r="AV2385" s="14" t="s">
        <v>90</v>
      </c>
      <c r="AW2385" s="14" t="s">
        <v>36</v>
      </c>
      <c r="AX2385" s="14" t="s">
        <v>81</v>
      </c>
      <c r="AY2385" s="272" t="s">
        <v>215</v>
      </c>
    </row>
    <row r="2386" s="14" customFormat="1">
      <c r="A2386" s="14"/>
      <c r="B2386" s="262"/>
      <c r="C2386" s="263"/>
      <c r="D2386" s="233" t="s">
        <v>364</v>
      </c>
      <c r="E2386" s="264" t="s">
        <v>1</v>
      </c>
      <c r="F2386" s="265" t="s">
        <v>2257</v>
      </c>
      <c r="G2386" s="263"/>
      <c r="H2386" s="266">
        <v>13.5</v>
      </c>
      <c r="I2386" s="267"/>
      <c r="J2386" s="263"/>
      <c r="K2386" s="263"/>
      <c r="L2386" s="268"/>
      <c r="M2386" s="269"/>
      <c r="N2386" s="270"/>
      <c r="O2386" s="270"/>
      <c r="P2386" s="270"/>
      <c r="Q2386" s="270"/>
      <c r="R2386" s="270"/>
      <c r="S2386" s="270"/>
      <c r="T2386" s="271"/>
      <c r="U2386" s="14"/>
      <c r="V2386" s="14"/>
      <c r="W2386" s="14"/>
      <c r="X2386" s="14"/>
      <c r="Y2386" s="14"/>
      <c r="Z2386" s="14"/>
      <c r="AA2386" s="14"/>
      <c r="AB2386" s="14"/>
      <c r="AC2386" s="14"/>
      <c r="AD2386" s="14"/>
      <c r="AE2386" s="14"/>
      <c r="AT2386" s="272" t="s">
        <v>364</v>
      </c>
      <c r="AU2386" s="272" t="s">
        <v>90</v>
      </c>
      <c r="AV2386" s="14" t="s">
        <v>90</v>
      </c>
      <c r="AW2386" s="14" t="s">
        <v>36</v>
      </c>
      <c r="AX2386" s="14" t="s">
        <v>81</v>
      </c>
      <c r="AY2386" s="272" t="s">
        <v>215</v>
      </c>
    </row>
    <row r="2387" s="14" customFormat="1">
      <c r="A2387" s="14"/>
      <c r="B2387" s="262"/>
      <c r="C2387" s="263"/>
      <c r="D2387" s="233" t="s">
        <v>364</v>
      </c>
      <c r="E2387" s="264" t="s">
        <v>1</v>
      </c>
      <c r="F2387" s="265" t="s">
        <v>2258</v>
      </c>
      <c r="G2387" s="263"/>
      <c r="H2387" s="266">
        <v>40.365000000000002</v>
      </c>
      <c r="I2387" s="267"/>
      <c r="J2387" s="263"/>
      <c r="K2387" s="263"/>
      <c r="L2387" s="268"/>
      <c r="M2387" s="269"/>
      <c r="N2387" s="270"/>
      <c r="O2387" s="270"/>
      <c r="P2387" s="270"/>
      <c r="Q2387" s="270"/>
      <c r="R2387" s="270"/>
      <c r="S2387" s="270"/>
      <c r="T2387" s="271"/>
      <c r="U2387" s="14"/>
      <c r="V2387" s="14"/>
      <c r="W2387" s="14"/>
      <c r="X2387" s="14"/>
      <c r="Y2387" s="14"/>
      <c r="Z2387" s="14"/>
      <c r="AA2387" s="14"/>
      <c r="AB2387" s="14"/>
      <c r="AC2387" s="14"/>
      <c r="AD2387" s="14"/>
      <c r="AE2387" s="14"/>
      <c r="AT2387" s="272" t="s">
        <v>364</v>
      </c>
      <c r="AU2387" s="272" t="s">
        <v>90</v>
      </c>
      <c r="AV2387" s="14" t="s">
        <v>90</v>
      </c>
      <c r="AW2387" s="14" t="s">
        <v>36</v>
      </c>
      <c r="AX2387" s="14" t="s">
        <v>81</v>
      </c>
      <c r="AY2387" s="272" t="s">
        <v>215</v>
      </c>
    </row>
    <row r="2388" s="16" customFormat="1">
      <c r="A2388" s="16"/>
      <c r="B2388" s="284"/>
      <c r="C2388" s="285"/>
      <c r="D2388" s="233" t="s">
        <v>364</v>
      </c>
      <c r="E2388" s="286" t="s">
        <v>1</v>
      </c>
      <c r="F2388" s="287" t="s">
        <v>403</v>
      </c>
      <c r="G2388" s="285"/>
      <c r="H2388" s="288">
        <v>220.13200000000001</v>
      </c>
      <c r="I2388" s="289"/>
      <c r="J2388" s="285"/>
      <c r="K2388" s="285"/>
      <c r="L2388" s="290"/>
      <c r="M2388" s="291"/>
      <c r="N2388" s="292"/>
      <c r="O2388" s="292"/>
      <c r="P2388" s="292"/>
      <c r="Q2388" s="292"/>
      <c r="R2388" s="292"/>
      <c r="S2388" s="292"/>
      <c r="T2388" s="293"/>
      <c r="U2388" s="16"/>
      <c r="V2388" s="16"/>
      <c r="W2388" s="16"/>
      <c r="X2388" s="16"/>
      <c r="Y2388" s="16"/>
      <c r="Z2388" s="16"/>
      <c r="AA2388" s="16"/>
      <c r="AB2388" s="16"/>
      <c r="AC2388" s="16"/>
      <c r="AD2388" s="16"/>
      <c r="AE2388" s="16"/>
      <c r="AT2388" s="294" t="s">
        <v>364</v>
      </c>
      <c r="AU2388" s="294" t="s">
        <v>90</v>
      </c>
      <c r="AV2388" s="16" t="s">
        <v>227</v>
      </c>
      <c r="AW2388" s="16" t="s">
        <v>36</v>
      </c>
      <c r="AX2388" s="16" t="s">
        <v>81</v>
      </c>
      <c r="AY2388" s="294" t="s">
        <v>215</v>
      </c>
    </row>
    <row r="2389" s="13" customFormat="1">
      <c r="A2389" s="13"/>
      <c r="B2389" s="252"/>
      <c r="C2389" s="253"/>
      <c r="D2389" s="233" t="s">
        <v>364</v>
      </c>
      <c r="E2389" s="254" t="s">
        <v>1</v>
      </c>
      <c r="F2389" s="255" t="s">
        <v>2259</v>
      </c>
      <c r="G2389" s="253"/>
      <c r="H2389" s="254" t="s">
        <v>1</v>
      </c>
      <c r="I2389" s="256"/>
      <c r="J2389" s="253"/>
      <c r="K2389" s="253"/>
      <c r="L2389" s="257"/>
      <c r="M2389" s="258"/>
      <c r="N2389" s="259"/>
      <c r="O2389" s="259"/>
      <c r="P2389" s="259"/>
      <c r="Q2389" s="259"/>
      <c r="R2389" s="259"/>
      <c r="S2389" s="259"/>
      <c r="T2389" s="260"/>
      <c r="U2389" s="13"/>
      <c r="V2389" s="13"/>
      <c r="W2389" s="13"/>
      <c r="X2389" s="13"/>
      <c r="Y2389" s="13"/>
      <c r="Z2389" s="13"/>
      <c r="AA2389" s="13"/>
      <c r="AB2389" s="13"/>
      <c r="AC2389" s="13"/>
      <c r="AD2389" s="13"/>
      <c r="AE2389" s="13"/>
      <c r="AT2389" s="261" t="s">
        <v>364</v>
      </c>
      <c r="AU2389" s="261" t="s">
        <v>90</v>
      </c>
      <c r="AV2389" s="13" t="s">
        <v>88</v>
      </c>
      <c r="AW2389" s="13" t="s">
        <v>36</v>
      </c>
      <c r="AX2389" s="13" t="s">
        <v>81</v>
      </c>
      <c r="AY2389" s="261" t="s">
        <v>215</v>
      </c>
    </row>
    <row r="2390" s="14" customFormat="1">
      <c r="A2390" s="14"/>
      <c r="B2390" s="262"/>
      <c r="C2390" s="263"/>
      <c r="D2390" s="233" t="s">
        <v>364</v>
      </c>
      <c r="E2390" s="264" t="s">
        <v>1</v>
      </c>
      <c r="F2390" s="265" t="s">
        <v>2260</v>
      </c>
      <c r="G2390" s="263"/>
      <c r="H2390" s="266">
        <v>14.801</v>
      </c>
      <c r="I2390" s="267"/>
      <c r="J2390" s="263"/>
      <c r="K2390" s="263"/>
      <c r="L2390" s="268"/>
      <c r="M2390" s="269"/>
      <c r="N2390" s="270"/>
      <c r="O2390" s="270"/>
      <c r="P2390" s="270"/>
      <c r="Q2390" s="270"/>
      <c r="R2390" s="270"/>
      <c r="S2390" s="270"/>
      <c r="T2390" s="271"/>
      <c r="U2390" s="14"/>
      <c r="V2390" s="14"/>
      <c r="W2390" s="14"/>
      <c r="X2390" s="14"/>
      <c r="Y2390" s="14"/>
      <c r="Z2390" s="14"/>
      <c r="AA2390" s="14"/>
      <c r="AB2390" s="14"/>
      <c r="AC2390" s="14"/>
      <c r="AD2390" s="14"/>
      <c r="AE2390" s="14"/>
      <c r="AT2390" s="272" t="s">
        <v>364</v>
      </c>
      <c r="AU2390" s="272" t="s">
        <v>90</v>
      </c>
      <c r="AV2390" s="14" t="s">
        <v>90</v>
      </c>
      <c r="AW2390" s="14" t="s">
        <v>36</v>
      </c>
      <c r="AX2390" s="14" t="s">
        <v>81</v>
      </c>
      <c r="AY2390" s="272" t="s">
        <v>215</v>
      </c>
    </row>
    <row r="2391" s="14" customFormat="1">
      <c r="A2391" s="14"/>
      <c r="B2391" s="262"/>
      <c r="C2391" s="263"/>
      <c r="D2391" s="233" t="s">
        <v>364</v>
      </c>
      <c r="E2391" s="264" t="s">
        <v>1</v>
      </c>
      <c r="F2391" s="265" t="s">
        <v>2261</v>
      </c>
      <c r="G2391" s="263"/>
      <c r="H2391" s="266">
        <v>4.29</v>
      </c>
      <c r="I2391" s="267"/>
      <c r="J2391" s="263"/>
      <c r="K2391" s="263"/>
      <c r="L2391" s="268"/>
      <c r="M2391" s="269"/>
      <c r="N2391" s="270"/>
      <c r="O2391" s="270"/>
      <c r="P2391" s="270"/>
      <c r="Q2391" s="270"/>
      <c r="R2391" s="270"/>
      <c r="S2391" s="270"/>
      <c r="T2391" s="271"/>
      <c r="U2391" s="14"/>
      <c r="V2391" s="14"/>
      <c r="W2391" s="14"/>
      <c r="X2391" s="14"/>
      <c r="Y2391" s="14"/>
      <c r="Z2391" s="14"/>
      <c r="AA2391" s="14"/>
      <c r="AB2391" s="14"/>
      <c r="AC2391" s="14"/>
      <c r="AD2391" s="14"/>
      <c r="AE2391" s="14"/>
      <c r="AT2391" s="272" t="s">
        <v>364</v>
      </c>
      <c r="AU2391" s="272" t="s">
        <v>90</v>
      </c>
      <c r="AV2391" s="14" t="s">
        <v>90</v>
      </c>
      <c r="AW2391" s="14" t="s">
        <v>36</v>
      </c>
      <c r="AX2391" s="14" t="s">
        <v>81</v>
      </c>
      <c r="AY2391" s="272" t="s">
        <v>215</v>
      </c>
    </row>
    <row r="2392" s="14" customFormat="1">
      <c r="A2392" s="14"/>
      <c r="B2392" s="262"/>
      <c r="C2392" s="263"/>
      <c r="D2392" s="233" t="s">
        <v>364</v>
      </c>
      <c r="E2392" s="264" t="s">
        <v>1</v>
      </c>
      <c r="F2392" s="265" t="s">
        <v>2262</v>
      </c>
      <c r="G2392" s="263"/>
      <c r="H2392" s="266">
        <v>15.560000000000001</v>
      </c>
      <c r="I2392" s="267"/>
      <c r="J2392" s="263"/>
      <c r="K2392" s="263"/>
      <c r="L2392" s="268"/>
      <c r="M2392" s="269"/>
      <c r="N2392" s="270"/>
      <c r="O2392" s="270"/>
      <c r="P2392" s="270"/>
      <c r="Q2392" s="270"/>
      <c r="R2392" s="270"/>
      <c r="S2392" s="270"/>
      <c r="T2392" s="271"/>
      <c r="U2392" s="14"/>
      <c r="V2392" s="14"/>
      <c r="W2392" s="14"/>
      <c r="X2392" s="14"/>
      <c r="Y2392" s="14"/>
      <c r="Z2392" s="14"/>
      <c r="AA2392" s="14"/>
      <c r="AB2392" s="14"/>
      <c r="AC2392" s="14"/>
      <c r="AD2392" s="14"/>
      <c r="AE2392" s="14"/>
      <c r="AT2392" s="272" t="s">
        <v>364</v>
      </c>
      <c r="AU2392" s="272" t="s">
        <v>90</v>
      </c>
      <c r="AV2392" s="14" t="s">
        <v>90</v>
      </c>
      <c r="AW2392" s="14" t="s">
        <v>36</v>
      </c>
      <c r="AX2392" s="14" t="s">
        <v>81</v>
      </c>
      <c r="AY2392" s="272" t="s">
        <v>215</v>
      </c>
    </row>
    <row r="2393" s="16" customFormat="1">
      <c r="A2393" s="16"/>
      <c r="B2393" s="284"/>
      <c r="C2393" s="285"/>
      <c r="D2393" s="233" t="s">
        <v>364</v>
      </c>
      <c r="E2393" s="286" t="s">
        <v>1</v>
      </c>
      <c r="F2393" s="287" t="s">
        <v>403</v>
      </c>
      <c r="G2393" s="285"/>
      <c r="H2393" s="288">
        <v>34.651000000000003</v>
      </c>
      <c r="I2393" s="289"/>
      <c r="J2393" s="285"/>
      <c r="K2393" s="285"/>
      <c r="L2393" s="290"/>
      <c r="M2393" s="291"/>
      <c r="N2393" s="292"/>
      <c r="O2393" s="292"/>
      <c r="P2393" s="292"/>
      <c r="Q2393" s="292"/>
      <c r="R2393" s="292"/>
      <c r="S2393" s="292"/>
      <c r="T2393" s="293"/>
      <c r="U2393" s="16"/>
      <c r="V2393" s="16"/>
      <c r="W2393" s="16"/>
      <c r="X2393" s="16"/>
      <c r="Y2393" s="16"/>
      <c r="Z2393" s="16"/>
      <c r="AA2393" s="16"/>
      <c r="AB2393" s="16"/>
      <c r="AC2393" s="16"/>
      <c r="AD2393" s="16"/>
      <c r="AE2393" s="16"/>
      <c r="AT2393" s="294" t="s">
        <v>364</v>
      </c>
      <c r="AU2393" s="294" t="s">
        <v>90</v>
      </c>
      <c r="AV2393" s="16" t="s">
        <v>227</v>
      </c>
      <c r="AW2393" s="16" t="s">
        <v>36</v>
      </c>
      <c r="AX2393" s="16" t="s">
        <v>81</v>
      </c>
      <c r="AY2393" s="294" t="s">
        <v>215</v>
      </c>
    </row>
    <row r="2394" s="15" customFormat="1">
      <c r="A2394" s="15"/>
      <c r="B2394" s="273"/>
      <c r="C2394" s="274"/>
      <c r="D2394" s="233" t="s">
        <v>364</v>
      </c>
      <c r="E2394" s="275" t="s">
        <v>1</v>
      </c>
      <c r="F2394" s="276" t="s">
        <v>368</v>
      </c>
      <c r="G2394" s="274"/>
      <c r="H2394" s="277">
        <v>254.78299999999999</v>
      </c>
      <c r="I2394" s="278"/>
      <c r="J2394" s="274"/>
      <c r="K2394" s="274"/>
      <c r="L2394" s="279"/>
      <c r="M2394" s="280"/>
      <c r="N2394" s="281"/>
      <c r="O2394" s="281"/>
      <c r="P2394" s="281"/>
      <c r="Q2394" s="281"/>
      <c r="R2394" s="281"/>
      <c r="S2394" s="281"/>
      <c r="T2394" s="282"/>
      <c r="U2394" s="15"/>
      <c r="V2394" s="15"/>
      <c r="W2394" s="15"/>
      <c r="X2394" s="15"/>
      <c r="Y2394" s="15"/>
      <c r="Z2394" s="15"/>
      <c r="AA2394" s="15"/>
      <c r="AB2394" s="15"/>
      <c r="AC2394" s="15"/>
      <c r="AD2394" s="15"/>
      <c r="AE2394" s="15"/>
      <c r="AT2394" s="283" t="s">
        <v>364</v>
      </c>
      <c r="AU2394" s="283" t="s">
        <v>90</v>
      </c>
      <c r="AV2394" s="15" t="s">
        <v>214</v>
      </c>
      <c r="AW2394" s="15" t="s">
        <v>36</v>
      </c>
      <c r="AX2394" s="15" t="s">
        <v>88</v>
      </c>
      <c r="AY2394" s="283" t="s">
        <v>215</v>
      </c>
    </row>
    <row r="2395" s="2" customFormat="1" ht="16.5" customHeight="1">
      <c r="A2395" s="39"/>
      <c r="B2395" s="40"/>
      <c r="C2395" s="295" t="s">
        <v>2263</v>
      </c>
      <c r="D2395" s="295" t="s">
        <v>539</v>
      </c>
      <c r="E2395" s="296" t="s">
        <v>2264</v>
      </c>
      <c r="F2395" s="297" t="s">
        <v>2265</v>
      </c>
      <c r="G2395" s="298" t="s">
        <v>583</v>
      </c>
      <c r="H2395" s="299">
        <v>0.253</v>
      </c>
      <c r="I2395" s="300"/>
      <c r="J2395" s="301">
        <f>ROUND(I2395*H2395,2)</f>
        <v>0</v>
      </c>
      <c r="K2395" s="297" t="s">
        <v>359</v>
      </c>
      <c r="L2395" s="302"/>
      <c r="M2395" s="303" t="s">
        <v>1</v>
      </c>
      <c r="N2395" s="304" t="s">
        <v>46</v>
      </c>
      <c r="O2395" s="92"/>
      <c r="P2395" s="229">
        <f>O2395*H2395</f>
        <v>0</v>
      </c>
      <c r="Q2395" s="229">
        <v>1</v>
      </c>
      <c r="R2395" s="229">
        <f>Q2395*H2395</f>
        <v>0.253</v>
      </c>
      <c r="S2395" s="229">
        <v>0</v>
      </c>
      <c r="T2395" s="230">
        <f>S2395*H2395</f>
        <v>0</v>
      </c>
      <c r="U2395" s="39"/>
      <c r="V2395" s="39"/>
      <c r="W2395" s="39"/>
      <c r="X2395" s="39"/>
      <c r="Y2395" s="39"/>
      <c r="Z2395" s="39"/>
      <c r="AA2395" s="39"/>
      <c r="AB2395" s="39"/>
      <c r="AC2395" s="39"/>
      <c r="AD2395" s="39"/>
      <c r="AE2395" s="39"/>
      <c r="AR2395" s="231" t="s">
        <v>676</v>
      </c>
      <c r="AT2395" s="231" t="s">
        <v>539</v>
      </c>
      <c r="AU2395" s="231" t="s">
        <v>90</v>
      </c>
      <c r="AY2395" s="18" t="s">
        <v>215</v>
      </c>
      <c r="BE2395" s="232">
        <f>IF(N2395="základní",J2395,0)</f>
        <v>0</v>
      </c>
      <c r="BF2395" s="232">
        <f>IF(N2395="snížená",J2395,0)</f>
        <v>0</v>
      </c>
      <c r="BG2395" s="232">
        <f>IF(N2395="zákl. přenesená",J2395,0)</f>
        <v>0</v>
      </c>
      <c r="BH2395" s="232">
        <f>IF(N2395="sníž. přenesená",J2395,0)</f>
        <v>0</v>
      </c>
      <c r="BI2395" s="232">
        <f>IF(N2395="nulová",J2395,0)</f>
        <v>0</v>
      </c>
      <c r="BJ2395" s="18" t="s">
        <v>88</v>
      </c>
      <c r="BK2395" s="232">
        <f>ROUND(I2395*H2395,2)</f>
        <v>0</v>
      </c>
      <c r="BL2395" s="18" t="s">
        <v>291</v>
      </c>
      <c r="BM2395" s="231" t="s">
        <v>2266</v>
      </c>
    </row>
    <row r="2396" s="2" customFormat="1">
      <c r="A2396" s="39"/>
      <c r="B2396" s="40"/>
      <c r="C2396" s="41"/>
      <c r="D2396" s="233" t="s">
        <v>221</v>
      </c>
      <c r="E2396" s="41"/>
      <c r="F2396" s="234" t="s">
        <v>2265</v>
      </c>
      <c r="G2396" s="41"/>
      <c r="H2396" s="41"/>
      <c r="I2396" s="235"/>
      <c r="J2396" s="41"/>
      <c r="K2396" s="41"/>
      <c r="L2396" s="45"/>
      <c r="M2396" s="236"/>
      <c r="N2396" s="237"/>
      <c r="O2396" s="92"/>
      <c r="P2396" s="92"/>
      <c r="Q2396" s="92"/>
      <c r="R2396" s="92"/>
      <c r="S2396" s="92"/>
      <c r="T2396" s="93"/>
      <c r="U2396" s="39"/>
      <c r="V2396" s="39"/>
      <c r="W2396" s="39"/>
      <c r="X2396" s="39"/>
      <c r="Y2396" s="39"/>
      <c r="Z2396" s="39"/>
      <c r="AA2396" s="39"/>
      <c r="AB2396" s="39"/>
      <c r="AC2396" s="39"/>
      <c r="AD2396" s="39"/>
      <c r="AE2396" s="39"/>
      <c r="AT2396" s="18" t="s">
        <v>221</v>
      </c>
      <c r="AU2396" s="18" t="s">
        <v>90</v>
      </c>
    </row>
    <row r="2397" s="14" customFormat="1">
      <c r="A2397" s="14"/>
      <c r="B2397" s="262"/>
      <c r="C2397" s="263"/>
      <c r="D2397" s="233" t="s">
        <v>364</v>
      </c>
      <c r="E2397" s="264" t="s">
        <v>1</v>
      </c>
      <c r="F2397" s="265" t="s">
        <v>2267</v>
      </c>
      <c r="G2397" s="263"/>
      <c r="H2397" s="266">
        <v>0.16400000000000001</v>
      </c>
      <c r="I2397" s="267"/>
      <c r="J2397" s="263"/>
      <c r="K2397" s="263"/>
      <c r="L2397" s="268"/>
      <c r="M2397" s="269"/>
      <c r="N2397" s="270"/>
      <c r="O2397" s="270"/>
      <c r="P2397" s="270"/>
      <c r="Q2397" s="270"/>
      <c r="R2397" s="270"/>
      <c r="S2397" s="270"/>
      <c r="T2397" s="271"/>
      <c r="U2397" s="14"/>
      <c r="V2397" s="14"/>
      <c r="W2397" s="14"/>
      <c r="X2397" s="14"/>
      <c r="Y2397" s="14"/>
      <c r="Z2397" s="14"/>
      <c r="AA2397" s="14"/>
      <c r="AB2397" s="14"/>
      <c r="AC2397" s="14"/>
      <c r="AD2397" s="14"/>
      <c r="AE2397" s="14"/>
      <c r="AT2397" s="272" t="s">
        <v>364</v>
      </c>
      <c r="AU2397" s="272" t="s">
        <v>90</v>
      </c>
      <c r="AV2397" s="14" t="s">
        <v>90</v>
      </c>
      <c r="AW2397" s="14" t="s">
        <v>36</v>
      </c>
      <c r="AX2397" s="14" t="s">
        <v>81</v>
      </c>
      <c r="AY2397" s="272" t="s">
        <v>215</v>
      </c>
    </row>
    <row r="2398" s="14" customFormat="1">
      <c r="A2398" s="14"/>
      <c r="B2398" s="262"/>
      <c r="C2398" s="263"/>
      <c r="D2398" s="233" t="s">
        <v>364</v>
      </c>
      <c r="E2398" s="264" t="s">
        <v>1</v>
      </c>
      <c r="F2398" s="265" t="s">
        <v>2268</v>
      </c>
      <c r="G2398" s="263"/>
      <c r="H2398" s="266">
        <v>0.088999999999999996</v>
      </c>
      <c r="I2398" s="267"/>
      <c r="J2398" s="263"/>
      <c r="K2398" s="263"/>
      <c r="L2398" s="268"/>
      <c r="M2398" s="269"/>
      <c r="N2398" s="270"/>
      <c r="O2398" s="270"/>
      <c r="P2398" s="270"/>
      <c r="Q2398" s="270"/>
      <c r="R2398" s="270"/>
      <c r="S2398" s="270"/>
      <c r="T2398" s="271"/>
      <c r="U2398" s="14"/>
      <c r="V2398" s="14"/>
      <c r="W2398" s="14"/>
      <c r="X2398" s="14"/>
      <c r="Y2398" s="14"/>
      <c r="Z2398" s="14"/>
      <c r="AA2398" s="14"/>
      <c r="AB2398" s="14"/>
      <c r="AC2398" s="14"/>
      <c r="AD2398" s="14"/>
      <c r="AE2398" s="14"/>
      <c r="AT2398" s="272" t="s">
        <v>364</v>
      </c>
      <c r="AU2398" s="272" t="s">
        <v>90</v>
      </c>
      <c r="AV2398" s="14" t="s">
        <v>90</v>
      </c>
      <c r="AW2398" s="14" t="s">
        <v>36</v>
      </c>
      <c r="AX2398" s="14" t="s">
        <v>81</v>
      </c>
      <c r="AY2398" s="272" t="s">
        <v>215</v>
      </c>
    </row>
    <row r="2399" s="15" customFormat="1">
      <c r="A2399" s="15"/>
      <c r="B2399" s="273"/>
      <c r="C2399" s="274"/>
      <c r="D2399" s="233" t="s">
        <v>364</v>
      </c>
      <c r="E2399" s="275" t="s">
        <v>1</v>
      </c>
      <c r="F2399" s="276" t="s">
        <v>368</v>
      </c>
      <c r="G2399" s="274"/>
      <c r="H2399" s="277">
        <v>0.253</v>
      </c>
      <c r="I2399" s="278"/>
      <c r="J2399" s="274"/>
      <c r="K2399" s="274"/>
      <c r="L2399" s="279"/>
      <c r="M2399" s="280"/>
      <c r="N2399" s="281"/>
      <c r="O2399" s="281"/>
      <c r="P2399" s="281"/>
      <c r="Q2399" s="281"/>
      <c r="R2399" s="281"/>
      <c r="S2399" s="281"/>
      <c r="T2399" s="282"/>
      <c r="U2399" s="15"/>
      <c r="V2399" s="15"/>
      <c r="W2399" s="15"/>
      <c r="X2399" s="15"/>
      <c r="Y2399" s="15"/>
      <c r="Z2399" s="15"/>
      <c r="AA2399" s="15"/>
      <c r="AB2399" s="15"/>
      <c r="AC2399" s="15"/>
      <c r="AD2399" s="15"/>
      <c r="AE2399" s="15"/>
      <c r="AT2399" s="283" t="s">
        <v>364</v>
      </c>
      <c r="AU2399" s="283" t="s">
        <v>90</v>
      </c>
      <c r="AV2399" s="15" t="s">
        <v>214</v>
      </c>
      <c r="AW2399" s="15" t="s">
        <v>36</v>
      </c>
      <c r="AX2399" s="15" t="s">
        <v>88</v>
      </c>
      <c r="AY2399" s="283" t="s">
        <v>215</v>
      </c>
    </row>
    <row r="2400" s="2" customFormat="1" ht="24.15" customHeight="1">
      <c r="A2400" s="39"/>
      <c r="B2400" s="40"/>
      <c r="C2400" s="220" t="s">
        <v>2269</v>
      </c>
      <c r="D2400" s="220" t="s">
        <v>216</v>
      </c>
      <c r="E2400" s="221" t="s">
        <v>2270</v>
      </c>
      <c r="F2400" s="222" t="s">
        <v>2271</v>
      </c>
      <c r="G2400" s="223" t="s">
        <v>523</v>
      </c>
      <c r="H2400" s="224">
        <v>1090.0719999999999</v>
      </c>
      <c r="I2400" s="225"/>
      <c r="J2400" s="226">
        <f>ROUND(I2400*H2400,2)</f>
        <v>0</v>
      </c>
      <c r="K2400" s="222" t="s">
        <v>359</v>
      </c>
      <c r="L2400" s="45"/>
      <c r="M2400" s="227" t="s">
        <v>1</v>
      </c>
      <c r="N2400" s="228" t="s">
        <v>46</v>
      </c>
      <c r="O2400" s="92"/>
      <c r="P2400" s="229">
        <f>O2400*H2400</f>
        <v>0</v>
      </c>
      <c r="Q2400" s="229">
        <v>0.00040000000000000002</v>
      </c>
      <c r="R2400" s="229">
        <f>Q2400*H2400</f>
        <v>0.43602879999999999</v>
      </c>
      <c r="S2400" s="229">
        <v>0</v>
      </c>
      <c r="T2400" s="230">
        <f>S2400*H2400</f>
        <v>0</v>
      </c>
      <c r="U2400" s="39"/>
      <c r="V2400" s="39"/>
      <c r="W2400" s="39"/>
      <c r="X2400" s="39"/>
      <c r="Y2400" s="39"/>
      <c r="Z2400" s="39"/>
      <c r="AA2400" s="39"/>
      <c r="AB2400" s="39"/>
      <c r="AC2400" s="39"/>
      <c r="AD2400" s="39"/>
      <c r="AE2400" s="39"/>
      <c r="AR2400" s="231" t="s">
        <v>291</v>
      </c>
      <c r="AT2400" s="231" t="s">
        <v>216</v>
      </c>
      <c r="AU2400" s="231" t="s">
        <v>90</v>
      </c>
      <c r="AY2400" s="18" t="s">
        <v>215</v>
      </c>
      <c r="BE2400" s="232">
        <f>IF(N2400="základní",J2400,0)</f>
        <v>0</v>
      </c>
      <c r="BF2400" s="232">
        <f>IF(N2400="snížená",J2400,0)</f>
        <v>0</v>
      </c>
      <c r="BG2400" s="232">
        <f>IF(N2400="zákl. přenesená",J2400,0)</f>
        <v>0</v>
      </c>
      <c r="BH2400" s="232">
        <f>IF(N2400="sníž. přenesená",J2400,0)</f>
        <v>0</v>
      </c>
      <c r="BI2400" s="232">
        <f>IF(N2400="nulová",J2400,0)</f>
        <v>0</v>
      </c>
      <c r="BJ2400" s="18" t="s">
        <v>88</v>
      </c>
      <c r="BK2400" s="232">
        <f>ROUND(I2400*H2400,2)</f>
        <v>0</v>
      </c>
      <c r="BL2400" s="18" t="s">
        <v>291</v>
      </c>
      <c r="BM2400" s="231" t="s">
        <v>2272</v>
      </c>
    </row>
    <row r="2401" s="2" customFormat="1">
      <c r="A2401" s="39"/>
      <c r="B2401" s="40"/>
      <c r="C2401" s="41"/>
      <c r="D2401" s="233" t="s">
        <v>221</v>
      </c>
      <c r="E2401" s="41"/>
      <c r="F2401" s="234" t="s">
        <v>2273</v>
      </c>
      <c r="G2401" s="41"/>
      <c r="H2401" s="41"/>
      <c r="I2401" s="235"/>
      <c r="J2401" s="41"/>
      <c r="K2401" s="41"/>
      <c r="L2401" s="45"/>
      <c r="M2401" s="236"/>
      <c r="N2401" s="237"/>
      <c r="O2401" s="92"/>
      <c r="P2401" s="92"/>
      <c r="Q2401" s="92"/>
      <c r="R2401" s="92"/>
      <c r="S2401" s="92"/>
      <c r="T2401" s="93"/>
      <c r="U2401" s="39"/>
      <c r="V2401" s="39"/>
      <c r="W2401" s="39"/>
      <c r="X2401" s="39"/>
      <c r="Y2401" s="39"/>
      <c r="Z2401" s="39"/>
      <c r="AA2401" s="39"/>
      <c r="AB2401" s="39"/>
      <c r="AC2401" s="39"/>
      <c r="AD2401" s="39"/>
      <c r="AE2401" s="39"/>
      <c r="AT2401" s="18" t="s">
        <v>221</v>
      </c>
      <c r="AU2401" s="18" t="s">
        <v>90</v>
      </c>
    </row>
    <row r="2402" s="2" customFormat="1">
      <c r="A2402" s="39"/>
      <c r="B2402" s="40"/>
      <c r="C2402" s="41"/>
      <c r="D2402" s="250" t="s">
        <v>362</v>
      </c>
      <c r="E2402" s="41"/>
      <c r="F2402" s="251" t="s">
        <v>2274</v>
      </c>
      <c r="G2402" s="41"/>
      <c r="H2402" s="41"/>
      <c r="I2402" s="235"/>
      <c r="J2402" s="41"/>
      <c r="K2402" s="41"/>
      <c r="L2402" s="45"/>
      <c r="M2402" s="236"/>
      <c r="N2402" s="237"/>
      <c r="O2402" s="92"/>
      <c r="P2402" s="92"/>
      <c r="Q2402" s="92"/>
      <c r="R2402" s="92"/>
      <c r="S2402" s="92"/>
      <c r="T2402" s="93"/>
      <c r="U2402" s="39"/>
      <c r="V2402" s="39"/>
      <c r="W2402" s="39"/>
      <c r="X2402" s="39"/>
      <c r="Y2402" s="39"/>
      <c r="Z2402" s="39"/>
      <c r="AA2402" s="39"/>
      <c r="AB2402" s="39"/>
      <c r="AC2402" s="39"/>
      <c r="AD2402" s="39"/>
      <c r="AE2402" s="39"/>
      <c r="AT2402" s="18" t="s">
        <v>362</v>
      </c>
      <c r="AU2402" s="18" t="s">
        <v>90</v>
      </c>
    </row>
    <row r="2403" s="14" customFormat="1">
      <c r="A2403" s="14"/>
      <c r="B2403" s="262"/>
      <c r="C2403" s="263"/>
      <c r="D2403" s="233" t="s">
        <v>364</v>
      </c>
      <c r="E2403" s="264" t="s">
        <v>1</v>
      </c>
      <c r="F2403" s="265" t="s">
        <v>2275</v>
      </c>
      <c r="G2403" s="263"/>
      <c r="H2403" s="266">
        <v>1090.0719999999999</v>
      </c>
      <c r="I2403" s="267"/>
      <c r="J2403" s="263"/>
      <c r="K2403" s="263"/>
      <c r="L2403" s="268"/>
      <c r="M2403" s="269"/>
      <c r="N2403" s="270"/>
      <c r="O2403" s="270"/>
      <c r="P2403" s="270"/>
      <c r="Q2403" s="270"/>
      <c r="R2403" s="270"/>
      <c r="S2403" s="270"/>
      <c r="T2403" s="271"/>
      <c r="U2403" s="14"/>
      <c r="V2403" s="14"/>
      <c r="W2403" s="14"/>
      <c r="X2403" s="14"/>
      <c r="Y2403" s="14"/>
      <c r="Z2403" s="14"/>
      <c r="AA2403" s="14"/>
      <c r="AB2403" s="14"/>
      <c r="AC2403" s="14"/>
      <c r="AD2403" s="14"/>
      <c r="AE2403" s="14"/>
      <c r="AT2403" s="272" t="s">
        <v>364</v>
      </c>
      <c r="AU2403" s="272" t="s">
        <v>90</v>
      </c>
      <c r="AV2403" s="14" t="s">
        <v>90</v>
      </c>
      <c r="AW2403" s="14" t="s">
        <v>36</v>
      </c>
      <c r="AX2403" s="14" t="s">
        <v>81</v>
      </c>
      <c r="AY2403" s="272" t="s">
        <v>215</v>
      </c>
    </row>
    <row r="2404" s="15" customFormat="1">
      <c r="A2404" s="15"/>
      <c r="B2404" s="273"/>
      <c r="C2404" s="274"/>
      <c r="D2404" s="233" t="s">
        <v>364</v>
      </c>
      <c r="E2404" s="275" t="s">
        <v>1</v>
      </c>
      <c r="F2404" s="276" t="s">
        <v>368</v>
      </c>
      <c r="G2404" s="274"/>
      <c r="H2404" s="277">
        <v>1090.0719999999999</v>
      </c>
      <c r="I2404" s="278"/>
      <c r="J2404" s="274"/>
      <c r="K2404" s="274"/>
      <c r="L2404" s="279"/>
      <c r="M2404" s="280"/>
      <c r="N2404" s="281"/>
      <c r="O2404" s="281"/>
      <c r="P2404" s="281"/>
      <c r="Q2404" s="281"/>
      <c r="R2404" s="281"/>
      <c r="S2404" s="281"/>
      <c r="T2404" s="282"/>
      <c r="U2404" s="15"/>
      <c r="V2404" s="15"/>
      <c r="W2404" s="15"/>
      <c r="X2404" s="15"/>
      <c r="Y2404" s="15"/>
      <c r="Z2404" s="15"/>
      <c r="AA2404" s="15"/>
      <c r="AB2404" s="15"/>
      <c r="AC2404" s="15"/>
      <c r="AD2404" s="15"/>
      <c r="AE2404" s="15"/>
      <c r="AT2404" s="283" t="s">
        <v>364</v>
      </c>
      <c r="AU2404" s="283" t="s">
        <v>90</v>
      </c>
      <c r="AV2404" s="15" t="s">
        <v>214</v>
      </c>
      <c r="AW2404" s="15" t="s">
        <v>36</v>
      </c>
      <c r="AX2404" s="15" t="s">
        <v>88</v>
      </c>
      <c r="AY2404" s="283" t="s">
        <v>215</v>
      </c>
    </row>
    <row r="2405" s="2" customFormat="1" ht="24.15" customHeight="1">
      <c r="A2405" s="39"/>
      <c r="B2405" s="40"/>
      <c r="C2405" s="220" t="s">
        <v>2276</v>
      </c>
      <c r="D2405" s="220" t="s">
        <v>216</v>
      </c>
      <c r="E2405" s="221" t="s">
        <v>2277</v>
      </c>
      <c r="F2405" s="222" t="s">
        <v>2278</v>
      </c>
      <c r="G2405" s="223" t="s">
        <v>523</v>
      </c>
      <c r="H2405" s="224">
        <v>509.56599999999997</v>
      </c>
      <c r="I2405" s="225"/>
      <c r="J2405" s="226">
        <f>ROUND(I2405*H2405,2)</f>
        <v>0</v>
      </c>
      <c r="K2405" s="222" t="s">
        <v>359</v>
      </c>
      <c r="L2405" s="45"/>
      <c r="M2405" s="227" t="s">
        <v>1</v>
      </c>
      <c r="N2405" s="228" t="s">
        <v>46</v>
      </c>
      <c r="O2405" s="92"/>
      <c r="P2405" s="229">
        <f>O2405*H2405</f>
        <v>0</v>
      </c>
      <c r="Q2405" s="229">
        <v>0.00040000000000000002</v>
      </c>
      <c r="R2405" s="229">
        <f>Q2405*H2405</f>
        <v>0.20382639999999999</v>
      </c>
      <c r="S2405" s="229">
        <v>0</v>
      </c>
      <c r="T2405" s="230">
        <f>S2405*H2405</f>
        <v>0</v>
      </c>
      <c r="U2405" s="39"/>
      <c r="V2405" s="39"/>
      <c r="W2405" s="39"/>
      <c r="X2405" s="39"/>
      <c r="Y2405" s="39"/>
      <c r="Z2405" s="39"/>
      <c r="AA2405" s="39"/>
      <c r="AB2405" s="39"/>
      <c r="AC2405" s="39"/>
      <c r="AD2405" s="39"/>
      <c r="AE2405" s="39"/>
      <c r="AR2405" s="231" t="s">
        <v>291</v>
      </c>
      <c r="AT2405" s="231" t="s">
        <v>216</v>
      </c>
      <c r="AU2405" s="231" t="s">
        <v>90</v>
      </c>
      <c r="AY2405" s="18" t="s">
        <v>215</v>
      </c>
      <c r="BE2405" s="232">
        <f>IF(N2405="základní",J2405,0)</f>
        <v>0</v>
      </c>
      <c r="BF2405" s="232">
        <f>IF(N2405="snížená",J2405,0)</f>
        <v>0</v>
      </c>
      <c r="BG2405" s="232">
        <f>IF(N2405="zákl. přenesená",J2405,0)</f>
        <v>0</v>
      </c>
      <c r="BH2405" s="232">
        <f>IF(N2405="sníž. přenesená",J2405,0)</f>
        <v>0</v>
      </c>
      <c r="BI2405" s="232">
        <f>IF(N2405="nulová",J2405,0)</f>
        <v>0</v>
      </c>
      <c r="BJ2405" s="18" t="s">
        <v>88</v>
      </c>
      <c r="BK2405" s="232">
        <f>ROUND(I2405*H2405,2)</f>
        <v>0</v>
      </c>
      <c r="BL2405" s="18" t="s">
        <v>291</v>
      </c>
      <c r="BM2405" s="231" t="s">
        <v>2279</v>
      </c>
    </row>
    <row r="2406" s="2" customFormat="1">
      <c r="A2406" s="39"/>
      <c r="B2406" s="40"/>
      <c r="C2406" s="41"/>
      <c r="D2406" s="233" t="s">
        <v>221</v>
      </c>
      <c r="E2406" s="41"/>
      <c r="F2406" s="234" t="s">
        <v>2280</v>
      </c>
      <c r="G2406" s="41"/>
      <c r="H2406" s="41"/>
      <c r="I2406" s="235"/>
      <c r="J2406" s="41"/>
      <c r="K2406" s="41"/>
      <c r="L2406" s="45"/>
      <c r="M2406" s="236"/>
      <c r="N2406" s="237"/>
      <c r="O2406" s="92"/>
      <c r="P2406" s="92"/>
      <c r="Q2406" s="92"/>
      <c r="R2406" s="92"/>
      <c r="S2406" s="92"/>
      <c r="T2406" s="93"/>
      <c r="U2406" s="39"/>
      <c r="V2406" s="39"/>
      <c r="W2406" s="39"/>
      <c r="X2406" s="39"/>
      <c r="Y2406" s="39"/>
      <c r="Z2406" s="39"/>
      <c r="AA2406" s="39"/>
      <c r="AB2406" s="39"/>
      <c r="AC2406" s="39"/>
      <c r="AD2406" s="39"/>
      <c r="AE2406" s="39"/>
      <c r="AT2406" s="18" t="s">
        <v>221</v>
      </c>
      <c r="AU2406" s="18" t="s">
        <v>90</v>
      </c>
    </row>
    <row r="2407" s="2" customFormat="1">
      <c r="A2407" s="39"/>
      <c r="B2407" s="40"/>
      <c r="C2407" s="41"/>
      <c r="D2407" s="250" t="s">
        <v>362</v>
      </c>
      <c r="E2407" s="41"/>
      <c r="F2407" s="251" t="s">
        <v>2281</v>
      </c>
      <c r="G2407" s="41"/>
      <c r="H2407" s="41"/>
      <c r="I2407" s="235"/>
      <c r="J2407" s="41"/>
      <c r="K2407" s="41"/>
      <c r="L2407" s="45"/>
      <c r="M2407" s="236"/>
      <c r="N2407" s="237"/>
      <c r="O2407" s="92"/>
      <c r="P2407" s="92"/>
      <c r="Q2407" s="92"/>
      <c r="R2407" s="92"/>
      <c r="S2407" s="92"/>
      <c r="T2407" s="93"/>
      <c r="U2407" s="39"/>
      <c r="V2407" s="39"/>
      <c r="W2407" s="39"/>
      <c r="X2407" s="39"/>
      <c r="Y2407" s="39"/>
      <c r="Z2407" s="39"/>
      <c r="AA2407" s="39"/>
      <c r="AB2407" s="39"/>
      <c r="AC2407" s="39"/>
      <c r="AD2407" s="39"/>
      <c r="AE2407" s="39"/>
      <c r="AT2407" s="18" t="s">
        <v>362</v>
      </c>
      <c r="AU2407" s="18" t="s">
        <v>90</v>
      </c>
    </row>
    <row r="2408" s="14" customFormat="1">
      <c r="A2408" s="14"/>
      <c r="B2408" s="262"/>
      <c r="C2408" s="263"/>
      <c r="D2408" s="233" t="s">
        <v>364</v>
      </c>
      <c r="E2408" s="264" t="s">
        <v>1</v>
      </c>
      <c r="F2408" s="265" t="s">
        <v>2282</v>
      </c>
      <c r="G2408" s="263"/>
      <c r="H2408" s="266">
        <v>509.56599999999997</v>
      </c>
      <c r="I2408" s="267"/>
      <c r="J2408" s="263"/>
      <c r="K2408" s="263"/>
      <c r="L2408" s="268"/>
      <c r="M2408" s="269"/>
      <c r="N2408" s="270"/>
      <c r="O2408" s="270"/>
      <c r="P2408" s="270"/>
      <c r="Q2408" s="270"/>
      <c r="R2408" s="270"/>
      <c r="S2408" s="270"/>
      <c r="T2408" s="271"/>
      <c r="U2408" s="14"/>
      <c r="V2408" s="14"/>
      <c r="W2408" s="14"/>
      <c r="X2408" s="14"/>
      <c r="Y2408" s="14"/>
      <c r="Z2408" s="14"/>
      <c r="AA2408" s="14"/>
      <c r="AB2408" s="14"/>
      <c r="AC2408" s="14"/>
      <c r="AD2408" s="14"/>
      <c r="AE2408" s="14"/>
      <c r="AT2408" s="272" t="s">
        <v>364</v>
      </c>
      <c r="AU2408" s="272" t="s">
        <v>90</v>
      </c>
      <c r="AV2408" s="14" t="s">
        <v>90</v>
      </c>
      <c r="AW2408" s="14" t="s">
        <v>36</v>
      </c>
      <c r="AX2408" s="14" t="s">
        <v>81</v>
      </c>
      <c r="AY2408" s="272" t="s">
        <v>215</v>
      </c>
    </row>
    <row r="2409" s="15" customFormat="1">
      <c r="A2409" s="15"/>
      <c r="B2409" s="273"/>
      <c r="C2409" s="274"/>
      <c r="D2409" s="233" t="s">
        <v>364</v>
      </c>
      <c r="E2409" s="275" t="s">
        <v>1</v>
      </c>
      <c r="F2409" s="276" t="s">
        <v>368</v>
      </c>
      <c r="G2409" s="274"/>
      <c r="H2409" s="277">
        <v>509.56599999999997</v>
      </c>
      <c r="I2409" s="278"/>
      <c r="J2409" s="274"/>
      <c r="K2409" s="274"/>
      <c r="L2409" s="279"/>
      <c r="M2409" s="280"/>
      <c r="N2409" s="281"/>
      <c r="O2409" s="281"/>
      <c r="P2409" s="281"/>
      <c r="Q2409" s="281"/>
      <c r="R2409" s="281"/>
      <c r="S2409" s="281"/>
      <c r="T2409" s="282"/>
      <c r="U2409" s="15"/>
      <c r="V2409" s="15"/>
      <c r="W2409" s="15"/>
      <c r="X2409" s="15"/>
      <c r="Y2409" s="15"/>
      <c r="Z2409" s="15"/>
      <c r="AA2409" s="15"/>
      <c r="AB2409" s="15"/>
      <c r="AC2409" s="15"/>
      <c r="AD2409" s="15"/>
      <c r="AE2409" s="15"/>
      <c r="AT2409" s="283" t="s">
        <v>364</v>
      </c>
      <c r="AU2409" s="283" t="s">
        <v>90</v>
      </c>
      <c r="AV2409" s="15" t="s">
        <v>214</v>
      </c>
      <c r="AW2409" s="15" t="s">
        <v>36</v>
      </c>
      <c r="AX2409" s="15" t="s">
        <v>88</v>
      </c>
      <c r="AY2409" s="283" t="s">
        <v>215</v>
      </c>
    </row>
    <row r="2410" s="2" customFormat="1" ht="49.05" customHeight="1">
      <c r="A2410" s="39"/>
      <c r="B2410" s="40"/>
      <c r="C2410" s="295" t="s">
        <v>2283</v>
      </c>
      <c r="D2410" s="295" t="s">
        <v>539</v>
      </c>
      <c r="E2410" s="296" t="s">
        <v>2284</v>
      </c>
      <c r="F2410" s="297" t="s">
        <v>2285</v>
      </c>
      <c r="G2410" s="298" t="s">
        <v>523</v>
      </c>
      <c r="H2410" s="299">
        <v>932.53099999999995</v>
      </c>
      <c r="I2410" s="300"/>
      <c r="J2410" s="301">
        <f>ROUND(I2410*H2410,2)</f>
        <v>0</v>
      </c>
      <c r="K2410" s="297" t="s">
        <v>359</v>
      </c>
      <c r="L2410" s="302"/>
      <c r="M2410" s="303" t="s">
        <v>1</v>
      </c>
      <c r="N2410" s="304" t="s">
        <v>46</v>
      </c>
      <c r="O2410" s="92"/>
      <c r="P2410" s="229">
        <f>O2410*H2410</f>
        <v>0</v>
      </c>
      <c r="Q2410" s="229">
        <v>0.0054000000000000003</v>
      </c>
      <c r="R2410" s="229">
        <f>Q2410*H2410</f>
        <v>5.0356674000000003</v>
      </c>
      <c r="S2410" s="229">
        <v>0</v>
      </c>
      <c r="T2410" s="230">
        <f>S2410*H2410</f>
        <v>0</v>
      </c>
      <c r="U2410" s="39"/>
      <c r="V2410" s="39"/>
      <c r="W2410" s="39"/>
      <c r="X2410" s="39"/>
      <c r="Y2410" s="39"/>
      <c r="Z2410" s="39"/>
      <c r="AA2410" s="39"/>
      <c r="AB2410" s="39"/>
      <c r="AC2410" s="39"/>
      <c r="AD2410" s="39"/>
      <c r="AE2410" s="39"/>
      <c r="AR2410" s="231" t="s">
        <v>676</v>
      </c>
      <c r="AT2410" s="231" t="s">
        <v>539</v>
      </c>
      <c r="AU2410" s="231" t="s">
        <v>90</v>
      </c>
      <c r="AY2410" s="18" t="s">
        <v>215</v>
      </c>
      <c r="BE2410" s="232">
        <f>IF(N2410="základní",J2410,0)</f>
        <v>0</v>
      </c>
      <c r="BF2410" s="232">
        <f>IF(N2410="snížená",J2410,0)</f>
        <v>0</v>
      </c>
      <c r="BG2410" s="232">
        <f>IF(N2410="zákl. přenesená",J2410,0)</f>
        <v>0</v>
      </c>
      <c r="BH2410" s="232">
        <f>IF(N2410="sníž. přenesená",J2410,0)</f>
        <v>0</v>
      </c>
      <c r="BI2410" s="232">
        <f>IF(N2410="nulová",J2410,0)</f>
        <v>0</v>
      </c>
      <c r="BJ2410" s="18" t="s">
        <v>88</v>
      </c>
      <c r="BK2410" s="232">
        <f>ROUND(I2410*H2410,2)</f>
        <v>0</v>
      </c>
      <c r="BL2410" s="18" t="s">
        <v>291</v>
      </c>
      <c r="BM2410" s="231" t="s">
        <v>2286</v>
      </c>
    </row>
    <row r="2411" s="2" customFormat="1">
      <c r="A2411" s="39"/>
      <c r="B2411" s="40"/>
      <c r="C2411" s="41"/>
      <c r="D2411" s="233" t="s">
        <v>221</v>
      </c>
      <c r="E2411" s="41"/>
      <c r="F2411" s="234" t="s">
        <v>2285</v>
      </c>
      <c r="G2411" s="41"/>
      <c r="H2411" s="41"/>
      <c r="I2411" s="235"/>
      <c r="J2411" s="41"/>
      <c r="K2411" s="41"/>
      <c r="L2411" s="45"/>
      <c r="M2411" s="236"/>
      <c r="N2411" s="237"/>
      <c r="O2411" s="92"/>
      <c r="P2411" s="92"/>
      <c r="Q2411" s="92"/>
      <c r="R2411" s="92"/>
      <c r="S2411" s="92"/>
      <c r="T2411" s="93"/>
      <c r="U2411" s="39"/>
      <c r="V2411" s="39"/>
      <c r="W2411" s="39"/>
      <c r="X2411" s="39"/>
      <c r="Y2411" s="39"/>
      <c r="Z2411" s="39"/>
      <c r="AA2411" s="39"/>
      <c r="AB2411" s="39"/>
      <c r="AC2411" s="39"/>
      <c r="AD2411" s="39"/>
      <c r="AE2411" s="39"/>
      <c r="AT2411" s="18" t="s">
        <v>221</v>
      </c>
      <c r="AU2411" s="18" t="s">
        <v>90</v>
      </c>
    </row>
    <row r="2412" s="14" customFormat="1">
      <c r="A2412" s="14"/>
      <c r="B2412" s="262"/>
      <c r="C2412" s="263"/>
      <c r="D2412" s="233" t="s">
        <v>364</v>
      </c>
      <c r="E2412" s="264" t="s">
        <v>1</v>
      </c>
      <c r="F2412" s="265" t="s">
        <v>2287</v>
      </c>
      <c r="G2412" s="263"/>
      <c r="H2412" s="266">
        <v>626.79100000000005</v>
      </c>
      <c r="I2412" s="267"/>
      <c r="J2412" s="263"/>
      <c r="K2412" s="263"/>
      <c r="L2412" s="268"/>
      <c r="M2412" s="269"/>
      <c r="N2412" s="270"/>
      <c r="O2412" s="270"/>
      <c r="P2412" s="270"/>
      <c r="Q2412" s="270"/>
      <c r="R2412" s="270"/>
      <c r="S2412" s="270"/>
      <c r="T2412" s="271"/>
      <c r="U2412" s="14"/>
      <c r="V2412" s="14"/>
      <c r="W2412" s="14"/>
      <c r="X2412" s="14"/>
      <c r="Y2412" s="14"/>
      <c r="Z2412" s="14"/>
      <c r="AA2412" s="14"/>
      <c r="AB2412" s="14"/>
      <c r="AC2412" s="14"/>
      <c r="AD2412" s="14"/>
      <c r="AE2412" s="14"/>
      <c r="AT2412" s="272" t="s">
        <v>364</v>
      </c>
      <c r="AU2412" s="272" t="s">
        <v>90</v>
      </c>
      <c r="AV2412" s="14" t="s">
        <v>90</v>
      </c>
      <c r="AW2412" s="14" t="s">
        <v>36</v>
      </c>
      <c r="AX2412" s="14" t="s">
        <v>81</v>
      </c>
      <c r="AY2412" s="272" t="s">
        <v>215</v>
      </c>
    </row>
    <row r="2413" s="14" customFormat="1">
      <c r="A2413" s="14"/>
      <c r="B2413" s="262"/>
      <c r="C2413" s="263"/>
      <c r="D2413" s="233" t="s">
        <v>364</v>
      </c>
      <c r="E2413" s="264" t="s">
        <v>1</v>
      </c>
      <c r="F2413" s="265" t="s">
        <v>2288</v>
      </c>
      <c r="G2413" s="263"/>
      <c r="H2413" s="266">
        <v>305.74000000000001</v>
      </c>
      <c r="I2413" s="267"/>
      <c r="J2413" s="263"/>
      <c r="K2413" s="263"/>
      <c r="L2413" s="268"/>
      <c r="M2413" s="269"/>
      <c r="N2413" s="270"/>
      <c r="O2413" s="270"/>
      <c r="P2413" s="270"/>
      <c r="Q2413" s="270"/>
      <c r="R2413" s="270"/>
      <c r="S2413" s="270"/>
      <c r="T2413" s="271"/>
      <c r="U2413" s="14"/>
      <c r="V2413" s="14"/>
      <c r="W2413" s="14"/>
      <c r="X2413" s="14"/>
      <c r="Y2413" s="14"/>
      <c r="Z2413" s="14"/>
      <c r="AA2413" s="14"/>
      <c r="AB2413" s="14"/>
      <c r="AC2413" s="14"/>
      <c r="AD2413" s="14"/>
      <c r="AE2413" s="14"/>
      <c r="AT2413" s="272" t="s">
        <v>364</v>
      </c>
      <c r="AU2413" s="272" t="s">
        <v>90</v>
      </c>
      <c r="AV2413" s="14" t="s">
        <v>90</v>
      </c>
      <c r="AW2413" s="14" t="s">
        <v>36</v>
      </c>
      <c r="AX2413" s="14" t="s">
        <v>81</v>
      </c>
      <c r="AY2413" s="272" t="s">
        <v>215</v>
      </c>
    </row>
    <row r="2414" s="15" customFormat="1">
      <c r="A2414" s="15"/>
      <c r="B2414" s="273"/>
      <c r="C2414" s="274"/>
      <c r="D2414" s="233" t="s">
        <v>364</v>
      </c>
      <c r="E2414" s="275" t="s">
        <v>1</v>
      </c>
      <c r="F2414" s="276" t="s">
        <v>368</v>
      </c>
      <c r="G2414" s="274"/>
      <c r="H2414" s="277">
        <v>932.53099999999995</v>
      </c>
      <c r="I2414" s="278"/>
      <c r="J2414" s="274"/>
      <c r="K2414" s="274"/>
      <c r="L2414" s="279"/>
      <c r="M2414" s="280"/>
      <c r="N2414" s="281"/>
      <c r="O2414" s="281"/>
      <c r="P2414" s="281"/>
      <c r="Q2414" s="281"/>
      <c r="R2414" s="281"/>
      <c r="S2414" s="281"/>
      <c r="T2414" s="282"/>
      <c r="U2414" s="15"/>
      <c r="V2414" s="15"/>
      <c r="W2414" s="15"/>
      <c r="X2414" s="15"/>
      <c r="Y2414" s="15"/>
      <c r="Z2414" s="15"/>
      <c r="AA2414" s="15"/>
      <c r="AB2414" s="15"/>
      <c r="AC2414" s="15"/>
      <c r="AD2414" s="15"/>
      <c r="AE2414" s="15"/>
      <c r="AT2414" s="283" t="s">
        <v>364</v>
      </c>
      <c r="AU2414" s="283" t="s">
        <v>90</v>
      </c>
      <c r="AV2414" s="15" t="s">
        <v>214</v>
      </c>
      <c r="AW2414" s="15" t="s">
        <v>36</v>
      </c>
      <c r="AX2414" s="15" t="s">
        <v>88</v>
      </c>
      <c r="AY2414" s="283" t="s">
        <v>215</v>
      </c>
    </row>
    <row r="2415" s="2" customFormat="1" ht="49.05" customHeight="1">
      <c r="A2415" s="39"/>
      <c r="B2415" s="40"/>
      <c r="C2415" s="295" t="s">
        <v>1795</v>
      </c>
      <c r="D2415" s="295" t="s">
        <v>539</v>
      </c>
      <c r="E2415" s="296" t="s">
        <v>2289</v>
      </c>
      <c r="F2415" s="297" t="s">
        <v>2290</v>
      </c>
      <c r="G2415" s="298" t="s">
        <v>523</v>
      </c>
      <c r="H2415" s="299">
        <v>932.53099999999995</v>
      </c>
      <c r="I2415" s="300"/>
      <c r="J2415" s="301">
        <f>ROUND(I2415*H2415,2)</f>
        <v>0</v>
      </c>
      <c r="K2415" s="297" t="s">
        <v>359</v>
      </c>
      <c r="L2415" s="302"/>
      <c r="M2415" s="303" t="s">
        <v>1</v>
      </c>
      <c r="N2415" s="304" t="s">
        <v>46</v>
      </c>
      <c r="O2415" s="92"/>
      <c r="P2415" s="229">
        <f>O2415*H2415</f>
        <v>0</v>
      </c>
      <c r="Q2415" s="229">
        <v>0.0047000000000000002</v>
      </c>
      <c r="R2415" s="229">
        <f>Q2415*H2415</f>
        <v>4.3828956999999997</v>
      </c>
      <c r="S2415" s="229">
        <v>0</v>
      </c>
      <c r="T2415" s="230">
        <f>S2415*H2415</f>
        <v>0</v>
      </c>
      <c r="U2415" s="39"/>
      <c r="V2415" s="39"/>
      <c r="W2415" s="39"/>
      <c r="X2415" s="39"/>
      <c r="Y2415" s="39"/>
      <c r="Z2415" s="39"/>
      <c r="AA2415" s="39"/>
      <c r="AB2415" s="39"/>
      <c r="AC2415" s="39"/>
      <c r="AD2415" s="39"/>
      <c r="AE2415" s="39"/>
      <c r="AR2415" s="231" t="s">
        <v>676</v>
      </c>
      <c r="AT2415" s="231" t="s">
        <v>539</v>
      </c>
      <c r="AU2415" s="231" t="s">
        <v>90</v>
      </c>
      <c r="AY2415" s="18" t="s">
        <v>215</v>
      </c>
      <c r="BE2415" s="232">
        <f>IF(N2415="základní",J2415,0)</f>
        <v>0</v>
      </c>
      <c r="BF2415" s="232">
        <f>IF(N2415="snížená",J2415,0)</f>
        <v>0</v>
      </c>
      <c r="BG2415" s="232">
        <f>IF(N2415="zákl. přenesená",J2415,0)</f>
        <v>0</v>
      </c>
      <c r="BH2415" s="232">
        <f>IF(N2415="sníž. přenesená",J2415,0)</f>
        <v>0</v>
      </c>
      <c r="BI2415" s="232">
        <f>IF(N2415="nulová",J2415,0)</f>
        <v>0</v>
      </c>
      <c r="BJ2415" s="18" t="s">
        <v>88</v>
      </c>
      <c r="BK2415" s="232">
        <f>ROUND(I2415*H2415,2)</f>
        <v>0</v>
      </c>
      <c r="BL2415" s="18" t="s">
        <v>291</v>
      </c>
      <c r="BM2415" s="231" t="s">
        <v>2291</v>
      </c>
    </row>
    <row r="2416" s="2" customFormat="1">
      <c r="A2416" s="39"/>
      <c r="B2416" s="40"/>
      <c r="C2416" s="41"/>
      <c r="D2416" s="233" t="s">
        <v>221</v>
      </c>
      <c r="E2416" s="41"/>
      <c r="F2416" s="234" t="s">
        <v>2290</v>
      </c>
      <c r="G2416" s="41"/>
      <c r="H2416" s="41"/>
      <c r="I2416" s="235"/>
      <c r="J2416" s="41"/>
      <c r="K2416" s="41"/>
      <c r="L2416" s="45"/>
      <c r="M2416" s="236"/>
      <c r="N2416" s="237"/>
      <c r="O2416" s="92"/>
      <c r="P2416" s="92"/>
      <c r="Q2416" s="92"/>
      <c r="R2416" s="92"/>
      <c r="S2416" s="92"/>
      <c r="T2416" s="93"/>
      <c r="U2416" s="39"/>
      <c r="V2416" s="39"/>
      <c r="W2416" s="39"/>
      <c r="X2416" s="39"/>
      <c r="Y2416" s="39"/>
      <c r="Z2416" s="39"/>
      <c r="AA2416" s="39"/>
      <c r="AB2416" s="39"/>
      <c r="AC2416" s="39"/>
      <c r="AD2416" s="39"/>
      <c r="AE2416" s="39"/>
      <c r="AT2416" s="18" t="s">
        <v>221</v>
      </c>
      <c r="AU2416" s="18" t="s">
        <v>90</v>
      </c>
    </row>
    <row r="2417" s="2" customFormat="1" ht="24.15" customHeight="1">
      <c r="A2417" s="39"/>
      <c r="B2417" s="40"/>
      <c r="C2417" s="220" t="s">
        <v>2292</v>
      </c>
      <c r="D2417" s="220" t="s">
        <v>216</v>
      </c>
      <c r="E2417" s="221" t="s">
        <v>2293</v>
      </c>
      <c r="F2417" s="222" t="s">
        <v>2294</v>
      </c>
      <c r="G2417" s="223" t="s">
        <v>523</v>
      </c>
      <c r="H2417" s="224">
        <v>220.13200000000001</v>
      </c>
      <c r="I2417" s="225"/>
      <c r="J2417" s="226">
        <f>ROUND(I2417*H2417,2)</f>
        <v>0</v>
      </c>
      <c r="K2417" s="222" t="s">
        <v>1</v>
      </c>
      <c r="L2417" s="45"/>
      <c r="M2417" s="227" t="s">
        <v>1</v>
      </c>
      <c r="N2417" s="228" t="s">
        <v>46</v>
      </c>
      <c r="O2417" s="92"/>
      <c r="P2417" s="229">
        <f>O2417*H2417</f>
        <v>0</v>
      </c>
      <c r="Q2417" s="229">
        <v>0.0040000000000000001</v>
      </c>
      <c r="R2417" s="229">
        <f>Q2417*H2417</f>
        <v>0.88052800000000009</v>
      </c>
      <c r="S2417" s="229">
        <v>0</v>
      </c>
      <c r="T2417" s="230">
        <f>S2417*H2417</f>
        <v>0</v>
      </c>
      <c r="U2417" s="39"/>
      <c r="V2417" s="39"/>
      <c r="W2417" s="39"/>
      <c r="X2417" s="39"/>
      <c r="Y2417" s="39"/>
      <c r="Z2417" s="39"/>
      <c r="AA2417" s="39"/>
      <c r="AB2417" s="39"/>
      <c r="AC2417" s="39"/>
      <c r="AD2417" s="39"/>
      <c r="AE2417" s="39"/>
      <c r="AR2417" s="231" t="s">
        <v>291</v>
      </c>
      <c r="AT2417" s="231" t="s">
        <v>216</v>
      </c>
      <c r="AU2417" s="231" t="s">
        <v>90</v>
      </c>
      <c r="AY2417" s="18" t="s">
        <v>215</v>
      </c>
      <c r="BE2417" s="232">
        <f>IF(N2417="základní",J2417,0)</f>
        <v>0</v>
      </c>
      <c r="BF2417" s="232">
        <f>IF(N2417="snížená",J2417,0)</f>
        <v>0</v>
      </c>
      <c r="BG2417" s="232">
        <f>IF(N2417="zákl. přenesená",J2417,0)</f>
        <v>0</v>
      </c>
      <c r="BH2417" s="232">
        <f>IF(N2417="sníž. přenesená",J2417,0)</f>
        <v>0</v>
      </c>
      <c r="BI2417" s="232">
        <f>IF(N2417="nulová",J2417,0)</f>
        <v>0</v>
      </c>
      <c r="BJ2417" s="18" t="s">
        <v>88</v>
      </c>
      <c r="BK2417" s="232">
        <f>ROUND(I2417*H2417,2)</f>
        <v>0</v>
      </c>
      <c r="BL2417" s="18" t="s">
        <v>291</v>
      </c>
      <c r="BM2417" s="231" t="s">
        <v>2295</v>
      </c>
    </row>
    <row r="2418" s="13" customFormat="1">
      <c r="A2418" s="13"/>
      <c r="B2418" s="252"/>
      <c r="C2418" s="253"/>
      <c r="D2418" s="233" t="s">
        <v>364</v>
      </c>
      <c r="E2418" s="254" t="s">
        <v>1</v>
      </c>
      <c r="F2418" s="255" t="s">
        <v>1746</v>
      </c>
      <c r="G2418" s="253"/>
      <c r="H2418" s="254" t="s">
        <v>1</v>
      </c>
      <c r="I2418" s="256"/>
      <c r="J2418" s="253"/>
      <c r="K2418" s="253"/>
      <c r="L2418" s="257"/>
      <c r="M2418" s="258"/>
      <c r="N2418" s="259"/>
      <c r="O2418" s="259"/>
      <c r="P2418" s="259"/>
      <c r="Q2418" s="259"/>
      <c r="R2418" s="259"/>
      <c r="S2418" s="259"/>
      <c r="T2418" s="260"/>
      <c r="U2418" s="13"/>
      <c r="V2418" s="13"/>
      <c r="W2418" s="13"/>
      <c r="X2418" s="13"/>
      <c r="Y2418" s="13"/>
      <c r="Z2418" s="13"/>
      <c r="AA2418" s="13"/>
      <c r="AB2418" s="13"/>
      <c r="AC2418" s="13"/>
      <c r="AD2418" s="13"/>
      <c r="AE2418" s="13"/>
      <c r="AT2418" s="261" t="s">
        <v>364</v>
      </c>
      <c r="AU2418" s="261" t="s">
        <v>90</v>
      </c>
      <c r="AV2418" s="13" t="s">
        <v>88</v>
      </c>
      <c r="AW2418" s="13" t="s">
        <v>36</v>
      </c>
      <c r="AX2418" s="13" t="s">
        <v>81</v>
      </c>
      <c r="AY2418" s="261" t="s">
        <v>215</v>
      </c>
    </row>
    <row r="2419" s="13" customFormat="1">
      <c r="A2419" s="13"/>
      <c r="B2419" s="252"/>
      <c r="C2419" s="253"/>
      <c r="D2419" s="233" t="s">
        <v>364</v>
      </c>
      <c r="E2419" s="254" t="s">
        <v>1</v>
      </c>
      <c r="F2419" s="255" t="s">
        <v>388</v>
      </c>
      <c r="G2419" s="253"/>
      <c r="H2419" s="254" t="s">
        <v>1</v>
      </c>
      <c r="I2419" s="256"/>
      <c r="J2419" s="253"/>
      <c r="K2419" s="253"/>
      <c r="L2419" s="257"/>
      <c r="M2419" s="258"/>
      <c r="N2419" s="259"/>
      <c r="O2419" s="259"/>
      <c r="P2419" s="259"/>
      <c r="Q2419" s="259"/>
      <c r="R2419" s="259"/>
      <c r="S2419" s="259"/>
      <c r="T2419" s="260"/>
      <c r="U2419" s="13"/>
      <c r="V2419" s="13"/>
      <c r="W2419" s="13"/>
      <c r="X2419" s="13"/>
      <c r="Y2419" s="13"/>
      <c r="Z2419" s="13"/>
      <c r="AA2419" s="13"/>
      <c r="AB2419" s="13"/>
      <c r="AC2419" s="13"/>
      <c r="AD2419" s="13"/>
      <c r="AE2419" s="13"/>
      <c r="AT2419" s="261" t="s">
        <v>364</v>
      </c>
      <c r="AU2419" s="261" t="s">
        <v>90</v>
      </c>
      <c r="AV2419" s="13" t="s">
        <v>88</v>
      </c>
      <c r="AW2419" s="13" t="s">
        <v>36</v>
      </c>
      <c r="AX2419" s="13" t="s">
        <v>81</v>
      </c>
      <c r="AY2419" s="261" t="s">
        <v>215</v>
      </c>
    </row>
    <row r="2420" s="13" customFormat="1">
      <c r="A2420" s="13"/>
      <c r="B2420" s="252"/>
      <c r="C2420" s="253"/>
      <c r="D2420" s="233" t="s">
        <v>364</v>
      </c>
      <c r="E2420" s="254" t="s">
        <v>1</v>
      </c>
      <c r="F2420" s="255" t="s">
        <v>389</v>
      </c>
      <c r="G2420" s="253"/>
      <c r="H2420" s="254" t="s">
        <v>1</v>
      </c>
      <c r="I2420" s="256"/>
      <c r="J2420" s="253"/>
      <c r="K2420" s="253"/>
      <c r="L2420" s="257"/>
      <c r="M2420" s="258"/>
      <c r="N2420" s="259"/>
      <c r="O2420" s="259"/>
      <c r="P2420" s="259"/>
      <c r="Q2420" s="259"/>
      <c r="R2420" s="259"/>
      <c r="S2420" s="259"/>
      <c r="T2420" s="260"/>
      <c r="U2420" s="13"/>
      <c r="V2420" s="13"/>
      <c r="W2420" s="13"/>
      <c r="X2420" s="13"/>
      <c r="Y2420" s="13"/>
      <c r="Z2420" s="13"/>
      <c r="AA2420" s="13"/>
      <c r="AB2420" s="13"/>
      <c r="AC2420" s="13"/>
      <c r="AD2420" s="13"/>
      <c r="AE2420" s="13"/>
      <c r="AT2420" s="261" t="s">
        <v>364</v>
      </c>
      <c r="AU2420" s="261" t="s">
        <v>90</v>
      </c>
      <c r="AV2420" s="13" t="s">
        <v>88</v>
      </c>
      <c r="AW2420" s="13" t="s">
        <v>36</v>
      </c>
      <c r="AX2420" s="13" t="s">
        <v>81</v>
      </c>
      <c r="AY2420" s="261" t="s">
        <v>215</v>
      </c>
    </row>
    <row r="2421" s="14" customFormat="1">
      <c r="A2421" s="14"/>
      <c r="B2421" s="262"/>
      <c r="C2421" s="263"/>
      <c r="D2421" s="233" t="s">
        <v>364</v>
      </c>
      <c r="E2421" s="264" t="s">
        <v>1</v>
      </c>
      <c r="F2421" s="265" t="s">
        <v>2249</v>
      </c>
      <c r="G2421" s="263"/>
      <c r="H2421" s="266">
        <v>34.109999999999999</v>
      </c>
      <c r="I2421" s="267"/>
      <c r="J2421" s="263"/>
      <c r="K2421" s="263"/>
      <c r="L2421" s="268"/>
      <c r="M2421" s="269"/>
      <c r="N2421" s="270"/>
      <c r="O2421" s="270"/>
      <c r="P2421" s="270"/>
      <c r="Q2421" s="270"/>
      <c r="R2421" s="270"/>
      <c r="S2421" s="270"/>
      <c r="T2421" s="271"/>
      <c r="U2421" s="14"/>
      <c r="V2421" s="14"/>
      <c r="W2421" s="14"/>
      <c r="X2421" s="14"/>
      <c r="Y2421" s="14"/>
      <c r="Z2421" s="14"/>
      <c r="AA2421" s="14"/>
      <c r="AB2421" s="14"/>
      <c r="AC2421" s="14"/>
      <c r="AD2421" s="14"/>
      <c r="AE2421" s="14"/>
      <c r="AT2421" s="272" t="s">
        <v>364</v>
      </c>
      <c r="AU2421" s="272" t="s">
        <v>90</v>
      </c>
      <c r="AV2421" s="14" t="s">
        <v>90</v>
      </c>
      <c r="AW2421" s="14" t="s">
        <v>36</v>
      </c>
      <c r="AX2421" s="14" t="s">
        <v>81</v>
      </c>
      <c r="AY2421" s="272" t="s">
        <v>215</v>
      </c>
    </row>
    <row r="2422" s="14" customFormat="1">
      <c r="A2422" s="14"/>
      <c r="B2422" s="262"/>
      <c r="C2422" s="263"/>
      <c r="D2422" s="233" t="s">
        <v>364</v>
      </c>
      <c r="E2422" s="264" t="s">
        <v>1</v>
      </c>
      <c r="F2422" s="265" t="s">
        <v>2250</v>
      </c>
      <c r="G2422" s="263"/>
      <c r="H2422" s="266">
        <v>18.399999999999999</v>
      </c>
      <c r="I2422" s="267"/>
      <c r="J2422" s="263"/>
      <c r="K2422" s="263"/>
      <c r="L2422" s="268"/>
      <c r="M2422" s="269"/>
      <c r="N2422" s="270"/>
      <c r="O2422" s="270"/>
      <c r="P2422" s="270"/>
      <c r="Q2422" s="270"/>
      <c r="R2422" s="270"/>
      <c r="S2422" s="270"/>
      <c r="T2422" s="271"/>
      <c r="U2422" s="14"/>
      <c r="V2422" s="14"/>
      <c r="W2422" s="14"/>
      <c r="X2422" s="14"/>
      <c r="Y2422" s="14"/>
      <c r="Z2422" s="14"/>
      <c r="AA2422" s="14"/>
      <c r="AB2422" s="14"/>
      <c r="AC2422" s="14"/>
      <c r="AD2422" s="14"/>
      <c r="AE2422" s="14"/>
      <c r="AT2422" s="272" t="s">
        <v>364</v>
      </c>
      <c r="AU2422" s="272" t="s">
        <v>90</v>
      </c>
      <c r="AV2422" s="14" t="s">
        <v>90</v>
      </c>
      <c r="AW2422" s="14" t="s">
        <v>36</v>
      </c>
      <c r="AX2422" s="14" t="s">
        <v>81</v>
      </c>
      <c r="AY2422" s="272" t="s">
        <v>215</v>
      </c>
    </row>
    <row r="2423" s="14" customFormat="1">
      <c r="A2423" s="14"/>
      <c r="B2423" s="262"/>
      <c r="C2423" s="263"/>
      <c r="D2423" s="233" t="s">
        <v>364</v>
      </c>
      <c r="E2423" s="264" t="s">
        <v>1</v>
      </c>
      <c r="F2423" s="265" t="s">
        <v>2251</v>
      </c>
      <c r="G2423" s="263"/>
      <c r="H2423" s="266">
        <v>53.479999999999997</v>
      </c>
      <c r="I2423" s="267"/>
      <c r="J2423" s="263"/>
      <c r="K2423" s="263"/>
      <c r="L2423" s="268"/>
      <c r="M2423" s="269"/>
      <c r="N2423" s="270"/>
      <c r="O2423" s="270"/>
      <c r="P2423" s="270"/>
      <c r="Q2423" s="270"/>
      <c r="R2423" s="270"/>
      <c r="S2423" s="270"/>
      <c r="T2423" s="271"/>
      <c r="U2423" s="14"/>
      <c r="V2423" s="14"/>
      <c r="W2423" s="14"/>
      <c r="X2423" s="14"/>
      <c r="Y2423" s="14"/>
      <c r="Z2423" s="14"/>
      <c r="AA2423" s="14"/>
      <c r="AB2423" s="14"/>
      <c r="AC2423" s="14"/>
      <c r="AD2423" s="14"/>
      <c r="AE2423" s="14"/>
      <c r="AT2423" s="272" t="s">
        <v>364</v>
      </c>
      <c r="AU2423" s="272" t="s">
        <v>90</v>
      </c>
      <c r="AV2423" s="14" t="s">
        <v>90</v>
      </c>
      <c r="AW2423" s="14" t="s">
        <v>36</v>
      </c>
      <c r="AX2423" s="14" t="s">
        <v>81</v>
      </c>
      <c r="AY2423" s="272" t="s">
        <v>215</v>
      </c>
    </row>
    <row r="2424" s="14" customFormat="1">
      <c r="A2424" s="14"/>
      <c r="B2424" s="262"/>
      <c r="C2424" s="263"/>
      <c r="D2424" s="233" t="s">
        <v>364</v>
      </c>
      <c r="E2424" s="264" t="s">
        <v>1</v>
      </c>
      <c r="F2424" s="265" t="s">
        <v>2252</v>
      </c>
      <c r="G2424" s="263"/>
      <c r="H2424" s="266">
        <v>8.5099999999999998</v>
      </c>
      <c r="I2424" s="267"/>
      <c r="J2424" s="263"/>
      <c r="K2424" s="263"/>
      <c r="L2424" s="268"/>
      <c r="M2424" s="269"/>
      <c r="N2424" s="270"/>
      <c r="O2424" s="270"/>
      <c r="P2424" s="270"/>
      <c r="Q2424" s="270"/>
      <c r="R2424" s="270"/>
      <c r="S2424" s="270"/>
      <c r="T2424" s="271"/>
      <c r="U2424" s="14"/>
      <c r="V2424" s="14"/>
      <c r="W2424" s="14"/>
      <c r="X2424" s="14"/>
      <c r="Y2424" s="14"/>
      <c r="Z2424" s="14"/>
      <c r="AA2424" s="14"/>
      <c r="AB2424" s="14"/>
      <c r="AC2424" s="14"/>
      <c r="AD2424" s="14"/>
      <c r="AE2424" s="14"/>
      <c r="AT2424" s="272" t="s">
        <v>364</v>
      </c>
      <c r="AU2424" s="272" t="s">
        <v>90</v>
      </c>
      <c r="AV2424" s="14" t="s">
        <v>90</v>
      </c>
      <c r="AW2424" s="14" t="s">
        <v>36</v>
      </c>
      <c r="AX2424" s="14" t="s">
        <v>81</v>
      </c>
      <c r="AY2424" s="272" t="s">
        <v>215</v>
      </c>
    </row>
    <row r="2425" s="13" customFormat="1">
      <c r="A2425" s="13"/>
      <c r="B2425" s="252"/>
      <c r="C2425" s="253"/>
      <c r="D2425" s="233" t="s">
        <v>364</v>
      </c>
      <c r="E2425" s="254" t="s">
        <v>1</v>
      </c>
      <c r="F2425" s="255" t="s">
        <v>395</v>
      </c>
      <c r="G2425" s="253"/>
      <c r="H2425" s="254" t="s">
        <v>1</v>
      </c>
      <c r="I2425" s="256"/>
      <c r="J2425" s="253"/>
      <c r="K2425" s="253"/>
      <c r="L2425" s="257"/>
      <c r="M2425" s="258"/>
      <c r="N2425" s="259"/>
      <c r="O2425" s="259"/>
      <c r="P2425" s="259"/>
      <c r="Q2425" s="259"/>
      <c r="R2425" s="259"/>
      <c r="S2425" s="259"/>
      <c r="T2425" s="260"/>
      <c r="U2425" s="13"/>
      <c r="V2425" s="13"/>
      <c r="W2425" s="13"/>
      <c r="X2425" s="13"/>
      <c r="Y2425" s="13"/>
      <c r="Z2425" s="13"/>
      <c r="AA2425" s="13"/>
      <c r="AB2425" s="13"/>
      <c r="AC2425" s="13"/>
      <c r="AD2425" s="13"/>
      <c r="AE2425" s="13"/>
      <c r="AT2425" s="261" t="s">
        <v>364</v>
      </c>
      <c r="AU2425" s="261" t="s">
        <v>90</v>
      </c>
      <c r="AV2425" s="13" t="s">
        <v>88</v>
      </c>
      <c r="AW2425" s="13" t="s">
        <v>36</v>
      </c>
      <c r="AX2425" s="13" t="s">
        <v>81</v>
      </c>
      <c r="AY2425" s="261" t="s">
        <v>215</v>
      </c>
    </row>
    <row r="2426" s="14" customFormat="1">
      <c r="A2426" s="14"/>
      <c r="B2426" s="262"/>
      <c r="C2426" s="263"/>
      <c r="D2426" s="233" t="s">
        <v>364</v>
      </c>
      <c r="E2426" s="264" t="s">
        <v>1</v>
      </c>
      <c r="F2426" s="265" t="s">
        <v>2253</v>
      </c>
      <c r="G2426" s="263"/>
      <c r="H2426" s="266">
        <v>4.407</v>
      </c>
      <c r="I2426" s="267"/>
      <c r="J2426" s="263"/>
      <c r="K2426" s="263"/>
      <c r="L2426" s="268"/>
      <c r="M2426" s="269"/>
      <c r="N2426" s="270"/>
      <c r="O2426" s="270"/>
      <c r="P2426" s="270"/>
      <c r="Q2426" s="270"/>
      <c r="R2426" s="270"/>
      <c r="S2426" s="270"/>
      <c r="T2426" s="271"/>
      <c r="U2426" s="14"/>
      <c r="V2426" s="14"/>
      <c r="W2426" s="14"/>
      <c r="X2426" s="14"/>
      <c r="Y2426" s="14"/>
      <c r="Z2426" s="14"/>
      <c r="AA2426" s="14"/>
      <c r="AB2426" s="14"/>
      <c r="AC2426" s="14"/>
      <c r="AD2426" s="14"/>
      <c r="AE2426" s="14"/>
      <c r="AT2426" s="272" t="s">
        <v>364</v>
      </c>
      <c r="AU2426" s="272" t="s">
        <v>90</v>
      </c>
      <c r="AV2426" s="14" t="s">
        <v>90</v>
      </c>
      <c r="AW2426" s="14" t="s">
        <v>36</v>
      </c>
      <c r="AX2426" s="14" t="s">
        <v>81</v>
      </c>
      <c r="AY2426" s="272" t="s">
        <v>215</v>
      </c>
    </row>
    <row r="2427" s="14" customFormat="1">
      <c r="A2427" s="14"/>
      <c r="B2427" s="262"/>
      <c r="C2427" s="263"/>
      <c r="D2427" s="233" t="s">
        <v>364</v>
      </c>
      <c r="E2427" s="264" t="s">
        <v>1</v>
      </c>
      <c r="F2427" s="265" t="s">
        <v>2254</v>
      </c>
      <c r="G2427" s="263"/>
      <c r="H2427" s="266">
        <v>10.800000000000001</v>
      </c>
      <c r="I2427" s="267"/>
      <c r="J2427" s="263"/>
      <c r="K2427" s="263"/>
      <c r="L2427" s="268"/>
      <c r="M2427" s="269"/>
      <c r="N2427" s="270"/>
      <c r="O2427" s="270"/>
      <c r="P2427" s="270"/>
      <c r="Q2427" s="270"/>
      <c r="R2427" s="270"/>
      <c r="S2427" s="270"/>
      <c r="T2427" s="271"/>
      <c r="U2427" s="14"/>
      <c r="V2427" s="14"/>
      <c r="W2427" s="14"/>
      <c r="X2427" s="14"/>
      <c r="Y2427" s="14"/>
      <c r="Z2427" s="14"/>
      <c r="AA2427" s="14"/>
      <c r="AB2427" s="14"/>
      <c r="AC2427" s="14"/>
      <c r="AD2427" s="14"/>
      <c r="AE2427" s="14"/>
      <c r="AT2427" s="272" t="s">
        <v>364</v>
      </c>
      <c r="AU2427" s="272" t="s">
        <v>90</v>
      </c>
      <c r="AV2427" s="14" t="s">
        <v>90</v>
      </c>
      <c r="AW2427" s="14" t="s">
        <v>36</v>
      </c>
      <c r="AX2427" s="14" t="s">
        <v>81</v>
      </c>
      <c r="AY2427" s="272" t="s">
        <v>215</v>
      </c>
    </row>
    <row r="2428" s="14" customFormat="1">
      <c r="A2428" s="14"/>
      <c r="B2428" s="262"/>
      <c r="C2428" s="263"/>
      <c r="D2428" s="233" t="s">
        <v>364</v>
      </c>
      <c r="E2428" s="264" t="s">
        <v>1</v>
      </c>
      <c r="F2428" s="265" t="s">
        <v>2255</v>
      </c>
      <c r="G2428" s="263"/>
      <c r="H2428" s="266">
        <v>6.4000000000000004</v>
      </c>
      <c r="I2428" s="267"/>
      <c r="J2428" s="263"/>
      <c r="K2428" s="263"/>
      <c r="L2428" s="268"/>
      <c r="M2428" s="269"/>
      <c r="N2428" s="270"/>
      <c r="O2428" s="270"/>
      <c r="P2428" s="270"/>
      <c r="Q2428" s="270"/>
      <c r="R2428" s="270"/>
      <c r="S2428" s="270"/>
      <c r="T2428" s="271"/>
      <c r="U2428" s="14"/>
      <c r="V2428" s="14"/>
      <c r="W2428" s="14"/>
      <c r="X2428" s="14"/>
      <c r="Y2428" s="14"/>
      <c r="Z2428" s="14"/>
      <c r="AA2428" s="14"/>
      <c r="AB2428" s="14"/>
      <c r="AC2428" s="14"/>
      <c r="AD2428" s="14"/>
      <c r="AE2428" s="14"/>
      <c r="AT2428" s="272" t="s">
        <v>364</v>
      </c>
      <c r="AU2428" s="272" t="s">
        <v>90</v>
      </c>
      <c r="AV2428" s="14" t="s">
        <v>90</v>
      </c>
      <c r="AW2428" s="14" t="s">
        <v>36</v>
      </c>
      <c r="AX2428" s="14" t="s">
        <v>81</v>
      </c>
      <c r="AY2428" s="272" t="s">
        <v>215</v>
      </c>
    </row>
    <row r="2429" s="13" customFormat="1">
      <c r="A2429" s="13"/>
      <c r="B2429" s="252"/>
      <c r="C2429" s="253"/>
      <c r="D2429" s="233" t="s">
        <v>364</v>
      </c>
      <c r="E2429" s="254" t="s">
        <v>1</v>
      </c>
      <c r="F2429" s="255" t="s">
        <v>401</v>
      </c>
      <c r="G2429" s="253"/>
      <c r="H2429" s="254" t="s">
        <v>1</v>
      </c>
      <c r="I2429" s="256"/>
      <c r="J2429" s="253"/>
      <c r="K2429" s="253"/>
      <c r="L2429" s="257"/>
      <c r="M2429" s="258"/>
      <c r="N2429" s="259"/>
      <c r="O2429" s="259"/>
      <c r="P2429" s="259"/>
      <c r="Q2429" s="259"/>
      <c r="R2429" s="259"/>
      <c r="S2429" s="259"/>
      <c r="T2429" s="260"/>
      <c r="U2429" s="13"/>
      <c r="V2429" s="13"/>
      <c r="W2429" s="13"/>
      <c r="X2429" s="13"/>
      <c r="Y2429" s="13"/>
      <c r="Z2429" s="13"/>
      <c r="AA2429" s="13"/>
      <c r="AB2429" s="13"/>
      <c r="AC2429" s="13"/>
      <c r="AD2429" s="13"/>
      <c r="AE2429" s="13"/>
      <c r="AT2429" s="261" t="s">
        <v>364</v>
      </c>
      <c r="AU2429" s="261" t="s">
        <v>90</v>
      </c>
      <c r="AV2429" s="13" t="s">
        <v>88</v>
      </c>
      <c r="AW2429" s="13" t="s">
        <v>36</v>
      </c>
      <c r="AX2429" s="13" t="s">
        <v>81</v>
      </c>
      <c r="AY2429" s="261" t="s">
        <v>215</v>
      </c>
    </row>
    <row r="2430" s="14" customFormat="1">
      <c r="A2430" s="14"/>
      <c r="B2430" s="262"/>
      <c r="C2430" s="263"/>
      <c r="D2430" s="233" t="s">
        <v>364</v>
      </c>
      <c r="E2430" s="264" t="s">
        <v>1</v>
      </c>
      <c r="F2430" s="265" t="s">
        <v>2256</v>
      </c>
      <c r="G2430" s="263"/>
      <c r="H2430" s="266">
        <v>30.16</v>
      </c>
      <c r="I2430" s="267"/>
      <c r="J2430" s="263"/>
      <c r="K2430" s="263"/>
      <c r="L2430" s="268"/>
      <c r="M2430" s="269"/>
      <c r="N2430" s="270"/>
      <c r="O2430" s="270"/>
      <c r="P2430" s="270"/>
      <c r="Q2430" s="270"/>
      <c r="R2430" s="270"/>
      <c r="S2430" s="270"/>
      <c r="T2430" s="271"/>
      <c r="U2430" s="14"/>
      <c r="V2430" s="14"/>
      <c r="W2430" s="14"/>
      <c r="X2430" s="14"/>
      <c r="Y2430" s="14"/>
      <c r="Z2430" s="14"/>
      <c r="AA2430" s="14"/>
      <c r="AB2430" s="14"/>
      <c r="AC2430" s="14"/>
      <c r="AD2430" s="14"/>
      <c r="AE2430" s="14"/>
      <c r="AT2430" s="272" t="s">
        <v>364</v>
      </c>
      <c r="AU2430" s="272" t="s">
        <v>90</v>
      </c>
      <c r="AV2430" s="14" t="s">
        <v>90</v>
      </c>
      <c r="AW2430" s="14" t="s">
        <v>36</v>
      </c>
      <c r="AX2430" s="14" t="s">
        <v>81</v>
      </c>
      <c r="AY2430" s="272" t="s">
        <v>215</v>
      </c>
    </row>
    <row r="2431" s="14" customFormat="1">
      <c r="A2431" s="14"/>
      <c r="B2431" s="262"/>
      <c r="C2431" s="263"/>
      <c r="D2431" s="233" t="s">
        <v>364</v>
      </c>
      <c r="E2431" s="264" t="s">
        <v>1</v>
      </c>
      <c r="F2431" s="265" t="s">
        <v>2257</v>
      </c>
      <c r="G2431" s="263"/>
      <c r="H2431" s="266">
        <v>13.5</v>
      </c>
      <c r="I2431" s="267"/>
      <c r="J2431" s="263"/>
      <c r="K2431" s="263"/>
      <c r="L2431" s="268"/>
      <c r="M2431" s="269"/>
      <c r="N2431" s="270"/>
      <c r="O2431" s="270"/>
      <c r="P2431" s="270"/>
      <c r="Q2431" s="270"/>
      <c r="R2431" s="270"/>
      <c r="S2431" s="270"/>
      <c r="T2431" s="271"/>
      <c r="U2431" s="14"/>
      <c r="V2431" s="14"/>
      <c r="W2431" s="14"/>
      <c r="X2431" s="14"/>
      <c r="Y2431" s="14"/>
      <c r="Z2431" s="14"/>
      <c r="AA2431" s="14"/>
      <c r="AB2431" s="14"/>
      <c r="AC2431" s="14"/>
      <c r="AD2431" s="14"/>
      <c r="AE2431" s="14"/>
      <c r="AT2431" s="272" t="s">
        <v>364</v>
      </c>
      <c r="AU2431" s="272" t="s">
        <v>90</v>
      </c>
      <c r="AV2431" s="14" t="s">
        <v>90</v>
      </c>
      <c r="AW2431" s="14" t="s">
        <v>36</v>
      </c>
      <c r="AX2431" s="14" t="s">
        <v>81</v>
      </c>
      <c r="AY2431" s="272" t="s">
        <v>215</v>
      </c>
    </row>
    <row r="2432" s="14" customFormat="1">
      <c r="A2432" s="14"/>
      <c r="B2432" s="262"/>
      <c r="C2432" s="263"/>
      <c r="D2432" s="233" t="s">
        <v>364</v>
      </c>
      <c r="E2432" s="264" t="s">
        <v>1</v>
      </c>
      <c r="F2432" s="265" t="s">
        <v>2258</v>
      </c>
      <c r="G2432" s="263"/>
      <c r="H2432" s="266">
        <v>40.365000000000002</v>
      </c>
      <c r="I2432" s="267"/>
      <c r="J2432" s="263"/>
      <c r="K2432" s="263"/>
      <c r="L2432" s="268"/>
      <c r="M2432" s="269"/>
      <c r="N2432" s="270"/>
      <c r="O2432" s="270"/>
      <c r="P2432" s="270"/>
      <c r="Q2432" s="270"/>
      <c r="R2432" s="270"/>
      <c r="S2432" s="270"/>
      <c r="T2432" s="271"/>
      <c r="U2432" s="14"/>
      <c r="V2432" s="14"/>
      <c r="W2432" s="14"/>
      <c r="X2432" s="14"/>
      <c r="Y2432" s="14"/>
      <c r="Z2432" s="14"/>
      <c r="AA2432" s="14"/>
      <c r="AB2432" s="14"/>
      <c r="AC2432" s="14"/>
      <c r="AD2432" s="14"/>
      <c r="AE2432" s="14"/>
      <c r="AT2432" s="272" t="s">
        <v>364</v>
      </c>
      <c r="AU2432" s="272" t="s">
        <v>90</v>
      </c>
      <c r="AV2432" s="14" t="s">
        <v>90</v>
      </c>
      <c r="AW2432" s="14" t="s">
        <v>36</v>
      </c>
      <c r="AX2432" s="14" t="s">
        <v>81</v>
      </c>
      <c r="AY2432" s="272" t="s">
        <v>215</v>
      </c>
    </row>
    <row r="2433" s="15" customFormat="1">
      <c r="A2433" s="15"/>
      <c r="B2433" s="273"/>
      <c r="C2433" s="274"/>
      <c r="D2433" s="233" t="s">
        <v>364</v>
      </c>
      <c r="E2433" s="275" t="s">
        <v>1</v>
      </c>
      <c r="F2433" s="276" t="s">
        <v>368</v>
      </c>
      <c r="G2433" s="274"/>
      <c r="H2433" s="277">
        <v>220.13200000000001</v>
      </c>
      <c r="I2433" s="278"/>
      <c r="J2433" s="274"/>
      <c r="K2433" s="274"/>
      <c r="L2433" s="279"/>
      <c r="M2433" s="280"/>
      <c r="N2433" s="281"/>
      <c r="O2433" s="281"/>
      <c r="P2433" s="281"/>
      <c r="Q2433" s="281"/>
      <c r="R2433" s="281"/>
      <c r="S2433" s="281"/>
      <c r="T2433" s="282"/>
      <c r="U2433" s="15"/>
      <c r="V2433" s="15"/>
      <c r="W2433" s="15"/>
      <c r="X2433" s="15"/>
      <c r="Y2433" s="15"/>
      <c r="Z2433" s="15"/>
      <c r="AA2433" s="15"/>
      <c r="AB2433" s="15"/>
      <c r="AC2433" s="15"/>
      <c r="AD2433" s="15"/>
      <c r="AE2433" s="15"/>
      <c r="AT2433" s="283" t="s">
        <v>364</v>
      </c>
      <c r="AU2433" s="283" t="s">
        <v>90</v>
      </c>
      <c r="AV2433" s="15" t="s">
        <v>214</v>
      </c>
      <c r="AW2433" s="15" t="s">
        <v>36</v>
      </c>
      <c r="AX2433" s="15" t="s">
        <v>88</v>
      </c>
      <c r="AY2433" s="283" t="s">
        <v>215</v>
      </c>
    </row>
    <row r="2434" s="2" customFormat="1" ht="24.15" customHeight="1">
      <c r="A2434" s="39"/>
      <c r="B2434" s="40"/>
      <c r="C2434" s="220" t="s">
        <v>2296</v>
      </c>
      <c r="D2434" s="220" t="s">
        <v>216</v>
      </c>
      <c r="E2434" s="221" t="s">
        <v>2297</v>
      </c>
      <c r="F2434" s="222" t="s">
        <v>2298</v>
      </c>
      <c r="G2434" s="223" t="s">
        <v>523</v>
      </c>
      <c r="H2434" s="224">
        <v>170.41499999999999</v>
      </c>
      <c r="I2434" s="225"/>
      <c r="J2434" s="226">
        <f>ROUND(I2434*H2434,2)</f>
        <v>0</v>
      </c>
      <c r="K2434" s="222" t="s">
        <v>359</v>
      </c>
      <c r="L2434" s="45"/>
      <c r="M2434" s="227" t="s">
        <v>1</v>
      </c>
      <c r="N2434" s="228" t="s">
        <v>46</v>
      </c>
      <c r="O2434" s="92"/>
      <c r="P2434" s="229">
        <f>O2434*H2434</f>
        <v>0</v>
      </c>
      <c r="Q2434" s="229">
        <v>0.00040000000000000002</v>
      </c>
      <c r="R2434" s="229">
        <f>Q2434*H2434</f>
        <v>0.068166000000000004</v>
      </c>
      <c r="S2434" s="229">
        <v>0</v>
      </c>
      <c r="T2434" s="230">
        <f>S2434*H2434</f>
        <v>0</v>
      </c>
      <c r="U2434" s="39"/>
      <c r="V2434" s="39"/>
      <c r="W2434" s="39"/>
      <c r="X2434" s="39"/>
      <c r="Y2434" s="39"/>
      <c r="Z2434" s="39"/>
      <c r="AA2434" s="39"/>
      <c r="AB2434" s="39"/>
      <c r="AC2434" s="39"/>
      <c r="AD2434" s="39"/>
      <c r="AE2434" s="39"/>
      <c r="AR2434" s="231" t="s">
        <v>291</v>
      </c>
      <c r="AT2434" s="231" t="s">
        <v>216</v>
      </c>
      <c r="AU2434" s="231" t="s">
        <v>90</v>
      </c>
      <c r="AY2434" s="18" t="s">
        <v>215</v>
      </c>
      <c r="BE2434" s="232">
        <f>IF(N2434="základní",J2434,0)</f>
        <v>0</v>
      </c>
      <c r="BF2434" s="232">
        <f>IF(N2434="snížená",J2434,0)</f>
        <v>0</v>
      </c>
      <c r="BG2434" s="232">
        <f>IF(N2434="zákl. přenesená",J2434,0)</f>
        <v>0</v>
      </c>
      <c r="BH2434" s="232">
        <f>IF(N2434="sníž. přenesená",J2434,0)</f>
        <v>0</v>
      </c>
      <c r="BI2434" s="232">
        <f>IF(N2434="nulová",J2434,0)</f>
        <v>0</v>
      </c>
      <c r="BJ2434" s="18" t="s">
        <v>88</v>
      </c>
      <c r="BK2434" s="232">
        <f>ROUND(I2434*H2434,2)</f>
        <v>0</v>
      </c>
      <c r="BL2434" s="18" t="s">
        <v>291</v>
      </c>
      <c r="BM2434" s="231" t="s">
        <v>2299</v>
      </c>
    </row>
    <row r="2435" s="2" customFormat="1">
      <c r="A2435" s="39"/>
      <c r="B2435" s="40"/>
      <c r="C2435" s="41"/>
      <c r="D2435" s="233" t="s">
        <v>221</v>
      </c>
      <c r="E2435" s="41"/>
      <c r="F2435" s="234" t="s">
        <v>2300</v>
      </c>
      <c r="G2435" s="41"/>
      <c r="H2435" s="41"/>
      <c r="I2435" s="235"/>
      <c r="J2435" s="41"/>
      <c r="K2435" s="41"/>
      <c r="L2435" s="45"/>
      <c r="M2435" s="236"/>
      <c r="N2435" s="237"/>
      <c r="O2435" s="92"/>
      <c r="P2435" s="92"/>
      <c r="Q2435" s="92"/>
      <c r="R2435" s="92"/>
      <c r="S2435" s="92"/>
      <c r="T2435" s="93"/>
      <c r="U2435" s="39"/>
      <c r="V2435" s="39"/>
      <c r="W2435" s="39"/>
      <c r="X2435" s="39"/>
      <c r="Y2435" s="39"/>
      <c r="Z2435" s="39"/>
      <c r="AA2435" s="39"/>
      <c r="AB2435" s="39"/>
      <c r="AC2435" s="39"/>
      <c r="AD2435" s="39"/>
      <c r="AE2435" s="39"/>
      <c r="AT2435" s="18" t="s">
        <v>221</v>
      </c>
      <c r="AU2435" s="18" t="s">
        <v>90</v>
      </c>
    </row>
    <row r="2436" s="2" customFormat="1">
      <c r="A2436" s="39"/>
      <c r="B2436" s="40"/>
      <c r="C2436" s="41"/>
      <c r="D2436" s="250" t="s">
        <v>362</v>
      </c>
      <c r="E2436" s="41"/>
      <c r="F2436" s="251" t="s">
        <v>2301</v>
      </c>
      <c r="G2436" s="41"/>
      <c r="H2436" s="41"/>
      <c r="I2436" s="235"/>
      <c r="J2436" s="41"/>
      <c r="K2436" s="41"/>
      <c r="L2436" s="45"/>
      <c r="M2436" s="236"/>
      <c r="N2436" s="237"/>
      <c r="O2436" s="92"/>
      <c r="P2436" s="92"/>
      <c r="Q2436" s="92"/>
      <c r="R2436" s="92"/>
      <c r="S2436" s="92"/>
      <c r="T2436" s="93"/>
      <c r="U2436" s="39"/>
      <c r="V2436" s="39"/>
      <c r="W2436" s="39"/>
      <c r="X2436" s="39"/>
      <c r="Y2436" s="39"/>
      <c r="Z2436" s="39"/>
      <c r="AA2436" s="39"/>
      <c r="AB2436" s="39"/>
      <c r="AC2436" s="39"/>
      <c r="AD2436" s="39"/>
      <c r="AE2436" s="39"/>
      <c r="AT2436" s="18" t="s">
        <v>362</v>
      </c>
      <c r="AU2436" s="18" t="s">
        <v>90</v>
      </c>
    </row>
    <row r="2437" s="13" customFormat="1">
      <c r="A2437" s="13"/>
      <c r="B2437" s="252"/>
      <c r="C2437" s="253"/>
      <c r="D2437" s="233" t="s">
        <v>364</v>
      </c>
      <c r="E2437" s="254" t="s">
        <v>1</v>
      </c>
      <c r="F2437" s="255" t="s">
        <v>2302</v>
      </c>
      <c r="G2437" s="253"/>
      <c r="H2437" s="254" t="s">
        <v>1</v>
      </c>
      <c r="I2437" s="256"/>
      <c r="J2437" s="253"/>
      <c r="K2437" s="253"/>
      <c r="L2437" s="257"/>
      <c r="M2437" s="258"/>
      <c r="N2437" s="259"/>
      <c r="O2437" s="259"/>
      <c r="P2437" s="259"/>
      <c r="Q2437" s="259"/>
      <c r="R2437" s="259"/>
      <c r="S2437" s="259"/>
      <c r="T2437" s="260"/>
      <c r="U2437" s="13"/>
      <c r="V2437" s="13"/>
      <c r="W2437" s="13"/>
      <c r="X2437" s="13"/>
      <c r="Y2437" s="13"/>
      <c r="Z2437" s="13"/>
      <c r="AA2437" s="13"/>
      <c r="AB2437" s="13"/>
      <c r="AC2437" s="13"/>
      <c r="AD2437" s="13"/>
      <c r="AE2437" s="13"/>
      <c r="AT2437" s="261" t="s">
        <v>364</v>
      </c>
      <c r="AU2437" s="261" t="s">
        <v>90</v>
      </c>
      <c r="AV2437" s="13" t="s">
        <v>88</v>
      </c>
      <c r="AW2437" s="13" t="s">
        <v>36</v>
      </c>
      <c r="AX2437" s="13" t="s">
        <v>81</v>
      </c>
      <c r="AY2437" s="261" t="s">
        <v>215</v>
      </c>
    </row>
    <row r="2438" s="13" customFormat="1">
      <c r="A2438" s="13"/>
      <c r="B2438" s="252"/>
      <c r="C2438" s="253"/>
      <c r="D2438" s="233" t="s">
        <v>364</v>
      </c>
      <c r="E2438" s="254" t="s">
        <v>1</v>
      </c>
      <c r="F2438" s="255" t="s">
        <v>389</v>
      </c>
      <c r="G2438" s="253"/>
      <c r="H2438" s="254" t="s">
        <v>1</v>
      </c>
      <c r="I2438" s="256"/>
      <c r="J2438" s="253"/>
      <c r="K2438" s="253"/>
      <c r="L2438" s="257"/>
      <c r="M2438" s="258"/>
      <c r="N2438" s="259"/>
      <c r="O2438" s="259"/>
      <c r="P2438" s="259"/>
      <c r="Q2438" s="259"/>
      <c r="R2438" s="259"/>
      <c r="S2438" s="259"/>
      <c r="T2438" s="260"/>
      <c r="U2438" s="13"/>
      <c r="V2438" s="13"/>
      <c r="W2438" s="13"/>
      <c r="X2438" s="13"/>
      <c r="Y2438" s="13"/>
      <c r="Z2438" s="13"/>
      <c r="AA2438" s="13"/>
      <c r="AB2438" s="13"/>
      <c r="AC2438" s="13"/>
      <c r="AD2438" s="13"/>
      <c r="AE2438" s="13"/>
      <c r="AT2438" s="261" t="s">
        <v>364</v>
      </c>
      <c r="AU2438" s="261" t="s">
        <v>90</v>
      </c>
      <c r="AV2438" s="13" t="s">
        <v>88</v>
      </c>
      <c r="AW2438" s="13" t="s">
        <v>36</v>
      </c>
      <c r="AX2438" s="13" t="s">
        <v>81</v>
      </c>
      <c r="AY2438" s="261" t="s">
        <v>215</v>
      </c>
    </row>
    <row r="2439" s="14" customFormat="1">
      <c r="A2439" s="14"/>
      <c r="B2439" s="262"/>
      <c r="C2439" s="263"/>
      <c r="D2439" s="233" t="s">
        <v>364</v>
      </c>
      <c r="E2439" s="264" t="s">
        <v>1</v>
      </c>
      <c r="F2439" s="265" t="s">
        <v>2303</v>
      </c>
      <c r="G2439" s="263"/>
      <c r="H2439" s="266">
        <v>77.340000000000003</v>
      </c>
      <c r="I2439" s="267"/>
      <c r="J2439" s="263"/>
      <c r="K2439" s="263"/>
      <c r="L2439" s="268"/>
      <c r="M2439" s="269"/>
      <c r="N2439" s="270"/>
      <c r="O2439" s="270"/>
      <c r="P2439" s="270"/>
      <c r="Q2439" s="270"/>
      <c r="R2439" s="270"/>
      <c r="S2439" s="270"/>
      <c r="T2439" s="271"/>
      <c r="U2439" s="14"/>
      <c r="V2439" s="14"/>
      <c r="W2439" s="14"/>
      <c r="X2439" s="14"/>
      <c r="Y2439" s="14"/>
      <c r="Z2439" s="14"/>
      <c r="AA2439" s="14"/>
      <c r="AB2439" s="14"/>
      <c r="AC2439" s="14"/>
      <c r="AD2439" s="14"/>
      <c r="AE2439" s="14"/>
      <c r="AT2439" s="272" t="s">
        <v>364</v>
      </c>
      <c r="AU2439" s="272" t="s">
        <v>90</v>
      </c>
      <c r="AV2439" s="14" t="s">
        <v>90</v>
      </c>
      <c r="AW2439" s="14" t="s">
        <v>36</v>
      </c>
      <c r="AX2439" s="14" t="s">
        <v>81</v>
      </c>
      <c r="AY2439" s="272" t="s">
        <v>215</v>
      </c>
    </row>
    <row r="2440" s="13" customFormat="1">
      <c r="A2440" s="13"/>
      <c r="B2440" s="252"/>
      <c r="C2440" s="253"/>
      <c r="D2440" s="233" t="s">
        <v>364</v>
      </c>
      <c r="E2440" s="254" t="s">
        <v>1</v>
      </c>
      <c r="F2440" s="255" t="s">
        <v>395</v>
      </c>
      <c r="G2440" s="253"/>
      <c r="H2440" s="254" t="s">
        <v>1</v>
      </c>
      <c r="I2440" s="256"/>
      <c r="J2440" s="253"/>
      <c r="K2440" s="253"/>
      <c r="L2440" s="257"/>
      <c r="M2440" s="258"/>
      <c r="N2440" s="259"/>
      <c r="O2440" s="259"/>
      <c r="P2440" s="259"/>
      <c r="Q2440" s="259"/>
      <c r="R2440" s="259"/>
      <c r="S2440" s="259"/>
      <c r="T2440" s="260"/>
      <c r="U2440" s="13"/>
      <c r="V2440" s="13"/>
      <c r="W2440" s="13"/>
      <c r="X2440" s="13"/>
      <c r="Y2440" s="13"/>
      <c r="Z2440" s="13"/>
      <c r="AA2440" s="13"/>
      <c r="AB2440" s="13"/>
      <c r="AC2440" s="13"/>
      <c r="AD2440" s="13"/>
      <c r="AE2440" s="13"/>
      <c r="AT2440" s="261" t="s">
        <v>364</v>
      </c>
      <c r="AU2440" s="261" t="s">
        <v>90</v>
      </c>
      <c r="AV2440" s="13" t="s">
        <v>88</v>
      </c>
      <c r="AW2440" s="13" t="s">
        <v>36</v>
      </c>
      <c r="AX2440" s="13" t="s">
        <v>81</v>
      </c>
      <c r="AY2440" s="261" t="s">
        <v>215</v>
      </c>
    </row>
    <row r="2441" s="14" customFormat="1">
      <c r="A2441" s="14"/>
      <c r="B2441" s="262"/>
      <c r="C2441" s="263"/>
      <c r="D2441" s="233" t="s">
        <v>364</v>
      </c>
      <c r="E2441" s="264" t="s">
        <v>1</v>
      </c>
      <c r="F2441" s="265" t="s">
        <v>2304</v>
      </c>
      <c r="G2441" s="263"/>
      <c r="H2441" s="266">
        <v>18.300000000000001</v>
      </c>
      <c r="I2441" s="267"/>
      <c r="J2441" s="263"/>
      <c r="K2441" s="263"/>
      <c r="L2441" s="268"/>
      <c r="M2441" s="269"/>
      <c r="N2441" s="270"/>
      <c r="O2441" s="270"/>
      <c r="P2441" s="270"/>
      <c r="Q2441" s="270"/>
      <c r="R2441" s="270"/>
      <c r="S2441" s="270"/>
      <c r="T2441" s="271"/>
      <c r="U2441" s="14"/>
      <c r="V2441" s="14"/>
      <c r="W2441" s="14"/>
      <c r="X2441" s="14"/>
      <c r="Y2441" s="14"/>
      <c r="Z2441" s="14"/>
      <c r="AA2441" s="14"/>
      <c r="AB2441" s="14"/>
      <c r="AC2441" s="14"/>
      <c r="AD2441" s="14"/>
      <c r="AE2441" s="14"/>
      <c r="AT2441" s="272" t="s">
        <v>364</v>
      </c>
      <c r="AU2441" s="272" t="s">
        <v>90</v>
      </c>
      <c r="AV2441" s="14" t="s">
        <v>90</v>
      </c>
      <c r="AW2441" s="14" t="s">
        <v>36</v>
      </c>
      <c r="AX2441" s="14" t="s">
        <v>81</v>
      </c>
      <c r="AY2441" s="272" t="s">
        <v>215</v>
      </c>
    </row>
    <row r="2442" s="13" customFormat="1">
      <c r="A2442" s="13"/>
      <c r="B2442" s="252"/>
      <c r="C2442" s="253"/>
      <c r="D2442" s="233" t="s">
        <v>364</v>
      </c>
      <c r="E2442" s="254" t="s">
        <v>1</v>
      </c>
      <c r="F2442" s="255" t="s">
        <v>401</v>
      </c>
      <c r="G2442" s="253"/>
      <c r="H2442" s="254" t="s">
        <v>1</v>
      </c>
      <c r="I2442" s="256"/>
      <c r="J2442" s="253"/>
      <c r="K2442" s="253"/>
      <c r="L2442" s="257"/>
      <c r="M2442" s="258"/>
      <c r="N2442" s="259"/>
      <c r="O2442" s="259"/>
      <c r="P2442" s="259"/>
      <c r="Q2442" s="259"/>
      <c r="R2442" s="259"/>
      <c r="S2442" s="259"/>
      <c r="T2442" s="260"/>
      <c r="U2442" s="13"/>
      <c r="V2442" s="13"/>
      <c r="W2442" s="13"/>
      <c r="X2442" s="13"/>
      <c r="Y2442" s="13"/>
      <c r="Z2442" s="13"/>
      <c r="AA2442" s="13"/>
      <c r="AB2442" s="13"/>
      <c r="AC2442" s="13"/>
      <c r="AD2442" s="13"/>
      <c r="AE2442" s="13"/>
      <c r="AT2442" s="261" t="s">
        <v>364</v>
      </c>
      <c r="AU2442" s="261" t="s">
        <v>90</v>
      </c>
      <c r="AV2442" s="13" t="s">
        <v>88</v>
      </c>
      <c r="AW2442" s="13" t="s">
        <v>36</v>
      </c>
      <c r="AX2442" s="13" t="s">
        <v>81</v>
      </c>
      <c r="AY2442" s="261" t="s">
        <v>215</v>
      </c>
    </row>
    <row r="2443" s="14" customFormat="1">
      <c r="A2443" s="14"/>
      <c r="B2443" s="262"/>
      <c r="C2443" s="263"/>
      <c r="D2443" s="233" t="s">
        <v>364</v>
      </c>
      <c r="E2443" s="264" t="s">
        <v>1</v>
      </c>
      <c r="F2443" s="265" t="s">
        <v>2305</v>
      </c>
      <c r="G2443" s="263"/>
      <c r="H2443" s="266">
        <v>74.775000000000006</v>
      </c>
      <c r="I2443" s="267"/>
      <c r="J2443" s="263"/>
      <c r="K2443" s="263"/>
      <c r="L2443" s="268"/>
      <c r="M2443" s="269"/>
      <c r="N2443" s="270"/>
      <c r="O2443" s="270"/>
      <c r="P2443" s="270"/>
      <c r="Q2443" s="270"/>
      <c r="R2443" s="270"/>
      <c r="S2443" s="270"/>
      <c r="T2443" s="271"/>
      <c r="U2443" s="14"/>
      <c r="V2443" s="14"/>
      <c r="W2443" s="14"/>
      <c r="X2443" s="14"/>
      <c r="Y2443" s="14"/>
      <c r="Z2443" s="14"/>
      <c r="AA2443" s="14"/>
      <c r="AB2443" s="14"/>
      <c r="AC2443" s="14"/>
      <c r="AD2443" s="14"/>
      <c r="AE2443" s="14"/>
      <c r="AT2443" s="272" t="s">
        <v>364</v>
      </c>
      <c r="AU2443" s="272" t="s">
        <v>90</v>
      </c>
      <c r="AV2443" s="14" t="s">
        <v>90</v>
      </c>
      <c r="AW2443" s="14" t="s">
        <v>36</v>
      </c>
      <c r="AX2443" s="14" t="s">
        <v>81</v>
      </c>
      <c r="AY2443" s="272" t="s">
        <v>215</v>
      </c>
    </row>
    <row r="2444" s="15" customFormat="1">
      <c r="A2444" s="15"/>
      <c r="B2444" s="273"/>
      <c r="C2444" s="274"/>
      <c r="D2444" s="233" t="s">
        <v>364</v>
      </c>
      <c r="E2444" s="275" t="s">
        <v>1</v>
      </c>
      <c r="F2444" s="276" t="s">
        <v>368</v>
      </c>
      <c r="G2444" s="274"/>
      <c r="H2444" s="277">
        <v>170.41499999999999</v>
      </c>
      <c r="I2444" s="278"/>
      <c r="J2444" s="274"/>
      <c r="K2444" s="274"/>
      <c r="L2444" s="279"/>
      <c r="M2444" s="280"/>
      <c r="N2444" s="281"/>
      <c r="O2444" s="281"/>
      <c r="P2444" s="281"/>
      <c r="Q2444" s="281"/>
      <c r="R2444" s="281"/>
      <c r="S2444" s="281"/>
      <c r="T2444" s="282"/>
      <c r="U2444" s="15"/>
      <c r="V2444" s="15"/>
      <c r="W2444" s="15"/>
      <c r="X2444" s="15"/>
      <c r="Y2444" s="15"/>
      <c r="Z2444" s="15"/>
      <c r="AA2444" s="15"/>
      <c r="AB2444" s="15"/>
      <c r="AC2444" s="15"/>
      <c r="AD2444" s="15"/>
      <c r="AE2444" s="15"/>
      <c r="AT2444" s="283" t="s">
        <v>364</v>
      </c>
      <c r="AU2444" s="283" t="s">
        <v>90</v>
      </c>
      <c r="AV2444" s="15" t="s">
        <v>214</v>
      </c>
      <c r="AW2444" s="15" t="s">
        <v>36</v>
      </c>
      <c r="AX2444" s="15" t="s">
        <v>88</v>
      </c>
      <c r="AY2444" s="283" t="s">
        <v>215</v>
      </c>
    </row>
    <row r="2445" s="2" customFormat="1" ht="24.15" customHeight="1">
      <c r="A2445" s="39"/>
      <c r="B2445" s="40"/>
      <c r="C2445" s="220" t="s">
        <v>2306</v>
      </c>
      <c r="D2445" s="220" t="s">
        <v>216</v>
      </c>
      <c r="E2445" s="221" t="s">
        <v>2307</v>
      </c>
      <c r="F2445" s="222" t="s">
        <v>2308</v>
      </c>
      <c r="G2445" s="223" t="s">
        <v>797</v>
      </c>
      <c r="H2445" s="224">
        <v>113.61</v>
      </c>
      <c r="I2445" s="225"/>
      <c r="J2445" s="226">
        <f>ROUND(I2445*H2445,2)</f>
        <v>0</v>
      </c>
      <c r="K2445" s="222" t="s">
        <v>359</v>
      </c>
      <c r="L2445" s="45"/>
      <c r="M2445" s="227" t="s">
        <v>1</v>
      </c>
      <c r="N2445" s="228" t="s">
        <v>46</v>
      </c>
      <c r="O2445" s="92"/>
      <c r="P2445" s="229">
        <f>O2445*H2445</f>
        <v>0</v>
      </c>
      <c r="Q2445" s="229">
        <v>0.00016000000000000001</v>
      </c>
      <c r="R2445" s="229">
        <f>Q2445*H2445</f>
        <v>0.018177600000000002</v>
      </c>
      <c r="S2445" s="229">
        <v>0</v>
      </c>
      <c r="T2445" s="230">
        <f>S2445*H2445</f>
        <v>0</v>
      </c>
      <c r="U2445" s="39"/>
      <c r="V2445" s="39"/>
      <c r="W2445" s="39"/>
      <c r="X2445" s="39"/>
      <c r="Y2445" s="39"/>
      <c r="Z2445" s="39"/>
      <c r="AA2445" s="39"/>
      <c r="AB2445" s="39"/>
      <c r="AC2445" s="39"/>
      <c r="AD2445" s="39"/>
      <c r="AE2445" s="39"/>
      <c r="AR2445" s="231" t="s">
        <v>291</v>
      </c>
      <c r="AT2445" s="231" t="s">
        <v>216</v>
      </c>
      <c r="AU2445" s="231" t="s">
        <v>90</v>
      </c>
      <c r="AY2445" s="18" t="s">
        <v>215</v>
      </c>
      <c r="BE2445" s="232">
        <f>IF(N2445="základní",J2445,0)</f>
        <v>0</v>
      </c>
      <c r="BF2445" s="232">
        <f>IF(N2445="snížená",J2445,0)</f>
        <v>0</v>
      </c>
      <c r="BG2445" s="232">
        <f>IF(N2445="zákl. přenesená",J2445,0)</f>
        <v>0</v>
      </c>
      <c r="BH2445" s="232">
        <f>IF(N2445="sníž. přenesená",J2445,0)</f>
        <v>0</v>
      </c>
      <c r="BI2445" s="232">
        <f>IF(N2445="nulová",J2445,0)</f>
        <v>0</v>
      </c>
      <c r="BJ2445" s="18" t="s">
        <v>88</v>
      </c>
      <c r="BK2445" s="232">
        <f>ROUND(I2445*H2445,2)</f>
        <v>0</v>
      </c>
      <c r="BL2445" s="18" t="s">
        <v>291</v>
      </c>
      <c r="BM2445" s="231" t="s">
        <v>2309</v>
      </c>
    </row>
    <row r="2446" s="2" customFormat="1">
      <c r="A2446" s="39"/>
      <c r="B2446" s="40"/>
      <c r="C2446" s="41"/>
      <c r="D2446" s="233" t="s">
        <v>221</v>
      </c>
      <c r="E2446" s="41"/>
      <c r="F2446" s="234" t="s">
        <v>2310</v>
      </c>
      <c r="G2446" s="41"/>
      <c r="H2446" s="41"/>
      <c r="I2446" s="235"/>
      <c r="J2446" s="41"/>
      <c r="K2446" s="41"/>
      <c r="L2446" s="45"/>
      <c r="M2446" s="236"/>
      <c r="N2446" s="237"/>
      <c r="O2446" s="92"/>
      <c r="P2446" s="92"/>
      <c r="Q2446" s="92"/>
      <c r="R2446" s="92"/>
      <c r="S2446" s="92"/>
      <c r="T2446" s="93"/>
      <c r="U2446" s="39"/>
      <c r="V2446" s="39"/>
      <c r="W2446" s="39"/>
      <c r="X2446" s="39"/>
      <c r="Y2446" s="39"/>
      <c r="Z2446" s="39"/>
      <c r="AA2446" s="39"/>
      <c r="AB2446" s="39"/>
      <c r="AC2446" s="39"/>
      <c r="AD2446" s="39"/>
      <c r="AE2446" s="39"/>
      <c r="AT2446" s="18" t="s">
        <v>221</v>
      </c>
      <c r="AU2446" s="18" t="s">
        <v>90</v>
      </c>
    </row>
    <row r="2447" s="2" customFormat="1">
      <c r="A2447" s="39"/>
      <c r="B2447" s="40"/>
      <c r="C2447" s="41"/>
      <c r="D2447" s="250" t="s">
        <v>362</v>
      </c>
      <c r="E2447" s="41"/>
      <c r="F2447" s="251" t="s">
        <v>2311</v>
      </c>
      <c r="G2447" s="41"/>
      <c r="H2447" s="41"/>
      <c r="I2447" s="235"/>
      <c r="J2447" s="41"/>
      <c r="K2447" s="41"/>
      <c r="L2447" s="45"/>
      <c r="M2447" s="236"/>
      <c r="N2447" s="237"/>
      <c r="O2447" s="92"/>
      <c r="P2447" s="92"/>
      <c r="Q2447" s="92"/>
      <c r="R2447" s="92"/>
      <c r="S2447" s="92"/>
      <c r="T2447" s="93"/>
      <c r="U2447" s="39"/>
      <c r="V2447" s="39"/>
      <c r="W2447" s="39"/>
      <c r="X2447" s="39"/>
      <c r="Y2447" s="39"/>
      <c r="Z2447" s="39"/>
      <c r="AA2447" s="39"/>
      <c r="AB2447" s="39"/>
      <c r="AC2447" s="39"/>
      <c r="AD2447" s="39"/>
      <c r="AE2447" s="39"/>
      <c r="AT2447" s="18" t="s">
        <v>362</v>
      </c>
      <c r="AU2447" s="18" t="s">
        <v>90</v>
      </c>
    </row>
    <row r="2448" s="13" customFormat="1">
      <c r="A2448" s="13"/>
      <c r="B2448" s="252"/>
      <c r="C2448" s="253"/>
      <c r="D2448" s="233" t="s">
        <v>364</v>
      </c>
      <c r="E2448" s="254" t="s">
        <v>1</v>
      </c>
      <c r="F2448" s="255" t="s">
        <v>2302</v>
      </c>
      <c r="G2448" s="253"/>
      <c r="H2448" s="254" t="s">
        <v>1</v>
      </c>
      <c r="I2448" s="256"/>
      <c r="J2448" s="253"/>
      <c r="K2448" s="253"/>
      <c r="L2448" s="257"/>
      <c r="M2448" s="258"/>
      <c r="N2448" s="259"/>
      <c r="O2448" s="259"/>
      <c r="P2448" s="259"/>
      <c r="Q2448" s="259"/>
      <c r="R2448" s="259"/>
      <c r="S2448" s="259"/>
      <c r="T2448" s="260"/>
      <c r="U2448" s="13"/>
      <c r="V2448" s="13"/>
      <c r="W2448" s="13"/>
      <c r="X2448" s="13"/>
      <c r="Y2448" s="13"/>
      <c r="Z2448" s="13"/>
      <c r="AA2448" s="13"/>
      <c r="AB2448" s="13"/>
      <c r="AC2448" s="13"/>
      <c r="AD2448" s="13"/>
      <c r="AE2448" s="13"/>
      <c r="AT2448" s="261" t="s">
        <v>364</v>
      </c>
      <c r="AU2448" s="261" t="s">
        <v>90</v>
      </c>
      <c r="AV2448" s="13" t="s">
        <v>88</v>
      </c>
      <c r="AW2448" s="13" t="s">
        <v>36</v>
      </c>
      <c r="AX2448" s="13" t="s">
        <v>81</v>
      </c>
      <c r="AY2448" s="261" t="s">
        <v>215</v>
      </c>
    </row>
    <row r="2449" s="13" customFormat="1">
      <c r="A2449" s="13"/>
      <c r="B2449" s="252"/>
      <c r="C2449" s="253"/>
      <c r="D2449" s="233" t="s">
        <v>364</v>
      </c>
      <c r="E2449" s="254" t="s">
        <v>1</v>
      </c>
      <c r="F2449" s="255" t="s">
        <v>389</v>
      </c>
      <c r="G2449" s="253"/>
      <c r="H2449" s="254" t="s">
        <v>1</v>
      </c>
      <c r="I2449" s="256"/>
      <c r="J2449" s="253"/>
      <c r="K2449" s="253"/>
      <c r="L2449" s="257"/>
      <c r="M2449" s="258"/>
      <c r="N2449" s="259"/>
      <c r="O2449" s="259"/>
      <c r="P2449" s="259"/>
      <c r="Q2449" s="259"/>
      <c r="R2449" s="259"/>
      <c r="S2449" s="259"/>
      <c r="T2449" s="260"/>
      <c r="U2449" s="13"/>
      <c r="V2449" s="13"/>
      <c r="W2449" s="13"/>
      <c r="X2449" s="13"/>
      <c r="Y2449" s="13"/>
      <c r="Z2449" s="13"/>
      <c r="AA2449" s="13"/>
      <c r="AB2449" s="13"/>
      <c r="AC2449" s="13"/>
      <c r="AD2449" s="13"/>
      <c r="AE2449" s="13"/>
      <c r="AT2449" s="261" t="s">
        <v>364</v>
      </c>
      <c r="AU2449" s="261" t="s">
        <v>90</v>
      </c>
      <c r="AV2449" s="13" t="s">
        <v>88</v>
      </c>
      <c r="AW2449" s="13" t="s">
        <v>36</v>
      </c>
      <c r="AX2449" s="13" t="s">
        <v>81</v>
      </c>
      <c r="AY2449" s="261" t="s">
        <v>215</v>
      </c>
    </row>
    <row r="2450" s="14" customFormat="1">
      <c r="A2450" s="14"/>
      <c r="B2450" s="262"/>
      <c r="C2450" s="263"/>
      <c r="D2450" s="233" t="s">
        <v>364</v>
      </c>
      <c r="E2450" s="264" t="s">
        <v>1</v>
      </c>
      <c r="F2450" s="265" t="s">
        <v>2312</v>
      </c>
      <c r="G2450" s="263"/>
      <c r="H2450" s="266">
        <v>51.560000000000002</v>
      </c>
      <c r="I2450" s="267"/>
      <c r="J2450" s="263"/>
      <c r="K2450" s="263"/>
      <c r="L2450" s="268"/>
      <c r="M2450" s="269"/>
      <c r="N2450" s="270"/>
      <c r="O2450" s="270"/>
      <c r="P2450" s="270"/>
      <c r="Q2450" s="270"/>
      <c r="R2450" s="270"/>
      <c r="S2450" s="270"/>
      <c r="T2450" s="271"/>
      <c r="U2450" s="14"/>
      <c r="V2450" s="14"/>
      <c r="W2450" s="14"/>
      <c r="X2450" s="14"/>
      <c r="Y2450" s="14"/>
      <c r="Z2450" s="14"/>
      <c r="AA2450" s="14"/>
      <c r="AB2450" s="14"/>
      <c r="AC2450" s="14"/>
      <c r="AD2450" s="14"/>
      <c r="AE2450" s="14"/>
      <c r="AT2450" s="272" t="s">
        <v>364</v>
      </c>
      <c r="AU2450" s="272" t="s">
        <v>90</v>
      </c>
      <c r="AV2450" s="14" t="s">
        <v>90</v>
      </c>
      <c r="AW2450" s="14" t="s">
        <v>36</v>
      </c>
      <c r="AX2450" s="14" t="s">
        <v>81</v>
      </c>
      <c r="AY2450" s="272" t="s">
        <v>215</v>
      </c>
    </row>
    <row r="2451" s="13" customFormat="1">
      <c r="A2451" s="13"/>
      <c r="B2451" s="252"/>
      <c r="C2451" s="253"/>
      <c r="D2451" s="233" t="s">
        <v>364</v>
      </c>
      <c r="E2451" s="254" t="s">
        <v>1</v>
      </c>
      <c r="F2451" s="255" t="s">
        <v>395</v>
      </c>
      <c r="G2451" s="253"/>
      <c r="H2451" s="254" t="s">
        <v>1</v>
      </c>
      <c r="I2451" s="256"/>
      <c r="J2451" s="253"/>
      <c r="K2451" s="253"/>
      <c r="L2451" s="257"/>
      <c r="M2451" s="258"/>
      <c r="N2451" s="259"/>
      <c r="O2451" s="259"/>
      <c r="P2451" s="259"/>
      <c r="Q2451" s="259"/>
      <c r="R2451" s="259"/>
      <c r="S2451" s="259"/>
      <c r="T2451" s="260"/>
      <c r="U2451" s="13"/>
      <c r="V2451" s="13"/>
      <c r="W2451" s="13"/>
      <c r="X2451" s="13"/>
      <c r="Y2451" s="13"/>
      <c r="Z2451" s="13"/>
      <c r="AA2451" s="13"/>
      <c r="AB2451" s="13"/>
      <c r="AC2451" s="13"/>
      <c r="AD2451" s="13"/>
      <c r="AE2451" s="13"/>
      <c r="AT2451" s="261" t="s">
        <v>364</v>
      </c>
      <c r="AU2451" s="261" t="s">
        <v>90</v>
      </c>
      <c r="AV2451" s="13" t="s">
        <v>88</v>
      </c>
      <c r="AW2451" s="13" t="s">
        <v>36</v>
      </c>
      <c r="AX2451" s="13" t="s">
        <v>81</v>
      </c>
      <c r="AY2451" s="261" t="s">
        <v>215</v>
      </c>
    </row>
    <row r="2452" s="14" customFormat="1">
      <c r="A2452" s="14"/>
      <c r="B2452" s="262"/>
      <c r="C2452" s="263"/>
      <c r="D2452" s="233" t="s">
        <v>364</v>
      </c>
      <c r="E2452" s="264" t="s">
        <v>1</v>
      </c>
      <c r="F2452" s="265" t="s">
        <v>2313</v>
      </c>
      <c r="G2452" s="263"/>
      <c r="H2452" s="266">
        <v>12.199999999999999</v>
      </c>
      <c r="I2452" s="267"/>
      <c r="J2452" s="263"/>
      <c r="K2452" s="263"/>
      <c r="L2452" s="268"/>
      <c r="M2452" s="269"/>
      <c r="N2452" s="270"/>
      <c r="O2452" s="270"/>
      <c r="P2452" s="270"/>
      <c r="Q2452" s="270"/>
      <c r="R2452" s="270"/>
      <c r="S2452" s="270"/>
      <c r="T2452" s="271"/>
      <c r="U2452" s="14"/>
      <c r="V2452" s="14"/>
      <c r="W2452" s="14"/>
      <c r="X2452" s="14"/>
      <c r="Y2452" s="14"/>
      <c r="Z2452" s="14"/>
      <c r="AA2452" s="14"/>
      <c r="AB2452" s="14"/>
      <c r="AC2452" s="14"/>
      <c r="AD2452" s="14"/>
      <c r="AE2452" s="14"/>
      <c r="AT2452" s="272" t="s">
        <v>364</v>
      </c>
      <c r="AU2452" s="272" t="s">
        <v>90</v>
      </c>
      <c r="AV2452" s="14" t="s">
        <v>90</v>
      </c>
      <c r="AW2452" s="14" t="s">
        <v>36</v>
      </c>
      <c r="AX2452" s="14" t="s">
        <v>81</v>
      </c>
      <c r="AY2452" s="272" t="s">
        <v>215</v>
      </c>
    </row>
    <row r="2453" s="13" customFormat="1">
      <c r="A2453" s="13"/>
      <c r="B2453" s="252"/>
      <c r="C2453" s="253"/>
      <c r="D2453" s="233" t="s">
        <v>364</v>
      </c>
      <c r="E2453" s="254" t="s">
        <v>1</v>
      </c>
      <c r="F2453" s="255" t="s">
        <v>401</v>
      </c>
      <c r="G2453" s="253"/>
      <c r="H2453" s="254" t="s">
        <v>1</v>
      </c>
      <c r="I2453" s="256"/>
      <c r="J2453" s="253"/>
      <c r="K2453" s="253"/>
      <c r="L2453" s="257"/>
      <c r="M2453" s="258"/>
      <c r="N2453" s="259"/>
      <c r="O2453" s="259"/>
      <c r="P2453" s="259"/>
      <c r="Q2453" s="259"/>
      <c r="R2453" s="259"/>
      <c r="S2453" s="259"/>
      <c r="T2453" s="260"/>
      <c r="U2453" s="13"/>
      <c r="V2453" s="13"/>
      <c r="W2453" s="13"/>
      <c r="X2453" s="13"/>
      <c r="Y2453" s="13"/>
      <c r="Z2453" s="13"/>
      <c r="AA2453" s="13"/>
      <c r="AB2453" s="13"/>
      <c r="AC2453" s="13"/>
      <c r="AD2453" s="13"/>
      <c r="AE2453" s="13"/>
      <c r="AT2453" s="261" t="s">
        <v>364</v>
      </c>
      <c r="AU2453" s="261" t="s">
        <v>90</v>
      </c>
      <c r="AV2453" s="13" t="s">
        <v>88</v>
      </c>
      <c r="AW2453" s="13" t="s">
        <v>36</v>
      </c>
      <c r="AX2453" s="13" t="s">
        <v>81</v>
      </c>
      <c r="AY2453" s="261" t="s">
        <v>215</v>
      </c>
    </row>
    <row r="2454" s="14" customFormat="1">
      <c r="A2454" s="14"/>
      <c r="B2454" s="262"/>
      <c r="C2454" s="263"/>
      <c r="D2454" s="233" t="s">
        <v>364</v>
      </c>
      <c r="E2454" s="264" t="s">
        <v>1</v>
      </c>
      <c r="F2454" s="265" t="s">
        <v>2314</v>
      </c>
      <c r="G2454" s="263"/>
      <c r="H2454" s="266">
        <v>49.850000000000001</v>
      </c>
      <c r="I2454" s="267"/>
      <c r="J2454" s="263"/>
      <c r="K2454" s="263"/>
      <c r="L2454" s="268"/>
      <c r="M2454" s="269"/>
      <c r="N2454" s="270"/>
      <c r="O2454" s="270"/>
      <c r="P2454" s="270"/>
      <c r="Q2454" s="270"/>
      <c r="R2454" s="270"/>
      <c r="S2454" s="270"/>
      <c r="T2454" s="271"/>
      <c r="U2454" s="14"/>
      <c r="V2454" s="14"/>
      <c r="W2454" s="14"/>
      <c r="X2454" s="14"/>
      <c r="Y2454" s="14"/>
      <c r="Z2454" s="14"/>
      <c r="AA2454" s="14"/>
      <c r="AB2454" s="14"/>
      <c r="AC2454" s="14"/>
      <c r="AD2454" s="14"/>
      <c r="AE2454" s="14"/>
      <c r="AT2454" s="272" t="s">
        <v>364</v>
      </c>
      <c r="AU2454" s="272" t="s">
        <v>90</v>
      </c>
      <c r="AV2454" s="14" t="s">
        <v>90</v>
      </c>
      <c r="AW2454" s="14" t="s">
        <v>36</v>
      </c>
      <c r="AX2454" s="14" t="s">
        <v>81</v>
      </c>
      <c r="AY2454" s="272" t="s">
        <v>215</v>
      </c>
    </row>
    <row r="2455" s="15" customFormat="1">
      <c r="A2455" s="15"/>
      <c r="B2455" s="273"/>
      <c r="C2455" s="274"/>
      <c r="D2455" s="233" t="s">
        <v>364</v>
      </c>
      <c r="E2455" s="275" t="s">
        <v>1</v>
      </c>
      <c r="F2455" s="276" t="s">
        <v>368</v>
      </c>
      <c r="G2455" s="274"/>
      <c r="H2455" s="277">
        <v>113.61</v>
      </c>
      <c r="I2455" s="278"/>
      <c r="J2455" s="274"/>
      <c r="K2455" s="274"/>
      <c r="L2455" s="279"/>
      <c r="M2455" s="280"/>
      <c r="N2455" s="281"/>
      <c r="O2455" s="281"/>
      <c r="P2455" s="281"/>
      <c r="Q2455" s="281"/>
      <c r="R2455" s="281"/>
      <c r="S2455" s="281"/>
      <c r="T2455" s="282"/>
      <c r="U2455" s="15"/>
      <c r="V2455" s="15"/>
      <c r="W2455" s="15"/>
      <c r="X2455" s="15"/>
      <c r="Y2455" s="15"/>
      <c r="Z2455" s="15"/>
      <c r="AA2455" s="15"/>
      <c r="AB2455" s="15"/>
      <c r="AC2455" s="15"/>
      <c r="AD2455" s="15"/>
      <c r="AE2455" s="15"/>
      <c r="AT2455" s="283" t="s">
        <v>364</v>
      </c>
      <c r="AU2455" s="283" t="s">
        <v>90</v>
      </c>
      <c r="AV2455" s="15" t="s">
        <v>214</v>
      </c>
      <c r="AW2455" s="15" t="s">
        <v>36</v>
      </c>
      <c r="AX2455" s="15" t="s">
        <v>88</v>
      </c>
      <c r="AY2455" s="283" t="s">
        <v>215</v>
      </c>
    </row>
    <row r="2456" s="2" customFormat="1" ht="24.15" customHeight="1">
      <c r="A2456" s="39"/>
      <c r="B2456" s="40"/>
      <c r="C2456" s="220" t="s">
        <v>2315</v>
      </c>
      <c r="D2456" s="220" t="s">
        <v>216</v>
      </c>
      <c r="E2456" s="221" t="s">
        <v>2316</v>
      </c>
      <c r="F2456" s="222" t="s">
        <v>2317</v>
      </c>
      <c r="G2456" s="223" t="s">
        <v>716</v>
      </c>
      <c r="H2456" s="224">
        <v>38</v>
      </c>
      <c r="I2456" s="225"/>
      <c r="J2456" s="226">
        <f>ROUND(I2456*H2456,2)</f>
        <v>0</v>
      </c>
      <c r="K2456" s="222" t="s">
        <v>359</v>
      </c>
      <c r="L2456" s="45"/>
      <c r="M2456" s="227" t="s">
        <v>1</v>
      </c>
      <c r="N2456" s="228" t="s">
        <v>46</v>
      </c>
      <c r="O2456" s="92"/>
      <c r="P2456" s="229">
        <f>O2456*H2456</f>
        <v>0</v>
      </c>
      <c r="Q2456" s="229">
        <v>0.00029999999999999997</v>
      </c>
      <c r="R2456" s="229">
        <f>Q2456*H2456</f>
        <v>0.011399999999999999</v>
      </c>
      <c r="S2456" s="229">
        <v>0</v>
      </c>
      <c r="T2456" s="230">
        <f>S2456*H2456</f>
        <v>0</v>
      </c>
      <c r="U2456" s="39"/>
      <c r="V2456" s="39"/>
      <c r="W2456" s="39"/>
      <c r="X2456" s="39"/>
      <c r="Y2456" s="39"/>
      <c r="Z2456" s="39"/>
      <c r="AA2456" s="39"/>
      <c r="AB2456" s="39"/>
      <c r="AC2456" s="39"/>
      <c r="AD2456" s="39"/>
      <c r="AE2456" s="39"/>
      <c r="AR2456" s="231" t="s">
        <v>291</v>
      </c>
      <c r="AT2456" s="231" t="s">
        <v>216</v>
      </c>
      <c r="AU2456" s="231" t="s">
        <v>90</v>
      </c>
      <c r="AY2456" s="18" t="s">
        <v>215</v>
      </c>
      <c r="BE2456" s="232">
        <f>IF(N2456="základní",J2456,0)</f>
        <v>0</v>
      </c>
      <c r="BF2456" s="232">
        <f>IF(N2456="snížená",J2456,0)</f>
        <v>0</v>
      </c>
      <c r="BG2456" s="232">
        <f>IF(N2456="zákl. přenesená",J2456,0)</f>
        <v>0</v>
      </c>
      <c r="BH2456" s="232">
        <f>IF(N2456="sníž. přenesená",J2456,0)</f>
        <v>0</v>
      </c>
      <c r="BI2456" s="232">
        <f>IF(N2456="nulová",J2456,0)</f>
        <v>0</v>
      </c>
      <c r="BJ2456" s="18" t="s">
        <v>88</v>
      </c>
      <c r="BK2456" s="232">
        <f>ROUND(I2456*H2456,2)</f>
        <v>0</v>
      </c>
      <c r="BL2456" s="18" t="s">
        <v>291</v>
      </c>
      <c r="BM2456" s="231" t="s">
        <v>2318</v>
      </c>
    </row>
    <row r="2457" s="2" customFormat="1">
      <c r="A2457" s="39"/>
      <c r="B2457" s="40"/>
      <c r="C2457" s="41"/>
      <c r="D2457" s="233" t="s">
        <v>221</v>
      </c>
      <c r="E2457" s="41"/>
      <c r="F2457" s="234" t="s">
        <v>2319</v>
      </c>
      <c r="G2457" s="41"/>
      <c r="H2457" s="41"/>
      <c r="I2457" s="235"/>
      <c r="J2457" s="41"/>
      <c r="K2457" s="41"/>
      <c r="L2457" s="45"/>
      <c r="M2457" s="236"/>
      <c r="N2457" s="237"/>
      <c r="O2457" s="92"/>
      <c r="P2457" s="92"/>
      <c r="Q2457" s="92"/>
      <c r="R2457" s="92"/>
      <c r="S2457" s="92"/>
      <c r="T2457" s="93"/>
      <c r="U2457" s="39"/>
      <c r="V2457" s="39"/>
      <c r="W2457" s="39"/>
      <c r="X2457" s="39"/>
      <c r="Y2457" s="39"/>
      <c r="Z2457" s="39"/>
      <c r="AA2457" s="39"/>
      <c r="AB2457" s="39"/>
      <c r="AC2457" s="39"/>
      <c r="AD2457" s="39"/>
      <c r="AE2457" s="39"/>
      <c r="AT2457" s="18" t="s">
        <v>221</v>
      </c>
      <c r="AU2457" s="18" t="s">
        <v>90</v>
      </c>
    </row>
    <row r="2458" s="2" customFormat="1">
      <c r="A2458" s="39"/>
      <c r="B2458" s="40"/>
      <c r="C2458" s="41"/>
      <c r="D2458" s="250" t="s">
        <v>362</v>
      </c>
      <c r="E2458" s="41"/>
      <c r="F2458" s="251" t="s">
        <v>2320</v>
      </c>
      <c r="G2458" s="41"/>
      <c r="H2458" s="41"/>
      <c r="I2458" s="235"/>
      <c r="J2458" s="41"/>
      <c r="K2458" s="41"/>
      <c r="L2458" s="45"/>
      <c r="M2458" s="236"/>
      <c r="N2458" s="237"/>
      <c r="O2458" s="92"/>
      <c r="P2458" s="92"/>
      <c r="Q2458" s="92"/>
      <c r="R2458" s="92"/>
      <c r="S2458" s="92"/>
      <c r="T2458" s="93"/>
      <c r="U2458" s="39"/>
      <c r="V2458" s="39"/>
      <c r="W2458" s="39"/>
      <c r="X2458" s="39"/>
      <c r="Y2458" s="39"/>
      <c r="Z2458" s="39"/>
      <c r="AA2458" s="39"/>
      <c r="AB2458" s="39"/>
      <c r="AC2458" s="39"/>
      <c r="AD2458" s="39"/>
      <c r="AE2458" s="39"/>
      <c r="AT2458" s="18" t="s">
        <v>362</v>
      </c>
      <c r="AU2458" s="18" t="s">
        <v>90</v>
      </c>
    </row>
    <row r="2459" s="13" customFormat="1">
      <c r="A2459" s="13"/>
      <c r="B2459" s="252"/>
      <c r="C2459" s="253"/>
      <c r="D2459" s="233" t="s">
        <v>364</v>
      </c>
      <c r="E2459" s="254" t="s">
        <v>1</v>
      </c>
      <c r="F2459" s="255" t="s">
        <v>2321</v>
      </c>
      <c r="G2459" s="253"/>
      <c r="H2459" s="254" t="s">
        <v>1</v>
      </c>
      <c r="I2459" s="256"/>
      <c r="J2459" s="253"/>
      <c r="K2459" s="253"/>
      <c r="L2459" s="257"/>
      <c r="M2459" s="258"/>
      <c r="N2459" s="259"/>
      <c r="O2459" s="259"/>
      <c r="P2459" s="259"/>
      <c r="Q2459" s="259"/>
      <c r="R2459" s="259"/>
      <c r="S2459" s="259"/>
      <c r="T2459" s="260"/>
      <c r="U2459" s="13"/>
      <c r="V2459" s="13"/>
      <c r="W2459" s="13"/>
      <c r="X2459" s="13"/>
      <c r="Y2459" s="13"/>
      <c r="Z2459" s="13"/>
      <c r="AA2459" s="13"/>
      <c r="AB2459" s="13"/>
      <c r="AC2459" s="13"/>
      <c r="AD2459" s="13"/>
      <c r="AE2459" s="13"/>
      <c r="AT2459" s="261" t="s">
        <v>364</v>
      </c>
      <c r="AU2459" s="261" t="s">
        <v>90</v>
      </c>
      <c r="AV2459" s="13" t="s">
        <v>88</v>
      </c>
      <c r="AW2459" s="13" t="s">
        <v>36</v>
      </c>
      <c r="AX2459" s="13" t="s">
        <v>81</v>
      </c>
      <c r="AY2459" s="261" t="s">
        <v>215</v>
      </c>
    </row>
    <row r="2460" s="14" customFormat="1">
      <c r="A2460" s="14"/>
      <c r="B2460" s="262"/>
      <c r="C2460" s="263"/>
      <c r="D2460" s="233" t="s">
        <v>364</v>
      </c>
      <c r="E2460" s="264" t="s">
        <v>1</v>
      </c>
      <c r="F2460" s="265" t="s">
        <v>261</v>
      </c>
      <c r="G2460" s="263"/>
      <c r="H2460" s="266">
        <v>10</v>
      </c>
      <c r="I2460" s="267"/>
      <c r="J2460" s="263"/>
      <c r="K2460" s="263"/>
      <c r="L2460" s="268"/>
      <c r="M2460" s="269"/>
      <c r="N2460" s="270"/>
      <c r="O2460" s="270"/>
      <c r="P2460" s="270"/>
      <c r="Q2460" s="270"/>
      <c r="R2460" s="270"/>
      <c r="S2460" s="270"/>
      <c r="T2460" s="271"/>
      <c r="U2460" s="14"/>
      <c r="V2460" s="14"/>
      <c r="W2460" s="14"/>
      <c r="X2460" s="14"/>
      <c r="Y2460" s="14"/>
      <c r="Z2460" s="14"/>
      <c r="AA2460" s="14"/>
      <c r="AB2460" s="14"/>
      <c r="AC2460" s="14"/>
      <c r="AD2460" s="14"/>
      <c r="AE2460" s="14"/>
      <c r="AT2460" s="272" t="s">
        <v>364</v>
      </c>
      <c r="AU2460" s="272" t="s">
        <v>90</v>
      </c>
      <c r="AV2460" s="14" t="s">
        <v>90</v>
      </c>
      <c r="AW2460" s="14" t="s">
        <v>36</v>
      </c>
      <c r="AX2460" s="14" t="s">
        <v>81</v>
      </c>
      <c r="AY2460" s="272" t="s">
        <v>215</v>
      </c>
    </row>
    <row r="2461" s="13" customFormat="1">
      <c r="A2461" s="13"/>
      <c r="B2461" s="252"/>
      <c r="C2461" s="253"/>
      <c r="D2461" s="233" t="s">
        <v>364</v>
      </c>
      <c r="E2461" s="254" t="s">
        <v>1</v>
      </c>
      <c r="F2461" s="255" t="s">
        <v>2322</v>
      </c>
      <c r="G2461" s="253"/>
      <c r="H2461" s="254" t="s">
        <v>1</v>
      </c>
      <c r="I2461" s="256"/>
      <c r="J2461" s="253"/>
      <c r="K2461" s="253"/>
      <c r="L2461" s="257"/>
      <c r="M2461" s="258"/>
      <c r="N2461" s="259"/>
      <c r="O2461" s="259"/>
      <c r="P2461" s="259"/>
      <c r="Q2461" s="259"/>
      <c r="R2461" s="259"/>
      <c r="S2461" s="259"/>
      <c r="T2461" s="260"/>
      <c r="U2461" s="13"/>
      <c r="V2461" s="13"/>
      <c r="W2461" s="13"/>
      <c r="X2461" s="13"/>
      <c r="Y2461" s="13"/>
      <c r="Z2461" s="13"/>
      <c r="AA2461" s="13"/>
      <c r="AB2461" s="13"/>
      <c r="AC2461" s="13"/>
      <c r="AD2461" s="13"/>
      <c r="AE2461" s="13"/>
      <c r="AT2461" s="261" t="s">
        <v>364</v>
      </c>
      <c r="AU2461" s="261" t="s">
        <v>90</v>
      </c>
      <c r="AV2461" s="13" t="s">
        <v>88</v>
      </c>
      <c r="AW2461" s="13" t="s">
        <v>36</v>
      </c>
      <c r="AX2461" s="13" t="s">
        <v>81</v>
      </c>
      <c r="AY2461" s="261" t="s">
        <v>215</v>
      </c>
    </row>
    <row r="2462" s="14" customFormat="1">
      <c r="A2462" s="14"/>
      <c r="B2462" s="262"/>
      <c r="C2462" s="263"/>
      <c r="D2462" s="233" t="s">
        <v>364</v>
      </c>
      <c r="E2462" s="264" t="s">
        <v>1</v>
      </c>
      <c r="F2462" s="265" t="s">
        <v>227</v>
      </c>
      <c r="G2462" s="263"/>
      <c r="H2462" s="266">
        <v>3</v>
      </c>
      <c r="I2462" s="267"/>
      <c r="J2462" s="263"/>
      <c r="K2462" s="263"/>
      <c r="L2462" s="268"/>
      <c r="M2462" s="269"/>
      <c r="N2462" s="270"/>
      <c r="O2462" s="270"/>
      <c r="P2462" s="270"/>
      <c r="Q2462" s="270"/>
      <c r="R2462" s="270"/>
      <c r="S2462" s="270"/>
      <c r="T2462" s="271"/>
      <c r="U2462" s="14"/>
      <c r="V2462" s="14"/>
      <c r="W2462" s="14"/>
      <c r="X2462" s="14"/>
      <c r="Y2462" s="14"/>
      <c r="Z2462" s="14"/>
      <c r="AA2462" s="14"/>
      <c r="AB2462" s="14"/>
      <c r="AC2462" s="14"/>
      <c r="AD2462" s="14"/>
      <c r="AE2462" s="14"/>
      <c r="AT2462" s="272" t="s">
        <v>364</v>
      </c>
      <c r="AU2462" s="272" t="s">
        <v>90</v>
      </c>
      <c r="AV2462" s="14" t="s">
        <v>90</v>
      </c>
      <c r="AW2462" s="14" t="s">
        <v>36</v>
      </c>
      <c r="AX2462" s="14" t="s">
        <v>81</v>
      </c>
      <c r="AY2462" s="272" t="s">
        <v>215</v>
      </c>
    </row>
    <row r="2463" s="13" customFormat="1">
      <c r="A2463" s="13"/>
      <c r="B2463" s="252"/>
      <c r="C2463" s="253"/>
      <c r="D2463" s="233" t="s">
        <v>364</v>
      </c>
      <c r="E2463" s="254" t="s">
        <v>1</v>
      </c>
      <c r="F2463" s="255" t="s">
        <v>2323</v>
      </c>
      <c r="G2463" s="253"/>
      <c r="H2463" s="254" t="s">
        <v>1</v>
      </c>
      <c r="I2463" s="256"/>
      <c r="J2463" s="253"/>
      <c r="K2463" s="253"/>
      <c r="L2463" s="257"/>
      <c r="M2463" s="258"/>
      <c r="N2463" s="259"/>
      <c r="O2463" s="259"/>
      <c r="P2463" s="259"/>
      <c r="Q2463" s="259"/>
      <c r="R2463" s="259"/>
      <c r="S2463" s="259"/>
      <c r="T2463" s="260"/>
      <c r="U2463" s="13"/>
      <c r="V2463" s="13"/>
      <c r="W2463" s="13"/>
      <c r="X2463" s="13"/>
      <c r="Y2463" s="13"/>
      <c r="Z2463" s="13"/>
      <c r="AA2463" s="13"/>
      <c r="AB2463" s="13"/>
      <c r="AC2463" s="13"/>
      <c r="AD2463" s="13"/>
      <c r="AE2463" s="13"/>
      <c r="AT2463" s="261" t="s">
        <v>364</v>
      </c>
      <c r="AU2463" s="261" t="s">
        <v>90</v>
      </c>
      <c r="AV2463" s="13" t="s">
        <v>88</v>
      </c>
      <c r="AW2463" s="13" t="s">
        <v>36</v>
      </c>
      <c r="AX2463" s="13" t="s">
        <v>81</v>
      </c>
      <c r="AY2463" s="261" t="s">
        <v>215</v>
      </c>
    </row>
    <row r="2464" s="14" customFormat="1">
      <c r="A2464" s="14"/>
      <c r="B2464" s="262"/>
      <c r="C2464" s="263"/>
      <c r="D2464" s="233" t="s">
        <v>364</v>
      </c>
      <c r="E2464" s="264" t="s">
        <v>1</v>
      </c>
      <c r="F2464" s="265" t="s">
        <v>564</v>
      </c>
      <c r="G2464" s="263"/>
      <c r="H2464" s="266">
        <v>25</v>
      </c>
      <c r="I2464" s="267"/>
      <c r="J2464" s="263"/>
      <c r="K2464" s="263"/>
      <c r="L2464" s="268"/>
      <c r="M2464" s="269"/>
      <c r="N2464" s="270"/>
      <c r="O2464" s="270"/>
      <c r="P2464" s="270"/>
      <c r="Q2464" s="270"/>
      <c r="R2464" s="270"/>
      <c r="S2464" s="270"/>
      <c r="T2464" s="271"/>
      <c r="U2464" s="14"/>
      <c r="V2464" s="14"/>
      <c r="W2464" s="14"/>
      <c r="X2464" s="14"/>
      <c r="Y2464" s="14"/>
      <c r="Z2464" s="14"/>
      <c r="AA2464" s="14"/>
      <c r="AB2464" s="14"/>
      <c r="AC2464" s="14"/>
      <c r="AD2464" s="14"/>
      <c r="AE2464" s="14"/>
      <c r="AT2464" s="272" t="s">
        <v>364</v>
      </c>
      <c r="AU2464" s="272" t="s">
        <v>90</v>
      </c>
      <c r="AV2464" s="14" t="s">
        <v>90</v>
      </c>
      <c r="AW2464" s="14" t="s">
        <v>36</v>
      </c>
      <c r="AX2464" s="14" t="s">
        <v>81</v>
      </c>
      <c r="AY2464" s="272" t="s">
        <v>215</v>
      </c>
    </row>
    <row r="2465" s="15" customFormat="1">
      <c r="A2465" s="15"/>
      <c r="B2465" s="273"/>
      <c r="C2465" s="274"/>
      <c r="D2465" s="233" t="s">
        <v>364</v>
      </c>
      <c r="E2465" s="275" t="s">
        <v>1</v>
      </c>
      <c r="F2465" s="276" t="s">
        <v>368</v>
      </c>
      <c r="G2465" s="274"/>
      <c r="H2465" s="277">
        <v>38</v>
      </c>
      <c r="I2465" s="278"/>
      <c r="J2465" s="274"/>
      <c r="K2465" s="274"/>
      <c r="L2465" s="279"/>
      <c r="M2465" s="280"/>
      <c r="N2465" s="281"/>
      <c r="O2465" s="281"/>
      <c r="P2465" s="281"/>
      <c r="Q2465" s="281"/>
      <c r="R2465" s="281"/>
      <c r="S2465" s="281"/>
      <c r="T2465" s="282"/>
      <c r="U2465" s="15"/>
      <c r="V2465" s="15"/>
      <c r="W2465" s="15"/>
      <c r="X2465" s="15"/>
      <c r="Y2465" s="15"/>
      <c r="Z2465" s="15"/>
      <c r="AA2465" s="15"/>
      <c r="AB2465" s="15"/>
      <c r="AC2465" s="15"/>
      <c r="AD2465" s="15"/>
      <c r="AE2465" s="15"/>
      <c r="AT2465" s="283" t="s">
        <v>364</v>
      </c>
      <c r="AU2465" s="283" t="s">
        <v>90</v>
      </c>
      <c r="AV2465" s="15" t="s">
        <v>214</v>
      </c>
      <c r="AW2465" s="15" t="s">
        <v>36</v>
      </c>
      <c r="AX2465" s="15" t="s">
        <v>88</v>
      </c>
      <c r="AY2465" s="283" t="s">
        <v>215</v>
      </c>
    </row>
    <row r="2466" s="2" customFormat="1" ht="49.05" customHeight="1">
      <c r="A2466" s="39"/>
      <c r="B2466" s="40"/>
      <c r="C2466" s="295" t="s">
        <v>2324</v>
      </c>
      <c r="D2466" s="295" t="s">
        <v>539</v>
      </c>
      <c r="E2466" s="296" t="s">
        <v>2284</v>
      </c>
      <c r="F2466" s="297" t="s">
        <v>2285</v>
      </c>
      <c r="G2466" s="298" t="s">
        <v>523</v>
      </c>
      <c r="H2466" s="299">
        <v>27.93</v>
      </c>
      <c r="I2466" s="300"/>
      <c r="J2466" s="301">
        <f>ROUND(I2466*H2466,2)</f>
        <v>0</v>
      </c>
      <c r="K2466" s="297" t="s">
        <v>359</v>
      </c>
      <c r="L2466" s="302"/>
      <c r="M2466" s="303" t="s">
        <v>1</v>
      </c>
      <c r="N2466" s="304" t="s">
        <v>46</v>
      </c>
      <c r="O2466" s="92"/>
      <c r="P2466" s="229">
        <f>O2466*H2466</f>
        <v>0</v>
      </c>
      <c r="Q2466" s="229">
        <v>0.0054000000000000003</v>
      </c>
      <c r="R2466" s="229">
        <f>Q2466*H2466</f>
        <v>0.15082200000000001</v>
      </c>
      <c r="S2466" s="229">
        <v>0</v>
      </c>
      <c r="T2466" s="230">
        <f>S2466*H2466</f>
        <v>0</v>
      </c>
      <c r="U2466" s="39"/>
      <c r="V2466" s="39"/>
      <c r="W2466" s="39"/>
      <c r="X2466" s="39"/>
      <c r="Y2466" s="39"/>
      <c r="Z2466" s="39"/>
      <c r="AA2466" s="39"/>
      <c r="AB2466" s="39"/>
      <c r="AC2466" s="39"/>
      <c r="AD2466" s="39"/>
      <c r="AE2466" s="39"/>
      <c r="AR2466" s="231" t="s">
        <v>676</v>
      </c>
      <c r="AT2466" s="231" t="s">
        <v>539</v>
      </c>
      <c r="AU2466" s="231" t="s">
        <v>90</v>
      </c>
      <c r="AY2466" s="18" t="s">
        <v>215</v>
      </c>
      <c r="BE2466" s="232">
        <f>IF(N2466="základní",J2466,0)</f>
        <v>0</v>
      </c>
      <c r="BF2466" s="232">
        <f>IF(N2466="snížená",J2466,0)</f>
        <v>0</v>
      </c>
      <c r="BG2466" s="232">
        <f>IF(N2466="zákl. přenesená",J2466,0)</f>
        <v>0</v>
      </c>
      <c r="BH2466" s="232">
        <f>IF(N2466="sníž. přenesená",J2466,0)</f>
        <v>0</v>
      </c>
      <c r="BI2466" s="232">
        <f>IF(N2466="nulová",J2466,0)</f>
        <v>0</v>
      </c>
      <c r="BJ2466" s="18" t="s">
        <v>88</v>
      </c>
      <c r="BK2466" s="232">
        <f>ROUND(I2466*H2466,2)</f>
        <v>0</v>
      </c>
      <c r="BL2466" s="18" t="s">
        <v>291</v>
      </c>
      <c r="BM2466" s="231" t="s">
        <v>2325</v>
      </c>
    </row>
    <row r="2467" s="2" customFormat="1">
      <c r="A2467" s="39"/>
      <c r="B2467" s="40"/>
      <c r="C2467" s="41"/>
      <c r="D2467" s="233" t="s">
        <v>221</v>
      </c>
      <c r="E2467" s="41"/>
      <c r="F2467" s="234" t="s">
        <v>2285</v>
      </c>
      <c r="G2467" s="41"/>
      <c r="H2467" s="41"/>
      <c r="I2467" s="235"/>
      <c r="J2467" s="41"/>
      <c r="K2467" s="41"/>
      <c r="L2467" s="45"/>
      <c r="M2467" s="236"/>
      <c r="N2467" s="237"/>
      <c r="O2467" s="92"/>
      <c r="P2467" s="92"/>
      <c r="Q2467" s="92"/>
      <c r="R2467" s="92"/>
      <c r="S2467" s="92"/>
      <c r="T2467" s="93"/>
      <c r="U2467" s="39"/>
      <c r="V2467" s="39"/>
      <c r="W2467" s="39"/>
      <c r="X2467" s="39"/>
      <c r="Y2467" s="39"/>
      <c r="Z2467" s="39"/>
      <c r="AA2467" s="39"/>
      <c r="AB2467" s="39"/>
      <c r="AC2467" s="39"/>
      <c r="AD2467" s="39"/>
      <c r="AE2467" s="39"/>
      <c r="AT2467" s="18" t="s">
        <v>221</v>
      </c>
      <c r="AU2467" s="18" t="s">
        <v>90</v>
      </c>
    </row>
    <row r="2468" s="14" customFormat="1">
      <c r="A2468" s="14"/>
      <c r="B2468" s="262"/>
      <c r="C2468" s="263"/>
      <c r="D2468" s="233" t="s">
        <v>364</v>
      </c>
      <c r="E2468" s="263"/>
      <c r="F2468" s="265" t="s">
        <v>2326</v>
      </c>
      <c r="G2468" s="263"/>
      <c r="H2468" s="266">
        <v>27.93</v>
      </c>
      <c r="I2468" s="267"/>
      <c r="J2468" s="263"/>
      <c r="K2468" s="263"/>
      <c r="L2468" s="268"/>
      <c r="M2468" s="269"/>
      <c r="N2468" s="270"/>
      <c r="O2468" s="270"/>
      <c r="P2468" s="270"/>
      <c r="Q2468" s="270"/>
      <c r="R2468" s="270"/>
      <c r="S2468" s="270"/>
      <c r="T2468" s="271"/>
      <c r="U2468" s="14"/>
      <c r="V2468" s="14"/>
      <c r="W2468" s="14"/>
      <c r="X2468" s="14"/>
      <c r="Y2468" s="14"/>
      <c r="Z2468" s="14"/>
      <c r="AA2468" s="14"/>
      <c r="AB2468" s="14"/>
      <c r="AC2468" s="14"/>
      <c r="AD2468" s="14"/>
      <c r="AE2468" s="14"/>
      <c r="AT2468" s="272" t="s">
        <v>364</v>
      </c>
      <c r="AU2468" s="272" t="s">
        <v>90</v>
      </c>
      <c r="AV2468" s="14" t="s">
        <v>90</v>
      </c>
      <c r="AW2468" s="14" t="s">
        <v>4</v>
      </c>
      <c r="AX2468" s="14" t="s">
        <v>88</v>
      </c>
      <c r="AY2468" s="272" t="s">
        <v>215</v>
      </c>
    </row>
    <row r="2469" s="2" customFormat="1" ht="33" customHeight="1">
      <c r="A2469" s="39"/>
      <c r="B2469" s="40"/>
      <c r="C2469" s="220" t="s">
        <v>2327</v>
      </c>
      <c r="D2469" s="220" t="s">
        <v>216</v>
      </c>
      <c r="E2469" s="221" t="s">
        <v>2328</v>
      </c>
      <c r="F2469" s="222" t="s">
        <v>2329</v>
      </c>
      <c r="G2469" s="223" t="s">
        <v>583</v>
      </c>
      <c r="H2469" s="224">
        <v>11.441000000000001</v>
      </c>
      <c r="I2469" s="225"/>
      <c r="J2469" s="226">
        <f>ROUND(I2469*H2469,2)</f>
        <v>0</v>
      </c>
      <c r="K2469" s="222" t="s">
        <v>359</v>
      </c>
      <c r="L2469" s="45"/>
      <c r="M2469" s="227" t="s">
        <v>1</v>
      </c>
      <c r="N2469" s="228" t="s">
        <v>46</v>
      </c>
      <c r="O2469" s="92"/>
      <c r="P2469" s="229">
        <f>O2469*H2469</f>
        <v>0</v>
      </c>
      <c r="Q2469" s="229">
        <v>0</v>
      </c>
      <c r="R2469" s="229">
        <f>Q2469*H2469</f>
        <v>0</v>
      </c>
      <c r="S2469" s="229">
        <v>0</v>
      </c>
      <c r="T2469" s="230">
        <f>S2469*H2469</f>
        <v>0</v>
      </c>
      <c r="U2469" s="39"/>
      <c r="V2469" s="39"/>
      <c r="W2469" s="39"/>
      <c r="X2469" s="39"/>
      <c r="Y2469" s="39"/>
      <c r="Z2469" s="39"/>
      <c r="AA2469" s="39"/>
      <c r="AB2469" s="39"/>
      <c r="AC2469" s="39"/>
      <c r="AD2469" s="39"/>
      <c r="AE2469" s="39"/>
      <c r="AR2469" s="231" t="s">
        <v>291</v>
      </c>
      <c r="AT2469" s="231" t="s">
        <v>216</v>
      </c>
      <c r="AU2469" s="231" t="s">
        <v>90</v>
      </c>
      <c r="AY2469" s="18" t="s">
        <v>215</v>
      </c>
      <c r="BE2469" s="232">
        <f>IF(N2469="základní",J2469,0)</f>
        <v>0</v>
      </c>
      <c r="BF2469" s="232">
        <f>IF(N2469="snížená",J2469,0)</f>
        <v>0</v>
      </c>
      <c r="BG2469" s="232">
        <f>IF(N2469="zákl. přenesená",J2469,0)</f>
        <v>0</v>
      </c>
      <c r="BH2469" s="232">
        <f>IF(N2469="sníž. přenesená",J2469,0)</f>
        <v>0</v>
      </c>
      <c r="BI2469" s="232">
        <f>IF(N2469="nulová",J2469,0)</f>
        <v>0</v>
      </c>
      <c r="BJ2469" s="18" t="s">
        <v>88</v>
      </c>
      <c r="BK2469" s="232">
        <f>ROUND(I2469*H2469,2)</f>
        <v>0</v>
      </c>
      <c r="BL2469" s="18" t="s">
        <v>291</v>
      </c>
      <c r="BM2469" s="231" t="s">
        <v>2330</v>
      </c>
    </row>
    <row r="2470" s="2" customFormat="1">
      <c r="A2470" s="39"/>
      <c r="B2470" s="40"/>
      <c r="C2470" s="41"/>
      <c r="D2470" s="233" t="s">
        <v>221</v>
      </c>
      <c r="E2470" s="41"/>
      <c r="F2470" s="234" t="s">
        <v>2331</v>
      </c>
      <c r="G2470" s="41"/>
      <c r="H2470" s="41"/>
      <c r="I2470" s="235"/>
      <c r="J2470" s="41"/>
      <c r="K2470" s="41"/>
      <c r="L2470" s="45"/>
      <c r="M2470" s="236"/>
      <c r="N2470" s="237"/>
      <c r="O2470" s="92"/>
      <c r="P2470" s="92"/>
      <c r="Q2470" s="92"/>
      <c r="R2470" s="92"/>
      <c r="S2470" s="92"/>
      <c r="T2470" s="93"/>
      <c r="U2470" s="39"/>
      <c r="V2470" s="39"/>
      <c r="W2470" s="39"/>
      <c r="X2470" s="39"/>
      <c r="Y2470" s="39"/>
      <c r="Z2470" s="39"/>
      <c r="AA2470" s="39"/>
      <c r="AB2470" s="39"/>
      <c r="AC2470" s="39"/>
      <c r="AD2470" s="39"/>
      <c r="AE2470" s="39"/>
      <c r="AT2470" s="18" t="s">
        <v>221</v>
      </c>
      <c r="AU2470" s="18" t="s">
        <v>90</v>
      </c>
    </row>
    <row r="2471" s="2" customFormat="1">
      <c r="A2471" s="39"/>
      <c r="B2471" s="40"/>
      <c r="C2471" s="41"/>
      <c r="D2471" s="250" t="s">
        <v>362</v>
      </c>
      <c r="E2471" s="41"/>
      <c r="F2471" s="251" t="s">
        <v>2332</v>
      </c>
      <c r="G2471" s="41"/>
      <c r="H2471" s="41"/>
      <c r="I2471" s="235"/>
      <c r="J2471" s="41"/>
      <c r="K2471" s="41"/>
      <c r="L2471" s="45"/>
      <c r="M2471" s="236"/>
      <c r="N2471" s="237"/>
      <c r="O2471" s="92"/>
      <c r="P2471" s="92"/>
      <c r="Q2471" s="92"/>
      <c r="R2471" s="92"/>
      <c r="S2471" s="92"/>
      <c r="T2471" s="93"/>
      <c r="U2471" s="39"/>
      <c r="V2471" s="39"/>
      <c r="W2471" s="39"/>
      <c r="X2471" s="39"/>
      <c r="Y2471" s="39"/>
      <c r="Z2471" s="39"/>
      <c r="AA2471" s="39"/>
      <c r="AB2471" s="39"/>
      <c r="AC2471" s="39"/>
      <c r="AD2471" s="39"/>
      <c r="AE2471" s="39"/>
      <c r="AT2471" s="18" t="s">
        <v>362</v>
      </c>
      <c r="AU2471" s="18" t="s">
        <v>90</v>
      </c>
    </row>
    <row r="2472" s="11" customFormat="1" ht="22.8" customHeight="1">
      <c r="A2472" s="11"/>
      <c r="B2472" s="206"/>
      <c r="C2472" s="207"/>
      <c r="D2472" s="208" t="s">
        <v>80</v>
      </c>
      <c r="E2472" s="248" t="s">
        <v>2333</v>
      </c>
      <c r="F2472" s="248" t="s">
        <v>2334</v>
      </c>
      <c r="G2472" s="207"/>
      <c r="H2472" s="207"/>
      <c r="I2472" s="210"/>
      <c r="J2472" s="249">
        <f>BK2472</f>
        <v>0</v>
      </c>
      <c r="K2472" s="207"/>
      <c r="L2472" s="212"/>
      <c r="M2472" s="213"/>
      <c r="N2472" s="214"/>
      <c r="O2472" s="214"/>
      <c r="P2472" s="215">
        <f>SUM(P2473:P2652)</f>
        <v>0</v>
      </c>
      <c r="Q2472" s="214"/>
      <c r="R2472" s="215">
        <f>SUM(R2473:R2652)</f>
        <v>9.5046479099999992</v>
      </c>
      <c r="S2472" s="214"/>
      <c r="T2472" s="216">
        <f>SUM(T2473:T2652)</f>
        <v>0</v>
      </c>
      <c r="U2472" s="11"/>
      <c r="V2472" s="11"/>
      <c r="W2472" s="11"/>
      <c r="X2472" s="11"/>
      <c r="Y2472" s="11"/>
      <c r="Z2472" s="11"/>
      <c r="AA2472" s="11"/>
      <c r="AB2472" s="11"/>
      <c r="AC2472" s="11"/>
      <c r="AD2472" s="11"/>
      <c r="AE2472" s="11"/>
      <c r="AR2472" s="217" t="s">
        <v>90</v>
      </c>
      <c r="AT2472" s="218" t="s">
        <v>80</v>
      </c>
      <c r="AU2472" s="218" t="s">
        <v>88</v>
      </c>
      <c r="AY2472" s="217" t="s">
        <v>215</v>
      </c>
      <c r="BK2472" s="219">
        <f>SUM(BK2473:BK2652)</f>
        <v>0</v>
      </c>
    </row>
    <row r="2473" s="2" customFormat="1" ht="24.15" customHeight="1">
      <c r="A2473" s="39"/>
      <c r="B2473" s="40"/>
      <c r="C2473" s="220" t="s">
        <v>2335</v>
      </c>
      <c r="D2473" s="220" t="s">
        <v>216</v>
      </c>
      <c r="E2473" s="221" t="s">
        <v>2336</v>
      </c>
      <c r="F2473" s="222" t="s">
        <v>2337</v>
      </c>
      <c r="G2473" s="223" t="s">
        <v>523</v>
      </c>
      <c r="H2473" s="224">
        <v>558.12400000000002</v>
      </c>
      <c r="I2473" s="225"/>
      <c r="J2473" s="226">
        <f>ROUND(I2473*H2473,2)</f>
        <v>0</v>
      </c>
      <c r="K2473" s="222" t="s">
        <v>359</v>
      </c>
      <c r="L2473" s="45"/>
      <c r="M2473" s="227" t="s">
        <v>1</v>
      </c>
      <c r="N2473" s="228" t="s">
        <v>46</v>
      </c>
      <c r="O2473" s="92"/>
      <c r="P2473" s="229">
        <f>O2473*H2473</f>
        <v>0</v>
      </c>
      <c r="Q2473" s="229">
        <v>0</v>
      </c>
      <c r="R2473" s="229">
        <f>Q2473*H2473</f>
        <v>0</v>
      </c>
      <c r="S2473" s="229">
        <v>0</v>
      </c>
      <c r="T2473" s="230">
        <f>S2473*H2473</f>
        <v>0</v>
      </c>
      <c r="U2473" s="39"/>
      <c r="V2473" s="39"/>
      <c r="W2473" s="39"/>
      <c r="X2473" s="39"/>
      <c r="Y2473" s="39"/>
      <c r="Z2473" s="39"/>
      <c r="AA2473" s="39"/>
      <c r="AB2473" s="39"/>
      <c r="AC2473" s="39"/>
      <c r="AD2473" s="39"/>
      <c r="AE2473" s="39"/>
      <c r="AR2473" s="231" t="s">
        <v>291</v>
      </c>
      <c r="AT2473" s="231" t="s">
        <v>216</v>
      </c>
      <c r="AU2473" s="231" t="s">
        <v>90</v>
      </c>
      <c r="AY2473" s="18" t="s">
        <v>215</v>
      </c>
      <c r="BE2473" s="232">
        <f>IF(N2473="základní",J2473,0)</f>
        <v>0</v>
      </c>
      <c r="BF2473" s="232">
        <f>IF(N2473="snížená",J2473,0)</f>
        <v>0</v>
      </c>
      <c r="BG2473" s="232">
        <f>IF(N2473="zákl. přenesená",J2473,0)</f>
        <v>0</v>
      </c>
      <c r="BH2473" s="232">
        <f>IF(N2473="sníž. přenesená",J2473,0)</f>
        <v>0</v>
      </c>
      <c r="BI2473" s="232">
        <f>IF(N2473="nulová",J2473,0)</f>
        <v>0</v>
      </c>
      <c r="BJ2473" s="18" t="s">
        <v>88</v>
      </c>
      <c r="BK2473" s="232">
        <f>ROUND(I2473*H2473,2)</f>
        <v>0</v>
      </c>
      <c r="BL2473" s="18" t="s">
        <v>291</v>
      </c>
      <c r="BM2473" s="231" t="s">
        <v>2338</v>
      </c>
    </row>
    <row r="2474" s="2" customFormat="1">
      <c r="A2474" s="39"/>
      <c r="B2474" s="40"/>
      <c r="C2474" s="41"/>
      <c r="D2474" s="233" t="s">
        <v>221</v>
      </c>
      <c r="E2474" s="41"/>
      <c r="F2474" s="234" t="s">
        <v>2339</v>
      </c>
      <c r="G2474" s="41"/>
      <c r="H2474" s="41"/>
      <c r="I2474" s="235"/>
      <c r="J2474" s="41"/>
      <c r="K2474" s="41"/>
      <c r="L2474" s="45"/>
      <c r="M2474" s="236"/>
      <c r="N2474" s="237"/>
      <c r="O2474" s="92"/>
      <c r="P2474" s="92"/>
      <c r="Q2474" s="92"/>
      <c r="R2474" s="92"/>
      <c r="S2474" s="92"/>
      <c r="T2474" s="93"/>
      <c r="U2474" s="39"/>
      <c r="V2474" s="39"/>
      <c r="W2474" s="39"/>
      <c r="X2474" s="39"/>
      <c r="Y2474" s="39"/>
      <c r="Z2474" s="39"/>
      <c r="AA2474" s="39"/>
      <c r="AB2474" s="39"/>
      <c r="AC2474" s="39"/>
      <c r="AD2474" s="39"/>
      <c r="AE2474" s="39"/>
      <c r="AT2474" s="18" t="s">
        <v>221</v>
      </c>
      <c r="AU2474" s="18" t="s">
        <v>90</v>
      </c>
    </row>
    <row r="2475" s="2" customFormat="1">
      <c r="A2475" s="39"/>
      <c r="B2475" s="40"/>
      <c r="C2475" s="41"/>
      <c r="D2475" s="250" t="s">
        <v>362</v>
      </c>
      <c r="E2475" s="41"/>
      <c r="F2475" s="251" t="s">
        <v>2340</v>
      </c>
      <c r="G2475" s="41"/>
      <c r="H2475" s="41"/>
      <c r="I2475" s="235"/>
      <c r="J2475" s="41"/>
      <c r="K2475" s="41"/>
      <c r="L2475" s="45"/>
      <c r="M2475" s="236"/>
      <c r="N2475" s="237"/>
      <c r="O2475" s="92"/>
      <c r="P2475" s="92"/>
      <c r="Q2475" s="92"/>
      <c r="R2475" s="92"/>
      <c r="S2475" s="92"/>
      <c r="T2475" s="93"/>
      <c r="U2475" s="39"/>
      <c r="V2475" s="39"/>
      <c r="W2475" s="39"/>
      <c r="X2475" s="39"/>
      <c r="Y2475" s="39"/>
      <c r="Z2475" s="39"/>
      <c r="AA2475" s="39"/>
      <c r="AB2475" s="39"/>
      <c r="AC2475" s="39"/>
      <c r="AD2475" s="39"/>
      <c r="AE2475" s="39"/>
      <c r="AT2475" s="18" t="s">
        <v>362</v>
      </c>
      <c r="AU2475" s="18" t="s">
        <v>90</v>
      </c>
    </row>
    <row r="2476" s="13" customFormat="1">
      <c r="A2476" s="13"/>
      <c r="B2476" s="252"/>
      <c r="C2476" s="253"/>
      <c r="D2476" s="233" t="s">
        <v>364</v>
      </c>
      <c r="E2476" s="254" t="s">
        <v>1</v>
      </c>
      <c r="F2476" s="255" t="s">
        <v>872</v>
      </c>
      <c r="G2476" s="253"/>
      <c r="H2476" s="254" t="s">
        <v>1</v>
      </c>
      <c r="I2476" s="256"/>
      <c r="J2476" s="253"/>
      <c r="K2476" s="253"/>
      <c r="L2476" s="257"/>
      <c r="M2476" s="258"/>
      <c r="N2476" s="259"/>
      <c r="O2476" s="259"/>
      <c r="P2476" s="259"/>
      <c r="Q2476" s="259"/>
      <c r="R2476" s="259"/>
      <c r="S2476" s="259"/>
      <c r="T2476" s="260"/>
      <c r="U2476" s="13"/>
      <c r="V2476" s="13"/>
      <c r="W2476" s="13"/>
      <c r="X2476" s="13"/>
      <c r="Y2476" s="13"/>
      <c r="Z2476" s="13"/>
      <c r="AA2476" s="13"/>
      <c r="AB2476" s="13"/>
      <c r="AC2476" s="13"/>
      <c r="AD2476" s="13"/>
      <c r="AE2476" s="13"/>
      <c r="AT2476" s="261" t="s">
        <v>364</v>
      </c>
      <c r="AU2476" s="261" t="s">
        <v>90</v>
      </c>
      <c r="AV2476" s="13" t="s">
        <v>88</v>
      </c>
      <c r="AW2476" s="13" t="s">
        <v>36</v>
      </c>
      <c r="AX2476" s="13" t="s">
        <v>81</v>
      </c>
      <c r="AY2476" s="261" t="s">
        <v>215</v>
      </c>
    </row>
    <row r="2477" s="13" customFormat="1">
      <c r="A2477" s="13"/>
      <c r="B2477" s="252"/>
      <c r="C2477" s="253"/>
      <c r="D2477" s="233" t="s">
        <v>364</v>
      </c>
      <c r="E2477" s="254" t="s">
        <v>1</v>
      </c>
      <c r="F2477" s="255" t="s">
        <v>1980</v>
      </c>
      <c r="G2477" s="253"/>
      <c r="H2477" s="254" t="s">
        <v>1</v>
      </c>
      <c r="I2477" s="256"/>
      <c r="J2477" s="253"/>
      <c r="K2477" s="253"/>
      <c r="L2477" s="257"/>
      <c r="M2477" s="258"/>
      <c r="N2477" s="259"/>
      <c r="O2477" s="259"/>
      <c r="P2477" s="259"/>
      <c r="Q2477" s="259"/>
      <c r="R2477" s="259"/>
      <c r="S2477" s="259"/>
      <c r="T2477" s="260"/>
      <c r="U2477" s="13"/>
      <c r="V2477" s="13"/>
      <c r="W2477" s="13"/>
      <c r="X2477" s="13"/>
      <c r="Y2477" s="13"/>
      <c r="Z2477" s="13"/>
      <c r="AA2477" s="13"/>
      <c r="AB2477" s="13"/>
      <c r="AC2477" s="13"/>
      <c r="AD2477" s="13"/>
      <c r="AE2477" s="13"/>
      <c r="AT2477" s="261" t="s">
        <v>364</v>
      </c>
      <c r="AU2477" s="261" t="s">
        <v>90</v>
      </c>
      <c r="AV2477" s="13" t="s">
        <v>88</v>
      </c>
      <c r="AW2477" s="13" t="s">
        <v>36</v>
      </c>
      <c r="AX2477" s="13" t="s">
        <v>81</v>
      </c>
      <c r="AY2477" s="261" t="s">
        <v>215</v>
      </c>
    </row>
    <row r="2478" s="13" customFormat="1">
      <c r="A2478" s="13"/>
      <c r="B2478" s="252"/>
      <c r="C2478" s="253"/>
      <c r="D2478" s="233" t="s">
        <v>364</v>
      </c>
      <c r="E2478" s="254" t="s">
        <v>1</v>
      </c>
      <c r="F2478" s="255" t="s">
        <v>389</v>
      </c>
      <c r="G2478" s="253"/>
      <c r="H2478" s="254" t="s">
        <v>1</v>
      </c>
      <c r="I2478" s="256"/>
      <c r="J2478" s="253"/>
      <c r="K2478" s="253"/>
      <c r="L2478" s="257"/>
      <c r="M2478" s="258"/>
      <c r="N2478" s="259"/>
      <c r="O2478" s="259"/>
      <c r="P2478" s="259"/>
      <c r="Q2478" s="259"/>
      <c r="R2478" s="259"/>
      <c r="S2478" s="259"/>
      <c r="T2478" s="260"/>
      <c r="U2478" s="13"/>
      <c r="V2478" s="13"/>
      <c r="W2478" s="13"/>
      <c r="X2478" s="13"/>
      <c r="Y2478" s="13"/>
      <c r="Z2478" s="13"/>
      <c r="AA2478" s="13"/>
      <c r="AB2478" s="13"/>
      <c r="AC2478" s="13"/>
      <c r="AD2478" s="13"/>
      <c r="AE2478" s="13"/>
      <c r="AT2478" s="261" t="s">
        <v>364</v>
      </c>
      <c r="AU2478" s="261" t="s">
        <v>90</v>
      </c>
      <c r="AV2478" s="13" t="s">
        <v>88</v>
      </c>
      <c r="AW2478" s="13" t="s">
        <v>36</v>
      </c>
      <c r="AX2478" s="13" t="s">
        <v>81</v>
      </c>
      <c r="AY2478" s="261" t="s">
        <v>215</v>
      </c>
    </row>
    <row r="2479" s="14" customFormat="1">
      <c r="A2479" s="14"/>
      <c r="B2479" s="262"/>
      <c r="C2479" s="263"/>
      <c r="D2479" s="233" t="s">
        <v>364</v>
      </c>
      <c r="E2479" s="264" t="s">
        <v>1</v>
      </c>
      <c r="F2479" s="265" t="s">
        <v>1981</v>
      </c>
      <c r="G2479" s="263"/>
      <c r="H2479" s="266">
        <v>233.83500000000001</v>
      </c>
      <c r="I2479" s="267"/>
      <c r="J2479" s="263"/>
      <c r="K2479" s="263"/>
      <c r="L2479" s="268"/>
      <c r="M2479" s="269"/>
      <c r="N2479" s="270"/>
      <c r="O2479" s="270"/>
      <c r="P2479" s="270"/>
      <c r="Q2479" s="270"/>
      <c r="R2479" s="270"/>
      <c r="S2479" s="270"/>
      <c r="T2479" s="271"/>
      <c r="U2479" s="14"/>
      <c r="V2479" s="14"/>
      <c r="W2479" s="14"/>
      <c r="X2479" s="14"/>
      <c r="Y2479" s="14"/>
      <c r="Z2479" s="14"/>
      <c r="AA2479" s="14"/>
      <c r="AB2479" s="14"/>
      <c r="AC2479" s="14"/>
      <c r="AD2479" s="14"/>
      <c r="AE2479" s="14"/>
      <c r="AT2479" s="272" t="s">
        <v>364</v>
      </c>
      <c r="AU2479" s="272" t="s">
        <v>90</v>
      </c>
      <c r="AV2479" s="14" t="s">
        <v>90</v>
      </c>
      <c r="AW2479" s="14" t="s">
        <v>36</v>
      </c>
      <c r="AX2479" s="14" t="s">
        <v>81</v>
      </c>
      <c r="AY2479" s="272" t="s">
        <v>215</v>
      </c>
    </row>
    <row r="2480" s="14" customFormat="1">
      <c r="A2480" s="14"/>
      <c r="B2480" s="262"/>
      <c r="C2480" s="263"/>
      <c r="D2480" s="233" t="s">
        <v>364</v>
      </c>
      <c r="E2480" s="264" t="s">
        <v>1</v>
      </c>
      <c r="F2480" s="265" t="s">
        <v>1982</v>
      </c>
      <c r="G2480" s="263"/>
      <c r="H2480" s="266">
        <v>-98.319999999999993</v>
      </c>
      <c r="I2480" s="267"/>
      <c r="J2480" s="263"/>
      <c r="K2480" s="263"/>
      <c r="L2480" s="268"/>
      <c r="M2480" s="269"/>
      <c r="N2480" s="270"/>
      <c r="O2480" s="270"/>
      <c r="P2480" s="270"/>
      <c r="Q2480" s="270"/>
      <c r="R2480" s="270"/>
      <c r="S2480" s="270"/>
      <c r="T2480" s="271"/>
      <c r="U2480" s="14"/>
      <c r="V2480" s="14"/>
      <c r="W2480" s="14"/>
      <c r="X2480" s="14"/>
      <c r="Y2480" s="14"/>
      <c r="Z2480" s="14"/>
      <c r="AA2480" s="14"/>
      <c r="AB2480" s="14"/>
      <c r="AC2480" s="14"/>
      <c r="AD2480" s="14"/>
      <c r="AE2480" s="14"/>
      <c r="AT2480" s="272" t="s">
        <v>364</v>
      </c>
      <c r="AU2480" s="272" t="s">
        <v>90</v>
      </c>
      <c r="AV2480" s="14" t="s">
        <v>90</v>
      </c>
      <c r="AW2480" s="14" t="s">
        <v>36</v>
      </c>
      <c r="AX2480" s="14" t="s">
        <v>81</v>
      </c>
      <c r="AY2480" s="272" t="s">
        <v>215</v>
      </c>
    </row>
    <row r="2481" s="13" customFormat="1">
      <c r="A2481" s="13"/>
      <c r="B2481" s="252"/>
      <c r="C2481" s="253"/>
      <c r="D2481" s="233" t="s">
        <v>364</v>
      </c>
      <c r="E2481" s="254" t="s">
        <v>1</v>
      </c>
      <c r="F2481" s="255" t="s">
        <v>401</v>
      </c>
      <c r="G2481" s="253"/>
      <c r="H2481" s="254" t="s">
        <v>1</v>
      </c>
      <c r="I2481" s="256"/>
      <c r="J2481" s="253"/>
      <c r="K2481" s="253"/>
      <c r="L2481" s="257"/>
      <c r="M2481" s="258"/>
      <c r="N2481" s="259"/>
      <c r="O2481" s="259"/>
      <c r="P2481" s="259"/>
      <c r="Q2481" s="259"/>
      <c r="R2481" s="259"/>
      <c r="S2481" s="259"/>
      <c r="T2481" s="260"/>
      <c r="U2481" s="13"/>
      <c r="V2481" s="13"/>
      <c r="W2481" s="13"/>
      <c r="X2481" s="13"/>
      <c r="Y2481" s="13"/>
      <c r="Z2481" s="13"/>
      <c r="AA2481" s="13"/>
      <c r="AB2481" s="13"/>
      <c r="AC2481" s="13"/>
      <c r="AD2481" s="13"/>
      <c r="AE2481" s="13"/>
      <c r="AT2481" s="261" t="s">
        <v>364</v>
      </c>
      <c r="AU2481" s="261" t="s">
        <v>90</v>
      </c>
      <c r="AV2481" s="13" t="s">
        <v>88</v>
      </c>
      <c r="AW2481" s="13" t="s">
        <v>36</v>
      </c>
      <c r="AX2481" s="13" t="s">
        <v>81</v>
      </c>
      <c r="AY2481" s="261" t="s">
        <v>215</v>
      </c>
    </row>
    <row r="2482" s="14" customFormat="1">
      <c r="A2482" s="14"/>
      <c r="B2482" s="262"/>
      <c r="C2482" s="263"/>
      <c r="D2482" s="233" t="s">
        <v>364</v>
      </c>
      <c r="E2482" s="264" t="s">
        <v>1</v>
      </c>
      <c r="F2482" s="265" t="s">
        <v>1981</v>
      </c>
      <c r="G2482" s="263"/>
      <c r="H2482" s="266">
        <v>233.83500000000001</v>
      </c>
      <c r="I2482" s="267"/>
      <c r="J2482" s="263"/>
      <c r="K2482" s="263"/>
      <c r="L2482" s="268"/>
      <c r="M2482" s="269"/>
      <c r="N2482" s="270"/>
      <c r="O2482" s="270"/>
      <c r="P2482" s="270"/>
      <c r="Q2482" s="270"/>
      <c r="R2482" s="270"/>
      <c r="S2482" s="270"/>
      <c r="T2482" s="271"/>
      <c r="U2482" s="14"/>
      <c r="V2482" s="14"/>
      <c r="W2482" s="14"/>
      <c r="X2482" s="14"/>
      <c r="Y2482" s="14"/>
      <c r="Z2482" s="14"/>
      <c r="AA2482" s="14"/>
      <c r="AB2482" s="14"/>
      <c r="AC2482" s="14"/>
      <c r="AD2482" s="14"/>
      <c r="AE2482" s="14"/>
      <c r="AT2482" s="272" t="s">
        <v>364</v>
      </c>
      <c r="AU2482" s="272" t="s">
        <v>90</v>
      </c>
      <c r="AV2482" s="14" t="s">
        <v>90</v>
      </c>
      <c r="AW2482" s="14" t="s">
        <v>36</v>
      </c>
      <c r="AX2482" s="14" t="s">
        <v>81</v>
      </c>
      <c r="AY2482" s="272" t="s">
        <v>215</v>
      </c>
    </row>
    <row r="2483" s="14" customFormat="1">
      <c r="A2483" s="14"/>
      <c r="B2483" s="262"/>
      <c r="C2483" s="263"/>
      <c r="D2483" s="233" t="s">
        <v>364</v>
      </c>
      <c r="E2483" s="264" t="s">
        <v>1</v>
      </c>
      <c r="F2483" s="265" t="s">
        <v>1983</v>
      </c>
      <c r="G2483" s="263"/>
      <c r="H2483" s="266">
        <v>-95.375</v>
      </c>
      <c r="I2483" s="267"/>
      <c r="J2483" s="263"/>
      <c r="K2483" s="263"/>
      <c r="L2483" s="268"/>
      <c r="M2483" s="269"/>
      <c r="N2483" s="270"/>
      <c r="O2483" s="270"/>
      <c r="P2483" s="270"/>
      <c r="Q2483" s="270"/>
      <c r="R2483" s="270"/>
      <c r="S2483" s="270"/>
      <c r="T2483" s="271"/>
      <c r="U2483" s="14"/>
      <c r="V2483" s="14"/>
      <c r="W2483" s="14"/>
      <c r="X2483" s="14"/>
      <c r="Y2483" s="14"/>
      <c r="Z2483" s="14"/>
      <c r="AA2483" s="14"/>
      <c r="AB2483" s="14"/>
      <c r="AC2483" s="14"/>
      <c r="AD2483" s="14"/>
      <c r="AE2483" s="14"/>
      <c r="AT2483" s="272" t="s">
        <v>364</v>
      </c>
      <c r="AU2483" s="272" t="s">
        <v>90</v>
      </c>
      <c r="AV2483" s="14" t="s">
        <v>90</v>
      </c>
      <c r="AW2483" s="14" t="s">
        <v>36</v>
      </c>
      <c r="AX2483" s="14" t="s">
        <v>81</v>
      </c>
      <c r="AY2483" s="272" t="s">
        <v>215</v>
      </c>
    </row>
    <row r="2484" s="16" customFormat="1">
      <c r="A2484" s="16"/>
      <c r="B2484" s="284"/>
      <c r="C2484" s="285"/>
      <c r="D2484" s="233" t="s">
        <v>364</v>
      </c>
      <c r="E2484" s="286" t="s">
        <v>1</v>
      </c>
      <c r="F2484" s="287" t="s">
        <v>403</v>
      </c>
      <c r="G2484" s="285"/>
      <c r="H2484" s="288">
        <v>273.97500000000002</v>
      </c>
      <c r="I2484" s="289"/>
      <c r="J2484" s="285"/>
      <c r="K2484" s="285"/>
      <c r="L2484" s="290"/>
      <c r="M2484" s="291"/>
      <c r="N2484" s="292"/>
      <c r="O2484" s="292"/>
      <c r="P2484" s="292"/>
      <c r="Q2484" s="292"/>
      <c r="R2484" s="292"/>
      <c r="S2484" s="292"/>
      <c r="T2484" s="293"/>
      <c r="U2484" s="16"/>
      <c r="V2484" s="16"/>
      <c r="W2484" s="16"/>
      <c r="X2484" s="16"/>
      <c r="Y2484" s="16"/>
      <c r="Z2484" s="16"/>
      <c r="AA2484" s="16"/>
      <c r="AB2484" s="16"/>
      <c r="AC2484" s="16"/>
      <c r="AD2484" s="16"/>
      <c r="AE2484" s="16"/>
      <c r="AT2484" s="294" t="s">
        <v>364</v>
      </c>
      <c r="AU2484" s="294" t="s">
        <v>90</v>
      </c>
      <c r="AV2484" s="16" t="s">
        <v>227</v>
      </c>
      <c r="AW2484" s="16" t="s">
        <v>36</v>
      </c>
      <c r="AX2484" s="16" t="s">
        <v>81</v>
      </c>
      <c r="AY2484" s="294" t="s">
        <v>215</v>
      </c>
    </row>
    <row r="2485" s="13" customFormat="1">
      <c r="A2485" s="13"/>
      <c r="B2485" s="252"/>
      <c r="C2485" s="253"/>
      <c r="D2485" s="233" t="s">
        <v>364</v>
      </c>
      <c r="E2485" s="254" t="s">
        <v>1</v>
      </c>
      <c r="F2485" s="255" t="s">
        <v>2341</v>
      </c>
      <c r="G2485" s="253"/>
      <c r="H2485" s="254" t="s">
        <v>1</v>
      </c>
      <c r="I2485" s="256"/>
      <c r="J2485" s="253"/>
      <c r="K2485" s="253"/>
      <c r="L2485" s="257"/>
      <c r="M2485" s="258"/>
      <c r="N2485" s="259"/>
      <c r="O2485" s="259"/>
      <c r="P2485" s="259"/>
      <c r="Q2485" s="259"/>
      <c r="R2485" s="259"/>
      <c r="S2485" s="259"/>
      <c r="T2485" s="260"/>
      <c r="U2485" s="13"/>
      <c r="V2485" s="13"/>
      <c r="W2485" s="13"/>
      <c r="X2485" s="13"/>
      <c r="Y2485" s="13"/>
      <c r="Z2485" s="13"/>
      <c r="AA2485" s="13"/>
      <c r="AB2485" s="13"/>
      <c r="AC2485" s="13"/>
      <c r="AD2485" s="13"/>
      <c r="AE2485" s="13"/>
      <c r="AT2485" s="261" t="s">
        <v>364</v>
      </c>
      <c r="AU2485" s="261" t="s">
        <v>90</v>
      </c>
      <c r="AV2485" s="13" t="s">
        <v>88</v>
      </c>
      <c r="AW2485" s="13" t="s">
        <v>36</v>
      </c>
      <c r="AX2485" s="13" t="s">
        <v>81</v>
      </c>
      <c r="AY2485" s="261" t="s">
        <v>215</v>
      </c>
    </row>
    <row r="2486" s="14" customFormat="1">
      <c r="A2486" s="14"/>
      <c r="B2486" s="262"/>
      <c r="C2486" s="263"/>
      <c r="D2486" s="233" t="s">
        <v>364</v>
      </c>
      <c r="E2486" s="264" t="s">
        <v>1</v>
      </c>
      <c r="F2486" s="265" t="s">
        <v>2342</v>
      </c>
      <c r="G2486" s="263"/>
      <c r="H2486" s="266">
        <v>188.774</v>
      </c>
      <c r="I2486" s="267"/>
      <c r="J2486" s="263"/>
      <c r="K2486" s="263"/>
      <c r="L2486" s="268"/>
      <c r="M2486" s="269"/>
      <c r="N2486" s="270"/>
      <c r="O2486" s="270"/>
      <c r="P2486" s="270"/>
      <c r="Q2486" s="270"/>
      <c r="R2486" s="270"/>
      <c r="S2486" s="270"/>
      <c r="T2486" s="271"/>
      <c r="U2486" s="14"/>
      <c r="V2486" s="14"/>
      <c r="W2486" s="14"/>
      <c r="X2486" s="14"/>
      <c r="Y2486" s="14"/>
      <c r="Z2486" s="14"/>
      <c r="AA2486" s="14"/>
      <c r="AB2486" s="14"/>
      <c r="AC2486" s="14"/>
      <c r="AD2486" s="14"/>
      <c r="AE2486" s="14"/>
      <c r="AT2486" s="272" t="s">
        <v>364</v>
      </c>
      <c r="AU2486" s="272" t="s">
        <v>90</v>
      </c>
      <c r="AV2486" s="14" t="s">
        <v>90</v>
      </c>
      <c r="AW2486" s="14" t="s">
        <v>36</v>
      </c>
      <c r="AX2486" s="14" t="s">
        <v>81</v>
      </c>
      <c r="AY2486" s="272" t="s">
        <v>215</v>
      </c>
    </row>
    <row r="2487" s="14" customFormat="1">
      <c r="A2487" s="14"/>
      <c r="B2487" s="262"/>
      <c r="C2487" s="263"/>
      <c r="D2487" s="233" t="s">
        <v>364</v>
      </c>
      <c r="E2487" s="264" t="s">
        <v>1</v>
      </c>
      <c r="F2487" s="265" t="s">
        <v>2343</v>
      </c>
      <c r="G2487" s="263"/>
      <c r="H2487" s="266">
        <v>95.375</v>
      </c>
      <c r="I2487" s="267"/>
      <c r="J2487" s="263"/>
      <c r="K2487" s="263"/>
      <c r="L2487" s="268"/>
      <c r="M2487" s="269"/>
      <c r="N2487" s="270"/>
      <c r="O2487" s="270"/>
      <c r="P2487" s="270"/>
      <c r="Q2487" s="270"/>
      <c r="R2487" s="270"/>
      <c r="S2487" s="270"/>
      <c r="T2487" s="271"/>
      <c r="U2487" s="14"/>
      <c r="V2487" s="14"/>
      <c r="W2487" s="14"/>
      <c r="X2487" s="14"/>
      <c r="Y2487" s="14"/>
      <c r="Z2487" s="14"/>
      <c r="AA2487" s="14"/>
      <c r="AB2487" s="14"/>
      <c r="AC2487" s="14"/>
      <c r="AD2487" s="14"/>
      <c r="AE2487" s="14"/>
      <c r="AT2487" s="272" t="s">
        <v>364</v>
      </c>
      <c r="AU2487" s="272" t="s">
        <v>90</v>
      </c>
      <c r="AV2487" s="14" t="s">
        <v>90</v>
      </c>
      <c r="AW2487" s="14" t="s">
        <v>36</v>
      </c>
      <c r="AX2487" s="14" t="s">
        <v>81</v>
      </c>
      <c r="AY2487" s="272" t="s">
        <v>215</v>
      </c>
    </row>
    <row r="2488" s="16" customFormat="1">
      <c r="A2488" s="16"/>
      <c r="B2488" s="284"/>
      <c r="C2488" s="285"/>
      <c r="D2488" s="233" t="s">
        <v>364</v>
      </c>
      <c r="E2488" s="286" t="s">
        <v>1</v>
      </c>
      <c r="F2488" s="287" t="s">
        <v>403</v>
      </c>
      <c r="G2488" s="285"/>
      <c r="H2488" s="288">
        <v>284.149</v>
      </c>
      <c r="I2488" s="289"/>
      <c r="J2488" s="285"/>
      <c r="K2488" s="285"/>
      <c r="L2488" s="290"/>
      <c r="M2488" s="291"/>
      <c r="N2488" s="292"/>
      <c r="O2488" s="292"/>
      <c r="P2488" s="292"/>
      <c r="Q2488" s="292"/>
      <c r="R2488" s="292"/>
      <c r="S2488" s="292"/>
      <c r="T2488" s="293"/>
      <c r="U2488" s="16"/>
      <c r="V2488" s="16"/>
      <c r="W2488" s="16"/>
      <c r="X2488" s="16"/>
      <c r="Y2488" s="16"/>
      <c r="Z2488" s="16"/>
      <c r="AA2488" s="16"/>
      <c r="AB2488" s="16"/>
      <c r="AC2488" s="16"/>
      <c r="AD2488" s="16"/>
      <c r="AE2488" s="16"/>
      <c r="AT2488" s="294" t="s">
        <v>364</v>
      </c>
      <c r="AU2488" s="294" t="s">
        <v>90</v>
      </c>
      <c r="AV2488" s="16" t="s">
        <v>227</v>
      </c>
      <c r="AW2488" s="16" t="s">
        <v>36</v>
      </c>
      <c r="AX2488" s="16" t="s">
        <v>81</v>
      </c>
      <c r="AY2488" s="294" t="s">
        <v>215</v>
      </c>
    </row>
    <row r="2489" s="15" customFormat="1">
      <c r="A2489" s="15"/>
      <c r="B2489" s="273"/>
      <c r="C2489" s="274"/>
      <c r="D2489" s="233" t="s">
        <v>364</v>
      </c>
      <c r="E2489" s="275" t="s">
        <v>1</v>
      </c>
      <c r="F2489" s="276" t="s">
        <v>368</v>
      </c>
      <c r="G2489" s="274"/>
      <c r="H2489" s="277">
        <v>558.12400000000002</v>
      </c>
      <c r="I2489" s="278"/>
      <c r="J2489" s="274"/>
      <c r="K2489" s="274"/>
      <c r="L2489" s="279"/>
      <c r="M2489" s="280"/>
      <c r="N2489" s="281"/>
      <c r="O2489" s="281"/>
      <c r="P2489" s="281"/>
      <c r="Q2489" s="281"/>
      <c r="R2489" s="281"/>
      <c r="S2489" s="281"/>
      <c r="T2489" s="282"/>
      <c r="U2489" s="15"/>
      <c r="V2489" s="15"/>
      <c r="W2489" s="15"/>
      <c r="X2489" s="15"/>
      <c r="Y2489" s="15"/>
      <c r="Z2489" s="15"/>
      <c r="AA2489" s="15"/>
      <c r="AB2489" s="15"/>
      <c r="AC2489" s="15"/>
      <c r="AD2489" s="15"/>
      <c r="AE2489" s="15"/>
      <c r="AT2489" s="283" t="s">
        <v>364</v>
      </c>
      <c r="AU2489" s="283" t="s">
        <v>90</v>
      </c>
      <c r="AV2489" s="15" t="s">
        <v>214</v>
      </c>
      <c r="AW2489" s="15" t="s">
        <v>36</v>
      </c>
      <c r="AX2489" s="15" t="s">
        <v>88</v>
      </c>
      <c r="AY2489" s="283" t="s">
        <v>215</v>
      </c>
    </row>
    <row r="2490" s="2" customFormat="1" ht="24.15" customHeight="1">
      <c r="A2490" s="39"/>
      <c r="B2490" s="40"/>
      <c r="C2490" s="220" t="s">
        <v>2344</v>
      </c>
      <c r="D2490" s="220" t="s">
        <v>216</v>
      </c>
      <c r="E2490" s="221" t="s">
        <v>2345</v>
      </c>
      <c r="F2490" s="222" t="s">
        <v>2346</v>
      </c>
      <c r="G2490" s="223" t="s">
        <v>523</v>
      </c>
      <c r="H2490" s="224">
        <v>233.69300000000001</v>
      </c>
      <c r="I2490" s="225"/>
      <c r="J2490" s="226">
        <f>ROUND(I2490*H2490,2)</f>
        <v>0</v>
      </c>
      <c r="K2490" s="222" t="s">
        <v>359</v>
      </c>
      <c r="L2490" s="45"/>
      <c r="M2490" s="227" t="s">
        <v>1</v>
      </c>
      <c r="N2490" s="228" t="s">
        <v>46</v>
      </c>
      <c r="O2490" s="92"/>
      <c r="P2490" s="229">
        <f>O2490*H2490</f>
        <v>0</v>
      </c>
      <c r="Q2490" s="229">
        <v>0</v>
      </c>
      <c r="R2490" s="229">
        <f>Q2490*H2490</f>
        <v>0</v>
      </c>
      <c r="S2490" s="229">
        <v>0</v>
      </c>
      <c r="T2490" s="230">
        <f>S2490*H2490</f>
        <v>0</v>
      </c>
      <c r="U2490" s="39"/>
      <c r="V2490" s="39"/>
      <c r="W2490" s="39"/>
      <c r="X2490" s="39"/>
      <c r="Y2490" s="39"/>
      <c r="Z2490" s="39"/>
      <c r="AA2490" s="39"/>
      <c r="AB2490" s="39"/>
      <c r="AC2490" s="39"/>
      <c r="AD2490" s="39"/>
      <c r="AE2490" s="39"/>
      <c r="AR2490" s="231" t="s">
        <v>291</v>
      </c>
      <c r="AT2490" s="231" t="s">
        <v>216</v>
      </c>
      <c r="AU2490" s="231" t="s">
        <v>90</v>
      </c>
      <c r="AY2490" s="18" t="s">
        <v>215</v>
      </c>
      <c r="BE2490" s="232">
        <f>IF(N2490="základní",J2490,0)</f>
        <v>0</v>
      </c>
      <c r="BF2490" s="232">
        <f>IF(N2490="snížená",J2490,0)</f>
        <v>0</v>
      </c>
      <c r="BG2490" s="232">
        <f>IF(N2490="zákl. přenesená",J2490,0)</f>
        <v>0</v>
      </c>
      <c r="BH2490" s="232">
        <f>IF(N2490="sníž. přenesená",J2490,0)</f>
        <v>0</v>
      </c>
      <c r="BI2490" s="232">
        <f>IF(N2490="nulová",J2490,0)</f>
        <v>0</v>
      </c>
      <c r="BJ2490" s="18" t="s">
        <v>88</v>
      </c>
      <c r="BK2490" s="232">
        <f>ROUND(I2490*H2490,2)</f>
        <v>0</v>
      </c>
      <c r="BL2490" s="18" t="s">
        <v>291</v>
      </c>
      <c r="BM2490" s="231" t="s">
        <v>2347</v>
      </c>
    </row>
    <row r="2491" s="2" customFormat="1">
      <c r="A2491" s="39"/>
      <c r="B2491" s="40"/>
      <c r="C2491" s="41"/>
      <c r="D2491" s="233" t="s">
        <v>221</v>
      </c>
      <c r="E2491" s="41"/>
      <c r="F2491" s="234" t="s">
        <v>2348</v>
      </c>
      <c r="G2491" s="41"/>
      <c r="H2491" s="41"/>
      <c r="I2491" s="235"/>
      <c r="J2491" s="41"/>
      <c r="K2491" s="41"/>
      <c r="L2491" s="45"/>
      <c r="M2491" s="236"/>
      <c r="N2491" s="237"/>
      <c r="O2491" s="92"/>
      <c r="P2491" s="92"/>
      <c r="Q2491" s="92"/>
      <c r="R2491" s="92"/>
      <c r="S2491" s="92"/>
      <c r="T2491" s="93"/>
      <c r="U2491" s="39"/>
      <c r="V2491" s="39"/>
      <c r="W2491" s="39"/>
      <c r="X2491" s="39"/>
      <c r="Y2491" s="39"/>
      <c r="Z2491" s="39"/>
      <c r="AA2491" s="39"/>
      <c r="AB2491" s="39"/>
      <c r="AC2491" s="39"/>
      <c r="AD2491" s="39"/>
      <c r="AE2491" s="39"/>
      <c r="AT2491" s="18" t="s">
        <v>221</v>
      </c>
      <c r="AU2491" s="18" t="s">
        <v>90</v>
      </c>
    </row>
    <row r="2492" s="2" customFormat="1">
      <c r="A2492" s="39"/>
      <c r="B2492" s="40"/>
      <c r="C2492" s="41"/>
      <c r="D2492" s="250" t="s">
        <v>362</v>
      </c>
      <c r="E2492" s="41"/>
      <c r="F2492" s="251" t="s">
        <v>2349</v>
      </c>
      <c r="G2492" s="41"/>
      <c r="H2492" s="41"/>
      <c r="I2492" s="235"/>
      <c r="J2492" s="41"/>
      <c r="K2492" s="41"/>
      <c r="L2492" s="45"/>
      <c r="M2492" s="236"/>
      <c r="N2492" s="237"/>
      <c r="O2492" s="92"/>
      <c r="P2492" s="92"/>
      <c r="Q2492" s="92"/>
      <c r="R2492" s="92"/>
      <c r="S2492" s="92"/>
      <c r="T2492" s="93"/>
      <c r="U2492" s="39"/>
      <c r="V2492" s="39"/>
      <c r="W2492" s="39"/>
      <c r="X2492" s="39"/>
      <c r="Y2492" s="39"/>
      <c r="Z2492" s="39"/>
      <c r="AA2492" s="39"/>
      <c r="AB2492" s="39"/>
      <c r="AC2492" s="39"/>
      <c r="AD2492" s="39"/>
      <c r="AE2492" s="39"/>
      <c r="AT2492" s="18" t="s">
        <v>362</v>
      </c>
      <c r="AU2492" s="18" t="s">
        <v>90</v>
      </c>
    </row>
    <row r="2493" s="13" customFormat="1">
      <c r="A2493" s="13"/>
      <c r="B2493" s="252"/>
      <c r="C2493" s="253"/>
      <c r="D2493" s="233" t="s">
        <v>364</v>
      </c>
      <c r="E2493" s="254" t="s">
        <v>1</v>
      </c>
      <c r="F2493" s="255" t="s">
        <v>2350</v>
      </c>
      <c r="G2493" s="253"/>
      <c r="H2493" s="254" t="s">
        <v>1</v>
      </c>
      <c r="I2493" s="256"/>
      <c r="J2493" s="253"/>
      <c r="K2493" s="253"/>
      <c r="L2493" s="257"/>
      <c r="M2493" s="258"/>
      <c r="N2493" s="259"/>
      <c r="O2493" s="259"/>
      <c r="P2493" s="259"/>
      <c r="Q2493" s="259"/>
      <c r="R2493" s="259"/>
      <c r="S2493" s="259"/>
      <c r="T2493" s="260"/>
      <c r="U2493" s="13"/>
      <c r="V2493" s="13"/>
      <c r="W2493" s="13"/>
      <c r="X2493" s="13"/>
      <c r="Y2493" s="13"/>
      <c r="Z2493" s="13"/>
      <c r="AA2493" s="13"/>
      <c r="AB2493" s="13"/>
      <c r="AC2493" s="13"/>
      <c r="AD2493" s="13"/>
      <c r="AE2493" s="13"/>
      <c r="AT2493" s="261" t="s">
        <v>364</v>
      </c>
      <c r="AU2493" s="261" t="s">
        <v>90</v>
      </c>
      <c r="AV2493" s="13" t="s">
        <v>88</v>
      </c>
      <c r="AW2493" s="13" t="s">
        <v>36</v>
      </c>
      <c r="AX2493" s="13" t="s">
        <v>81</v>
      </c>
      <c r="AY2493" s="261" t="s">
        <v>215</v>
      </c>
    </row>
    <row r="2494" s="13" customFormat="1">
      <c r="A2494" s="13"/>
      <c r="B2494" s="252"/>
      <c r="C2494" s="253"/>
      <c r="D2494" s="233" t="s">
        <v>364</v>
      </c>
      <c r="E2494" s="254" t="s">
        <v>1</v>
      </c>
      <c r="F2494" s="255" t="s">
        <v>872</v>
      </c>
      <c r="G2494" s="253"/>
      <c r="H2494" s="254" t="s">
        <v>1</v>
      </c>
      <c r="I2494" s="256"/>
      <c r="J2494" s="253"/>
      <c r="K2494" s="253"/>
      <c r="L2494" s="257"/>
      <c r="M2494" s="258"/>
      <c r="N2494" s="259"/>
      <c r="O2494" s="259"/>
      <c r="P2494" s="259"/>
      <c r="Q2494" s="259"/>
      <c r="R2494" s="259"/>
      <c r="S2494" s="259"/>
      <c r="T2494" s="260"/>
      <c r="U2494" s="13"/>
      <c r="V2494" s="13"/>
      <c r="W2494" s="13"/>
      <c r="X2494" s="13"/>
      <c r="Y2494" s="13"/>
      <c r="Z2494" s="13"/>
      <c r="AA2494" s="13"/>
      <c r="AB2494" s="13"/>
      <c r="AC2494" s="13"/>
      <c r="AD2494" s="13"/>
      <c r="AE2494" s="13"/>
      <c r="AT2494" s="261" t="s">
        <v>364</v>
      </c>
      <c r="AU2494" s="261" t="s">
        <v>90</v>
      </c>
      <c r="AV2494" s="13" t="s">
        <v>88</v>
      </c>
      <c r="AW2494" s="13" t="s">
        <v>36</v>
      </c>
      <c r="AX2494" s="13" t="s">
        <v>81</v>
      </c>
      <c r="AY2494" s="261" t="s">
        <v>215</v>
      </c>
    </row>
    <row r="2495" s="13" customFormat="1">
      <c r="A2495" s="13"/>
      <c r="B2495" s="252"/>
      <c r="C2495" s="253"/>
      <c r="D2495" s="233" t="s">
        <v>364</v>
      </c>
      <c r="E2495" s="254" t="s">
        <v>1</v>
      </c>
      <c r="F2495" s="255" t="s">
        <v>1980</v>
      </c>
      <c r="G2495" s="253"/>
      <c r="H2495" s="254" t="s">
        <v>1</v>
      </c>
      <c r="I2495" s="256"/>
      <c r="J2495" s="253"/>
      <c r="K2495" s="253"/>
      <c r="L2495" s="257"/>
      <c r="M2495" s="258"/>
      <c r="N2495" s="259"/>
      <c r="O2495" s="259"/>
      <c r="P2495" s="259"/>
      <c r="Q2495" s="259"/>
      <c r="R2495" s="259"/>
      <c r="S2495" s="259"/>
      <c r="T2495" s="260"/>
      <c r="U2495" s="13"/>
      <c r="V2495" s="13"/>
      <c r="W2495" s="13"/>
      <c r="X2495" s="13"/>
      <c r="Y2495" s="13"/>
      <c r="Z2495" s="13"/>
      <c r="AA2495" s="13"/>
      <c r="AB2495" s="13"/>
      <c r="AC2495" s="13"/>
      <c r="AD2495" s="13"/>
      <c r="AE2495" s="13"/>
      <c r="AT2495" s="261" t="s">
        <v>364</v>
      </c>
      <c r="AU2495" s="261" t="s">
        <v>90</v>
      </c>
      <c r="AV2495" s="13" t="s">
        <v>88</v>
      </c>
      <c r="AW2495" s="13" t="s">
        <v>36</v>
      </c>
      <c r="AX2495" s="13" t="s">
        <v>81</v>
      </c>
      <c r="AY2495" s="261" t="s">
        <v>215</v>
      </c>
    </row>
    <row r="2496" s="13" customFormat="1">
      <c r="A2496" s="13"/>
      <c r="B2496" s="252"/>
      <c r="C2496" s="253"/>
      <c r="D2496" s="233" t="s">
        <v>364</v>
      </c>
      <c r="E2496" s="254" t="s">
        <v>1</v>
      </c>
      <c r="F2496" s="255" t="s">
        <v>389</v>
      </c>
      <c r="G2496" s="253"/>
      <c r="H2496" s="254" t="s">
        <v>1</v>
      </c>
      <c r="I2496" s="256"/>
      <c r="J2496" s="253"/>
      <c r="K2496" s="253"/>
      <c r="L2496" s="257"/>
      <c r="M2496" s="258"/>
      <c r="N2496" s="259"/>
      <c r="O2496" s="259"/>
      <c r="P2496" s="259"/>
      <c r="Q2496" s="259"/>
      <c r="R2496" s="259"/>
      <c r="S2496" s="259"/>
      <c r="T2496" s="260"/>
      <c r="U2496" s="13"/>
      <c r="V2496" s="13"/>
      <c r="W2496" s="13"/>
      <c r="X2496" s="13"/>
      <c r="Y2496" s="13"/>
      <c r="Z2496" s="13"/>
      <c r="AA2496" s="13"/>
      <c r="AB2496" s="13"/>
      <c r="AC2496" s="13"/>
      <c r="AD2496" s="13"/>
      <c r="AE2496" s="13"/>
      <c r="AT2496" s="261" t="s">
        <v>364</v>
      </c>
      <c r="AU2496" s="261" t="s">
        <v>90</v>
      </c>
      <c r="AV2496" s="13" t="s">
        <v>88</v>
      </c>
      <c r="AW2496" s="13" t="s">
        <v>36</v>
      </c>
      <c r="AX2496" s="13" t="s">
        <v>81</v>
      </c>
      <c r="AY2496" s="261" t="s">
        <v>215</v>
      </c>
    </row>
    <row r="2497" s="14" customFormat="1">
      <c r="A2497" s="14"/>
      <c r="B2497" s="262"/>
      <c r="C2497" s="263"/>
      <c r="D2497" s="233" t="s">
        <v>364</v>
      </c>
      <c r="E2497" s="264" t="s">
        <v>1</v>
      </c>
      <c r="F2497" s="265" t="s">
        <v>2351</v>
      </c>
      <c r="G2497" s="263"/>
      <c r="H2497" s="266">
        <v>44.625</v>
      </c>
      <c r="I2497" s="267"/>
      <c r="J2497" s="263"/>
      <c r="K2497" s="263"/>
      <c r="L2497" s="268"/>
      <c r="M2497" s="269"/>
      <c r="N2497" s="270"/>
      <c r="O2497" s="270"/>
      <c r="P2497" s="270"/>
      <c r="Q2497" s="270"/>
      <c r="R2497" s="270"/>
      <c r="S2497" s="270"/>
      <c r="T2497" s="271"/>
      <c r="U2497" s="14"/>
      <c r="V2497" s="14"/>
      <c r="W2497" s="14"/>
      <c r="X2497" s="14"/>
      <c r="Y2497" s="14"/>
      <c r="Z2497" s="14"/>
      <c r="AA2497" s="14"/>
      <c r="AB2497" s="14"/>
      <c r="AC2497" s="14"/>
      <c r="AD2497" s="14"/>
      <c r="AE2497" s="14"/>
      <c r="AT2497" s="272" t="s">
        <v>364</v>
      </c>
      <c r="AU2497" s="272" t="s">
        <v>90</v>
      </c>
      <c r="AV2497" s="14" t="s">
        <v>90</v>
      </c>
      <c r="AW2497" s="14" t="s">
        <v>36</v>
      </c>
      <c r="AX2497" s="14" t="s">
        <v>81</v>
      </c>
      <c r="AY2497" s="272" t="s">
        <v>215</v>
      </c>
    </row>
    <row r="2498" s="14" customFormat="1">
      <c r="A2498" s="14"/>
      <c r="B2498" s="262"/>
      <c r="C2498" s="263"/>
      <c r="D2498" s="233" t="s">
        <v>364</v>
      </c>
      <c r="E2498" s="264" t="s">
        <v>1</v>
      </c>
      <c r="F2498" s="265" t="s">
        <v>2352</v>
      </c>
      <c r="G2498" s="263"/>
      <c r="H2498" s="266">
        <v>13.050000000000001</v>
      </c>
      <c r="I2498" s="267"/>
      <c r="J2498" s="263"/>
      <c r="K2498" s="263"/>
      <c r="L2498" s="268"/>
      <c r="M2498" s="269"/>
      <c r="N2498" s="270"/>
      <c r="O2498" s="270"/>
      <c r="P2498" s="270"/>
      <c r="Q2498" s="270"/>
      <c r="R2498" s="270"/>
      <c r="S2498" s="270"/>
      <c r="T2498" s="271"/>
      <c r="U2498" s="14"/>
      <c r="V2498" s="14"/>
      <c r="W2498" s="14"/>
      <c r="X2498" s="14"/>
      <c r="Y2498" s="14"/>
      <c r="Z2498" s="14"/>
      <c r="AA2498" s="14"/>
      <c r="AB2498" s="14"/>
      <c r="AC2498" s="14"/>
      <c r="AD2498" s="14"/>
      <c r="AE2498" s="14"/>
      <c r="AT2498" s="272" t="s">
        <v>364</v>
      </c>
      <c r="AU2498" s="272" t="s">
        <v>90</v>
      </c>
      <c r="AV2498" s="14" t="s">
        <v>90</v>
      </c>
      <c r="AW2498" s="14" t="s">
        <v>36</v>
      </c>
      <c r="AX2498" s="14" t="s">
        <v>81</v>
      </c>
      <c r="AY2498" s="272" t="s">
        <v>215</v>
      </c>
    </row>
    <row r="2499" s="13" customFormat="1">
      <c r="A2499" s="13"/>
      <c r="B2499" s="252"/>
      <c r="C2499" s="253"/>
      <c r="D2499" s="233" t="s">
        <v>364</v>
      </c>
      <c r="E2499" s="254" t="s">
        <v>1</v>
      </c>
      <c r="F2499" s="255" t="s">
        <v>401</v>
      </c>
      <c r="G2499" s="253"/>
      <c r="H2499" s="254" t="s">
        <v>1</v>
      </c>
      <c r="I2499" s="256"/>
      <c r="J2499" s="253"/>
      <c r="K2499" s="253"/>
      <c r="L2499" s="257"/>
      <c r="M2499" s="258"/>
      <c r="N2499" s="259"/>
      <c r="O2499" s="259"/>
      <c r="P2499" s="259"/>
      <c r="Q2499" s="259"/>
      <c r="R2499" s="259"/>
      <c r="S2499" s="259"/>
      <c r="T2499" s="260"/>
      <c r="U2499" s="13"/>
      <c r="V2499" s="13"/>
      <c r="W2499" s="13"/>
      <c r="X2499" s="13"/>
      <c r="Y2499" s="13"/>
      <c r="Z2499" s="13"/>
      <c r="AA2499" s="13"/>
      <c r="AB2499" s="13"/>
      <c r="AC2499" s="13"/>
      <c r="AD2499" s="13"/>
      <c r="AE2499" s="13"/>
      <c r="AT2499" s="261" t="s">
        <v>364</v>
      </c>
      <c r="AU2499" s="261" t="s">
        <v>90</v>
      </c>
      <c r="AV2499" s="13" t="s">
        <v>88</v>
      </c>
      <c r="AW2499" s="13" t="s">
        <v>36</v>
      </c>
      <c r="AX2499" s="13" t="s">
        <v>81</v>
      </c>
      <c r="AY2499" s="261" t="s">
        <v>215</v>
      </c>
    </row>
    <row r="2500" s="14" customFormat="1">
      <c r="A2500" s="14"/>
      <c r="B2500" s="262"/>
      <c r="C2500" s="263"/>
      <c r="D2500" s="233" t="s">
        <v>364</v>
      </c>
      <c r="E2500" s="264" t="s">
        <v>1</v>
      </c>
      <c r="F2500" s="265" t="s">
        <v>2351</v>
      </c>
      <c r="G2500" s="263"/>
      <c r="H2500" s="266">
        <v>44.625</v>
      </c>
      <c r="I2500" s="267"/>
      <c r="J2500" s="263"/>
      <c r="K2500" s="263"/>
      <c r="L2500" s="268"/>
      <c r="M2500" s="269"/>
      <c r="N2500" s="270"/>
      <c r="O2500" s="270"/>
      <c r="P2500" s="270"/>
      <c r="Q2500" s="270"/>
      <c r="R2500" s="270"/>
      <c r="S2500" s="270"/>
      <c r="T2500" s="271"/>
      <c r="U2500" s="14"/>
      <c r="V2500" s="14"/>
      <c r="W2500" s="14"/>
      <c r="X2500" s="14"/>
      <c r="Y2500" s="14"/>
      <c r="Z2500" s="14"/>
      <c r="AA2500" s="14"/>
      <c r="AB2500" s="14"/>
      <c r="AC2500" s="14"/>
      <c r="AD2500" s="14"/>
      <c r="AE2500" s="14"/>
      <c r="AT2500" s="272" t="s">
        <v>364</v>
      </c>
      <c r="AU2500" s="272" t="s">
        <v>90</v>
      </c>
      <c r="AV2500" s="14" t="s">
        <v>90</v>
      </c>
      <c r="AW2500" s="14" t="s">
        <v>36</v>
      </c>
      <c r="AX2500" s="14" t="s">
        <v>81</v>
      </c>
      <c r="AY2500" s="272" t="s">
        <v>215</v>
      </c>
    </row>
    <row r="2501" s="14" customFormat="1">
      <c r="A2501" s="14"/>
      <c r="B2501" s="262"/>
      <c r="C2501" s="263"/>
      <c r="D2501" s="233" t="s">
        <v>364</v>
      </c>
      <c r="E2501" s="264" t="s">
        <v>1</v>
      </c>
      <c r="F2501" s="265" t="s">
        <v>2353</v>
      </c>
      <c r="G2501" s="263"/>
      <c r="H2501" s="266">
        <v>12.675000000000001</v>
      </c>
      <c r="I2501" s="267"/>
      <c r="J2501" s="263"/>
      <c r="K2501" s="263"/>
      <c r="L2501" s="268"/>
      <c r="M2501" s="269"/>
      <c r="N2501" s="270"/>
      <c r="O2501" s="270"/>
      <c r="P2501" s="270"/>
      <c r="Q2501" s="270"/>
      <c r="R2501" s="270"/>
      <c r="S2501" s="270"/>
      <c r="T2501" s="271"/>
      <c r="U2501" s="14"/>
      <c r="V2501" s="14"/>
      <c r="W2501" s="14"/>
      <c r="X2501" s="14"/>
      <c r="Y2501" s="14"/>
      <c r="Z2501" s="14"/>
      <c r="AA2501" s="14"/>
      <c r="AB2501" s="14"/>
      <c r="AC2501" s="14"/>
      <c r="AD2501" s="14"/>
      <c r="AE2501" s="14"/>
      <c r="AT2501" s="272" t="s">
        <v>364</v>
      </c>
      <c r="AU2501" s="272" t="s">
        <v>90</v>
      </c>
      <c r="AV2501" s="14" t="s">
        <v>90</v>
      </c>
      <c r="AW2501" s="14" t="s">
        <v>36</v>
      </c>
      <c r="AX2501" s="14" t="s">
        <v>81</v>
      </c>
      <c r="AY2501" s="272" t="s">
        <v>215</v>
      </c>
    </row>
    <row r="2502" s="16" customFormat="1">
      <c r="A2502" s="16"/>
      <c r="B2502" s="284"/>
      <c r="C2502" s="285"/>
      <c r="D2502" s="233" t="s">
        <v>364</v>
      </c>
      <c r="E2502" s="286" t="s">
        <v>1</v>
      </c>
      <c r="F2502" s="287" t="s">
        <v>403</v>
      </c>
      <c r="G2502" s="285"/>
      <c r="H2502" s="288">
        <v>114.97499999999999</v>
      </c>
      <c r="I2502" s="289"/>
      <c r="J2502" s="285"/>
      <c r="K2502" s="285"/>
      <c r="L2502" s="290"/>
      <c r="M2502" s="291"/>
      <c r="N2502" s="292"/>
      <c r="O2502" s="292"/>
      <c r="P2502" s="292"/>
      <c r="Q2502" s="292"/>
      <c r="R2502" s="292"/>
      <c r="S2502" s="292"/>
      <c r="T2502" s="293"/>
      <c r="U2502" s="16"/>
      <c r="V2502" s="16"/>
      <c r="W2502" s="16"/>
      <c r="X2502" s="16"/>
      <c r="Y2502" s="16"/>
      <c r="Z2502" s="16"/>
      <c r="AA2502" s="16"/>
      <c r="AB2502" s="16"/>
      <c r="AC2502" s="16"/>
      <c r="AD2502" s="16"/>
      <c r="AE2502" s="16"/>
      <c r="AT2502" s="294" t="s">
        <v>364</v>
      </c>
      <c r="AU2502" s="294" t="s">
        <v>90</v>
      </c>
      <c r="AV2502" s="16" t="s">
        <v>227</v>
      </c>
      <c r="AW2502" s="16" t="s">
        <v>36</v>
      </c>
      <c r="AX2502" s="16" t="s">
        <v>81</v>
      </c>
      <c r="AY2502" s="294" t="s">
        <v>215</v>
      </c>
    </row>
    <row r="2503" s="13" customFormat="1">
      <c r="A2503" s="13"/>
      <c r="B2503" s="252"/>
      <c r="C2503" s="253"/>
      <c r="D2503" s="233" t="s">
        <v>364</v>
      </c>
      <c r="E2503" s="254" t="s">
        <v>1</v>
      </c>
      <c r="F2503" s="255" t="s">
        <v>2341</v>
      </c>
      <c r="G2503" s="253"/>
      <c r="H2503" s="254" t="s">
        <v>1</v>
      </c>
      <c r="I2503" s="256"/>
      <c r="J2503" s="253"/>
      <c r="K2503" s="253"/>
      <c r="L2503" s="257"/>
      <c r="M2503" s="258"/>
      <c r="N2503" s="259"/>
      <c r="O2503" s="259"/>
      <c r="P2503" s="259"/>
      <c r="Q2503" s="259"/>
      <c r="R2503" s="259"/>
      <c r="S2503" s="259"/>
      <c r="T2503" s="260"/>
      <c r="U2503" s="13"/>
      <c r="V2503" s="13"/>
      <c r="W2503" s="13"/>
      <c r="X2503" s="13"/>
      <c r="Y2503" s="13"/>
      <c r="Z2503" s="13"/>
      <c r="AA2503" s="13"/>
      <c r="AB2503" s="13"/>
      <c r="AC2503" s="13"/>
      <c r="AD2503" s="13"/>
      <c r="AE2503" s="13"/>
      <c r="AT2503" s="261" t="s">
        <v>364</v>
      </c>
      <c r="AU2503" s="261" t="s">
        <v>90</v>
      </c>
      <c r="AV2503" s="13" t="s">
        <v>88</v>
      </c>
      <c r="AW2503" s="13" t="s">
        <v>36</v>
      </c>
      <c r="AX2503" s="13" t="s">
        <v>81</v>
      </c>
      <c r="AY2503" s="261" t="s">
        <v>215</v>
      </c>
    </row>
    <row r="2504" s="14" customFormat="1">
      <c r="A2504" s="14"/>
      <c r="B2504" s="262"/>
      <c r="C2504" s="263"/>
      <c r="D2504" s="233" t="s">
        <v>364</v>
      </c>
      <c r="E2504" s="264" t="s">
        <v>1</v>
      </c>
      <c r="F2504" s="265" t="s">
        <v>2354</v>
      </c>
      <c r="G2504" s="263"/>
      <c r="H2504" s="266">
        <v>31.088000000000001</v>
      </c>
      <c r="I2504" s="267"/>
      <c r="J2504" s="263"/>
      <c r="K2504" s="263"/>
      <c r="L2504" s="268"/>
      <c r="M2504" s="269"/>
      <c r="N2504" s="270"/>
      <c r="O2504" s="270"/>
      <c r="P2504" s="270"/>
      <c r="Q2504" s="270"/>
      <c r="R2504" s="270"/>
      <c r="S2504" s="270"/>
      <c r="T2504" s="271"/>
      <c r="U2504" s="14"/>
      <c r="V2504" s="14"/>
      <c r="W2504" s="14"/>
      <c r="X2504" s="14"/>
      <c r="Y2504" s="14"/>
      <c r="Z2504" s="14"/>
      <c r="AA2504" s="14"/>
      <c r="AB2504" s="14"/>
      <c r="AC2504" s="14"/>
      <c r="AD2504" s="14"/>
      <c r="AE2504" s="14"/>
      <c r="AT2504" s="272" t="s">
        <v>364</v>
      </c>
      <c r="AU2504" s="272" t="s">
        <v>90</v>
      </c>
      <c r="AV2504" s="14" t="s">
        <v>90</v>
      </c>
      <c r="AW2504" s="14" t="s">
        <v>36</v>
      </c>
      <c r="AX2504" s="14" t="s">
        <v>81</v>
      </c>
      <c r="AY2504" s="272" t="s">
        <v>215</v>
      </c>
    </row>
    <row r="2505" s="14" customFormat="1">
      <c r="A2505" s="14"/>
      <c r="B2505" s="262"/>
      <c r="C2505" s="263"/>
      <c r="D2505" s="233" t="s">
        <v>364</v>
      </c>
      <c r="E2505" s="264" t="s">
        <v>1</v>
      </c>
      <c r="F2505" s="265" t="s">
        <v>2355</v>
      </c>
      <c r="G2505" s="263"/>
      <c r="H2505" s="266">
        <v>22.949999999999999</v>
      </c>
      <c r="I2505" s="267"/>
      <c r="J2505" s="263"/>
      <c r="K2505" s="263"/>
      <c r="L2505" s="268"/>
      <c r="M2505" s="269"/>
      <c r="N2505" s="270"/>
      <c r="O2505" s="270"/>
      <c r="P2505" s="270"/>
      <c r="Q2505" s="270"/>
      <c r="R2505" s="270"/>
      <c r="S2505" s="270"/>
      <c r="T2505" s="271"/>
      <c r="U2505" s="14"/>
      <c r="V2505" s="14"/>
      <c r="W2505" s="14"/>
      <c r="X2505" s="14"/>
      <c r="Y2505" s="14"/>
      <c r="Z2505" s="14"/>
      <c r="AA2505" s="14"/>
      <c r="AB2505" s="14"/>
      <c r="AC2505" s="14"/>
      <c r="AD2505" s="14"/>
      <c r="AE2505" s="14"/>
      <c r="AT2505" s="272" t="s">
        <v>364</v>
      </c>
      <c r="AU2505" s="272" t="s">
        <v>90</v>
      </c>
      <c r="AV2505" s="14" t="s">
        <v>90</v>
      </c>
      <c r="AW2505" s="14" t="s">
        <v>36</v>
      </c>
      <c r="AX2505" s="14" t="s">
        <v>81</v>
      </c>
      <c r="AY2505" s="272" t="s">
        <v>215</v>
      </c>
    </row>
    <row r="2506" s="16" customFormat="1">
      <c r="A2506" s="16"/>
      <c r="B2506" s="284"/>
      <c r="C2506" s="285"/>
      <c r="D2506" s="233" t="s">
        <v>364</v>
      </c>
      <c r="E2506" s="286" t="s">
        <v>1</v>
      </c>
      <c r="F2506" s="287" t="s">
        <v>403</v>
      </c>
      <c r="G2506" s="285"/>
      <c r="H2506" s="288">
        <v>54.037999999999997</v>
      </c>
      <c r="I2506" s="289"/>
      <c r="J2506" s="285"/>
      <c r="K2506" s="285"/>
      <c r="L2506" s="290"/>
      <c r="M2506" s="291"/>
      <c r="N2506" s="292"/>
      <c r="O2506" s="292"/>
      <c r="P2506" s="292"/>
      <c r="Q2506" s="292"/>
      <c r="R2506" s="292"/>
      <c r="S2506" s="292"/>
      <c r="T2506" s="293"/>
      <c r="U2506" s="16"/>
      <c r="V2506" s="16"/>
      <c r="W2506" s="16"/>
      <c r="X2506" s="16"/>
      <c r="Y2506" s="16"/>
      <c r="Z2506" s="16"/>
      <c r="AA2506" s="16"/>
      <c r="AB2506" s="16"/>
      <c r="AC2506" s="16"/>
      <c r="AD2506" s="16"/>
      <c r="AE2506" s="16"/>
      <c r="AT2506" s="294" t="s">
        <v>364</v>
      </c>
      <c r="AU2506" s="294" t="s">
        <v>90</v>
      </c>
      <c r="AV2506" s="16" t="s">
        <v>227</v>
      </c>
      <c r="AW2506" s="16" t="s">
        <v>36</v>
      </c>
      <c r="AX2506" s="16" t="s">
        <v>81</v>
      </c>
      <c r="AY2506" s="294" t="s">
        <v>215</v>
      </c>
    </row>
    <row r="2507" s="13" customFormat="1">
      <c r="A2507" s="13"/>
      <c r="B2507" s="252"/>
      <c r="C2507" s="253"/>
      <c r="D2507" s="233" t="s">
        <v>364</v>
      </c>
      <c r="E2507" s="254" t="s">
        <v>1</v>
      </c>
      <c r="F2507" s="255" t="s">
        <v>2356</v>
      </c>
      <c r="G2507" s="253"/>
      <c r="H2507" s="254" t="s">
        <v>1</v>
      </c>
      <c r="I2507" s="256"/>
      <c r="J2507" s="253"/>
      <c r="K2507" s="253"/>
      <c r="L2507" s="257"/>
      <c r="M2507" s="258"/>
      <c r="N2507" s="259"/>
      <c r="O2507" s="259"/>
      <c r="P2507" s="259"/>
      <c r="Q2507" s="259"/>
      <c r="R2507" s="259"/>
      <c r="S2507" s="259"/>
      <c r="T2507" s="260"/>
      <c r="U2507" s="13"/>
      <c r="V2507" s="13"/>
      <c r="W2507" s="13"/>
      <c r="X2507" s="13"/>
      <c r="Y2507" s="13"/>
      <c r="Z2507" s="13"/>
      <c r="AA2507" s="13"/>
      <c r="AB2507" s="13"/>
      <c r="AC2507" s="13"/>
      <c r="AD2507" s="13"/>
      <c r="AE2507" s="13"/>
      <c r="AT2507" s="261" t="s">
        <v>364</v>
      </c>
      <c r="AU2507" s="261" t="s">
        <v>90</v>
      </c>
      <c r="AV2507" s="13" t="s">
        <v>88</v>
      </c>
      <c r="AW2507" s="13" t="s">
        <v>36</v>
      </c>
      <c r="AX2507" s="13" t="s">
        <v>81</v>
      </c>
      <c r="AY2507" s="261" t="s">
        <v>215</v>
      </c>
    </row>
    <row r="2508" s="13" customFormat="1">
      <c r="A2508" s="13"/>
      <c r="B2508" s="252"/>
      <c r="C2508" s="253"/>
      <c r="D2508" s="233" t="s">
        <v>364</v>
      </c>
      <c r="E2508" s="254" t="s">
        <v>1</v>
      </c>
      <c r="F2508" s="255" t="s">
        <v>2357</v>
      </c>
      <c r="G2508" s="253"/>
      <c r="H2508" s="254" t="s">
        <v>1</v>
      </c>
      <c r="I2508" s="256"/>
      <c r="J2508" s="253"/>
      <c r="K2508" s="253"/>
      <c r="L2508" s="257"/>
      <c r="M2508" s="258"/>
      <c r="N2508" s="259"/>
      <c r="O2508" s="259"/>
      <c r="P2508" s="259"/>
      <c r="Q2508" s="259"/>
      <c r="R2508" s="259"/>
      <c r="S2508" s="259"/>
      <c r="T2508" s="260"/>
      <c r="U2508" s="13"/>
      <c r="V2508" s="13"/>
      <c r="W2508" s="13"/>
      <c r="X2508" s="13"/>
      <c r="Y2508" s="13"/>
      <c r="Z2508" s="13"/>
      <c r="AA2508" s="13"/>
      <c r="AB2508" s="13"/>
      <c r="AC2508" s="13"/>
      <c r="AD2508" s="13"/>
      <c r="AE2508" s="13"/>
      <c r="AT2508" s="261" t="s">
        <v>364</v>
      </c>
      <c r="AU2508" s="261" t="s">
        <v>90</v>
      </c>
      <c r="AV2508" s="13" t="s">
        <v>88</v>
      </c>
      <c r="AW2508" s="13" t="s">
        <v>36</v>
      </c>
      <c r="AX2508" s="13" t="s">
        <v>81</v>
      </c>
      <c r="AY2508" s="261" t="s">
        <v>215</v>
      </c>
    </row>
    <row r="2509" s="14" customFormat="1">
      <c r="A2509" s="14"/>
      <c r="B2509" s="262"/>
      <c r="C2509" s="263"/>
      <c r="D2509" s="233" t="s">
        <v>364</v>
      </c>
      <c r="E2509" s="264" t="s">
        <v>1</v>
      </c>
      <c r="F2509" s="265" t="s">
        <v>2358</v>
      </c>
      <c r="G2509" s="263"/>
      <c r="H2509" s="266">
        <v>64.680000000000007</v>
      </c>
      <c r="I2509" s="267"/>
      <c r="J2509" s="263"/>
      <c r="K2509" s="263"/>
      <c r="L2509" s="268"/>
      <c r="M2509" s="269"/>
      <c r="N2509" s="270"/>
      <c r="O2509" s="270"/>
      <c r="P2509" s="270"/>
      <c r="Q2509" s="270"/>
      <c r="R2509" s="270"/>
      <c r="S2509" s="270"/>
      <c r="T2509" s="271"/>
      <c r="U2509" s="14"/>
      <c r="V2509" s="14"/>
      <c r="W2509" s="14"/>
      <c r="X2509" s="14"/>
      <c r="Y2509" s="14"/>
      <c r="Z2509" s="14"/>
      <c r="AA2509" s="14"/>
      <c r="AB2509" s="14"/>
      <c r="AC2509" s="14"/>
      <c r="AD2509" s="14"/>
      <c r="AE2509" s="14"/>
      <c r="AT2509" s="272" t="s">
        <v>364</v>
      </c>
      <c r="AU2509" s="272" t="s">
        <v>90</v>
      </c>
      <c r="AV2509" s="14" t="s">
        <v>90</v>
      </c>
      <c r="AW2509" s="14" t="s">
        <v>36</v>
      </c>
      <c r="AX2509" s="14" t="s">
        <v>81</v>
      </c>
      <c r="AY2509" s="272" t="s">
        <v>215</v>
      </c>
    </row>
    <row r="2510" s="16" customFormat="1">
      <c r="A2510" s="16"/>
      <c r="B2510" s="284"/>
      <c r="C2510" s="285"/>
      <c r="D2510" s="233" t="s">
        <v>364</v>
      </c>
      <c r="E2510" s="286" t="s">
        <v>1</v>
      </c>
      <c r="F2510" s="287" t="s">
        <v>403</v>
      </c>
      <c r="G2510" s="285"/>
      <c r="H2510" s="288">
        <v>64.680000000000007</v>
      </c>
      <c r="I2510" s="289"/>
      <c r="J2510" s="285"/>
      <c r="K2510" s="285"/>
      <c r="L2510" s="290"/>
      <c r="M2510" s="291"/>
      <c r="N2510" s="292"/>
      <c r="O2510" s="292"/>
      <c r="P2510" s="292"/>
      <c r="Q2510" s="292"/>
      <c r="R2510" s="292"/>
      <c r="S2510" s="292"/>
      <c r="T2510" s="293"/>
      <c r="U2510" s="16"/>
      <c r="V2510" s="16"/>
      <c r="W2510" s="16"/>
      <c r="X2510" s="16"/>
      <c r="Y2510" s="16"/>
      <c r="Z2510" s="16"/>
      <c r="AA2510" s="16"/>
      <c r="AB2510" s="16"/>
      <c r="AC2510" s="16"/>
      <c r="AD2510" s="16"/>
      <c r="AE2510" s="16"/>
      <c r="AT2510" s="294" t="s">
        <v>364</v>
      </c>
      <c r="AU2510" s="294" t="s">
        <v>90</v>
      </c>
      <c r="AV2510" s="16" t="s">
        <v>227</v>
      </c>
      <c r="AW2510" s="16" t="s">
        <v>36</v>
      </c>
      <c r="AX2510" s="16" t="s">
        <v>81</v>
      </c>
      <c r="AY2510" s="294" t="s">
        <v>215</v>
      </c>
    </row>
    <row r="2511" s="15" customFormat="1">
      <c r="A2511" s="15"/>
      <c r="B2511" s="273"/>
      <c r="C2511" s="274"/>
      <c r="D2511" s="233" t="s">
        <v>364</v>
      </c>
      <c r="E2511" s="275" t="s">
        <v>1</v>
      </c>
      <c r="F2511" s="276" t="s">
        <v>368</v>
      </c>
      <c r="G2511" s="274"/>
      <c r="H2511" s="277">
        <v>233.69300000000001</v>
      </c>
      <c r="I2511" s="278"/>
      <c r="J2511" s="274"/>
      <c r="K2511" s="274"/>
      <c r="L2511" s="279"/>
      <c r="M2511" s="280"/>
      <c r="N2511" s="281"/>
      <c r="O2511" s="281"/>
      <c r="P2511" s="281"/>
      <c r="Q2511" s="281"/>
      <c r="R2511" s="281"/>
      <c r="S2511" s="281"/>
      <c r="T2511" s="282"/>
      <c r="U2511" s="15"/>
      <c r="V2511" s="15"/>
      <c r="W2511" s="15"/>
      <c r="X2511" s="15"/>
      <c r="Y2511" s="15"/>
      <c r="Z2511" s="15"/>
      <c r="AA2511" s="15"/>
      <c r="AB2511" s="15"/>
      <c r="AC2511" s="15"/>
      <c r="AD2511" s="15"/>
      <c r="AE2511" s="15"/>
      <c r="AT2511" s="283" t="s">
        <v>364</v>
      </c>
      <c r="AU2511" s="283" t="s">
        <v>90</v>
      </c>
      <c r="AV2511" s="15" t="s">
        <v>214</v>
      </c>
      <c r="AW2511" s="15" t="s">
        <v>36</v>
      </c>
      <c r="AX2511" s="15" t="s">
        <v>88</v>
      </c>
      <c r="AY2511" s="283" t="s">
        <v>215</v>
      </c>
    </row>
    <row r="2512" s="2" customFormat="1" ht="16.5" customHeight="1">
      <c r="A2512" s="39"/>
      <c r="B2512" s="40"/>
      <c r="C2512" s="295" t="s">
        <v>2359</v>
      </c>
      <c r="D2512" s="295" t="s">
        <v>539</v>
      </c>
      <c r="E2512" s="296" t="s">
        <v>2264</v>
      </c>
      <c r="F2512" s="297" t="s">
        <v>2265</v>
      </c>
      <c r="G2512" s="298" t="s">
        <v>583</v>
      </c>
      <c r="H2512" s="299">
        <v>0.249</v>
      </c>
      <c r="I2512" s="300"/>
      <c r="J2512" s="301">
        <f>ROUND(I2512*H2512,2)</f>
        <v>0</v>
      </c>
      <c r="K2512" s="297" t="s">
        <v>359</v>
      </c>
      <c r="L2512" s="302"/>
      <c r="M2512" s="303" t="s">
        <v>1</v>
      </c>
      <c r="N2512" s="304" t="s">
        <v>46</v>
      </c>
      <c r="O2512" s="92"/>
      <c r="P2512" s="229">
        <f>O2512*H2512</f>
        <v>0</v>
      </c>
      <c r="Q2512" s="229">
        <v>1</v>
      </c>
      <c r="R2512" s="229">
        <f>Q2512*H2512</f>
        <v>0.249</v>
      </c>
      <c r="S2512" s="229">
        <v>0</v>
      </c>
      <c r="T2512" s="230">
        <f>S2512*H2512</f>
        <v>0</v>
      </c>
      <c r="U2512" s="39"/>
      <c r="V2512" s="39"/>
      <c r="W2512" s="39"/>
      <c r="X2512" s="39"/>
      <c r="Y2512" s="39"/>
      <c r="Z2512" s="39"/>
      <c r="AA2512" s="39"/>
      <c r="AB2512" s="39"/>
      <c r="AC2512" s="39"/>
      <c r="AD2512" s="39"/>
      <c r="AE2512" s="39"/>
      <c r="AR2512" s="231" t="s">
        <v>676</v>
      </c>
      <c r="AT2512" s="231" t="s">
        <v>539</v>
      </c>
      <c r="AU2512" s="231" t="s">
        <v>90</v>
      </c>
      <c r="AY2512" s="18" t="s">
        <v>215</v>
      </c>
      <c r="BE2512" s="232">
        <f>IF(N2512="základní",J2512,0)</f>
        <v>0</v>
      </c>
      <c r="BF2512" s="232">
        <f>IF(N2512="snížená",J2512,0)</f>
        <v>0</v>
      </c>
      <c r="BG2512" s="232">
        <f>IF(N2512="zákl. přenesená",J2512,0)</f>
        <v>0</v>
      </c>
      <c r="BH2512" s="232">
        <f>IF(N2512="sníž. přenesená",J2512,0)</f>
        <v>0</v>
      </c>
      <c r="BI2512" s="232">
        <f>IF(N2512="nulová",J2512,0)</f>
        <v>0</v>
      </c>
      <c r="BJ2512" s="18" t="s">
        <v>88</v>
      </c>
      <c r="BK2512" s="232">
        <f>ROUND(I2512*H2512,2)</f>
        <v>0</v>
      </c>
      <c r="BL2512" s="18" t="s">
        <v>291</v>
      </c>
      <c r="BM2512" s="231" t="s">
        <v>2360</v>
      </c>
    </row>
    <row r="2513" s="2" customFormat="1">
      <c r="A2513" s="39"/>
      <c r="B2513" s="40"/>
      <c r="C2513" s="41"/>
      <c r="D2513" s="233" t="s">
        <v>221</v>
      </c>
      <c r="E2513" s="41"/>
      <c r="F2513" s="234" t="s">
        <v>2265</v>
      </c>
      <c r="G2513" s="41"/>
      <c r="H2513" s="41"/>
      <c r="I2513" s="235"/>
      <c r="J2513" s="41"/>
      <c r="K2513" s="41"/>
      <c r="L2513" s="45"/>
      <c r="M2513" s="236"/>
      <c r="N2513" s="237"/>
      <c r="O2513" s="92"/>
      <c r="P2513" s="92"/>
      <c r="Q2513" s="92"/>
      <c r="R2513" s="92"/>
      <c r="S2513" s="92"/>
      <c r="T2513" s="93"/>
      <c r="U2513" s="39"/>
      <c r="V2513" s="39"/>
      <c r="W2513" s="39"/>
      <c r="X2513" s="39"/>
      <c r="Y2513" s="39"/>
      <c r="Z2513" s="39"/>
      <c r="AA2513" s="39"/>
      <c r="AB2513" s="39"/>
      <c r="AC2513" s="39"/>
      <c r="AD2513" s="39"/>
      <c r="AE2513" s="39"/>
      <c r="AT2513" s="18" t="s">
        <v>221</v>
      </c>
      <c r="AU2513" s="18" t="s">
        <v>90</v>
      </c>
    </row>
    <row r="2514" s="14" customFormat="1">
      <c r="A2514" s="14"/>
      <c r="B2514" s="262"/>
      <c r="C2514" s="263"/>
      <c r="D2514" s="233" t="s">
        <v>364</v>
      </c>
      <c r="E2514" s="264" t="s">
        <v>1</v>
      </c>
      <c r="F2514" s="265" t="s">
        <v>2361</v>
      </c>
      <c r="G2514" s="263"/>
      <c r="H2514" s="266">
        <v>0.16700000000000001</v>
      </c>
      <c r="I2514" s="267"/>
      <c r="J2514" s="263"/>
      <c r="K2514" s="263"/>
      <c r="L2514" s="268"/>
      <c r="M2514" s="269"/>
      <c r="N2514" s="270"/>
      <c r="O2514" s="270"/>
      <c r="P2514" s="270"/>
      <c r="Q2514" s="270"/>
      <c r="R2514" s="270"/>
      <c r="S2514" s="270"/>
      <c r="T2514" s="271"/>
      <c r="U2514" s="14"/>
      <c r="V2514" s="14"/>
      <c r="W2514" s="14"/>
      <c r="X2514" s="14"/>
      <c r="Y2514" s="14"/>
      <c r="Z2514" s="14"/>
      <c r="AA2514" s="14"/>
      <c r="AB2514" s="14"/>
      <c r="AC2514" s="14"/>
      <c r="AD2514" s="14"/>
      <c r="AE2514" s="14"/>
      <c r="AT2514" s="272" t="s">
        <v>364</v>
      </c>
      <c r="AU2514" s="272" t="s">
        <v>90</v>
      </c>
      <c r="AV2514" s="14" t="s">
        <v>90</v>
      </c>
      <c r="AW2514" s="14" t="s">
        <v>36</v>
      </c>
      <c r="AX2514" s="14" t="s">
        <v>81</v>
      </c>
      <c r="AY2514" s="272" t="s">
        <v>215</v>
      </c>
    </row>
    <row r="2515" s="14" customFormat="1">
      <c r="A2515" s="14"/>
      <c r="B2515" s="262"/>
      <c r="C2515" s="263"/>
      <c r="D2515" s="233" t="s">
        <v>364</v>
      </c>
      <c r="E2515" s="264" t="s">
        <v>1</v>
      </c>
      <c r="F2515" s="265" t="s">
        <v>2362</v>
      </c>
      <c r="G2515" s="263"/>
      <c r="H2515" s="266">
        <v>0.082000000000000003</v>
      </c>
      <c r="I2515" s="267"/>
      <c r="J2515" s="263"/>
      <c r="K2515" s="263"/>
      <c r="L2515" s="268"/>
      <c r="M2515" s="269"/>
      <c r="N2515" s="270"/>
      <c r="O2515" s="270"/>
      <c r="P2515" s="270"/>
      <c r="Q2515" s="270"/>
      <c r="R2515" s="270"/>
      <c r="S2515" s="270"/>
      <c r="T2515" s="271"/>
      <c r="U2515" s="14"/>
      <c r="V2515" s="14"/>
      <c r="W2515" s="14"/>
      <c r="X2515" s="14"/>
      <c r="Y2515" s="14"/>
      <c r="Z2515" s="14"/>
      <c r="AA2515" s="14"/>
      <c r="AB2515" s="14"/>
      <c r="AC2515" s="14"/>
      <c r="AD2515" s="14"/>
      <c r="AE2515" s="14"/>
      <c r="AT2515" s="272" t="s">
        <v>364</v>
      </c>
      <c r="AU2515" s="272" t="s">
        <v>90</v>
      </c>
      <c r="AV2515" s="14" t="s">
        <v>90</v>
      </c>
      <c r="AW2515" s="14" t="s">
        <v>36</v>
      </c>
      <c r="AX2515" s="14" t="s">
        <v>81</v>
      </c>
      <c r="AY2515" s="272" t="s">
        <v>215</v>
      </c>
    </row>
    <row r="2516" s="15" customFormat="1">
      <c r="A2516" s="15"/>
      <c r="B2516" s="273"/>
      <c r="C2516" s="274"/>
      <c r="D2516" s="233" t="s">
        <v>364</v>
      </c>
      <c r="E2516" s="275" t="s">
        <v>1</v>
      </c>
      <c r="F2516" s="276" t="s">
        <v>368</v>
      </c>
      <c r="G2516" s="274"/>
      <c r="H2516" s="277">
        <v>0.249</v>
      </c>
      <c r="I2516" s="278"/>
      <c r="J2516" s="274"/>
      <c r="K2516" s="274"/>
      <c r="L2516" s="279"/>
      <c r="M2516" s="280"/>
      <c r="N2516" s="281"/>
      <c r="O2516" s="281"/>
      <c r="P2516" s="281"/>
      <c r="Q2516" s="281"/>
      <c r="R2516" s="281"/>
      <c r="S2516" s="281"/>
      <c r="T2516" s="282"/>
      <c r="U2516" s="15"/>
      <c r="V2516" s="15"/>
      <c r="W2516" s="15"/>
      <c r="X2516" s="15"/>
      <c r="Y2516" s="15"/>
      <c r="Z2516" s="15"/>
      <c r="AA2516" s="15"/>
      <c r="AB2516" s="15"/>
      <c r="AC2516" s="15"/>
      <c r="AD2516" s="15"/>
      <c r="AE2516" s="15"/>
      <c r="AT2516" s="283" t="s">
        <v>364</v>
      </c>
      <c r="AU2516" s="283" t="s">
        <v>90</v>
      </c>
      <c r="AV2516" s="15" t="s">
        <v>214</v>
      </c>
      <c r="AW2516" s="15" t="s">
        <v>36</v>
      </c>
      <c r="AX2516" s="15" t="s">
        <v>88</v>
      </c>
      <c r="AY2516" s="283" t="s">
        <v>215</v>
      </c>
    </row>
    <row r="2517" s="2" customFormat="1" ht="24.15" customHeight="1">
      <c r="A2517" s="39"/>
      <c r="B2517" s="40"/>
      <c r="C2517" s="220" t="s">
        <v>2363</v>
      </c>
      <c r="D2517" s="220" t="s">
        <v>216</v>
      </c>
      <c r="E2517" s="221" t="s">
        <v>2364</v>
      </c>
      <c r="F2517" s="222" t="s">
        <v>2365</v>
      </c>
      <c r="G2517" s="223" t="s">
        <v>523</v>
      </c>
      <c r="H2517" s="224">
        <v>558.12400000000002</v>
      </c>
      <c r="I2517" s="225"/>
      <c r="J2517" s="226">
        <f>ROUND(I2517*H2517,2)</f>
        <v>0</v>
      </c>
      <c r="K2517" s="222" t="s">
        <v>359</v>
      </c>
      <c r="L2517" s="45"/>
      <c r="M2517" s="227" t="s">
        <v>1</v>
      </c>
      <c r="N2517" s="228" t="s">
        <v>46</v>
      </c>
      <c r="O2517" s="92"/>
      <c r="P2517" s="229">
        <f>O2517*H2517</f>
        <v>0</v>
      </c>
      <c r="Q2517" s="229">
        <v>0.00088000000000000003</v>
      </c>
      <c r="R2517" s="229">
        <f>Q2517*H2517</f>
        <v>0.49114912000000005</v>
      </c>
      <c r="S2517" s="229">
        <v>0</v>
      </c>
      <c r="T2517" s="230">
        <f>S2517*H2517</f>
        <v>0</v>
      </c>
      <c r="U2517" s="39"/>
      <c r="V2517" s="39"/>
      <c r="W2517" s="39"/>
      <c r="X2517" s="39"/>
      <c r="Y2517" s="39"/>
      <c r="Z2517" s="39"/>
      <c r="AA2517" s="39"/>
      <c r="AB2517" s="39"/>
      <c r="AC2517" s="39"/>
      <c r="AD2517" s="39"/>
      <c r="AE2517" s="39"/>
      <c r="AR2517" s="231" t="s">
        <v>291</v>
      </c>
      <c r="AT2517" s="231" t="s">
        <v>216</v>
      </c>
      <c r="AU2517" s="231" t="s">
        <v>90</v>
      </c>
      <c r="AY2517" s="18" t="s">
        <v>215</v>
      </c>
      <c r="BE2517" s="232">
        <f>IF(N2517="základní",J2517,0)</f>
        <v>0</v>
      </c>
      <c r="BF2517" s="232">
        <f>IF(N2517="snížená",J2517,0)</f>
        <v>0</v>
      </c>
      <c r="BG2517" s="232">
        <f>IF(N2517="zákl. přenesená",J2517,0)</f>
        <v>0</v>
      </c>
      <c r="BH2517" s="232">
        <f>IF(N2517="sníž. přenesená",J2517,0)</f>
        <v>0</v>
      </c>
      <c r="BI2517" s="232">
        <f>IF(N2517="nulová",J2517,0)</f>
        <v>0</v>
      </c>
      <c r="BJ2517" s="18" t="s">
        <v>88</v>
      </c>
      <c r="BK2517" s="232">
        <f>ROUND(I2517*H2517,2)</f>
        <v>0</v>
      </c>
      <c r="BL2517" s="18" t="s">
        <v>291</v>
      </c>
      <c r="BM2517" s="231" t="s">
        <v>2366</v>
      </c>
    </row>
    <row r="2518" s="2" customFormat="1">
      <c r="A2518" s="39"/>
      <c r="B2518" s="40"/>
      <c r="C2518" s="41"/>
      <c r="D2518" s="233" t="s">
        <v>221</v>
      </c>
      <c r="E2518" s="41"/>
      <c r="F2518" s="234" t="s">
        <v>2367</v>
      </c>
      <c r="G2518" s="41"/>
      <c r="H2518" s="41"/>
      <c r="I2518" s="235"/>
      <c r="J2518" s="41"/>
      <c r="K2518" s="41"/>
      <c r="L2518" s="45"/>
      <c r="M2518" s="236"/>
      <c r="N2518" s="237"/>
      <c r="O2518" s="92"/>
      <c r="P2518" s="92"/>
      <c r="Q2518" s="92"/>
      <c r="R2518" s="92"/>
      <c r="S2518" s="92"/>
      <c r="T2518" s="93"/>
      <c r="U2518" s="39"/>
      <c r="V2518" s="39"/>
      <c r="W2518" s="39"/>
      <c r="X2518" s="39"/>
      <c r="Y2518" s="39"/>
      <c r="Z2518" s="39"/>
      <c r="AA2518" s="39"/>
      <c r="AB2518" s="39"/>
      <c r="AC2518" s="39"/>
      <c r="AD2518" s="39"/>
      <c r="AE2518" s="39"/>
      <c r="AT2518" s="18" t="s">
        <v>221</v>
      </c>
      <c r="AU2518" s="18" t="s">
        <v>90</v>
      </c>
    </row>
    <row r="2519" s="2" customFormat="1">
      <c r="A2519" s="39"/>
      <c r="B2519" s="40"/>
      <c r="C2519" s="41"/>
      <c r="D2519" s="250" t="s">
        <v>362</v>
      </c>
      <c r="E2519" s="41"/>
      <c r="F2519" s="251" t="s">
        <v>2368</v>
      </c>
      <c r="G2519" s="41"/>
      <c r="H2519" s="41"/>
      <c r="I2519" s="235"/>
      <c r="J2519" s="41"/>
      <c r="K2519" s="41"/>
      <c r="L2519" s="45"/>
      <c r="M2519" s="236"/>
      <c r="N2519" s="237"/>
      <c r="O2519" s="92"/>
      <c r="P2519" s="92"/>
      <c r="Q2519" s="92"/>
      <c r="R2519" s="92"/>
      <c r="S2519" s="92"/>
      <c r="T2519" s="93"/>
      <c r="U2519" s="39"/>
      <c r="V2519" s="39"/>
      <c r="W2519" s="39"/>
      <c r="X2519" s="39"/>
      <c r="Y2519" s="39"/>
      <c r="Z2519" s="39"/>
      <c r="AA2519" s="39"/>
      <c r="AB2519" s="39"/>
      <c r="AC2519" s="39"/>
      <c r="AD2519" s="39"/>
      <c r="AE2519" s="39"/>
      <c r="AT2519" s="18" t="s">
        <v>362</v>
      </c>
      <c r="AU2519" s="18" t="s">
        <v>90</v>
      </c>
    </row>
    <row r="2520" s="2" customFormat="1" ht="24.15" customHeight="1">
      <c r="A2520" s="39"/>
      <c r="B2520" s="40"/>
      <c r="C2520" s="220" t="s">
        <v>2369</v>
      </c>
      <c r="D2520" s="220" t="s">
        <v>216</v>
      </c>
      <c r="E2520" s="221" t="s">
        <v>2370</v>
      </c>
      <c r="F2520" s="222" t="s">
        <v>2371</v>
      </c>
      <c r="G2520" s="223" t="s">
        <v>523</v>
      </c>
      <c r="H2520" s="224">
        <v>233.69300000000001</v>
      </c>
      <c r="I2520" s="225"/>
      <c r="J2520" s="226">
        <f>ROUND(I2520*H2520,2)</f>
        <v>0</v>
      </c>
      <c r="K2520" s="222" t="s">
        <v>359</v>
      </c>
      <c r="L2520" s="45"/>
      <c r="M2520" s="227" t="s">
        <v>1</v>
      </c>
      <c r="N2520" s="228" t="s">
        <v>46</v>
      </c>
      <c r="O2520" s="92"/>
      <c r="P2520" s="229">
        <f>O2520*H2520</f>
        <v>0</v>
      </c>
      <c r="Q2520" s="229">
        <v>0.00093999999999999997</v>
      </c>
      <c r="R2520" s="229">
        <f>Q2520*H2520</f>
        <v>0.21967142000000001</v>
      </c>
      <c r="S2520" s="229">
        <v>0</v>
      </c>
      <c r="T2520" s="230">
        <f>S2520*H2520</f>
        <v>0</v>
      </c>
      <c r="U2520" s="39"/>
      <c r="V2520" s="39"/>
      <c r="W2520" s="39"/>
      <c r="X2520" s="39"/>
      <c r="Y2520" s="39"/>
      <c r="Z2520" s="39"/>
      <c r="AA2520" s="39"/>
      <c r="AB2520" s="39"/>
      <c r="AC2520" s="39"/>
      <c r="AD2520" s="39"/>
      <c r="AE2520" s="39"/>
      <c r="AR2520" s="231" t="s">
        <v>291</v>
      </c>
      <c r="AT2520" s="231" t="s">
        <v>216</v>
      </c>
      <c r="AU2520" s="231" t="s">
        <v>90</v>
      </c>
      <c r="AY2520" s="18" t="s">
        <v>215</v>
      </c>
      <c r="BE2520" s="232">
        <f>IF(N2520="základní",J2520,0)</f>
        <v>0</v>
      </c>
      <c r="BF2520" s="232">
        <f>IF(N2520="snížená",J2520,0)</f>
        <v>0</v>
      </c>
      <c r="BG2520" s="232">
        <f>IF(N2520="zákl. přenesená",J2520,0)</f>
        <v>0</v>
      </c>
      <c r="BH2520" s="232">
        <f>IF(N2520="sníž. přenesená",J2520,0)</f>
        <v>0</v>
      </c>
      <c r="BI2520" s="232">
        <f>IF(N2520="nulová",J2520,0)</f>
        <v>0</v>
      </c>
      <c r="BJ2520" s="18" t="s">
        <v>88</v>
      </c>
      <c r="BK2520" s="232">
        <f>ROUND(I2520*H2520,2)</f>
        <v>0</v>
      </c>
      <c r="BL2520" s="18" t="s">
        <v>291</v>
      </c>
      <c r="BM2520" s="231" t="s">
        <v>2372</v>
      </c>
    </row>
    <row r="2521" s="2" customFormat="1">
      <c r="A2521" s="39"/>
      <c r="B2521" s="40"/>
      <c r="C2521" s="41"/>
      <c r="D2521" s="233" t="s">
        <v>221</v>
      </c>
      <c r="E2521" s="41"/>
      <c r="F2521" s="234" t="s">
        <v>2373</v>
      </c>
      <c r="G2521" s="41"/>
      <c r="H2521" s="41"/>
      <c r="I2521" s="235"/>
      <c r="J2521" s="41"/>
      <c r="K2521" s="41"/>
      <c r="L2521" s="45"/>
      <c r="M2521" s="236"/>
      <c r="N2521" s="237"/>
      <c r="O2521" s="92"/>
      <c r="P2521" s="92"/>
      <c r="Q2521" s="92"/>
      <c r="R2521" s="92"/>
      <c r="S2521" s="92"/>
      <c r="T2521" s="93"/>
      <c r="U2521" s="39"/>
      <c r="V2521" s="39"/>
      <c r="W2521" s="39"/>
      <c r="X2521" s="39"/>
      <c r="Y2521" s="39"/>
      <c r="Z2521" s="39"/>
      <c r="AA2521" s="39"/>
      <c r="AB2521" s="39"/>
      <c r="AC2521" s="39"/>
      <c r="AD2521" s="39"/>
      <c r="AE2521" s="39"/>
      <c r="AT2521" s="18" t="s">
        <v>221</v>
      </c>
      <c r="AU2521" s="18" t="s">
        <v>90</v>
      </c>
    </row>
    <row r="2522" s="2" customFormat="1">
      <c r="A2522" s="39"/>
      <c r="B2522" s="40"/>
      <c r="C2522" s="41"/>
      <c r="D2522" s="250" t="s">
        <v>362</v>
      </c>
      <c r="E2522" s="41"/>
      <c r="F2522" s="251" t="s">
        <v>2374</v>
      </c>
      <c r="G2522" s="41"/>
      <c r="H2522" s="41"/>
      <c r="I2522" s="235"/>
      <c r="J2522" s="41"/>
      <c r="K2522" s="41"/>
      <c r="L2522" s="45"/>
      <c r="M2522" s="236"/>
      <c r="N2522" s="237"/>
      <c r="O2522" s="92"/>
      <c r="P2522" s="92"/>
      <c r="Q2522" s="92"/>
      <c r="R2522" s="92"/>
      <c r="S2522" s="92"/>
      <c r="T2522" s="93"/>
      <c r="U2522" s="39"/>
      <c r="V2522" s="39"/>
      <c r="W2522" s="39"/>
      <c r="X2522" s="39"/>
      <c r="Y2522" s="39"/>
      <c r="Z2522" s="39"/>
      <c r="AA2522" s="39"/>
      <c r="AB2522" s="39"/>
      <c r="AC2522" s="39"/>
      <c r="AD2522" s="39"/>
      <c r="AE2522" s="39"/>
      <c r="AT2522" s="18" t="s">
        <v>362</v>
      </c>
      <c r="AU2522" s="18" t="s">
        <v>90</v>
      </c>
    </row>
    <row r="2523" s="2" customFormat="1" ht="49.05" customHeight="1">
      <c r="A2523" s="39"/>
      <c r="B2523" s="40"/>
      <c r="C2523" s="295" t="s">
        <v>2375</v>
      </c>
      <c r="D2523" s="295" t="s">
        <v>539</v>
      </c>
      <c r="E2523" s="296" t="s">
        <v>2289</v>
      </c>
      <c r="F2523" s="297" t="s">
        <v>2290</v>
      </c>
      <c r="G2523" s="298" t="s">
        <v>523</v>
      </c>
      <c r="H2523" s="299">
        <v>922.27499999999998</v>
      </c>
      <c r="I2523" s="300"/>
      <c r="J2523" s="301">
        <f>ROUND(I2523*H2523,2)</f>
        <v>0</v>
      </c>
      <c r="K2523" s="297" t="s">
        <v>359</v>
      </c>
      <c r="L2523" s="302"/>
      <c r="M2523" s="303" t="s">
        <v>1</v>
      </c>
      <c r="N2523" s="304" t="s">
        <v>46</v>
      </c>
      <c r="O2523" s="92"/>
      <c r="P2523" s="229">
        <f>O2523*H2523</f>
        <v>0</v>
      </c>
      <c r="Q2523" s="229">
        <v>0.0047000000000000002</v>
      </c>
      <c r="R2523" s="229">
        <f>Q2523*H2523</f>
        <v>4.3346925000000001</v>
      </c>
      <c r="S2523" s="229">
        <v>0</v>
      </c>
      <c r="T2523" s="230">
        <f>S2523*H2523</f>
        <v>0</v>
      </c>
      <c r="U2523" s="39"/>
      <c r="V2523" s="39"/>
      <c r="W2523" s="39"/>
      <c r="X2523" s="39"/>
      <c r="Y2523" s="39"/>
      <c r="Z2523" s="39"/>
      <c r="AA2523" s="39"/>
      <c r="AB2523" s="39"/>
      <c r="AC2523" s="39"/>
      <c r="AD2523" s="39"/>
      <c r="AE2523" s="39"/>
      <c r="AR2523" s="231" t="s">
        <v>676</v>
      </c>
      <c r="AT2523" s="231" t="s">
        <v>539</v>
      </c>
      <c r="AU2523" s="231" t="s">
        <v>90</v>
      </c>
      <c r="AY2523" s="18" t="s">
        <v>215</v>
      </c>
      <c r="BE2523" s="232">
        <f>IF(N2523="základní",J2523,0)</f>
        <v>0</v>
      </c>
      <c r="BF2523" s="232">
        <f>IF(N2523="snížená",J2523,0)</f>
        <v>0</v>
      </c>
      <c r="BG2523" s="232">
        <f>IF(N2523="zákl. přenesená",J2523,0)</f>
        <v>0</v>
      </c>
      <c r="BH2523" s="232">
        <f>IF(N2523="sníž. přenesená",J2523,0)</f>
        <v>0</v>
      </c>
      <c r="BI2523" s="232">
        <f>IF(N2523="nulová",J2523,0)</f>
        <v>0</v>
      </c>
      <c r="BJ2523" s="18" t="s">
        <v>88</v>
      </c>
      <c r="BK2523" s="232">
        <f>ROUND(I2523*H2523,2)</f>
        <v>0</v>
      </c>
      <c r="BL2523" s="18" t="s">
        <v>291</v>
      </c>
      <c r="BM2523" s="231" t="s">
        <v>2376</v>
      </c>
    </row>
    <row r="2524" s="2" customFormat="1">
      <c r="A2524" s="39"/>
      <c r="B2524" s="40"/>
      <c r="C2524" s="41"/>
      <c r="D2524" s="233" t="s">
        <v>221</v>
      </c>
      <c r="E2524" s="41"/>
      <c r="F2524" s="234" t="s">
        <v>2290</v>
      </c>
      <c r="G2524" s="41"/>
      <c r="H2524" s="41"/>
      <c r="I2524" s="235"/>
      <c r="J2524" s="41"/>
      <c r="K2524" s="41"/>
      <c r="L2524" s="45"/>
      <c r="M2524" s="236"/>
      <c r="N2524" s="237"/>
      <c r="O2524" s="92"/>
      <c r="P2524" s="92"/>
      <c r="Q2524" s="92"/>
      <c r="R2524" s="92"/>
      <c r="S2524" s="92"/>
      <c r="T2524" s="93"/>
      <c r="U2524" s="39"/>
      <c r="V2524" s="39"/>
      <c r="W2524" s="39"/>
      <c r="X2524" s="39"/>
      <c r="Y2524" s="39"/>
      <c r="Z2524" s="39"/>
      <c r="AA2524" s="39"/>
      <c r="AB2524" s="39"/>
      <c r="AC2524" s="39"/>
      <c r="AD2524" s="39"/>
      <c r="AE2524" s="39"/>
      <c r="AT2524" s="18" t="s">
        <v>221</v>
      </c>
      <c r="AU2524" s="18" t="s">
        <v>90</v>
      </c>
    </row>
    <row r="2525" s="14" customFormat="1">
      <c r="A2525" s="14"/>
      <c r="B2525" s="262"/>
      <c r="C2525" s="263"/>
      <c r="D2525" s="233" t="s">
        <v>364</v>
      </c>
      <c r="E2525" s="264" t="s">
        <v>1</v>
      </c>
      <c r="F2525" s="265" t="s">
        <v>2377</v>
      </c>
      <c r="G2525" s="263"/>
      <c r="H2525" s="266">
        <v>641.84299999999996</v>
      </c>
      <c r="I2525" s="267"/>
      <c r="J2525" s="263"/>
      <c r="K2525" s="263"/>
      <c r="L2525" s="268"/>
      <c r="M2525" s="269"/>
      <c r="N2525" s="270"/>
      <c r="O2525" s="270"/>
      <c r="P2525" s="270"/>
      <c r="Q2525" s="270"/>
      <c r="R2525" s="270"/>
      <c r="S2525" s="270"/>
      <c r="T2525" s="271"/>
      <c r="U2525" s="14"/>
      <c r="V2525" s="14"/>
      <c r="W2525" s="14"/>
      <c r="X2525" s="14"/>
      <c r="Y2525" s="14"/>
      <c r="Z2525" s="14"/>
      <c r="AA2525" s="14"/>
      <c r="AB2525" s="14"/>
      <c r="AC2525" s="14"/>
      <c r="AD2525" s="14"/>
      <c r="AE2525" s="14"/>
      <c r="AT2525" s="272" t="s">
        <v>364</v>
      </c>
      <c r="AU2525" s="272" t="s">
        <v>90</v>
      </c>
      <c r="AV2525" s="14" t="s">
        <v>90</v>
      </c>
      <c r="AW2525" s="14" t="s">
        <v>36</v>
      </c>
      <c r="AX2525" s="14" t="s">
        <v>81</v>
      </c>
      <c r="AY2525" s="272" t="s">
        <v>215</v>
      </c>
    </row>
    <row r="2526" s="14" customFormat="1">
      <c r="A2526" s="14"/>
      <c r="B2526" s="262"/>
      <c r="C2526" s="263"/>
      <c r="D2526" s="233" t="s">
        <v>364</v>
      </c>
      <c r="E2526" s="264" t="s">
        <v>1</v>
      </c>
      <c r="F2526" s="265" t="s">
        <v>2378</v>
      </c>
      <c r="G2526" s="263"/>
      <c r="H2526" s="266">
        <v>280.43200000000002</v>
      </c>
      <c r="I2526" s="267"/>
      <c r="J2526" s="263"/>
      <c r="K2526" s="263"/>
      <c r="L2526" s="268"/>
      <c r="M2526" s="269"/>
      <c r="N2526" s="270"/>
      <c r="O2526" s="270"/>
      <c r="P2526" s="270"/>
      <c r="Q2526" s="270"/>
      <c r="R2526" s="270"/>
      <c r="S2526" s="270"/>
      <c r="T2526" s="271"/>
      <c r="U2526" s="14"/>
      <c r="V2526" s="14"/>
      <c r="W2526" s="14"/>
      <c r="X2526" s="14"/>
      <c r="Y2526" s="14"/>
      <c r="Z2526" s="14"/>
      <c r="AA2526" s="14"/>
      <c r="AB2526" s="14"/>
      <c r="AC2526" s="14"/>
      <c r="AD2526" s="14"/>
      <c r="AE2526" s="14"/>
      <c r="AT2526" s="272" t="s">
        <v>364</v>
      </c>
      <c r="AU2526" s="272" t="s">
        <v>90</v>
      </c>
      <c r="AV2526" s="14" t="s">
        <v>90</v>
      </c>
      <c r="AW2526" s="14" t="s">
        <v>36</v>
      </c>
      <c r="AX2526" s="14" t="s">
        <v>81</v>
      </c>
      <c r="AY2526" s="272" t="s">
        <v>215</v>
      </c>
    </row>
    <row r="2527" s="15" customFormat="1">
      <c r="A2527" s="15"/>
      <c r="B2527" s="273"/>
      <c r="C2527" s="274"/>
      <c r="D2527" s="233" t="s">
        <v>364</v>
      </c>
      <c r="E2527" s="275" t="s">
        <v>1</v>
      </c>
      <c r="F2527" s="276" t="s">
        <v>368</v>
      </c>
      <c r="G2527" s="274"/>
      <c r="H2527" s="277">
        <v>922.27499999999998</v>
      </c>
      <c r="I2527" s="278"/>
      <c r="J2527" s="274"/>
      <c r="K2527" s="274"/>
      <c r="L2527" s="279"/>
      <c r="M2527" s="280"/>
      <c r="N2527" s="281"/>
      <c r="O2527" s="281"/>
      <c r="P2527" s="281"/>
      <c r="Q2527" s="281"/>
      <c r="R2527" s="281"/>
      <c r="S2527" s="281"/>
      <c r="T2527" s="282"/>
      <c r="U2527" s="15"/>
      <c r="V2527" s="15"/>
      <c r="W2527" s="15"/>
      <c r="X2527" s="15"/>
      <c r="Y2527" s="15"/>
      <c r="Z2527" s="15"/>
      <c r="AA2527" s="15"/>
      <c r="AB2527" s="15"/>
      <c r="AC2527" s="15"/>
      <c r="AD2527" s="15"/>
      <c r="AE2527" s="15"/>
      <c r="AT2527" s="283" t="s">
        <v>364</v>
      </c>
      <c r="AU2527" s="283" t="s">
        <v>90</v>
      </c>
      <c r="AV2527" s="15" t="s">
        <v>214</v>
      </c>
      <c r="AW2527" s="15" t="s">
        <v>36</v>
      </c>
      <c r="AX2527" s="15" t="s">
        <v>88</v>
      </c>
      <c r="AY2527" s="283" t="s">
        <v>215</v>
      </c>
    </row>
    <row r="2528" s="2" customFormat="1" ht="24.15" customHeight="1">
      <c r="A2528" s="39"/>
      <c r="B2528" s="40"/>
      <c r="C2528" s="220" t="s">
        <v>2379</v>
      </c>
      <c r="D2528" s="220" t="s">
        <v>216</v>
      </c>
      <c r="E2528" s="221" t="s">
        <v>2380</v>
      </c>
      <c r="F2528" s="222" t="s">
        <v>2381</v>
      </c>
      <c r="G2528" s="223" t="s">
        <v>523</v>
      </c>
      <c r="H2528" s="224">
        <v>558.12400000000002</v>
      </c>
      <c r="I2528" s="225"/>
      <c r="J2528" s="226">
        <f>ROUND(I2528*H2528,2)</f>
        <v>0</v>
      </c>
      <c r="K2528" s="222" t="s">
        <v>359</v>
      </c>
      <c r="L2528" s="45"/>
      <c r="M2528" s="227" t="s">
        <v>1</v>
      </c>
      <c r="N2528" s="228" t="s">
        <v>46</v>
      </c>
      <c r="O2528" s="92"/>
      <c r="P2528" s="229">
        <f>O2528*H2528</f>
        <v>0</v>
      </c>
      <c r="Q2528" s="229">
        <v>0.00027999999999999998</v>
      </c>
      <c r="R2528" s="229">
        <f>Q2528*H2528</f>
        <v>0.15627472000000001</v>
      </c>
      <c r="S2528" s="229">
        <v>0</v>
      </c>
      <c r="T2528" s="230">
        <f>S2528*H2528</f>
        <v>0</v>
      </c>
      <c r="U2528" s="39"/>
      <c r="V2528" s="39"/>
      <c r="W2528" s="39"/>
      <c r="X2528" s="39"/>
      <c r="Y2528" s="39"/>
      <c r="Z2528" s="39"/>
      <c r="AA2528" s="39"/>
      <c r="AB2528" s="39"/>
      <c r="AC2528" s="39"/>
      <c r="AD2528" s="39"/>
      <c r="AE2528" s="39"/>
      <c r="AR2528" s="231" t="s">
        <v>291</v>
      </c>
      <c r="AT2528" s="231" t="s">
        <v>216</v>
      </c>
      <c r="AU2528" s="231" t="s">
        <v>90</v>
      </c>
      <c r="AY2528" s="18" t="s">
        <v>215</v>
      </c>
      <c r="BE2528" s="232">
        <f>IF(N2528="základní",J2528,0)</f>
        <v>0</v>
      </c>
      <c r="BF2528" s="232">
        <f>IF(N2528="snížená",J2528,0)</f>
        <v>0</v>
      </c>
      <c r="BG2528" s="232">
        <f>IF(N2528="zákl. přenesená",J2528,0)</f>
        <v>0</v>
      </c>
      <c r="BH2528" s="232">
        <f>IF(N2528="sníž. přenesená",J2528,0)</f>
        <v>0</v>
      </c>
      <c r="BI2528" s="232">
        <f>IF(N2528="nulová",J2528,0)</f>
        <v>0</v>
      </c>
      <c r="BJ2528" s="18" t="s">
        <v>88</v>
      </c>
      <c r="BK2528" s="232">
        <f>ROUND(I2528*H2528,2)</f>
        <v>0</v>
      </c>
      <c r="BL2528" s="18" t="s">
        <v>291</v>
      </c>
      <c r="BM2528" s="231" t="s">
        <v>2382</v>
      </c>
    </row>
    <row r="2529" s="2" customFormat="1">
      <c r="A2529" s="39"/>
      <c r="B2529" s="40"/>
      <c r="C2529" s="41"/>
      <c r="D2529" s="233" t="s">
        <v>221</v>
      </c>
      <c r="E2529" s="41"/>
      <c r="F2529" s="234" t="s">
        <v>2383</v>
      </c>
      <c r="G2529" s="41"/>
      <c r="H2529" s="41"/>
      <c r="I2529" s="235"/>
      <c r="J2529" s="41"/>
      <c r="K2529" s="41"/>
      <c r="L2529" s="45"/>
      <c r="M2529" s="236"/>
      <c r="N2529" s="237"/>
      <c r="O2529" s="92"/>
      <c r="P2529" s="92"/>
      <c r="Q2529" s="92"/>
      <c r="R2529" s="92"/>
      <c r="S2529" s="92"/>
      <c r="T2529" s="93"/>
      <c r="U2529" s="39"/>
      <c r="V2529" s="39"/>
      <c r="W2529" s="39"/>
      <c r="X2529" s="39"/>
      <c r="Y2529" s="39"/>
      <c r="Z2529" s="39"/>
      <c r="AA2529" s="39"/>
      <c r="AB2529" s="39"/>
      <c r="AC2529" s="39"/>
      <c r="AD2529" s="39"/>
      <c r="AE2529" s="39"/>
      <c r="AT2529" s="18" t="s">
        <v>221</v>
      </c>
      <c r="AU2529" s="18" t="s">
        <v>90</v>
      </c>
    </row>
    <row r="2530" s="2" customFormat="1">
      <c r="A2530" s="39"/>
      <c r="B2530" s="40"/>
      <c r="C2530" s="41"/>
      <c r="D2530" s="250" t="s">
        <v>362</v>
      </c>
      <c r="E2530" s="41"/>
      <c r="F2530" s="251" t="s">
        <v>2384</v>
      </c>
      <c r="G2530" s="41"/>
      <c r="H2530" s="41"/>
      <c r="I2530" s="235"/>
      <c r="J2530" s="41"/>
      <c r="K2530" s="41"/>
      <c r="L2530" s="45"/>
      <c r="M2530" s="236"/>
      <c r="N2530" s="237"/>
      <c r="O2530" s="92"/>
      <c r="P2530" s="92"/>
      <c r="Q2530" s="92"/>
      <c r="R2530" s="92"/>
      <c r="S2530" s="92"/>
      <c r="T2530" s="93"/>
      <c r="U2530" s="39"/>
      <c r="V2530" s="39"/>
      <c r="W2530" s="39"/>
      <c r="X2530" s="39"/>
      <c r="Y2530" s="39"/>
      <c r="Z2530" s="39"/>
      <c r="AA2530" s="39"/>
      <c r="AB2530" s="39"/>
      <c r="AC2530" s="39"/>
      <c r="AD2530" s="39"/>
      <c r="AE2530" s="39"/>
      <c r="AT2530" s="18" t="s">
        <v>362</v>
      </c>
      <c r="AU2530" s="18" t="s">
        <v>90</v>
      </c>
    </row>
    <row r="2531" s="13" customFormat="1">
      <c r="A2531" s="13"/>
      <c r="B2531" s="252"/>
      <c r="C2531" s="253"/>
      <c r="D2531" s="233" t="s">
        <v>364</v>
      </c>
      <c r="E2531" s="254" t="s">
        <v>1</v>
      </c>
      <c r="F2531" s="255" t="s">
        <v>872</v>
      </c>
      <c r="G2531" s="253"/>
      <c r="H2531" s="254" t="s">
        <v>1</v>
      </c>
      <c r="I2531" s="256"/>
      <c r="J2531" s="253"/>
      <c r="K2531" s="253"/>
      <c r="L2531" s="257"/>
      <c r="M2531" s="258"/>
      <c r="N2531" s="259"/>
      <c r="O2531" s="259"/>
      <c r="P2531" s="259"/>
      <c r="Q2531" s="259"/>
      <c r="R2531" s="259"/>
      <c r="S2531" s="259"/>
      <c r="T2531" s="260"/>
      <c r="U2531" s="13"/>
      <c r="V2531" s="13"/>
      <c r="W2531" s="13"/>
      <c r="X2531" s="13"/>
      <c r="Y2531" s="13"/>
      <c r="Z2531" s="13"/>
      <c r="AA2531" s="13"/>
      <c r="AB2531" s="13"/>
      <c r="AC2531" s="13"/>
      <c r="AD2531" s="13"/>
      <c r="AE2531" s="13"/>
      <c r="AT2531" s="261" t="s">
        <v>364</v>
      </c>
      <c r="AU2531" s="261" t="s">
        <v>90</v>
      </c>
      <c r="AV2531" s="13" t="s">
        <v>88</v>
      </c>
      <c r="AW2531" s="13" t="s">
        <v>36</v>
      </c>
      <c r="AX2531" s="13" t="s">
        <v>81</v>
      </c>
      <c r="AY2531" s="261" t="s">
        <v>215</v>
      </c>
    </row>
    <row r="2532" s="13" customFormat="1">
      <c r="A2532" s="13"/>
      <c r="B2532" s="252"/>
      <c r="C2532" s="253"/>
      <c r="D2532" s="233" t="s">
        <v>364</v>
      </c>
      <c r="E2532" s="254" t="s">
        <v>1</v>
      </c>
      <c r="F2532" s="255" t="s">
        <v>1980</v>
      </c>
      <c r="G2532" s="253"/>
      <c r="H2532" s="254" t="s">
        <v>1</v>
      </c>
      <c r="I2532" s="256"/>
      <c r="J2532" s="253"/>
      <c r="K2532" s="253"/>
      <c r="L2532" s="257"/>
      <c r="M2532" s="258"/>
      <c r="N2532" s="259"/>
      <c r="O2532" s="259"/>
      <c r="P2532" s="259"/>
      <c r="Q2532" s="259"/>
      <c r="R2532" s="259"/>
      <c r="S2532" s="259"/>
      <c r="T2532" s="260"/>
      <c r="U2532" s="13"/>
      <c r="V2532" s="13"/>
      <c r="W2532" s="13"/>
      <c r="X2532" s="13"/>
      <c r="Y2532" s="13"/>
      <c r="Z2532" s="13"/>
      <c r="AA2532" s="13"/>
      <c r="AB2532" s="13"/>
      <c r="AC2532" s="13"/>
      <c r="AD2532" s="13"/>
      <c r="AE2532" s="13"/>
      <c r="AT2532" s="261" t="s">
        <v>364</v>
      </c>
      <c r="AU2532" s="261" t="s">
        <v>90</v>
      </c>
      <c r="AV2532" s="13" t="s">
        <v>88</v>
      </c>
      <c r="AW2532" s="13" t="s">
        <v>36</v>
      </c>
      <c r="AX2532" s="13" t="s">
        <v>81</v>
      </c>
      <c r="AY2532" s="261" t="s">
        <v>215</v>
      </c>
    </row>
    <row r="2533" s="13" customFormat="1">
      <c r="A2533" s="13"/>
      <c r="B2533" s="252"/>
      <c r="C2533" s="253"/>
      <c r="D2533" s="233" t="s">
        <v>364</v>
      </c>
      <c r="E2533" s="254" t="s">
        <v>1</v>
      </c>
      <c r="F2533" s="255" t="s">
        <v>389</v>
      </c>
      <c r="G2533" s="253"/>
      <c r="H2533" s="254" t="s">
        <v>1</v>
      </c>
      <c r="I2533" s="256"/>
      <c r="J2533" s="253"/>
      <c r="K2533" s="253"/>
      <c r="L2533" s="257"/>
      <c r="M2533" s="258"/>
      <c r="N2533" s="259"/>
      <c r="O2533" s="259"/>
      <c r="P2533" s="259"/>
      <c r="Q2533" s="259"/>
      <c r="R2533" s="259"/>
      <c r="S2533" s="259"/>
      <c r="T2533" s="260"/>
      <c r="U2533" s="13"/>
      <c r="V2533" s="13"/>
      <c r="W2533" s="13"/>
      <c r="X2533" s="13"/>
      <c r="Y2533" s="13"/>
      <c r="Z2533" s="13"/>
      <c r="AA2533" s="13"/>
      <c r="AB2533" s="13"/>
      <c r="AC2533" s="13"/>
      <c r="AD2533" s="13"/>
      <c r="AE2533" s="13"/>
      <c r="AT2533" s="261" t="s">
        <v>364</v>
      </c>
      <c r="AU2533" s="261" t="s">
        <v>90</v>
      </c>
      <c r="AV2533" s="13" t="s">
        <v>88</v>
      </c>
      <c r="AW2533" s="13" t="s">
        <v>36</v>
      </c>
      <c r="AX2533" s="13" t="s">
        <v>81</v>
      </c>
      <c r="AY2533" s="261" t="s">
        <v>215</v>
      </c>
    </row>
    <row r="2534" s="14" customFormat="1">
      <c r="A2534" s="14"/>
      <c r="B2534" s="262"/>
      <c r="C2534" s="263"/>
      <c r="D2534" s="233" t="s">
        <v>364</v>
      </c>
      <c r="E2534" s="264" t="s">
        <v>1</v>
      </c>
      <c r="F2534" s="265" t="s">
        <v>1981</v>
      </c>
      <c r="G2534" s="263"/>
      <c r="H2534" s="266">
        <v>233.83500000000001</v>
      </c>
      <c r="I2534" s="267"/>
      <c r="J2534" s="263"/>
      <c r="K2534" s="263"/>
      <c r="L2534" s="268"/>
      <c r="M2534" s="269"/>
      <c r="N2534" s="270"/>
      <c r="O2534" s="270"/>
      <c r="P2534" s="270"/>
      <c r="Q2534" s="270"/>
      <c r="R2534" s="270"/>
      <c r="S2534" s="270"/>
      <c r="T2534" s="271"/>
      <c r="U2534" s="14"/>
      <c r="V2534" s="14"/>
      <c r="W2534" s="14"/>
      <c r="X2534" s="14"/>
      <c r="Y2534" s="14"/>
      <c r="Z2534" s="14"/>
      <c r="AA2534" s="14"/>
      <c r="AB2534" s="14"/>
      <c r="AC2534" s="14"/>
      <c r="AD2534" s="14"/>
      <c r="AE2534" s="14"/>
      <c r="AT2534" s="272" t="s">
        <v>364</v>
      </c>
      <c r="AU2534" s="272" t="s">
        <v>90</v>
      </c>
      <c r="AV2534" s="14" t="s">
        <v>90</v>
      </c>
      <c r="AW2534" s="14" t="s">
        <v>36</v>
      </c>
      <c r="AX2534" s="14" t="s">
        <v>81</v>
      </c>
      <c r="AY2534" s="272" t="s">
        <v>215</v>
      </c>
    </row>
    <row r="2535" s="14" customFormat="1">
      <c r="A2535" s="14"/>
      <c r="B2535" s="262"/>
      <c r="C2535" s="263"/>
      <c r="D2535" s="233" t="s">
        <v>364</v>
      </c>
      <c r="E2535" s="264" t="s">
        <v>1</v>
      </c>
      <c r="F2535" s="265" t="s">
        <v>1982</v>
      </c>
      <c r="G2535" s="263"/>
      <c r="H2535" s="266">
        <v>-98.319999999999993</v>
      </c>
      <c r="I2535" s="267"/>
      <c r="J2535" s="263"/>
      <c r="K2535" s="263"/>
      <c r="L2535" s="268"/>
      <c r="M2535" s="269"/>
      <c r="N2535" s="270"/>
      <c r="O2535" s="270"/>
      <c r="P2535" s="270"/>
      <c r="Q2535" s="270"/>
      <c r="R2535" s="270"/>
      <c r="S2535" s="270"/>
      <c r="T2535" s="271"/>
      <c r="U2535" s="14"/>
      <c r="V2535" s="14"/>
      <c r="W2535" s="14"/>
      <c r="X2535" s="14"/>
      <c r="Y2535" s="14"/>
      <c r="Z2535" s="14"/>
      <c r="AA2535" s="14"/>
      <c r="AB2535" s="14"/>
      <c r="AC2535" s="14"/>
      <c r="AD2535" s="14"/>
      <c r="AE2535" s="14"/>
      <c r="AT2535" s="272" t="s">
        <v>364</v>
      </c>
      <c r="AU2535" s="272" t="s">
        <v>90</v>
      </c>
      <c r="AV2535" s="14" t="s">
        <v>90</v>
      </c>
      <c r="AW2535" s="14" t="s">
        <v>36</v>
      </c>
      <c r="AX2535" s="14" t="s">
        <v>81</v>
      </c>
      <c r="AY2535" s="272" t="s">
        <v>215</v>
      </c>
    </row>
    <row r="2536" s="13" customFormat="1">
      <c r="A2536" s="13"/>
      <c r="B2536" s="252"/>
      <c r="C2536" s="253"/>
      <c r="D2536" s="233" t="s">
        <v>364</v>
      </c>
      <c r="E2536" s="254" t="s">
        <v>1</v>
      </c>
      <c r="F2536" s="255" t="s">
        <v>401</v>
      </c>
      <c r="G2536" s="253"/>
      <c r="H2536" s="254" t="s">
        <v>1</v>
      </c>
      <c r="I2536" s="256"/>
      <c r="J2536" s="253"/>
      <c r="K2536" s="253"/>
      <c r="L2536" s="257"/>
      <c r="M2536" s="258"/>
      <c r="N2536" s="259"/>
      <c r="O2536" s="259"/>
      <c r="P2536" s="259"/>
      <c r="Q2536" s="259"/>
      <c r="R2536" s="259"/>
      <c r="S2536" s="259"/>
      <c r="T2536" s="260"/>
      <c r="U2536" s="13"/>
      <c r="V2536" s="13"/>
      <c r="W2536" s="13"/>
      <c r="X2536" s="13"/>
      <c r="Y2536" s="13"/>
      <c r="Z2536" s="13"/>
      <c r="AA2536" s="13"/>
      <c r="AB2536" s="13"/>
      <c r="AC2536" s="13"/>
      <c r="AD2536" s="13"/>
      <c r="AE2536" s="13"/>
      <c r="AT2536" s="261" t="s">
        <v>364</v>
      </c>
      <c r="AU2536" s="261" t="s">
        <v>90</v>
      </c>
      <c r="AV2536" s="13" t="s">
        <v>88</v>
      </c>
      <c r="AW2536" s="13" t="s">
        <v>36</v>
      </c>
      <c r="AX2536" s="13" t="s">
        <v>81</v>
      </c>
      <c r="AY2536" s="261" t="s">
        <v>215</v>
      </c>
    </row>
    <row r="2537" s="14" customFormat="1">
      <c r="A2537" s="14"/>
      <c r="B2537" s="262"/>
      <c r="C2537" s="263"/>
      <c r="D2537" s="233" t="s">
        <v>364</v>
      </c>
      <c r="E2537" s="264" t="s">
        <v>1</v>
      </c>
      <c r="F2537" s="265" t="s">
        <v>1981</v>
      </c>
      <c r="G2537" s="263"/>
      <c r="H2537" s="266">
        <v>233.83500000000001</v>
      </c>
      <c r="I2537" s="267"/>
      <c r="J2537" s="263"/>
      <c r="K2537" s="263"/>
      <c r="L2537" s="268"/>
      <c r="M2537" s="269"/>
      <c r="N2537" s="270"/>
      <c r="O2537" s="270"/>
      <c r="P2537" s="270"/>
      <c r="Q2537" s="270"/>
      <c r="R2537" s="270"/>
      <c r="S2537" s="270"/>
      <c r="T2537" s="271"/>
      <c r="U2537" s="14"/>
      <c r="V2537" s="14"/>
      <c r="W2537" s="14"/>
      <c r="X2537" s="14"/>
      <c r="Y2537" s="14"/>
      <c r="Z2537" s="14"/>
      <c r="AA2537" s="14"/>
      <c r="AB2537" s="14"/>
      <c r="AC2537" s="14"/>
      <c r="AD2537" s="14"/>
      <c r="AE2537" s="14"/>
      <c r="AT2537" s="272" t="s">
        <v>364</v>
      </c>
      <c r="AU2537" s="272" t="s">
        <v>90</v>
      </c>
      <c r="AV2537" s="14" t="s">
        <v>90</v>
      </c>
      <c r="AW2537" s="14" t="s">
        <v>36</v>
      </c>
      <c r="AX2537" s="14" t="s">
        <v>81</v>
      </c>
      <c r="AY2537" s="272" t="s">
        <v>215</v>
      </c>
    </row>
    <row r="2538" s="14" customFormat="1">
      <c r="A2538" s="14"/>
      <c r="B2538" s="262"/>
      <c r="C2538" s="263"/>
      <c r="D2538" s="233" t="s">
        <v>364</v>
      </c>
      <c r="E2538" s="264" t="s">
        <v>1</v>
      </c>
      <c r="F2538" s="265" t="s">
        <v>1983</v>
      </c>
      <c r="G2538" s="263"/>
      <c r="H2538" s="266">
        <v>-95.375</v>
      </c>
      <c r="I2538" s="267"/>
      <c r="J2538" s="263"/>
      <c r="K2538" s="263"/>
      <c r="L2538" s="268"/>
      <c r="M2538" s="269"/>
      <c r="N2538" s="270"/>
      <c r="O2538" s="270"/>
      <c r="P2538" s="270"/>
      <c r="Q2538" s="270"/>
      <c r="R2538" s="270"/>
      <c r="S2538" s="270"/>
      <c r="T2538" s="271"/>
      <c r="U2538" s="14"/>
      <c r="V2538" s="14"/>
      <c r="W2538" s="14"/>
      <c r="X2538" s="14"/>
      <c r="Y2538" s="14"/>
      <c r="Z2538" s="14"/>
      <c r="AA2538" s="14"/>
      <c r="AB2538" s="14"/>
      <c r="AC2538" s="14"/>
      <c r="AD2538" s="14"/>
      <c r="AE2538" s="14"/>
      <c r="AT2538" s="272" t="s">
        <v>364</v>
      </c>
      <c r="AU2538" s="272" t="s">
        <v>90</v>
      </c>
      <c r="AV2538" s="14" t="s">
        <v>90</v>
      </c>
      <c r="AW2538" s="14" t="s">
        <v>36</v>
      </c>
      <c r="AX2538" s="14" t="s">
        <v>81</v>
      </c>
      <c r="AY2538" s="272" t="s">
        <v>215</v>
      </c>
    </row>
    <row r="2539" s="16" customFormat="1">
      <c r="A2539" s="16"/>
      <c r="B2539" s="284"/>
      <c r="C2539" s="285"/>
      <c r="D2539" s="233" t="s">
        <v>364</v>
      </c>
      <c r="E2539" s="286" t="s">
        <v>1</v>
      </c>
      <c r="F2539" s="287" t="s">
        <v>403</v>
      </c>
      <c r="G2539" s="285"/>
      <c r="H2539" s="288">
        <v>273.97500000000002</v>
      </c>
      <c r="I2539" s="289"/>
      <c r="J2539" s="285"/>
      <c r="K2539" s="285"/>
      <c r="L2539" s="290"/>
      <c r="M2539" s="291"/>
      <c r="N2539" s="292"/>
      <c r="O2539" s="292"/>
      <c r="P2539" s="292"/>
      <c r="Q2539" s="292"/>
      <c r="R2539" s="292"/>
      <c r="S2539" s="292"/>
      <c r="T2539" s="293"/>
      <c r="U2539" s="16"/>
      <c r="V2539" s="16"/>
      <c r="W2539" s="16"/>
      <c r="X2539" s="16"/>
      <c r="Y2539" s="16"/>
      <c r="Z2539" s="16"/>
      <c r="AA2539" s="16"/>
      <c r="AB2539" s="16"/>
      <c r="AC2539" s="16"/>
      <c r="AD2539" s="16"/>
      <c r="AE2539" s="16"/>
      <c r="AT2539" s="294" t="s">
        <v>364</v>
      </c>
      <c r="AU2539" s="294" t="s">
        <v>90</v>
      </c>
      <c r="AV2539" s="16" t="s">
        <v>227</v>
      </c>
      <c r="AW2539" s="16" t="s">
        <v>36</v>
      </c>
      <c r="AX2539" s="16" t="s">
        <v>81</v>
      </c>
      <c r="AY2539" s="294" t="s">
        <v>215</v>
      </c>
    </row>
    <row r="2540" s="13" customFormat="1">
      <c r="A2540" s="13"/>
      <c r="B2540" s="252"/>
      <c r="C2540" s="253"/>
      <c r="D2540" s="233" t="s">
        <v>364</v>
      </c>
      <c r="E2540" s="254" t="s">
        <v>1</v>
      </c>
      <c r="F2540" s="255" t="s">
        <v>2341</v>
      </c>
      <c r="G2540" s="253"/>
      <c r="H2540" s="254" t="s">
        <v>1</v>
      </c>
      <c r="I2540" s="256"/>
      <c r="J2540" s="253"/>
      <c r="K2540" s="253"/>
      <c r="L2540" s="257"/>
      <c r="M2540" s="258"/>
      <c r="N2540" s="259"/>
      <c r="O2540" s="259"/>
      <c r="P2540" s="259"/>
      <c r="Q2540" s="259"/>
      <c r="R2540" s="259"/>
      <c r="S2540" s="259"/>
      <c r="T2540" s="260"/>
      <c r="U2540" s="13"/>
      <c r="V2540" s="13"/>
      <c r="W2540" s="13"/>
      <c r="X2540" s="13"/>
      <c r="Y2540" s="13"/>
      <c r="Z2540" s="13"/>
      <c r="AA2540" s="13"/>
      <c r="AB2540" s="13"/>
      <c r="AC2540" s="13"/>
      <c r="AD2540" s="13"/>
      <c r="AE2540" s="13"/>
      <c r="AT2540" s="261" t="s">
        <v>364</v>
      </c>
      <c r="AU2540" s="261" t="s">
        <v>90</v>
      </c>
      <c r="AV2540" s="13" t="s">
        <v>88</v>
      </c>
      <c r="AW2540" s="13" t="s">
        <v>36</v>
      </c>
      <c r="AX2540" s="13" t="s">
        <v>81</v>
      </c>
      <c r="AY2540" s="261" t="s">
        <v>215</v>
      </c>
    </row>
    <row r="2541" s="14" customFormat="1">
      <c r="A2541" s="14"/>
      <c r="B2541" s="262"/>
      <c r="C2541" s="263"/>
      <c r="D2541" s="233" t="s">
        <v>364</v>
      </c>
      <c r="E2541" s="264" t="s">
        <v>1</v>
      </c>
      <c r="F2541" s="265" t="s">
        <v>2342</v>
      </c>
      <c r="G2541" s="263"/>
      <c r="H2541" s="266">
        <v>188.774</v>
      </c>
      <c r="I2541" s="267"/>
      <c r="J2541" s="263"/>
      <c r="K2541" s="263"/>
      <c r="L2541" s="268"/>
      <c r="M2541" s="269"/>
      <c r="N2541" s="270"/>
      <c r="O2541" s="270"/>
      <c r="P2541" s="270"/>
      <c r="Q2541" s="270"/>
      <c r="R2541" s="270"/>
      <c r="S2541" s="270"/>
      <c r="T2541" s="271"/>
      <c r="U2541" s="14"/>
      <c r="V2541" s="14"/>
      <c r="W2541" s="14"/>
      <c r="X2541" s="14"/>
      <c r="Y2541" s="14"/>
      <c r="Z2541" s="14"/>
      <c r="AA2541" s="14"/>
      <c r="AB2541" s="14"/>
      <c r="AC2541" s="14"/>
      <c r="AD2541" s="14"/>
      <c r="AE2541" s="14"/>
      <c r="AT2541" s="272" t="s">
        <v>364</v>
      </c>
      <c r="AU2541" s="272" t="s">
        <v>90</v>
      </c>
      <c r="AV2541" s="14" t="s">
        <v>90</v>
      </c>
      <c r="AW2541" s="14" t="s">
        <v>36</v>
      </c>
      <c r="AX2541" s="14" t="s">
        <v>81</v>
      </c>
      <c r="AY2541" s="272" t="s">
        <v>215</v>
      </c>
    </row>
    <row r="2542" s="14" customFormat="1">
      <c r="A2542" s="14"/>
      <c r="B2542" s="262"/>
      <c r="C2542" s="263"/>
      <c r="D2542" s="233" t="s">
        <v>364</v>
      </c>
      <c r="E2542" s="264" t="s">
        <v>1</v>
      </c>
      <c r="F2542" s="265" t="s">
        <v>2343</v>
      </c>
      <c r="G2542" s="263"/>
      <c r="H2542" s="266">
        <v>95.375</v>
      </c>
      <c r="I2542" s="267"/>
      <c r="J2542" s="263"/>
      <c r="K2542" s="263"/>
      <c r="L2542" s="268"/>
      <c r="M2542" s="269"/>
      <c r="N2542" s="270"/>
      <c r="O2542" s="270"/>
      <c r="P2542" s="270"/>
      <c r="Q2542" s="270"/>
      <c r="R2542" s="270"/>
      <c r="S2542" s="270"/>
      <c r="T2542" s="271"/>
      <c r="U2542" s="14"/>
      <c r="V2542" s="14"/>
      <c r="W2542" s="14"/>
      <c r="X2542" s="14"/>
      <c r="Y2542" s="14"/>
      <c r="Z2542" s="14"/>
      <c r="AA2542" s="14"/>
      <c r="AB2542" s="14"/>
      <c r="AC2542" s="14"/>
      <c r="AD2542" s="14"/>
      <c r="AE2542" s="14"/>
      <c r="AT2542" s="272" t="s">
        <v>364</v>
      </c>
      <c r="AU2542" s="272" t="s">
        <v>90</v>
      </c>
      <c r="AV2542" s="14" t="s">
        <v>90</v>
      </c>
      <c r="AW2542" s="14" t="s">
        <v>36</v>
      </c>
      <c r="AX2542" s="14" t="s">
        <v>81</v>
      </c>
      <c r="AY2542" s="272" t="s">
        <v>215</v>
      </c>
    </row>
    <row r="2543" s="16" customFormat="1">
      <c r="A2543" s="16"/>
      <c r="B2543" s="284"/>
      <c r="C2543" s="285"/>
      <c r="D2543" s="233" t="s">
        <v>364</v>
      </c>
      <c r="E2543" s="286" t="s">
        <v>1</v>
      </c>
      <c r="F2543" s="287" t="s">
        <v>403</v>
      </c>
      <c r="G2543" s="285"/>
      <c r="H2543" s="288">
        <v>284.149</v>
      </c>
      <c r="I2543" s="289"/>
      <c r="J2543" s="285"/>
      <c r="K2543" s="285"/>
      <c r="L2543" s="290"/>
      <c r="M2543" s="291"/>
      <c r="N2543" s="292"/>
      <c r="O2543" s="292"/>
      <c r="P2543" s="292"/>
      <c r="Q2543" s="292"/>
      <c r="R2543" s="292"/>
      <c r="S2543" s="292"/>
      <c r="T2543" s="293"/>
      <c r="U2543" s="16"/>
      <c r="V2543" s="16"/>
      <c r="W2543" s="16"/>
      <c r="X2543" s="16"/>
      <c r="Y2543" s="16"/>
      <c r="Z2543" s="16"/>
      <c r="AA2543" s="16"/>
      <c r="AB2543" s="16"/>
      <c r="AC2543" s="16"/>
      <c r="AD2543" s="16"/>
      <c r="AE2543" s="16"/>
      <c r="AT2543" s="294" t="s">
        <v>364</v>
      </c>
      <c r="AU2543" s="294" t="s">
        <v>90</v>
      </c>
      <c r="AV2543" s="16" t="s">
        <v>227</v>
      </c>
      <c r="AW2543" s="16" t="s">
        <v>36</v>
      </c>
      <c r="AX2543" s="16" t="s">
        <v>81</v>
      </c>
      <c r="AY2543" s="294" t="s">
        <v>215</v>
      </c>
    </row>
    <row r="2544" s="15" customFormat="1">
      <c r="A2544" s="15"/>
      <c r="B2544" s="273"/>
      <c r="C2544" s="274"/>
      <c r="D2544" s="233" t="s">
        <v>364</v>
      </c>
      <c r="E2544" s="275" t="s">
        <v>1</v>
      </c>
      <c r="F2544" s="276" t="s">
        <v>368</v>
      </c>
      <c r="G2544" s="274"/>
      <c r="H2544" s="277">
        <v>558.12400000000002</v>
      </c>
      <c r="I2544" s="278"/>
      <c r="J2544" s="274"/>
      <c r="K2544" s="274"/>
      <c r="L2544" s="279"/>
      <c r="M2544" s="280"/>
      <c r="N2544" s="281"/>
      <c r="O2544" s="281"/>
      <c r="P2544" s="281"/>
      <c r="Q2544" s="281"/>
      <c r="R2544" s="281"/>
      <c r="S2544" s="281"/>
      <c r="T2544" s="282"/>
      <c r="U2544" s="15"/>
      <c r="V2544" s="15"/>
      <c r="W2544" s="15"/>
      <c r="X2544" s="15"/>
      <c r="Y2544" s="15"/>
      <c r="Z2544" s="15"/>
      <c r="AA2544" s="15"/>
      <c r="AB2544" s="15"/>
      <c r="AC2544" s="15"/>
      <c r="AD2544" s="15"/>
      <c r="AE2544" s="15"/>
      <c r="AT2544" s="283" t="s">
        <v>364</v>
      </c>
      <c r="AU2544" s="283" t="s">
        <v>90</v>
      </c>
      <c r="AV2544" s="15" t="s">
        <v>214</v>
      </c>
      <c r="AW2544" s="15" t="s">
        <v>36</v>
      </c>
      <c r="AX2544" s="15" t="s">
        <v>88</v>
      </c>
      <c r="AY2544" s="283" t="s">
        <v>215</v>
      </c>
    </row>
    <row r="2545" s="2" customFormat="1" ht="24.15" customHeight="1">
      <c r="A2545" s="39"/>
      <c r="B2545" s="40"/>
      <c r="C2545" s="220" t="s">
        <v>2385</v>
      </c>
      <c r="D2545" s="220" t="s">
        <v>216</v>
      </c>
      <c r="E2545" s="221" t="s">
        <v>2386</v>
      </c>
      <c r="F2545" s="222" t="s">
        <v>2387</v>
      </c>
      <c r="G2545" s="223" t="s">
        <v>523</v>
      </c>
      <c r="H2545" s="224">
        <v>169.01300000000001</v>
      </c>
      <c r="I2545" s="225"/>
      <c r="J2545" s="226">
        <f>ROUND(I2545*H2545,2)</f>
        <v>0</v>
      </c>
      <c r="K2545" s="222" t="s">
        <v>359</v>
      </c>
      <c r="L2545" s="45"/>
      <c r="M2545" s="227" t="s">
        <v>1</v>
      </c>
      <c r="N2545" s="228" t="s">
        <v>46</v>
      </c>
      <c r="O2545" s="92"/>
      <c r="P2545" s="229">
        <f>O2545*H2545</f>
        <v>0</v>
      </c>
      <c r="Q2545" s="229">
        <v>0.00076999999999999996</v>
      </c>
      <c r="R2545" s="229">
        <f>Q2545*H2545</f>
        <v>0.13014001</v>
      </c>
      <c r="S2545" s="229">
        <v>0</v>
      </c>
      <c r="T2545" s="230">
        <f>S2545*H2545</f>
        <v>0</v>
      </c>
      <c r="U2545" s="39"/>
      <c r="V2545" s="39"/>
      <c r="W2545" s="39"/>
      <c r="X2545" s="39"/>
      <c r="Y2545" s="39"/>
      <c r="Z2545" s="39"/>
      <c r="AA2545" s="39"/>
      <c r="AB2545" s="39"/>
      <c r="AC2545" s="39"/>
      <c r="AD2545" s="39"/>
      <c r="AE2545" s="39"/>
      <c r="AR2545" s="231" t="s">
        <v>291</v>
      </c>
      <c r="AT2545" s="231" t="s">
        <v>216</v>
      </c>
      <c r="AU2545" s="231" t="s">
        <v>90</v>
      </c>
      <c r="AY2545" s="18" t="s">
        <v>215</v>
      </c>
      <c r="BE2545" s="232">
        <f>IF(N2545="základní",J2545,0)</f>
        <v>0</v>
      </c>
      <c r="BF2545" s="232">
        <f>IF(N2545="snížená",J2545,0)</f>
        <v>0</v>
      </c>
      <c r="BG2545" s="232">
        <f>IF(N2545="zákl. přenesená",J2545,0)</f>
        <v>0</v>
      </c>
      <c r="BH2545" s="232">
        <f>IF(N2545="sníž. přenesená",J2545,0)</f>
        <v>0</v>
      </c>
      <c r="BI2545" s="232">
        <f>IF(N2545="nulová",J2545,0)</f>
        <v>0</v>
      </c>
      <c r="BJ2545" s="18" t="s">
        <v>88</v>
      </c>
      <c r="BK2545" s="232">
        <f>ROUND(I2545*H2545,2)</f>
        <v>0</v>
      </c>
      <c r="BL2545" s="18" t="s">
        <v>291</v>
      </c>
      <c r="BM2545" s="231" t="s">
        <v>2388</v>
      </c>
    </row>
    <row r="2546" s="2" customFormat="1">
      <c r="A2546" s="39"/>
      <c r="B2546" s="40"/>
      <c r="C2546" s="41"/>
      <c r="D2546" s="233" t="s">
        <v>221</v>
      </c>
      <c r="E2546" s="41"/>
      <c r="F2546" s="234" t="s">
        <v>2389</v>
      </c>
      <c r="G2546" s="41"/>
      <c r="H2546" s="41"/>
      <c r="I2546" s="235"/>
      <c r="J2546" s="41"/>
      <c r="K2546" s="41"/>
      <c r="L2546" s="45"/>
      <c r="M2546" s="236"/>
      <c r="N2546" s="237"/>
      <c r="O2546" s="92"/>
      <c r="P2546" s="92"/>
      <c r="Q2546" s="92"/>
      <c r="R2546" s="92"/>
      <c r="S2546" s="92"/>
      <c r="T2546" s="93"/>
      <c r="U2546" s="39"/>
      <c r="V2546" s="39"/>
      <c r="W2546" s="39"/>
      <c r="X2546" s="39"/>
      <c r="Y2546" s="39"/>
      <c r="Z2546" s="39"/>
      <c r="AA2546" s="39"/>
      <c r="AB2546" s="39"/>
      <c r="AC2546" s="39"/>
      <c r="AD2546" s="39"/>
      <c r="AE2546" s="39"/>
      <c r="AT2546" s="18" t="s">
        <v>221</v>
      </c>
      <c r="AU2546" s="18" t="s">
        <v>90</v>
      </c>
    </row>
    <row r="2547" s="2" customFormat="1">
      <c r="A2547" s="39"/>
      <c r="B2547" s="40"/>
      <c r="C2547" s="41"/>
      <c r="D2547" s="250" t="s">
        <v>362</v>
      </c>
      <c r="E2547" s="41"/>
      <c r="F2547" s="251" t="s">
        <v>2390</v>
      </c>
      <c r="G2547" s="41"/>
      <c r="H2547" s="41"/>
      <c r="I2547" s="235"/>
      <c r="J2547" s="41"/>
      <c r="K2547" s="41"/>
      <c r="L2547" s="45"/>
      <c r="M2547" s="236"/>
      <c r="N2547" s="237"/>
      <c r="O2547" s="92"/>
      <c r="P2547" s="92"/>
      <c r="Q2547" s="92"/>
      <c r="R2547" s="92"/>
      <c r="S2547" s="92"/>
      <c r="T2547" s="93"/>
      <c r="U2547" s="39"/>
      <c r="V2547" s="39"/>
      <c r="W2547" s="39"/>
      <c r="X2547" s="39"/>
      <c r="Y2547" s="39"/>
      <c r="Z2547" s="39"/>
      <c r="AA2547" s="39"/>
      <c r="AB2547" s="39"/>
      <c r="AC2547" s="39"/>
      <c r="AD2547" s="39"/>
      <c r="AE2547" s="39"/>
      <c r="AT2547" s="18" t="s">
        <v>362</v>
      </c>
      <c r="AU2547" s="18" t="s">
        <v>90</v>
      </c>
    </row>
    <row r="2548" s="13" customFormat="1">
      <c r="A2548" s="13"/>
      <c r="B2548" s="252"/>
      <c r="C2548" s="253"/>
      <c r="D2548" s="233" t="s">
        <v>364</v>
      </c>
      <c r="E2548" s="254" t="s">
        <v>1</v>
      </c>
      <c r="F2548" s="255" t="s">
        <v>2350</v>
      </c>
      <c r="G2548" s="253"/>
      <c r="H2548" s="254" t="s">
        <v>1</v>
      </c>
      <c r="I2548" s="256"/>
      <c r="J2548" s="253"/>
      <c r="K2548" s="253"/>
      <c r="L2548" s="257"/>
      <c r="M2548" s="258"/>
      <c r="N2548" s="259"/>
      <c r="O2548" s="259"/>
      <c r="P2548" s="259"/>
      <c r="Q2548" s="259"/>
      <c r="R2548" s="259"/>
      <c r="S2548" s="259"/>
      <c r="T2548" s="260"/>
      <c r="U2548" s="13"/>
      <c r="V2548" s="13"/>
      <c r="W2548" s="13"/>
      <c r="X2548" s="13"/>
      <c r="Y2548" s="13"/>
      <c r="Z2548" s="13"/>
      <c r="AA2548" s="13"/>
      <c r="AB2548" s="13"/>
      <c r="AC2548" s="13"/>
      <c r="AD2548" s="13"/>
      <c r="AE2548" s="13"/>
      <c r="AT2548" s="261" t="s">
        <v>364</v>
      </c>
      <c r="AU2548" s="261" t="s">
        <v>90</v>
      </c>
      <c r="AV2548" s="13" t="s">
        <v>88</v>
      </c>
      <c r="AW2548" s="13" t="s">
        <v>36</v>
      </c>
      <c r="AX2548" s="13" t="s">
        <v>81</v>
      </c>
      <c r="AY2548" s="261" t="s">
        <v>215</v>
      </c>
    </row>
    <row r="2549" s="13" customFormat="1">
      <c r="A2549" s="13"/>
      <c r="B2549" s="252"/>
      <c r="C2549" s="253"/>
      <c r="D2549" s="233" t="s">
        <v>364</v>
      </c>
      <c r="E2549" s="254" t="s">
        <v>1</v>
      </c>
      <c r="F2549" s="255" t="s">
        <v>872</v>
      </c>
      <c r="G2549" s="253"/>
      <c r="H2549" s="254" t="s">
        <v>1</v>
      </c>
      <c r="I2549" s="256"/>
      <c r="J2549" s="253"/>
      <c r="K2549" s="253"/>
      <c r="L2549" s="257"/>
      <c r="M2549" s="258"/>
      <c r="N2549" s="259"/>
      <c r="O2549" s="259"/>
      <c r="P2549" s="259"/>
      <c r="Q2549" s="259"/>
      <c r="R2549" s="259"/>
      <c r="S2549" s="259"/>
      <c r="T2549" s="260"/>
      <c r="U2549" s="13"/>
      <c r="V2549" s="13"/>
      <c r="W2549" s="13"/>
      <c r="X2549" s="13"/>
      <c r="Y2549" s="13"/>
      <c r="Z2549" s="13"/>
      <c r="AA2549" s="13"/>
      <c r="AB2549" s="13"/>
      <c r="AC2549" s="13"/>
      <c r="AD2549" s="13"/>
      <c r="AE2549" s="13"/>
      <c r="AT2549" s="261" t="s">
        <v>364</v>
      </c>
      <c r="AU2549" s="261" t="s">
        <v>90</v>
      </c>
      <c r="AV2549" s="13" t="s">
        <v>88</v>
      </c>
      <c r="AW2549" s="13" t="s">
        <v>36</v>
      </c>
      <c r="AX2549" s="13" t="s">
        <v>81</v>
      </c>
      <c r="AY2549" s="261" t="s">
        <v>215</v>
      </c>
    </row>
    <row r="2550" s="13" customFormat="1">
      <c r="A2550" s="13"/>
      <c r="B2550" s="252"/>
      <c r="C2550" s="253"/>
      <c r="D2550" s="233" t="s">
        <v>364</v>
      </c>
      <c r="E2550" s="254" t="s">
        <v>1</v>
      </c>
      <c r="F2550" s="255" t="s">
        <v>1980</v>
      </c>
      <c r="G2550" s="253"/>
      <c r="H2550" s="254" t="s">
        <v>1</v>
      </c>
      <c r="I2550" s="256"/>
      <c r="J2550" s="253"/>
      <c r="K2550" s="253"/>
      <c r="L2550" s="257"/>
      <c r="M2550" s="258"/>
      <c r="N2550" s="259"/>
      <c r="O2550" s="259"/>
      <c r="P2550" s="259"/>
      <c r="Q2550" s="259"/>
      <c r="R2550" s="259"/>
      <c r="S2550" s="259"/>
      <c r="T2550" s="260"/>
      <c r="U2550" s="13"/>
      <c r="V2550" s="13"/>
      <c r="W2550" s="13"/>
      <c r="X2550" s="13"/>
      <c r="Y2550" s="13"/>
      <c r="Z2550" s="13"/>
      <c r="AA2550" s="13"/>
      <c r="AB2550" s="13"/>
      <c r="AC2550" s="13"/>
      <c r="AD2550" s="13"/>
      <c r="AE2550" s="13"/>
      <c r="AT2550" s="261" t="s">
        <v>364</v>
      </c>
      <c r="AU2550" s="261" t="s">
        <v>90</v>
      </c>
      <c r="AV2550" s="13" t="s">
        <v>88</v>
      </c>
      <c r="AW2550" s="13" t="s">
        <v>36</v>
      </c>
      <c r="AX2550" s="13" t="s">
        <v>81</v>
      </c>
      <c r="AY2550" s="261" t="s">
        <v>215</v>
      </c>
    </row>
    <row r="2551" s="13" customFormat="1">
      <c r="A2551" s="13"/>
      <c r="B2551" s="252"/>
      <c r="C2551" s="253"/>
      <c r="D2551" s="233" t="s">
        <v>364</v>
      </c>
      <c r="E2551" s="254" t="s">
        <v>1</v>
      </c>
      <c r="F2551" s="255" t="s">
        <v>389</v>
      </c>
      <c r="G2551" s="253"/>
      <c r="H2551" s="254" t="s">
        <v>1</v>
      </c>
      <c r="I2551" s="256"/>
      <c r="J2551" s="253"/>
      <c r="K2551" s="253"/>
      <c r="L2551" s="257"/>
      <c r="M2551" s="258"/>
      <c r="N2551" s="259"/>
      <c r="O2551" s="259"/>
      <c r="P2551" s="259"/>
      <c r="Q2551" s="259"/>
      <c r="R2551" s="259"/>
      <c r="S2551" s="259"/>
      <c r="T2551" s="260"/>
      <c r="U2551" s="13"/>
      <c r="V2551" s="13"/>
      <c r="W2551" s="13"/>
      <c r="X2551" s="13"/>
      <c r="Y2551" s="13"/>
      <c r="Z2551" s="13"/>
      <c r="AA2551" s="13"/>
      <c r="AB2551" s="13"/>
      <c r="AC2551" s="13"/>
      <c r="AD2551" s="13"/>
      <c r="AE2551" s="13"/>
      <c r="AT2551" s="261" t="s">
        <v>364</v>
      </c>
      <c r="AU2551" s="261" t="s">
        <v>90</v>
      </c>
      <c r="AV2551" s="13" t="s">
        <v>88</v>
      </c>
      <c r="AW2551" s="13" t="s">
        <v>36</v>
      </c>
      <c r="AX2551" s="13" t="s">
        <v>81</v>
      </c>
      <c r="AY2551" s="261" t="s">
        <v>215</v>
      </c>
    </row>
    <row r="2552" s="14" customFormat="1">
      <c r="A2552" s="14"/>
      <c r="B2552" s="262"/>
      <c r="C2552" s="263"/>
      <c r="D2552" s="233" t="s">
        <v>364</v>
      </c>
      <c r="E2552" s="264" t="s">
        <v>1</v>
      </c>
      <c r="F2552" s="265" t="s">
        <v>2351</v>
      </c>
      <c r="G2552" s="263"/>
      <c r="H2552" s="266">
        <v>44.625</v>
      </c>
      <c r="I2552" s="267"/>
      <c r="J2552" s="263"/>
      <c r="K2552" s="263"/>
      <c r="L2552" s="268"/>
      <c r="M2552" s="269"/>
      <c r="N2552" s="270"/>
      <c r="O2552" s="270"/>
      <c r="P2552" s="270"/>
      <c r="Q2552" s="270"/>
      <c r="R2552" s="270"/>
      <c r="S2552" s="270"/>
      <c r="T2552" s="271"/>
      <c r="U2552" s="14"/>
      <c r="V2552" s="14"/>
      <c r="W2552" s="14"/>
      <c r="X2552" s="14"/>
      <c r="Y2552" s="14"/>
      <c r="Z2552" s="14"/>
      <c r="AA2552" s="14"/>
      <c r="AB2552" s="14"/>
      <c r="AC2552" s="14"/>
      <c r="AD2552" s="14"/>
      <c r="AE2552" s="14"/>
      <c r="AT2552" s="272" t="s">
        <v>364</v>
      </c>
      <c r="AU2552" s="272" t="s">
        <v>90</v>
      </c>
      <c r="AV2552" s="14" t="s">
        <v>90</v>
      </c>
      <c r="AW2552" s="14" t="s">
        <v>36</v>
      </c>
      <c r="AX2552" s="14" t="s">
        <v>81</v>
      </c>
      <c r="AY2552" s="272" t="s">
        <v>215</v>
      </c>
    </row>
    <row r="2553" s="14" customFormat="1">
      <c r="A2553" s="14"/>
      <c r="B2553" s="262"/>
      <c r="C2553" s="263"/>
      <c r="D2553" s="233" t="s">
        <v>364</v>
      </c>
      <c r="E2553" s="264" t="s">
        <v>1</v>
      </c>
      <c r="F2553" s="265" t="s">
        <v>2352</v>
      </c>
      <c r="G2553" s="263"/>
      <c r="H2553" s="266">
        <v>13.050000000000001</v>
      </c>
      <c r="I2553" s="267"/>
      <c r="J2553" s="263"/>
      <c r="K2553" s="263"/>
      <c r="L2553" s="268"/>
      <c r="M2553" s="269"/>
      <c r="N2553" s="270"/>
      <c r="O2553" s="270"/>
      <c r="P2553" s="270"/>
      <c r="Q2553" s="270"/>
      <c r="R2553" s="270"/>
      <c r="S2553" s="270"/>
      <c r="T2553" s="271"/>
      <c r="U2553" s="14"/>
      <c r="V2553" s="14"/>
      <c r="W2553" s="14"/>
      <c r="X2553" s="14"/>
      <c r="Y2553" s="14"/>
      <c r="Z2553" s="14"/>
      <c r="AA2553" s="14"/>
      <c r="AB2553" s="14"/>
      <c r="AC2553" s="14"/>
      <c r="AD2553" s="14"/>
      <c r="AE2553" s="14"/>
      <c r="AT2553" s="272" t="s">
        <v>364</v>
      </c>
      <c r="AU2553" s="272" t="s">
        <v>90</v>
      </c>
      <c r="AV2553" s="14" t="s">
        <v>90</v>
      </c>
      <c r="AW2553" s="14" t="s">
        <v>36</v>
      </c>
      <c r="AX2553" s="14" t="s">
        <v>81</v>
      </c>
      <c r="AY2553" s="272" t="s">
        <v>215</v>
      </c>
    </row>
    <row r="2554" s="13" customFormat="1">
      <c r="A2554" s="13"/>
      <c r="B2554" s="252"/>
      <c r="C2554" s="253"/>
      <c r="D2554" s="233" t="s">
        <v>364</v>
      </c>
      <c r="E2554" s="254" t="s">
        <v>1</v>
      </c>
      <c r="F2554" s="255" t="s">
        <v>401</v>
      </c>
      <c r="G2554" s="253"/>
      <c r="H2554" s="254" t="s">
        <v>1</v>
      </c>
      <c r="I2554" s="256"/>
      <c r="J2554" s="253"/>
      <c r="K2554" s="253"/>
      <c r="L2554" s="257"/>
      <c r="M2554" s="258"/>
      <c r="N2554" s="259"/>
      <c r="O2554" s="259"/>
      <c r="P2554" s="259"/>
      <c r="Q2554" s="259"/>
      <c r="R2554" s="259"/>
      <c r="S2554" s="259"/>
      <c r="T2554" s="260"/>
      <c r="U2554" s="13"/>
      <c r="V2554" s="13"/>
      <c r="W2554" s="13"/>
      <c r="X2554" s="13"/>
      <c r="Y2554" s="13"/>
      <c r="Z2554" s="13"/>
      <c r="AA2554" s="13"/>
      <c r="AB2554" s="13"/>
      <c r="AC2554" s="13"/>
      <c r="AD2554" s="13"/>
      <c r="AE2554" s="13"/>
      <c r="AT2554" s="261" t="s">
        <v>364</v>
      </c>
      <c r="AU2554" s="261" t="s">
        <v>90</v>
      </c>
      <c r="AV2554" s="13" t="s">
        <v>88</v>
      </c>
      <c r="AW2554" s="13" t="s">
        <v>36</v>
      </c>
      <c r="AX2554" s="13" t="s">
        <v>81</v>
      </c>
      <c r="AY2554" s="261" t="s">
        <v>215</v>
      </c>
    </row>
    <row r="2555" s="14" customFormat="1">
      <c r="A2555" s="14"/>
      <c r="B2555" s="262"/>
      <c r="C2555" s="263"/>
      <c r="D2555" s="233" t="s">
        <v>364</v>
      </c>
      <c r="E2555" s="264" t="s">
        <v>1</v>
      </c>
      <c r="F2555" s="265" t="s">
        <v>2351</v>
      </c>
      <c r="G2555" s="263"/>
      <c r="H2555" s="266">
        <v>44.625</v>
      </c>
      <c r="I2555" s="267"/>
      <c r="J2555" s="263"/>
      <c r="K2555" s="263"/>
      <c r="L2555" s="268"/>
      <c r="M2555" s="269"/>
      <c r="N2555" s="270"/>
      <c r="O2555" s="270"/>
      <c r="P2555" s="270"/>
      <c r="Q2555" s="270"/>
      <c r="R2555" s="270"/>
      <c r="S2555" s="270"/>
      <c r="T2555" s="271"/>
      <c r="U2555" s="14"/>
      <c r="V2555" s="14"/>
      <c r="W2555" s="14"/>
      <c r="X2555" s="14"/>
      <c r="Y2555" s="14"/>
      <c r="Z2555" s="14"/>
      <c r="AA2555" s="14"/>
      <c r="AB2555" s="14"/>
      <c r="AC2555" s="14"/>
      <c r="AD2555" s="14"/>
      <c r="AE2555" s="14"/>
      <c r="AT2555" s="272" t="s">
        <v>364</v>
      </c>
      <c r="AU2555" s="272" t="s">
        <v>90</v>
      </c>
      <c r="AV2555" s="14" t="s">
        <v>90</v>
      </c>
      <c r="AW2555" s="14" t="s">
        <v>36</v>
      </c>
      <c r="AX2555" s="14" t="s">
        <v>81</v>
      </c>
      <c r="AY2555" s="272" t="s">
        <v>215</v>
      </c>
    </row>
    <row r="2556" s="14" customFormat="1">
      <c r="A2556" s="14"/>
      <c r="B2556" s="262"/>
      <c r="C2556" s="263"/>
      <c r="D2556" s="233" t="s">
        <v>364</v>
      </c>
      <c r="E2556" s="264" t="s">
        <v>1</v>
      </c>
      <c r="F2556" s="265" t="s">
        <v>2353</v>
      </c>
      <c r="G2556" s="263"/>
      <c r="H2556" s="266">
        <v>12.675000000000001</v>
      </c>
      <c r="I2556" s="267"/>
      <c r="J2556" s="263"/>
      <c r="K2556" s="263"/>
      <c r="L2556" s="268"/>
      <c r="M2556" s="269"/>
      <c r="N2556" s="270"/>
      <c r="O2556" s="270"/>
      <c r="P2556" s="270"/>
      <c r="Q2556" s="270"/>
      <c r="R2556" s="270"/>
      <c r="S2556" s="270"/>
      <c r="T2556" s="271"/>
      <c r="U2556" s="14"/>
      <c r="V2556" s="14"/>
      <c r="W2556" s="14"/>
      <c r="X2556" s="14"/>
      <c r="Y2556" s="14"/>
      <c r="Z2556" s="14"/>
      <c r="AA2556" s="14"/>
      <c r="AB2556" s="14"/>
      <c r="AC2556" s="14"/>
      <c r="AD2556" s="14"/>
      <c r="AE2556" s="14"/>
      <c r="AT2556" s="272" t="s">
        <v>364</v>
      </c>
      <c r="AU2556" s="272" t="s">
        <v>90</v>
      </c>
      <c r="AV2556" s="14" t="s">
        <v>90</v>
      </c>
      <c r="AW2556" s="14" t="s">
        <v>36</v>
      </c>
      <c r="AX2556" s="14" t="s">
        <v>81</v>
      </c>
      <c r="AY2556" s="272" t="s">
        <v>215</v>
      </c>
    </row>
    <row r="2557" s="16" customFormat="1">
      <c r="A2557" s="16"/>
      <c r="B2557" s="284"/>
      <c r="C2557" s="285"/>
      <c r="D2557" s="233" t="s">
        <v>364</v>
      </c>
      <c r="E2557" s="286" t="s">
        <v>1</v>
      </c>
      <c r="F2557" s="287" t="s">
        <v>403</v>
      </c>
      <c r="G2557" s="285"/>
      <c r="H2557" s="288">
        <v>114.97499999999999</v>
      </c>
      <c r="I2557" s="289"/>
      <c r="J2557" s="285"/>
      <c r="K2557" s="285"/>
      <c r="L2557" s="290"/>
      <c r="M2557" s="291"/>
      <c r="N2557" s="292"/>
      <c r="O2557" s="292"/>
      <c r="P2557" s="292"/>
      <c r="Q2557" s="292"/>
      <c r="R2557" s="292"/>
      <c r="S2557" s="292"/>
      <c r="T2557" s="293"/>
      <c r="U2557" s="16"/>
      <c r="V2557" s="16"/>
      <c r="W2557" s="16"/>
      <c r="X2557" s="16"/>
      <c r="Y2557" s="16"/>
      <c r="Z2557" s="16"/>
      <c r="AA2557" s="16"/>
      <c r="AB2557" s="16"/>
      <c r="AC2557" s="16"/>
      <c r="AD2557" s="16"/>
      <c r="AE2557" s="16"/>
      <c r="AT2557" s="294" t="s">
        <v>364</v>
      </c>
      <c r="AU2557" s="294" t="s">
        <v>90</v>
      </c>
      <c r="AV2557" s="16" t="s">
        <v>227</v>
      </c>
      <c r="AW2557" s="16" t="s">
        <v>36</v>
      </c>
      <c r="AX2557" s="16" t="s">
        <v>81</v>
      </c>
      <c r="AY2557" s="294" t="s">
        <v>215</v>
      </c>
    </row>
    <row r="2558" s="13" customFormat="1">
      <c r="A2558" s="13"/>
      <c r="B2558" s="252"/>
      <c r="C2558" s="253"/>
      <c r="D2558" s="233" t="s">
        <v>364</v>
      </c>
      <c r="E2558" s="254" t="s">
        <v>1</v>
      </c>
      <c r="F2558" s="255" t="s">
        <v>2341</v>
      </c>
      <c r="G2558" s="253"/>
      <c r="H2558" s="254" t="s">
        <v>1</v>
      </c>
      <c r="I2558" s="256"/>
      <c r="J2558" s="253"/>
      <c r="K2558" s="253"/>
      <c r="L2558" s="257"/>
      <c r="M2558" s="258"/>
      <c r="N2558" s="259"/>
      <c r="O2558" s="259"/>
      <c r="P2558" s="259"/>
      <c r="Q2558" s="259"/>
      <c r="R2558" s="259"/>
      <c r="S2558" s="259"/>
      <c r="T2558" s="260"/>
      <c r="U2558" s="13"/>
      <c r="V2558" s="13"/>
      <c r="W2558" s="13"/>
      <c r="X2558" s="13"/>
      <c r="Y2558" s="13"/>
      <c r="Z2558" s="13"/>
      <c r="AA2558" s="13"/>
      <c r="AB2558" s="13"/>
      <c r="AC2558" s="13"/>
      <c r="AD2558" s="13"/>
      <c r="AE2558" s="13"/>
      <c r="AT2558" s="261" t="s">
        <v>364</v>
      </c>
      <c r="AU2558" s="261" t="s">
        <v>90</v>
      </c>
      <c r="AV2558" s="13" t="s">
        <v>88</v>
      </c>
      <c r="AW2558" s="13" t="s">
        <v>36</v>
      </c>
      <c r="AX2558" s="13" t="s">
        <v>81</v>
      </c>
      <c r="AY2558" s="261" t="s">
        <v>215</v>
      </c>
    </row>
    <row r="2559" s="14" customFormat="1">
      <c r="A2559" s="14"/>
      <c r="B2559" s="262"/>
      <c r="C2559" s="263"/>
      <c r="D2559" s="233" t="s">
        <v>364</v>
      </c>
      <c r="E2559" s="264" t="s">
        <v>1</v>
      </c>
      <c r="F2559" s="265" t="s">
        <v>2354</v>
      </c>
      <c r="G2559" s="263"/>
      <c r="H2559" s="266">
        <v>31.088000000000001</v>
      </c>
      <c r="I2559" s="267"/>
      <c r="J2559" s="263"/>
      <c r="K2559" s="263"/>
      <c r="L2559" s="268"/>
      <c r="M2559" s="269"/>
      <c r="N2559" s="270"/>
      <c r="O2559" s="270"/>
      <c r="P2559" s="270"/>
      <c r="Q2559" s="270"/>
      <c r="R2559" s="270"/>
      <c r="S2559" s="270"/>
      <c r="T2559" s="271"/>
      <c r="U2559" s="14"/>
      <c r="V2559" s="14"/>
      <c r="W2559" s="14"/>
      <c r="X2559" s="14"/>
      <c r="Y2559" s="14"/>
      <c r="Z2559" s="14"/>
      <c r="AA2559" s="14"/>
      <c r="AB2559" s="14"/>
      <c r="AC2559" s="14"/>
      <c r="AD2559" s="14"/>
      <c r="AE2559" s="14"/>
      <c r="AT2559" s="272" t="s">
        <v>364</v>
      </c>
      <c r="AU2559" s="272" t="s">
        <v>90</v>
      </c>
      <c r="AV2559" s="14" t="s">
        <v>90</v>
      </c>
      <c r="AW2559" s="14" t="s">
        <v>36</v>
      </c>
      <c r="AX2559" s="14" t="s">
        <v>81</v>
      </c>
      <c r="AY2559" s="272" t="s">
        <v>215</v>
      </c>
    </row>
    <row r="2560" s="14" customFormat="1">
      <c r="A2560" s="14"/>
      <c r="B2560" s="262"/>
      <c r="C2560" s="263"/>
      <c r="D2560" s="233" t="s">
        <v>364</v>
      </c>
      <c r="E2560" s="264" t="s">
        <v>1</v>
      </c>
      <c r="F2560" s="265" t="s">
        <v>2355</v>
      </c>
      <c r="G2560" s="263"/>
      <c r="H2560" s="266">
        <v>22.949999999999999</v>
      </c>
      <c r="I2560" s="267"/>
      <c r="J2560" s="263"/>
      <c r="K2560" s="263"/>
      <c r="L2560" s="268"/>
      <c r="M2560" s="269"/>
      <c r="N2560" s="270"/>
      <c r="O2560" s="270"/>
      <c r="P2560" s="270"/>
      <c r="Q2560" s="270"/>
      <c r="R2560" s="270"/>
      <c r="S2560" s="270"/>
      <c r="T2560" s="271"/>
      <c r="U2560" s="14"/>
      <c r="V2560" s="14"/>
      <c r="W2560" s="14"/>
      <c r="X2560" s="14"/>
      <c r="Y2560" s="14"/>
      <c r="Z2560" s="14"/>
      <c r="AA2560" s="14"/>
      <c r="AB2560" s="14"/>
      <c r="AC2560" s="14"/>
      <c r="AD2560" s="14"/>
      <c r="AE2560" s="14"/>
      <c r="AT2560" s="272" t="s">
        <v>364</v>
      </c>
      <c r="AU2560" s="272" t="s">
        <v>90</v>
      </c>
      <c r="AV2560" s="14" t="s">
        <v>90</v>
      </c>
      <c r="AW2560" s="14" t="s">
        <v>36</v>
      </c>
      <c r="AX2560" s="14" t="s">
        <v>81</v>
      </c>
      <c r="AY2560" s="272" t="s">
        <v>215</v>
      </c>
    </row>
    <row r="2561" s="16" customFormat="1">
      <c r="A2561" s="16"/>
      <c r="B2561" s="284"/>
      <c r="C2561" s="285"/>
      <c r="D2561" s="233" t="s">
        <v>364</v>
      </c>
      <c r="E2561" s="286" t="s">
        <v>1</v>
      </c>
      <c r="F2561" s="287" t="s">
        <v>403</v>
      </c>
      <c r="G2561" s="285"/>
      <c r="H2561" s="288">
        <v>54.037999999999997</v>
      </c>
      <c r="I2561" s="289"/>
      <c r="J2561" s="285"/>
      <c r="K2561" s="285"/>
      <c r="L2561" s="290"/>
      <c r="M2561" s="291"/>
      <c r="N2561" s="292"/>
      <c r="O2561" s="292"/>
      <c r="P2561" s="292"/>
      <c r="Q2561" s="292"/>
      <c r="R2561" s="292"/>
      <c r="S2561" s="292"/>
      <c r="T2561" s="293"/>
      <c r="U2561" s="16"/>
      <c r="V2561" s="16"/>
      <c r="W2561" s="16"/>
      <c r="X2561" s="16"/>
      <c r="Y2561" s="16"/>
      <c r="Z2561" s="16"/>
      <c r="AA2561" s="16"/>
      <c r="AB2561" s="16"/>
      <c r="AC2561" s="16"/>
      <c r="AD2561" s="16"/>
      <c r="AE2561" s="16"/>
      <c r="AT2561" s="294" t="s">
        <v>364</v>
      </c>
      <c r="AU2561" s="294" t="s">
        <v>90</v>
      </c>
      <c r="AV2561" s="16" t="s">
        <v>227</v>
      </c>
      <c r="AW2561" s="16" t="s">
        <v>36</v>
      </c>
      <c r="AX2561" s="16" t="s">
        <v>81</v>
      </c>
      <c r="AY2561" s="294" t="s">
        <v>215</v>
      </c>
    </row>
    <row r="2562" s="15" customFormat="1">
      <c r="A2562" s="15"/>
      <c r="B2562" s="273"/>
      <c r="C2562" s="274"/>
      <c r="D2562" s="233" t="s">
        <v>364</v>
      </c>
      <c r="E2562" s="275" t="s">
        <v>1</v>
      </c>
      <c r="F2562" s="276" t="s">
        <v>368</v>
      </c>
      <c r="G2562" s="274"/>
      <c r="H2562" s="277">
        <v>169.01300000000001</v>
      </c>
      <c r="I2562" s="278"/>
      <c r="J2562" s="274"/>
      <c r="K2562" s="274"/>
      <c r="L2562" s="279"/>
      <c r="M2562" s="280"/>
      <c r="N2562" s="281"/>
      <c r="O2562" s="281"/>
      <c r="P2562" s="281"/>
      <c r="Q2562" s="281"/>
      <c r="R2562" s="281"/>
      <c r="S2562" s="281"/>
      <c r="T2562" s="282"/>
      <c r="U2562" s="15"/>
      <c r="V2562" s="15"/>
      <c r="W2562" s="15"/>
      <c r="X2562" s="15"/>
      <c r="Y2562" s="15"/>
      <c r="Z2562" s="15"/>
      <c r="AA2562" s="15"/>
      <c r="AB2562" s="15"/>
      <c r="AC2562" s="15"/>
      <c r="AD2562" s="15"/>
      <c r="AE2562" s="15"/>
      <c r="AT2562" s="283" t="s">
        <v>364</v>
      </c>
      <c r="AU2562" s="283" t="s">
        <v>90</v>
      </c>
      <c r="AV2562" s="15" t="s">
        <v>214</v>
      </c>
      <c r="AW2562" s="15" t="s">
        <v>36</v>
      </c>
      <c r="AX2562" s="15" t="s">
        <v>88</v>
      </c>
      <c r="AY2562" s="283" t="s">
        <v>215</v>
      </c>
    </row>
    <row r="2563" s="2" customFormat="1" ht="24.15" customHeight="1">
      <c r="A2563" s="39"/>
      <c r="B2563" s="40"/>
      <c r="C2563" s="295" t="s">
        <v>2391</v>
      </c>
      <c r="D2563" s="295" t="s">
        <v>539</v>
      </c>
      <c r="E2563" s="296" t="s">
        <v>2392</v>
      </c>
      <c r="F2563" s="297" t="s">
        <v>2393</v>
      </c>
      <c r="G2563" s="298" t="s">
        <v>523</v>
      </c>
      <c r="H2563" s="299">
        <v>844.65899999999999</v>
      </c>
      <c r="I2563" s="300"/>
      <c r="J2563" s="301">
        <f>ROUND(I2563*H2563,2)</f>
        <v>0</v>
      </c>
      <c r="K2563" s="297" t="s">
        <v>359</v>
      </c>
      <c r="L2563" s="302"/>
      <c r="M2563" s="303" t="s">
        <v>1</v>
      </c>
      <c r="N2563" s="304" t="s">
        <v>46</v>
      </c>
      <c r="O2563" s="92"/>
      <c r="P2563" s="229">
        <f>O2563*H2563</f>
        <v>0</v>
      </c>
      <c r="Q2563" s="229">
        <v>0.0025400000000000002</v>
      </c>
      <c r="R2563" s="229">
        <f>Q2563*H2563</f>
        <v>2.1454338600000002</v>
      </c>
      <c r="S2563" s="229">
        <v>0</v>
      </c>
      <c r="T2563" s="230">
        <f>S2563*H2563</f>
        <v>0</v>
      </c>
      <c r="U2563" s="39"/>
      <c r="V2563" s="39"/>
      <c r="W2563" s="39"/>
      <c r="X2563" s="39"/>
      <c r="Y2563" s="39"/>
      <c r="Z2563" s="39"/>
      <c r="AA2563" s="39"/>
      <c r="AB2563" s="39"/>
      <c r="AC2563" s="39"/>
      <c r="AD2563" s="39"/>
      <c r="AE2563" s="39"/>
      <c r="AR2563" s="231" t="s">
        <v>676</v>
      </c>
      <c r="AT2563" s="231" t="s">
        <v>539</v>
      </c>
      <c r="AU2563" s="231" t="s">
        <v>90</v>
      </c>
      <c r="AY2563" s="18" t="s">
        <v>215</v>
      </c>
      <c r="BE2563" s="232">
        <f>IF(N2563="základní",J2563,0)</f>
        <v>0</v>
      </c>
      <c r="BF2563" s="232">
        <f>IF(N2563="snížená",J2563,0)</f>
        <v>0</v>
      </c>
      <c r="BG2563" s="232">
        <f>IF(N2563="zákl. přenesená",J2563,0)</f>
        <v>0</v>
      </c>
      <c r="BH2563" s="232">
        <f>IF(N2563="sníž. přenesená",J2563,0)</f>
        <v>0</v>
      </c>
      <c r="BI2563" s="232">
        <f>IF(N2563="nulová",J2563,0)</f>
        <v>0</v>
      </c>
      <c r="BJ2563" s="18" t="s">
        <v>88</v>
      </c>
      <c r="BK2563" s="232">
        <f>ROUND(I2563*H2563,2)</f>
        <v>0</v>
      </c>
      <c r="BL2563" s="18" t="s">
        <v>291</v>
      </c>
      <c r="BM2563" s="231" t="s">
        <v>2394</v>
      </c>
    </row>
    <row r="2564" s="2" customFormat="1">
      <c r="A2564" s="39"/>
      <c r="B2564" s="40"/>
      <c r="C2564" s="41"/>
      <c r="D2564" s="233" t="s">
        <v>221</v>
      </c>
      <c r="E2564" s="41"/>
      <c r="F2564" s="234" t="s">
        <v>2393</v>
      </c>
      <c r="G2564" s="41"/>
      <c r="H2564" s="41"/>
      <c r="I2564" s="235"/>
      <c r="J2564" s="41"/>
      <c r="K2564" s="41"/>
      <c r="L2564" s="45"/>
      <c r="M2564" s="236"/>
      <c r="N2564" s="237"/>
      <c r="O2564" s="92"/>
      <c r="P2564" s="92"/>
      <c r="Q2564" s="92"/>
      <c r="R2564" s="92"/>
      <c r="S2564" s="92"/>
      <c r="T2564" s="93"/>
      <c r="U2564" s="39"/>
      <c r="V2564" s="39"/>
      <c r="W2564" s="39"/>
      <c r="X2564" s="39"/>
      <c r="Y2564" s="39"/>
      <c r="Z2564" s="39"/>
      <c r="AA2564" s="39"/>
      <c r="AB2564" s="39"/>
      <c r="AC2564" s="39"/>
      <c r="AD2564" s="39"/>
      <c r="AE2564" s="39"/>
      <c r="AT2564" s="18" t="s">
        <v>221</v>
      </c>
      <c r="AU2564" s="18" t="s">
        <v>90</v>
      </c>
    </row>
    <row r="2565" s="14" customFormat="1">
      <c r="A2565" s="14"/>
      <c r="B2565" s="262"/>
      <c r="C2565" s="263"/>
      <c r="D2565" s="233" t="s">
        <v>364</v>
      </c>
      <c r="E2565" s="264" t="s">
        <v>1</v>
      </c>
      <c r="F2565" s="265" t="s">
        <v>2377</v>
      </c>
      <c r="G2565" s="263"/>
      <c r="H2565" s="266">
        <v>641.84299999999996</v>
      </c>
      <c r="I2565" s="267"/>
      <c r="J2565" s="263"/>
      <c r="K2565" s="263"/>
      <c r="L2565" s="268"/>
      <c r="M2565" s="269"/>
      <c r="N2565" s="270"/>
      <c r="O2565" s="270"/>
      <c r="P2565" s="270"/>
      <c r="Q2565" s="270"/>
      <c r="R2565" s="270"/>
      <c r="S2565" s="270"/>
      <c r="T2565" s="271"/>
      <c r="U2565" s="14"/>
      <c r="V2565" s="14"/>
      <c r="W2565" s="14"/>
      <c r="X2565" s="14"/>
      <c r="Y2565" s="14"/>
      <c r="Z2565" s="14"/>
      <c r="AA2565" s="14"/>
      <c r="AB2565" s="14"/>
      <c r="AC2565" s="14"/>
      <c r="AD2565" s="14"/>
      <c r="AE2565" s="14"/>
      <c r="AT2565" s="272" t="s">
        <v>364</v>
      </c>
      <c r="AU2565" s="272" t="s">
        <v>90</v>
      </c>
      <c r="AV2565" s="14" t="s">
        <v>90</v>
      </c>
      <c r="AW2565" s="14" t="s">
        <v>36</v>
      </c>
      <c r="AX2565" s="14" t="s">
        <v>81</v>
      </c>
      <c r="AY2565" s="272" t="s">
        <v>215</v>
      </c>
    </row>
    <row r="2566" s="14" customFormat="1">
      <c r="A2566" s="14"/>
      <c r="B2566" s="262"/>
      <c r="C2566" s="263"/>
      <c r="D2566" s="233" t="s">
        <v>364</v>
      </c>
      <c r="E2566" s="264" t="s">
        <v>1</v>
      </c>
      <c r="F2566" s="265" t="s">
        <v>2395</v>
      </c>
      <c r="G2566" s="263"/>
      <c r="H2566" s="266">
        <v>202.816</v>
      </c>
      <c r="I2566" s="267"/>
      <c r="J2566" s="263"/>
      <c r="K2566" s="263"/>
      <c r="L2566" s="268"/>
      <c r="M2566" s="269"/>
      <c r="N2566" s="270"/>
      <c r="O2566" s="270"/>
      <c r="P2566" s="270"/>
      <c r="Q2566" s="270"/>
      <c r="R2566" s="270"/>
      <c r="S2566" s="270"/>
      <c r="T2566" s="271"/>
      <c r="U2566" s="14"/>
      <c r="V2566" s="14"/>
      <c r="W2566" s="14"/>
      <c r="X2566" s="14"/>
      <c r="Y2566" s="14"/>
      <c r="Z2566" s="14"/>
      <c r="AA2566" s="14"/>
      <c r="AB2566" s="14"/>
      <c r="AC2566" s="14"/>
      <c r="AD2566" s="14"/>
      <c r="AE2566" s="14"/>
      <c r="AT2566" s="272" t="s">
        <v>364</v>
      </c>
      <c r="AU2566" s="272" t="s">
        <v>90</v>
      </c>
      <c r="AV2566" s="14" t="s">
        <v>90</v>
      </c>
      <c r="AW2566" s="14" t="s">
        <v>36</v>
      </c>
      <c r="AX2566" s="14" t="s">
        <v>81</v>
      </c>
      <c r="AY2566" s="272" t="s">
        <v>215</v>
      </c>
    </row>
    <row r="2567" s="15" customFormat="1">
      <c r="A2567" s="15"/>
      <c r="B2567" s="273"/>
      <c r="C2567" s="274"/>
      <c r="D2567" s="233" t="s">
        <v>364</v>
      </c>
      <c r="E2567" s="275" t="s">
        <v>1</v>
      </c>
      <c r="F2567" s="276" t="s">
        <v>368</v>
      </c>
      <c r="G2567" s="274"/>
      <c r="H2567" s="277">
        <v>844.65899999999999</v>
      </c>
      <c r="I2567" s="278"/>
      <c r="J2567" s="274"/>
      <c r="K2567" s="274"/>
      <c r="L2567" s="279"/>
      <c r="M2567" s="280"/>
      <c r="N2567" s="281"/>
      <c r="O2567" s="281"/>
      <c r="P2567" s="281"/>
      <c r="Q2567" s="281"/>
      <c r="R2567" s="281"/>
      <c r="S2567" s="281"/>
      <c r="T2567" s="282"/>
      <c r="U2567" s="15"/>
      <c r="V2567" s="15"/>
      <c r="W2567" s="15"/>
      <c r="X2567" s="15"/>
      <c r="Y2567" s="15"/>
      <c r="Z2567" s="15"/>
      <c r="AA2567" s="15"/>
      <c r="AB2567" s="15"/>
      <c r="AC2567" s="15"/>
      <c r="AD2567" s="15"/>
      <c r="AE2567" s="15"/>
      <c r="AT2567" s="283" t="s">
        <v>364</v>
      </c>
      <c r="AU2567" s="283" t="s">
        <v>90</v>
      </c>
      <c r="AV2567" s="15" t="s">
        <v>214</v>
      </c>
      <c r="AW2567" s="15" t="s">
        <v>36</v>
      </c>
      <c r="AX2567" s="15" t="s">
        <v>88</v>
      </c>
      <c r="AY2567" s="283" t="s">
        <v>215</v>
      </c>
    </row>
    <row r="2568" s="2" customFormat="1" ht="24.15" customHeight="1">
      <c r="A2568" s="39"/>
      <c r="B2568" s="40"/>
      <c r="C2568" s="220" t="s">
        <v>2396</v>
      </c>
      <c r="D2568" s="220" t="s">
        <v>216</v>
      </c>
      <c r="E2568" s="221" t="s">
        <v>2397</v>
      </c>
      <c r="F2568" s="222" t="s">
        <v>2398</v>
      </c>
      <c r="G2568" s="223" t="s">
        <v>523</v>
      </c>
      <c r="H2568" s="224">
        <v>558.12400000000002</v>
      </c>
      <c r="I2568" s="225"/>
      <c r="J2568" s="226">
        <f>ROUND(I2568*H2568,2)</f>
        <v>0</v>
      </c>
      <c r="K2568" s="222" t="s">
        <v>359</v>
      </c>
      <c r="L2568" s="45"/>
      <c r="M2568" s="227" t="s">
        <v>1</v>
      </c>
      <c r="N2568" s="228" t="s">
        <v>46</v>
      </c>
      <c r="O2568" s="92"/>
      <c r="P2568" s="229">
        <f>O2568*H2568</f>
        <v>0</v>
      </c>
      <c r="Q2568" s="229">
        <v>0</v>
      </c>
      <c r="R2568" s="229">
        <f>Q2568*H2568</f>
        <v>0</v>
      </c>
      <c r="S2568" s="229">
        <v>0</v>
      </c>
      <c r="T2568" s="230">
        <f>S2568*H2568</f>
        <v>0</v>
      </c>
      <c r="U2568" s="39"/>
      <c r="V2568" s="39"/>
      <c r="W2568" s="39"/>
      <c r="X2568" s="39"/>
      <c r="Y2568" s="39"/>
      <c r="Z2568" s="39"/>
      <c r="AA2568" s="39"/>
      <c r="AB2568" s="39"/>
      <c r="AC2568" s="39"/>
      <c r="AD2568" s="39"/>
      <c r="AE2568" s="39"/>
      <c r="AR2568" s="231" t="s">
        <v>291</v>
      </c>
      <c r="AT2568" s="231" t="s">
        <v>216</v>
      </c>
      <c r="AU2568" s="231" t="s">
        <v>90</v>
      </c>
      <c r="AY2568" s="18" t="s">
        <v>215</v>
      </c>
      <c r="BE2568" s="232">
        <f>IF(N2568="základní",J2568,0)</f>
        <v>0</v>
      </c>
      <c r="BF2568" s="232">
        <f>IF(N2568="snížená",J2568,0)</f>
        <v>0</v>
      </c>
      <c r="BG2568" s="232">
        <f>IF(N2568="zákl. přenesená",J2568,0)</f>
        <v>0</v>
      </c>
      <c r="BH2568" s="232">
        <f>IF(N2568="sníž. přenesená",J2568,0)</f>
        <v>0</v>
      </c>
      <c r="BI2568" s="232">
        <f>IF(N2568="nulová",J2568,0)</f>
        <v>0</v>
      </c>
      <c r="BJ2568" s="18" t="s">
        <v>88</v>
      </c>
      <c r="BK2568" s="232">
        <f>ROUND(I2568*H2568,2)</f>
        <v>0</v>
      </c>
      <c r="BL2568" s="18" t="s">
        <v>291</v>
      </c>
      <c r="BM2568" s="231" t="s">
        <v>2399</v>
      </c>
    </row>
    <row r="2569" s="2" customFormat="1">
      <c r="A2569" s="39"/>
      <c r="B2569" s="40"/>
      <c r="C2569" s="41"/>
      <c r="D2569" s="233" t="s">
        <v>221</v>
      </c>
      <c r="E2569" s="41"/>
      <c r="F2569" s="234" t="s">
        <v>2400</v>
      </c>
      <c r="G2569" s="41"/>
      <c r="H2569" s="41"/>
      <c r="I2569" s="235"/>
      <c r="J2569" s="41"/>
      <c r="K2569" s="41"/>
      <c r="L2569" s="45"/>
      <c r="M2569" s="236"/>
      <c r="N2569" s="237"/>
      <c r="O2569" s="92"/>
      <c r="P2569" s="92"/>
      <c r="Q2569" s="92"/>
      <c r="R2569" s="92"/>
      <c r="S2569" s="92"/>
      <c r="T2569" s="93"/>
      <c r="U2569" s="39"/>
      <c r="V2569" s="39"/>
      <c r="W2569" s="39"/>
      <c r="X2569" s="39"/>
      <c r="Y2569" s="39"/>
      <c r="Z2569" s="39"/>
      <c r="AA2569" s="39"/>
      <c r="AB2569" s="39"/>
      <c r="AC2569" s="39"/>
      <c r="AD2569" s="39"/>
      <c r="AE2569" s="39"/>
      <c r="AT2569" s="18" t="s">
        <v>221</v>
      </c>
      <c r="AU2569" s="18" t="s">
        <v>90</v>
      </c>
    </row>
    <row r="2570" s="2" customFormat="1">
      <c r="A2570" s="39"/>
      <c r="B2570" s="40"/>
      <c r="C2570" s="41"/>
      <c r="D2570" s="250" t="s">
        <v>362</v>
      </c>
      <c r="E2570" s="41"/>
      <c r="F2570" s="251" t="s">
        <v>2401</v>
      </c>
      <c r="G2570" s="41"/>
      <c r="H2570" s="41"/>
      <c r="I2570" s="235"/>
      <c r="J2570" s="41"/>
      <c r="K2570" s="41"/>
      <c r="L2570" s="45"/>
      <c r="M2570" s="236"/>
      <c r="N2570" s="237"/>
      <c r="O2570" s="92"/>
      <c r="P2570" s="92"/>
      <c r="Q2570" s="92"/>
      <c r="R2570" s="92"/>
      <c r="S2570" s="92"/>
      <c r="T2570" s="93"/>
      <c r="U2570" s="39"/>
      <c r="V2570" s="39"/>
      <c r="W2570" s="39"/>
      <c r="X2570" s="39"/>
      <c r="Y2570" s="39"/>
      <c r="Z2570" s="39"/>
      <c r="AA2570" s="39"/>
      <c r="AB2570" s="39"/>
      <c r="AC2570" s="39"/>
      <c r="AD2570" s="39"/>
      <c r="AE2570" s="39"/>
      <c r="AT2570" s="18" t="s">
        <v>362</v>
      </c>
      <c r="AU2570" s="18" t="s">
        <v>90</v>
      </c>
    </row>
    <row r="2571" s="2" customFormat="1" ht="33" customHeight="1">
      <c r="A2571" s="39"/>
      <c r="B2571" s="40"/>
      <c r="C2571" s="220" t="s">
        <v>2402</v>
      </c>
      <c r="D2571" s="220" t="s">
        <v>216</v>
      </c>
      <c r="E2571" s="221" t="s">
        <v>2403</v>
      </c>
      <c r="F2571" s="222" t="s">
        <v>2404</v>
      </c>
      <c r="G2571" s="223" t="s">
        <v>523</v>
      </c>
      <c r="H2571" s="224">
        <v>169.01300000000001</v>
      </c>
      <c r="I2571" s="225"/>
      <c r="J2571" s="226">
        <f>ROUND(I2571*H2571,2)</f>
        <v>0</v>
      </c>
      <c r="K2571" s="222" t="s">
        <v>359</v>
      </c>
      <c r="L2571" s="45"/>
      <c r="M2571" s="227" t="s">
        <v>1</v>
      </c>
      <c r="N2571" s="228" t="s">
        <v>46</v>
      </c>
      <c r="O2571" s="92"/>
      <c r="P2571" s="229">
        <f>O2571*H2571</f>
        <v>0</v>
      </c>
      <c r="Q2571" s="229">
        <v>0</v>
      </c>
      <c r="R2571" s="229">
        <f>Q2571*H2571</f>
        <v>0</v>
      </c>
      <c r="S2571" s="229">
        <v>0</v>
      </c>
      <c r="T2571" s="230">
        <f>S2571*H2571</f>
        <v>0</v>
      </c>
      <c r="U2571" s="39"/>
      <c r="V2571" s="39"/>
      <c r="W2571" s="39"/>
      <c r="X2571" s="39"/>
      <c r="Y2571" s="39"/>
      <c r="Z2571" s="39"/>
      <c r="AA2571" s="39"/>
      <c r="AB2571" s="39"/>
      <c r="AC2571" s="39"/>
      <c r="AD2571" s="39"/>
      <c r="AE2571" s="39"/>
      <c r="AR2571" s="231" t="s">
        <v>291</v>
      </c>
      <c r="AT2571" s="231" t="s">
        <v>216</v>
      </c>
      <c r="AU2571" s="231" t="s">
        <v>90</v>
      </c>
      <c r="AY2571" s="18" t="s">
        <v>215</v>
      </c>
      <c r="BE2571" s="232">
        <f>IF(N2571="základní",J2571,0)</f>
        <v>0</v>
      </c>
      <c r="BF2571" s="232">
        <f>IF(N2571="snížená",J2571,0)</f>
        <v>0</v>
      </c>
      <c r="BG2571" s="232">
        <f>IF(N2571="zákl. přenesená",J2571,0)</f>
        <v>0</v>
      </c>
      <c r="BH2571" s="232">
        <f>IF(N2571="sníž. přenesená",J2571,0)</f>
        <v>0</v>
      </c>
      <c r="BI2571" s="232">
        <f>IF(N2571="nulová",J2571,0)</f>
        <v>0</v>
      </c>
      <c r="BJ2571" s="18" t="s">
        <v>88</v>
      </c>
      <c r="BK2571" s="232">
        <f>ROUND(I2571*H2571,2)</f>
        <v>0</v>
      </c>
      <c r="BL2571" s="18" t="s">
        <v>291</v>
      </c>
      <c r="BM2571" s="231" t="s">
        <v>2405</v>
      </c>
    </row>
    <row r="2572" s="2" customFormat="1">
      <c r="A2572" s="39"/>
      <c r="B2572" s="40"/>
      <c r="C2572" s="41"/>
      <c r="D2572" s="233" t="s">
        <v>221</v>
      </c>
      <c r="E2572" s="41"/>
      <c r="F2572" s="234" t="s">
        <v>2406</v>
      </c>
      <c r="G2572" s="41"/>
      <c r="H2572" s="41"/>
      <c r="I2572" s="235"/>
      <c r="J2572" s="41"/>
      <c r="K2572" s="41"/>
      <c r="L2572" s="45"/>
      <c r="M2572" s="236"/>
      <c r="N2572" s="237"/>
      <c r="O2572" s="92"/>
      <c r="P2572" s="92"/>
      <c r="Q2572" s="92"/>
      <c r="R2572" s="92"/>
      <c r="S2572" s="92"/>
      <c r="T2572" s="93"/>
      <c r="U2572" s="39"/>
      <c r="V2572" s="39"/>
      <c r="W2572" s="39"/>
      <c r="X2572" s="39"/>
      <c r="Y2572" s="39"/>
      <c r="Z2572" s="39"/>
      <c r="AA2572" s="39"/>
      <c r="AB2572" s="39"/>
      <c r="AC2572" s="39"/>
      <c r="AD2572" s="39"/>
      <c r="AE2572" s="39"/>
      <c r="AT2572" s="18" t="s">
        <v>221</v>
      </c>
      <c r="AU2572" s="18" t="s">
        <v>90</v>
      </c>
    </row>
    <row r="2573" s="2" customFormat="1">
      <c r="A2573" s="39"/>
      <c r="B2573" s="40"/>
      <c r="C2573" s="41"/>
      <c r="D2573" s="250" t="s">
        <v>362</v>
      </c>
      <c r="E2573" s="41"/>
      <c r="F2573" s="251" t="s">
        <v>2407</v>
      </c>
      <c r="G2573" s="41"/>
      <c r="H2573" s="41"/>
      <c r="I2573" s="235"/>
      <c r="J2573" s="41"/>
      <c r="K2573" s="41"/>
      <c r="L2573" s="45"/>
      <c r="M2573" s="236"/>
      <c r="N2573" s="237"/>
      <c r="O2573" s="92"/>
      <c r="P2573" s="92"/>
      <c r="Q2573" s="92"/>
      <c r="R2573" s="92"/>
      <c r="S2573" s="92"/>
      <c r="T2573" s="93"/>
      <c r="U2573" s="39"/>
      <c r="V2573" s="39"/>
      <c r="W2573" s="39"/>
      <c r="X2573" s="39"/>
      <c r="Y2573" s="39"/>
      <c r="Z2573" s="39"/>
      <c r="AA2573" s="39"/>
      <c r="AB2573" s="39"/>
      <c r="AC2573" s="39"/>
      <c r="AD2573" s="39"/>
      <c r="AE2573" s="39"/>
      <c r="AT2573" s="18" t="s">
        <v>362</v>
      </c>
      <c r="AU2573" s="18" t="s">
        <v>90</v>
      </c>
    </row>
    <row r="2574" s="2" customFormat="1" ht="16.5" customHeight="1">
      <c r="A2574" s="39"/>
      <c r="B2574" s="40"/>
      <c r="C2574" s="295" t="s">
        <v>2408</v>
      </c>
      <c r="D2574" s="295" t="s">
        <v>539</v>
      </c>
      <c r="E2574" s="296" t="s">
        <v>2409</v>
      </c>
      <c r="F2574" s="297" t="s">
        <v>2410</v>
      </c>
      <c r="G2574" s="298" t="s">
        <v>523</v>
      </c>
      <c r="H2574" s="299">
        <v>844.65899999999999</v>
      </c>
      <c r="I2574" s="300"/>
      <c r="J2574" s="301">
        <f>ROUND(I2574*H2574,2)</f>
        <v>0</v>
      </c>
      <c r="K2574" s="297" t="s">
        <v>1</v>
      </c>
      <c r="L2574" s="302"/>
      <c r="M2574" s="303" t="s">
        <v>1</v>
      </c>
      <c r="N2574" s="304" t="s">
        <v>46</v>
      </c>
      <c r="O2574" s="92"/>
      <c r="P2574" s="229">
        <f>O2574*H2574</f>
        <v>0</v>
      </c>
      <c r="Q2574" s="229">
        <v>0.00012</v>
      </c>
      <c r="R2574" s="229">
        <f>Q2574*H2574</f>
        <v>0.10135908</v>
      </c>
      <c r="S2574" s="229">
        <v>0</v>
      </c>
      <c r="T2574" s="230">
        <f>S2574*H2574</f>
        <v>0</v>
      </c>
      <c r="U2574" s="39"/>
      <c r="V2574" s="39"/>
      <c r="W2574" s="39"/>
      <c r="X2574" s="39"/>
      <c r="Y2574" s="39"/>
      <c r="Z2574" s="39"/>
      <c r="AA2574" s="39"/>
      <c r="AB2574" s="39"/>
      <c r="AC2574" s="39"/>
      <c r="AD2574" s="39"/>
      <c r="AE2574" s="39"/>
      <c r="AR2574" s="231" t="s">
        <v>676</v>
      </c>
      <c r="AT2574" s="231" t="s">
        <v>539</v>
      </c>
      <c r="AU2574" s="231" t="s">
        <v>90</v>
      </c>
      <c r="AY2574" s="18" t="s">
        <v>215</v>
      </c>
      <c r="BE2574" s="232">
        <f>IF(N2574="základní",J2574,0)</f>
        <v>0</v>
      </c>
      <c r="BF2574" s="232">
        <f>IF(N2574="snížená",J2574,0)</f>
        <v>0</v>
      </c>
      <c r="BG2574" s="232">
        <f>IF(N2574="zákl. přenesená",J2574,0)</f>
        <v>0</v>
      </c>
      <c r="BH2574" s="232">
        <f>IF(N2574="sníž. přenesená",J2574,0)</f>
        <v>0</v>
      </c>
      <c r="BI2574" s="232">
        <f>IF(N2574="nulová",J2574,0)</f>
        <v>0</v>
      </c>
      <c r="BJ2574" s="18" t="s">
        <v>88</v>
      </c>
      <c r="BK2574" s="232">
        <f>ROUND(I2574*H2574,2)</f>
        <v>0</v>
      </c>
      <c r="BL2574" s="18" t="s">
        <v>291</v>
      </c>
      <c r="BM2574" s="231" t="s">
        <v>2411</v>
      </c>
    </row>
    <row r="2575" s="2" customFormat="1">
      <c r="A2575" s="39"/>
      <c r="B2575" s="40"/>
      <c r="C2575" s="41"/>
      <c r="D2575" s="233" t="s">
        <v>221</v>
      </c>
      <c r="E2575" s="41"/>
      <c r="F2575" s="234" t="s">
        <v>2410</v>
      </c>
      <c r="G2575" s="41"/>
      <c r="H2575" s="41"/>
      <c r="I2575" s="235"/>
      <c r="J2575" s="41"/>
      <c r="K2575" s="41"/>
      <c r="L2575" s="45"/>
      <c r="M2575" s="236"/>
      <c r="N2575" s="237"/>
      <c r="O2575" s="92"/>
      <c r="P2575" s="92"/>
      <c r="Q2575" s="92"/>
      <c r="R2575" s="92"/>
      <c r="S2575" s="92"/>
      <c r="T2575" s="93"/>
      <c r="U2575" s="39"/>
      <c r="V2575" s="39"/>
      <c r="W2575" s="39"/>
      <c r="X2575" s="39"/>
      <c r="Y2575" s="39"/>
      <c r="Z2575" s="39"/>
      <c r="AA2575" s="39"/>
      <c r="AB2575" s="39"/>
      <c r="AC2575" s="39"/>
      <c r="AD2575" s="39"/>
      <c r="AE2575" s="39"/>
      <c r="AT2575" s="18" t="s">
        <v>221</v>
      </c>
      <c r="AU2575" s="18" t="s">
        <v>90</v>
      </c>
    </row>
    <row r="2576" s="2" customFormat="1" ht="37.8" customHeight="1">
      <c r="A2576" s="39"/>
      <c r="B2576" s="40"/>
      <c r="C2576" s="220" t="s">
        <v>2412</v>
      </c>
      <c r="D2576" s="220" t="s">
        <v>216</v>
      </c>
      <c r="E2576" s="221" t="s">
        <v>2413</v>
      </c>
      <c r="F2576" s="222" t="s">
        <v>2414</v>
      </c>
      <c r="G2576" s="223" t="s">
        <v>797</v>
      </c>
      <c r="H2576" s="224">
        <v>345</v>
      </c>
      <c r="I2576" s="225"/>
      <c r="J2576" s="226">
        <f>ROUND(I2576*H2576,2)</f>
        <v>0</v>
      </c>
      <c r="K2576" s="222" t="s">
        <v>359</v>
      </c>
      <c r="L2576" s="45"/>
      <c r="M2576" s="227" t="s">
        <v>1</v>
      </c>
      <c r="N2576" s="228" t="s">
        <v>46</v>
      </c>
      <c r="O2576" s="92"/>
      <c r="P2576" s="229">
        <f>O2576*H2576</f>
        <v>0</v>
      </c>
      <c r="Q2576" s="229">
        <v>0.00115</v>
      </c>
      <c r="R2576" s="229">
        <f>Q2576*H2576</f>
        <v>0.39674999999999999</v>
      </c>
      <c r="S2576" s="229">
        <v>0</v>
      </c>
      <c r="T2576" s="230">
        <f>S2576*H2576</f>
        <v>0</v>
      </c>
      <c r="U2576" s="39"/>
      <c r="V2576" s="39"/>
      <c r="W2576" s="39"/>
      <c r="X2576" s="39"/>
      <c r="Y2576" s="39"/>
      <c r="Z2576" s="39"/>
      <c r="AA2576" s="39"/>
      <c r="AB2576" s="39"/>
      <c r="AC2576" s="39"/>
      <c r="AD2576" s="39"/>
      <c r="AE2576" s="39"/>
      <c r="AR2576" s="231" t="s">
        <v>291</v>
      </c>
      <c r="AT2576" s="231" t="s">
        <v>216</v>
      </c>
      <c r="AU2576" s="231" t="s">
        <v>90</v>
      </c>
      <c r="AY2576" s="18" t="s">
        <v>215</v>
      </c>
      <c r="BE2576" s="232">
        <f>IF(N2576="základní",J2576,0)</f>
        <v>0</v>
      </c>
      <c r="BF2576" s="232">
        <f>IF(N2576="snížená",J2576,0)</f>
        <v>0</v>
      </c>
      <c r="BG2576" s="232">
        <f>IF(N2576="zákl. přenesená",J2576,0)</f>
        <v>0</v>
      </c>
      <c r="BH2576" s="232">
        <f>IF(N2576="sníž. přenesená",J2576,0)</f>
        <v>0</v>
      </c>
      <c r="BI2576" s="232">
        <f>IF(N2576="nulová",J2576,0)</f>
        <v>0</v>
      </c>
      <c r="BJ2576" s="18" t="s">
        <v>88</v>
      </c>
      <c r="BK2576" s="232">
        <f>ROUND(I2576*H2576,2)</f>
        <v>0</v>
      </c>
      <c r="BL2576" s="18" t="s">
        <v>291</v>
      </c>
      <c r="BM2576" s="231" t="s">
        <v>2415</v>
      </c>
    </row>
    <row r="2577" s="2" customFormat="1">
      <c r="A2577" s="39"/>
      <c r="B2577" s="40"/>
      <c r="C2577" s="41"/>
      <c r="D2577" s="233" t="s">
        <v>221</v>
      </c>
      <c r="E2577" s="41"/>
      <c r="F2577" s="234" t="s">
        <v>2416</v>
      </c>
      <c r="G2577" s="41"/>
      <c r="H2577" s="41"/>
      <c r="I2577" s="235"/>
      <c r="J2577" s="41"/>
      <c r="K2577" s="41"/>
      <c r="L2577" s="45"/>
      <c r="M2577" s="236"/>
      <c r="N2577" s="237"/>
      <c r="O2577" s="92"/>
      <c r="P2577" s="92"/>
      <c r="Q2577" s="92"/>
      <c r="R2577" s="92"/>
      <c r="S2577" s="92"/>
      <c r="T2577" s="93"/>
      <c r="U2577" s="39"/>
      <c r="V2577" s="39"/>
      <c r="W2577" s="39"/>
      <c r="X2577" s="39"/>
      <c r="Y2577" s="39"/>
      <c r="Z2577" s="39"/>
      <c r="AA2577" s="39"/>
      <c r="AB2577" s="39"/>
      <c r="AC2577" s="39"/>
      <c r="AD2577" s="39"/>
      <c r="AE2577" s="39"/>
      <c r="AT2577" s="18" t="s">
        <v>221</v>
      </c>
      <c r="AU2577" s="18" t="s">
        <v>90</v>
      </c>
    </row>
    <row r="2578" s="2" customFormat="1">
      <c r="A2578" s="39"/>
      <c r="B2578" s="40"/>
      <c r="C2578" s="41"/>
      <c r="D2578" s="250" t="s">
        <v>362</v>
      </c>
      <c r="E2578" s="41"/>
      <c r="F2578" s="251" t="s">
        <v>2417</v>
      </c>
      <c r="G2578" s="41"/>
      <c r="H2578" s="41"/>
      <c r="I2578" s="235"/>
      <c r="J2578" s="41"/>
      <c r="K2578" s="41"/>
      <c r="L2578" s="45"/>
      <c r="M2578" s="236"/>
      <c r="N2578" s="237"/>
      <c r="O2578" s="92"/>
      <c r="P2578" s="92"/>
      <c r="Q2578" s="92"/>
      <c r="R2578" s="92"/>
      <c r="S2578" s="92"/>
      <c r="T2578" s="93"/>
      <c r="U2578" s="39"/>
      <c r="V2578" s="39"/>
      <c r="W2578" s="39"/>
      <c r="X2578" s="39"/>
      <c r="Y2578" s="39"/>
      <c r="Z2578" s="39"/>
      <c r="AA2578" s="39"/>
      <c r="AB2578" s="39"/>
      <c r="AC2578" s="39"/>
      <c r="AD2578" s="39"/>
      <c r="AE2578" s="39"/>
      <c r="AT2578" s="18" t="s">
        <v>362</v>
      </c>
      <c r="AU2578" s="18" t="s">
        <v>90</v>
      </c>
    </row>
    <row r="2579" s="13" customFormat="1">
      <c r="A2579" s="13"/>
      <c r="B2579" s="252"/>
      <c r="C2579" s="253"/>
      <c r="D2579" s="233" t="s">
        <v>364</v>
      </c>
      <c r="E2579" s="254" t="s">
        <v>1</v>
      </c>
      <c r="F2579" s="255" t="s">
        <v>2418</v>
      </c>
      <c r="G2579" s="253"/>
      <c r="H2579" s="254" t="s">
        <v>1</v>
      </c>
      <c r="I2579" s="256"/>
      <c r="J2579" s="253"/>
      <c r="K2579" s="253"/>
      <c r="L2579" s="257"/>
      <c r="M2579" s="258"/>
      <c r="N2579" s="259"/>
      <c r="O2579" s="259"/>
      <c r="P2579" s="259"/>
      <c r="Q2579" s="259"/>
      <c r="R2579" s="259"/>
      <c r="S2579" s="259"/>
      <c r="T2579" s="260"/>
      <c r="U2579" s="13"/>
      <c r="V2579" s="13"/>
      <c r="W2579" s="13"/>
      <c r="X2579" s="13"/>
      <c r="Y2579" s="13"/>
      <c r="Z2579" s="13"/>
      <c r="AA2579" s="13"/>
      <c r="AB2579" s="13"/>
      <c r="AC2579" s="13"/>
      <c r="AD2579" s="13"/>
      <c r="AE2579" s="13"/>
      <c r="AT2579" s="261" t="s">
        <v>364</v>
      </c>
      <c r="AU2579" s="261" t="s">
        <v>90</v>
      </c>
      <c r="AV2579" s="13" t="s">
        <v>88</v>
      </c>
      <c r="AW2579" s="13" t="s">
        <v>36</v>
      </c>
      <c r="AX2579" s="13" t="s">
        <v>81</v>
      </c>
      <c r="AY2579" s="261" t="s">
        <v>215</v>
      </c>
    </row>
    <row r="2580" s="14" customFormat="1">
      <c r="A2580" s="14"/>
      <c r="B2580" s="262"/>
      <c r="C2580" s="263"/>
      <c r="D2580" s="233" t="s">
        <v>364</v>
      </c>
      <c r="E2580" s="264" t="s">
        <v>1</v>
      </c>
      <c r="F2580" s="265" t="s">
        <v>2419</v>
      </c>
      <c r="G2580" s="263"/>
      <c r="H2580" s="266">
        <v>345</v>
      </c>
      <c r="I2580" s="267"/>
      <c r="J2580" s="263"/>
      <c r="K2580" s="263"/>
      <c r="L2580" s="268"/>
      <c r="M2580" s="269"/>
      <c r="N2580" s="270"/>
      <c r="O2580" s="270"/>
      <c r="P2580" s="270"/>
      <c r="Q2580" s="270"/>
      <c r="R2580" s="270"/>
      <c r="S2580" s="270"/>
      <c r="T2580" s="271"/>
      <c r="U2580" s="14"/>
      <c r="V2580" s="14"/>
      <c r="W2580" s="14"/>
      <c r="X2580" s="14"/>
      <c r="Y2580" s="14"/>
      <c r="Z2580" s="14"/>
      <c r="AA2580" s="14"/>
      <c r="AB2580" s="14"/>
      <c r="AC2580" s="14"/>
      <c r="AD2580" s="14"/>
      <c r="AE2580" s="14"/>
      <c r="AT2580" s="272" t="s">
        <v>364</v>
      </c>
      <c r="AU2580" s="272" t="s">
        <v>90</v>
      </c>
      <c r="AV2580" s="14" t="s">
        <v>90</v>
      </c>
      <c r="AW2580" s="14" t="s">
        <v>36</v>
      </c>
      <c r="AX2580" s="14" t="s">
        <v>81</v>
      </c>
      <c r="AY2580" s="272" t="s">
        <v>215</v>
      </c>
    </row>
    <row r="2581" s="15" customFormat="1">
      <c r="A2581" s="15"/>
      <c r="B2581" s="273"/>
      <c r="C2581" s="274"/>
      <c r="D2581" s="233" t="s">
        <v>364</v>
      </c>
      <c r="E2581" s="275" t="s">
        <v>1</v>
      </c>
      <c r="F2581" s="276" t="s">
        <v>368</v>
      </c>
      <c r="G2581" s="274"/>
      <c r="H2581" s="277">
        <v>345</v>
      </c>
      <c r="I2581" s="278"/>
      <c r="J2581" s="274"/>
      <c r="K2581" s="274"/>
      <c r="L2581" s="279"/>
      <c r="M2581" s="280"/>
      <c r="N2581" s="281"/>
      <c r="O2581" s="281"/>
      <c r="P2581" s="281"/>
      <c r="Q2581" s="281"/>
      <c r="R2581" s="281"/>
      <c r="S2581" s="281"/>
      <c r="T2581" s="282"/>
      <c r="U2581" s="15"/>
      <c r="V2581" s="15"/>
      <c r="W2581" s="15"/>
      <c r="X2581" s="15"/>
      <c r="Y2581" s="15"/>
      <c r="Z2581" s="15"/>
      <c r="AA2581" s="15"/>
      <c r="AB2581" s="15"/>
      <c r="AC2581" s="15"/>
      <c r="AD2581" s="15"/>
      <c r="AE2581" s="15"/>
      <c r="AT2581" s="283" t="s">
        <v>364</v>
      </c>
      <c r="AU2581" s="283" t="s">
        <v>90</v>
      </c>
      <c r="AV2581" s="15" t="s">
        <v>214</v>
      </c>
      <c r="AW2581" s="15" t="s">
        <v>36</v>
      </c>
      <c r="AX2581" s="15" t="s">
        <v>88</v>
      </c>
      <c r="AY2581" s="283" t="s">
        <v>215</v>
      </c>
    </row>
    <row r="2582" s="2" customFormat="1" ht="37.8" customHeight="1">
      <c r="A2582" s="39"/>
      <c r="B2582" s="40"/>
      <c r="C2582" s="220" t="s">
        <v>2420</v>
      </c>
      <c r="D2582" s="220" t="s">
        <v>216</v>
      </c>
      <c r="E2582" s="221" t="s">
        <v>2421</v>
      </c>
      <c r="F2582" s="222" t="s">
        <v>2422</v>
      </c>
      <c r="G2582" s="223" t="s">
        <v>797</v>
      </c>
      <c r="H2582" s="224">
        <v>273</v>
      </c>
      <c r="I2582" s="225"/>
      <c r="J2582" s="226">
        <f>ROUND(I2582*H2582,2)</f>
        <v>0</v>
      </c>
      <c r="K2582" s="222" t="s">
        <v>359</v>
      </c>
      <c r="L2582" s="45"/>
      <c r="M2582" s="227" t="s">
        <v>1</v>
      </c>
      <c r="N2582" s="228" t="s">
        <v>46</v>
      </c>
      <c r="O2582" s="92"/>
      <c r="P2582" s="229">
        <f>O2582*H2582</f>
        <v>0</v>
      </c>
      <c r="Q2582" s="229">
        <v>0.00063000000000000003</v>
      </c>
      <c r="R2582" s="229">
        <f>Q2582*H2582</f>
        <v>0.17199</v>
      </c>
      <c r="S2582" s="229">
        <v>0</v>
      </c>
      <c r="T2582" s="230">
        <f>S2582*H2582</f>
        <v>0</v>
      </c>
      <c r="U2582" s="39"/>
      <c r="V2582" s="39"/>
      <c r="W2582" s="39"/>
      <c r="X2582" s="39"/>
      <c r="Y2582" s="39"/>
      <c r="Z2582" s="39"/>
      <c r="AA2582" s="39"/>
      <c r="AB2582" s="39"/>
      <c r="AC2582" s="39"/>
      <c r="AD2582" s="39"/>
      <c r="AE2582" s="39"/>
      <c r="AR2582" s="231" t="s">
        <v>291</v>
      </c>
      <c r="AT2582" s="231" t="s">
        <v>216</v>
      </c>
      <c r="AU2582" s="231" t="s">
        <v>90</v>
      </c>
      <c r="AY2582" s="18" t="s">
        <v>215</v>
      </c>
      <c r="BE2582" s="232">
        <f>IF(N2582="základní",J2582,0)</f>
        <v>0</v>
      </c>
      <c r="BF2582" s="232">
        <f>IF(N2582="snížená",J2582,0)</f>
        <v>0</v>
      </c>
      <c r="BG2582" s="232">
        <f>IF(N2582="zákl. přenesená",J2582,0)</f>
        <v>0</v>
      </c>
      <c r="BH2582" s="232">
        <f>IF(N2582="sníž. přenesená",J2582,0)</f>
        <v>0</v>
      </c>
      <c r="BI2582" s="232">
        <f>IF(N2582="nulová",J2582,0)</f>
        <v>0</v>
      </c>
      <c r="BJ2582" s="18" t="s">
        <v>88</v>
      </c>
      <c r="BK2582" s="232">
        <f>ROUND(I2582*H2582,2)</f>
        <v>0</v>
      </c>
      <c r="BL2582" s="18" t="s">
        <v>291</v>
      </c>
      <c r="BM2582" s="231" t="s">
        <v>2423</v>
      </c>
    </row>
    <row r="2583" s="2" customFormat="1">
      <c r="A2583" s="39"/>
      <c r="B2583" s="40"/>
      <c r="C2583" s="41"/>
      <c r="D2583" s="233" t="s">
        <v>221</v>
      </c>
      <c r="E2583" s="41"/>
      <c r="F2583" s="234" t="s">
        <v>2424</v>
      </c>
      <c r="G2583" s="41"/>
      <c r="H2583" s="41"/>
      <c r="I2583" s="235"/>
      <c r="J2583" s="41"/>
      <c r="K2583" s="41"/>
      <c r="L2583" s="45"/>
      <c r="M2583" s="236"/>
      <c r="N2583" s="237"/>
      <c r="O2583" s="92"/>
      <c r="P2583" s="92"/>
      <c r="Q2583" s="92"/>
      <c r="R2583" s="92"/>
      <c r="S2583" s="92"/>
      <c r="T2583" s="93"/>
      <c r="U2583" s="39"/>
      <c r="V2583" s="39"/>
      <c r="W2583" s="39"/>
      <c r="X2583" s="39"/>
      <c r="Y2583" s="39"/>
      <c r="Z2583" s="39"/>
      <c r="AA2583" s="39"/>
      <c r="AB2583" s="39"/>
      <c r="AC2583" s="39"/>
      <c r="AD2583" s="39"/>
      <c r="AE2583" s="39"/>
      <c r="AT2583" s="18" t="s">
        <v>221</v>
      </c>
      <c r="AU2583" s="18" t="s">
        <v>90</v>
      </c>
    </row>
    <row r="2584" s="2" customFormat="1">
      <c r="A2584" s="39"/>
      <c r="B2584" s="40"/>
      <c r="C2584" s="41"/>
      <c r="D2584" s="250" t="s">
        <v>362</v>
      </c>
      <c r="E2584" s="41"/>
      <c r="F2584" s="251" t="s">
        <v>2425</v>
      </c>
      <c r="G2584" s="41"/>
      <c r="H2584" s="41"/>
      <c r="I2584" s="235"/>
      <c r="J2584" s="41"/>
      <c r="K2584" s="41"/>
      <c r="L2584" s="45"/>
      <c r="M2584" s="236"/>
      <c r="N2584" s="237"/>
      <c r="O2584" s="92"/>
      <c r="P2584" s="92"/>
      <c r="Q2584" s="92"/>
      <c r="R2584" s="92"/>
      <c r="S2584" s="92"/>
      <c r="T2584" s="93"/>
      <c r="U2584" s="39"/>
      <c r="V2584" s="39"/>
      <c r="W2584" s="39"/>
      <c r="X2584" s="39"/>
      <c r="Y2584" s="39"/>
      <c r="Z2584" s="39"/>
      <c r="AA2584" s="39"/>
      <c r="AB2584" s="39"/>
      <c r="AC2584" s="39"/>
      <c r="AD2584" s="39"/>
      <c r="AE2584" s="39"/>
      <c r="AT2584" s="18" t="s">
        <v>362</v>
      </c>
      <c r="AU2584" s="18" t="s">
        <v>90</v>
      </c>
    </row>
    <row r="2585" s="13" customFormat="1">
      <c r="A2585" s="13"/>
      <c r="B2585" s="252"/>
      <c r="C2585" s="253"/>
      <c r="D2585" s="233" t="s">
        <v>364</v>
      </c>
      <c r="E2585" s="254" t="s">
        <v>1</v>
      </c>
      <c r="F2585" s="255" t="s">
        <v>2426</v>
      </c>
      <c r="G2585" s="253"/>
      <c r="H2585" s="254" t="s">
        <v>1</v>
      </c>
      <c r="I2585" s="256"/>
      <c r="J2585" s="253"/>
      <c r="K2585" s="253"/>
      <c r="L2585" s="257"/>
      <c r="M2585" s="258"/>
      <c r="N2585" s="259"/>
      <c r="O2585" s="259"/>
      <c r="P2585" s="259"/>
      <c r="Q2585" s="259"/>
      <c r="R2585" s="259"/>
      <c r="S2585" s="259"/>
      <c r="T2585" s="260"/>
      <c r="U2585" s="13"/>
      <c r="V2585" s="13"/>
      <c r="W2585" s="13"/>
      <c r="X2585" s="13"/>
      <c r="Y2585" s="13"/>
      <c r="Z2585" s="13"/>
      <c r="AA2585" s="13"/>
      <c r="AB2585" s="13"/>
      <c r="AC2585" s="13"/>
      <c r="AD2585" s="13"/>
      <c r="AE2585" s="13"/>
      <c r="AT2585" s="261" t="s">
        <v>364</v>
      </c>
      <c r="AU2585" s="261" t="s">
        <v>90</v>
      </c>
      <c r="AV2585" s="13" t="s">
        <v>88</v>
      </c>
      <c r="AW2585" s="13" t="s">
        <v>36</v>
      </c>
      <c r="AX2585" s="13" t="s">
        <v>81</v>
      </c>
      <c r="AY2585" s="261" t="s">
        <v>215</v>
      </c>
    </row>
    <row r="2586" s="14" customFormat="1">
      <c r="A2586" s="14"/>
      <c r="B2586" s="262"/>
      <c r="C2586" s="263"/>
      <c r="D2586" s="233" t="s">
        <v>364</v>
      </c>
      <c r="E2586" s="264" t="s">
        <v>1</v>
      </c>
      <c r="F2586" s="265" t="s">
        <v>2427</v>
      </c>
      <c r="G2586" s="263"/>
      <c r="H2586" s="266">
        <v>273</v>
      </c>
      <c r="I2586" s="267"/>
      <c r="J2586" s="263"/>
      <c r="K2586" s="263"/>
      <c r="L2586" s="268"/>
      <c r="M2586" s="269"/>
      <c r="N2586" s="270"/>
      <c r="O2586" s="270"/>
      <c r="P2586" s="270"/>
      <c r="Q2586" s="270"/>
      <c r="R2586" s="270"/>
      <c r="S2586" s="270"/>
      <c r="T2586" s="271"/>
      <c r="U2586" s="14"/>
      <c r="V2586" s="14"/>
      <c r="W2586" s="14"/>
      <c r="X2586" s="14"/>
      <c r="Y2586" s="14"/>
      <c r="Z2586" s="14"/>
      <c r="AA2586" s="14"/>
      <c r="AB2586" s="14"/>
      <c r="AC2586" s="14"/>
      <c r="AD2586" s="14"/>
      <c r="AE2586" s="14"/>
      <c r="AT2586" s="272" t="s">
        <v>364</v>
      </c>
      <c r="AU2586" s="272" t="s">
        <v>90</v>
      </c>
      <c r="AV2586" s="14" t="s">
        <v>90</v>
      </c>
      <c r="AW2586" s="14" t="s">
        <v>36</v>
      </c>
      <c r="AX2586" s="14" t="s">
        <v>81</v>
      </c>
      <c r="AY2586" s="272" t="s">
        <v>215</v>
      </c>
    </row>
    <row r="2587" s="15" customFormat="1">
      <c r="A2587" s="15"/>
      <c r="B2587" s="273"/>
      <c r="C2587" s="274"/>
      <c r="D2587" s="233" t="s">
        <v>364</v>
      </c>
      <c r="E2587" s="275" t="s">
        <v>1</v>
      </c>
      <c r="F2587" s="276" t="s">
        <v>368</v>
      </c>
      <c r="G2587" s="274"/>
      <c r="H2587" s="277">
        <v>273</v>
      </c>
      <c r="I2587" s="278"/>
      <c r="J2587" s="274"/>
      <c r="K2587" s="274"/>
      <c r="L2587" s="279"/>
      <c r="M2587" s="280"/>
      <c r="N2587" s="281"/>
      <c r="O2587" s="281"/>
      <c r="P2587" s="281"/>
      <c r="Q2587" s="281"/>
      <c r="R2587" s="281"/>
      <c r="S2587" s="281"/>
      <c r="T2587" s="282"/>
      <c r="U2587" s="15"/>
      <c r="V2587" s="15"/>
      <c r="W2587" s="15"/>
      <c r="X2587" s="15"/>
      <c r="Y2587" s="15"/>
      <c r="Z2587" s="15"/>
      <c r="AA2587" s="15"/>
      <c r="AB2587" s="15"/>
      <c r="AC2587" s="15"/>
      <c r="AD2587" s="15"/>
      <c r="AE2587" s="15"/>
      <c r="AT2587" s="283" t="s">
        <v>364</v>
      </c>
      <c r="AU2587" s="283" t="s">
        <v>90</v>
      </c>
      <c r="AV2587" s="15" t="s">
        <v>214</v>
      </c>
      <c r="AW2587" s="15" t="s">
        <v>36</v>
      </c>
      <c r="AX2587" s="15" t="s">
        <v>88</v>
      </c>
      <c r="AY2587" s="283" t="s">
        <v>215</v>
      </c>
    </row>
    <row r="2588" s="2" customFormat="1" ht="33" customHeight="1">
      <c r="A2588" s="39"/>
      <c r="B2588" s="40"/>
      <c r="C2588" s="220" t="s">
        <v>2428</v>
      </c>
      <c r="D2588" s="220" t="s">
        <v>216</v>
      </c>
      <c r="E2588" s="221" t="s">
        <v>2429</v>
      </c>
      <c r="F2588" s="222" t="s">
        <v>2430</v>
      </c>
      <c r="G2588" s="223" t="s">
        <v>797</v>
      </c>
      <c r="H2588" s="224">
        <v>196</v>
      </c>
      <c r="I2588" s="225"/>
      <c r="J2588" s="226">
        <f>ROUND(I2588*H2588,2)</f>
        <v>0</v>
      </c>
      <c r="K2588" s="222" t="s">
        <v>359</v>
      </c>
      <c r="L2588" s="45"/>
      <c r="M2588" s="227" t="s">
        <v>1</v>
      </c>
      <c r="N2588" s="228" t="s">
        <v>46</v>
      </c>
      <c r="O2588" s="92"/>
      <c r="P2588" s="229">
        <f>O2588*H2588</f>
        <v>0</v>
      </c>
      <c r="Q2588" s="229">
        <v>0.0015299999999999999</v>
      </c>
      <c r="R2588" s="229">
        <f>Q2588*H2588</f>
        <v>0.29987999999999998</v>
      </c>
      <c r="S2588" s="229">
        <v>0</v>
      </c>
      <c r="T2588" s="230">
        <f>S2588*H2588</f>
        <v>0</v>
      </c>
      <c r="U2588" s="39"/>
      <c r="V2588" s="39"/>
      <c r="W2588" s="39"/>
      <c r="X2588" s="39"/>
      <c r="Y2588" s="39"/>
      <c r="Z2588" s="39"/>
      <c r="AA2588" s="39"/>
      <c r="AB2588" s="39"/>
      <c r="AC2588" s="39"/>
      <c r="AD2588" s="39"/>
      <c r="AE2588" s="39"/>
      <c r="AR2588" s="231" t="s">
        <v>291</v>
      </c>
      <c r="AT2588" s="231" t="s">
        <v>216</v>
      </c>
      <c r="AU2588" s="231" t="s">
        <v>90</v>
      </c>
      <c r="AY2588" s="18" t="s">
        <v>215</v>
      </c>
      <c r="BE2588" s="232">
        <f>IF(N2588="základní",J2588,0)</f>
        <v>0</v>
      </c>
      <c r="BF2588" s="232">
        <f>IF(N2588="snížená",J2588,0)</f>
        <v>0</v>
      </c>
      <c r="BG2588" s="232">
        <f>IF(N2588="zákl. přenesená",J2588,0)</f>
        <v>0</v>
      </c>
      <c r="BH2588" s="232">
        <f>IF(N2588="sníž. přenesená",J2588,0)</f>
        <v>0</v>
      </c>
      <c r="BI2588" s="232">
        <f>IF(N2588="nulová",J2588,0)</f>
        <v>0</v>
      </c>
      <c r="BJ2588" s="18" t="s">
        <v>88</v>
      </c>
      <c r="BK2588" s="232">
        <f>ROUND(I2588*H2588,2)</f>
        <v>0</v>
      </c>
      <c r="BL2588" s="18" t="s">
        <v>291</v>
      </c>
      <c r="BM2588" s="231" t="s">
        <v>2431</v>
      </c>
    </row>
    <row r="2589" s="2" customFormat="1">
      <c r="A2589" s="39"/>
      <c r="B2589" s="40"/>
      <c r="C2589" s="41"/>
      <c r="D2589" s="233" t="s">
        <v>221</v>
      </c>
      <c r="E2589" s="41"/>
      <c r="F2589" s="234" t="s">
        <v>2432</v>
      </c>
      <c r="G2589" s="41"/>
      <c r="H2589" s="41"/>
      <c r="I2589" s="235"/>
      <c r="J2589" s="41"/>
      <c r="K2589" s="41"/>
      <c r="L2589" s="45"/>
      <c r="M2589" s="236"/>
      <c r="N2589" s="237"/>
      <c r="O2589" s="92"/>
      <c r="P2589" s="92"/>
      <c r="Q2589" s="92"/>
      <c r="R2589" s="92"/>
      <c r="S2589" s="92"/>
      <c r="T2589" s="93"/>
      <c r="U2589" s="39"/>
      <c r="V2589" s="39"/>
      <c r="W2589" s="39"/>
      <c r="X2589" s="39"/>
      <c r="Y2589" s="39"/>
      <c r="Z2589" s="39"/>
      <c r="AA2589" s="39"/>
      <c r="AB2589" s="39"/>
      <c r="AC2589" s="39"/>
      <c r="AD2589" s="39"/>
      <c r="AE2589" s="39"/>
      <c r="AT2589" s="18" t="s">
        <v>221</v>
      </c>
      <c r="AU2589" s="18" t="s">
        <v>90</v>
      </c>
    </row>
    <row r="2590" s="2" customFormat="1">
      <c r="A2590" s="39"/>
      <c r="B2590" s="40"/>
      <c r="C2590" s="41"/>
      <c r="D2590" s="250" t="s">
        <v>362</v>
      </c>
      <c r="E2590" s="41"/>
      <c r="F2590" s="251" t="s">
        <v>2433</v>
      </c>
      <c r="G2590" s="41"/>
      <c r="H2590" s="41"/>
      <c r="I2590" s="235"/>
      <c r="J2590" s="41"/>
      <c r="K2590" s="41"/>
      <c r="L2590" s="45"/>
      <c r="M2590" s="236"/>
      <c r="N2590" s="237"/>
      <c r="O2590" s="92"/>
      <c r="P2590" s="92"/>
      <c r="Q2590" s="92"/>
      <c r="R2590" s="92"/>
      <c r="S2590" s="92"/>
      <c r="T2590" s="93"/>
      <c r="U2590" s="39"/>
      <c r="V2590" s="39"/>
      <c r="W2590" s="39"/>
      <c r="X2590" s="39"/>
      <c r="Y2590" s="39"/>
      <c r="Z2590" s="39"/>
      <c r="AA2590" s="39"/>
      <c r="AB2590" s="39"/>
      <c r="AC2590" s="39"/>
      <c r="AD2590" s="39"/>
      <c r="AE2590" s="39"/>
      <c r="AT2590" s="18" t="s">
        <v>362</v>
      </c>
      <c r="AU2590" s="18" t="s">
        <v>90</v>
      </c>
    </row>
    <row r="2591" s="13" customFormat="1">
      <c r="A2591" s="13"/>
      <c r="B2591" s="252"/>
      <c r="C2591" s="253"/>
      <c r="D2591" s="233" t="s">
        <v>364</v>
      </c>
      <c r="E2591" s="254" t="s">
        <v>1</v>
      </c>
      <c r="F2591" s="255" t="s">
        <v>2357</v>
      </c>
      <c r="G2591" s="253"/>
      <c r="H2591" s="254" t="s">
        <v>1</v>
      </c>
      <c r="I2591" s="256"/>
      <c r="J2591" s="253"/>
      <c r="K2591" s="253"/>
      <c r="L2591" s="257"/>
      <c r="M2591" s="258"/>
      <c r="N2591" s="259"/>
      <c r="O2591" s="259"/>
      <c r="P2591" s="259"/>
      <c r="Q2591" s="259"/>
      <c r="R2591" s="259"/>
      <c r="S2591" s="259"/>
      <c r="T2591" s="260"/>
      <c r="U2591" s="13"/>
      <c r="V2591" s="13"/>
      <c r="W2591" s="13"/>
      <c r="X2591" s="13"/>
      <c r="Y2591" s="13"/>
      <c r="Z2591" s="13"/>
      <c r="AA2591" s="13"/>
      <c r="AB2591" s="13"/>
      <c r="AC2591" s="13"/>
      <c r="AD2591" s="13"/>
      <c r="AE2591" s="13"/>
      <c r="AT2591" s="261" t="s">
        <v>364</v>
      </c>
      <c r="AU2591" s="261" t="s">
        <v>90</v>
      </c>
      <c r="AV2591" s="13" t="s">
        <v>88</v>
      </c>
      <c r="AW2591" s="13" t="s">
        <v>36</v>
      </c>
      <c r="AX2591" s="13" t="s">
        <v>81</v>
      </c>
      <c r="AY2591" s="261" t="s">
        <v>215</v>
      </c>
    </row>
    <row r="2592" s="14" customFormat="1">
      <c r="A2592" s="14"/>
      <c r="B2592" s="262"/>
      <c r="C2592" s="263"/>
      <c r="D2592" s="233" t="s">
        <v>364</v>
      </c>
      <c r="E2592" s="264" t="s">
        <v>1</v>
      </c>
      <c r="F2592" s="265" t="s">
        <v>1795</v>
      </c>
      <c r="G2592" s="263"/>
      <c r="H2592" s="266">
        <v>196</v>
      </c>
      <c r="I2592" s="267"/>
      <c r="J2592" s="263"/>
      <c r="K2592" s="263"/>
      <c r="L2592" s="268"/>
      <c r="M2592" s="269"/>
      <c r="N2592" s="270"/>
      <c r="O2592" s="270"/>
      <c r="P2592" s="270"/>
      <c r="Q2592" s="270"/>
      <c r="R2592" s="270"/>
      <c r="S2592" s="270"/>
      <c r="T2592" s="271"/>
      <c r="U2592" s="14"/>
      <c r="V2592" s="14"/>
      <c r="W2592" s="14"/>
      <c r="X2592" s="14"/>
      <c r="Y2592" s="14"/>
      <c r="Z2592" s="14"/>
      <c r="AA2592" s="14"/>
      <c r="AB2592" s="14"/>
      <c r="AC2592" s="14"/>
      <c r="AD2592" s="14"/>
      <c r="AE2592" s="14"/>
      <c r="AT2592" s="272" t="s">
        <v>364</v>
      </c>
      <c r="AU2592" s="272" t="s">
        <v>90</v>
      </c>
      <c r="AV2592" s="14" t="s">
        <v>90</v>
      </c>
      <c r="AW2592" s="14" t="s">
        <v>36</v>
      </c>
      <c r="AX2592" s="14" t="s">
        <v>81</v>
      </c>
      <c r="AY2592" s="272" t="s">
        <v>215</v>
      </c>
    </row>
    <row r="2593" s="15" customFormat="1">
      <c r="A2593" s="15"/>
      <c r="B2593" s="273"/>
      <c r="C2593" s="274"/>
      <c r="D2593" s="233" t="s">
        <v>364</v>
      </c>
      <c r="E2593" s="275" t="s">
        <v>1</v>
      </c>
      <c r="F2593" s="276" t="s">
        <v>368</v>
      </c>
      <c r="G2593" s="274"/>
      <c r="H2593" s="277">
        <v>196</v>
      </c>
      <c r="I2593" s="278"/>
      <c r="J2593" s="274"/>
      <c r="K2593" s="274"/>
      <c r="L2593" s="279"/>
      <c r="M2593" s="280"/>
      <c r="N2593" s="281"/>
      <c r="O2593" s="281"/>
      <c r="P2593" s="281"/>
      <c r="Q2593" s="281"/>
      <c r="R2593" s="281"/>
      <c r="S2593" s="281"/>
      <c r="T2593" s="282"/>
      <c r="U2593" s="15"/>
      <c r="V2593" s="15"/>
      <c r="W2593" s="15"/>
      <c r="X2593" s="15"/>
      <c r="Y2593" s="15"/>
      <c r="Z2593" s="15"/>
      <c r="AA2593" s="15"/>
      <c r="AB2593" s="15"/>
      <c r="AC2593" s="15"/>
      <c r="AD2593" s="15"/>
      <c r="AE2593" s="15"/>
      <c r="AT2593" s="283" t="s">
        <v>364</v>
      </c>
      <c r="AU2593" s="283" t="s">
        <v>90</v>
      </c>
      <c r="AV2593" s="15" t="s">
        <v>214</v>
      </c>
      <c r="AW2593" s="15" t="s">
        <v>36</v>
      </c>
      <c r="AX2593" s="15" t="s">
        <v>88</v>
      </c>
      <c r="AY2593" s="283" t="s">
        <v>215</v>
      </c>
    </row>
    <row r="2594" s="2" customFormat="1" ht="33" customHeight="1">
      <c r="A2594" s="39"/>
      <c r="B2594" s="40"/>
      <c r="C2594" s="220" t="s">
        <v>2434</v>
      </c>
      <c r="D2594" s="220" t="s">
        <v>216</v>
      </c>
      <c r="E2594" s="221" t="s">
        <v>2435</v>
      </c>
      <c r="F2594" s="222" t="s">
        <v>2436</v>
      </c>
      <c r="G2594" s="223" t="s">
        <v>797</v>
      </c>
      <c r="H2594" s="224">
        <v>72</v>
      </c>
      <c r="I2594" s="225"/>
      <c r="J2594" s="226">
        <f>ROUND(I2594*H2594,2)</f>
        <v>0</v>
      </c>
      <c r="K2594" s="222" t="s">
        <v>359</v>
      </c>
      <c r="L2594" s="45"/>
      <c r="M2594" s="227" t="s">
        <v>1</v>
      </c>
      <c r="N2594" s="228" t="s">
        <v>46</v>
      </c>
      <c r="O2594" s="92"/>
      <c r="P2594" s="229">
        <f>O2594*H2594</f>
        <v>0</v>
      </c>
      <c r="Q2594" s="229">
        <v>0.00055999999999999995</v>
      </c>
      <c r="R2594" s="229">
        <f>Q2594*H2594</f>
        <v>0.040319999999999995</v>
      </c>
      <c r="S2594" s="229">
        <v>0</v>
      </c>
      <c r="T2594" s="230">
        <f>S2594*H2594</f>
        <v>0</v>
      </c>
      <c r="U2594" s="39"/>
      <c r="V2594" s="39"/>
      <c r="W2594" s="39"/>
      <c r="X2594" s="39"/>
      <c r="Y2594" s="39"/>
      <c r="Z2594" s="39"/>
      <c r="AA2594" s="39"/>
      <c r="AB2594" s="39"/>
      <c r="AC2594" s="39"/>
      <c r="AD2594" s="39"/>
      <c r="AE2594" s="39"/>
      <c r="AR2594" s="231" t="s">
        <v>291</v>
      </c>
      <c r="AT2594" s="231" t="s">
        <v>216</v>
      </c>
      <c r="AU2594" s="231" t="s">
        <v>90</v>
      </c>
      <c r="AY2594" s="18" t="s">
        <v>215</v>
      </c>
      <c r="BE2594" s="232">
        <f>IF(N2594="základní",J2594,0)</f>
        <v>0</v>
      </c>
      <c r="BF2594" s="232">
        <f>IF(N2594="snížená",J2594,0)</f>
        <v>0</v>
      </c>
      <c r="BG2594" s="232">
        <f>IF(N2594="zákl. přenesená",J2594,0)</f>
        <v>0</v>
      </c>
      <c r="BH2594" s="232">
        <f>IF(N2594="sníž. přenesená",J2594,0)</f>
        <v>0</v>
      </c>
      <c r="BI2594" s="232">
        <f>IF(N2594="nulová",J2594,0)</f>
        <v>0</v>
      </c>
      <c r="BJ2594" s="18" t="s">
        <v>88</v>
      </c>
      <c r="BK2594" s="232">
        <f>ROUND(I2594*H2594,2)</f>
        <v>0</v>
      </c>
      <c r="BL2594" s="18" t="s">
        <v>291</v>
      </c>
      <c r="BM2594" s="231" t="s">
        <v>2437</v>
      </c>
    </row>
    <row r="2595" s="2" customFormat="1">
      <c r="A2595" s="39"/>
      <c r="B2595" s="40"/>
      <c r="C2595" s="41"/>
      <c r="D2595" s="233" t="s">
        <v>221</v>
      </c>
      <c r="E2595" s="41"/>
      <c r="F2595" s="234" t="s">
        <v>2438</v>
      </c>
      <c r="G2595" s="41"/>
      <c r="H2595" s="41"/>
      <c r="I2595" s="235"/>
      <c r="J2595" s="41"/>
      <c r="K2595" s="41"/>
      <c r="L2595" s="45"/>
      <c r="M2595" s="236"/>
      <c r="N2595" s="237"/>
      <c r="O2595" s="92"/>
      <c r="P2595" s="92"/>
      <c r="Q2595" s="92"/>
      <c r="R2595" s="92"/>
      <c r="S2595" s="92"/>
      <c r="T2595" s="93"/>
      <c r="U2595" s="39"/>
      <c r="V2595" s="39"/>
      <c r="W2595" s="39"/>
      <c r="X2595" s="39"/>
      <c r="Y2595" s="39"/>
      <c r="Z2595" s="39"/>
      <c r="AA2595" s="39"/>
      <c r="AB2595" s="39"/>
      <c r="AC2595" s="39"/>
      <c r="AD2595" s="39"/>
      <c r="AE2595" s="39"/>
      <c r="AT2595" s="18" t="s">
        <v>221</v>
      </c>
      <c r="AU2595" s="18" t="s">
        <v>90</v>
      </c>
    </row>
    <row r="2596" s="2" customFormat="1">
      <c r="A2596" s="39"/>
      <c r="B2596" s="40"/>
      <c r="C2596" s="41"/>
      <c r="D2596" s="250" t="s">
        <v>362</v>
      </c>
      <c r="E2596" s="41"/>
      <c r="F2596" s="251" t="s">
        <v>2439</v>
      </c>
      <c r="G2596" s="41"/>
      <c r="H2596" s="41"/>
      <c r="I2596" s="235"/>
      <c r="J2596" s="41"/>
      <c r="K2596" s="41"/>
      <c r="L2596" s="45"/>
      <c r="M2596" s="236"/>
      <c r="N2596" s="237"/>
      <c r="O2596" s="92"/>
      <c r="P2596" s="92"/>
      <c r="Q2596" s="92"/>
      <c r="R2596" s="92"/>
      <c r="S2596" s="92"/>
      <c r="T2596" s="93"/>
      <c r="U2596" s="39"/>
      <c r="V2596" s="39"/>
      <c r="W2596" s="39"/>
      <c r="X2596" s="39"/>
      <c r="Y2596" s="39"/>
      <c r="Z2596" s="39"/>
      <c r="AA2596" s="39"/>
      <c r="AB2596" s="39"/>
      <c r="AC2596" s="39"/>
      <c r="AD2596" s="39"/>
      <c r="AE2596" s="39"/>
      <c r="AT2596" s="18" t="s">
        <v>362</v>
      </c>
      <c r="AU2596" s="18" t="s">
        <v>90</v>
      </c>
    </row>
    <row r="2597" s="13" customFormat="1">
      <c r="A2597" s="13"/>
      <c r="B2597" s="252"/>
      <c r="C2597" s="253"/>
      <c r="D2597" s="233" t="s">
        <v>364</v>
      </c>
      <c r="E2597" s="254" t="s">
        <v>1</v>
      </c>
      <c r="F2597" s="255" t="s">
        <v>2440</v>
      </c>
      <c r="G2597" s="253"/>
      <c r="H2597" s="254" t="s">
        <v>1</v>
      </c>
      <c r="I2597" s="256"/>
      <c r="J2597" s="253"/>
      <c r="K2597" s="253"/>
      <c r="L2597" s="257"/>
      <c r="M2597" s="258"/>
      <c r="N2597" s="259"/>
      <c r="O2597" s="259"/>
      <c r="P2597" s="259"/>
      <c r="Q2597" s="259"/>
      <c r="R2597" s="259"/>
      <c r="S2597" s="259"/>
      <c r="T2597" s="260"/>
      <c r="U2597" s="13"/>
      <c r="V2597" s="13"/>
      <c r="W2597" s="13"/>
      <c r="X2597" s="13"/>
      <c r="Y2597" s="13"/>
      <c r="Z2597" s="13"/>
      <c r="AA2597" s="13"/>
      <c r="AB2597" s="13"/>
      <c r="AC2597" s="13"/>
      <c r="AD2597" s="13"/>
      <c r="AE2597" s="13"/>
      <c r="AT2597" s="261" t="s">
        <v>364</v>
      </c>
      <c r="AU2597" s="261" t="s">
        <v>90</v>
      </c>
      <c r="AV2597" s="13" t="s">
        <v>88</v>
      </c>
      <c r="AW2597" s="13" t="s">
        <v>36</v>
      </c>
      <c r="AX2597" s="13" t="s">
        <v>81</v>
      </c>
      <c r="AY2597" s="261" t="s">
        <v>215</v>
      </c>
    </row>
    <row r="2598" s="14" customFormat="1">
      <c r="A2598" s="14"/>
      <c r="B2598" s="262"/>
      <c r="C2598" s="263"/>
      <c r="D2598" s="233" t="s">
        <v>364</v>
      </c>
      <c r="E2598" s="264" t="s">
        <v>1</v>
      </c>
      <c r="F2598" s="265" t="s">
        <v>1120</v>
      </c>
      <c r="G2598" s="263"/>
      <c r="H2598" s="266">
        <v>72</v>
      </c>
      <c r="I2598" s="267"/>
      <c r="J2598" s="263"/>
      <c r="K2598" s="263"/>
      <c r="L2598" s="268"/>
      <c r="M2598" s="269"/>
      <c r="N2598" s="270"/>
      <c r="O2598" s="270"/>
      <c r="P2598" s="270"/>
      <c r="Q2598" s="270"/>
      <c r="R2598" s="270"/>
      <c r="S2598" s="270"/>
      <c r="T2598" s="271"/>
      <c r="U2598" s="14"/>
      <c r="V2598" s="14"/>
      <c r="W2598" s="14"/>
      <c r="X2598" s="14"/>
      <c r="Y2598" s="14"/>
      <c r="Z2598" s="14"/>
      <c r="AA2598" s="14"/>
      <c r="AB2598" s="14"/>
      <c r="AC2598" s="14"/>
      <c r="AD2598" s="14"/>
      <c r="AE2598" s="14"/>
      <c r="AT2598" s="272" t="s">
        <v>364</v>
      </c>
      <c r="AU2598" s="272" t="s">
        <v>90</v>
      </c>
      <c r="AV2598" s="14" t="s">
        <v>90</v>
      </c>
      <c r="AW2598" s="14" t="s">
        <v>36</v>
      </c>
      <c r="AX2598" s="14" t="s">
        <v>81</v>
      </c>
      <c r="AY2598" s="272" t="s">
        <v>215</v>
      </c>
    </row>
    <row r="2599" s="15" customFormat="1">
      <c r="A2599" s="15"/>
      <c r="B2599" s="273"/>
      <c r="C2599" s="274"/>
      <c r="D2599" s="233" t="s">
        <v>364</v>
      </c>
      <c r="E2599" s="275" t="s">
        <v>1</v>
      </c>
      <c r="F2599" s="276" t="s">
        <v>368</v>
      </c>
      <c r="G2599" s="274"/>
      <c r="H2599" s="277">
        <v>72</v>
      </c>
      <c r="I2599" s="278"/>
      <c r="J2599" s="274"/>
      <c r="K2599" s="274"/>
      <c r="L2599" s="279"/>
      <c r="M2599" s="280"/>
      <c r="N2599" s="281"/>
      <c r="O2599" s="281"/>
      <c r="P2599" s="281"/>
      <c r="Q2599" s="281"/>
      <c r="R2599" s="281"/>
      <c r="S2599" s="281"/>
      <c r="T2599" s="282"/>
      <c r="U2599" s="15"/>
      <c r="V2599" s="15"/>
      <c r="W2599" s="15"/>
      <c r="X2599" s="15"/>
      <c r="Y2599" s="15"/>
      <c r="Z2599" s="15"/>
      <c r="AA2599" s="15"/>
      <c r="AB2599" s="15"/>
      <c r="AC2599" s="15"/>
      <c r="AD2599" s="15"/>
      <c r="AE2599" s="15"/>
      <c r="AT2599" s="283" t="s">
        <v>364</v>
      </c>
      <c r="AU2599" s="283" t="s">
        <v>90</v>
      </c>
      <c r="AV2599" s="15" t="s">
        <v>214</v>
      </c>
      <c r="AW2599" s="15" t="s">
        <v>36</v>
      </c>
      <c r="AX2599" s="15" t="s">
        <v>88</v>
      </c>
      <c r="AY2599" s="283" t="s">
        <v>215</v>
      </c>
    </row>
    <row r="2600" s="2" customFormat="1" ht="24.15" customHeight="1">
      <c r="A2600" s="39"/>
      <c r="B2600" s="40"/>
      <c r="C2600" s="220" t="s">
        <v>2441</v>
      </c>
      <c r="D2600" s="220" t="s">
        <v>216</v>
      </c>
      <c r="E2600" s="221" t="s">
        <v>2442</v>
      </c>
      <c r="F2600" s="222" t="s">
        <v>2443</v>
      </c>
      <c r="G2600" s="223" t="s">
        <v>523</v>
      </c>
      <c r="H2600" s="224">
        <v>16.559999999999999</v>
      </c>
      <c r="I2600" s="225"/>
      <c r="J2600" s="226">
        <f>ROUND(I2600*H2600,2)</f>
        <v>0</v>
      </c>
      <c r="K2600" s="222" t="s">
        <v>359</v>
      </c>
      <c r="L2600" s="45"/>
      <c r="M2600" s="227" t="s">
        <v>1</v>
      </c>
      <c r="N2600" s="228" t="s">
        <v>46</v>
      </c>
      <c r="O2600" s="92"/>
      <c r="P2600" s="229">
        <f>O2600*H2600</f>
        <v>0</v>
      </c>
      <c r="Q2600" s="229">
        <v>0.01087</v>
      </c>
      <c r="R2600" s="229">
        <f>Q2600*H2600</f>
        <v>0.18000719999999998</v>
      </c>
      <c r="S2600" s="229">
        <v>0</v>
      </c>
      <c r="T2600" s="230">
        <f>S2600*H2600</f>
        <v>0</v>
      </c>
      <c r="U2600" s="39"/>
      <c r="V2600" s="39"/>
      <c r="W2600" s="39"/>
      <c r="X2600" s="39"/>
      <c r="Y2600" s="39"/>
      <c r="Z2600" s="39"/>
      <c r="AA2600" s="39"/>
      <c r="AB2600" s="39"/>
      <c r="AC2600" s="39"/>
      <c r="AD2600" s="39"/>
      <c r="AE2600" s="39"/>
      <c r="AR2600" s="231" t="s">
        <v>291</v>
      </c>
      <c r="AT2600" s="231" t="s">
        <v>216</v>
      </c>
      <c r="AU2600" s="231" t="s">
        <v>90</v>
      </c>
      <c r="AY2600" s="18" t="s">
        <v>215</v>
      </c>
      <c r="BE2600" s="232">
        <f>IF(N2600="základní",J2600,0)</f>
        <v>0</v>
      </c>
      <c r="BF2600" s="232">
        <f>IF(N2600="snížená",J2600,0)</f>
        <v>0</v>
      </c>
      <c r="BG2600" s="232">
        <f>IF(N2600="zákl. přenesená",J2600,0)</f>
        <v>0</v>
      </c>
      <c r="BH2600" s="232">
        <f>IF(N2600="sníž. přenesená",J2600,0)</f>
        <v>0</v>
      </c>
      <c r="BI2600" s="232">
        <f>IF(N2600="nulová",J2600,0)</f>
        <v>0</v>
      </c>
      <c r="BJ2600" s="18" t="s">
        <v>88</v>
      </c>
      <c r="BK2600" s="232">
        <f>ROUND(I2600*H2600,2)</f>
        <v>0</v>
      </c>
      <c r="BL2600" s="18" t="s">
        <v>291</v>
      </c>
      <c r="BM2600" s="231" t="s">
        <v>2444</v>
      </c>
    </row>
    <row r="2601" s="2" customFormat="1">
      <c r="A2601" s="39"/>
      <c r="B2601" s="40"/>
      <c r="C2601" s="41"/>
      <c r="D2601" s="233" t="s">
        <v>221</v>
      </c>
      <c r="E2601" s="41"/>
      <c r="F2601" s="234" t="s">
        <v>2445</v>
      </c>
      <c r="G2601" s="41"/>
      <c r="H2601" s="41"/>
      <c r="I2601" s="235"/>
      <c r="J2601" s="41"/>
      <c r="K2601" s="41"/>
      <c r="L2601" s="45"/>
      <c r="M2601" s="236"/>
      <c r="N2601" s="237"/>
      <c r="O2601" s="92"/>
      <c r="P2601" s="92"/>
      <c r="Q2601" s="92"/>
      <c r="R2601" s="92"/>
      <c r="S2601" s="92"/>
      <c r="T2601" s="93"/>
      <c r="U2601" s="39"/>
      <c r="V2601" s="39"/>
      <c r="W2601" s="39"/>
      <c r="X2601" s="39"/>
      <c r="Y2601" s="39"/>
      <c r="Z2601" s="39"/>
      <c r="AA2601" s="39"/>
      <c r="AB2601" s="39"/>
      <c r="AC2601" s="39"/>
      <c r="AD2601" s="39"/>
      <c r="AE2601" s="39"/>
      <c r="AT2601" s="18" t="s">
        <v>221</v>
      </c>
      <c r="AU2601" s="18" t="s">
        <v>90</v>
      </c>
    </row>
    <row r="2602" s="2" customFormat="1">
      <c r="A2602" s="39"/>
      <c r="B2602" s="40"/>
      <c r="C2602" s="41"/>
      <c r="D2602" s="250" t="s">
        <v>362</v>
      </c>
      <c r="E2602" s="41"/>
      <c r="F2602" s="251" t="s">
        <v>2446</v>
      </c>
      <c r="G2602" s="41"/>
      <c r="H2602" s="41"/>
      <c r="I2602" s="235"/>
      <c r="J2602" s="41"/>
      <c r="K2602" s="41"/>
      <c r="L2602" s="45"/>
      <c r="M2602" s="236"/>
      <c r="N2602" s="237"/>
      <c r="O2602" s="92"/>
      <c r="P2602" s="92"/>
      <c r="Q2602" s="92"/>
      <c r="R2602" s="92"/>
      <c r="S2602" s="92"/>
      <c r="T2602" s="93"/>
      <c r="U2602" s="39"/>
      <c r="V2602" s="39"/>
      <c r="W2602" s="39"/>
      <c r="X2602" s="39"/>
      <c r="Y2602" s="39"/>
      <c r="Z2602" s="39"/>
      <c r="AA2602" s="39"/>
      <c r="AB2602" s="39"/>
      <c r="AC2602" s="39"/>
      <c r="AD2602" s="39"/>
      <c r="AE2602" s="39"/>
      <c r="AT2602" s="18" t="s">
        <v>362</v>
      </c>
      <c r="AU2602" s="18" t="s">
        <v>90</v>
      </c>
    </row>
    <row r="2603" s="13" customFormat="1">
      <c r="A2603" s="13"/>
      <c r="B2603" s="252"/>
      <c r="C2603" s="253"/>
      <c r="D2603" s="233" t="s">
        <v>364</v>
      </c>
      <c r="E2603" s="254" t="s">
        <v>1</v>
      </c>
      <c r="F2603" s="255" t="s">
        <v>2447</v>
      </c>
      <c r="G2603" s="253"/>
      <c r="H2603" s="254" t="s">
        <v>1</v>
      </c>
      <c r="I2603" s="256"/>
      <c r="J2603" s="253"/>
      <c r="K2603" s="253"/>
      <c r="L2603" s="257"/>
      <c r="M2603" s="258"/>
      <c r="N2603" s="259"/>
      <c r="O2603" s="259"/>
      <c r="P2603" s="259"/>
      <c r="Q2603" s="259"/>
      <c r="R2603" s="259"/>
      <c r="S2603" s="259"/>
      <c r="T2603" s="260"/>
      <c r="U2603" s="13"/>
      <c r="V2603" s="13"/>
      <c r="W2603" s="13"/>
      <c r="X2603" s="13"/>
      <c r="Y2603" s="13"/>
      <c r="Z2603" s="13"/>
      <c r="AA2603" s="13"/>
      <c r="AB2603" s="13"/>
      <c r="AC2603" s="13"/>
      <c r="AD2603" s="13"/>
      <c r="AE2603" s="13"/>
      <c r="AT2603" s="261" t="s">
        <v>364</v>
      </c>
      <c r="AU2603" s="261" t="s">
        <v>90</v>
      </c>
      <c r="AV2603" s="13" t="s">
        <v>88</v>
      </c>
      <c r="AW2603" s="13" t="s">
        <v>36</v>
      </c>
      <c r="AX2603" s="13" t="s">
        <v>81</v>
      </c>
      <c r="AY2603" s="261" t="s">
        <v>215</v>
      </c>
    </row>
    <row r="2604" s="14" customFormat="1">
      <c r="A2604" s="14"/>
      <c r="B2604" s="262"/>
      <c r="C2604" s="263"/>
      <c r="D2604" s="233" t="s">
        <v>364</v>
      </c>
      <c r="E2604" s="264" t="s">
        <v>1</v>
      </c>
      <c r="F2604" s="265" t="s">
        <v>2448</v>
      </c>
      <c r="G2604" s="263"/>
      <c r="H2604" s="266">
        <v>16.559999999999999</v>
      </c>
      <c r="I2604" s="267"/>
      <c r="J2604" s="263"/>
      <c r="K2604" s="263"/>
      <c r="L2604" s="268"/>
      <c r="M2604" s="269"/>
      <c r="N2604" s="270"/>
      <c r="O2604" s="270"/>
      <c r="P2604" s="270"/>
      <c r="Q2604" s="270"/>
      <c r="R2604" s="270"/>
      <c r="S2604" s="270"/>
      <c r="T2604" s="271"/>
      <c r="U2604" s="14"/>
      <c r="V2604" s="14"/>
      <c r="W2604" s="14"/>
      <c r="X2604" s="14"/>
      <c r="Y2604" s="14"/>
      <c r="Z2604" s="14"/>
      <c r="AA2604" s="14"/>
      <c r="AB2604" s="14"/>
      <c r="AC2604" s="14"/>
      <c r="AD2604" s="14"/>
      <c r="AE2604" s="14"/>
      <c r="AT2604" s="272" t="s">
        <v>364</v>
      </c>
      <c r="AU2604" s="272" t="s">
        <v>90</v>
      </c>
      <c r="AV2604" s="14" t="s">
        <v>90</v>
      </c>
      <c r="AW2604" s="14" t="s">
        <v>36</v>
      </c>
      <c r="AX2604" s="14" t="s">
        <v>81</v>
      </c>
      <c r="AY2604" s="272" t="s">
        <v>215</v>
      </c>
    </row>
    <row r="2605" s="15" customFormat="1">
      <c r="A2605" s="15"/>
      <c r="B2605" s="273"/>
      <c r="C2605" s="274"/>
      <c r="D2605" s="233" t="s">
        <v>364</v>
      </c>
      <c r="E2605" s="275" t="s">
        <v>1</v>
      </c>
      <c r="F2605" s="276" t="s">
        <v>368</v>
      </c>
      <c r="G2605" s="274"/>
      <c r="H2605" s="277">
        <v>16.559999999999999</v>
      </c>
      <c r="I2605" s="278"/>
      <c r="J2605" s="274"/>
      <c r="K2605" s="274"/>
      <c r="L2605" s="279"/>
      <c r="M2605" s="280"/>
      <c r="N2605" s="281"/>
      <c r="O2605" s="281"/>
      <c r="P2605" s="281"/>
      <c r="Q2605" s="281"/>
      <c r="R2605" s="281"/>
      <c r="S2605" s="281"/>
      <c r="T2605" s="282"/>
      <c r="U2605" s="15"/>
      <c r="V2605" s="15"/>
      <c r="W2605" s="15"/>
      <c r="X2605" s="15"/>
      <c r="Y2605" s="15"/>
      <c r="Z2605" s="15"/>
      <c r="AA2605" s="15"/>
      <c r="AB2605" s="15"/>
      <c r="AC2605" s="15"/>
      <c r="AD2605" s="15"/>
      <c r="AE2605" s="15"/>
      <c r="AT2605" s="283" t="s">
        <v>364</v>
      </c>
      <c r="AU2605" s="283" t="s">
        <v>90</v>
      </c>
      <c r="AV2605" s="15" t="s">
        <v>214</v>
      </c>
      <c r="AW2605" s="15" t="s">
        <v>36</v>
      </c>
      <c r="AX2605" s="15" t="s">
        <v>88</v>
      </c>
      <c r="AY2605" s="283" t="s">
        <v>215</v>
      </c>
    </row>
    <row r="2606" s="2" customFormat="1" ht="16.5" customHeight="1">
      <c r="A2606" s="39"/>
      <c r="B2606" s="40"/>
      <c r="C2606" s="220" t="s">
        <v>2449</v>
      </c>
      <c r="D2606" s="220" t="s">
        <v>216</v>
      </c>
      <c r="E2606" s="221" t="s">
        <v>2450</v>
      </c>
      <c r="F2606" s="222" t="s">
        <v>2451</v>
      </c>
      <c r="G2606" s="223" t="s">
        <v>716</v>
      </c>
      <c r="H2606" s="224">
        <v>7</v>
      </c>
      <c r="I2606" s="225"/>
      <c r="J2606" s="226">
        <f>ROUND(I2606*H2606,2)</f>
        <v>0</v>
      </c>
      <c r="K2606" s="222" t="s">
        <v>1</v>
      </c>
      <c r="L2606" s="45"/>
      <c r="M2606" s="227" t="s">
        <v>1</v>
      </c>
      <c r="N2606" s="228" t="s">
        <v>46</v>
      </c>
      <c r="O2606" s="92"/>
      <c r="P2606" s="229">
        <f>O2606*H2606</f>
        <v>0</v>
      </c>
      <c r="Q2606" s="229">
        <v>0.00010000000000000001</v>
      </c>
      <c r="R2606" s="229">
        <f>Q2606*H2606</f>
        <v>0.00069999999999999999</v>
      </c>
      <c r="S2606" s="229">
        <v>0</v>
      </c>
      <c r="T2606" s="230">
        <f>S2606*H2606</f>
        <v>0</v>
      </c>
      <c r="U2606" s="39"/>
      <c r="V2606" s="39"/>
      <c r="W2606" s="39"/>
      <c r="X2606" s="39"/>
      <c r="Y2606" s="39"/>
      <c r="Z2606" s="39"/>
      <c r="AA2606" s="39"/>
      <c r="AB2606" s="39"/>
      <c r="AC2606" s="39"/>
      <c r="AD2606" s="39"/>
      <c r="AE2606" s="39"/>
      <c r="AR2606" s="231" t="s">
        <v>291</v>
      </c>
      <c r="AT2606" s="231" t="s">
        <v>216</v>
      </c>
      <c r="AU2606" s="231" t="s">
        <v>90</v>
      </c>
      <c r="AY2606" s="18" t="s">
        <v>215</v>
      </c>
      <c r="BE2606" s="232">
        <f>IF(N2606="základní",J2606,0)</f>
        <v>0</v>
      </c>
      <c r="BF2606" s="232">
        <f>IF(N2606="snížená",J2606,0)</f>
        <v>0</v>
      </c>
      <c r="BG2606" s="232">
        <f>IF(N2606="zákl. přenesená",J2606,0)</f>
        <v>0</v>
      </c>
      <c r="BH2606" s="232">
        <f>IF(N2606="sníž. přenesená",J2606,0)</f>
        <v>0</v>
      </c>
      <c r="BI2606" s="232">
        <f>IF(N2606="nulová",J2606,0)</f>
        <v>0</v>
      </c>
      <c r="BJ2606" s="18" t="s">
        <v>88</v>
      </c>
      <c r="BK2606" s="232">
        <f>ROUND(I2606*H2606,2)</f>
        <v>0</v>
      </c>
      <c r="BL2606" s="18" t="s">
        <v>291</v>
      </c>
      <c r="BM2606" s="231" t="s">
        <v>2452</v>
      </c>
    </row>
    <row r="2607" s="2" customFormat="1" ht="24.15" customHeight="1">
      <c r="A2607" s="39"/>
      <c r="B2607" s="40"/>
      <c r="C2607" s="295" t="s">
        <v>2453</v>
      </c>
      <c r="D2607" s="295" t="s">
        <v>539</v>
      </c>
      <c r="E2607" s="296" t="s">
        <v>2454</v>
      </c>
      <c r="F2607" s="297" t="s">
        <v>2455</v>
      </c>
      <c r="G2607" s="298" t="s">
        <v>716</v>
      </c>
      <c r="H2607" s="299">
        <v>7</v>
      </c>
      <c r="I2607" s="300"/>
      <c r="J2607" s="301">
        <f>ROUND(I2607*H2607,2)</f>
        <v>0</v>
      </c>
      <c r="K2607" s="297" t="s">
        <v>1</v>
      </c>
      <c r="L2607" s="302"/>
      <c r="M2607" s="303" t="s">
        <v>1</v>
      </c>
      <c r="N2607" s="304" t="s">
        <v>46</v>
      </c>
      <c r="O2607" s="92"/>
      <c r="P2607" s="229">
        <f>O2607*H2607</f>
        <v>0</v>
      </c>
      <c r="Q2607" s="229">
        <v>0.001</v>
      </c>
      <c r="R2607" s="229">
        <f>Q2607*H2607</f>
        <v>0.0070000000000000001</v>
      </c>
      <c r="S2607" s="229">
        <v>0</v>
      </c>
      <c r="T2607" s="230">
        <f>S2607*H2607</f>
        <v>0</v>
      </c>
      <c r="U2607" s="39"/>
      <c r="V2607" s="39"/>
      <c r="W2607" s="39"/>
      <c r="X2607" s="39"/>
      <c r="Y2607" s="39"/>
      <c r="Z2607" s="39"/>
      <c r="AA2607" s="39"/>
      <c r="AB2607" s="39"/>
      <c r="AC2607" s="39"/>
      <c r="AD2607" s="39"/>
      <c r="AE2607" s="39"/>
      <c r="AR2607" s="231" t="s">
        <v>676</v>
      </c>
      <c r="AT2607" s="231" t="s">
        <v>539</v>
      </c>
      <c r="AU2607" s="231" t="s">
        <v>90</v>
      </c>
      <c r="AY2607" s="18" t="s">
        <v>215</v>
      </c>
      <c r="BE2607" s="232">
        <f>IF(N2607="základní",J2607,0)</f>
        <v>0</v>
      </c>
      <c r="BF2607" s="232">
        <f>IF(N2607="snížená",J2607,0)</f>
        <v>0</v>
      </c>
      <c r="BG2607" s="232">
        <f>IF(N2607="zákl. přenesená",J2607,0)</f>
        <v>0</v>
      </c>
      <c r="BH2607" s="232">
        <f>IF(N2607="sníž. přenesená",J2607,0)</f>
        <v>0</v>
      </c>
      <c r="BI2607" s="232">
        <f>IF(N2607="nulová",J2607,0)</f>
        <v>0</v>
      </c>
      <c r="BJ2607" s="18" t="s">
        <v>88</v>
      </c>
      <c r="BK2607" s="232">
        <f>ROUND(I2607*H2607,2)</f>
        <v>0</v>
      </c>
      <c r="BL2607" s="18" t="s">
        <v>291</v>
      </c>
      <c r="BM2607" s="231" t="s">
        <v>2456</v>
      </c>
    </row>
    <row r="2608" s="2" customFormat="1" ht="33" customHeight="1">
      <c r="A2608" s="39"/>
      <c r="B2608" s="40"/>
      <c r="C2608" s="220" t="s">
        <v>2457</v>
      </c>
      <c r="D2608" s="220" t="s">
        <v>216</v>
      </c>
      <c r="E2608" s="221" t="s">
        <v>2458</v>
      </c>
      <c r="F2608" s="222" t="s">
        <v>2459</v>
      </c>
      <c r="G2608" s="223" t="s">
        <v>716</v>
      </c>
      <c r="H2608" s="224">
        <v>69</v>
      </c>
      <c r="I2608" s="225"/>
      <c r="J2608" s="226">
        <f>ROUND(I2608*H2608,2)</f>
        <v>0</v>
      </c>
      <c r="K2608" s="222" t="s">
        <v>359</v>
      </c>
      <c r="L2608" s="45"/>
      <c r="M2608" s="227" t="s">
        <v>1</v>
      </c>
      <c r="N2608" s="228" t="s">
        <v>46</v>
      </c>
      <c r="O2608" s="92"/>
      <c r="P2608" s="229">
        <f>O2608*H2608</f>
        <v>0</v>
      </c>
      <c r="Q2608" s="229">
        <v>0.0074999999999999997</v>
      </c>
      <c r="R2608" s="229">
        <f>Q2608*H2608</f>
        <v>0.51749999999999996</v>
      </c>
      <c r="S2608" s="229">
        <v>0</v>
      </c>
      <c r="T2608" s="230">
        <f>S2608*H2608</f>
        <v>0</v>
      </c>
      <c r="U2608" s="39"/>
      <c r="V2608" s="39"/>
      <c r="W2608" s="39"/>
      <c r="X2608" s="39"/>
      <c r="Y2608" s="39"/>
      <c r="Z2608" s="39"/>
      <c r="AA2608" s="39"/>
      <c r="AB2608" s="39"/>
      <c r="AC2608" s="39"/>
      <c r="AD2608" s="39"/>
      <c r="AE2608" s="39"/>
      <c r="AR2608" s="231" t="s">
        <v>291</v>
      </c>
      <c r="AT2608" s="231" t="s">
        <v>216</v>
      </c>
      <c r="AU2608" s="231" t="s">
        <v>90</v>
      </c>
      <c r="AY2608" s="18" t="s">
        <v>215</v>
      </c>
      <c r="BE2608" s="232">
        <f>IF(N2608="základní",J2608,0)</f>
        <v>0</v>
      </c>
      <c r="BF2608" s="232">
        <f>IF(N2608="snížená",J2608,0)</f>
        <v>0</v>
      </c>
      <c r="BG2608" s="232">
        <f>IF(N2608="zákl. přenesená",J2608,0)</f>
        <v>0</v>
      </c>
      <c r="BH2608" s="232">
        <f>IF(N2608="sníž. přenesená",J2608,0)</f>
        <v>0</v>
      </c>
      <c r="BI2608" s="232">
        <f>IF(N2608="nulová",J2608,0)</f>
        <v>0</v>
      </c>
      <c r="BJ2608" s="18" t="s">
        <v>88</v>
      </c>
      <c r="BK2608" s="232">
        <f>ROUND(I2608*H2608,2)</f>
        <v>0</v>
      </c>
      <c r="BL2608" s="18" t="s">
        <v>291</v>
      </c>
      <c r="BM2608" s="231" t="s">
        <v>2460</v>
      </c>
    </row>
    <row r="2609" s="2" customFormat="1">
      <c r="A2609" s="39"/>
      <c r="B2609" s="40"/>
      <c r="C2609" s="41"/>
      <c r="D2609" s="233" t="s">
        <v>221</v>
      </c>
      <c r="E2609" s="41"/>
      <c r="F2609" s="234" t="s">
        <v>2461</v>
      </c>
      <c r="G2609" s="41"/>
      <c r="H2609" s="41"/>
      <c r="I2609" s="235"/>
      <c r="J2609" s="41"/>
      <c r="K2609" s="41"/>
      <c r="L2609" s="45"/>
      <c r="M2609" s="236"/>
      <c r="N2609" s="237"/>
      <c r="O2609" s="92"/>
      <c r="P2609" s="92"/>
      <c r="Q2609" s="92"/>
      <c r="R2609" s="92"/>
      <c r="S2609" s="92"/>
      <c r="T2609" s="93"/>
      <c r="U2609" s="39"/>
      <c r="V2609" s="39"/>
      <c r="W2609" s="39"/>
      <c r="X2609" s="39"/>
      <c r="Y2609" s="39"/>
      <c r="Z2609" s="39"/>
      <c r="AA2609" s="39"/>
      <c r="AB2609" s="39"/>
      <c r="AC2609" s="39"/>
      <c r="AD2609" s="39"/>
      <c r="AE2609" s="39"/>
      <c r="AT2609" s="18" t="s">
        <v>221</v>
      </c>
      <c r="AU2609" s="18" t="s">
        <v>90</v>
      </c>
    </row>
    <row r="2610" s="2" customFormat="1">
      <c r="A2610" s="39"/>
      <c r="B2610" s="40"/>
      <c r="C2610" s="41"/>
      <c r="D2610" s="250" t="s">
        <v>362</v>
      </c>
      <c r="E2610" s="41"/>
      <c r="F2610" s="251" t="s">
        <v>2462</v>
      </c>
      <c r="G2610" s="41"/>
      <c r="H2610" s="41"/>
      <c r="I2610" s="235"/>
      <c r="J2610" s="41"/>
      <c r="K2610" s="41"/>
      <c r="L2610" s="45"/>
      <c r="M2610" s="236"/>
      <c r="N2610" s="237"/>
      <c r="O2610" s="92"/>
      <c r="P2610" s="92"/>
      <c r="Q2610" s="92"/>
      <c r="R2610" s="92"/>
      <c r="S2610" s="92"/>
      <c r="T2610" s="93"/>
      <c r="U2610" s="39"/>
      <c r="V2610" s="39"/>
      <c r="W2610" s="39"/>
      <c r="X2610" s="39"/>
      <c r="Y2610" s="39"/>
      <c r="Z2610" s="39"/>
      <c r="AA2610" s="39"/>
      <c r="AB2610" s="39"/>
      <c r="AC2610" s="39"/>
      <c r="AD2610" s="39"/>
      <c r="AE2610" s="39"/>
      <c r="AT2610" s="18" t="s">
        <v>362</v>
      </c>
      <c r="AU2610" s="18" t="s">
        <v>90</v>
      </c>
    </row>
    <row r="2611" s="14" customFormat="1">
      <c r="A2611" s="14"/>
      <c r="B2611" s="262"/>
      <c r="C2611" s="263"/>
      <c r="D2611" s="233" t="s">
        <v>364</v>
      </c>
      <c r="E2611" s="264" t="s">
        <v>1</v>
      </c>
      <c r="F2611" s="265" t="s">
        <v>2463</v>
      </c>
      <c r="G2611" s="263"/>
      <c r="H2611" s="266">
        <v>69</v>
      </c>
      <c r="I2611" s="267"/>
      <c r="J2611" s="263"/>
      <c r="K2611" s="263"/>
      <c r="L2611" s="268"/>
      <c r="M2611" s="269"/>
      <c r="N2611" s="270"/>
      <c r="O2611" s="270"/>
      <c r="P2611" s="270"/>
      <c r="Q2611" s="270"/>
      <c r="R2611" s="270"/>
      <c r="S2611" s="270"/>
      <c r="T2611" s="271"/>
      <c r="U2611" s="14"/>
      <c r="V2611" s="14"/>
      <c r="W2611" s="14"/>
      <c r="X2611" s="14"/>
      <c r="Y2611" s="14"/>
      <c r="Z2611" s="14"/>
      <c r="AA2611" s="14"/>
      <c r="AB2611" s="14"/>
      <c r="AC2611" s="14"/>
      <c r="AD2611" s="14"/>
      <c r="AE2611" s="14"/>
      <c r="AT2611" s="272" t="s">
        <v>364</v>
      </c>
      <c r="AU2611" s="272" t="s">
        <v>90</v>
      </c>
      <c r="AV2611" s="14" t="s">
        <v>90</v>
      </c>
      <c r="AW2611" s="14" t="s">
        <v>36</v>
      </c>
      <c r="AX2611" s="14" t="s">
        <v>81</v>
      </c>
      <c r="AY2611" s="272" t="s">
        <v>215</v>
      </c>
    </row>
    <row r="2612" s="15" customFormat="1">
      <c r="A2612" s="15"/>
      <c r="B2612" s="273"/>
      <c r="C2612" s="274"/>
      <c r="D2612" s="233" t="s">
        <v>364</v>
      </c>
      <c r="E2612" s="275" t="s">
        <v>1</v>
      </c>
      <c r="F2612" s="276" t="s">
        <v>368</v>
      </c>
      <c r="G2612" s="274"/>
      <c r="H2612" s="277">
        <v>69</v>
      </c>
      <c r="I2612" s="278"/>
      <c r="J2612" s="274"/>
      <c r="K2612" s="274"/>
      <c r="L2612" s="279"/>
      <c r="M2612" s="280"/>
      <c r="N2612" s="281"/>
      <c r="O2612" s="281"/>
      <c r="P2612" s="281"/>
      <c r="Q2612" s="281"/>
      <c r="R2612" s="281"/>
      <c r="S2612" s="281"/>
      <c r="T2612" s="282"/>
      <c r="U2612" s="15"/>
      <c r="V2612" s="15"/>
      <c r="W2612" s="15"/>
      <c r="X2612" s="15"/>
      <c r="Y2612" s="15"/>
      <c r="Z2612" s="15"/>
      <c r="AA2612" s="15"/>
      <c r="AB2612" s="15"/>
      <c r="AC2612" s="15"/>
      <c r="AD2612" s="15"/>
      <c r="AE2612" s="15"/>
      <c r="AT2612" s="283" t="s">
        <v>364</v>
      </c>
      <c r="AU2612" s="283" t="s">
        <v>90</v>
      </c>
      <c r="AV2612" s="15" t="s">
        <v>214</v>
      </c>
      <c r="AW2612" s="15" t="s">
        <v>36</v>
      </c>
      <c r="AX2612" s="15" t="s">
        <v>88</v>
      </c>
      <c r="AY2612" s="283" t="s">
        <v>215</v>
      </c>
    </row>
    <row r="2613" s="2" customFormat="1" ht="24.15" customHeight="1">
      <c r="A2613" s="39"/>
      <c r="B2613" s="40"/>
      <c r="C2613" s="295" t="s">
        <v>2464</v>
      </c>
      <c r="D2613" s="295" t="s">
        <v>539</v>
      </c>
      <c r="E2613" s="296" t="s">
        <v>2465</v>
      </c>
      <c r="F2613" s="297" t="s">
        <v>2466</v>
      </c>
      <c r="G2613" s="298" t="s">
        <v>716</v>
      </c>
      <c r="H2613" s="299">
        <v>54</v>
      </c>
      <c r="I2613" s="300"/>
      <c r="J2613" s="301">
        <f>ROUND(I2613*H2613,2)</f>
        <v>0</v>
      </c>
      <c r="K2613" s="297" t="s">
        <v>359</v>
      </c>
      <c r="L2613" s="302"/>
      <c r="M2613" s="303" t="s">
        <v>1</v>
      </c>
      <c r="N2613" s="304" t="s">
        <v>46</v>
      </c>
      <c r="O2613" s="92"/>
      <c r="P2613" s="229">
        <f>O2613*H2613</f>
        <v>0</v>
      </c>
      <c r="Q2613" s="229">
        <v>0.00012</v>
      </c>
      <c r="R2613" s="229">
        <f>Q2613*H2613</f>
        <v>0.0064800000000000005</v>
      </c>
      <c r="S2613" s="229">
        <v>0</v>
      </c>
      <c r="T2613" s="230">
        <f>S2613*H2613</f>
        <v>0</v>
      </c>
      <c r="U2613" s="39"/>
      <c r="V2613" s="39"/>
      <c r="W2613" s="39"/>
      <c r="X2613" s="39"/>
      <c r="Y2613" s="39"/>
      <c r="Z2613" s="39"/>
      <c r="AA2613" s="39"/>
      <c r="AB2613" s="39"/>
      <c r="AC2613" s="39"/>
      <c r="AD2613" s="39"/>
      <c r="AE2613" s="39"/>
      <c r="AR2613" s="231" t="s">
        <v>676</v>
      </c>
      <c r="AT2613" s="231" t="s">
        <v>539</v>
      </c>
      <c r="AU2613" s="231" t="s">
        <v>90</v>
      </c>
      <c r="AY2613" s="18" t="s">
        <v>215</v>
      </c>
      <c r="BE2613" s="232">
        <f>IF(N2613="základní",J2613,0)</f>
        <v>0</v>
      </c>
      <c r="BF2613" s="232">
        <f>IF(N2613="snížená",J2613,0)</f>
        <v>0</v>
      </c>
      <c r="BG2613" s="232">
        <f>IF(N2613="zákl. přenesená",J2613,0)</f>
        <v>0</v>
      </c>
      <c r="BH2613" s="232">
        <f>IF(N2613="sníž. přenesená",J2613,0)</f>
        <v>0</v>
      </c>
      <c r="BI2613" s="232">
        <f>IF(N2613="nulová",J2613,0)</f>
        <v>0</v>
      </c>
      <c r="BJ2613" s="18" t="s">
        <v>88</v>
      </c>
      <c r="BK2613" s="232">
        <f>ROUND(I2613*H2613,2)</f>
        <v>0</v>
      </c>
      <c r="BL2613" s="18" t="s">
        <v>291</v>
      </c>
      <c r="BM2613" s="231" t="s">
        <v>2467</v>
      </c>
    </row>
    <row r="2614" s="2" customFormat="1">
      <c r="A2614" s="39"/>
      <c r="B2614" s="40"/>
      <c r="C2614" s="41"/>
      <c r="D2614" s="233" t="s">
        <v>221</v>
      </c>
      <c r="E2614" s="41"/>
      <c r="F2614" s="234" t="s">
        <v>2466</v>
      </c>
      <c r="G2614" s="41"/>
      <c r="H2614" s="41"/>
      <c r="I2614" s="235"/>
      <c r="J2614" s="41"/>
      <c r="K2614" s="41"/>
      <c r="L2614" s="45"/>
      <c r="M2614" s="236"/>
      <c r="N2614" s="237"/>
      <c r="O2614" s="92"/>
      <c r="P2614" s="92"/>
      <c r="Q2614" s="92"/>
      <c r="R2614" s="92"/>
      <c r="S2614" s="92"/>
      <c r="T2614" s="93"/>
      <c r="U2614" s="39"/>
      <c r="V2614" s="39"/>
      <c r="W2614" s="39"/>
      <c r="X2614" s="39"/>
      <c r="Y2614" s="39"/>
      <c r="Z2614" s="39"/>
      <c r="AA2614" s="39"/>
      <c r="AB2614" s="39"/>
      <c r="AC2614" s="39"/>
      <c r="AD2614" s="39"/>
      <c r="AE2614" s="39"/>
      <c r="AT2614" s="18" t="s">
        <v>221</v>
      </c>
      <c r="AU2614" s="18" t="s">
        <v>90</v>
      </c>
    </row>
    <row r="2615" s="13" customFormat="1">
      <c r="A2615" s="13"/>
      <c r="B2615" s="252"/>
      <c r="C2615" s="253"/>
      <c r="D2615" s="233" t="s">
        <v>364</v>
      </c>
      <c r="E2615" s="254" t="s">
        <v>1</v>
      </c>
      <c r="F2615" s="255" t="s">
        <v>2468</v>
      </c>
      <c r="G2615" s="253"/>
      <c r="H2615" s="254" t="s">
        <v>1</v>
      </c>
      <c r="I2615" s="256"/>
      <c r="J2615" s="253"/>
      <c r="K2615" s="253"/>
      <c r="L2615" s="257"/>
      <c r="M2615" s="258"/>
      <c r="N2615" s="259"/>
      <c r="O2615" s="259"/>
      <c r="P2615" s="259"/>
      <c r="Q2615" s="259"/>
      <c r="R2615" s="259"/>
      <c r="S2615" s="259"/>
      <c r="T2615" s="260"/>
      <c r="U2615" s="13"/>
      <c r="V2615" s="13"/>
      <c r="W2615" s="13"/>
      <c r="X2615" s="13"/>
      <c r="Y2615" s="13"/>
      <c r="Z2615" s="13"/>
      <c r="AA2615" s="13"/>
      <c r="AB2615" s="13"/>
      <c r="AC2615" s="13"/>
      <c r="AD2615" s="13"/>
      <c r="AE2615" s="13"/>
      <c r="AT2615" s="261" t="s">
        <v>364</v>
      </c>
      <c r="AU2615" s="261" t="s">
        <v>90</v>
      </c>
      <c r="AV2615" s="13" t="s">
        <v>88</v>
      </c>
      <c r="AW2615" s="13" t="s">
        <v>36</v>
      </c>
      <c r="AX2615" s="13" t="s">
        <v>81</v>
      </c>
      <c r="AY2615" s="261" t="s">
        <v>215</v>
      </c>
    </row>
    <row r="2616" s="14" customFormat="1">
      <c r="A2616" s="14"/>
      <c r="B2616" s="262"/>
      <c r="C2616" s="263"/>
      <c r="D2616" s="233" t="s">
        <v>364</v>
      </c>
      <c r="E2616" s="264" t="s">
        <v>1</v>
      </c>
      <c r="F2616" s="265" t="s">
        <v>944</v>
      </c>
      <c r="G2616" s="263"/>
      <c r="H2616" s="266">
        <v>52</v>
      </c>
      <c r="I2616" s="267"/>
      <c r="J2616" s="263"/>
      <c r="K2616" s="263"/>
      <c r="L2616" s="268"/>
      <c r="M2616" s="269"/>
      <c r="N2616" s="270"/>
      <c r="O2616" s="270"/>
      <c r="P2616" s="270"/>
      <c r="Q2616" s="270"/>
      <c r="R2616" s="270"/>
      <c r="S2616" s="270"/>
      <c r="T2616" s="271"/>
      <c r="U2616" s="14"/>
      <c r="V2616" s="14"/>
      <c r="W2616" s="14"/>
      <c r="X2616" s="14"/>
      <c r="Y2616" s="14"/>
      <c r="Z2616" s="14"/>
      <c r="AA2616" s="14"/>
      <c r="AB2616" s="14"/>
      <c r="AC2616" s="14"/>
      <c r="AD2616" s="14"/>
      <c r="AE2616" s="14"/>
      <c r="AT2616" s="272" t="s">
        <v>364</v>
      </c>
      <c r="AU2616" s="272" t="s">
        <v>90</v>
      </c>
      <c r="AV2616" s="14" t="s">
        <v>90</v>
      </c>
      <c r="AW2616" s="14" t="s">
        <v>36</v>
      </c>
      <c r="AX2616" s="14" t="s">
        <v>81</v>
      </c>
      <c r="AY2616" s="272" t="s">
        <v>215</v>
      </c>
    </row>
    <row r="2617" s="13" customFormat="1">
      <c r="A2617" s="13"/>
      <c r="B2617" s="252"/>
      <c r="C2617" s="253"/>
      <c r="D2617" s="233" t="s">
        <v>364</v>
      </c>
      <c r="E2617" s="254" t="s">
        <v>1</v>
      </c>
      <c r="F2617" s="255" t="s">
        <v>2469</v>
      </c>
      <c r="G2617" s="253"/>
      <c r="H2617" s="254" t="s">
        <v>1</v>
      </c>
      <c r="I2617" s="256"/>
      <c r="J2617" s="253"/>
      <c r="K2617" s="253"/>
      <c r="L2617" s="257"/>
      <c r="M2617" s="258"/>
      <c r="N2617" s="259"/>
      <c r="O2617" s="259"/>
      <c r="P2617" s="259"/>
      <c r="Q2617" s="259"/>
      <c r="R2617" s="259"/>
      <c r="S2617" s="259"/>
      <c r="T2617" s="260"/>
      <c r="U2617" s="13"/>
      <c r="V2617" s="13"/>
      <c r="W2617" s="13"/>
      <c r="X2617" s="13"/>
      <c r="Y2617" s="13"/>
      <c r="Z2617" s="13"/>
      <c r="AA2617" s="13"/>
      <c r="AB2617" s="13"/>
      <c r="AC2617" s="13"/>
      <c r="AD2617" s="13"/>
      <c r="AE2617" s="13"/>
      <c r="AT2617" s="261" t="s">
        <v>364</v>
      </c>
      <c r="AU2617" s="261" t="s">
        <v>90</v>
      </c>
      <c r="AV2617" s="13" t="s">
        <v>88</v>
      </c>
      <c r="AW2617" s="13" t="s">
        <v>36</v>
      </c>
      <c r="AX2617" s="13" t="s">
        <v>81</v>
      </c>
      <c r="AY2617" s="261" t="s">
        <v>215</v>
      </c>
    </row>
    <row r="2618" s="14" customFormat="1">
      <c r="A2618" s="14"/>
      <c r="B2618" s="262"/>
      <c r="C2618" s="263"/>
      <c r="D2618" s="233" t="s">
        <v>364</v>
      </c>
      <c r="E2618" s="264" t="s">
        <v>1</v>
      </c>
      <c r="F2618" s="265" t="s">
        <v>90</v>
      </c>
      <c r="G2618" s="263"/>
      <c r="H2618" s="266">
        <v>2</v>
      </c>
      <c r="I2618" s="267"/>
      <c r="J2618" s="263"/>
      <c r="K2618" s="263"/>
      <c r="L2618" s="268"/>
      <c r="M2618" s="269"/>
      <c r="N2618" s="270"/>
      <c r="O2618" s="270"/>
      <c r="P2618" s="270"/>
      <c r="Q2618" s="270"/>
      <c r="R2618" s="270"/>
      <c r="S2618" s="270"/>
      <c r="T2618" s="271"/>
      <c r="U2618" s="14"/>
      <c r="V2618" s="14"/>
      <c r="W2618" s="14"/>
      <c r="X2618" s="14"/>
      <c r="Y2618" s="14"/>
      <c r="Z2618" s="14"/>
      <c r="AA2618" s="14"/>
      <c r="AB2618" s="14"/>
      <c r="AC2618" s="14"/>
      <c r="AD2618" s="14"/>
      <c r="AE2618" s="14"/>
      <c r="AT2618" s="272" t="s">
        <v>364</v>
      </c>
      <c r="AU2618" s="272" t="s">
        <v>90</v>
      </c>
      <c r="AV2618" s="14" t="s">
        <v>90</v>
      </c>
      <c r="AW2618" s="14" t="s">
        <v>36</v>
      </c>
      <c r="AX2618" s="14" t="s">
        <v>81</v>
      </c>
      <c r="AY2618" s="272" t="s">
        <v>215</v>
      </c>
    </row>
    <row r="2619" s="15" customFormat="1">
      <c r="A2619" s="15"/>
      <c r="B2619" s="273"/>
      <c r="C2619" s="274"/>
      <c r="D2619" s="233" t="s">
        <v>364</v>
      </c>
      <c r="E2619" s="275" t="s">
        <v>1</v>
      </c>
      <c r="F2619" s="276" t="s">
        <v>368</v>
      </c>
      <c r="G2619" s="274"/>
      <c r="H2619" s="277">
        <v>54</v>
      </c>
      <c r="I2619" s="278"/>
      <c r="J2619" s="274"/>
      <c r="K2619" s="274"/>
      <c r="L2619" s="279"/>
      <c r="M2619" s="280"/>
      <c r="N2619" s="281"/>
      <c r="O2619" s="281"/>
      <c r="P2619" s="281"/>
      <c r="Q2619" s="281"/>
      <c r="R2619" s="281"/>
      <c r="S2619" s="281"/>
      <c r="T2619" s="282"/>
      <c r="U2619" s="15"/>
      <c r="V2619" s="15"/>
      <c r="W2619" s="15"/>
      <c r="X2619" s="15"/>
      <c r="Y2619" s="15"/>
      <c r="Z2619" s="15"/>
      <c r="AA2619" s="15"/>
      <c r="AB2619" s="15"/>
      <c r="AC2619" s="15"/>
      <c r="AD2619" s="15"/>
      <c r="AE2619" s="15"/>
      <c r="AT2619" s="283" t="s">
        <v>364</v>
      </c>
      <c r="AU2619" s="283" t="s">
        <v>90</v>
      </c>
      <c r="AV2619" s="15" t="s">
        <v>214</v>
      </c>
      <c r="AW2619" s="15" t="s">
        <v>36</v>
      </c>
      <c r="AX2619" s="15" t="s">
        <v>88</v>
      </c>
      <c r="AY2619" s="283" t="s">
        <v>215</v>
      </c>
    </row>
    <row r="2620" s="2" customFormat="1" ht="24.15" customHeight="1">
      <c r="A2620" s="39"/>
      <c r="B2620" s="40"/>
      <c r="C2620" s="295" t="s">
        <v>2470</v>
      </c>
      <c r="D2620" s="295" t="s">
        <v>539</v>
      </c>
      <c r="E2620" s="296" t="s">
        <v>2471</v>
      </c>
      <c r="F2620" s="297" t="s">
        <v>2472</v>
      </c>
      <c r="G2620" s="298" t="s">
        <v>716</v>
      </c>
      <c r="H2620" s="299">
        <v>14</v>
      </c>
      <c r="I2620" s="300"/>
      <c r="J2620" s="301">
        <f>ROUND(I2620*H2620,2)</f>
        <v>0</v>
      </c>
      <c r="K2620" s="297" t="s">
        <v>359</v>
      </c>
      <c r="L2620" s="302"/>
      <c r="M2620" s="303" t="s">
        <v>1</v>
      </c>
      <c r="N2620" s="304" t="s">
        <v>46</v>
      </c>
      <c r="O2620" s="92"/>
      <c r="P2620" s="229">
        <f>O2620*H2620</f>
        <v>0</v>
      </c>
      <c r="Q2620" s="229">
        <v>0.00020000000000000001</v>
      </c>
      <c r="R2620" s="229">
        <f>Q2620*H2620</f>
        <v>0.0028</v>
      </c>
      <c r="S2620" s="229">
        <v>0</v>
      </c>
      <c r="T2620" s="230">
        <f>S2620*H2620</f>
        <v>0</v>
      </c>
      <c r="U2620" s="39"/>
      <c r="V2620" s="39"/>
      <c r="W2620" s="39"/>
      <c r="X2620" s="39"/>
      <c r="Y2620" s="39"/>
      <c r="Z2620" s="39"/>
      <c r="AA2620" s="39"/>
      <c r="AB2620" s="39"/>
      <c r="AC2620" s="39"/>
      <c r="AD2620" s="39"/>
      <c r="AE2620" s="39"/>
      <c r="AR2620" s="231" t="s">
        <v>676</v>
      </c>
      <c r="AT2620" s="231" t="s">
        <v>539</v>
      </c>
      <c r="AU2620" s="231" t="s">
        <v>90</v>
      </c>
      <c r="AY2620" s="18" t="s">
        <v>215</v>
      </c>
      <c r="BE2620" s="232">
        <f>IF(N2620="základní",J2620,0)</f>
        <v>0</v>
      </c>
      <c r="BF2620" s="232">
        <f>IF(N2620="snížená",J2620,0)</f>
        <v>0</v>
      </c>
      <c r="BG2620" s="232">
        <f>IF(N2620="zákl. přenesená",J2620,0)</f>
        <v>0</v>
      </c>
      <c r="BH2620" s="232">
        <f>IF(N2620="sníž. přenesená",J2620,0)</f>
        <v>0</v>
      </c>
      <c r="BI2620" s="232">
        <f>IF(N2620="nulová",J2620,0)</f>
        <v>0</v>
      </c>
      <c r="BJ2620" s="18" t="s">
        <v>88</v>
      </c>
      <c r="BK2620" s="232">
        <f>ROUND(I2620*H2620,2)</f>
        <v>0</v>
      </c>
      <c r="BL2620" s="18" t="s">
        <v>291</v>
      </c>
      <c r="BM2620" s="231" t="s">
        <v>2473</v>
      </c>
    </row>
    <row r="2621" s="2" customFormat="1">
      <c r="A2621" s="39"/>
      <c r="B2621" s="40"/>
      <c r="C2621" s="41"/>
      <c r="D2621" s="233" t="s">
        <v>221</v>
      </c>
      <c r="E2621" s="41"/>
      <c r="F2621" s="234" t="s">
        <v>2472</v>
      </c>
      <c r="G2621" s="41"/>
      <c r="H2621" s="41"/>
      <c r="I2621" s="235"/>
      <c r="J2621" s="41"/>
      <c r="K2621" s="41"/>
      <c r="L2621" s="45"/>
      <c r="M2621" s="236"/>
      <c r="N2621" s="237"/>
      <c r="O2621" s="92"/>
      <c r="P2621" s="92"/>
      <c r="Q2621" s="92"/>
      <c r="R2621" s="92"/>
      <c r="S2621" s="92"/>
      <c r="T2621" s="93"/>
      <c r="U2621" s="39"/>
      <c r="V2621" s="39"/>
      <c r="W2621" s="39"/>
      <c r="X2621" s="39"/>
      <c r="Y2621" s="39"/>
      <c r="Z2621" s="39"/>
      <c r="AA2621" s="39"/>
      <c r="AB2621" s="39"/>
      <c r="AC2621" s="39"/>
      <c r="AD2621" s="39"/>
      <c r="AE2621" s="39"/>
      <c r="AT2621" s="18" t="s">
        <v>221</v>
      </c>
      <c r="AU2621" s="18" t="s">
        <v>90</v>
      </c>
    </row>
    <row r="2622" s="13" customFormat="1">
      <c r="A2622" s="13"/>
      <c r="B2622" s="252"/>
      <c r="C2622" s="253"/>
      <c r="D2622" s="233" t="s">
        <v>364</v>
      </c>
      <c r="E2622" s="254" t="s">
        <v>1</v>
      </c>
      <c r="F2622" s="255" t="s">
        <v>2323</v>
      </c>
      <c r="G2622" s="253"/>
      <c r="H2622" s="254" t="s">
        <v>1</v>
      </c>
      <c r="I2622" s="256"/>
      <c r="J2622" s="253"/>
      <c r="K2622" s="253"/>
      <c r="L2622" s="257"/>
      <c r="M2622" s="258"/>
      <c r="N2622" s="259"/>
      <c r="O2622" s="259"/>
      <c r="P2622" s="259"/>
      <c r="Q2622" s="259"/>
      <c r="R2622" s="259"/>
      <c r="S2622" s="259"/>
      <c r="T2622" s="260"/>
      <c r="U2622" s="13"/>
      <c r="V2622" s="13"/>
      <c r="W2622" s="13"/>
      <c r="X2622" s="13"/>
      <c r="Y2622" s="13"/>
      <c r="Z2622" s="13"/>
      <c r="AA2622" s="13"/>
      <c r="AB2622" s="13"/>
      <c r="AC2622" s="13"/>
      <c r="AD2622" s="13"/>
      <c r="AE2622" s="13"/>
      <c r="AT2622" s="261" t="s">
        <v>364</v>
      </c>
      <c r="AU2622" s="261" t="s">
        <v>90</v>
      </c>
      <c r="AV2622" s="13" t="s">
        <v>88</v>
      </c>
      <c r="AW2622" s="13" t="s">
        <v>36</v>
      </c>
      <c r="AX2622" s="13" t="s">
        <v>81</v>
      </c>
      <c r="AY2622" s="261" t="s">
        <v>215</v>
      </c>
    </row>
    <row r="2623" s="14" customFormat="1">
      <c r="A2623" s="14"/>
      <c r="B2623" s="262"/>
      <c r="C2623" s="263"/>
      <c r="D2623" s="233" t="s">
        <v>364</v>
      </c>
      <c r="E2623" s="264" t="s">
        <v>1</v>
      </c>
      <c r="F2623" s="265" t="s">
        <v>8</v>
      </c>
      <c r="G2623" s="263"/>
      <c r="H2623" s="266">
        <v>12</v>
      </c>
      <c r="I2623" s="267"/>
      <c r="J2623" s="263"/>
      <c r="K2623" s="263"/>
      <c r="L2623" s="268"/>
      <c r="M2623" s="269"/>
      <c r="N2623" s="270"/>
      <c r="O2623" s="270"/>
      <c r="P2623" s="270"/>
      <c r="Q2623" s="270"/>
      <c r="R2623" s="270"/>
      <c r="S2623" s="270"/>
      <c r="T2623" s="271"/>
      <c r="U2623" s="14"/>
      <c r="V2623" s="14"/>
      <c r="W2623" s="14"/>
      <c r="X2623" s="14"/>
      <c r="Y2623" s="14"/>
      <c r="Z2623" s="14"/>
      <c r="AA2623" s="14"/>
      <c r="AB2623" s="14"/>
      <c r="AC2623" s="14"/>
      <c r="AD2623" s="14"/>
      <c r="AE2623" s="14"/>
      <c r="AT2623" s="272" t="s">
        <v>364</v>
      </c>
      <c r="AU2623" s="272" t="s">
        <v>90</v>
      </c>
      <c r="AV2623" s="14" t="s">
        <v>90</v>
      </c>
      <c r="AW2623" s="14" t="s">
        <v>36</v>
      </c>
      <c r="AX2623" s="14" t="s">
        <v>81</v>
      </c>
      <c r="AY2623" s="272" t="s">
        <v>215</v>
      </c>
    </row>
    <row r="2624" s="13" customFormat="1">
      <c r="A2624" s="13"/>
      <c r="B2624" s="252"/>
      <c r="C2624" s="253"/>
      <c r="D2624" s="233" t="s">
        <v>364</v>
      </c>
      <c r="E2624" s="254" t="s">
        <v>1</v>
      </c>
      <c r="F2624" s="255" t="s">
        <v>2321</v>
      </c>
      <c r="G2624" s="253"/>
      <c r="H2624" s="254" t="s">
        <v>1</v>
      </c>
      <c r="I2624" s="256"/>
      <c r="J2624" s="253"/>
      <c r="K2624" s="253"/>
      <c r="L2624" s="257"/>
      <c r="M2624" s="258"/>
      <c r="N2624" s="259"/>
      <c r="O2624" s="259"/>
      <c r="P2624" s="259"/>
      <c r="Q2624" s="259"/>
      <c r="R2624" s="259"/>
      <c r="S2624" s="259"/>
      <c r="T2624" s="260"/>
      <c r="U2624" s="13"/>
      <c r="V2624" s="13"/>
      <c r="W2624" s="13"/>
      <c r="X2624" s="13"/>
      <c r="Y2624" s="13"/>
      <c r="Z2624" s="13"/>
      <c r="AA2624" s="13"/>
      <c r="AB2624" s="13"/>
      <c r="AC2624" s="13"/>
      <c r="AD2624" s="13"/>
      <c r="AE2624" s="13"/>
      <c r="AT2624" s="261" t="s">
        <v>364</v>
      </c>
      <c r="AU2624" s="261" t="s">
        <v>90</v>
      </c>
      <c r="AV2624" s="13" t="s">
        <v>88</v>
      </c>
      <c r="AW2624" s="13" t="s">
        <v>36</v>
      </c>
      <c r="AX2624" s="13" t="s">
        <v>81</v>
      </c>
      <c r="AY2624" s="261" t="s">
        <v>215</v>
      </c>
    </row>
    <row r="2625" s="14" customFormat="1">
      <c r="A2625" s="14"/>
      <c r="B2625" s="262"/>
      <c r="C2625" s="263"/>
      <c r="D2625" s="233" t="s">
        <v>364</v>
      </c>
      <c r="E2625" s="264" t="s">
        <v>1</v>
      </c>
      <c r="F2625" s="265" t="s">
        <v>90</v>
      </c>
      <c r="G2625" s="263"/>
      <c r="H2625" s="266">
        <v>2</v>
      </c>
      <c r="I2625" s="267"/>
      <c r="J2625" s="263"/>
      <c r="K2625" s="263"/>
      <c r="L2625" s="268"/>
      <c r="M2625" s="269"/>
      <c r="N2625" s="270"/>
      <c r="O2625" s="270"/>
      <c r="P2625" s="270"/>
      <c r="Q2625" s="270"/>
      <c r="R2625" s="270"/>
      <c r="S2625" s="270"/>
      <c r="T2625" s="271"/>
      <c r="U2625" s="14"/>
      <c r="V2625" s="14"/>
      <c r="W2625" s="14"/>
      <c r="X2625" s="14"/>
      <c r="Y2625" s="14"/>
      <c r="Z2625" s="14"/>
      <c r="AA2625" s="14"/>
      <c r="AB2625" s="14"/>
      <c r="AC2625" s="14"/>
      <c r="AD2625" s="14"/>
      <c r="AE2625" s="14"/>
      <c r="AT2625" s="272" t="s">
        <v>364</v>
      </c>
      <c r="AU2625" s="272" t="s">
        <v>90</v>
      </c>
      <c r="AV2625" s="14" t="s">
        <v>90</v>
      </c>
      <c r="AW2625" s="14" t="s">
        <v>36</v>
      </c>
      <c r="AX2625" s="14" t="s">
        <v>81</v>
      </c>
      <c r="AY2625" s="272" t="s">
        <v>215</v>
      </c>
    </row>
    <row r="2626" s="15" customFormat="1">
      <c r="A2626" s="15"/>
      <c r="B2626" s="273"/>
      <c r="C2626" s="274"/>
      <c r="D2626" s="233" t="s">
        <v>364</v>
      </c>
      <c r="E2626" s="275" t="s">
        <v>1</v>
      </c>
      <c r="F2626" s="276" t="s">
        <v>368</v>
      </c>
      <c r="G2626" s="274"/>
      <c r="H2626" s="277">
        <v>14</v>
      </c>
      <c r="I2626" s="278"/>
      <c r="J2626" s="274"/>
      <c r="K2626" s="274"/>
      <c r="L2626" s="279"/>
      <c r="M2626" s="280"/>
      <c r="N2626" s="281"/>
      <c r="O2626" s="281"/>
      <c r="P2626" s="281"/>
      <c r="Q2626" s="281"/>
      <c r="R2626" s="281"/>
      <c r="S2626" s="281"/>
      <c r="T2626" s="282"/>
      <c r="U2626" s="15"/>
      <c r="V2626" s="15"/>
      <c r="W2626" s="15"/>
      <c r="X2626" s="15"/>
      <c r="Y2626" s="15"/>
      <c r="Z2626" s="15"/>
      <c r="AA2626" s="15"/>
      <c r="AB2626" s="15"/>
      <c r="AC2626" s="15"/>
      <c r="AD2626" s="15"/>
      <c r="AE2626" s="15"/>
      <c r="AT2626" s="283" t="s">
        <v>364</v>
      </c>
      <c r="AU2626" s="283" t="s">
        <v>90</v>
      </c>
      <c r="AV2626" s="15" t="s">
        <v>214</v>
      </c>
      <c r="AW2626" s="15" t="s">
        <v>36</v>
      </c>
      <c r="AX2626" s="15" t="s">
        <v>88</v>
      </c>
      <c r="AY2626" s="283" t="s">
        <v>215</v>
      </c>
    </row>
    <row r="2627" s="2" customFormat="1" ht="24.15" customHeight="1">
      <c r="A2627" s="39"/>
      <c r="B2627" s="40"/>
      <c r="C2627" s="295" t="s">
        <v>2474</v>
      </c>
      <c r="D2627" s="295" t="s">
        <v>539</v>
      </c>
      <c r="E2627" s="296" t="s">
        <v>2475</v>
      </c>
      <c r="F2627" s="297" t="s">
        <v>2476</v>
      </c>
      <c r="G2627" s="298" t="s">
        <v>716</v>
      </c>
      <c r="H2627" s="299">
        <v>3</v>
      </c>
      <c r="I2627" s="300"/>
      <c r="J2627" s="301">
        <f>ROUND(I2627*H2627,2)</f>
        <v>0</v>
      </c>
      <c r="K2627" s="297" t="s">
        <v>359</v>
      </c>
      <c r="L2627" s="302"/>
      <c r="M2627" s="303" t="s">
        <v>1</v>
      </c>
      <c r="N2627" s="304" t="s">
        <v>46</v>
      </c>
      <c r="O2627" s="92"/>
      <c r="P2627" s="229">
        <f>O2627*H2627</f>
        <v>0</v>
      </c>
      <c r="Q2627" s="229">
        <v>0.00034000000000000002</v>
      </c>
      <c r="R2627" s="229">
        <f>Q2627*H2627</f>
        <v>0.0010200000000000001</v>
      </c>
      <c r="S2627" s="229">
        <v>0</v>
      </c>
      <c r="T2627" s="230">
        <f>S2627*H2627</f>
        <v>0</v>
      </c>
      <c r="U2627" s="39"/>
      <c r="V2627" s="39"/>
      <c r="W2627" s="39"/>
      <c r="X2627" s="39"/>
      <c r="Y2627" s="39"/>
      <c r="Z2627" s="39"/>
      <c r="AA2627" s="39"/>
      <c r="AB2627" s="39"/>
      <c r="AC2627" s="39"/>
      <c r="AD2627" s="39"/>
      <c r="AE2627" s="39"/>
      <c r="AR2627" s="231" t="s">
        <v>676</v>
      </c>
      <c r="AT2627" s="231" t="s">
        <v>539</v>
      </c>
      <c r="AU2627" s="231" t="s">
        <v>90</v>
      </c>
      <c r="AY2627" s="18" t="s">
        <v>215</v>
      </c>
      <c r="BE2627" s="232">
        <f>IF(N2627="základní",J2627,0)</f>
        <v>0</v>
      </c>
      <c r="BF2627" s="232">
        <f>IF(N2627="snížená",J2627,0)</f>
        <v>0</v>
      </c>
      <c r="BG2627" s="232">
        <f>IF(N2627="zákl. přenesená",J2627,0)</f>
        <v>0</v>
      </c>
      <c r="BH2627" s="232">
        <f>IF(N2627="sníž. přenesená",J2627,0)</f>
        <v>0</v>
      </c>
      <c r="BI2627" s="232">
        <f>IF(N2627="nulová",J2627,0)</f>
        <v>0</v>
      </c>
      <c r="BJ2627" s="18" t="s">
        <v>88</v>
      </c>
      <c r="BK2627" s="232">
        <f>ROUND(I2627*H2627,2)</f>
        <v>0</v>
      </c>
      <c r="BL2627" s="18" t="s">
        <v>291</v>
      </c>
      <c r="BM2627" s="231" t="s">
        <v>2477</v>
      </c>
    </row>
    <row r="2628" s="2" customFormat="1">
      <c r="A2628" s="39"/>
      <c r="B2628" s="40"/>
      <c r="C2628" s="41"/>
      <c r="D2628" s="233" t="s">
        <v>221</v>
      </c>
      <c r="E2628" s="41"/>
      <c r="F2628" s="234" t="s">
        <v>2476</v>
      </c>
      <c r="G2628" s="41"/>
      <c r="H2628" s="41"/>
      <c r="I2628" s="235"/>
      <c r="J2628" s="41"/>
      <c r="K2628" s="41"/>
      <c r="L2628" s="45"/>
      <c r="M2628" s="236"/>
      <c r="N2628" s="237"/>
      <c r="O2628" s="92"/>
      <c r="P2628" s="92"/>
      <c r="Q2628" s="92"/>
      <c r="R2628" s="92"/>
      <c r="S2628" s="92"/>
      <c r="T2628" s="93"/>
      <c r="U2628" s="39"/>
      <c r="V2628" s="39"/>
      <c r="W2628" s="39"/>
      <c r="X2628" s="39"/>
      <c r="Y2628" s="39"/>
      <c r="Z2628" s="39"/>
      <c r="AA2628" s="39"/>
      <c r="AB2628" s="39"/>
      <c r="AC2628" s="39"/>
      <c r="AD2628" s="39"/>
      <c r="AE2628" s="39"/>
      <c r="AT2628" s="18" t="s">
        <v>221</v>
      </c>
      <c r="AU2628" s="18" t="s">
        <v>90</v>
      </c>
    </row>
    <row r="2629" s="13" customFormat="1">
      <c r="A2629" s="13"/>
      <c r="B2629" s="252"/>
      <c r="C2629" s="253"/>
      <c r="D2629" s="233" t="s">
        <v>364</v>
      </c>
      <c r="E2629" s="254" t="s">
        <v>1</v>
      </c>
      <c r="F2629" s="255" t="s">
        <v>2322</v>
      </c>
      <c r="G2629" s="253"/>
      <c r="H2629" s="254" t="s">
        <v>1</v>
      </c>
      <c r="I2629" s="256"/>
      <c r="J2629" s="253"/>
      <c r="K2629" s="253"/>
      <c r="L2629" s="257"/>
      <c r="M2629" s="258"/>
      <c r="N2629" s="259"/>
      <c r="O2629" s="259"/>
      <c r="P2629" s="259"/>
      <c r="Q2629" s="259"/>
      <c r="R2629" s="259"/>
      <c r="S2629" s="259"/>
      <c r="T2629" s="260"/>
      <c r="U2629" s="13"/>
      <c r="V2629" s="13"/>
      <c r="W2629" s="13"/>
      <c r="X2629" s="13"/>
      <c r="Y2629" s="13"/>
      <c r="Z2629" s="13"/>
      <c r="AA2629" s="13"/>
      <c r="AB2629" s="13"/>
      <c r="AC2629" s="13"/>
      <c r="AD2629" s="13"/>
      <c r="AE2629" s="13"/>
      <c r="AT2629" s="261" t="s">
        <v>364</v>
      </c>
      <c r="AU2629" s="261" t="s">
        <v>90</v>
      </c>
      <c r="AV2629" s="13" t="s">
        <v>88</v>
      </c>
      <c r="AW2629" s="13" t="s">
        <v>36</v>
      </c>
      <c r="AX2629" s="13" t="s">
        <v>81</v>
      </c>
      <c r="AY2629" s="261" t="s">
        <v>215</v>
      </c>
    </row>
    <row r="2630" s="14" customFormat="1">
      <c r="A2630" s="14"/>
      <c r="B2630" s="262"/>
      <c r="C2630" s="263"/>
      <c r="D2630" s="233" t="s">
        <v>364</v>
      </c>
      <c r="E2630" s="264" t="s">
        <v>1</v>
      </c>
      <c r="F2630" s="265" t="s">
        <v>227</v>
      </c>
      <c r="G2630" s="263"/>
      <c r="H2630" s="266">
        <v>3</v>
      </c>
      <c r="I2630" s="267"/>
      <c r="J2630" s="263"/>
      <c r="K2630" s="263"/>
      <c r="L2630" s="268"/>
      <c r="M2630" s="269"/>
      <c r="N2630" s="270"/>
      <c r="O2630" s="270"/>
      <c r="P2630" s="270"/>
      <c r="Q2630" s="270"/>
      <c r="R2630" s="270"/>
      <c r="S2630" s="270"/>
      <c r="T2630" s="271"/>
      <c r="U2630" s="14"/>
      <c r="V2630" s="14"/>
      <c r="W2630" s="14"/>
      <c r="X2630" s="14"/>
      <c r="Y2630" s="14"/>
      <c r="Z2630" s="14"/>
      <c r="AA2630" s="14"/>
      <c r="AB2630" s="14"/>
      <c r="AC2630" s="14"/>
      <c r="AD2630" s="14"/>
      <c r="AE2630" s="14"/>
      <c r="AT2630" s="272" t="s">
        <v>364</v>
      </c>
      <c r="AU2630" s="272" t="s">
        <v>90</v>
      </c>
      <c r="AV2630" s="14" t="s">
        <v>90</v>
      </c>
      <c r="AW2630" s="14" t="s">
        <v>36</v>
      </c>
      <c r="AX2630" s="14" t="s">
        <v>81</v>
      </c>
      <c r="AY2630" s="272" t="s">
        <v>215</v>
      </c>
    </row>
    <row r="2631" s="15" customFormat="1">
      <c r="A2631" s="15"/>
      <c r="B2631" s="273"/>
      <c r="C2631" s="274"/>
      <c r="D2631" s="233" t="s">
        <v>364</v>
      </c>
      <c r="E2631" s="275" t="s">
        <v>1</v>
      </c>
      <c r="F2631" s="276" t="s">
        <v>368</v>
      </c>
      <c r="G2631" s="274"/>
      <c r="H2631" s="277">
        <v>3</v>
      </c>
      <c r="I2631" s="278"/>
      <c r="J2631" s="274"/>
      <c r="K2631" s="274"/>
      <c r="L2631" s="279"/>
      <c r="M2631" s="280"/>
      <c r="N2631" s="281"/>
      <c r="O2631" s="281"/>
      <c r="P2631" s="281"/>
      <c r="Q2631" s="281"/>
      <c r="R2631" s="281"/>
      <c r="S2631" s="281"/>
      <c r="T2631" s="282"/>
      <c r="U2631" s="15"/>
      <c r="V2631" s="15"/>
      <c r="W2631" s="15"/>
      <c r="X2631" s="15"/>
      <c r="Y2631" s="15"/>
      <c r="Z2631" s="15"/>
      <c r="AA2631" s="15"/>
      <c r="AB2631" s="15"/>
      <c r="AC2631" s="15"/>
      <c r="AD2631" s="15"/>
      <c r="AE2631" s="15"/>
      <c r="AT2631" s="283" t="s">
        <v>364</v>
      </c>
      <c r="AU2631" s="283" t="s">
        <v>90</v>
      </c>
      <c r="AV2631" s="15" t="s">
        <v>214</v>
      </c>
      <c r="AW2631" s="15" t="s">
        <v>36</v>
      </c>
      <c r="AX2631" s="15" t="s">
        <v>88</v>
      </c>
      <c r="AY2631" s="283" t="s">
        <v>215</v>
      </c>
    </row>
    <row r="2632" s="2" customFormat="1" ht="33" customHeight="1">
      <c r="A2632" s="39"/>
      <c r="B2632" s="40"/>
      <c r="C2632" s="220" t="s">
        <v>2478</v>
      </c>
      <c r="D2632" s="220" t="s">
        <v>216</v>
      </c>
      <c r="E2632" s="221" t="s">
        <v>2479</v>
      </c>
      <c r="F2632" s="222" t="s">
        <v>2480</v>
      </c>
      <c r="G2632" s="223" t="s">
        <v>716</v>
      </c>
      <c r="H2632" s="224">
        <v>2</v>
      </c>
      <c r="I2632" s="225"/>
      <c r="J2632" s="226">
        <f>ROUND(I2632*H2632,2)</f>
        <v>0</v>
      </c>
      <c r="K2632" s="222" t="s">
        <v>359</v>
      </c>
      <c r="L2632" s="45"/>
      <c r="M2632" s="227" t="s">
        <v>1</v>
      </c>
      <c r="N2632" s="228" t="s">
        <v>46</v>
      </c>
      <c r="O2632" s="92"/>
      <c r="P2632" s="229">
        <f>O2632*H2632</f>
        <v>0</v>
      </c>
      <c r="Q2632" s="229">
        <v>0.018749999999999999</v>
      </c>
      <c r="R2632" s="229">
        <f>Q2632*H2632</f>
        <v>0.037499999999999999</v>
      </c>
      <c r="S2632" s="229">
        <v>0</v>
      </c>
      <c r="T2632" s="230">
        <f>S2632*H2632</f>
        <v>0</v>
      </c>
      <c r="U2632" s="39"/>
      <c r="V2632" s="39"/>
      <c r="W2632" s="39"/>
      <c r="X2632" s="39"/>
      <c r="Y2632" s="39"/>
      <c r="Z2632" s="39"/>
      <c r="AA2632" s="39"/>
      <c r="AB2632" s="39"/>
      <c r="AC2632" s="39"/>
      <c r="AD2632" s="39"/>
      <c r="AE2632" s="39"/>
      <c r="AR2632" s="231" t="s">
        <v>291</v>
      </c>
      <c r="AT2632" s="231" t="s">
        <v>216</v>
      </c>
      <c r="AU2632" s="231" t="s">
        <v>90</v>
      </c>
      <c r="AY2632" s="18" t="s">
        <v>215</v>
      </c>
      <c r="BE2632" s="232">
        <f>IF(N2632="základní",J2632,0)</f>
        <v>0</v>
      </c>
      <c r="BF2632" s="232">
        <f>IF(N2632="snížená",J2632,0)</f>
        <v>0</v>
      </c>
      <c r="BG2632" s="232">
        <f>IF(N2632="zákl. přenesená",J2632,0)</f>
        <v>0</v>
      </c>
      <c r="BH2632" s="232">
        <f>IF(N2632="sníž. přenesená",J2632,0)</f>
        <v>0</v>
      </c>
      <c r="BI2632" s="232">
        <f>IF(N2632="nulová",J2632,0)</f>
        <v>0</v>
      </c>
      <c r="BJ2632" s="18" t="s">
        <v>88</v>
      </c>
      <c r="BK2632" s="232">
        <f>ROUND(I2632*H2632,2)</f>
        <v>0</v>
      </c>
      <c r="BL2632" s="18" t="s">
        <v>291</v>
      </c>
      <c r="BM2632" s="231" t="s">
        <v>2481</v>
      </c>
    </row>
    <row r="2633" s="2" customFormat="1">
      <c r="A2633" s="39"/>
      <c r="B2633" s="40"/>
      <c r="C2633" s="41"/>
      <c r="D2633" s="233" t="s">
        <v>221</v>
      </c>
      <c r="E2633" s="41"/>
      <c r="F2633" s="234" t="s">
        <v>2482</v>
      </c>
      <c r="G2633" s="41"/>
      <c r="H2633" s="41"/>
      <c r="I2633" s="235"/>
      <c r="J2633" s="41"/>
      <c r="K2633" s="41"/>
      <c r="L2633" s="45"/>
      <c r="M2633" s="236"/>
      <c r="N2633" s="237"/>
      <c r="O2633" s="92"/>
      <c r="P2633" s="92"/>
      <c r="Q2633" s="92"/>
      <c r="R2633" s="92"/>
      <c r="S2633" s="92"/>
      <c r="T2633" s="93"/>
      <c r="U2633" s="39"/>
      <c r="V2633" s="39"/>
      <c r="W2633" s="39"/>
      <c r="X2633" s="39"/>
      <c r="Y2633" s="39"/>
      <c r="Z2633" s="39"/>
      <c r="AA2633" s="39"/>
      <c r="AB2633" s="39"/>
      <c r="AC2633" s="39"/>
      <c r="AD2633" s="39"/>
      <c r="AE2633" s="39"/>
      <c r="AT2633" s="18" t="s">
        <v>221</v>
      </c>
      <c r="AU2633" s="18" t="s">
        <v>90</v>
      </c>
    </row>
    <row r="2634" s="2" customFormat="1">
      <c r="A2634" s="39"/>
      <c r="B2634" s="40"/>
      <c r="C2634" s="41"/>
      <c r="D2634" s="250" t="s">
        <v>362</v>
      </c>
      <c r="E2634" s="41"/>
      <c r="F2634" s="251" t="s">
        <v>2483</v>
      </c>
      <c r="G2634" s="41"/>
      <c r="H2634" s="41"/>
      <c r="I2634" s="235"/>
      <c r="J2634" s="41"/>
      <c r="K2634" s="41"/>
      <c r="L2634" s="45"/>
      <c r="M2634" s="236"/>
      <c r="N2634" s="237"/>
      <c r="O2634" s="92"/>
      <c r="P2634" s="92"/>
      <c r="Q2634" s="92"/>
      <c r="R2634" s="92"/>
      <c r="S2634" s="92"/>
      <c r="T2634" s="93"/>
      <c r="U2634" s="39"/>
      <c r="V2634" s="39"/>
      <c r="W2634" s="39"/>
      <c r="X2634" s="39"/>
      <c r="Y2634" s="39"/>
      <c r="Z2634" s="39"/>
      <c r="AA2634" s="39"/>
      <c r="AB2634" s="39"/>
      <c r="AC2634" s="39"/>
      <c r="AD2634" s="39"/>
      <c r="AE2634" s="39"/>
      <c r="AT2634" s="18" t="s">
        <v>362</v>
      </c>
      <c r="AU2634" s="18" t="s">
        <v>90</v>
      </c>
    </row>
    <row r="2635" s="13" customFormat="1">
      <c r="A2635" s="13"/>
      <c r="B2635" s="252"/>
      <c r="C2635" s="253"/>
      <c r="D2635" s="233" t="s">
        <v>364</v>
      </c>
      <c r="E2635" s="254" t="s">
        <v>1</v>
      </c>
      <c r="F2635" s="255" t="s">
        <v>2484</v>
      </c>
      <c r="G2635" s="253"/>
      <c r="H2635" s="254" t="s">
        <v>1</v>
      </c>
      <c r="I2635" s="256"/>
      <c r="J2635" s="253"/>
      <c r="K2635" s="253"/>
      <c r="L2635" s="257"/>
      <c r="M2635" s="258"/>
      <c r="N2635" s="259"/>
      <c r="O2635" s="259"/>
      <c r="P2635" s="259"/>
      <c r="Q2635" s="259"/>
      <c r="R2635" s="259"/>
      <c r="S2635" s="259"/>
      <c r="T2635" s="260"/>
      <c r="U2635" s="13"/>
      <c r="V2635" s="13"/>
      <c r="W2635" s="13"/>
      <c r="X2635" s="13"/>
      <c r="Y2635" s="13"/>
      <c r="Z2635" s="13"/>
      <c r="AA2635" s="13"/>
      <c r="AB2635" s="13"/>
      <c r="AC2635" s="13"/>
      <c r="AD2635" s="13"/>
      <c r="AE2635" s="13"/>
      <c r="AT2635" s="261" t="s">
        <v>364</v>
      </c>
      <c r="AU2635" s="261" t="s">
        <v>90</v>
      </c>
      <c r="AV2635" s="13" t="s">
        <v>88</v>
      </c>
      <c r="AW2635" s="13" t="s">
        <v>36</v>
      </c>
      <c r="AX2635" s="13" t="s">
        <v>81</v>
      </c>
      <c r="AY2635" s="261" t="s">
        <v>215</v>
      </c>
    </row>
    <row r="2636" s="14" customFormat="1">
      <c r="A2636" s="14"/>
      <c r="B2636" s="262"/>
      <c r="C2636" s="263"/>
      <c r="D2636" s="233" t="s">
        <v>364</v>
      </c>
      <c r="E2636" s="264" t="s">
        <v>1</v>
      </c>
      <c r="F2636" s="265" t="s">
        <v>90</v>
      </c>
      <c r="G2636" s="263"/>
      <c r="H2636" s="266">
        <v>2</v>
      </c>
      <c r="I2636" s="267"/>
      <c r="J2636" s="263"/>
      <c r="K2636" s="263"/>
      <c r="L2636" s="268"/>
      <c r="M2636" s="269"/>
      <c r="N2636" s="270"/>
      <c r="O2636" s="270"/>
      <c r="P2636" s="270"/>
      <c r="Q2636" s="270"/>
      <c r="R2636" s="270"/>
      <c r="S2636" s="270"/>
      <c r="T2636" s="271"/>
      <c r="U2636" s="14"/>
      <c r="V2636" s="14"/>
      <c r="W2636" s="14"/>
      <c r="X2636" s="14"/>
      <c r="Y2636" s="14"/>
      <c r="Z2636" s="14"/>
      <c r="AA2636" s="14"/>
      <c r="AB2636" s="14"/>
      <c r="AC2636" s="14"/>
      <c r="AD2636" s="14"/>
      <c r="AE2636" s="14"/>
      <c r="AT2636" s="272" t="s">
        <v>364</v>
      </c>
      <c r="AU2636" s="272" t="s">
        <v>90</v>
      </c>
      <c r="AV2636" s="14" t="s">
        <v>90</v>
      </c>
      <c r="AW2636" s="14" t="s">
        <v>36</v>
      </c>
      <c r="AX2636" s="14" t="s">
        <v>81</v>
      </c>
      <c r="AY2636" s="272" t="s">
        <v>215</v>
      </c>
    </row>
    <row r="2637" s="15" customFormat="1">
      <c r="A2637" s="15"/>
      <c r="B2637" s="273"/>
      <c r="C2637" s="274"/>
      <c r="D2637" s="233" t="s">
        <v>364</v>
      </c>
      <c r="E2637" s="275" t="s">
        <v>1</v>
      </c>
      <c r="F2637" s="276" t="s">
        <v>368</v>
      </c>
      <c r="G2637" s="274"/>
      <c r="H2637" s="277">
        <v>2</v>
      </c>
      <c r="I2637" s="278"/>
      <c r="J2637" s="274"/>
      <c r="K2637" s="274"/>
      <c r="L2637" s="279"/>
      <c r="M2637" s="280"/>
      <c r="N2637" s="281"/>
      <c r="O2637" s="281"/>
      <c r="P2637" s="281"/>
      <c r="Q2637" s="281"/>
      <c r="R2637" s="281"/>
      <c r="S2637" s="281"/>
      <c r="T2637" s="282"/>
      <c r="U2637" s="15"/>
      <c r="V2637" s="15"/>
      <c r="W2637" s="15"/>
      <c r="X2637" s="15"/>
      <c r="Y2637" s="15"/>
      <c r="Z2637" s="15"/>
      <c r="AA2637" s="15"/>
      <c r="AB2637" s="15"/>
      <c r="AC2637" s="15"/>
      <c r="AD2637" s="15"/>
      <c r="AE2637" s="15"/>
      <c r="AT2637" s="283" t="s">
        <v>364</v>
      </c>
      <c r="AU2637" s="283" t="s">
        <v>90</v>
      </c>
      <c r="AV2637" s="15" t="s">
        <v>214</v>
      </c>
      <c r="AW2637" s="15" t="s">
        <v>36</v>
      </c>
      <c r="AX2637" s="15" t="s">
        <v>88</v>
      </c>
      <c r="AY2637" s="283" t="s">
        <v>215</v>
      </c>
    </row>
    <row r="2638" s="2" customFormat="1" ht="24.15" customHeight="1">
      <c r="A2638" s="39"/>
      <c r="B2638" s="40"/>
      <c r="C2638" s="295" t="s">
        <v>2485</v>
      </c>
      <c r="D2638" s="295" t="s">
        <v>539</v>
      </c>
      <c r="E2638" s="296" t="s">
        <v>2486</v>
      </c>
      <c r="F2638" s="297" t="s">
        <v>2487</v>
      </c>
      <c r="G2638" s="298" t="s">
        <v>523</v>
      </c>
      <c r="H2638" s="299">
        <v>2.2000000000000002</v>
      </c>
      <c r="I2638" s="300"/>
      <c r="J2638" s="301">
        <f>ROUND(I2638*H2638,2)</f>
        <v>0</v>
      </c>
      <c r="K2638" s="297" t="s">
        <v>359</v>
      </c>
      <c r="L2638" s="302"/>
      <c r="M2638" s="303" t="s">
        <v>1</v>
      </c>
      <c r="N2638" s="304" t="s">
        <v>46</v>
      </c>
      <c r="O2638" s="92"/>
      <c r="P2638" s="229">
        <f>O2638*H2638</f>
        <v>0</v>
      </c>
      <c r="Q2638" s="229">
        <v>0.0019</v>
      </c>
      <c r="R2638" s="229">
        <f>Q2638*H2638</f>
        <v>0.0041800000000000006</v>
      </c>
      <c r="S2638" s="229">
        <v>0</v>
      </c>
      <c r="T2638" s="230">
        <f>S2638*H2638</f>
        <v>0</v>
      </c>
      <c r="U2638" s="39"/>
      <c r="V2638" s="39"/>
      <c r="W2638" s="39"/>
      <c r="X2638" s="39"/>
      <c r="Y2638" s="39"/>
      <c r="Z2638" s="39"/>
      <c r="AA2638" s="39"/>
      <c r="AB2638" s="39"/>
      <c r="AC2638" s="39"/>
      <c r="AD2638" s="39"/>
      <c r="AE2638" s="39"/>
      <c r="AR2638" s="231" t="s">
        <v>676</v>
      </c>
      <c r="AT2638" s="231" t="s">
        <v>539</v>
      </c>
      <c r="AU2638" s="231" t="s">
        <v>90</v>
      </c>
      <c r="AY2638" s="18" t="s">
        <v>215</v>
      </c>
      <c r="BE2638" s="232">
        <f>IF(N2638="základní",J2638,0)</f>
        <v>0</v>
      </c>
      <c r="BF2638" s="232">
        <f>IF(N2638="snížená",J2638,0)</f>
        <v>0</v>
      </c>
      <c r="BG2638" s="232">
        <f>IF(N2638="zákl. přenesená",J2638,0)</f>
        <v>0</v>
      </c>
      <c r="BH2638" s="232">
        <f>IF(N2638="sníž. přenesená",J2638,0)</f>
        <v>0</v>
      </c>
      <c r="BI2638" s="232">
        <f>IF(N2638="nulová",J2638,0)</f>
        <v>0</v>
      </c>
      <c r="BJ2638" s="18" t="s">
        <v>88</v>
      </c>
      <c r="BK2638" s="232">
        <f>ROUND(I2638*H2638,2)</f>
        <v>0</v>
      </c>
      <c r="BL2638" s="18" t="s">
        <v>291</v>
      </c>
      <c r="BM2638" s="231" t="s">
        <v>2488</v>
      </c>
    </row>
    <row r="2639" s="2" customFormat="1">
      <c r="A2639" s="39"/>
      <c r="B2639" s="40"/>
      <c r="C2639" s="41"/>
      <c r="D2639" s="233" t="s">
        <v>221</v>
      </c>
      <c r="E2639" s="41"/>
      <c r="F2639" s="234" t="s">
        <v>2487</v>
      </c>
      <c r="G2639" s="41"/>
      <c r="H2639" s="41"/>
      <c r="I2639" s="235"/>
      <c r="J2639" s="41"/>
      <c r="K2639" s="41"/>
      <c r="L2639" s="45"/>
      <c r="M2639" s="236"/>
      <c r="N2639" s="237"/>
      <c r="O2639" s="92"/>
      <c r="P2639" s="92"/>
      <c r="Q2639" s="92"/>
      <c r="R2639" s="92"/>
      <c r="S2639" s="92"/>
      <c r="T2639" s="93"/>
      <c r="U2639" s="39"/>
      <c r="V2639" s="39"/>
      <c r="W2639" s="39"/>
      <c r="X2639" s="39"/>
      <c r="Y2639" s="39"/>
      <c r="Z2639" s="39"/>
      <c r="AA2639" s="39"/>
      <c r="AB2639" s="39"/>
      <c r="AC2639" s="39"/>
      <c r="AD2639" s="39"/>
      <c r="AE2639" s="39"/>
      <c r="AT2639" s="18" t="s">
        <v>221</v>
      </c>
      <c r="AU2639" s="18" t="s">
        <v>90</v>
      </c>
    </row>
    <row r="2640" s="14" customFormat="1">
      <c r="A2640" s="14"/>
      <c r="B2640" s="262"/>
      <c r="C2640" s="263"/>
      <c r="D2640" s="233" t="s">
        <v>364</v>
      </c>
      <c r="E2640" s="263"/>
      <c r="F2640" s="265" t="s">
        <v>2489</v>
      </c>
      <c r="G2640" s="263"/>
      <c r="H2640" s="266">
        <v>2.2000000000000002</v>
      </c>
      <c r="I2640" s="267"/>
      <c r="J2640" s="263"/>
      <c r="K2640" s="263"/>
      <c r="L2640" s="268"/>
      <c r="M2640" s="269"/>
      <c r="N2640" s="270"/>
      <c r="O2640" s="270"/>
      <c r="P2640" s="270"/>
      <c r="Q2640" s="270"/>
      <c r="R2640" s="270"/>
      <c r="S2640" s="270"/>
      <c r="T2640" s="271"/>
      <c r="U2640" s="14"/>
      <c r="V2640" s="14"/>
      <c r="W2640" s="14"/>
      <c r="X2640" s="14"/>
      <c r="Y2640" s="14"/>
      <c r="Z2640" s="14"/>
      <c r="AA2640" s="14"/>
      <c r="AB2640" s="14"/>
      <c r="AC2640" s="14"/>
      <c r="AD2640" s="14"/>
      <c r="AE2640" s="14"/>
      <c r="AT2640" s="272" t="s">
        <v>364</v>
      </c>
      <c r="AU2640" s="272" t="s">
        <v>90</v>
      </c>
      <c r="AV2640" s="14" t="s">
        <v>90</v>
      </c>
      <c r="AW2640" s="14" t="s">
        <v>4</v>
      </c>
      <c r="AX2640" s="14" t="s">
        <v>88</v>
      </c>
      <c r="AY2640" s="272" t="s">
        <v>215</v>
      </c>
    </row>
    <row r="2641" s="2" customFormat="1" ht="16.5" customHeight="1">
      <c r="A2641" s="39"/>
      <c r="B2641" s="40"/>
      <c r="C2641" s="220" t="s">
        <v>2490</v>
      </c>
      <c r="D2641" s="220" t="s">
        <v>216</v>
      </c>
      <c r="E2641" s="221" t="s">
        <v>2491</v>
      </c>
      <c r="F2641" s="222" t="s">
        <v>2492</v>
      </c>
      <c r="G2641" s="223" t="s">
        <v>716</v>
      </c>
      <c r="H2641" s="224">
        <v>5</v>
      </c>
      <c r="I2641" s="225"/>
      <c r="J2641" s="226">
        <f>ROUND(I2641*H2641,2)</f>
        <v>0</v>
      </c>
      <c r="K2641" s="222" t="s">
        <v>2493</v>
      </c>
      <c r="L2641" s="45"/>
      <c r="M2641" s="227" t="s">
        <v>1</v>
      </c>
      <c r="N2641" s="228" t="s">
        <v>46</v>
      </c>
      <c r="O2641" s="92"/>
      <c r="P2641" s="229">
        <f>O2641*H2641</f>
        <v>0</v>
      </c>
      <c r="Q2641" s="229">
        <v>0.00011</v>
      </c>
      <c r="R2641" s="229">
        <f>Q2641*H2641</f>
        <v>0.00055000000000000003</v>
      </c>
      <c r="S2641" s="229">
        <v>0</v>
      </c>
      <c r="T2641" s="230">
        <f>S2641*H2641</f>
        <v>0</v>
      </c>
      <c r="U2641" s="39"/>
      <c r="V2641" s="39"/>
      <c r="W2641" s="39"/>
      <c r="X2641" s="39"/>
      <c r="Y2641" s="39"/>
      <c r="Z2641" s="39"/>
      <c r="AA2641" s="39"/>
      <c r="AB2641" s="39"/>
      <c r="AC2641" s="39"/>
      <c r="AD2641" s="39"/>
      <c r="AE2641" s="39"/>
      <c r="AR2641" s="231" t="s">
        <v>291</v>
      </c>
      <c r="AT2641" s="231" t="s">
        <v>216</v>
      </c>
      <c r="AU2641" s="231" t="s">
        <v>90</v>
      </c>
      <c r="AY2641" s="18" t="s">
        <v>215</v>
      </c>
      <c r="BE2641" s="232">
        <f>IF(N2641="základní",J2641,0)</f>
        <v>0</v>
      </c>
      <c r="BF2641" s="232">
        <f>IF(N2641="snížená",J2641,0)</f>
        <v>0</v>
      </c>
      <c r="BG2641" s="232">
        <f>IF(N2641="zákl. přenesená",J2641,0)</f>
        <v>0</v>
      </c>
      <c r="BH2641" s="232">
        <f>IF(N2641="sníž. přenesená",J2641,0)</f>
        <v>0</v>
      </c>
      <c r="BI2641" s="232">
        <f>IF(N2641="nulová",J2641,0)</f>
        <v>0</v>
      </c>
      <c r="BJ2641" s="18" t="s">
        <v>88</v>
      </c>
      <c r="BK2641" s="232">
        <f>ROUND(I2641*H2641,2)</f>
        <v>0</v>
      </c>
      <c r="BL2641" s="18" t="s">
        <v>291</v>
      </c>
      <c r="BM2641" s="231" t="s">
        <v>2494</v>
      </c>
    </row>
    <row r="2642" s="2" customFormat="1">
      <c r="A2642" s="39"/>
      <c r="B2642" s="40"/>
      <c r="C2642" s="41"/>
      <c r="D2642" s="233" t="s">
        <v>221</v>
      </c>
      <c r="E2642" s="41"/>
      <c r="F2642" s="234" t="s">
        <v>2495</v>
      </c>
      <c r="G2642" s="41"/>
      <c r="H2642" s="41"/>
      <c r="I2642" s="235"/>
      <c r="J2642" s="41"/>
      <c r="K2642" s="41"/>
      <c r="L2642" s="45"/>
      <c r="M2642" s="236"/>
      <c r="N2642" s="237"/>
      <c r="O2642" s="92"/>
      <c r="P2642" s="92"/>
      <c r="Q2642" s="92"/>
      <c r="R2642" s="92"/>
      <c r="S2642" s="92"/>
      <c r="T2642" s="93"/>
      <c r="U2642" s="39"/>
      <c r="V2642" s="39"/>
      <c r="W2642" s="39"/>
      <c r="X2642" s="39"/>
      <c r="Y2642" s="39"/>
      <c r="Z2642" s="39"/>
      <c r="AA2642" s="39"/>
      <c r="AB2642" s="39"/>
      <c r="AC2642" s="39"/>
      <c r="AD2642" s="39"/>
      <c r="AE2642" s="39"/>
      <c r="AT2642" s="18" t="s">
        <v>221</v>
      </c>
      <c r="AU2642" s="18" t="s">
        <v>90</v>
      </c>
    </row>
    <row r="2643" s="2" customFormat="1" ht="33" customHeight="1">
      <c r="A2643" s="39"/>
      <c r="B2643" s="40"/>
      <c r="C2643" s="295" t="s">
        <v>2496</v>
      </c>
      <c r="D2643" s="295" t="s">
        <v>539</v>
      </c>
      <c r="E2643" s="296" t="s">
        <v>2497</v>
      </c>
      <c r="F2643" s="297" t="s">
        <v>2498</v>
      </c>
      <c r="G2643" s="298" t="s">
        <v>716</v>
      </c>
      <c r="H2643" s="299">
        <v>3</v>
      </c>
      <c r="I2643" s="300"/>
      <c r="J2643" s="301">
        <f>ROUND(I2643*H2643,2)</f>
        <v>0</v>
      </c>
      <c r="K2643" s="297" t="s">
        <v>359</v>
      </c>
      <c r="L2643" s="302"/>
      <c r="M2643" s="303" t="s">
        <v>1</v>
      </c>
      <c r="N2643" s="304" t="s">
        <v>46</v>
      </c>
      <c r="O2643" s="92"/>
      <c r="P2643" s="229">
        <f>O2643*H2643</f>
        <v>0</v>
      </c>
      <c r="Q2643" s="229">
        <v>0.0020500000000000002</v>
      </c>
      <c r="R2643" s="229">
        <f>Q2643*H2643</f>
        <v>0.006150000000000001</v>
      </c>
      <c r="S2643" s="229">
        <v>0</v>
      </c>
      <c r="T2643" s="230">
        <f>S2643*H2643</f>
        <v>0</v>
      </c>
      <c r="U2643" s="39"/>
      <c r="V2643" s="39"/>
      <c r="W2643" s="39"/>
      <c r="X2643" s="39"/>
      <c r="Y2643" s="39"/>
      <c r="Z2643" s="39"/>
      <c r="AA2643" s="39"/>
      <c r="AB2643" s="39"/>
      <c r="AC2643" s="39"/>
      <c r="AD2643" s="39"/>
      <c r="AE2643" s="39"/>
      <c r="AR2643" s="231" t="s">
        <v>676</v>
      </c>
      <c r="AT2643" s="231" t="s">
        <v>539</v>
      </c>
      <c r="AU2643" s="231" t="s">
        <v>90</v>
      </c>
      <c r="AY2643" s="18" t="s">
        <v>215</v>
      </c>
      <c r="BE2643" s="232">
        <f>IF(N2643="základní",J2643,0)</f>
        <v>0</v>
      </c>
      <c r="BF2643" s="232">
        <f>IF(N2643="snížená",J2643,0)</f>
        <v>0</v>
      </c>
      <c r="BG2643" s="232">
        <f>IF(N2643="zákl. přenesená",J2643,0)</f>
        <v>0</v>
      </c>
      <c r="BH2643" s="232">
        <f>IF(N2643="sníž. přenesená",J2643,0)</f>
        <v>0</v>
      </c>
      <c r="BI2643" s="232">
        <f>IF(N2643="nulová",J2643,0)</f>
        <v>0</v>
      </c>
      <c r="BJ2643" s="18" t="s">
        <v>88</v>
      </c>
      <c r="BK2643" s="232">
        <f>ROUND(I2643*H2643,2)</f>
        <v>0</v>
      </c>
      <c r="BL2643" s="18" t="s">
        <v>291</v>
      </c>
      <c r="BM2643" s="231" t="s">
        <v>2499</v>
      </c>
    </row>
    <row r="2644" s="2" customFormat="1">
      <c r="A2644" s="39"/>
      <c r="B2644" s="40"/>
      <c r="C2644" s="41"/>
      <c r="D2644" s="233" t="s">
        <v>221</v>
      </c>
      <c r="E2644" s="41"/>
      <c r="F2644" s="234" t="s">
        <v>2498</v>
      </c>
      <c r="G2644" s="41"/>
      <c r="H2644" s="41"/>
      <c r="I2644" s="235"/>
      <c r="J2644" s="41"/>
      <c r="K2644" s="41"/>
      <c r="L2644" s="45"/>
      <c r="M2644" s="236"/>
      <c r="N2644" s="237"/>
      <c r="O2644" s="92"/>
      <c r="P2644" s="92"/>
      <c r="Q2644" s="92"/>
      <c r="R2644" s="92"/>
      <c r="S2644" s="92"/>
      <c r="T2644" s="93"/>
      <c r="U2644" s="39"/>
      <c r="V2644" s="39"/>
      <c r="W2644" s="39"/>
      <c r="X2644" s="39"/>
      <c r="Y2644" s="39"/>
      <c r="Z2644" s="39"/>
      <c r="AA2644" s="39"/>
      <c r="AB2644" s="39"/>
      <c r="AC2644" s="39"/>
      <c r="AD2644" s="39"/>
      <c r="AE2644" s="39"/>
      <c r="AT2644" s="18" t="s">
        <v>221</v>
      </c>
      <c r="AU2644" s="18" t="s">
        <v>90</v>
      </c>
    </row>
    <row r="2645" s="13" customFormat="1">
      <c r="A2645" s="13"/>
      <c r="B2645" s="252"/>
      <c r="C2645" s="253"/>
      <c r="D2645" s="233" t="s">
        <v>364</v>
      </c>
      <c r="E2645" s="254" t="s">
        <v>1</v>
      </c>
      <c r="F2645" s="255" t="s">
        <v>2500</v>
      </c>
      <c r="G2645" s="253"/>
      <c r="H2645" s="254" t="s">
        <v>1</v>
      </c>
      <c r="I2645" s="256"/>
      <c r="J2645" s="253"/>
      <c r="K2645" s="253"/>
      <c r="L2645" s="257"/>
      <c r="M2645" s="258"/>
      <c r="N2645" s="259"/>
      <c r="O2645" s="259"/>
      <c r="P2645" s="259"/>
      <c r="Q2645" s="259"/>
      <c r="R2645" s="259"/>
      <c r="S2645" s="259"/>
      <c r="T2645" s="260"/>
      <c r="U2645" s="13"/>
      <c r="V2645" s="13"/>
      <c r="W2645" s="13"/>
      <c r="X2645" s="13"/>
      <c r="Y2645" s="13"/>
      <c r="Z2645" s="13"/>
      <c r="AA2645" s="13"/>
      <c r="AB2645" s="13"/>
      <c r="AC2645" s="13"/>
      <c r="AD2645" s="13"/>
      <c r="AE2645" s="13"/>
      <c r="AT2645" s="261" t="s">
        <v>364</v>
      </c>
      <c r="AU2645" s="261" t="s">
        <v>90</v>
      </c>
      <c r="AV2645" s="13" t="s">
        <v>88</v>
      </c>
      <c r="AW2645" s="13" t="s">
        <v>36</v>
      </c>
      <c r="AX2645" s="13" t="s">
        <v>81</v>
      </c>
      <c r="AY2645" s="261" t="s">
        <v>215</v>
      </c>
    </row>
    <row r="2646" s="14" customFormat="1">
      <c r="A2646" s="14"/>
      <c r="B2646" s="262"/>
      <c r="C2646" s="263"/>
      <c r="D2646" s="233" t="s">
        <v>364</v>
      </c>
      <c r="E2646" s="264" t="s">
        <v>1</v>
      </c>
      <c r="F2646" s="265" t="s">
        <v>227</v>
      </c>
      <c r="G2646" s="263"/>
      <c r="H2646" s="266">
        <v>3</v>
      </c>
      <c r="I2646" s="267"/>
      <c r="J2646" s="263"/>
      <c r="K2646" s="263"/>
      <c r="L2646" s="268"/>
      <c r="M2646" s="269"/>
      <c r="N2646" s="270"/>
      <c r="O2646" s="270"/>
      <c r="P2646" s="270"/>
      <c r="Q2646" s="270"/>
      <c r="R2646" s="270"/>
      <c r="S2646" s="270"/>
      <c r="T2646" s="271"/>
      <c r="U2646" s="14"/>
      <c r="V2646" s="14"/>
      <c r="W2646" s="14"/>
      <c r="X2646" s="14"/>
      <c r="Y2646" s="14"/>
      <c r="Z2646" s="14"/>
      <c r="AA2646" s="14"/>
      <c r="AB2646" s="14"/>
      <c r="AC2646" s="14"/>
      <c r="AD2646" s="14"/>
      <c r="AE2646" s="14"/>
      <c r="AT2646" s="272" t="s">
        <v>364</v>
      </c>
      <c r="AU2646" s="272" t="s">
        <v>90</v>
      </c>
      <c r="AV2646" s="14" t="s">
        <v>90</v>
      </c>
      <c r="AW2646" s="14" t="s">
        <v>36</v>
      </c>
      <c r="AX2646" s="14" t="s">
        <v>81</v>
      </c>
      <c r="AY2646" s="272" t="s">
        <v>215</v>
      </c>
    </row>
    <row r="2647" s="15" customFormat="1">
      <c r="A2647" s="15"/>
      <c r="B2647" s="273"/>
      <c r="C2647" s="274"/>
      <c r="D2647" s="233" t="s">
        <v>364</v>
      </c>
      <c r="E2647" s="275" t="s">
        <v>1</v>
      </c>
      <c r="F2647" s="276" t="s">
        <v>368</v>
      </c>
      <c r="G2647" s="274"/>
      <c r="H2647" s="277">
        <v>3</v>
      </c>
      <c r="I2647" s="278"/>
      <c r="J2647" s="274"/>
      <c r="K2647" s="274"/>
      <c r="L2647" s="279"/>
      <c r="M2647" s="280"/>
      <c r="N2647" s="281"/>
      <c r="O2647" s="281"/>
      <c r="P2647" s="281"/>
      <c r="Q2647" s="281"/>
      <c r="R2647" s="281"/>
      <c r="S2647" s="281"/>
      <c r="T2647" s="282"/>
      <c r="U2647" s="15"/>
      <c r="V2647" s="15"/>
      <c r="W2647" s="15"/>
      <c r="X2647" s="15"/>
      <c r="Y2647" s="15"/>
      <c r="Z2647" s="15"/>
      <c r="AA2647" s="15"/>
      <c r="AB2647" s="15"/>
      <c r="AC2647" s="15"/>
      <c r="AD2647" s="15"/>
      <c r="AE2647" s="15"/>
      <c r="AT2647" s="283" t="s">
        <v>364</v>
      </c>
      <c r="AU2647" s="283" t="s">
        <v>90</v>
      </c>
      <c r="AV2647" s="15" t="s">
        <v>214</v>
      </c>
      <c r="AW2647" s="15" t="s">
        <v>36</v>
      </c>
      <c r="AX2647" s="15" t="s">
        <v>88</v>
      </c>
      <c r="AY2647" s="283" t="s">
        <v>215</v>
      </c>
    </row>
    <row r="2648" s="2" customFormat="1" ht="24.15" customHeight="1">
      <c r="A2648" s="39"/>
      <c r="B2648" s="40"/>
      <c r="C2648" s="295" t="s">
        <v>2501</v>
      </c>
      <c r="D2648" s="295" t="s">
        <v>539</v>
      </c>
      <c r="E2648" s="296" t="s">
        <v>2502</v>
      </c>
      <c r="F2648" s="297" t="s">
        <v>2503</v>
      </c>
      <c r="G2648" s="298" t="s">
        <v>716</v>
      </c>
      <c r="H2648" s="299">
        <v>2</v>
      </c>
      <c r="I2648" s="300"/>
      <c r="J2648" s="301">
        <f>ROUND(I2648*H2648,2)</f>
        <v>0</v>
      </c>
      <c r="K2648" s="297" t="s">
        <v>1</v>
      </c>
      <c r="L2648" s="302"/>
      <c r="M2648" s="303" t="s">
        <v>1</v>
      </c>
      <c r="N2648" s="304" t="s">
        <v>46</v>
      </c>
      <c r="O2648" s="92"/>
      <c r="P2648" s="229">
        <f>O2648*H2648</f>
        <v>0</v>
      </c>
      <c r="Q2648" s="229">
        <v>0.0020500000000000002</v>
      </c>
      <c r="R2648" s="229">
        <f>Q2648*H2648</f>
        <v>0.0041000000000000003</v>
      </c>
      <c r="S2648" s="229">
        <v>0</v>
      </c>
      <c r="T2648" s="230">
        <f>S2648*H2648</f>
        <v>0</v>
      </c>
      <c r="U2648" s="39"/>
      <c r="V2648" s="39"/>
      <c r="W2648" s="39"/>
      <c r="X2648" s="39"/>
      <c r="Y2648" s="39"/>
      <c r="Z2648" s="39"/>
      <c r="AA2648" s="39"/>
      <c r="AB2648" s="39"/>
      <c r="AC2648" s="39"/>
      <c r="AD2648" s="39"/>
      <c r="AE2648" s="39"/>
      <c r="AR2648" s="231" t="s">
        <v>676</v>
      </c>
      <c r="AT2648" s="231" t="s">
        <v>539</v>
      </c>
      <c r="AU2648" s="231" t="s">
        <v>90</v>
      </c>
      <c r="AY2648" s="18" t="s">
        <v>215</v>
      </c>
      <c r="BE2648" s="232">
        <f>IF(N2648="základní",J2648,0)</f>
        <v>0</v>
      </c>
      <c r="BF2648" s="232">
        <f>IF(N2648="snížená",J2648,0)</f>
        <v>0</v>
      </c>
      <c r="BG2648" s="232">
        <f>IF(N2648="zákl. přenesená",J2648,0)</f>
        <v>0</v>
      </c>
      <c r="BH2648" s="232">
        <f>IF(N2648="sníž. přenesená",J2648,0)</f>
        <v>0</v>
      </c>
      <c r="BI2648" s="232">
        <f>IF(N2648="nulová",J2648,0)</f>
        <v>0</v>
      </c>
      <c r="BJ2648" s="18" t="s">
        <v>88</v>
      </c>
      <c r="BK2648" s="232">
        <f>ROUND(I2648*H2648,2)</f>
        <v>0</v>
      </c>
      <c r="BL2648" s="18" t="s">
        <v>291</v>
      </c>
      <c r="BM2648" s="231" t="s">
        <v>2504</v>
      </c>
    </row>
    <row r="2649" s="2" customFormat="1">
      <c r="A2649" s="39"/>
      <c r="B2649" s="40"/>
      <c r="C2649" s="41"/>
      <c r="D2649" s="233" t="s">
        <v>221</v>
      </c>
      <c r="E2649" s="41"/>
      <c r="F2649" s="234" t="s">
        <v>2498</v>
      </c>
      <c r="G2649" s="41"/>
      <c r="H2649" s="41"/>
      <c r="I2649" s="235"/>
      <c r="J2649" s="41"/>
      <c r="K2649" s="41"/>
      <c r="L2649" s="45"/>
      <c r="M2649" s="236"/>
      <c r="N2649" s="237"/>
      <c r="O2649" s="92"/>
      <c r="P2649" s="92"/>
      <c r="Q2649" s="92"/>
      <c r="R2649" s="92"/>
      <c r="S2649" s="92"/>
      <c r="T2649" s="93"/>
      <c r="U2649" s="39"/>
      <c r="V2649" s="39"/>
      <c r="W2649" s="39"/>
      <c r="X2649" s="39"/>
      <c r="Y2649" s="39"/>
      <c r="Z2649" s="39"/>
      <c r="AA2649" s="39"/>
      <c r="AB2649" s="39"/>
      <c r="AC2649" s="39"/>
      <c r="AD2649" s="39"/>
      <c r="AE2649" s="39"/>
      <c r="AT2649" s="18" t="s">
        <v>221</v>
      </c>
      <c r="AU2649" s="18" t="s">
        <v>90</v>
      </c>
    </row>
    <row r="2650" s="2" customFormat="1" ht="24.15" customHeight="1">
      <c r="A2650" s="39"/>
      <c r="B2650" s="40"/>
      <c r="C2650" s="220" t="s">
        <v>2505</v>
      </c>
      <c r="D2650" s="220" t="s">
        <v>216</v>
      </c>
      <c r="E2650" s="221" t="s">
        <v>2506</v>
      </c>
      <c r="F2650" s="222" t="s">
        <v>2507</v>
      </c>
      <c r="G2650" s="223" t="s">
        <v>583</v>
      </c>
      <c r="H2650" s="224">
        <v>9.5050000000000008</v>
      </c>
      <c r="I2650" s="225"/>
      <c r="J2650" s="226">
        <f>ROUND(I2650*H2650,2)</f>
        <v>0</v>
      </c>
      <c r="K2650" s="222" t="s">
        <v>359</v>
      </c>
      <c r="L2650" s="45"/>
      <c r="M2650" s="227" t="s">
        <v>1</v>
      </c>
      <c r="N2650" s="228" t="s">
        <v>46</v>
      </c>
      <c r="O2650" s="92"/>
      <c r="P2650" s="229">
        <f>O2650*H2650</f>
        <v>0</v>
      </c>
      <c r="Q2650" s="229">
        <v>0</v>
      </c>
      <c r="R2650" s="229">
        <f>Q2650*H2650</f>
        <v>0</v>
      </c>
      <c r="S2650" s="229">
        <v>0</v>
      </c>
      <c r="T2650" s="230">
        <f>S2650*H2650</f>
        <v>0</v>
      </c>
      <c r="U2650" s="39"/>
      <c r="V2650" s="39"/>
      <c r="W2650" s="39"/>
      <c r="X2650" s="39"/>
      <c r="Y2650" s="39"/>
      <c r="Z2650" s="39"/>
      <c r="AA2650" s="39"/>
      <c r="AB2650" s="39"/>
      <c r="AC2650" s="39"/>
      <c r="AD2650" s="39"/>
      <c r="AE2650" s="39"/>
      <c r="AR2650" s="231" t="s">
        <v>291</v>
      </c>
      <c r="AT2650" s="231" t="s">
        <v>216</v>
      </c>
      <c r="AU2650" s="231" t="s">
        <v>90</v>
      </c>
      <c r="AY2650" s="18" t="s">
        <v>215</v>
      </c>
      <c r="BE2650" s="232">
        <f>IF(N2650="základní",J2650,0)</f>
        <v>0</v>
      </c>
      <c r="BF2650" s="232">
        <f>IF(N2650="snížená",J2650,0)</f>
        <v>0</v>
      </c>
      <c r="BG2650" s="232">
        <f>IF(N2650="zákl. přenesená",J2650,0)</f>
        <v>0</v>
      </c>
      <c r="BH2650" s="232">
        <f>IF(N2650="sníž. přenesená",J2650,0)</f>
        <v>0</v>
      </c>
      <c r="BI2650" s="232">
        <f>IF(N2650="nulová",J2650,0)</f>
        <v>0</v>
      </c>
      <c r="BJ2650" s="18" t="s">
        <v>88</v>
      </c>
      <c r="BK2650" s="232">
        <f>ROUND(I2650*H2650,2)</f>
        <v>0</v>
      </c>
      <c r="BL2650" s="18" t="s">
        <v>291</v>
      </c>
      <c r="BM2650" s="231" t="s">
        <v>2508</v>
      </c>
    </row>
    <row r="2651" s="2" customFormat="1">
      <c r="A2651" s="39"/>
      <c r="B2651" s="40"/>
      <c r="C2651" s="41"/>
      <c r="D2651" s="233" t="s">
        <v>221</v>
      </c>
      <c r="E2651" s="41"/>
      <c r="F2651" s="234" t="s">
        <v>2509</v>
      </c>
      <c r="G2651" s="41"/>
      <c r="H2651" s="41"/>
      <c r="I2651" s="235"/>
      <c r="J2651" s="41"/>
      <c r="K2651" s="41"/>
      <c r="L2651" s="45"/>
      <c r="M2651" s="236"/>
      <c r="N2651" s="237"/>
      <c r="O2651" s="92"/>
      <c r="P2651" s="92"/>
      <c r="Q2651" s="92"/>
      <c r="R2651" s="92"/>
      <c r="S2651" s="92"/>
      <c r="T2651" s="93"/>
      <c r="U2651" s="39"/>
      <c r="V2651" s="39"/>
      <c r="W2651" s="39"/>
      <c r="X2651" s="39"/>
      <c r="Y2651" s="39"/>
      <c r="Z2651" s="39"/>
      <c r="AA2651" s="39"/>
      <c r="AB2651" s="39"/>
      <c r="AC2651" s="39"/>
      <c r="AD2651" s="39"/>
      <c r="AE2651" s="39"/>
      <c r="AT2651" s="18" t="s">
        <v>221</v>
      </c>
      <c r="AU2651" s="18" t="s">
        <v>90</v>
      </c>
    </row>
    <row r="2652" s="2" customFormat="1">
      <c r="A2652" s="39"/>
      <c r="B2652" s="40"/>
      <c r="C2652" s="41"/>
      <c r="D2652" s="250" t="s">
        <v>362</v>
      </c>
      <c r="E2652" s="41"/>
      <c r="F2652" s="251" t="s">
        <v>2510</v>
      </c>
      <c r="G2652" s="41"/>
      <c r="H2652" s="41"/>
      <c r="I2652" s="235"/>
      <c r="J2652" s="41"/>
      <c r="K2652" s="41"/>
      <c r="L2652" s="45"/>
      <c r="M2652" s="236"/>
      <c r="N2652" s="237"/>
      <c r="O2652" s="92"/>
      <c r="P2652" s="92"/>
      <c r="Q2652" s="92"/>
      <c r="R2652" s="92"/>
      <c r="S2652" s="92"/>
      <c r="T2652" s="93"/>
      <c r="U2652" s="39"/>
      <c r="V2652" s="39"/>
      <c r="W2652" s="39"/>
      <c r="X2652" s="39"/>
      <c r="Y2652" s="39"/>
      <c r="Z2652" s="39"/>
      <c r="AA2652" s="39"/>
      <c r="AB2652" s="39"/>
      <c r="AC2652" s="39"/>
      <c r="AD2652" s="39"/>
      <c r="AE2652" s="39"/>
      <c r="AT2652" s="18" t="s">
        <v>362</v>
      </c>
      <c r="AU2652" s="18" t="s">
        <v>90</v>
      </c>
    </row>
    <row r="2653" s="11" customFormat="1" ht="22.8" customHeight="1">
      <c r="A2653" s="11"/>
      <c r="B2653" s="206"/>
      <c r="C2653" s="207"/>
      <c r="D2653" s="208" t="s">
        <v>80</v>
      </c>
      <c r="E2653" s="248" t="s">
        <v>2511</v>
      </c>
      <c r="F2653" s="248" t="s">
        <v>2512</v>
      </c>
      <c r="G2653" s="207"/>
      <c r="H2653" s="207"/>
      <c r="I2653" s="210"/>
      <c r="J2653" s="249">
        <f>BK2653</f>
        <v>0</v>
      </c>
      <c r="K2653" s="207"/>
      <c r="L2653" s="212"/>
      <c r="M2653" s="213"/>
      <c r="N2653" s="214"/>
      <c r="O2653" s="214"/>
      <c r="P2653" s="215">
        <f>SUM(P2654:P2850)</f>
        <v>0</v>
      </c>
      <c r="Q2653" s="214"/>
      <c r="R2653" s="215">
        <f>SUM(R2654:R2850)</f>
        <v>18.730621979999999</v>
      </c>
      <c r="S2653" s="214"/>
      <c r="T2653" s="216">
        <f>SUM(T2654:T2850)</f>
        <v>0</v>
      </c>
      <c r="U2653" s="11"/>
      <c r="V2653" s="11"/>
      <c r="W2653" s="11"/>
      <c r="X2653" s="11"/>
      <c r="Y2653" s="11"/>
      <c r="Z2653" s="11"/>
      <c r="AA2653" s="11"/>
      <c r="AB2653" s="11"/>
      <c r="AC2653" s="11"/>
      <c r="AD2653" s="11"/>
      <c r="AE2653" s="11"/>
      <c r="AR2653" s="217" t="s">
        <v>90</v>
      </c>
      <c r="AT2653" s="218" t="s">
        <v>80</v>
      </c>
      <c r="AU2653" s="218" t="s">
        <v>88</v>
      </c>
      <c r="AY2653" s="217" t="s">
        <v>215</v>
      </c>
      <c r="BK2653" s="219">
        <f>SUM(BK2654:BK2850)</f>
        <v>0</v>
      </c>
    </row>
    <row r="2654" s="2" customFormat="1" ht="24.15" customHeight="1">
      <c r="A2654" s="39"/>
      <c r="B2654" s="40"/>
      <c r="C2654" s="220" t="s">
        <v>2513</v>
      </c>
      <c r="D2654" s="220" t="s">
        <v>216</v>
      </c>
      <c r="E2654" s="221" t="s">
        <v>2514</v>
      </c>
      <c r="F2654" s="222" t="s">
        <v>2515</v>
      </c>
      <c r="G2654" s="223" t="s">
        <v>523</v>
      </c>
      <c r="H2654" s="224">
        <v>234.91</v>
      </c>
      <c r="I2654" s="225"/>
      <c r="J2654" s="226">
        <f>ROUND(I2654*H2654,2)</f>
        <v>0</v>
      </c>
      <c r="K2654" s="222" t="s">
        <v>359</v>
      </c>
      <c r="L2654" s="45"/>
      <c r="M2654" s="227" t="s">
        <v>1</v>
      </c>
      <c r="N2654" s="228" t="s">
        <v>46</v>
      </c>
      <c r="O2654" s="92"/>
      <c r="P2654" s="229">
        <f>O2654*H2654</f>
        <v>0</v>
      </c>
      <c r="Q2654" s="229">
        <v>0</v>
      </c>
      <c r="R2654" s="229">
        <f>Q2654*H2654</f>
        <v>0</v>
      </c>
      <c r="S2654" s="229">
        <v>0</v>
      </c>
      <c r="T2654" s="230">
        <f>S2654*H2654</f>
        <v>0</v>
      </c>
      <c r="U2654" s="39"/>
      <c r="V2654" s="39"/>
      <c r="W2654" s="39"/>
      <c r="X2654" s="39"/>
      <c r="Y2654" s="39"/>
      <c r="Z2654" s="39"/>
      <c r="AA2654" s="39"/>
      <c r="AB2654" s="39"/>
      <c r="AC2654" s="39"/>
      <c r="AD2654" s="39"/>
      <c r="AE2654" s="39"/>
      <c r="AR2654" s="231" t="s">
        <v>291</v>
      </c>
      <c r="AT2654" s="231" t="s">
        <v>216</v>
      </c>
      <c r="AU2654" s="231" t="s">
        <v>90</v>
      </c>
      <c r="AY2654" s="18" t="s">
        <v>215</v>
      </c>
      <c r="BE2654" s="232">
        <f>IF(N2654="základní",J2654,0)</f>
        <v>0</v>
      </c>
      <c r="BF2654" s="232">
        <f>IF(N2654="snížená",J2654,0)</f>
        <v>0</v>
      </c>
      <c r="BG2654" s="232">
        <f>IF(N2654="zákl. přenesená",J2654,0)</f>
        <v>0</v>
      </c>
      <c r="BH2654" s="232">
        <f>IF(N2654="sníž. přenesená",J2654,0)</f>
        <v>0</v>
      </c>
      <c r="BI2654" s="232">
        <f>IF(N2654="nulová",J2654,0)</f>
        <v>0</v>
      </c>
      <c r="BJ2654" s="18" t="s">
        <v>88</v>
      </c>
      <c r="BK2654" s="232">
        <f>ROUND(I2654*H2654,2)</f>
        <v>0</v>
      </c>
      <c r="BL2654" s="18" t="s">
        <v>291</v>
      </c>
      <c r="BM2654" s="231" t="s">
        <v>2516</v>
      </c>
    </row>
    <row r="2655" s="2" customFormat="1">
      <c r="A2655" s="39"/>
      <c r="B2655" s="40"/>
      <c r="C2655" s="41"/>
      <c r="D2655" s="233" t="s">
        <v>221</v>
      </c>
      <c r="E2655" s="41"/>
      <c r="F2655" s="234" t="s">
        <v>2517</v>
      </c>
      <c r="G2655" s="41"/>
      <c r="H2655" s="41"/>
      <c r="I2655" s="235"/>
      <c r="J2655" s="41"/>
      <c r="K2655" s="41"/>
      <c r="L2655" s="45"/>
      <c r="M2655" s="236"/>
      <c r="N2655" s="237"/>
      <c r="O2655" s="92"/>
      <c r="P2655" s="92"/>
      <c r="Q2655" s="92"/>
      <c r="R2655" s="92"/>
      <c r="S2655" s="92"/>
      <c r="T2655" s="93"/>
      <c r="U2655" s="39"/>
      <c r="V2655" s="39"/>
      <c r="W2655" s="39"/>
      <c r="X2655" s="39"/>
      <c r="Y2655" s="39"/>
      <c r="Z2655" s="39"/>
      <c r="AA2655" s="39"/>
      <c r="AB2655" s="39"/>
      <c r="AC2655" s="39"/>
      <c r="AD2655" s="39"/>
      <c r="AE2655" s="39"/>
      <c r="AT2655" s="18" t="s">
        <v>221</v>
      </c>
      <c r="AU2655" s="18" t="s">
        <v>90</v>
      </c>
    </row>
    <row r="2656" s="2" customFormat="1">
      <c r="A2656" s="39"/>
      <c r="B2656" s="40"/>
      <c r="C2656" s="41"/>
      <c r="D2656" s="250" t="s">
        <v>362</v>
      </c>
      <c r="E2656" s="41"/>
      <c r="F2656" s="251" t="s">
        <v>2518</v>
      </c>
      <c r="G2656" s="41"/>
      <c r="H2656" s="41"/>
      <c r="I2656" s="235"/>
      <c r="J2656" s="41"/>
      <c r="K2656" s="41"/>
      <c r="L2656" s="45"/>
      <c r="M2656" s="236"/>
      <c r="N2656" s="237"/>
      <c r="O2656" s="92"/>
      <c r="P2656" s="92"/>
      <c r="Q2656" s="92"/>
      <c r="R2656" s="92"/>
      <c r="S2656" s="92"/>
      <c r="T2656" s="93"/>
      <c r="U2656" s="39"/>
      <c r="V2656" s="39"/>
      <c r="W2656" s="39"/>
      <c r="X2656" s="39"/>
      <c r="Y2656" s="39"/>
      <c r="Z2656" s="39"/>
      <c r="AA2656" s="39"/>
      <c r="AB2656" s="39"/>
      <c r="AC2656" s="39"/>
      <c r="AD2656" s="39"/>
      <c r="AE2656" s="39"/>
      <c r="AT2656" s="18" t="s">
        <v>362</v>
      </c>
      <c r="AU2656" s="18" t="s">
        <v>90</v>
      </c>
    </row>
    <row r="2657" s="13" customFormat="1">
      <c r="A2657" s="13"/>
      <c r="B2657" s="252"/>
      <c r="C2657" s="253"/>
      <c r="D2657" s="233" t="s">
        <v>364</v>
      </c>
      <c r="E2657" s="254" t="s">
        <v>1</v>
      </c>
      <c r="F2657" s="255" t="s">
        <v>1892</v>
      </c>
      <c r="G2657" s="253"/>
      <c r="H2657" s="254" t="s">
        <v>1</v>
      </c>
      <c r="I2657" s="256"/>
      <c r="J2657" s="253"/>
      <c r="K2657" s="253"/>
      <c r="L2657" s="257"/>
      <c r="M2657" s="258"/>
      <c r="N2657" s="259"/>
      <c r="O2657" s="259"/>
      <c r="P2657" s="259"/>
      <c r="Q2657" s="259"/>
      <c r="R2657" s="259"/>
      <c r="S2657" s="259"/>
      <c r="T2657" s="260"/>
      <c r="U2657" s="13"/>
      <c r="V2657" s="13"/>
      <c r="W2657" s="13"/>
      <c r="X2657" s="13"/>
      <c r="Y2657" s="13"/>
      <c r="Z2657" s="13"/>
      <c r="AA2657" s="13"/>
      <c r="AB2657" s="13"/>
      <c r="AC2657" s="13"/>
      <c r="AD2657" s="13"/>
      <c r="AE2657" s="13"/>
      <c r="AT2657" s="261" t="s">
        <v>364</v>
      </c>
      <c r="AU2657" s="261" t="s">
        <v>90</v>
      </c>
      <c r="AV2657" s="13" t="s">
        <v>88</v>
      </c>
      <c r="AW2657" s="13" t="s">
        <v>36</v>
      </c>
      <c r="AX2657" s="13" t="s">
        <v>81</v>
      </c>
      <c r="AY2657" s="261" t="s">
        <v>215</v>
      </c>
    </row>
    <row r="2658" s="14" customFormat="1">
      <c r="A2658" s="14"/>
      <c r="B2658" s="262"/>
      <c r="C2658" s="263"/>
      <c r="D2658" s="233" t="s">
        <v>364</v>
      </c>
      <c r="E2658" s="264" t="s">
        <v>1</v>
      </c>
      <c r="F2658" s="265" t="s">
        <v>1893</v>
      </c>
      <c r="G2658" s="263"/>
      <c r="H2658" s="266">
        <v>202.97999999999999</v>
      </c>
      <c r="I2658" s="267"/>
      <c r="J2658" s="263"/>
      <c r="K2658" s="263"/>
      <c r="L2658" s="268"/>
      <c r="M2658" s="269"/>
      <c r="N2658" s="270"/>
      <c r="O2658" s="270"/>
      <c r="P2658" s="270"/>
      <c r="Q2658" s="270"/>
      <c r="R2658" s="270"/>
      <c r="S2658" s="270"/>
      <c r="T2658" s="271"/>
      <c r="U2658" s="14"/>
      <c r="V2658" s="14"/>
      <c r="W2658" s="14"/>
      <c r="X2658" s="14"/>
      <c r="Y2658" s="14"/>
      <c r="Z2658" s="14"/>
      <c r="AA2658" s="14"/>
      <c r="AB2658" s="14"/>
      <c r="AC2658" s="14"/>
      <c r="AD2658" s="14"/>
      <c r="AE2658" s="14"/>
      <c r="AT2658" s="272" t="s">
        <v>364</v>
      </c>
      <c r="AU2658" s="272" t="s">
        <v>90</v>
      </c>
      <c r="AV2658" s="14" t="s">
        <v>90</v>
      </c>
      <c r="AW2658" s="14" t="s">
        <v>36</v>
      </c>
      <c r="AX2658" s="14" t="s">
        <v>81</v>
      </c>
      <c r="AY2658" s="272" t="s">
        <v>215</v>
      </c>
    </row>
    <row r="2659" s="13" customFormat="1">
      <c r="A2659" s="13"/>
      <c r="B2659" s="252"/>
      <c r="C2659" s="253"/>
      <c r="D2659" s="233" t="s">
        <v>364</v>
      </c>
      <c r="E2659" s="254" t="s">
        <v>1</v>
      </c>
      <c r="F2659" s="255" t="s">
        <v>1894</v>
      </c>
      <c r="G2659" s="253"/>
      <c r="H2659" s="254" t="s">
        <v>1</v>
      </c>
      <c r="I2659" s="256"/>
      <c r="J2659" s="253"/>
      <c r="K2659" s="253"/>
      <c r="L2659" s="257"/>
      <c r="M2659" s="258"/>
      <c r="N2659" s="259"/>
      <c r="O2659" s="259"/>
      <c r="P2659" s="259"/>
      <c r="Q2659" s="259"/>
      <c r="R2659" s="259"/>
      <c r="S2659" s="259"/>
      <c r="T2659" s="260"/>
      <c r="U2659" s="13"/>
      <c r="V2659" s="13"/>
      <c r="W2659" s="13"/>
      <c r="X2659" s="13"/>
      <c r="Y2659" s="13"/>
      <c r="Z2659" s="13"/>
      <c r="AA2659" s="13"/>
      <c r="AB2659" s="13"/>
      <c r="AC2659" s="13"/>
      <c r="AD2659" s="13"/>
      <c r="AE2659" s="13"/>
      <c r="AT2659" s="261" t="s">
        <v>364</v>
      </c>
      <c r="AU2659" s="261" t="s">
        <v>90</v>
      </c>
      <c r="AV2659" s="13" t="s">
        <v>88</v>
      </c>
      <c r="AW2659" s="13" t="s">
        <v>36</v>
      </c>
      <c r="AX2659" s="13" t="s">
        <v>81</v>
      </c>
      <c r="AY2659" s="261" t="s">
        <v>215</v>
      </c>
    </row>
    <row r="2660" s="14" customFormat="1">
      <c r="A2660" s="14"/>
      <c r="B2660" s="262"/>
      <c r="C2660" s="263"/>
      <c r="D2660" s="233" t="s">
        <v>364</v>
      </c>
      <c r="E2660" s="264" t="s">
        <v>1</v>
      </c>
      <c r="F2660" s="265" t="s">
        <v>1895</v>
      </c>
      <c r="G2660" s="263"/>
      <c r="H2660" s="266">
        <v>31.93</v>
      </c>
      <c r="I2660" s="267"/>
      <c r="J2660" s="263"/>
      <c r="K2660" s="263"/>
      <c r="L2660" s="268"/>
      <c r="M2660" s="269"/>
      <c r="N2660" s="270"/>
      <c r="O2660" s="270"/>
      <c r="P2660" s="270"/>
      <c r="Q2660" s="270"/>
      <c r="R2660" s="270"/>
      <c r="S2660" s="270"/>
      <c r="T2660" s="271"/>
      <c r="U2660" s="14"/>
      <c r="V2660" s="14"/>
      <c r="W2660" s="14"/>
      <c r="X2660" s="14"/>
      <c r="Y2660" s="14"/>
      <c r="Z2660" s="14"/>
      <c r="AA2660" s="14"/>
      <c r="AB2660" s="14"/>
      <c r="AC2660" s="14"/>
      <c r="AD2660" s="14"/>
      <c r="AE2660" s="14"/>
      <c r="AT2660" s="272" t="s">
        <v>364</v>
      </c>
      <c r="AU2660" s="272" t="s">
        <v>90</v>
      </c>
      <c r="AV2660" s="14" t="s">
        <v>90</v>
      </c>
      <c r="AW2660" s="14" t="s">
        <v>36</v>
      </c>
      <c r="AX2660" s="14" t="s">
        <v>81</v>
      </c>
      <c r="AY2660" s="272" t="s">
        <v>215</v>
      </c>
    </row>
    <row r="2661" s="15" customFormat="1">
      <c r="A2661" s="15"/>
      <c r="B2661" s="273"/>
      <c r="C2661" s="274"/>
      <c r="D2661" s="233" t="s">
        <v>364</v>
      </c>
      <c r="E2661" s="275" t="s">
        <v>1</v>
      </c>
      <c r="F2661" s="276" t="s">
        <v>368</v>
      </c>
      <c r="G2661" s="274"/>
      <c r="H2661" s="277">
        <v>234.91</v>
      </c>
      <c r="I2661" s="278"/>
      <c r="J2661" s="274"/>
      <c r="K2661" s="274"/>
      <c r="L2661" s="279"/>
      <c r="M2661" s="280"/>
      <c r="N2661" s="281"/>
      <c r="O2661" s="281"/>
      <c r="P2661" s="281"/>
      <c r="Q2661" s="281"/>
      <c r="R2661" s="281"/>
      <c r="S2661" s="281"/>
      <c r="T2661" s="282"/>
      <c r="U2661" s="15"/>
      <c r="V2661" s="15"/>
      <c r="W2661" s="15"/>
      <c r="X2661" s="15"/>
      <c r="Y2661" s="15"/>
      <c r="Z2661" s="15"/>
      <c r="AA2661" s="15"/>
      <c r="AB2661" s="15"/>
      <c r="AC2661" s="15"/>
      <c r="AD2661" s="15"/>
      <c r="AE2661" s="15"/>
      <c r="AT2661" s="283" t="s">
        <v>364</v>
      </c>
      <c r="AU2661" s="283" t="s">
        <v>90</v>
      </c>
      <c r="AV2661" s="15" t="s">
        <v>214</v>
      </c>
      <c r="AW2661" s="15" t="s">
        <v>36</v>
      </c>
      <c r="AX2661" s="15" t="s">
        <v>88</v>
      </c>
      <c r="AY2661" s="283" t="s">
        <v>215</v>
      </c>
    </row>
    <row r="2662" s="2" customFormat="1" ht="21.75" customHeight="1">
      <c r="A2662" s="39"/>
      <c r="B2662" s="40"/>
      <c r="C2662" s="295" t="s">
        <v>2519</v>
      </c>
      <c r="D2662" s="295" t="s">
        <v>539</v>
      </c>
      <c r="E2662" s="296" t="s">
        <v>2520</v>
      </c>
      <c r="F2662" s="297" t="s">
        <v>2521</v>
      </c>
      <c r="G2662" s="298" t="s">
        <v>523</v>
      </c>
      <c r="H2662" s="299">
        <v>246.65600000000001</v>
      </c>
      <c r="I2662" s="300"/>
      <c r="J2662" s="301">
        <f>ROUND(I2662*H2662,2)</f>
        <v>0</v>
      </c>
      <c r="K2662" s="297" t="s">
        <v>1</v>
      </c>
      <c r="L2662" s="302"/>
      <c r="M2662" s="303" t="s">
        <v>1</v>
      </c>
      <c r="N2662" s="304" t="s">
        <v>46</v>
      </c>
      <c r="O2662" s="92"/>
      <c r="P2662" s="229">
        <f>O2662*H2662</f>
        <v>0</v>
      </c>
      <c r="Q2662" s="229">
        <v>0.00038999999999999999</v>
      </c>
      <c r="R2662" s="229">
        <f>Q2662*H2662</f>
        <v>0.096195840000000005</v>
      </c>
      <c r="S2662" s="229">
        <v>0</v>
      </c>
      <c r="T2662" s="230">
        <f>S2662*H2662</f>
        <v>0</v>
      </c>
      <c r="U2662" s="39"/>
      <c r="V2662" s="39"/>
      <c r="W2662" s="39"/>
      <c r="X2662" s="39"/>
      <c r="Y2662" s="39"/>
      <c r="Z2662" s="39"/>
      <c r="AA2662" s="39"/>
      <c r="AB2662" s="39"/>
      <c r="AC2662" s="39"/>
      <c r="AD2662" s="39"/>
      <c r="AE2662" s="39"/>
      <c r="AR2662" s="231" t="s">
        <v>676</v>
      </c>
      <c r="AT2662" s="231" t="s">
        <v>539</v>
      </c>
      <c r="AU2662" s="231" t="s">
        <v>90</v>
      </c>
      <c r="AY2662" s="18" t="s">
        <v>215</v>
      </c>
      <c r="BE2662" s="232">
        <f>IF(N2662="základní",J2662,0)</f>
        <v>0</v>
      </c>
      <c r="BF2662" s="232">
        <f>IF(N2662="snížená",J2662,0)</f>
        <v>0</v>
      </c>
      <c r="BG2662" s="232">
        <f>IF(N2662="zákl. přenesená",J2662,0)</f>
        <v>0</v>
      </c>
      <c r="BH2662" s="232">
        <f>IF(N2662="sníž. přenesená",J2662,0)</f>
        <v>0</v>
      </c>
      <c r="BI2662" s="232">
        <f>IF(N2662="nulová",J2662,0)</f>
        <v>0</v>
      </c>
      <c r="BJ2662" s="18" t="s">
        <v>88</v>
      </c>
      <c r="BK2662" s="232">
        <f>ROUND(I2662*H2662,2)</f>
        <v>0</v>
      </c>
      <c r="BL2662" s="18" t="s">
        <v>291</v>
      </c>
      <c r="BM2662" s="231" t="s">
        <v>2522</v>
      </c>
    </row>
    <row r="2663" s="14" customFormat="1">
      <c r="A2663" s="14"/>
      <c r="B2663" s="262"/>
      <c r="C2663" s="263"/>
      <c r="D2663" s="233" t="s">
        <v>364</v>
      </c>
      <c r="E2663" s="264" t="s">
        <v>1</v>
      </c>
      <c r="F2663" s="265" t="s">
        <v>2523</v>
      </c>
      <c r="G2663" s="263"/>
      <c r="H2663" s="266">
        <v>246.65600000000001</v>
      </c>
      <c r="I2663" s="267"/>
      <c r="J2663" s="263"/>
      <c r="K2663" s="263"/>
      <c r="L2663" s="268"/>
      <c r="M2663" s="269"/>
      <c r="N2663" s="270"/>
      <c r="O2663" s="270"/>
      <c r="P2663" s="270"/>
      <c r="Q2663" s="270"/>
      <c r="R2663" s="270"/>
      <c r="S2663" s="270"/>
      <c r="T2663" s="271"/>
      <c r="U2663" s="14"/>
      <c r="V2663" s="14"/>
      <c r="W2663" s="14"/>
      <c r="X2663" s="14"/>
      <c r="Y2663" s="14"/>
      <c r="Z2663" s="14"/>
      <c r="AA2663" s="14"/>
      <c r="AB2663" s="14"/>
      <c r="AC2663" s="14"/>
      <c r="AD2663" s="14"/>
      <c r="AE2663" s="14"/>
      <c r="AT2663" s="272" t="s">
        <v>364</v>
      </c>
      <c r="AU2663" s="272" t="s">
        <v>90</v>
      </c>
      <c r="AV2663" s="14" t="s">
        <v>90</v>
      </c>
      <c r="AW2663" s="14" t="s">
        <v>36</v>
      </c>
      <c r="AX2663" s="14" t="s">
        <v>81</v>
      </c>
      <c r="AY2663" s="272" t="s">
        <v>215</v>
      </c>
    </row>
    <row r="2664" s="15" customFormat="1">
      <c r="A2664" s="15"/>
      <c r="B2664" s="273"/>
      <c r="C2664" s="274"/>
      <c r="D2664" s="233" t="s">
        <v>364</v>
      </c>
      <c r="E2664" s="275" t="s">
        <v>1</v>
      </c>
      <c r="F2664" s="276" t="s">
        <v>368</v>
      </c>
      <c r="G2664" s="274"/>
      <c r="H2664" s="277">
        <v>246.65600000000001</v>
      </c>
      <c r="I2664" s="278"/>
      <c r="J2664" s="274"/>
      <c r="K2664" s="274"/>
      <c r="L2664" s="279"/>
      <c r="M2664" s="280"/>
      <c r="N2664" s="281"/>
      <c r="O2664" s="281"/>
      <c r="P2664" s="281"/>
      <c r="Q2664" s="281"/>
      <c r="R2664" s="281"/>
      <c r="S2664" s="281"/>
      <c r="T2664" s="282"/>
      <c r="U2664" s="15"/>
      <c r="V2664" s="15"/>
      <c r="W2664" s="15"/>
      <c r="X2664" s="15"/>
      <c r="Y2664" s="15"/>
      <c r="Z2664" s="15"/>
      <c r="AA2664" s="15"/>
      <c r="AB2664" s="15"/>
      <c r="AC2664" s="15"/>
      <c r="AD2664" s="15"/>
      <c r="AE2664" s="15"/>
      <c r="AT2664" s="283" t="s">
        <v>364</v>
      </c>
      <c r="AU2664" s="283" t="s">
        <v>90</v>
      </c>
      <c r="AV2664" s="15" t="s">
        <v>214</v>
      </c>
      <c r="AW2664" s="15" t="s">
        <v>36</v>
      </c>
      <c r="AX2664" s="15" t="s">
        <v>88</v>
      </c>
      <c r="AY2664" s="283" t="s">
        <v>215</v>
      </c>
    </row>
    <row r="2665" s="2" customFormat="1" ht="24.15" customHeight="1">
      <c r="A2665" s="39"/>
      <c r="B2665" s="40"/>
      <c r="C2665" s="220" t="s">
        <v>2524</v>
      </c>
      <c r="D2665" s="220" t="s">
        <v>216</v>
      </c>
      <c r="E2665" s="221" t="s">
        <v>2525</v>
      </c>
      <c r="F2665" s="222" t="s">
        <v>2526</v>
      </c>
      <c r="G2665" s="223" t="s">
        <v>523</v>
      </c>
      <c r="H2665" s="224">
        <v>218.34</v>
      </c>
      <c r="I2665" s="225"/>
      <c r="J2665" s="226">
        <f>ROUND(I2665*H2665,2)</f>
        <v>0</v>
      </c>
      <c r="K2665" s="222" t="s">
        <v>359</v>
      </c>
      <c r="L2665" s="45"/>
      <c r="M2665" s="227" t="s">
        <v>1</v>
      </c>
      <c r="N2665" s="228" t="s">
        <v>46</v>
      </c>
      <c r="O2665" s="92"/>
      <c r="P2665" s="229">
        <f>O2665*H2665</f>
        <v>0</v>
      </c>
      <c r="Q2665" s="229">
        <v>0</v>
      </c>
      <c r="R2665" s="229">
        <f>Q2665*H2665</f>
        <v>0</v>
      </c>
      <c r="S2665" s="229">
        <v>0</v>
      </c>
      <c r="T2665" s="230">
        <f>S2665*H2665</f>
        <v>0</v>
      </c>
      <c r="U2665" s="39"/>
      <c r="V2665" s="39"/>
      <c r="W2665" s="39"/>
      <c r="X2665" s="39"/>
      <c r="Y2665" s="39"/>
      <c r="Z2665" s="39"/>
      <c r="AA2665" s="39"/>
      <c r="AB2665" s="39"/>
      <c r="AC2665" s="39"/>
      <c r="AD2665" s="39"/>
      <c r="AE2665" s="39"/>
      <c r="AR2665" s="231" t="s">
        <v>291</v>
      </c>
      <c r="AT2665" s="231" t="s">
        <v>216</v>
      </c>
      <c r="AU2665" s="231" t="s">
        <v>90</v>
      </c>
      <c r="AY2665" s="18" t="s">
        <v>215</v>
      </c>
      <c r="BE2665" s="232">
        <f>IF(N2665="základní",J2665,0)</f>
        <v>0</v>
      </c>
      <c r="BF2665" s="232">
        <f>IF(N2665="snížená",J2665,0)</f>
        <v>0</v>
      </c>
      <c r="BG2665" s="232">
        <f>IF(N2665="zákl. přenesená",J2665,0)</f>
        <v>0</v>
      </c>
      <c r="BH2665" s="232">
        <f>IF(N2665="sníž. přenesená",J2665,0)</f>
        <v>0</v>
      </c>
      <c r="BI2665" s="232">
        <f>IF(N2665="nulová",J2665,0)</f>
        <v>0</v>
      </c>
      <c r="BJ2665" s="18" t="s">
        <v>88</v>
      </c>
      <c r="BK2665" s="232">
        <f>ROUND(I2665*H2665,2)</f>
        <v>0</v>
      </c>
      <c r="BL2665" s="18" t="s">
        <v>291</v>
      </c>
      <c r="BM2665" s="231" t="s">
        <v>2527</v>
      </c>
    </row>
    <row r="2666" s="2" customFormat="1">
      <c r="A2666" s="39"/>
      <c r="B2666" s="40"/>
      <c r="C2666" s="41"/>
      <c r="D2666" s="233" t="s">
        <v>221</v>
      </c>
      <c r="E2666" s="41"/>
      <c r="F2666" s="234" t="s">
        <v>2528</v>
      </c>
      <c r="G2666" s="41"/>
      <c r="H2666" s="41"/>
      <c r="I2666" s="235"/>
      <c r="J2666" s="41"/>
      <c r="K2666" s="41"/>
      <c r="L2666" s="45"/>
      <c r="M2666" s="236"/>
      <c r="N2666" s="237"/>
      <c r="O2666" s="92"/>
      <c r="P2666" s="92"/>
      <c r="Q2666" s="92"/>
      <c r="R2666" s="92"/>
      <c r="S2666" s="92"/>
      <c r="T2666" s="93"/>
      <c r="U2666" s="39"/>
      <c r="V2666" s="39"/>
      <c r="W2666" s="39"/>
      <c r="X2666" s="39"/>
      <c r="Y2666" s="39"/>
      <c r="Z2666" s="39"/>
      <c r="AA2666" s="39"/>
      <c r="AB2666" s="39"/>
      <c r="AC2666" s="39"/>
      <c r="AD2666" s="39"/>
      <c r="AE2666" s="39"/>
      <c r="AT2666" s="18" t="s">
        <v>221</v>
      </c>
      <c r="AU2666" s="18" t="s">
        <v>90</v>
      </c>
    </row>
    <row r="2667" s="2" customFormat="1">
      <c r="A2667" s="39"/>
      <c r="B2667" s="40"/>
      <c r="C2667" s="41"/>
      <c r="D2667" s="250" t="s">
        <v>362</v>
      </c>
      <c r="E2667" s="41"/>
      <c r="F2667" s="251" t="s">
        <v>2529</v>
      </c>
      <c r="G2667" s="41"/>
      <c r="H2667" s="41"/>
      <c r="I2667" s="235"/>
      <c r="J2667" s="41"/>
      <c r="K2667" s="41"/>
      <c r="L2667" s="45"/>
      <c r="M2667" s="236"/>
      <c r="N2667" s="237"/>
      <c r="O2667" s="92"/>
      <c r="P2667" s="92"/>
      <c r="Q2667" s="92"/>
      <c r="R2667" s="92"/>
      <c r="S2667" s="92"/>
      <c r="T2667" s="93"/>
      <c r="U2667" s="39"/>
      <c r="V2667" s="39"/>
      <c r="W2667" s="39"/>
      <c r="X2667" s="39"/>
      <c r="Y2667" s="39"/>
      <c r="Z2667" s="39"/>
      <c r="AA2667" s="39"/>
      <c r="AB2667" s="39"/>
      <c r="AC2667" s="39"/>
      <c r="AD2667" s="39"/>
      <c r="AE2667" s="39"/>
      <c r="AT2667" s="18" t="s">
        <v>362</v>
      </c>
      <c r="AU2667" s="18" t="s">
        <v>90</v>
      </c>
    </row>
    <row r="2668" s="13" customFormat="1">
      <c r="A2668" s="13"/>
      <c r="B2668" s="252"/>
      <c r="C2668" s="253"/>
      <c r="D2668" s="233" t="s">
        <v>364</v>
      </c>
      <c r="E2668" s="254" t="s">
        <v>1</v>
      </c>
      <c r="F2668" s="255" t="s">
        <v>535</v>
      </c>
      <c r="G2668" s="253"/>
      <c r="H2668" s="254" t="s">
        <v>1</v>
      </c>
      <c r="I2668" s="256"/>
      <c r="J2668" s="253"/>
      <c r="K2668" s="253"/>
      <c r="L2668" s="257"/>
      <c r="M2668" s="258"/>
      <c r="N2668" s="259"/>
      <c r="O2668" s="259"/>
      <c r="P2668" s="259"/>
      <c r="Q2668" s="259"/>
      <c r="R2668" s="259"/>
      <c r="S2668" s="259"/>
      <c r="T2668" s="260"/>
      <c r="U2668" s="13"/>
      <c r="V2668" s="13"/>
      <c r="W2668" s="13"/>
      <c r="X2668" s="13"/>
      <c r="Y2668" s="13"/>
      <c r="Z2668" s="13"/>
      <c r="AA2668" s="13"/>
      <c r="AB2668" s="13"/>
      <c r="AC2668" s="13"/>
      <c r="AD2668" s="13"/>
      <c r="AE2668" s="13"/>
      <c r="AT2668" s="261" t="s">
        <v>364</v>
      </c>
      <c r="AU2668" s="261" t="s">
        <v>90</v>
      </c>
      <c r="AV2668" s="13" t="s">
        <v>88</v>
      </c>
      <c r="AW2668" s="13" t="s">
        <v>36</v>
      </c>
      <c r="AX2668" s="13" t="s">
        <v>81</v>
      </c>
      <c r="AY2668" s="261" t="s">
        <v>215</v>
      </c>
    </row>
    <row r="2669" s="14" customFormat="1">
      <c r="A2669" s="14"/>
      <c r="B2669" s="262"/>
      <c r="C2669" s="263"/>
      <c r="D2669" s="233" t="s">
        <v>364</v>
      </c>
      <c r="E2669" s="264" t="s">
        <v>1</v>
      </c>
      <c r="F2669" s="265" t="s">
        <v>1883</v>
      </c>
      <c r="G2669" s="263"/>
      <c r="H2669" s="266">
        <v>91.069999999999993</v>
      </c>
      <c r="I2669" s="267"/>
      <c r="J2669" s="263"/>
      <c r="K2669" s="263"/>
      <c r="L2669" s="268"/>
      <c r="M2669" s="269"/>
      <c r="N2669" s="270"/>
      <c r="O2669" s="270"/>
      <c r="P2669" s="270"/>
      <c r="Q2669" s="270"/>
      <c r="R2669" s="270"/>
      <c r="S2669" s="270"/>
      <c r="T2669" s="271"/>
      <c r="U2669" s="14"/>
      <c r="V2669" s="14"/>
      <c r="W2669" s="14"/>
      <c r="X2669" s="14"/>
      <c r="Y2669" s="14"/>
      <c r="Z2669" s="14"/>
      <c r="AA2669" s="14"/>
      <c r="AB2669" s="14"/>
      <c r="AC2669" s="14"/>
      <c r="AD2669" s="14"/>
      <c r="AE2669" s="14"/>
      <c r="AT2669" s="272" t="s">
        <v>364</v>
      </c>
      <c r="AU2669" s="272" t="s">
        <v>90</v>
      </c>
      <c r="AV2669" s="14" t="s">
        <v>90</v>
      </c>
      <c r="AW2669" s="14" t="s">
        <v>36</v>
      </c>
      <c r="AX2669" s="14" t="s">
        <v>81</v>
      </c>
      <c r="AY2669" s="272" t="s">
        <v>215</v>
      </c>
    </row>
    <row r="2670" s="13" customFormat="1">
      <c r="A2670" s="13"/>
      <c r="B2670" s="252"/>
      <c r="C2670" s="253"/>
      <c r="D2670" s="233" t="s">
        <v>364</v>
      </c>
      <c r="E2670" s="254" t="s">
        <v>1</v>
      </c>
      <c r="F2670" s="255" t="s">
        <v>1884</v>
      </c>
      <c r="G2670" s="253"/>
      <c r="H2670" s="254" t="s">
        <v>1</v>
      </c>
      <c r="I2670" s="256"/>
      <c r="J2670" s="253"/>
      <c r="K2670" s="253"/>
      <c r="L2670" s="257"/>
      <c r="M2670" s="258"/>
      <c r="N2670" s="259"/>
      <c r="O2670" s="259"/>
      <c r="P2670" s="259"/>
      <c r="Q2670" s="259"/>
      <c r="R2670" s="259"/>
      <c r="S2670" s="259"/>
      <c r="T2670" s="260"/>
      <c r="U2670" s="13"/>
      <c r="V2670" s="13"/>
      <c r="W2670" s="13"/>
      <c r="X2670" s="13"/>
      <c r="Y2670" s="13"/>
      <c r="Z2670" s="13"/>
      <c r="AA2670" s="13"/>
      <c r="AB2670" s="13"/>
      <c r="AC2670" s="13"/>
      <c r="AD2670" s="13"/>
      <c r="AE2670" s="13"/>
      <c r="AT2670" s="261" t="s">
        <v>364</v>
      </c>
      <c r="AU2670" s="261" t="s">
        <v>90</v>
      </c>
      <c r="AV2670" s="13" t="s">
        <v>88</v>
      </c>
      <c r="AW2670" s="13" t="s">
        <v>36</v>
      </c>
      <c r="AX2670" s="13" t="s">
        <v>81</v>
      </c>
      <c r="AY2670" s="261" t="s">
        <v>215</v>
      </c>
    </row>
    <row r="2671" s="14" customFormat="1">
      <c r="A2671" s="14"/>
      <c r="B2671" s="262"/>
      <c r="C2671" s="263"/>
      <c r="D2671" s="233" t="s">
        <v>364</v>
      </c>
      <c r="E2671" s="264" t="s">
        <v>1</v>
      </c>
      <c r="F2671" s="265" t="s">
        <v>1885</v>
      </c>
      <c r="G2671" s="263"/>
      <c r="H2671" s="266">
        <v>39.5</v>
      </c>
      <c r="I2671" s="267"/>
      <c r="J2671" s="263"/>
      <c r="K2671" s="263"/>
      <c r="L2671" s="268"/>
      <c r="M2671" s="269"/>
      <c r="N2671" s="270"/>
      <c r="O2671" s="270"/>
      <c r="P2671" s="270"/>
      <c r="Q2671" s="270"/>
      <c r="R2671" s="270"/>
      <c r="S2671" s="270"/>
      <c r="T2671" s="271"/>
      <c r="U2671" s="14"/>
      <c r="V2671" s="14"/>
      <c r="W2671" s="14"/>
      <c r="X2671" s="14"/>
      <c r="Y2671" s="14"/>
      <c r="Z2671" s="14"/>
      <c r="AA2671" s="14"/>
      <c r="AB2671" s="14"/>
      <c r="AC2671" s="14"/>
      <c r="AD2671" s="14"/>
      <c r="AE2671" s="14"/>
      <c r="AT2671" s="272" t="s">
        <v>364</v>
      </c>
      <c r="AU2671" s="272" t="s">
        <v>90</v>
      </c>
      <c r="AV2671" s="14" t="s">
        <v>90</v>
      </c>
      <c r="AW2671" s="14" t="s">
        <v>36</v>
      </c>
      <c r="AX2671" s="14" t="s">
        <v>81</v>
      </c>
      <c r="AY2671" s="272" t="s">
        <v>215</v>
      </c>
    </row>
    <row r="2672" s="13" customFormat="1">
      <c r="A2672" s="13"/>
      <c r="B2672" s="252"/>
      <c r="C2672" s="253"/>
      <c r="D2672" s="233" t="s">
        <v>364</v>
      </c>
      <c r="E2672" s="254" t="s">
        <v>1</v>
      </c>
      <c r="F2672" s="255" t="s">
        <v>1886</v>
      </c>
      <c r="G2672" s="253"/>
      <c r="H2672" s="254" t="s">
        <v>1</v>
      </c>
      <c r="I2672" s="256"/>
      <c r="J2672" s="253"/>
      <c r="K2672" s="253"/>
      <c r="L2672" s="257"/>
      <c r="M2672" s="258"/>
      <c r="N2672" s="259"/>
      <c r="O2672" s="259"/>
      <c r="P2672" s="259"/>
      <c r="Q2672" s="259"/>
      <c r="R2672" s="259"/>
      <c r="S2672" s="259"/>
      <c r="T2672" s="260"/>
      <c r="U2672" s="13"/>
      <c r="V2672" s="13"/>
      <c r="W2672" s="13"/>
      <c r="X2672" s="13"/>
      <c r="Y2672" s="13"/>
      <c r="Z2672" s="13"/>
      <c r="AA2672" s="13"/>
      <c r="AB2672" s="13"/>
      <c r="AC2672" s="13"/>
      <c r="AD2672" s="13"/>
      <c r="AE2672" s="13"/>
      <c r="AT2672" s="261" t="s">
        <v>364</v>
      </c>
      <c r="AU2672" s="261" t="s">
        <v>90</v>
      </c>
      <c r="AV2672" s="13" t="s">
        <v>88</v>
      </c>
      <c r="AW2672" s="13" t="s">
        <v>36</v>
      </c>
      <c r="AX2672" s="13" t="s">
        <v>81</v>
      </c>
      <c r="AY2672" s="261" t="s">
        <v>215</v>
      </c>
    </row>
    <row r="2673" s="14" customFormat="1">
      <c r="A2673" s="14"/>
      <c r="B2673" s="262"/>
      <c r="C2673" s="263"/>
      <c r="D2673" s="233" t="s">
        <v>364</v>
      </c>
      <c r="E2673" s="264" t="s">
        <v>1</v>
      </c>
      <c r="F2673" s="265" t="s">
        <v>1887</v>
      </c>
      <c r="G2673" s="263"/>
      <c r="H2673" s="266">
        <v>17.690000000000001</v>
      </c>
      <c r="I2673" s="267"/>
      <c r="J2673" s="263"/>
      <c r="K2673" s="263"/>
      <c r="L2673" s="268"/>
      <c r="M2673" s="269"/>
      <c r="N2673" s="270"/>
      <c r="O2673" s="270"/>
      <c r="P2673" s="270"/>
      <c r="Q2673" s="270"/>
      <c r="R2673" s="270"/>
      <c r="S2673" s="270"/>
      <c r="T2673" s="271"/>
      <c r="U2673" s="14"/>
      <c r="V2673" s="14"/>
      <c r="W2673" s="14"/>
      <c r="X2673" s="14"/>
      <c r="Y2673" s="14"/>
      <c r="Z2673" s="14"/>
      <c r="AA2673" s="14"/>
      <c r="AB2673" s="14"/>
      <c r="AC2673" s="14"/>
      <c r="AD2673" s="14"/>
      <c r="AE2673" s="14"/>
      <c r="AT2673" s="272" t="s">
        <v>364</v>
      </c>
      <c r="AU2673" s="272" t="s">
        <v>90</v>
      </c>
      <c r="AV2673" s="14" t="s">
        <v>90</v>
      </c>
      <c r="AW2673" s="14" t="s">
        <v>36</v>
      </c>
      <c r="AX2673" s="14" t="s">
        <v>81</v>
      </c>
      <c r="AY2673" s="272" t="s">
        <v>215</v>
      </c>
    </row>
    <row r="2674" s="13" customFormat="1">
      <c r="A2674" s="13"/>
      <c r="B2674" s="252"/>
      <c r="C2674" s="253"/>
      <c r="D2674" s="233" t="s">
        <v>364</v>
      </c>
      <c r="E2674" s="254" t="s">
        <v>1</v>
      </c>
      <c r="F2674" s="255" t="s">
        <v>1888</v>
      </c>
      <c r="G2674" s="253"/>
      <c r="H2674" s="254" t="s">
        <v>1</v>
      </c>
      <c r="I2674" s="256"/>
      <c r="J2674" s="253"/>
      <c r="K2674" s="253"/>
      <c r="L2674" s="257"/>
      <c r="M2674" s="258"/>
      <c r="N2674" s="259"/>
      <c r="O2674" s="259"/>
      <c r="P2674" s="259"/>
      <c r="Q2674" s="259"/>
      <c r="R2674" s="259"/>
      <c r="S2674" s="259"/>
      <c r="T2674" s="260"/>
      <c r="U2674" s="13"/>
      <c r="V2674" s="13"/>
      <c r="W2674" s="13"/>
      <c r="X2674" s="13"/>
      <c r="Y2674" s="13"/>
      <c r="Z2674" s="13"/>
      <c r="AA2674" s="13"/>
      <c r="AB2674" s="13"/>
      <c r="AC2674" s="13"/>
      <c r="AD2674" s="13"/>
      <c r="AE2674" s="13"/>
      <c r="AT2674" s="261" t="s">
        <v>364</v>
      </c>
      <c r="AU2674" s="261" t="s">
        <v>90</v>
      </c>
      <c r="AV2674" s="13" t="s">
        <v>88</v>
      </c>
      <c r="AW2674" s="13" t="s">
        <v>36</v>
      </c>
      <c r="AX2674" s="13" t="s">
        <v>81</v>
      </c>
      <c r="AY2674" s="261" t="s">
        <v>215</v>
      </c>
    </row>
    <row r="2675" s="14" customFormat="1">
      <c r="A2675" s="14"/>
      <c r="B2675" s="262"/>
      <c r="C2675" s="263"/>
      <c r="D2675" s="233" t="s">
        <v>364</v>
      </c>
      <c r="E2675" s="264" t="s">
        <v>1</v>
      </c>
      <c r="F2675" s="265" t="s">
        <v>1889</v>
      </c>
      <c r="G2675" s="263"/>
      <c r="H2675" s="266">
        <v>65.900000000000006</v>
      </c>
      <c r="I2675" s="267"/>
      <c r="J2675" s="263"/>
      <c r="K2675" s="263"/>
      <c r="L2675" s="268"/>
      <c r="M2675" s="269"/>
      <c r="N2675" s="270"/>
      <c r="O2675" s="270"/>
      <c r="P2675" s="270"/>
      <c r="Q2675" s="270"/>
      <c r="R2675" s="270"/>
      <c r="S2675" s="270"/>
      <c r="T2675" s="271"/>
      <c r="U2675" s="14"/>
      <c r="V2675" s="14"/>
      <c r="W2675" s="14"/>
      <c r="X2675" s="14"/>
      <c r="Y2675" s="14"/>
      <c r="Z2675" s="14"/>
      <c r="AA2675" s="14"/>
      <c r="AB2675" s="14"/>
      <c r="AC2675" s="14"/>
      <c r="AD2675" s="14"/>
      <c r="AE2675" s="14"/>
      <c r="AT2675" s="272" t="s">
        <v>364</v>
      </c>
      <c r="AU2675" s="272" t="s">
        <v>90</v>
      </c>
      <c r="AV2675" s="14" t="s">
        <v>90</v>
      </c>
      <c r="AW2675" s="14" t="s">
        <v>36</v>
      </c>
      <c r="AX2675" s="14" t="s">
        <v>81</v>
      </c>
      <c r="AY2675" s="272" t="s">
        <v>215</v>
      </c>
    </row>
    <row r="2676" s="13" customFormat="1">
      <c r="A2676" s="13"/>
      <c r="B2676" s="252"/>
      <c r="C2676" s="253"/>
      <c r="D2676" s="233" t="s">
        <v>364</v>
      </c>
      <c r="E2676" s="254" t="s">
        <v>1</v>
      </c>
      <c r="F2676" s="255" t="s">
        <v>1890</v>
      </c>
      <c r="G2676" s="253"/>
      <c r="H2676" s="254" t="s">
        <v>1</v>
      </c>
      <c r="I2676" s="256"/>
      <c r="J2676" s="253"/>
      <c r="K2676" s="253"/>
      <c r="L2676" s="257"/>
      <c r="M2676" s="258"/>
      <c r="N2676" s="259"/>
      <c r="O2676" s="259"/>
      <c r="P2676" s="259"/>
      <c r="Q2676" s="259"/>
      <c r="R2676" s="259"/>
      <c r="S2676" s="259"/>
      <c r="T2676" s="260"/>
      <c r="U2676" s="13"/>
      <c r="V2676" s="13"/>
      <c r="W2676" s="13"/>
      <c r="X2676" s="13"/>
      <c r="Y2676" s="13"/>
      <c r="Z2676" s="13"/>
      <c r="AA2676" s="13"/>
      <c r="AB2676" s="13"/>
      <c r="AC2676" s="13"/>
      <c r="AD2676" s="13"/>
      <c r="AE2676" s="13"/>
      <c r="AT2676" s="261" t="s">
        <v>364</v>
      </c>
      <c r="AU2676" s="261" t="s">
        <v>90</v>
      </c>
      <c r="AV2676" s="13" t="s">
        <v>88</v>
      </c>
      <c r="AW2676" s="13" t="s">
        <v>36</v>
      </c>
      <c r="AX2676" s="13" t="s">
        <v>81</v>
      </c>
      <c r="AY2676" s="261" t="s">
        <v>215</v>
      </c>
    </row>
    <row r="2677" s="14" customFormat="1">
      <c r="A2677" s="14"/>
      <c r="B2677" s="262"/>
      <c r="C2677" s="263"/>
      <c r="D2677" s="233" t="s">
        <v>364</v>
      </c>
      <c r="E2677" s="264" t="s">
        <v>1</v>
      </c>
      <c r="F2677" s="265" t="s">
        <v>1891</v>
      </c>
      <c r="G2677" s="263"/>
      <c r="H2677" s="266">
        <v>4.1799999999999997</v>
      </c>
      <c r="I2677" s="267"/>
      <c r="J2677" s="263"/>
      <c r="K2677" s="263"/>
      <c r="L2677" s="268"/>
      <c r="M2677" s="269"/>
      <c r="N2677" s="270"/>
      <c r="O2677" s="270"/>
      <c r="P2677" s="270"/>
      <c r="Q2677" s="270"/>
      <c r="R2677" s="270"/>
      <c r="S2677" s="270"/>
      <c r="T2677" s="271"/>
      <c r="U2677" s="14"/>
      <c r="V2677" s="14"/>
      <c r="W2677" s="14"/>
      <c r="X2677" s="14"/>
      <c r="Y2677" s="14"/>
      <c r="Z2677" s="14"/>
      <c r="AA2677" s="14"/>
      <c r="AB2677" s="14"/>
      <c r="AC2677" s="14"/>
      <c r="AD2677" s="14"/>
      <c r="AE2677" s="14"/>
      <c r="AT2677" s="272" t="s">
        <v>364</v>
      </c>
      <c r="AU2677" s="272" t="s">
        <v>90</v>
      </c>
      <c r="AV2677" s="14" t="s">
        <v>90</v>
      </c>
      <c r="AW2677" s="14" t="s">
        <v>36</v>
      </c>
      <c r="AX2677" s="14" t="s">
        <v>81</v>
      </c>
      <c r="AY2677" s="272" t="s">
        <v>215</v>
      </c>
    </row>
    <row r="2678" s="15" customFormat="1">
      <c r="A2678" s="15"/>
      <c r="B2678" s="273"/>
      <c r="C2678" s="274"/>
      <c r="D2678" s="233" t="s">
        <v>364</v>
      </c>
      <c r="E2678" s="275" t="s">
        <v>1</v>
      </c>
      <c r="F2678" s="276" t="s">
        <v>368</v>
      </c>
      <c r="G2678" s="274"/>
      <c r="H2678" s="277">
        <v>218.34</v>
      </c>
      <c r="I2678" s="278"/>
      <c r="J2678" s="274"/>
      <c r="K2678" s="274"/>
      <c r="L2678" s="279"/>
      <c r="M2678" s="280"/>
      <c r="N2678" s="281"/>
      <c r="O2678" s="281"/>
      <c r="P2678" s="281"/>
      <c r="Q2678" s="281"/>
      <c r="R2678" s="281"/>
      <c r="S2678" s="281"/>
      <c r="T2678" s="282"/>
      <c r="U2678" s="15"/>
      <c r="V2678" s="15"/>
      <c r="W2678" s="15"/>
      <c r="X2678" s="15"/>
      <c r="Y2678" s="15"/>
      <c r="Z2678" s="15"/>
      <c r="AA2678" s="15"/>
      <c r="AB2678" s="15"/>
      <c r="AC2678" s="15"/>
      <c r="AD2678" s="15"/>
      <c r="AE2678" s="15"/>
      <c r="AT2678" s="283" t="s">
        <v>364</v>
      </c>
      <c r="AU2678" s="283" t="s">
        <v>90</v>
      </c>
      <c r="AV2678" s="15" t="s">
        <v>214</v>
      </c>
      <c r="AW2678" s="15" t="s">
        <v>36</v>
      </c>
      <c r="AX2678" s="15" t="s">
        <v>88</v>
      </c>
      <c r="AY2678" s="283" t="s">
        <v>215</v>
      </c>
    </row>
    <row r="2679" s="2" customFormat="1" ht="24.15" customHeight="1">
      <c r="A2679" s="39"/>
      <c r="B2679" s="40"/>
      <c r="C2679" s="295" t="s">
        <v>2530</v>
      </c>
      <c r="D2679" s="295" t="s">
        <v>539</v>
      </c>
      <c r="E2679" s="296" t="s">
        <v>2531</v>
      </c>
      <c r="F2679" s="297" t="s">
        <v>2532</v>
      </c>
      <c r="G2679" s="298" t="s">
        <v>523</v>
      </c>
      <c r="H2679" s="299">
        <v>229.25700000000001</v>
      </c>
      <c r="I2679" s="300"/>
      <c r="J2679" s="301">
        <f>ROUND(I2679*H2679,2)</f>
        <v>0</v>
      </c>
      <c r="K2679" s="297" t="s">
        <v>359</v>
      </c>
      <c r="L2679" s="302"/>
      <c r="M2679" s="303" t="s">
        <v>1</v>
      </c>
      <c r="N2679" s="304" t="s">
        <v>46</v>
      </c>
      <c r="O2679" s="92"/>
      <c r="P2679" s="229">
        <f>O2679*H2679</f>
        <v>0</v>
      </c>
      <c r="Q2679" s="229">
        <v>0.0015</v>
      </c>
      <c r="R2679" s="229">
        <f>Q2679*H2679</f>
        <v>0.34388550000000001</v>
      </c>
      <c r="S2679" s="229">
        <v>0</v>
      </c>
      <c r="T2679" s="230">
        <f>S2679*H2679</f>
        <v>0</v>
      </c>
      <c r="U2679" s="39"/>
      <c r="V2679" s="39"/>
      <c r="W2679" s="39"/>
      <c r="X2679" s="39"/>
      <c r="Y2679" s="39"/>
      <c r="Z2679" s="39"/>
      <c r="AA2679" s="39"/>
      <c r="AB2679" s="39"/>
      <c r="AC2679" s="39"/>
      <c r="AD2679" s="39"/>
      <c r="AE2679" s="39"/>
      <c r="AR2679" s="231" t="s">
        <v>676</v>
      </c>
      <c r="AT2679" s="231" t="s">
        <v>539</v>
      </c>
      <c r="AU2679" s="231" t="s">
        <v>90</v>
      </c>
      <c r="AY2679" s="18" t="s">
        <v>215</v>
      </c>
      <c r="BE2679" s="232">
        <f>IF(N2679="základní",J2679,0)</f>
        <v>0</v>
      </c>
      <c r="BF2679" s="232">
        <f>IF(N2679="snížená",J2679,0)</f>
        <v>0</v>
      </c>
      <c r="BG2679" s="232">
        <f>IF(N2679="zákl. přenesená",J2679,0)</f>
        <v>0</v>
      </c>
      <c r="BH2679" s="232">
        <f>IF(N2679="sníž. přenesená",J2679,0)</f>
        <v>0</v>
      </c>
      <c r="BI2679" s="232">
        <f>IF(N2679="nulová",J2679,0)</f>
        <v>0</v>
      </c>
      <c r="BJ2679" s="18" t="s">
        <v>88</v>
      </c>
      <c r="BK2679" s="232">
        <f>ROUND(I2679*H2679,2)</f>
        <v>0</v>
      </c>
      <c r="BL2679" s="18" t="s">
        <v>291</v>
      </c>
      <c r="BM2679" s="231" t="s">
        <v>2533</v>
      </c>
    </row>
    <row r="2680" s="2" customFormat="1">
      <c r="A2680" s="39"/>
      <c r="B2680" s="40"/>
      <c r="C2680" s="41"/>
      <c r="D2680" s="233" t="s">
        <v>221</v>
      </c>
      <c r="E2680" s="41"/>
      <c r="F2680" s="234" t="s">
        <v>2532</v>
      </c>
      <c r="G2680" s="41"/>
      <c r="H2680" s="41"/>
      <c r="I2680" s="235"/>
      <c r="J2680" s="41"/>
      <c r="K2680" s="41"/>
      <c r="L2680" s="45"/>
      <c r="M2680" s="236"/>
      <c r="N2680" s="237"/>
      <c r="O2680" s="92"/>
      <c r="P2680" s="92"/>
      <c r="Q2680" s="92"/>
      <c r="R2680" s="92"/>
      <c r="S2680" s="92"/>
      <c r="T2680" s="93"/>
      <c r="U2680" s="39"/>
      <c r="V2680" s="39"/>
      <c r="W2680" s="39"/>
      <c r="X2680" s="39"/>
      <c r="Y2680" s="39"/>
      <c r="Z2680" s="39"/>
      <c r="AA2680" s="39"/>
      <c r="AB2680" s="39"/>
      <c r="AC2680" s="39"/>
      <c r="AD2680" s="39"/>
      <c r="AE2680" s="39"/>
      <c r="AT2680" s="18" t="s">
        <v>221</v>
      </c>
      <c r="AU2680" s="18" t="s">
        <v>90</v>
      </c>
    </row>
    <row r="2681" s="14" customFormat="1">
      <c r="A2681" s="14"/>
      <c r="B2681" s="262"/>
      <c r="C2681" s="263"/>
      <c r="D2681" s="233" t="s">
        <v>364</v>
      </c>
      <c r="E2681" s="264" t="s">
        <v>1</v>
      </c>
      <c r="F2681" s="265" t="s">
        <v>2534</v>
      </c>
      <c r="G2681" s="263"/>
      <c r="H2681" s="266">
        <v>229.25700000000001</v>
      </c>
      <c r="I2681" s="267"/>
      <c r="J2681" s="263"/>
      <c r="K2681" s="263"/>
      <c r="L2681" s="268"/>
      <c r="M2681" s="269"/>
      <c r="N2681" s="270"/>
      <c r="O2681" s="270"/>
      <c r="P2681" s="270"/>
      <c r="Q2681" s="270"/>
      <c r="R2681" s="270"/>
      <c r="S2681" s="270"/>
      <c r="T2681" s="271"/>
      <c r="U2681" s="14"/>
      <c r="V2681" s="14"/>
      <c r="W2681" s="14"/>
      <c r="X2681" s="14"/>
      <c r="Y2681" s="14"/>
      <c r="Z2681" s="14"/>
      <c r="AA2681" s="14"/>
      <c r="AB2681" s="14"/>
      <c r="AC2681" s="14"/>
      <c r="AD2681" s="14"/>
      <c r="AE2681" s="14"/>
      <c r="AT2681" s="272" t="s">
        <v>364</v>
      </c>
      <c r="AU2681" s="272" t="s">
        <v>90</v>
      </c>
      <c r="AV2681" s="14" t="s">
        <v>90</v>
      </c>
      <c r="AW2681" s="14" t="s">
        <v>36</v>
      </c>
      <c r="AX2681" s="14" t="s">
        <v>81</v>
      </c>
      <c r="AY2681" s="272" t="s">
        <v>215</v>
      </c>
    </row>
    <row r="2682" s="15" customFormat="1">
      <c r="A2682" s="15"/>
      <c r="B2682" s="273"/>
      <c r="C2682" s="274"/>
      <c r="D2682" s="233" t="s">
        <v>364</v>
      </c>
      <c r="E2682" s="275" t="s">
        <v>1</v>
      </c>
      <c r="F2682" s="276" t="s">
        <v>368</v>
      </c>
      <c r="G2682" s="274"/>
      <c r="H2682" s="277">
        <v>229.25700000000001</v>
      </c>
      <c r="I2682" s="278"/>
      <c r="J2682" s="274"/>
      <c r="K2682" s="274"/>
      <c r="L2682" s="279"/>
      <c r="M2682" s="280"/>
      <c r="N2682" s="281"/>
      <c r="O2682" s="281"/>
      <c r="P2682" s="281"/>
      <c r="Q2682" s="281"/>
      <c r="R2682" s="281"/>
      <c r="S2682" s="281"/>
      <c r="T2682" s="282"/>
      <c r="U2682" s="15"/>
      <c r="V2682" s="15"/>
      <c r="W2682" s="15"/>
      <c r="X2682" s="15"/>
      <c r="Y2682" s="15"/>
      <c r="Z2682" s="15"/>
      <c r="AA2682" s="15"/>
      <c r="AB2682" s="15"/>
      <c r="AC2682" s="15"/>
      <c r="AD2682" s="15"/>
      <c r="AE2682" s="15"/>
      <c r="AT2682" s="283" t="s">
        <v>364</v>
      </c>
      <c r="AU2682" s="283" t="s">
        <v>90</v>
      </c>
      <c r="AV2682" s="15" t="s">
        <v>214</v>
      </c>
      <c r="AW2682" s="15" t="s">
        <v>36</v>
      </c>
      <c r="AX2682" s="15" t="s">
        <v>88</v>
      </c>
      <c r="AY2682" s="283" t="s">
        <v>215</v>
      </c>
    </row>
    <row r="2683" s="2" customFormat="1" ht="24.15" customHeight="1">
      <c r="A2683" s="39"/>
      <c r="B2683" s="40"/>
      <c r="C2683" s="295" t="s">
        <v>2535</v>
      </c>
      <c r="D2683" s="295" t="s">
        <v>539</v>
      </c>
      <c r="E2683" s="296" t="s">
        <v>2536</v>
      </c>
      <c r="F2683" s="297" t="s">
        <v>2537</v>
      </c>
      <c r="G2683" s="298" t="s">
        <v>523</v>
      </c>
      <c r="H2683" s="299">
        <v>229.25700000000001</v>
      </c>
      <c r="I2683" s="300"/>
      <c r="J2683" s="301">
        <f>ROUND(I2683*H2683,2)</f>
        <v>0</v>
      </c>
      <c r="K2683" s="297" t="s">
        <v>359</v>
      </c>
      <c r="L2683" s="302"/>
      <c r="M2683" s="303" t="s">
        <v>1</v>
      </c>
      <c r="N2683" s="304" t="s">
        <v>46</v>
      </c>
      <c r="O2683" s="92"/>
      <c r="P2683" s="229">
        <f>O2683*H2683</f>
        <v>0</v>
      </c>
      <c r="Q2683" s="229">
        <v>0.00175</v>
      </c>
      <c r="R2683" s="229">
        <f>Q2683*H2683</f>
        <v>0.40119975000000002</v>
      </c>
      <c r="S2683" s="229">
        <v>0</v>
      </c>
      <c r="T2683" s="230">
        <f>S2683*H2683</f>
        <v>0</v>
      </c>
      <c r="U2683" s="39"/>
      <c r="V2683" s="39"/>
      <c r="W2683" s="39"/>
      <c r="X2683" s="39"/>
      <c r="Y2683" s="39"/>
      <c r="Z2683" s="39"/>
      <c r="AA2683" s="39"/>
      <c r="AB2683" s="39"/>
      <c r="AC2683" s="39"/>
      <c r="AD2683" s="39"/>
      <c r="AE2683" s="39"/>
      <c r="AR2683" s="231" t="s">
        <v>676</v>
      </c>
      <c r="AT2683" s="231" t="s">
        <v>539</v>
      </c>
      <c r="AU2683" s="231" t="s">
        <v>90</v>
      </c>
      <c r="AY2683" s="18" t="s">
        <v>215</v>
      </c>
      <c r="BE2683" s="232">
        <f>IF(N2683="základní",J2683,0)</f>
        <v>0</v>
      </c>
      <c r="BF2683" s="232">
        <f>IF(N2683="snížená",J2683,0)</f>
        <v>0</v>
      </c>
      <c r="BG2683" s="232">
        <f>IF(N2683="zákl. přenesená",J2683,0)</f>
        <v>0</v>
      </c>
      <c r="BH2683" s="232">
        <f>IF(N2683="sníž. přenesená",J2683,0)</f>
        <v>0</v>
      </c>
      <c r="BI2683" s="232">
        <f>IF(N2683="nulová",J2683,0)</f>
        <v>0</v>
      </c>
      <c r="BJ2683" s="18" t="s">
        <v>88</v>
      </c>
      <c r="BK2683" s="232">
        <f>ROUND(I2683*H2683,2)</f>
        <v>0</v>
      </c>
      <c r="BL2683" s="18" t="s">
        <v>291</v>
      </c>
      <c r="BM2683" s="231" t="s">
        <v>2538</v>
      </c>
    </row>
    <row r="2684" s="2" customFormat="1">
      <c r="A2684" s="39"/>
      <c r="B2684" s="40"/>
      <c r="C2684" s="41"/>
      <c r="D2684" s="233" t="s">
        <v>221</v>
      </c>
      <c r="E2684" s="41"/>
      <c r="F2684" s="234" t="s">
        <v>2537</v>
      </c>
      <c r="G2684" s="41"/>
      <c r="H2684" s="41"/>
      <c r="I2684" s="235"/>
      <c r="J2684" s="41"/>
      <c r="K2684" s="41"/>
      <c r="L2684" s="45"/>
      <c r="M2684" s="236"/>
      <c r="N2684" s="237"/>
      <c r="O2684" s="92"/>
      <c r="P2684" s="92"/>
      <c r="Q2684" s="92"/>
      <c r="R2684" s="92"/>
      <c r="S2684" s="92"/>
      <c r="T2684" s="93"/>
      <c r="U2684" s="39"/>
      <c r="V2684" s="39"/>
      <c r="W2684" s="39"/>
      <c r="X2684" s="39"/>
      <c r="Y2684" s="39"/>
      <c r="Z2684" s="39"/>
      <c r="AA2684" s="39"/>
      <c r="AB2684" s="39"/>
      <c r="AC2684" s="39"/>
      <c r="AD2684" s="39"/>
      <c r="AE2684" s="39"/>
      <c r="AT2684" s="18" t="s">
        <v>221</v>
      </c>
      <c r="AU2684" s="18" t="s">
        <v>90</v>
      </c>
    </row>
    <row r="2685" s="2" customFormat="1" ht="24.15" customHeight="1">
      <c r="A2685" s="39"/>
      <c r="B2685" s="40"/>
      <c r="C2685" s="220" t="s">
        <v>2539</v>
      </c>
      <c r="D2685" s="220" t="s">
        <v>216</v>
      </c>
      <c r="E2685" s="221" t="s">
        <v>2525</v>
      </c>
      <c r="F2685" s="222" t="s">
        <v>2526</v>
      </c>
      <c r="G2685" s="223" t="s">
        <v>523</v>
      </c>
      <c r="H2685" s="224">
        <v>239.5</v>
      </c>
      <c r="I2685" s="225"/>
      <c r="J2685" s="226">
        <f>ROUND(I2685*H2685,2)</f>
        <v>0</v>
      </c>
      <c r="K2685" s="222" t="s">
        <v>359</v>
      </c>
      <c r="L2685" s="45"/>
      <c r="M2685" s="227" t="s">
        <v>1</v>
      </c>
      <c r="N2685" s="228" t="s">
        <v>46</v>
      </c>
      <c r="O2685" s="92"/>
      <c r="P2685" s="229">
        <f>O2685*H2685</f>
        <v>0</v>
      </c>
      <c r="Q2685" s="229">
        <v>0</v>
      </c>
      <c r="R2685" s="229">
        <f>Q2685*H2685</f>
        <v>0</v>
      </c>
      <c r="S2685" s="229">
        <v>0</v>
      </c>
      <c r="T2685" s="230">
        <f>S2685*H2685</f>
        <v>0</v>
      </c>
      <c r="U2685" s="39"/>
      <c r="V2685" s="39"/>
      <c r="W2685" s="39"/>
      <c r="X2685" s="39"/>
      <c r="Y2685" s="39"/>
      <c r="Z2685" s="39"/>
      <c r="AA2685" s="39"/>
      <c r="AB2685" s="39"/>
      <c r="AC2685" s="39"/>
      <c r="AD2685" s="39"/>
      <c r="AE2685" s="39"/>
      <c r="AR2685" s="231" t="s">
        <v>291</v>
      </c>
      <c r="AT2685" s="231" t="s">
        <v>216</v>
      </c>
      <c r="AU2685" s="231" t="s">
        <v>90</v>
      </c>
      <c r="AY2685" s="18" t="s">
        <v>215</v>
      </c>
      <c r="BE2685" s="232">
        <f>IF(N2685="základní",J2685,0)</f>
        <v>0</v>
      </c>
      <c r="BF2685" s="232">
        <f>IF(N2685="snížená",J2685,0)</f>
        <v>0</v>
      </c>
      <c r="BG2685" s="232">
        <f>IF(N2685="zákl. přenesená",J2685,0)</f>
        <v>0</v>
      </c>
      <c r="BH2685" s="232">
        <f>IF(N2685="sníž. přenesená",J2685,0)</f>
        <v>0</v>
      </c>
      <c r="BI2685" s="232">
        <f>IF(N2685="nulová",J2685,0)</f>
        <v>0</v>
      </c>
      <c r="BJ2685" s="18" t="s">
        <v>88</v>
      </c>
      <c r="BK2685" s="232">
        <f>ROUND(I2685*H2685,2)</f>
        <v>0</v>
      </c>
      <c r="BL2685" s="18" t="s">
        <v>291</v>
      </c>
      <c r="BM2685" s="231" t="s">
        <v>2540</v>
      </c>
    </row>
    <row r="2686" s="2" customFormat="1">
      <c r="A2686" s="39"/>
      <c r="B2686" s="40"/>
      <c r="C2686" s="41"/>
      <c r="D2686" s="233" t="s">
        <v>221</v>
      </c>
      <c r="E2686" s="41"/>
      <c r="F2686" s="234" t="s">
        <v>2528</v>
      </c>
      <c r="G2686" s="41"/>
      <c r="H2686" s="41"/>
      <c r="I2686" s="235"/>
      <c r="J2686" s="41"/>
      <c r="K2686" s="41"/>
      <c r="L2686" s="45"/>
      <c r="M2686" s="236"/>
      <c r="N2686" s="237"/>
      <c r="O2686" s="92"/>
      <c r="P2686" s="92"/>
      <c r="Q2686" s="92"/>
      <c r="R2686" s="92"/>
      <c r="S2686" s="92"/>
      <c r="T2686" s="93"/>
      <c r="U2686" s="39"/>
      <c r="V2686" s="39"/>
      <c r="W2686" s="39"/>
      <c r="X2686" s="39"/>
      <c r="Y2686" s="39"/>
      <c r="Z2686" s="39"/>
      <c r="AA2686" s="39"/>
      <c r="AB2686" s="39"/>
      <c r="AC2686" s="39"/>
      <c r="AD2686" s="39"/>
      <c r="AE2686" s="39"/>
      <c r="AT2686" s="18" t="s">
        <v>221</v>
      </c>
      <c r="AU2686" s="18" t="s">
        <v>90</v>
      </c>
    </row>
    <row r="2687" s="2" customFormat="1">
      <c r="A2687" s="39"/>
      <c r="B2687" s="40"/>
      <c r="C2687" s="41"/>
      <c r="D2687" s="250" t="s">
        <v>362</v>
      </c>
      <c r="E2687" s="41"/>
      <c r="F2687" s="251" t="s">
        <v>2529</v>
      </c>
      <c r="G2687" s="41"/>
      <c r="H2687" s="41"/>
      <c r="I2687" s="235"/>
      <c r="J2687" s="41"/>
      <c r="K2687" s="41"/>
      <c r="L2687" s="45"/>
      <c r="M2687" s="236"/>
      <c r="N2687" s="237"/>
      <c r="O2687" s="92"/>
      <c r="P2687" s="92"/>
      <c r="Q2687" s="92"/>
      <c r="R2687" s="92"/>
      <c r="S2687" s="92"/>
      <c r="T2687" s="93"/>
      <c r="U2687" s="39"/>
      <c r="V2687" s="39"/>
      <c r="W2687" s="39"/>
      <c r="X2687" s="39"/>
      <c r="Y2687" s="39"/>
      <c r="Z2687" s="39"/>
      <c r="AA2687" s="39"/>
      <c r="AB2687" s="39"/>
      <c r="AC2687" s="39"/>
      <c r="AD2687" s="39"/>
      <c r="AE2687" s="39"/>
      <c r="AT2687" s="18" t="s">
        <v>362</v>
      </c>
      <c r="AU2687" s="18" t="s">
        <v>90</v>
      </c>
    </row>
    <row r="2688" s="13" customFormat="1">
      <c r="A2688" s="13"/>
      <c r="B2688" s="252"/>
      <c r="C2688" s="253"/>
      <c r="D2688" s="233" t="s">
        <v>364</v>
      </c>
      <c r="E2688" s="254" t="s">
        <v>1</v>
      </c>
      <c r="F2688" s="255" t="s">
        <v>1855</v>
      </c>
      <c r="G2688" s="253"/>
      <c r="H2688" s="254" t="s">
        <v>1</v>
      </c>
      <c r="I2688" s="256"/>
      <c r="J2688" s="253"/>
      <c r="K2688" s="253"/>
      <c r="L2688" s="257"/>
      <c r="M2688" s="258"/>
      <c r="N2688" s="259"/>
      <c r="O2688" s="259"/>
      <c r="P2688" s="259"/>
      <c r="Q2688" s="259"/>
      <c r="R2688" s="259"/>
      <c r="S2688" s="259"/>
      <c r="T2688" s="260"/>
      <c r="U2688" s="13"/>
      <c r="V2688" s="13"/>
      <c r="W2688" s="13"/>
      <c r="X2688" s="13"/>
      <c r="Y2688" s="13"/>
      <c r="Z2688" s="13"/>
      <c r="AA2688" s="13"/>
      <c r="AB2688" s="13"/>
      <c r="AC2688" s="13"/>
      <c r="AD2688" s="13"/>
      <c r="AE2688" s="13"/>
      <c r="AT2688" s="261" t="s">
        <v>364</v>
      </c>
      <c r="AU2688" s="261" t="s">
        <v>90</v>
      </c>
      <c r="AV2688" s="13" t="s">
        <v>88</v>
      </c>
      <c r="AW2688" s="13" t="s">
        <v>36</v>
      </c>
      <c r="AX2688" s="13" t="s">
        <v>81</v>
      </c>
      <c r="AY2688" s="261" t="s">
        <v>215</v>
      </c>
    </row>
    <row r="2689" s="14" customFormat="1">
      <c r="A2689" s="14"/>
      <c r="B2689" s="262"/>
      <c r="C2689" s="263"/>
      <c r="D2689" s="233" t="s">
        <v>364</v>
      </c>
      <c r="E2689" s="264" t="s">
        <v>1</v>
      </c>
      <c r="F2689" s="265" t="s">
        <v>1915</v>
      </c>
      <c r="G2689" s="263"/>
      <c r="H2689" s="266">
        <v>239.5</v>
      </c>
      <c r="I2689" s="267"/>
      <c r="J2689" s="263"/>
      <c r="K2689" s="263"/>
      <c r="L2689" s="268"/>
      <c r="M2689" s="269"/>
      <c r="N2689" s="270"/>
      <c r="O2689" s="270"/>
      <c r="P2689" s="270"/>
      <c r="Q2689" s="270"/>
      <c r="R2689" s="270"/>
      <c r="S2689" s="270"/>
      <c r="T2689" s="271"/>
      <c r="U2689" s="14"/>
      <c r="V2689" s="14"/>
      <c r="W2689" s="14"/>
      <c r="X2689" s="14"/>
      <c r="Y2689" s="14"/>
      <c r="Z2689" s="14"/>
      <c r="AA2689" s="14"/>
      <c r="AB2689" s="14"/>
      <c r="AC2689" s="14"/>
      <c r="AD2689" s="14"/>
      <c r="AE2689" s="14"/>
      <c r="AT2689" s="272" t="s">
        <v>364</v>
      </c>
      <c r="AU2689" s="272" t="s">
        <v>90</v>
      </c>
      <c r="AV2689" s="14" t="s">
        <v>90</v>
      </c>
      <c r="AW2689" s="14" t="s">
        <v>36</v>
      </c>
      <c r="AX2689" s="14" t="s">
        <v>81</v>
      </c>
      <c r="AY2689" s="272" t="s">
        <v>215</v>
      </c>
    </row>
    <row r="2690" s="15" customFormat="1">
      <c r="A2690" s="15"/>
      <c r="B2690" s="273"/>
      <c r="C2690" s="274"/>
      <c r="D2690" s="233" t="s">
        <v>364</v>
      </c>
      <c r="E2690" s="275" t="s">
        <v>1</v>
      </c>
      <c r="F2690" s="276" t="s">
        <v>368</v>
      </c>
      <c r="G2690" s="274"/>
      <c r="H2690" s="277">
        <v>239.5</v>
      </c>
      <c r="I2690" s="278"/>
      <c r="J2690" s="274"/>
      <c r="K2690" s="274"/>
      <c r="L2690" s="279"/>
      <c r="M2690" s="280"/>
      <c r="N2690" s="281"/>
      <c r="O2690" s="281"/>
      <c r="P2690" s="281"/>
      <c r="Q2690" s="281"/>
      <c r="R2690" s="281"/>
      <c r="S2690" s="281"/>
      <c r="T2690" s="282"/>
      <c r="U2690" s="15"/>
      <c r="V2690" s="15"/>
      <c r="W2690" s="15"/>
      <c r="X2690" s="15"/>
      <c r="Y2690" s="15"/>
      <c r="Z2690" s="15"/>
      <c r="AA2690" s="15"/>
      <c r="AB2690" s="15"/>
      <c r="AC2690" s="15"/>
      <c r="AD2690" s="15"/>
      <c r="AE2690" s="15"/>
      <c r="AT2690" s="283" t="s">
        <v>364</v>
      </c>
      <c r="AU2690" s="283" t="s">
        <v>90</v>
      </c>
      <c r="AV2690" s="15" t="s">
        <v>214</v>
      </c>
      <c r="AW2690" s="15" t="s">
        <v>36</v>
      </c>
      <c r="AX2690" s="15" t="s">
        <v>88</v>
      </c>
      <c r="AY2690" s="283" t="s">
        <v>215</v>
      </c>
    </row>
    <row r="2691" s="2" customFormat="1" ht="24.15" customHeight="1">
      <c r="A2691" s="39"/>
      <c r="B2691" s="40"/>
      <c r="C2691" s="295" t="s">
        <v>2541</v>
      </c>
      <c r="D2691" s="295" t="s">
        <v>539</v>
      </c>
      <c r="E2691" s="296" t="s">
        <v>2542</v>
      </c>
      <c r="F2691" s="297" t="s">
        <v>2543</v>
      </c>
      <c r="G2691" s="298" t="s">
        <v>523</v>
      </c>
      <c r="H2691" s="299">
        <v>502.94999999999999</v>
      </c>
      <c r="I2691" s="300"/>
      <c r="J2691" s="301">
        <f>ROUND(I2691*H2691,2)</f>
        <v>0</v>
      </c>
      <c r="K2691" s="297" t="s">
        <v>359</v>
      </c>
      <c r="L2691" s="302"/>
      <c r="M2691" s="303" t="s">
        <v>1</v>
      </c>
      <c r="N2691" s="304" t="s">
        <v>46</v>
      </c>
      <c r="O2691" s="92"/>
      <c r="P2691" s="229">
        <f>O2691*H2691</f>
        <v>0</v>
      </c>
      <c r="Q2691" s="229">
        <v>0.00175</v>
      </c>
      <c r="R2691" s="229">
        <f>Q2691*H2691</f>
        <v>0.88016249999999996</v>
      </c>
      <c r="S2691" s="229">
        <v>0</v>
      </c>
      <c r="T2691" s="230">
        <f>S2691*H2691</f>
        <v>0</v>
      </c>
      <c r="U2691" s="39"/>
      <c r="V2691" s="39"/>
      <c r="W2691" s="39"/>
      <c r="X2691" s="39"/>
      <c r="Y2691" s="39"/>
      <c r="Z2691" s="39"/>
      <c r="AA2691" s="39"/>
      <c r="AB2691" s="39"/>
      <c r="AC2691" s="39"/>
      <c r="AD2691" s="39"/>
      <c r="AE2691" s="39"/>
      <c r="AR2691" s="231" t="s">
        <v>676</v>
      </c>
      <c r="AT2691" s="231" t="s">
        <v>539</v>
      </c>
      <c r="AU2691" s="231" t="s">
        <v>90</v>
      </c>
      <c r="AY2691" s="18" t="s">
        <v>215</v>
      </c>
      <c r="BE2691" s="232">
        <f>IF(N2691="základní",J2691,0)</f>
        <v>0</v>
      </c>
      <c r="BF2691" s="232">
        <f>IF(N2691="snížená",J2691,0)</f>
        <v>0</v>
      </c>
      <c r="BG2691" s="232">
        <f>IF(N2691="zákl. přenesená",J2691,0)</f>
        <v>0</v>
      </c>
      <c r="BH2691" s="232">
        <f>IF(N2691="sníž. přenesená",J2691,0)</f>
        <v>0</v>
      </c>
      <c r="BI2691" s="232">
        <f>IF(N2691="nulová",J2691,0)</f>
        <v>0</v>
      </c>
      <c r="BJ2691" s="18" t="s">
        <v>88</v>
      </c>
      <c r="BK2691" s="232">
        <f>ROUND(I2691*H2691,2)</f>
        <v>0</v>
      </c>
      <c r="BL2691" s="18" t="s">
        <v>291</v>
      </c>
      <c r="BM2691" s="231" t="s">
        <v>2544</v>
      </c>
    </row>
    <row r="2692" s="2" customFormat="1">
      <c r="A2692" s="39"/>
      <c r="B2692" s="40"/>
      <c r="C2692" s="41"/>
      <c r="D2692" s="233" t="s">
        <v>221</v>
      </c>
      <c r="E2692" s="41"/>
      <c r="F2692" s="234" t="s">
        <v>2543</v>
      </c>
      <c r="G2692" s="41"/>
      <c r="H2692" s="41"/>
      <c r="I2692" s="235"/>
      <c r="J2692" s="41"/>
      <c r="K2692" s="41"/>
      <c r="L2692" s="45"/>
      <c r="M2692" s="236"/>
      <c r="N2692" s="237"/>
      <c r="O2692" s="92"/>
      <c r="P2692" s="92"/>
      <c r="Q2692" s="92"/>
      <c r="R2692" s="92"/>
      <c r="S2692" s="92"/>
      <c r="T2692" s="93"/>
      <c r="U2692" s="39"/>
      <c r="V2692" s="39"/>
      <c r="W2692" s="39"/>
      <c r="X2692" s="39"/>
      <c r="Y2692" s="39"/>
      <c r="Z2692" s="39"/>
      <c r="AA2692" s="39"/>
      <c r="AB2692" s="39"/>
      <c r="AC2692" s="39"/>
      <c r="AD2692" s="39"/>
      <c r="AE2692" s="39"/>
      <c r="AT2692" s="18" t="s">
        <v>221</v>
      </c>
      <c r="AU2692" s="18" t="s">
        <v>90</v>
      </c>
    </row>
    <row r="2693" s="14" customFormat="1">
      <c r="A2693" s="14"/>
      <c r="B2693" s="262"/>
      <c r="C2693" s="263"/>
      <c r="D2693" s="233" t="s">
        <v>364</v>
      </c>
      <c r="E2693" s="264" t="s">
        <v>1</v>
      </c>
      <c r="F2693" s="265" t="s">
        <v>2545</v>
      </c>
      <c r="G2693" s="263"/>
      <c r="H2693" s="266">
        <v>502.94999999999999</v>
      </c>
      <c r="I2693" s="267"/>
      <c r="J2693" s="263"/>
      <c r="K2693" s="263"/>
      <c r="L2693" s="268"/>
      <c r="M2693" s="269"/>
      <c r="N2693" s="270"/>
      <c r="O2693" s="270"/>
      <c r="P2693" s="270"/>
      <c r="Q2693" s="270"/>
      <c r="R2693" s="270"/>
      <c r="S2693" s="270"/>
      <c r="T2693" s="271"/>
      <c r="U2693" s="14"/>
      <c r="V2693" s="14"/>
      <c r="W2693" s="14"/>
      <c r="X2693" s="14"/>
      <c r="Y2693" s="14"/>
      <c r="Z2693" s="14"/>
      <c r="AA2693" s="14"/>
      <c r="AB2693" s="14"/>
      <c r="AC2693" s="14"/>
      <c r="AD2693" s="14"/>
      <c r="AE2693" s="14"/>
      <c r="AT2693" s="272" t="s">
        <v>364</v>
      </c>
      <c r="AU2693" s="272" t="s">
        <v>90</v>
      </c>
      <c r="AV2693" s="14" t="s">
        <v>90</v>
      </c>
      <c r="AW2693" s="14" t="s">
        <v>36</v>
      </c>
      <c r="AX2693" s="14" t="s">
        <v>81</v>
      </c>
      <c r="AY2693" s="272" t="s">
        <v>215</v>
      </c>
    </row>
    <row r="2694" s="15" customFormat="1">
      <c r="A2694" s="15"/>
      <c r="B2694" s="273"/>
      <c r="C2694" s="274"/>
      <c r="D2694" s="233" t="s">
        <v>364</v>
      </c>
      <c r="E2694" s="275" t="s">
        <v>1</v>
      </c>
      <c r="F2694" s="276" t="s">
        <v>368</v>
      </c>
      <c r="G2694" s="274"/>
      <c r="H2694" s="277">
        <v>502.94999999999999</v>
      </c>
      <c r="I2694" s="278"/>
      <c r="J2694" s="274"/>
      <c r="K2694" s="274"/>
      <c r="L2694" s="279"/>
      <c r="M2694" s="280"/>
      <c r="N2694" s="281"/>
      <c r="O2694" s="281"/>
      <c r="P2694" s="281"/>
      <c r="Q2694" s="281"/>
      <c r="R2694" s="281"/>
      <c r="S2694" s="281"/>
      <c r="T2694" s="282"/>
      <c r="U2694" s="15"/>
      <c r="V2694" s="15"/>
      <c r="W2694" s="15"/>
      <c r="X2694" s="15"/>
      <c r="Y2694" s="15"/>
      <c r="Z2694" s="15"/>
      <c r="AA2694" s="15"/>
      <c r="AB2694" s="15"/>
      <c r="AC2694" s="15"/>
      <c r="AD2694" s="15"/>
      <c r="AE2694" s="15"/>
      <c r="AT2694" s="283" t="s">
        <v>364</v>
      </c>
      <c r="AU2694" s="283" t="s">
        <v>90</v>
      </c>
      <c r="AV2694" s="15" t="s">
        <v>214</v>
      </c>
      <c r="AW2694" s="15" t="s">
        <v>36</v>
      </c>
      <c r="AX2694" s="15" t="s">
        <v>88</v>
      </c>
      <c r="AY2694" s="283" t="s">
        <v>215</v>
      </c>
    </row>
    <row r="2695" s="2" customFormat="1" ht="24.15" customHeight="1">
      <c r="A2695" s="39"/>
      <c r="B2695" s="40"/>
      <c r="C2695" s="220" t="s">
        <v>2546</v>
      </c>
      <c r="D2695" s="220" t="s">
        <v>216</v>
      </c>
      <c r="E2695" s="221" t="s">
        <v>2547</v>
      </c>
      <c r="F2695" s="222" t="s">
        <v>2548</v>
      </c>
      <c r="G2695" s="223" t="s">
        <v>523</v>
      </c>
      <c r="H2695" s="224">
        <v>254.78299999999999</v>
      </c>
      <c r="I2695" s="225"/>
      <c r="J2695" s="226">
        <f>ROUND(I2695*H2695,2)</f>
        <v>0</v>
      </c>
      <c r="K2695" s="222" t="s">
        <v>359</v>
      </c>
      <c r="L2695" s="45"/>
      <c r="M2695" s="227" t="s">
        <v>1</v>
      </c>
      <c r="N2695" s="228" t="s">
        <v>46</v>
      </c>
      <c r="O2695" s="92"/>
      <c r="P2695" s="229">
        <f>O2695*H2695</f>
        <v>0</v>
      </c>
      <c r="Q2695" s="229">
        <v>0.00029999999999999997</v>
      </c>
      <c r="R2695" s="229">
        <f>Q2695*H2695</f>
        <v>0.076434899999999986</v>
      </c>
      <c r="S2695" s="229">
        <v>0</v>
      </c>
      <c r="T2695" s="230">
        <f>S2695*H2695</f>
        <v>0</v>
      </c>
      <c r="U2695" s="39"/>
      <c r="V2695" s="39"/>
      <c r="W2695" s="39"/>
      <c r="X2695" s="39"/>
      <c r="Y2695" s="39"/>
      <c r="Z2695" s="39"/>
      <c r="AA2695" s="39"/>
      <c r="AB2695" s="39"/>
      <c r="AC2695" s="39"/>
      <c r="AD2695" s="39"/>
      <c r="AE2695" s="39"/>
      <c r="AR2695" s="231" t="s">
        <v>291</v>
      </c>
      <c r="AT2695" s="231" t="s">
        <v>216</v>
      </c>
      <c r="AU2695" s="231" t="s">
        <v>90</v>
      </c>
      <c r="AY2695" s="18" t="s">
        <v>215</v>
      </c>
      <c r="BE2695" s="232">
        <f>IF(N2695="základní",J2695,0)</f>
        <v>0</v>
      </c>
      <c r="BF2695" s="232">
        <f>IF(N2695="snížená",J2695,0)</f>
        <v>0</v>
      </c>
      <c r="BG2695" s="232">
        <f>IF(N2695="zákl. přenesená",J2695,0)</f>
        <v>0</v>
      </c>
      <c r="BH2695" s="232">
        <f>IF(N2695="sníž. přenesená",J2695,0)</f>
        <v>0</v>
      </c>
      <c r="BI2695" s="232">
        <f>IF(N2695="nulová",J2695,0)</f>
        <v>0</v>
      </c>
      <c r="BJ2695" s="18" t="s">
        <v>88</v>
      </c>
      <c r="BK2695" s="232">
        <f>ROUND(I2695*H2695,2)</f>
        <v>0</v>
      </c>
      <c r="BL2695" s="18" t="s">
        <v>291</v>
      </c>
      <c r="BM2695" s="231" t="s">
        <v>2549</v>
      </c>
    </row>
    <row r="2696" s="2" customFormat="1">
      <c r="A2696" s="39"/>
      <c r="B2696" s="40"/>
      <c r="C2696" s="41"/>
      <c r="D2696" s="250" t="s">
        <v>362</v>
      </c>
      <c r="E2696" s="41"/>
      <c r="F2696" s="251" t="s">
        <v>2550</v>
      </c>
      <c r="G2696" s="41"/>
      <c r="H2696" s="41"/>
      <c r="I2696" s="235"/>
      <c r="J2696" s="41"/>
      <c r="K2696" s="41"/>
      <c r="L2696" s="45"/>
      <c r="M2696" s="236"/>
      <c r="N2696" s="237"/>
      <c r="O2696" s="92"/>
      <c r="P2696" s="92"/>
      <c r="Q2696" s="92"/>
      <c r="R2696" s="92"/>
      <c r="S2696" s="92"/>
      <c r="T2696" s="93"/>
      <c r="U2696" s="39"/>
      <c r="V2696" s="39"/>
      <c r="W2696" s="39"/>
      <c r="X2696" s="39"/>
      <c r="Y2696" s="39"/>
      <c r="Z2696" s="39"/>
      <c r="AA2696" s="39"/>
      <c r="AB2696" s="39"/>
      <c r="AC2696" s="39"/>
      <c r="AD2696" s="39"/>
      <c r="AE2696" s="39"/>
      <c r="AT2696" s="18" t="s">
        <v>362</v>
      </c>
      <c r="AU2696" s="18" t="s">
        <v>90</v>
      </c>
    </row>
    <row r="2697" s="13" customFormat="1">
      <c r="A2697" s="13"/>
      <c r="B2697" s="252"/>
      <c r="C2697" s="253"/>
      <c r="D2697" s="233" t="s">
        <v>364</v>
      </c>
      <c r="E2697" s="254" t="s">
        <v>1</v>
      </c>
      <c r="F2697" s="255" t="s">
        <v>1746</v>
      </c>
      <c r="G2697" s="253"/>
      <c r="H2697" s="254" t="s">
        <v>1</v>
      </c>
      <c r="I2697" s="256"/>
      <c r="J2697" s="253"/>
      <c r="K2697" s="253"/>
      <c r="L2697" s="257"/>
      <c r="M2697" s="258"/>
      <c r="N2697" s="259"/>
      <c r="O2697" s="259"/>
      <c r="P2697" s="259"/>
      <c r="Q2697" s="259"/>
      <c r="R2697" s="259"/>
      <c r="S2697" s="259"/>
      <c r="T2697" s="260"/>
      <c r="U2697" s="13"/>
      <c r="V2697" s="13"/>
      <c r="W2697" s="13"/>
      <c r="X2697" s="13"/>
      <c r="Y2697" s="13"/>
      <c r="Z2697" s="13"/>
      <c r="AA2697" s="13"/>
      <c r="AB2697" s="13"/>
      <c r="AC2697" s="13"/>
      <c r="AD2697" s="13"/>
      <c r="AE2697" s="13"/>
      <c r="AT2697" s="261" t="s">
        <v>364</v>
      </c>
      <c r="AU2697" s="261" t="s">
        <v>90</v>
      </c>
      <c r="AV2697" s="13" t="s">
        <v>88</v>
      </c>
      <c r="AW2697" s="13" t="s">
        <v>36</v>
      </c>
      <c r="AX2697" s="13" t="s">
        <v>81</v>
      </c>
      <c r="AY2697" s="261" t="s">
        <v>215</v>
      </c>
    </row>
    <row r="2698" s="13" customFormat="1">
      <c r="A2698" s="13"/>
      <c r="B2698" s="252"/>
      <c r="C2698" s="253"/>
      <c r="D2698" s="233" t="s">
        <v>364</v>
      </c>
      <c r="E2698" s="254" t="s">
        <v>1</v>
      </c>
      <c r="F2698" s="255" t="s">
        <v>388</v>
      </c>
      <c r="G2698" s="253"/>
      <c r="H2698" s="254" t="s">
        <v>1</v>
      </c>
      <c r="I2698" s="256"/>
      <c r="J2698" s="253"/>
      <c r="K2698" s="253"/>
      <c r="L2698" s="257"/>
      <c r="M2698" s="258"/>
      <c r="N2698" s="259"/>
      <c r="O2698" s="259"/>
      <c r="P2698" s="259"/>
      <c r="Q2698" s="259"/>
      <c r="R2698" s="259"/>
      <c r="S2698" s="259"/>
      <c r="T2698" s="260"/>
      <c r="U2698" s="13"/>
      <c r="V2698" s="13"/>
      <c r="W2698" s="13"/>
      <c r="X2698" s="13"/>
      <c r="Y2698" s="13"/>
      <c r="Z2698" s="13"/>
      <c r="AA2698" s="13"/>
      <c r="AB2698" s="13"/>
      <c r="AC2698" s="13"/>
      <c r="AD2698" s="13"/>
      <c r="AE2698" s="13"/>
      <c r="AT2698" s="261" t="s">
        <v>364</v>
      </c>
      <c r="AU2698" s="261" t="s">
        <v>90</v>
      </c>
      <c r="AV2698" s="13" t="s">
        <v>88</v>
      </c>
      <c r="AW2698" s="13" t="s">
        <v>36</v>
      </c>
      <c r="AX2698" s="13" t="s">
        <v>81</v>
      </c>
      <c r="AY2698" s="261" t="s">
        <v>215</v>
      </c>
    </row>
    <row r="2699" s="13" customFormat="1">
      <c r="A2699" s="13"/>
      <c r="B2699" s="252"/>
      <c r="C2699" s="253"/>
      <c r="D2699" s="233" t="s">
        <v>364</v>
      </c>
      <c r="E2699" s="254" t="s">
        <v>1</v>
      </c>
      <c r="F2699" s="255" t="s">
        <v>389</v>
      </c>
      <c r="G2699" s="253"/>
      <c r="H2699" s="254" t="s">
        <v>1</v>
      </c>
      <c r="I2699" s="256"/>
      <c r="J2699" s="253"/>
      <c r="K2699" s="253"/>
      <c r="L2699" s="257"/>
      <c r="M2699" s="258"/>
      <c r="N2699" s="259"/>
      <c r="O2699" s="259"/>
      <c r="P2699" s="259"/>
      <c r="Q2699" s="259"/>
      <c r="R2699" s="259"/>
      <c r="S2699" s="259"/>
      <c r="T2699" s="260"/>
      <c r="U2699" s="13"/>
      <c r="V2699" s="13"/>
      <c r="W2699" s="13"/>
      <c r="X2699" s="13"/>
      <c r="Y2699" s="13"/>
      <c r="Z2699" s="13"/>
      <c r="AA2699" s="13"/>
      <c r="AB2699" s="13"/>
      <c r="AC2699" s="13"/>
      <c r="AD2699" s="13"/>
      <c r="AE2699" s="13"/>
      <c r="AT2699" s="261" t="s">
        <v>364</v>
      </c>
      <c r="AU2699" s="261" t="s">
        <v>90</v>
      </c>
      <c r="AV2699" s="13" t="s">
        <v>88</v>
      </c>
      <c r="AW2699" s="13" t="s">
        <v>36</v>
      </c>
      <c r="AX2699" s="13" t="s">
        <v>81</v>
      </c>
      <c r="AY2699" s="261" t="s">
        <v>215</v>
      </c>
    </row>
    <row r="2700" s="14" customFormat="1">
      <c r="A2700" s="14"/>
      <c r="B2700" s="262"/>
      <c r="C2700" s="263"/>
      <c r="D2700" s="233" t="s">
        <v>364</v>
      </c>
      <c r="E2700" s="264" t="s">
        <v>1</v>
      </c>
      <c r="F2700" s="265" t="s">
        <v>2249</v>
      </c>
      <c r="G2700" s="263"/>
      <c r="H2700" s="266">
        <v>34.109999999999999</v>
      </c>
      <c r="I2700" s="267"/>
      <c r="J2700" s="263"/>
      <c r="K2700" s="263"/>
      <c r="L2700" s="268"/>
      <c r="M2700" s="269"/>
      <c r="N2700" s="270"/>
      <c r="O2700" s="270"/>
      <c r="P2700" s="270"/>
      <c r="Q2700" s="270"/>
      <c r="R2700" s="270"/>
      <c r="S2700" s="270"/>
      <c r="T2700" s="271"/>
      <c r="U2700" s="14"/>
      <c r="V2700" s="14"/>
      <c r="W2700" s="14"/>
      <c r="X2700" s="14"/>
      <c r="Y2700" s="14"/>
      <c r="Z2700" s="14"/>
      <c r="AA2700" s="14"/>
      <c r="AB2700" s="14"/>
      <c r="AC2700" s="14"/>
      <c r="AD2700" s="14"/>
      <c r="AE2700" s="14"/>
      <c r="AT2700" s="272" t="s">
        <v>364</v>
      </c>
      <c r="AU2700" s="272" t="s">
        <v>90</v>
      </c>
      <c r="AV2700" s="14" t="s">
        <v>90</v>
      </c>
      <c r="AW2700" s="14" t="s">
        <v>36</v>
      </c>
      <c r="AX2700" s="14" t="s">
        <v>81</v>
      </c>
      <c r="AY2700" s="272" t="s">
        <v>215</v>
      </c>
    </row>
    <row r="2701" s="14" customFormat="1">
      <c r="A2701" s="14"/>
      <c r="B2701" s="262"/>
      <c r="C2701" s="263"/>
      <c r="D2701" s="233" t="s">
        <v>364</v>
      </c>
      <c r="E2701" s="264" t="s">
        <v>1</v>
      </c>
      <c r="F2701" s="265" t="s">
        <v>2250</v>
      </c>
      <c r="G2701" s="263"/>
      <c r="H2701" s="266">
        <v>18.399999999999999</v>
      </c>
      <c r="I2701" s="267"/>
      <c r="J2701" s="263"/>
      <c r="K2701" s="263"/>
      <c r="L2701" s="268"/>
      <c r="M2701" s="269"/>
      <c r="N2701" s="270"/>
      <c r="O2701" s="270"/>
      <c r="P2701" s="270"/>
      <c r="Q2701" s="270"/>
      <c r="R2701" s="270"/>
      <c r="S2701" s="270"/>
      <c r="T2701" s="271"/>
      <c r="U2701" s="14"/>
      <c r="V2701" s="14"/>
      <c r="W2701" s="14"/>
      <c r="X2701" s="14"/>
      <c r="Y2701" s="14"/>
      <c r="Z2701" s="14"/>
      <c r="AA2701" s="14"/>
      <c r="AB2701" s="14"/>
      <c r="AC2701" s="14"/>
      <c r="AD2701" s="14"/>
      <c r="AE2701" s="14"/>
      <c r="AT2701" s="272" t="s">
        <v>364</v>
      </c>
      <c r="AU2701" s="272" t="s">
        <v>90</v>
      </c>
      <c r="AV2701" s="14" t="s">
        <v>90</v>
      </c>
      <c r="AW2701" s="14" t="s">
        <v>36</v>
      </c>
      <c r="AX2701" s="14" t="s">
        <v>81</v>
      </c>
      <c r="AY2701" s="272" t="s">
        <v>215</v>
      </c>
    </row>
    <row r="2702" s="14" customFormat="1">
      <c r="A2702" s="14"/>
      <c r="B2702" s="262"/>
      <c r="C2702" s="263"/>
      <c r="D2702" s="233" t="s">
        <v>364</v>
      </c>
      <c r="E2702" s="264" t="s">
        <v>1</v>
      </c>
      <c r="F2702" s="265" t="s">
        <v>2251</v>
      </c>
      <c r="G2702" s="263"/>
      <c r="H2702" s="266">
        <v>53.479999999999997</v>
      </c>
      <c r="I2702" s="267"/>
      <c r="J2702" s="263"/>
      <c r="K2702" s="263"/>
      <c r="L2702" s="268"/>
      <c r="M2702" s="269"/>
      <c r="N2702" s="270"/>
      <c r="O2702" s="270"/>
      <c r="P2702" s="270"/>
      <c r="Q2702" s="270"/>
      <c r="R2702" s="270"/>
      <c r="S2702" s="270"/>
      <c r="T2702" s="271"/>
      <c r="U2702" s="14"/>
      <c r="V2702" s="14"/>
      <c r="W2702" s="14"/>
      <c r="X2702" s="14"/>
      <c r="Y2702" s="14"/>
      <c r="Z2702" s="14"/>
      <c r="AA2702" s="14"/>
      <c r="AB2702" s="14"/>
      <c r="AC2702" s="14"/>
      <c r="AD2702" s="14"/>
      <c r="AE2702" s="14"/>
      <c r="AT2702" s="272" t="s">
        <v>364</v>
      </c>
      <c r="AU2702" s="272" t="s">
        <v>90</v>
      </c>
      <c r="AV2702" s="14" t="s">
        <v>90</v>
      </c>
      <c r="AW2702" s="14" t="s">
        <v>36</v>
      </c>
      <c r="AX2702" s="14" t="s">
        <v>81</v>
      </c>
      <c r="AY2702" s="272" t="s">
        <v>215</v>
      </c>
    </row>
    <row r="2703" s="14" customFormat="1">
      <c r="A2703" s="14"/>
      <c r="B2703" s="262"/>
      <c r="C2703" s="263"/>
      <c r="D2703" s="233" t="s">
        <v>364</v>
      </c>
      <c r="E2703" s="264" t="s">
        <v>1</v>
      </c>
      <c r="F2703" s="265" t="s">
        <v>2252</v>
      </c>
      <c r="G2703" s="263"/>
      <c r="H2703" s="266">
        <v>8.5099999999999998</v>
      </c>
      <c r="I2703" s="267"/>
      <c r="J2703" s="263"/>
      <c r="K2703" s="263"/>
      <c r="L2703" s="268"/>
      <c r="M2703" s="269"/>
      <c r="N2703" s="270"/>
      <c r="O2703" s="270"/>
      <c r="P2703" s="270"/>
      <c r="Q2703" s="270"/>
      <c r="R2703" s="270"/>
      <c r="S2703" s="270"/>
      <c r="T2703" s="271"/>
      <c r="U2703" s="14"/>
      <c r="V2703" s="14"/>
      <c r="W2703" s="14"/>
      <c r="X2703" s="14"/>
      <c r="Y2703" s="14"/>
      <c r="Z2703" s="14"/>
      <c r="AA2703" s="14"/>
      <c r="AB2703" s="14"/>
      <c r="AC2703" s="14"/>
      <c r="AD2703" s="14"/>
      <c r="AE2703" s="14"/>
      <c r="AT2703" s="272" t="s">
        <v>364</v>
      </c>
      <c r="AU2703" s="272" t="s">
        <v>90</v>
      </c>
      <c r="AV2703" s="14" t="s">
        <v>90</v>
      </c>
      <c r="AW2703" s="14" t="s">
        <v>36</v>
      </c>
      <c r="AX2703" s="14" t="s">
        <v>81</v>
      </c>
      <c r="AY2703" s="272" t="s">
        <v>215</v>
      </c>
    </row>
    <row r="2704" s="13" customFormat="1">
      <c r="A2704" s="13"/>
      <c r="B2704" s="252"/>
      <c r="C2704" s="253"/>
      <c r="D2704" s="233" t="s">
        <v>364</v>
      </c>
      <c r="E2704" s="254" t="s">
        <v>1</v>
      </c>
      <c r="F2704" s="255" t="s">
        <v>395</v>
      </c>
      <c r="G2704" s="253"/>
      <c r="H2704" s="254" t="s">
        <v>1</v>
      </c>
      <c r="I2704" s="256"/>
      <c r="J2704" s="253"/>
      <c r="K2704" s="253"/>
      <c r="L2704" s="257"/>
      <c r="M2704" s="258"/>
      <c r="N2704" s="259"/>
      <c r="O2704" s="259"/>
      <c r="P2704" s="259"/>
      <c r="Q2704" s="259"/>
      <c r="R2704" s="259"/>
      <c r="S2704" s="259"/>
      <c r="T2704" s="260"/>
      <c r="U2704" s="13"/>
      <c r="V2704" s="13"/>
      <c r="W2704" s="13"/>
      <c r="X2704" s="13"/>
      <c r="Y2704" s="13"/>
      <c r="Z2704" s="13"/>
      <c r="AA2704" s="13"/>
      <c r="AB2704" s="13"/>
      <c r="AC2704" s="13"/>
      <c r="AD2704" s="13"/>
      <c r="AE2704" s="13"/>
      <c r="AT2704" s="261" t="s">
        <v>364</v>
      </c>
      <c r="AU2704" s="261" t="s">
        <v>90</v>
      </c>
      <c r="AV2704" s="13" t="s">
        <v>88</v>
      </c>
      <c r="AW2704" s="13" t="s">
        <v>36</v>
      </c>
      <c r="AX2704" s="13" t="s">
        <v>81</v>
      </c>
      <c r="AY2704" s="261" t="s">
        <v>215</v>
      </c>
    </row>
    <row r="2705" s="14" customFormat="1">
      <c r="A2705" s="14"/>
      <c r="B2705" s="262"/>
      <c r="C2705" s="263"/>
      <c r="D2705" s="233" t="s">
        <v>364</v>
      </c>
      <c r="E2705" s="264" t="s">
        <v>1</v>
      </c>
      <c r="F2705" s="265" t="s">
        <v>2253</v>
      </c>
      <c r="G2705" s="263"/>
      <c r="H2705" s="266">
        <v>4.407</v>
      </c>
      <c r="I2705" s="267"/>
      <c r="J2705" s="263"/>
      <c r="K2705" s="263"/>
      <c r="L2705" s="268"/>
      <c r="M2705" s="269"/>
      <c r="N2705" s="270"/>
      <c r="O2705" s="270"/>
      <c r="P2705" s="270"/>
      <c r="Q2705" s="270"/>
      <c r="R2705" s="270"/>
      <c r="S2705" s="270"/>
      <c r="T2705" s="271"/>
      <c r="U2705" s="14"/>
      <c r="V2705" s="14"/>
      <c r="W2705" s="14"/>
      <c r="X2705" s="14"/>
      <c r="Y2705" s="14"/>
      <c r="Z2705" s="14"/>
      <c r="AA2705" s="14"/>
      <c r="AB2705" s="14"/>
      <c r="AC2705" s="14"/>
      <c r="AD2705" s="14"/>
      <c r="AE2705" s="14"/>
      <c r="AT2705" s="272" t="s">
        <v>364</v>
      </c>
      <c r="AU2705" s="272" t="s">
        <v>90</v>
      </c>
      <c r="AV2705" s="14" t="s">
        <v>90</v>
      </c>
      <c r="AW2705" s="14" t="s">
        <v>36</v>
      </c>
      <c r="AX2705" s="14" t="s">
        <v>81</v>
      </c>
      <c r="AY2705" s="272" t="s">
        <v>215</v>
      </c>
    </row>
    <row r="2706" s="14" customFormat="1">
      <c r="A2706" s="14"/>
      <c r="B2706" s="262"/>
      <c r="C2706" s="263"/>
      <c r="D2706" s="233" t="s">
        <v>364</v>
      </c>
      <c r="E2706" s="264" t="s">
        <v>1</v>
      </c>
      <c r="F2706" s="265" t="s">
        <v>2254</v>
      </c>
      <c r="G2706" s="263"/>
      <c r="H2706" s="266">
        <v>10.800000000000001</v>
      </c>
      <c r="I2706" s="267"/>
      <c r="J2706" s="263"/>
      <c r="K2706" s="263"/>
      <c r="L2706" s="268"/>
      <c r="M2706" s="269"/>
      <c r="N2706" s="270"/>
      <c r="O2706" s="270"/>
      <c r="P2706" s="270"/>
      <c r="Q2706" s="270"/>
      <c r="R2706" s="270"/>
      <c r="S2706" s="270"/>
      <c r="T2706" s="271"/>
      <c r="U2706" s="14"/>
      <c r="V2706" s="14"/>
      <c r="W2706" s="14"/>
      <c r="X2706" s="14"/>
      <c r="Y2706" s="14"/>
      <c r="Z2706" s="14"/>
      <c r="AA2706" s="14"/>
      <c r="AB2706" s="14"/>
      <c r="AC2706" s="14"/>
      <c r="AD2706" s="14"/>
      <c r="AE2706" s="14"/>
      <c r="AT2706" s="272" t="s">
        <v>364</v>
      </c>
      <c r="AU2706" s="272" t="s">
        <v>90</v>
      </c>
      <c r="AV2706" s="14" t="s">
        <v>90</v>
      </c>
      <c r="AW2706" s="14" t="s">
        <v>36</v>
      </c>
      <c r="AX2706" s="14" t="s">
        <v>81</v>
      </c>
      <c r="AY2706" s="272" t="s">
        <v>215</v>
      </c>
    </row>
    <row r="2707" s="14" customFormat="1">
      <c r="A2707" s="14"/>
      <c r="B2707" s="262"/>
      <c r="C2707" s="263"/>
      <c r="D2707" s="233" t="s">
        <v>364</v>
      </c>
      <c r="E2707" s="264" t="s">
        <v>1</v>
      </c>
      <c r="F2707" s="265" t="s">
        <v>2255</v>
      </c>
      <c r="G2707" s="263"/>
      <c r="H2707" s="266">
        <v>6.4000000000000004</v>
      </c>
      <c r="I2707" s="267"/>
      <c r="J2707" s="263"/>
      <c r="K2707" s="263"/>
      <c r="L2707" s="268"/>
      <c r="M2707" s="269"/>
      <c r="N2707" s="270"/>
      <c r="O2707" s="270"/>
      <c r="P2707" s="270"/>
      <c r="Q2707" s="270"/>
      <c r="R2707" s="270"/>
      <c r="S2707" s="270"/>
      <c r="T2707" s="271"/>
      <c r="U2707" s="14"/>
      <c r="V2707" s="14"/>
      <c r="W2707" s="14"/>
      <c r="X2707" s="14"/>
      <c r="Y2707" s="14"/>
      <c r="Z2707" s="14"/>
      <c r="AA2707" s="14"/>
      <c r="AB2707" s="14"/>
      <c r="AC2707" s="14"/>
      <c r="AD2707" s="14"/>
      <c r="AE2707" s="14"/>
      <c r="AT2707" s="272" t="s">
        <v>364</v>
      </c>
      <c r="AU2707" s="272" t="s">
        <v>90</v>
      </c>
      <c r="AV2707" s="14" t="s">
        <v>90</v>
      </c>
      <c r="AW2707" s="14" t="s">
        <v>36</v>
      </c>
      <c r="AX2707" s="14" t="s">
        <v>81</v>
      </c>
      <c r="AY2707" s="272" t="s">
        <v>215</v>
      </c>
    </row>
    <row r="2708" s="13" customFormat="1">
      <c r="A2708" s="13"/>
      <c r="B2708" s="252"/>
      <c r="C2708" s="253"/>
      <c r="D2708" s="233" t="s">
        <v>364</v>
      </c>
      <c r="E2708" s="254" t="s">
        <v>1</v>
      </c>
      <c r="F2708" s="255" t="s">
        <v>401</v>
      </c>
      <c r="G2708" s="253"/>
      <c r="H2708" s="254" t="s">
        <v>1</v>
      </c>
      <c r="I2708" s="256"/>
      <c r="J2708" s="253"/>
      <c r="K2708" s="253"/>
      <c r="L2708" s="257"/>
      <c r="M2708" s="258"/>
      <c r="N2708" s="259"/>
      <c r="O2708" s="259"/>
      <c r="P2708" s="259"/>
      <c r="Q2708" s="259"/>
      <c r="R2708" s="259"/>
      <c r="S2708" s="259"/>
      <c r="T2708" s="260"/>
      <c r="U2708" s="13"/>
      <c r="V2708" s="13"/>
      <c r="W2708" s="13"/>
      <c r="X2708" s="13"/>
      <c r="Y2708" s="13"/>
      <c r="Z2708" s="13"/>
      <c r="AA2708" s="13"/>
      <c r="AB2708" s="13"/>
      <c r="AC2708" s="13"/>
      <c r="AD2708" s="13"/>
      <c r="AE2708" s="13"/>
      <c r="AT2708" s="261" t="s">
        <v>364</v>
      </c>
      <c r="AU2708" s="261" t="s">
        <v>90</v>
      </c>
      <c r="AV2708" s="13" t="s">
        <v>88</v>
      </c>
      <c r="AW2708" s="13" t="s">
        <v>36</v>
      </c>
      <c r="AX2708" s="13" t="s">
        <v>81</v>
      </c>
      <c r="AY2708" s="261" t="s">
        <v>215</v>
      </c>
    </row>
    <row r="2709" s="14" customFormat="1">
      <c r="A2709" s="14"/>
      <c r="B2709" s="262"/>
      <c r="C2709" s="263"/>
      <c r="D2709" s="233" t="s">
        <v>364</v>
      </c>
      <c r="E2709" s="264" t="s">
        <v>1</v>
      </c>
      <c r="F2709" s="265" t="s">
        <v>2256</v>
      </c>
      <c r="G2709" s="263"/>
      <c r="H2709" s="266">
        <v>30.16</v>
      </c>
      <c r="I2709" s="267"/>
      <c r="J2709" s="263"/>
      <c r="K2709" s="263"/>
      <c r="L2709" s="268"/>
      <c r="M2709" s="269"/>
      <c r="N2709" s="270"/>
      <c r="O2709" s="270"/>
      <c r="P2709" s="270"/>
      <c r="Q2709" s="270"/>
      <c r="R2709" s="270"/>
      <c r="S2709" s="270"/>
      <c r="T2709" s="271"/>
      <c r="U2709" s="14"/>
      <c r="V2709" s="14"/>
      <c r="W2709" s="14"/>
      <c r="X2709" s="14"/>
      <c r="Y2709" s="14"/>
      <c r="Z2709" s="14"/>
      <c r="AA2709" s="14"/>
      <c r="AB2709" s="14"/>
      <c r="AC2709" s="14"/>
      <c r="AD2709" s="14"/>
      <c r="AE2709" s="14"/>
      <c r="AT2709" s="272" t="s">
        <v>364</v>
      </c>
      <c r="AU2709" s="272" t="s">
        <v>90</v>
      </c>
      <c r="AV2709" s="14" t="s">
        <v>90</v>
      </c>
      <c r="AW2709" s="14" t="s">
        <v>36</v>
      </c>
      <c r="AX2709" s="14" t="s">
        <v>81</v>
      </c>
      <c r="AY2709" s="272" t="s">
        <v>215</v>
      </c>
    </row>
    <row r="2710" s="14" customFormat="1">
      <c r="A2710" s="14"/>
      <c r="B2710" s="262"/>
      <c r="C2710" s="263"/>
      <c r="D2710" s="233" t="s">
        <v>364</v>
      </c>
      <c r="E2710" s="264" t="s">
        <v>1</v>
      </c>
      <c r="F2710" s="265" t="s">
        <v>2257</v>
      </c>
      <c r="G2710" s="263"/>
      <c r="H2710" s="266">
        <v>13.5</v>
      </c>
      <c r="I2710" s="267"/>
      <c r="J2710" s="263"/>
      <c r="K2710" s="263"/>
      <c r="L2710" s="268"/>
      <c r="M2710" s="269"/>
      <c r="N2710" s="270"/>
      <c r="O2710" s="270"/>
      <c r="P2710" s="270"/>
      <c r="Q2710" s="270"/>
      <c r="R2710" s="270"/>
      <c r="S2710" s="270"/>
      <c r="T2710" s="271"/>
      <c r="U2710" s="14"/>
      <c r="V2710" s="14"/>
      <c r="W2710" s="14"/>
      <c r="X2710" s="14"/>
      <c r="Y2710" s="14"/>
      <c r="Z2710" s="14"/>
      <c r="AA2710" s="14"/>
      <c r="AB2710" s="14"/>
      <c r="AC2710" s="14"/>
      <c r="AD2710" s="14"/>
      <c r="AE2710" s="14"/>
      <c r="AT2710" s="272" t="s">
        <v>364</v>
      </c>
      <c r="AU2710" s="272" t="s">
        <v>90</v>
      </c>
      <c r="AV2710" s="14" t="s">
        <v>90</v>
      </c>
      <c r="AW2710" s="14" t="s">
        <v>36</v>
      </c>
      <c r="AX2710" s="14" t="s">
        <v>81</v>
      </c>
      <c r="AY2710" s="272" t="s">
        <v>215</v>
      </c>
    </row>
    <row r="2711" s="14" customFormat="1">
      <c r="A2711" s="14"/>
      <c r="B2711" s="262"/>
      <c r="C2711" s="263"/>
      <c r="D2711" s="233" t="s">
        <v>364</v>
      </c>
      <c r="E2711" s="264" t="s">
        <v>1</v>
      </c>
      <c r="F2711" s="265" t="s">
        <v>2258</v>
      </c>
      <c r="G2711" s="263"/>
      <c r="H2711" s="266">
        <v>40.365000000000002</v>
      </c>
      <c r="I2711" s="267"/>
      <c r="J2711" s="263"/>
      <c r="K2711" s="263"/>
      <c r="L2711" s="268"/>
      <c r="M2711" s="269"/>
      <c r="N2711" s="270"/>
      <c r="O2711" s="270"/>
      <c r="P2711" s="270"/>
      <c r="Q2711" s="270"/>
      <c r="R2711" s="270"/>
      <c r="S2711" s="270"/>
      <c r="T2711" s="271"/>
      <c r="U2711" s="14"/>
      <c r="V2711" s="14"/>
      <c r="W2711" s="14"/>
      <c r="X2711" s="14"/>
      <c r="Y2711" s="14"/>
      <c r="Z2711" s="14"/>
      <c r="AA2711" s="14"/>
      <c r="AB2711" s="14"/>
      <c r="AC2711" s="14"/>
      <c r="AD2711" s="14"/>
      <c r="AE2711" s="14"/>
      <c r="AT2711" s="272" t="s">
        <v>364</v>
      </c>
      <c r="AU2711" s="272" t="s">
        <v>90</v>
      </c>
      <c r="AV2711" s="14" t="s">
        <v>90</v>
      </c>
      <c r="AW2711" s="14" t="s">
        <v>36</v>
      </c>
      <c r="AX2711" s="14" t="s">
        <v>81</v>
      </c>
      <c r="AY2711" s="272" t="s">
        <v>215</v>
      </c>
    </row>
    <row r="2712" s="16" customFormat="1">
      <c r="A2712" s="16"/>
      <c r="B2712" s="284"/>
      <c r="C2712" s="285"/>
      <c r="D2712" s="233" t="s">
        <v>364</v>
      </c>
      <c r="E2712" s="286" t="s">
        <v>1</v>
      </c>
      <c r="F2712" s="287" t="s">
        <v>403</v>
      </c>
      <c r="G2712" s="285"/>
      <c r="H2712" s="288">
        <v>220.13200000000001</v>
      </c>
      <c r="I2712" s="289"/>
      <c r="J2712" s="285"/>
      <c r="K2712" s="285"/>
      <c r="L2712" s="290"/>
      <c r="M2712" s="291"/>
      <c r="N2712" s="292"/>
      <c r="O2712" s="292"/>
      <c r="P2712" s="292"/>
      <c r="Q2712" s="292"/>
      <c r="R2712" s="292"/>
      <c r="S2712" s="292"/>
      <c r="T2712" s="293"/>
      <c r="U2712" s="16"/>
      <c r="V2712" s="16"/>
      <c r="W2712" s="16"/>
      <c r="X2712" s="16"/>
      <c r="Y2712" s="16"/>
      <c r="Z2712" s="16"/>
      <c r="AA2712" s="16"/>
      <c r="AB2712" s="16"/>
      <c r="AC2712" s="16"/>
      <c r="AD2712" s="16"/>
      <c r="AE2712" s="16"/>
      <c r="AT2712" s="294" t="s">
        <v>364</v>
      </c>
      <c r="AU2712" s="294" t="s">
        <v>90</v>
      </c>
      <c r="AV2712" s="16" t="s">
        <v>227</v>
      </c>
      <c r="AW2712" s="16" t="s">
        <v>36</v>
      </c>
      <c r="AX2712" s="16" t="s">
        <v>81</v>
      </c>
      <c r="AY2712" s="294" t="s">
        <v>215</v>
      </c>
    </row>
    <row r="2713" s="13" customFormat="1">
      <c r="A2713" s="13"/>
      <c r="B2713" s="252"/>
      <c r="C2713" s="253"/>
      <c r="D2713" s="233" t="s">
        <v>364</v>
      </c>
      <c r="E2713" s="254" t="s">
        <v>1</v>
      </c>
      <c r="F2713" s="255" t="s">
        <v>2259</v>
      </c>
      <c r="G2713" s="253"/>
      <c r="H2713" s="254" t="s">
        <v>1</v>
      </c>
      <c r="I2713" s="256"/>
      <c r="J2713" s="253"/>
      <c r="K2713" s="253"/>
      <c r="L2713" s="257"/>
      <c r="M2713" s="258"/>
      <c r="N2713" s="259"/>
      <c r="O2713" s="259"/>
      <c r="P2713" s="259"/>
      <c r="Q2713" s="259"/>
      <c r="R2713" s="259"/>
      <c r="S2713" s="259"/>
      <c r="T2713" s="260"/>
      <c r="U2713" s="13"/>
      <c r="V2713" s="13"/>
      <c r="W2713" s="13"/>
      <c r="X2713" s="13"/>
      <c r="Y2713" s="13"/>
      <c r="Z2713" s="13"/>
      <c r="AA2713" s="13"/>
      <c r="AB2713" s="13"/>
      <c r="AC2713" s="13"/>
      <c r="AD2713" s="13"/>
      <c r="AE2713" s="13"/>
      <c r="AT2713" s="261" t="s">
        <v>364</v>
      </c>
      <c r="AU2713" s="261" t="s">
        <v>90</v>
      </c>
      <c r="AV2713" s="13" t="s">
        <v>88</v>
      </c>
      <c r="AW2713" s="13" t="s">
        <v>36</v>
      </c>
      <c r="AX2713" s="13" t="s">
        <v>81</v>
      </c>
      <c r="AY2713" s="261" t="s">
        <v>215</v>
      </c>
    </row>
    <row r="2714" s="14" customFormat="1">
      <c r="A2714" s="14"/>
      <c r="B2714" s="262"/>
      <c r="C2714" s="263"/>
      <c r="D2714" s="233" t="s">
        <v>364</v>
      </c>
      <c r="E2714" s="264" t="s">
        <v>1</v>
      </c>
      <c r="F2714" s="265" t="s">
        <v>2260</v>
      </c>
      <c r="G2714" s="263"/>
      <c r="H2714" s="266">
        <v>14.801</v>
      </c>
      <c r="I2714" s="267"/>
      <c r="J2714" s="263"/>
      <c r="K2714" s="263"/>
      <c r="L2714" s="268"/>
      <c r="M2714" s="269"/>
      <c r="N2714" s="270"/>
      <c r="O2714" s="270"/>
      <c r="P2714" s="270"/>
      <c r="Q2714" s="270"/>
      <c r="R2714" s="270"/>
      <c r="S2714" s="270"/>
      <c r="T2714" s="271"/>
      <c r="U2714" s="14"/>
      <c r="V2714" s="14"/>
      <c r="W2714" s="14"/>
      <c r="X2714" s="14"/>
      <c r="Y2714" s="14"/>
      <c r="Z2714" s="14"/>
      <c r="AA2714" s="14"/>
      <c r="AB2714" s="14"/>
      <c r="AC2714" s="14"/>
      <c r="AD2714" s="14"/>
      <c r="AE2714" s="14"/>
      <c r="AT2714" s="272" t="s">
        <v>364</v>
      </c>
      <c r="AU2714" s="272" t="s">
        <v>90</v>
      </c>
      <c r="AV2714" s="14" t="s">
        <v>90</v>
      </c>
      <c r="AW2714" s="14" t="s">
        <v>36</v>
      </c>
      <c r="AX2714" s="14" t="s">
        <v>81</v>
      </c>
      <c r="AY2714" s="272" t="s">
        <v>215</v>
      </c>
    </row>
    <row r="2715" s="14" customFormat="1">
      <c r="A2715" s="14"/>
      <c r="B2715" s="262"/>
      <c r="C2715" s="263"/>
      <c r="D2715" s="233" t="s">
        <v>364</v>
      </c>
      <c r="E2715" s="264" t="s">
        <v>1</v>
      </c>
      <c r="F2715" s="265" t="s">
        <v>2261</v>
      </c>
      <c r="G2715" s="263"/>
      <c r="H2715" s="266">
        <v>4.29</v>
      </c>
      <c r="I2715" s="267"/>
      <c r="J2715" s="263"/>
      <c r="K2715" s="263"/>
      <c r="L2715" s="268"/>
      <c r="M2715" s="269"/>
      <c r="N2715" s="270"/>
      <c r="O2715" s="270"/>
      <c r="P2715" s="270"/>
      <c r="Q2715" s="270"/>
      <c r="R2715" s="270"/>
      <c r="S2715" s="270"/>
      <c r="T2715" s="271"/>
      <c r="U2715" s="14"/>
      <c r="V2715" s="14"/>
      <c r="W2715" s="14"/>
      <c r="X2715" s="14"/>
      <c r="Y2715" s="14"/>
      <c r="Z2715" s="14"/>
      <c r="AA2715" s="14"/>
      <c r="AB2715" s="14"/>
      <c r="AC2715" s="14"/>
      <c r="AD2715" s="14"/>
      <c r="AE2715" s="14"/>
      <c r="AT2715" s="272" t="s">
        <v>364</v>
      </c>
      <c r="AU2715" s="272" t="s">
        <v>90</v>
      </c>
      <c r="AV2715" s="14" t="s">
        <v>90</v>
      </c>
      <c r="AW2715" s="14" t="s">
        <v>36</v>
      </c>
      <c r="AX2715" s="14" t="s">
        <v>81</v>
      </c>
      <c r="AY2715" s="272" t="s">
        <v>215</v>
      </c>
    </row>
    <row r="2716" s="14" customFormat="1">
      <c r="A2716" s="14"/>
      <c r="B2716" s="262"/>
      <c r="C2716" s="263"/>
      <c r="D2716" s="233" t="s">
        <v>364</v>
      </c>
      <c r="E2716" s="264" t="s">
        <v>1</v>
      </c>
      <c r="F2716" s="265" t="s">
        <v>2262</v>
      </c>
      <c r="G2716" s="263"/>
      <c r="H2716" s="266">
        <v>15.560000000000001</v>
      </c>
      <c r="I2716" s="267"/>
      <c r="J2716" s="263"/>
      <c r="K2716" s="263"/>
      <c r="L2716" s="268"/>
      <c r="M2716" s="269"/>
      <c r="N2716" s="270"/>
      <c r="O2716" s="270"/>
      <c r="P2716" s="270"/>
      <c r="Q2716" s="270"/>
      <c r="R2716" s="270"/>
      <c r="S2716" s="270"/>
      <c r="T2716" s="271"/>
      <c r="U2716" s="14"/>
      <c r="V2716" s="14"/>
      <c r="W2716" s="14"/>
      <c r="X2716" s="14"/>
      <c r="Y2716" s="14"/>
      <c r="Z2716" s="14"/>
      <c r="AA2716" s="14"/>
      <c r="AB2716" s="14"/>
      <c r="AC2716" s="14"/>
      <c r="AD2716" s="14"/>
      <c r="AE2716" s="14"/>
      <c r="AT2716" s="272" t="s">
        <v>364</v>
      </c>
      <c r="AU2716" s="272" t="s">
        <v>90</v>
      </c>
      <c r="AV2716" s="14" t="s">
        <v>90</v>
      </c>
      <c r="AW2716" s="14" t="s">
        <v>36</v>
      </c>
      <c r="AX2716" s="14" t="s">
        <v>81</v>
      </c>
      <c r="AY2716" s="272" t="s">
        <v>215</v>
      </c>
    </row>
    <row r="2717" s="16" customFormat="1">
      <c r="A2717" s="16"/>
      <c r="B2717" s="284"/>
      <c r="C2717" s="285"/>
      <c r="D2717" s="233" t="s">
        <v>364</v>
      </c>
      <c r="E2717" s="286" t="s">
        <v>1</v>
      </c>
      <c r="F2717" s="287" t="s">
        <v>403</v>
      </c>
      <c r="G2717" s="285"/>
      <c r="H2717" s="288">
        <v>34.651000000000003</v>
      </c>
      <c r="I2717" s="289"/>
      <c r="J2717" s="285"/>
      <c r="K2717" s="285"/>
      <c r="L2717" s="290"/>
      <c r="M2717" s="291"/>
      <c r="N2717" s="292"/>
      <c r="O2717" s="292"/>
      <c r="P2717" s="292"/>
      <c r="Q2717" s="292"/>
      <c r="R2717" s="292"/>
      <c r="S2717" s="292"/>
      <c r="T2717" s="293"/>
      <c r="U2717" s="16"/>
      <c r="V2717" s="16"/>
      <c r="W2717" s="16"/>
      <c r="X2717" s="16"/>
      <c r="Y2717" s="16"/>
      <c r="Z2717" s="16"/>
      <c r="AA2717" s="16"/>
      <c r="AB2717" s="16"/>
      <c r="AC2717" s="16"/>
      <c r="AD2717" s="16"/>
      <c r="AE2717" s="16"/>
      <c r="AT2717" s="294" t="s">
        <v>364</v>
      </c>
      <c r="AU2717" s="294" t="s">
        <v>90</v>
      </c>
      <c r="AV2717" s="16" t="s">
        <v>227</v>
      </c>
      <c r="AW2717" s="16" t="s">
        <v>36</v>
      </c>
      <c r="AX2717" s="16" t="s">
        <v>81</v>
      </c>
      <c r="AY2717" s="294" t="s">
        <v>215</v>
      </c>
    </row>
    <row r="2718" s="15" customFormat="1">
      <c r="A2718" s="15"/>
      <c r="B2718" s="273"/>
      <c r="C2718" s="274"/>
      <c r="D2718" s="233" t="s">
        <v>364</v>
      </c>
      <c r="E2718" s="275" t="s">
        <v>1</v>
      </c>
      <c r="F2718" s="276" t="s">
        <v>368</v>
      </c>
      <c r="G2718" s="274"/>
      <c r="H2718" s="277">
        <v>254.78299999999999</v>
      </c>
      <c r="I2718" s="278"/>
      <c r="J2718" s="274"/>
      <c r="K2718" s="274"/>
      <c r="L2718" s="279"/>
      <c r="M2718" s="280"/>
      <c r="N2718" s="281"/>
      <c r="O2718" s="281"/>
      <c r="P2718" s="281"/>
      <c r="Q2718" s="281"/>
      <c r="R2718" s="281"/>
      <c r="S2718" s="281"/>
      <c r="T2718" s="282"/>
      <c r="U2718" s="15"/>
      <c r="V2718" s="15"/>
      <c r="W2718" s="15"/>
      <c r="X2718" s="15"/>
      <c r="Y2718" s="15"/>
      <c r="Z2718" s="15"/>
      <c r="AA2718" s="15"/>
      <c r="AB2718" s="15"/>
      <c r="AC2718" s="15"/>
      <c r="AD2718" s="15"/>
      <c r="AE2718" s="15"/>
      <c r="AT2718" s="283" t="s">
        <v>364</v>
      </c>
      <c r="AU2718" s="283" t="s">
        <v>90</v>
      </c>
      <c r="AV2718" s="15" t="s">
        <v>214</v>
      </c>
      <c r="AW2718" s="15" t="s">
        <v>36</v>
      </c>
      <c r="AX2718" s="15" t="s">
        <v>88</v>
      </c>
      <c r="AY2718" s="283" t="s">
        <v>215</v>
      </c>
    </row>
    <row r="2719" s="2" customFormat="1" ht="24.15" customHeight="1">
      <c r="A2719" s="39"/>
      <c r="B2719" s="40"/>
      <c r="C2719" s="295" t="s">
        <v>2551</v>
      </c>
      <c r="D2719" s="295" t="s">
        <v>539</v>
      </c>
      <c r="E2719" s="296" t="s">
        <v>2552</v>
      </c>
      <c r="F2719" s="297" t="s">
        <v>2553</v>
      </c>
      <c r="G2719" s="298" t="s">
        <v>523</v>
      </c>
      <c r="H2719" s="299">
        <v>267.52199999999999</v>
      </c>
      <c r="I2719" s="300"/>
      <c r="J2719" s="301">
        <f>ROUND(I2719*H2719,2)</f>
        <v>0</v>
      </c>
      <c r="K2719" s="297" t="s">
        <v>359</v>
      </c>
      <c r="L2719" s="302"/>
      <c r="M2719" s="303" t="s">
        <v>1</v>
      </c>
      <c r="N2719" s="304" t="s">
        <v>46</v>
      </c>
      <c r="O2719" s="92"/>
      <c r="P2719" s="229">
        <f>O2719*H2719</f>
        <v>0</v>
      </c>
      <c r="Q2719" s="229">
        <v>0.0060000000000000001</v>
      </c>
      <c r="R2719" s="229">
        <f>Q2719*H2719</f>
        <v>1.605132</v>
      </c>
      <c r="S2719" s="229">
        <v>0</v>
      </c>
      <c r="T2719" s="230">
        <f>S2719*H2719</f>
        <v>0</v>
      </c>
      <c r="U2719" s="39"/>
      <c r="V2719" s="39"/>
      <c r="W2719" s="39"/>
      <c r="X2719" s="39"/>
      <c r="Y2719" s="39"/>
      <c r="Z2719" s="39"/>
      <c r="AA2719" s="39"/>
      <c r="AB2719" s="39"/>
      <c r="AC2719" s="39"/>
      <c r="AD2719" s="39"/>
      <c r="AE2719" s="39"/>
      <c r="AR2719" s="231" t="s">
        <v>676</v>
      </c>
      <c r="AT2719" s="231" t="s">
        <v>539</v>
      </c>
      <c r="AU2719" s="231" t="s">
        <v>90</v>
      </c>
      <c r="AY2719" s="18" t="s">
        <v>215</v>
      </c>
      <c r="BE2719" s="232">
        <f>IF(N2719="základní",J2719,0)</f>
        <v>0</v>
      </c>
      <c r="BF2719" s="232">
        <f>IF(N2719="snížená",J2719,0)</f>
        <v>0</v>
      </c>
      <c r="BG2719" s="232">
        <f>IF(N2719="zákl. přenesená",J2719,0)</f>
        <v>0</v>
      </c>
      <c r="BH2719" s="232">
        <f>IF(N2719="sníž. přenesená",J2719,0)</f>
        <v>0</v>
      </c>
      <c r="BI2719" s="232">
        <f>IF(N2719="nulová",J2719,0)</f>
        <v>0</v>
      </c>
      <c r="BJ2719" s="18" t="s">
        <v>88</v>
      </c>
      <c r="BK2719" s="232">
        <f>ROUND(I2719*H2719,2)</f>
        <v>0</v>
      </c>
      <c r="BL2719" s="18" t="s">
        <v>291</v>
      </c>
      <c r="BM2719" s="231" t="s">
        <v>2554</v>
      </c>
    </row>
    <row r="2720" s="2" customFormat="1">
      <c r="A2720" s="39"/>
      <c r="B2720" s="40"/>
      <c r="C2720" s="41"/>
      <c r="D2720" s="233" t="s">
        <v>221</v>
      </c>
      <c r="E2720" s="41"/>
      <c r="F2720" s="234" t="s">
        <v>2553</v>
      </c>
      <c r="G2720" s="41"/>
      <c r="H2720" s="41"/>
      <c r="I2720" s="235"/>
      <c r="J2720" s="41"/>
      <c r="K2720" s="41"/>
      <c r="L2720" s="45"/>
      <c r="M2720" s="236"/>
      <c r="N2720" s="237"/>
      <c r="O2720" s="92"/>
      <c r="P2720" s="92"/>
      <c r="Q2720" s="92"/>
      <c r="R2720" s="92"/>
      <c r="S2720" s="92"/>
      <c r="T2720" s="93"/>
      <c r="U2720" s="39"/>
      <c r="V2720" s="39"/>
      <c r="W2720" s="39"/>
      <c r="X2720" s="39"/>
      <c r="Y2720" s="39"/>
      <c r="Z2720" s="39"/>
      <c r="AA2720" s="39"/>
      <c r="AB2720" s="39"/>
      <c r="AC2720" s="39"/>
      <c r="AD2720" s="39"/>
      <c r="AE2720" s="39"/>
      <c r="AT2720" s="18" t="s">
        <v>221</v>
      </c>
      <c r="AU2720" s="18" t="s">
        <v>90</v>
      </c>
    </row>
    <row r="2721" s="14" customFormat="1">
      <c r="A2721" s="14"/>
      <c r="B2721" s="262"/>
      <c r="C2721" s="263"/>
      <c r="D2721" s="233" t="s">
        <v>364</v>
      </c>
      <c r="E2721" s="264" t="s">
        <v>1</v>
      </c>
      <c r="F2721" s="265" t="s">
        <v>2555</v>
      </c>
      <c r="G2721" s="263"/>
      <c r="H2721" s="266">
        <v>267.52199999999999</v>
      </c>
      <c r="I2721" s="267"/>
      <c r="J2721" s="263"/>
      <c r="K2721" s="263"/>
      <c r="L2721" s="268"/>
      <c r="M2721" s="269"/>
      <c r="N2721" s="270"/>
      <c r="O2721" s="270"/>
      <c r="P2721" s="270"/>
      <c r="Q2721" s="270"/>
      <c r="R2721" s="270"/>
      <c r="S2721" s="270"/>
      <c r="T2721" s="271"/>
      <c r="U2721" s="14"/>
      <c r="V2721" s="14"/>
      <c r="W2721" s="14"/>
      <c r="X2721" s="14"/>
      <c r="Y2721" s="14"/>
      <c r="Z2721" s="14"/>
      <c r="AA2721" s="14"/>
      <c r="AB2721" s="14"/>
      <c r="AC2721" s="14"/>
      <c r="AD2721" s="14"/>
      <c r="AE2721" s="14"/>
      <c r="AT2721" s="272" t="s">
        <v>364</v>
      </c>
      <c r="AU2721" s="272" t="s">
        <v>90</v>
      </c>
      <c r="AV2721" s="14" t="s">
        <v>90</v>
      </c>
      <c r="AW2721" s="14" t="s">
        <v>36</v>
      </c>
      <c r="AX2721" s="14" t="s">
        <v>81</v>
      </c>
      <c r="AY2721" s="272" t="s">
        <v>215</v>
      </c>
    </row>
    <row r="2722" s="15" customFormat="1">
      <c r="A2722" s="15"/>
      <c r="B2722" s="273"/>
      <c r="C2722" s="274"/>
      <c r="D2722" s="233" t="s">
        <v>364</v>
      </c>
      <c r="E2722" s="275" t="s">
        <v>1</v>
      </c>
      <c r="F2722" s="276" t="s">
        <v>368</v>
      </c>
      <c r="G2722" s="274"/>
      <c r="H2722" s="277">
        <v>267.52199999999999</v>
      </c>
      <c r="I2722" s="278"/>
      <c r="J2722" s="274"/>
      <c r="K2722" s="274"/>
      <c r="L2722" s="279"/>
      <c r="M2722" s="280"/>
      <c r="N2722" s="281"/>
      <c r="O2722" s="281"/>
      <c r="P2722" s="281"/>
      <c r="Q2722" s="281"/>
      <c r="R2722" s="281"/>
      <c r="S2722" s="281"/>
      <c r="T2722" s="282"/>
      <c r="U2722" s="15"/>
      <c r="V2722" s="15"/>
      <c r="W2722" s="15"/>
      <c r="X2722" s="15"/>
      <c r="Y2722" s="15"/>
      <c r="Z2722" s="15"/>
      <c r="AA2722" s="15"/>
      <c r="AB2722" s="15"/>
      <c r="AC2722" s="15"/>
      <c r="AD2722" s="15"/>
      <c r="AE2722" s="15"/>
      <c r="AT2722" s="283" t="s">
        <v>364</v>
      </c>
      <c r="AU2722" s="283" t="s">
        <v>90</v>
      </c>
      <c r="AV2722" s="15" t="s">
        <v>214</v>
      </c>
      <c r="AW2722" s="15" t="s">
        <v>36</v>
      </c>
      <c r="AX2722" s="15" t="s">
        <v>88</v>
      </c>
      <c r="AY2722" s="283" t="s">
        <v>215</v>
      </c>
    </row>
    <row r="2723" s="2" customFormat="1" ht="24.15" customHeight="1">
      <c r="A2723" s="39"/>
      <c r="B2723" s="40"/>
      <c r="C2723" s="220" t="s">
        <v>2556</v>
      </c>
      <c r="D2723" s="220" t="s">
        <v>216</v>
      </c>
      <c r="E2723" s="221" t="s">
        <v>2557</v>
      </c>
      <c r="F2723" s="222" t="s">
        <v>2558</v>
      </c>
      <c r="G2723" s="223" t="s">
        <v>523</v>
      </c>
      <c r="H2723" s="224">
        <v>566.01099999999997</v>
      </c>
      <c r="I2723" s="225"/>
      <c r="J2723" s="226">
        <f>ROUND(I2723*H2723,2)</f>
        <v>0</v>
      </c>
      <c r="K2723" s="222" t="s">
        <v>359</v>
      </c>
      <c r="L2723" s="45"/>
      <c r="M2723" s="227" t="s">
        <v>1</v>
      </c>
      <c r="N2723" s="228" t="s">
        <v>46</v>
      </c>
      <c r="O2723" s="92"/>
      <c r="P2723" s="229">
        <f>O2723*H2723</f>
        <v>0</v>
      </c>
      <c r="Q2723" s="229">
        <v>2.0000000000000002E-05</v>
      </c>
      <c r="R2723" s="229">
        <f>Q2723*H2723</f>
        <v>0.011320220000000001</v>
      </c>
      <c r="S2723" s="229">
        <v>0</v>
      </c>
      <c r="T2723" s="230">
        <f>S2723*H2723</f>
        <v>0</v>
      </c>
      <c r="U2723" s="39"/>
      <c r="V2723" s="39"/>
      <c r="W2723" s="39"/>
      <c r="X2723" s="39"/>
      <c r="Y2723" s="39"/>
      <c r="Z2723" s="39"/>
      <c r="AA2723" s="39"/>
      <c r="AB2723" s="39"/>
      <c r="AC2723" s="39"/>
      <c r="AD2723" s="39"/>
      <c r="AE2723" s="39"/>
      <c r="AR2723" s="231" t="s">
        <v>291</v>
      </c>
      <c r="AT2723" s="231" t="s">
        <v>216</v>
      </c>
      <c r="AU2723" s="231" t="s">
        <v>90</v>
      </c>
      <c r="AY2723" s="18" t="s">
        <v>215</v>
      </c>
      <c r="BE2723" s="232">
        <f>IF(N2723="základní",J2723,0)</f>
        <v>0</v>
      </c>
      <c r="BF2723" s="232">
        <f>IF(N2723="snížená",J2723,0)</f>
        <v>0</v>
      </c>
      <c r="BG2723" s="232">
        <f>IF(N2723="zákl. přenesená",J2723,0)</f>
        <v>0</v>
      </c>
      <c r="BH2723" s="232">
        <f>IF(N2723="sníž. přenesená",J2723,0)</f>
        <v>0</v>
      </c>
      <c r="BI2723" s="232">
        <f>IF(N2723="nulová",J2723,0)</f>
        <v>0</v>
      </c>
      <c r="BJ2723" s="18" t="s">
        <v>88</v>
      </c>
      <c r="BK2723" s="232">
        <f>ROUND(I2723*H2723,2)</f>
        <v>0</v>
      </c>
      <c r="BL2723" s="18" t="s">
        <v>291</v>
      </c>
      <c r="BM2723" s="231" t="s">
        <v>2559</v>
      </c>
    </row>
    <row r="2724" s="2" customFormat="1">
      <c r="A2724" s="39"/>
      <c r="B2724" s="40"/>
      <c r="C2724" s="41"/>
      <c r="D2724" s="233" t="s">
        <v>221</v>
      </c>
      <c r="E2724" s="41"/>
      <c r="F2724" s="234" t="s">
        <v>2560</v>
      </c>
      <c r="G2724" s="41"/>
      <c r="H2724" s="41"/>
      <c r="I2724" s="235"/>
      <c r="J2724" s="41"/>
      <c r="K2724" s="41"/>
      <c r="L2724" s="45"/>
      <c r="M2724" s="236"/>
      <c r="N2724" s="237"/>
      <c r="O2724" s="92"/>
      <c r="P2724" s="92"/>
      <c r="Q2724" s="92"/>
      <c r="R2724" s="92"/>
      <c r="S2724" s="92"/>
      <c r="T2724" s="93"/>
      <c r="U2724" s="39"/>
      <c r="V2724" s="39"/>
      <c r="W2724" s="39"/>
      <c r="X2724" s="39"/>
      <c r="Y2724" s="39"/>
      <c r="Z2724" s="39"/>
      <c r="AA2724" s="39"/>
      <c r="AB2724" s="39"/>
      <c r="AC2724" s="39"/>
      <c r="AD2724" s="39"/>
      <c r="AE2724" s="39"/>
      <c r="AT2724" s="18" t="s">
        <v>221</v>
      </c>
      <c r="AU2724" s="18" t="s">
        <v>90</v>
      </c>
    </row>
    <row r="2725" s="2" customFormat="1">
      <c r="A2725" s="39"/>
      <c r="B2725" s="40"/>
      <c r="C2725" s="41"/>
      <c r="D2725" s="250" t="s">
        <v>362</v>
      </c>
      <c r="E2725" s="41"/>
      <c r="F2725" s="251" t="s">
        <v>2561</v>
      </c>
      <c r="G2725" s="41"/>
      <c r="H2725" s="41"/>
      <c r="I2725" s="235"/>
      <c r="J2725" s="41"/>
      <c r="K2725" s="41"/>
      <c r="L2725" s="45"/>
      <c r="M2725" s="236"/>
      <c r="N2725" s="237"/>
      <c r="O2725" s="92"/>
      <c r="P2725" s="92"/>
      <c r="Q2725" s="92"/>
      <c r="R2725" s="92"/>
      <c r="S2725" s="92"/>
      <c r="T2725" s="93"/>
      <c r="U2725" s="39"/>
      <c r="V2725" s="39"/>
      <c r="W2725" s="39"/>
      <c r="X2725" s="39"/>
      <c r="Y2725" s="39"/>
      <c r="Z2725" s="39"/>
      <c r="AA2725" s="39"/>
      <c r="AB2725" s="39"/>
      <c r="AC2725" s="39"/>
      <c r="AD2725" s="39"/>
      <c r="AE2725" s="39"/>
      <c r="AT2725" s="18" t="s">
        <v>362</v>
      </c>
      <c r="AU2725" s="18" t="s">
        <v>90</v>
      </c>
    </row>
    <row r="2726" s="13" customFormat="1">
      <c r="A2726" s="13"/>
      <c r="B2726" s="252"/>
      <c r="C2726" s="253"/>
      <c r="D2726" s="233" t="s">
        <v>364</v>
      </c>
      <c r="E2726" s="254" t="s">
        <v>1</v>
      </c>
      <c r="F2726" s="255" t="s">
        <v>1625</v>
      </c>
      <c r="G2726" s="253"/>
      <c r="H2726" s="254" t="s">
        <v>1</v>
      </c>
      <c r="I2726" s="256"/>
      <c r="J2726" s="253"/>
      <c r="K2726" s="253"/>
      <c r="L2726" s="257"/>
      <c r="M2726" s="258"/>
      <c r="N2726" s="259"/>
      <c r="O2726" s="259"/>
      <c r="P2726" s="259"/>
      <c r="Q2726" s="259"/>
      <c r="R2726" s="259"/>
      <c r="S2726" s="259"/>
      <c r="T2726" s="260"/>
      <c r="U2726" s="13"/>
      <c r="V2726" s="13"/>
      <c r="W2726" s="13"/>
      <c r="X2726" s="13"/>
      <c r="Y2726" s="13"/>
      <c r="Z2726" s="13"/>
      <c r="AA2726" s="13"/>
      <c r="AB2726" s="13"/>
      <c r="AC2726" s="13"/>
      <c r="AD2726" s="13"/>
      <c r="AE2726" s="13"/>
      <c r="AT2726" s="261" t="s">
        <v>364</v>
      </c>
      <c r="AU2726" s="261" t="s">
        <v>90</v>
      </c>
      <c r="AV2726" s="13" t="s">
        <v>88</v>
      </c>
      <c r="AW2726" s="13" t="s">
        <v>36</v>
      </c>
      <c r="AX2726" s="13" t="s">
        <v>81</v>
      </c>
      <c r="AY2726" s="261" t="s">
        <v>215</v>
      </c>
    </row>
    <row r="2727" s="13" customFormat="1">
      <c r="A2727" s="13"/>
      <c r="B2727" s="252"/>
      <c r="C2727" s="253"/>
      <c r="D2727" s="233" t="s">
        <v>364</v>
      </c>
      <c r="E2727" s="254" t="s">
        <v>1</v>
      </c>
      <c r="F2727" s="255" t="s">
        <v>2562</v>
      </c>
      <c r="G2727" s="253"/>
      <c r="H2727" s="254" t="s">
        <v>1</v>
      </c>
      <c r="I2727" s="256"/>
      <c r="J2727" s="253"/>
      <c r="K2727" s="253"/>
      <c r="L2727" s="257"/>
      <c r="M2727" s="258"/>
      <c r="N2727" s="259"/>
      <c r="O2727" s="259"/>
      <c r="P2727" s="259"/>
      <c r="Q2727" s="259"/>
      <c r="R2727" s="259"/>
      <c r="S2727" s="259"/>
      <c r="T2727" s="260"/>
      <c r="U2727" s="13"/>
      <c r="V2727" s="13"/>
      <c r="W2727" s="13"/>
      <c r="X2727" s="13"/>
      <c r="Y2727" s="13"/>
      <c r="Z2727" s="13"/>
      <c r="AA2727" s="13"/>
      <c r="AB2727" s="13"/>
      <c r="AC2727" s="13"/>
      <c r="AD2727" s="13"/>
      <c r="AE2727" s="13"/>
      <c r="AT2727" s="261" t="s">
        <v>364</v>
      </c>
      <c r="AU2727" s="261" t="s">
        <v>90</v>
      </c>
      <c r="AV2727" s="13" t="s">
        <v>88</v>
      </c>
      <c r="AW2727" s="13" t="s">
        <v>36</v>
      </c>
      <c r="AX2727" s="13" t="s">
        <v>81</v>
      </c>
      <c r="AY2727" s="261" t="s">
        <v>215</v>
      </c>
    </row>
    <row r="2728" s="13" customFormat="1">
      <c r="A2728" s="13"/>
      <c r="B2728" s="252"/>
      <c r="C2728" s="253"/>
      <c r="D2728" s="233" t="s">
        <v>364</v>
      </c>
      <c r="E2728" s="254" t="s">
        <v>1</v>
      </c>
      <c r="F2728" s="255" t="s">
        <v>1626</v>
      </c>
      <c r="G2728" s="253"/>
      <c r="H2728" s="254" t="s">
        <v>1</v>
      </c>
      <c r="I2728" s="256"/>
      <c r="J2728" s="253"/>
      <c r="K2728" s="253"/>
      <c r="L2728" s="257"/>
      <c r="M2728" s="258"/>
      <c r="N2728" s="259"/>
      <c r="O2728" s="259"/>
      <c r="P2728" s="259"/>
      <c r="Q2728" s="259"/>
      <c r="R2728" s="259"/>
      <c r="S2728" s="259"/>
      <c r="T2728" s="260"/>
      <c r="U2728" s="13"/>
      <c r="V2728" s="13"/>
      <c r="W2728" s="13"/>
      <c r="X2728" s="13"/>
      <c r="Y2728" s="13"/>
      <c r="Z2728" s="13"/>
      <c r="AA2728" s="13"/>
      <c r="AB2728" s="13"/>
      <c r="AC2728" s="13"/>
      <c r="AD2728" s="13"/>
      <c r="AE2728" s="13"/>
      <c r="AT2728" s="261" t="s">
        <v>364</v>
      </c>
      <c r="AU2728" s="261" t="s">
        <v>90</v>
      </c>
      <c r="AV2728" s="13" t="s">
        <v>88</v>
      </c>
      <c r="AW2728" s="13" t="s">
        <v>36</v>
      </c>
      <c r="AX2728" s="13" t="s">
        <v>81</v>
      </c>
      <c r="AY2728" s="261" t="s">
        <v>215</v>
      </c>
    </row>
    <row r="2729" s="13" customFormat="1">
      <c r="A2729" s="13"/>
      <c r="B2729" s="252"/>
      <c r="C2729" s="253"/>
      <c r="D2729" s="233" t="s">
        <v>364</v>
      </c>
      <c r="E2729" s="254" t="s">
        <v>1</v>
      </c>
      <c r="F2729" s="255" t="s">
        <v>389</v>
      </c>
      <c r="G2729" s="253"/>
      <c r="H2729" s="254" t="s">
        <v>1</v>
      </c>
      <c r="I2729" s="256"/>
      <c r="J2729" s="253"/>
      <c r="K2729" s="253"/>
      <c r="L2729" s="257"/>
      <c r="M2729" s="258"/>
      <c r="N2729" s="259"/>
      <c r="O2729" s="259"/>
      <c r="P2729" s="259"/>
      <c r="Q2729" s="259"/>
      <c r="R2729" s="259"/>
      <c r="S2729" s="259"/>
      <c r="T2729" s="260"/>
      <c r="U2729" s="13"/>
      <c r="V2729" s="13"/>
      <c r="W2729" s="13"/>
      <c r="X2729" s="13"/>
      <c r="Y2729" s="13"/>
      <c r="Z2729" s="13"/>
      <c r="AA2729" s="13"/>
      <c r="AB2729" s="13"/>
      <c r="AC2729" s="13"/>
      <c r="AD2729" s="13"/>
      <c r="AE2729" s="13"/>
      <c r="AT2729" s="261" t="s">
        <v>364</v>
      </c>
      <c r="AU2729" s="261" t="s">
        <v>90</v>
      </c>
      <c r="AV2729" s="13" t="s">
        <v>88</v>
      </c>
      <c r="AW2729" s="13" t="s">
        <v>36</v>
      </c>
      <c r="AX2729" s="13" t="s">
        <v>81</v>
      </c>
      <c r="AY2729" s="261" t="s">
        <v>215</v>
      </c>
    </row>
    <row r="2730" s="14" customFormat="1">
      <c r="A2730" s="14"/>
      <c r="B2730" s="262"/>
      <c r="C2730" s="263"/>
      <c r="D2730" s="233" t="s">
        <v>364</v>
      </c>
      <c r="E2730" s="264" t="s">
        <v>1</v>
      </c>
      <c r="F2730" s="265" t="s">
        <v>1627</v>
      </c>
      <c r="G2730" s="263"/>
      <c r="H2730" s="266">
        <v>81.182000000000002</v>
      </c>
      <c r="I2730" s="267"/>
      <c r="J2730" s="263"/>
      <c r="K2730" s="263"/>
      <c r="L2730" s="268"/>
      <c r="M2730" s="269"/>
      <c r="N2730" s="270"/>
      <c r="O2730" s="270"/>
      <c r="P2730" s="270"/>
      <c r="Q2730" s="270"/>
      <c r="R2730" s="270"/>
      <c r="S2730" s="270"/>
      <c r="T2730" s="271"/>
      <c r="U2730" s="14"/>
      <c r="V2730" s="14"/>
      <c r="W2730" s="14"/>
      <c r="X2730" s="14"/>
      <c r="Y2730" s="14"/>
      <c r="Z2730" s="14"/>
      <c r="AA2730" s="14"/>
      <c r="AB2730" s="14"/>
      <c r="AC2730" s="14"/>
      <c r="AD2730" s="14"/>
      <c r="AE2730" s="14"/>
      <c r="AT2730" s="272" t="s">
        <v>364</v>
      </c>
      <c r="AU2730" s="272" t="s">
        <v>90</v>
      </c>
      <c r="AV2730" s="14" t="s">
        <v>90</v>
      </c>
      <c r="AW2730" s="14" t="s">
        <v>36</v>
      </c>
      <c r="AX2730" s="14" t="s">
        <v>81</v>
      </c>
      <c r="AY2730" s="272" t="s">
        <v>215</v>
      </c>
    </row>
    <row r="2731" s="14" customFormat="1">
      <c r="A2731" s="14"/>
      <c r="B2731" s="262"/>
      <c r="C2731" s="263"/>
      <c r="D2731" s="233" t="s">
        <v>364</v>
      </c>
      <c r="E2731" s="264" t="s">
        <v>1</v>
      </c>
      <c r="F2731" s="265" t="s">
        <v>1628</v>
      </c>
      <c r="G2731" s="263"/>
      <c r="H2731" s="266">
        <v>101.934</v>
      </c>
      <c r="I2731" s="267"/>
      <c r="J2731" s="263"/>
      <c r="K2731" s="263"/>
      <c r="L2731" s="268"/>
      <c r="M2731" s="269"/>
      <c r="N2731" s="270"/>
      <c r="O2731" s="270"/>
      <c r="P2731" s="270"/>
      <c r="Q2731" s="270"/>
      <c r="R2731" s="270"/>
      <c r="S2731" s="270"/>
      <c r="T2731" s="271"/>
      <c r="U2731" s="14"/>
      <c r="V2731" s="14"/>
      <c r="W2731" s="14"/>
      <c r="X2731" s="14"/>
      <c r="Y2731" s="14"/>
      <c r="Z2731" s="14"/>
      <c r="AA2731" s="14"/>
      <c r="AB2731" s="14"/>
      <c r="AC2731" s="14"/>
      <c r="AD2731" s="14"/>
      <c r="AE2731" s="14"/>
      <c r="AT2731" s="272" t="s">
        <v>364</v>
      </c>
      <c r="AU2731" s="272" t="s">
        <v>90</v>
      </c>
      <c r="AV2731" s="14" t="s">
        <v>90</v>
      </c>
      <c r="AW2731" s="14" t="s">
        <v>36</v>
      </c>
      <c r="AX2731" s="14" t="s">
        <v>81</v>
      </c>
      <c r="AY2731" s="272" t="s">
        <v>215</v>
      </c>
    </row>
    <row r="2732" s="14" customFormat="1">
      <c r="A2732" s="14"/>
      <c r="B2732" s="262"/>
      <c r="C2732" s="263"/>
      <c r="D2732" s="233" t="s">
        <v>364</v>
      </c>
      <c r="E2732" s="264" t="s">
        <v>1</v>
      </c>
      <c r="F2732" s="265" t="s">
        <v>1629</v>
      </c>
      <c r="G2732" s="263"/>
      <c r="H2732" s="266">
        <v>97.5</v>
      </c>
      <c r="I2732" s="267"/>
      <c r="J2732" s="263"/>
      <c r="K2732" s="263"/>
      <c r="L2732" s="268"/>
      <c r="M2732" s="269"/>
      <c r="N2732" s="270"/>
      <c r="O2732" s="270"/>
      <c r="P2732" s="270"/>
      <c r="Q2732" s="270"/>
      <c r="R2732" s="270"/>
      <c r="S2732" s="270"/>
      <c r="T2732" s="271"/>
      <c r="U2732" s="14"/>
      <c r="V2732" s="14"/>
      <c r="W2732" s="14"/>
      <c r="X2732" s="14"/>
      <c r="Y2732" s="14"/>
      <c r="Z2732" s="14"/>
      <c r="AA2732" s="14"/>
      <c r="AB2732" s="14"/>
      <c r="AC2732" s="14"/>
      <c r="AD2732" s="14"/>
      <c r="AE2732" s="14"/>
      <c r="AT2732" s="272" t="s">
        <v>364</v>
      </c>
      <c r="AU2732" s="272" t="s">
        <v>90</v>
      </c>
      <c r="AV2732" s="14" t="s">
        <v>90</v>
      </c>
      <c r="AW2732" s="14" t="s">
        <v>36</v>
      </c>
      <c r="AX2732" s="14" t="s">
        <v>81</v>
      </c>
      <c r="AY2732" s="272" t="s">
        <v>215</v>
      </c>
    </row>
    <row r="2733" s="14" customFormat="1">
      <c r="A2733" s="14"/>
      <c r="B2733" s="262"/>
      <c r="C2733" s="263"/>
      <c r="D2733" s="233" t="s">
        <v>364</v>
      </c>
      <c r="E2733" s="264" t="s">
        <v>1</v>
      </c>
      <c r="F2733" s="265" t="s">
        <v>824</v>
      </c>
      <c r="G2733" s="263"/>
      <c r="H2733" s="266">
        <v>-29.699999999999999</v>
      </c>
      <c r="I2733" s="267"/>
      <c r="J2733" s="263"/>
      <c r="K2733" s="263"/>
      <c r="L2733" s="268"/>
      <c r="M2733" s="269"/>
      <c r="N2733" s="270"/>
      <c r="O2733" s="270"/>
      <c r="P2733" s="270"/>
      <c r="Q2733" s="270"/>
      <c r="R2733" s="270"/>
      <c r="S2733" s="270"/>
      <c r="T2733" s="271"/>
      <c r="U2733" s="14"/>
      <c r="V2733" s="14"/>
      <c r="W2733" s="14"/>
      <c r="X2733" s="14"/>
      <c r="Y2733" s="14"/>
      <c r="Z2733" s="14"/>
      <c r="AA2733" s="14"/>
      <c r="AB2733" s="14"/>
      <c r="AC2733" s="14"/>
      <c r="AD2733" s="14"/>
      <c r="AE2733" s="14"/>
      <c r="AT2733" s="272" t="s">
        <v>364</v>
      </c>
      <c r="AU2733" s="272" t="s">
        <v>90</v>
      </c>
      <c r="AV2733" s="14" t="s">
        <v>90</v>
      </c>
      <c r="AW2733" s="14" t="s">
        <v>36</v>
      </c>
      <c r="AX2733" s="14" t="s">
        <v>81</v>
      </c>
      <c r="AY2733" s="272" t="s">
        <v>215</v>
      </c>
    </row>
    <row r="2734" s="14" customFormat="1">
      <c r="A2734" s="14"/>
      <c r="B2734" s="262"/>
      <c r="C2734" s="263"/>
      <c r="D2734" s="233" t="s">
        <v>364</v>
      </c>
      <c r="E2734" s="264" t="s">
        <v>1</v>
      </c>
      <c r="F2734" s="265" t="s">
        <v>825</v>
      </c>
      <c r="G2734" s="263"/>
      <c r="H2734" s="266">
        <v>-3.8399999999999999</v>
      </c>
      <c r="I2734" s="267"/>
      <c r="J2734" s="263"/>
      <c r="K2734" s="263"/>
      <c r="L2734" s="268"/>
      <c r="M2734" s="269"/>
      <c r="N2734" s="270"/>
      <c r="O2734" s="270"/>
      <c r="P2734" s="270"/>
      <c r="Q2734" s="270"/>
      <c r="R2734" s="270"/>
      <c r="S2734" s="270"/>
      <c r="T2734" s="271"/>
      <c r="U2734" s="14"/>
      <c r="V2734" s="14"/>
      <c r="W2734" s="14"/>
      <c r="X2734" s="14"/>
      <c r="Y2734" s="14"/>
      <c r="Z2734" s="14"/>
      <c r="AA2734" s="14"/>
      <c r="AB2734" s="14"/>
      <c r="AC2734" s="14"/>
      <c r="AD2734" s="14"/>
      <c r="AE2734" s="14"/>
      <c r="AT2734" s="272" t="s">
        <v>364</v>
      </c>
      <c r="AU2734" s="272" t="s">
        <v>90</v>
      </c>
      <c r="AV2734" s="14" t="s">
        <v>90</v>
      </c>
      <c r="AW2734" s="14" t="s">
        <v>36</v>
      </c>
      <c r="AX2734" s="14" t="s">
        <v>81</v>
      </c>
      <c r="AY2734" s="272" t="s">
        <v>215</v>
      </c>
    </row>
    <row r="2735" s="14" customFormat="1">
      <c r="A2735" s="14"/>
      <c r="B2735" s="262"/>
      <c r="C2735" s="263"/>
      <c r="D2735" s="233" t="s">
        <v>364</v>
      </c>
      <c r="E2735" s="264" t="s">
        <v>1</v>
      </c>
      <c r="F2735" s="265" t="s">
        <v>826</v>
      </c>
      <c r="G2735" s="263"/>
      <c r="H2735" s="266">
        <v>-7.6799999999999997</v>
      </c>
      <c r="I2735" s="267"/>
      <c r="J2735" s="263"/>
      <c r="K2735" s="263"/>
      <c r="L2735" s="268"/>
      <c r="M2735" s="269"/>
      <c r="N2735" s="270"/>
      <c r="O2735" s="270"/>
      <c r="P2735" s="270"/>
      <c r="Q2735" s="270"/>
      <c r="R2735" s="270"/>
      <c r="S2735" s="270"/>
      <c r="T2735" s="271"/>
      <c r="U2735" s="14"/>
      <c r="V2735" s="14"/>
      <c r="W2735" s="14"/>
      <c r="X2735" s="14"/>
      <c r="Y2735" s="14"/>
      <c r="Z2735" s="14"/>
      <c r="AA2735" s="14"/>
      <c r="AB2735" s="14"/>
      <c r="AC2735" s="14"/>
      <c r="AD2735" s="14"/>
      <c r="AE2735" s="14"/>
      <c r="AT2735" s="272" t="s">
        <v>364</v>
      </c>
      <c r="AU2735" s="272" t="s">
        <v>90</v>
      </c>
      <c r="AV2735" s="14" t="s">
        <v>90</v>
      </c>
      <c r="AW2735" s="14" t="s">
        <v>36</v>
      </c>
      <c r="AX2735" s="14" t="s">
        <v>81</v>
      </c>
      <c r="AY2735" s="272" t="s">
        <v>215</v>
      </c>
    </row>
    <row r="2736" s="14" customFormat="1">
      <c r="A2736" s="14"/>
      <c r="B2736" s="262"/>
      <c r="C2736" s="263"/>
      <c r="D2736" s="233" t="s">
        <v>364</v>
      </c>
      <c r="E2736" s="264" t="s">
        <v>1</v>
      </c>
      <c r="F2736" s="265" t="s">
        <v>827</v>
      </c>
      <c r="G2736" s="263"/>
      <c r="H2736" s="266">
        <v>-1.5600000000000001</v>
      </c>
      <c r="I2736" s="267"/>
      <c r="J2736" s="263"/>
      <c r="K2736" s="263"/>
      <c r="L2736" s="268"/>
      <c r="M2736" s="269"/>
      <c r="N2736" s="270"/>
      <c r="O2736" s="270"/>
      <c r="P2736" s="270"/>
      <c r="Q2736" s="270"/>
      <c r="R2736" s="270"/>
      <c r="S2736" s="270"/>
      <c r="T2736" s="271"/>
      <c r="U2736" s="14"/>
      <c r="V2736" s="14"/>
      <c r="W2736" s="14"/>
      <c r="X2736" s="14"/>
      <c r="Y2736" s="14"/>
      <c r="Z2736" s="14"/>
      <c r="AA2736" s="14"/>
      <c r="AB2736" s="14"/>
      <c r="AC2736" s="14"/>
      <c r="AD2736" s="14"/>
      <c r="AE2736" s="14"/>
      <c r="AT2736" s="272" t="s">
        <v>364</v>
      </c>
      <c r="AU2736" s="272" t="s">
        <v>90</v>
      </c>
      <c r="AV2736" s="14" t="s">
        <v>90</v>
      </c>
      <c r="AW2736" s="14" t="s">
        <v>36</v>
      </c>
      <c r="AX2736" s="14" t="s">
        <v>81</v>
      </c>
      <c r="AY2736" s="272" t="s">
        <v>215</v>
      </c>
    </row>
    <row r="2737" s="14" customFormat="1">
      <c r="A2737" s="14"/>
      <c r="B2737" s="262"/>
      <c r="C2737" s="263"/>
      <c r="D2737" s="233" t="s">
        <v>364</v>
      </c>
      <c r="E2737" s="264" t="s">
        <v>1</v>
      </c>
      <c r="F2737" s="265" t="s">
        <v>828</v>
      </c>
      <c r="G2737" s="263"/>
      <c r="H2737" s="266">
        <v>-0.78000000000000003</v>
      </c>
      <c r="I2737" s="267"/>
      <c r="J2737" s="263"/>
      <c r="K2737" s="263"/>
      <c r="L2737" s="268"/>
      <c r="M2737" s="269"/>
      <c r="N2737" s="270"/>
      <c r="O2737" s="270"/>
      <c r="P2737" s="270"/>
      <c r="Q2737" s="270"/>
      <c r="R2737" s="270"/>
      <c r="S2737" s="270"/>
      <c r="T2737" s="271"/>
      <c r="U2737" s="14"/>
      <c r="V2737" s="14"/>
      <c r="W2737" s="14"/>
      <c r="X2737" s="14"/>
      <c r="Y2737" s="14"/>
      <c r="Z2737" s="14"/>
      <c r="AA2737" s="14"/>
      <c r="AB2737" s="14"/>
      <c r="AC2737" s="14"/>
      <c r="AD2737" s="14"/>
      <c r="AE2737" s="14"/>
      <c r="AT2737" s="272" t="s">
        <v>364</v>
      </c>
      <c r="AU2737" s="272" t="s">
        <v>90</v>
      </c>
      <c r="AV2737" s="14" t="s">
        <v>90</v>
      </c>
      <c r="AW2737" s="14" t="s">
        <v>36</v>
      </c>
      <c r="AX2737" s="14" t="s">
        <v>81</v>
      </c>
      <c r="AY2737" s="272" t="s">
        <v>215</v>
      </c>
    </row>
    <row r="2738" s="13" customFormat="1">
      <c r="A2738" s="13"/>
      <c r="B2738" s="252"/>
      <c r="C2738" s="253"/>
      <c r="D2738" s="233" t="s">
        <v>364</v>
      </c>
      <c r="E2738" s="254" t="s">
        <v>1</v>
      </c>
      <c r="F2738" s="255" t="s">
        <v>401</v>
      </c>
      <c r="G2738" s="253"/>
      <c r="H2738" s="254" t="s">
        <v>1</v>
      </c>
      <c r="I2738" s="256"/>
      <c r="J2738" s="253"/>
      <c r="K2738" s="253"/>
      <c r="L2738" s="257"/>
      <c r="M2738" s="258"/>
      <c r="N2738" s="259"/>
      <c r="O2738" s="259"/>
      <c r="P2738" s="259"/>
      <c r="Q2738" s="259"/>
      <c r="R2738" s="259"/>
      <c r="S2738" s="259"/>
      <c r="T2738" s="260"/>
      <c r="U2738" s="13"/>
      <c r="V2738" s="13"/>
      <c r="W2738" s="13"/>
      <c r="X2738" s="13"/>
      <c r="Y2738" s="13"/>
      <c r="Z2738" s="13"/>
      <c r="AA2738" s="13"/>
      <c r="AB2738" s="13"/>
      <c r="AC2738" s="13"/>
      <c r="AD2738" s="13"/>
      <c r="AE2738" s="13"/>
      <c r="AT2738" s="261" t="s">
        <v>364</v>
      </c>
      <c r="AU2738" s="261" t="s">
        <v>90</v>
      </c>
      <c r="AV2738" s="13" t="s">
        <v>88</v>
      </c>
      <c r="AW2738" s="13" t="s">
        <v>36</v>
      </c>
      <c r="AX2738" s="13" t="s">
        <v>81</v>
      </c>
      <c r="AY2738" s="261" t="s">
        <v>215</v>
      </c>
    </row>
    <row r="2739" s="14" customFormat="1">
      <c r="A2739" s="14"/>
      <c r="B2739" s="262"/>
      <c r="C2739" s="263"/>
      <c r="D2739" s="233" t="s">
        <v>364</v>
      </c>
      <c r="E2739" s="264" t="s">
        <v>1</v>
      </c>
      <c r="F2739" s="265" t="s">
        <v>1630</v>
      </c>
      <c r="G2739" s="263"/>
      <c r="H2739" s="266">
        <v>88.051000000000002</v>
      </c>
      <c r="I2739" s="267"/>
      <c r="J2739" s="263"/>
      <c r="K2739" s="263"/>
      <c r="L2739" s="268"/>
      <c r="M2739" s="269"/>
      <c r="N2739" s="270"/>
      <c r="O2739" s="270"/>
      <c r="P2739" s="270"/>
      <c r="Q2739" s="270"/>
      <c r="R2739" s="270"/>
      <c r="S2739" s="270"/>
      <c r="T2739" s="271"/>
      <c r="U2739" s="14"/>
      <c r="V2739" s="14"/>
      <c r="W2739" s="14"/>
      <c r="X2739" s="14"/>
      <c r="Y2739" s="14"/>
      <c r="Z2739" s="14"/>
      <c r="AA2739" s="14"/>
      <c r="AB2739" s="14"/>
      <c r="AC2739" s="14"/>
      <c r="AD2739" s="14"/>
      <c r="AE2739" s="14"/>
      <c r="AT2739" s="272" t="s">
        <v>364</v>
      </c>
      <c r="AU2739" s="272" t="s">
        <v>90</v>
      </c>
      <c r="AV2739" s="14" t="s">
        <v>90</v>
      </c>
      <c r="AW2739" s="14" t="s">
        <v>36</v>
      </c>
      <c r="AX2739" s="14" t="s">
        <v>81</v>
      </c>
      <c r="AY2739" s="272" t="s">
        <v>215</v>
      </c>
    </row>
    <row r="2740" s="14" customFormat="1">
      <c r="A2740" s="14"/>
      <c r="B2740" s="262"/>
      <c r="C2740" s="263"/>
      <c r="D2740" s="233" t="s">
        <v>364</v>
      </c>
      <c r="E2740" s="264" t="s">
        <v>1</v>
      </c>
      <c r="F2740" s="265" t="s">
        <v>1628</v>
      </c>
      <c r="G2740" s="263"/>
      <c r="H2740" s="266">
        <v>101.934</v>
      </c>
      <c r="I2740" s="267"/>
      <c r="J2740" s="263"/>
      <c r="K2740" s="263"/>
      <c r="L2740" s="268"/>
      <c r="M2740" s="269"/>
      <c r="N2740" s="270"/>
      <c r="O2740" s="270"/>
      <c r="P2740" s="270"/>
      <c r="Q2740" s="270"/>
      <c r="R2740" s="270"/>
      <c r="S2740" s="270"/>
      <c r="T2740" s="271"/>
      <c r="U2740" s="14"/>
      <c r="V2740" s="14"/>
      <c r="W2740" s="14"/>
      <c r="X2740" s="14"/>
      <c r="Y2740" s="14"/>
      <c r="Z2740" s="14"/>
      <c r="AA2740" s="14"/>
      <c r="AB2740" s="14"/>
      <c r="AC2740" s="14"/>
      <c r="AD2740" s="14"/>
      <c r="AE2740" s="14"/>
      <c r="AT2740" s="272" t="s">
        <v>364</v>
      </c>
      <c r="AU2740" s="272" t="s">
        <v>90</v>
      </c>
      <c r="AV2740" s="14" t="s">
        <v>90</v>
      </c>
      <c r="AW2740" s="14" t="s">
        <v>36</v>
      </c>
      <c r="AX2740" s="14" t="s">
        <v>81</v>
      </c>
      <c r="AY2740" s="272" t="s">
        <v>215</v>
      </c>
    </row>
    <row r="2741" s="14" customFormat="1">
      <c r="A2741" s="14"/>
      <c r="B2741" s="262"/>
      <c r="C2741" s="263"/>
      <c r="D2741" s="233" t="s">
        <v>364</v>
      </c>
      <c r="E2741" s="264" t="s">
        <v>1</v>
      </c>
      <c r="F2741" s="265" t="s">
        <v>1631</v>
      </c>
      <c r="G2741" s="263"/>
      <c r="H2741" s="266">
        <v>182.5</v>
      </c>
      <c r="I2741" s="267"/>
      <c r="J2741" s="263"/>
      <c r="K2741" s="263"/>
      <c r="L2741" s="268"/>
      <c r="M2741" s="269"/>
      <c r="N2741" s="270"/>
      <c r="O2741" s="270"/>
      <c r="P2741" s="270"/>
      <c r="Q2741" s="270"/>
      <c r="R2741" s="270"/>
      <c r="S2741" s="270"/>
      <c r="T2741" s="271"/>
      <c r="U2741" s="14"/>
      <c r="V2741" s="14"/>
      <c r="W2741" s="14"/>
      <c r="X2741" s="14"/>
      <c r="Y2741" s="14"/>
      <c r="Z2741" s="14"/>
      <c r="AA2741" s="14"/>
      <c r="AB2741" s="14"/>
      <c r="AC2741" s="14"/>
      <c r="AD2741" s="14"/>
      <c r="AE2741" s="14"/>
      <c r="AT2741" s="272" t="s">
        <v>364</v>
      </c>
      <c r="AU2741" s="272" t="s">
        <v>90</v>
      </c>
      <c r="AV2741" s="14" t="s">
        <v>90</v>
      </c>
      <c r="AW2741" s="14" t="s">
        <v>36</v>
      </c>
      <c r="AX2741" s="14" t="s">
        <v>81</v>
      </c>
      <c r="AY2741" s="272" t="s">
        <v>215</v>
      </c>
    </row>
    <row r="2742" s="14" customFormat="1">
      <c r="A2742" s="14"/>
      <c r="B2742" s="262"/>
      <c r="C2742" s="263"/>
      <c r="D2742" s="233" t="s">
        <v>364</v>
      </c>
      <c r="E2742" s="264" t="s">
        <v>1</v>
      </c>
      <c r="F2742" s="265" t="s">
        <v>824</v>
      </c>
      <c r="G2742" s="263"/>
      <c r="H2742" s="266">
        <v>-29.699999999999999</v>
      </c>
      <c r="I2742" s="267"/>
      <c r="J2742" s="263"/>
      <c r="K2742" s="263"/>
      <c r="L2742" s="268"/>
      <c r="M2742" s="269"/>
      <c r="N2742" s="270"/>
      <c r="O2742" s="270"/>
      <c r="P2742" s="270"/>
      <c r="Q2742" s="270"/>
      <c r="R2742" s="270"/>
      <c r="S2742" s="270"/>
      <c r="T2742" s="271"/>
      <c r="U2742" s="14"/>
      <c r="V2742" s="14"/>
      <c r="W2742" s="14"/>
      <c r="X2742" s="14"/>
      <c r="Y2742" s="14"/>
      <c r="Z2742" s="14"/>
      <c r="AA2742" s="14"/>
      <c r="AB2742" s="14"/>
      <c r="AC2742" s="14"/>
      <c r="AD2742" s="14"/>
      <c r="AE2742" s="14"/>
      <c r="AT2742" s="272" t="s">
        <v>364</v>
      </c>
      <c r="AU2742" s="272" t="s">
        <v>90</v>
      </c>
      <c r="AV2742" s="14" t="s">
        <v>90</v>
      </c>
      <c r="AW2742" s="14" t="s">
        <v>36</v>
      </c>
      <c r="AX2742" s="14" t="s">
        <v>81</v>
      </c>
      <c r="AY2742" s="272" t="s">
        <v>215</v>
      </c>
    </row>
    <row r="2743" s="14" customFormat="1">
      <c r="A2743" s="14"/>
      <c r="B2743" s="262"/>
      <c r="C2743" s="263"/>
      <c r="D2743" s="233" t="s">
        <v>364</v>
      </c>
      <c r="E2743" s="264" t="s">
        <v>1</v>
      </c>
      <c r="F2743" s="265" t="s">
        <v>846</v>
      </c>
      <c r="G2743" s="263"/>
      <c r="H2743" s="266">
        <v>-1.8899999999999999</v>
      </c>
      <c r="I2743" s="267"/>
      <c r="J2743" s="263"/>
      <c r="K2743" s="263"/>
      <c r="L2743" s="268"/>
      <c r="M2743" s="269"/>
      <c r="N2743" s="270"/>
      <c r="O2743" s="270"/>
      <c r="P2743" s="270"/>
      <c r="Q2743" s="270"/>
      <c r="R2743" s="270"/>
      <c r="S2743" s="270"/>
      <c r="T2743" s="271"/>
      <c r="U2743" s="14"/>
      <c r="V2743" s="14"/>
      <c r="W2743" s="14"/>
      <c r="X2743" s="14"/>
      <c r="Y2743" s="14"/>
      <c r="Z2743" s="14"/>
      <c r="AA2743" s="14"/>
      <c r="AB2743" s="14"/>
      <c r="AC2743" s="14"/>
      <c r="AD2743" s="14"/>
      <c r="AE2743" s="14"/>
      <c r="AT2743" s="272" t="s">
        <v>364</v>
      </c>
      <c r="AU2743" s="272" t="s">
        <v>90</v>
      </c>
      <c r="AV2743" s="14" t="s">
        <v>90</v>
      </c>
      <c r="AW2743" s="14" t="s">
        <v>36</v>
      </c>
      <c r="AX2743" s="14" t="s">
        <v>81</v>
      </c>
      <c r="AY2743" s="272" t="s">
        <v>215</v>
      </c>
    </row>
    <row r="2744" s="14" customFormat="1">
      <c r="A2744" s="14"/>
      <c r="B2744" s="262"/>
      <c r="C2744" s="263"/>
      <c r="D2744" s="233" t="s">
        <v>364</v>
      </c>
      <c r="E2744" s="264" t="s">
        <v>1</v>
      </c>
      <c r="F2744" s="265" t="s">
        <v>844</v>
      </c>
      <c r="G2744" s="263"/>
      <c r="H2744" s="266">
        <v>-5.7599999999999998</v>
      </c>
      <c r="I2744" s="267"/>
      <c r="J2744" s="263"/>
      <c r="K2744" s="263"/>
      <c r="L2744" s="268"/>
      <c r="M2744" s="269"/>
      <c r="N2744" s="270"/>
      <c r="O2744" s="270"/>
      <c r="P2744" s="270"/>
      <c r="Q2744" s="270"/>
      <c r="R2744" s="270"/>
      <c r="S2744" s="270"/>
      <c r="T2744" s="271"/>
      <c r="U2744" s="14"/>
      <c r="V2744" s="14"/>
      <c r="W2744" s="14"/>
      <c r="X2744" s="14"/>
      <c r="Y2744" s="14"/>
      <c r="Z2744" s="14"/>
      <c r="AA2744" s="14"/>
      <c r="AB2744" s="14"/>
      <c r="AC2744" s="14"/>
      <c r="AD2744" s="14"/>
      <c r="AE2744" s="14"/>
      <c r="AT2744" s="272" t="s">
        <v>364</v>
      </c>
      <c r="AU2744" s="272" t="s">
        <v>90</v>
      </c>
      <c r="AV2744" s="14" t="s">
        <v>90</v>
      </c>
      <c r="AW2744" s="14" t="s">
        <v>36</v>
      </c>
      <c r="AX2744" s="14" t="s">
        <v>81</v>
      </c>
      <c r="AY2744" s="272" t="s">
        <v>215</v>
      </c>
    </row>
    <row r="2745" s="14" customFormat="1">
      <c r="A2745" s="14"/>
      <c r="B2745" s="262"/>
      <c r="C2745" s="263"/>
      <c r="D2745" s="233" t="s">
        <v>364</v>
      </c>
      <c r="E2745" s="264" t="s">
        <v>1</v>
      </c>
      <c r="F2745" s="265" t="s">
        <v>845</v>
      </c>
      <c r="G2745" s="263"/>
      <c r="H2745" s="266">
        <v>-3.8399999999999999</v>
      </c>
      <c r="I2745" s="267"/>
      <c r="J2745" s="263"/>
      <c r="K2745" s="263"/>
      <c r="L2745" s="268"/>
      <c r="M2745" s="269"/>
      <c r="N2745" s="270"/>
      <c r="O2745" s="270"/>
      <c r="P2745" s="270"/>
      <c r="Q2745" s="270"/>
      <c r="R2745" s="270"/>
      <c r="S2745" s="270"/>
      <c r="T2745" s="271"/>
      <c r="U2745" s="14"/>
      <c r="V2745" s="14"/>
      <c r="W2745" s="14"/>
      <c r="X2745" s="14"/>
      <c r="Y2745" s="14"/>
      <c r="Z2745" s="14"/>
      <c r="AA2745" s="14"/>
      <c r="AB2745" s="14"/>
      <c r="AC2745" s="14"/>
      <c r="AD2745" s="14"/>
      <c r="AE2745" s="14"/>
      <c r="AT2745" s="272" t="s">
        <v>364</v>
      </c>
      <c r="AU2745" s="272" t="s">
        <v>90</v>
      </c>
      <c r="AV2745" s="14" t="s">
        <v>90</v>
      </c>
      <c r="AW2745" s="14" t="s">
        <v>36</v>
      </c>
      <c r="AX2745" s="14" t="s">
        <v>81</v>
      </c>
      <c r="AY2745" s="272" t="s">
        <v>215</v>
      </c>
    </row>
    <row r="2746" s="14" customFormat="1">
      <c r="A2746" s="14"/>
      <c r="B2746" s="262"/>
      <c r="C2746" s="263"/>
      <c r="D2746" s="233" t="s">
        <v>364</v>
      </c>
      <c r="E2746" s="264" t="s">
        <v>1</v>
      </c>
      <c r="F2746" s="265" t="s">
        <v>827</v>
      </c>
      <c r="G2746" s="263"/>
      <c r="H2746" s="266">
        <v>-1.5600000000000001</v>
      </c>
      <c r="I2746" s="267"/>
      <c r="J2746" s="263"/>
      <c r="K2746" s="263"/>
      <c r="L2746" s="268"/>
      <c r="M2746" s="269"/>
      <c r="N2746" s="270"/>
      <c r="O2746" s="270"/>
      <c r="P2746" s="270"/>
      <c r="Q2746" s="270"/>
      <c r="R2746" s="270"/>
      <c r="S2746" s="270"/>
      <c r="T2746" s="271"/>
      <c r="U2746" s="14"/>
      <c r="V2746" s="14"/>
      <c r="W2746" s="14"/>
      <c r="X2746" s="14"/>
      <c r="Y2746" s="14"/>
      <c r="Z2746" s="14"/>
      <c r="AA2746" s="14"/>
      <c r="AB2746" s="14"/>
      <c r="AC2746" s="14"/>
      <c r="AD2746" s="14"/>
      <c r="AE2746" s="14"/>
      <c r="AT2746" s="272" t="s">
        <v>364</v>
      </c>
      <c r="AU2746" s="272" t="s">
        <v>90</v>
      </c>
      <c r="AV2746" s="14" t="s">
        <v>90</v>
      </c>
      <c r="AW2746" s="14" t="s">
        <v>36</v>
      </c>
      <c r="AX2746" s="14" t="s">
        <v>81</v>
      </c>
      <c r="AY2746" s="272" t="s">
        <v>215</v>
      </c>
    </row>
    <row r="2747" s="14" customFormat="1">
      <c r="A2747" s="14"/>
      <c r="B2747" s="262"/>
      <c r="C2747" s="263"/>
      <c r="D2747" s="233" t="s">
        <v>364</v>
      </c>
      <c r="E2747" s="264" t="s">
        <v>1</v>
      </c>
      <c r="F2747" s="265" t="s">
        <v>828</v>
      </c>
      <c r="G2747" s="263"/>
      <c r="H2747" s="266">
        <v>-0.78000000000000003</v>
      </c>
      <c r="I2747" s="267"/>
      <c r="J2747" s="263"/>
      <c r="K2747" s="263"/>
      <c r="L2747" s="268"/>
      <c r="M2747" s="269"/>
      <c r="N2747" s="270"/>
      <c r="O2747" s="270"/>
      <c r="P2747" s="270"/>
      <c r="Q2747" s="270"/>
      <c r="R2747" s="270"/>
      <c r="S2747" s="270"/>
      <c r="T2747" s="271"/>
      <c r="U2747" s="14"/>
      <c r="V2747" s="14"/>
      <c r="W2747" s="14"/>
      <c r="X2747" s="14"/>
      <c r="Y2747" s="14"/>
      <c r="Z2747" s="14"/>
      <c r="AA2747" s="14"/>
      <c r="AB2747" s="14"/>
      <c r="AC2747" s="14"/>
      <c r="AD2747" s="14"/>
      <c r="AE2747" s="14"/>
      <c r="AT2747" s="272" t="s">
        <v>364</v>
      </c>
      <c r="AU2747" s="272" t="s">
        <v>90</v>
      </c>
      <c r="AV2747" s="14" t="s">
        <v>90</v>
      </c>
      <c r="AW2747" s="14" t="s">
        <v>36</v>
      </c>
      <c r="AX2747" s="14" t="s">
        <v>81</v>
      </c>
      <c r="AY2747" s="272" t="s">
        <v>215</v>
      </c>
    </row>
    <row r="2748" s="15" customFormat="1">
      <c r="A2748" s="15"/>
      <c r="B2748" s="273"/>
      <c r="C2748" s="274"/>
      <c r="D2748" s="233" t="s">
        <v>364</v>
      </c>
      <c r="E2748" s="275" t="s">
        <v>1</v>
      </c>
      <c r="F2748" s="276" t="s">
        <v>368</v>
      </c>
      <c r="G2748" s="274"/>
      <c r="H2748" s="277">
        <v>566.01099999999997</v>
      </c>
      <c r="I2748" s="278"/>
      <c r="J2748" s="274"/>
      <c r="K2748" s="274"/>
      <c r="L2748" s="279"/>
      <c r="M2748" s="280"/>
      <c r="N2748" s="281"/>
      <c r="O2748" s="281"/>
      <c r="P2748" s="281"/>
      <c r="Q2748" s="281"/>
      <c r="R2748" s="281"/>
      <c r="S2748" s="281"/>
      <c r="T2748" s="282"/>
      <c r="U2748" s="15"/>
      <c r="V2748" s="15"/>
      <c r="W2748" s="15"/>
      <c r="X2748" s="15"/>
      <c r="Y2748" s="15"/>
      <c r="Z2748" s="15"/>
      <c r="AA2748" s="15"/>
      <c r="AB2748" s="15"/>
      <c r="AC2748" s="15"/>
      <c r="AD2748" s="15"/>
      <c r="AE2748" s="15"/>
      <c r="AT2748" s="283" t="s">
        <v>364</v>
      </c>
      <c r="AU2748" s="283" t="s">
        <v>90</v>
      </c>
      <c r="AV2748" s="15" t="s">
        <v>214</v>
      </c>
      <c r="AW2748" s="15" t="s">
        <v>36</v>
      </c>
      <c r="AX2748" s="15" t="s">
        <v>88</v>
      </c>
      <c r="AY2748" s="283" t="s">
        <v>215</v>
      </c>
    </row>
    <row r="2749" s="2" customFormat="1" ht="33" customHeight="1">
      <c r="A2749" s="39"/>
      <c r="B2749" s="40"/>
      <c r="C2749" s="295" t="s">
        <v>2563</v>
      </c>
      <c r="D2749" s="295" t="s">
        <v>539</v>
      </c>
      <c r="E2749" s="296" t="s">
        <v>2564</v>
      </c>
      <c r="F2749" s="297" t="s">
        <v>2565</v>
      </c>
      <c r="G2749" s="298" t="s">
        <v>523</v>
      </c>
      <c r="H2749" s="299">
        <v>679.21299999999997</v>
      </c>
      <c r="I2749" s="300"/>
      <c r="J2749" s="301">
        <f>ROUND(I2749*H2749,2)</f>
        <v>0</v>
      </c>
      <c r="K2749" s="297" t="s">
        <v>1</v>
      </c>
      <c r="L2749" s="302"/>
      <c r="M2749" s="303" t="s">
        <v>1</v>
      </c>
      <c r="N2749" s="304" t="s">
        <v>46</v>
      </c>
      <c r="O2749" s="92"/>
      <c r="P2749" s="229">
        <f>O2749*H2749</f>
        <v>0</v>
      </c>
      <c r="Q2749" s="229">
        <v>0.00021000000000000001</v>
      </c>
      <c r="R2749" s="229">
        <f>Q2749*H2749</f>
        <v>0.14263472999999999</v>
      </c>
      <c r="S2749" s="229">
        <v>0</v>
      </c>
      <c r="T2749" s="230">
        <f>S2749*H2749</f>
        <v>0</v>
      </c>
      <c r="U2749" s="39"/>
      <c r="V2749" s="39"/>
      <c r="W2749" s="39"/>
      <c r="X2749" s="39"/>
      <c r="Y2749" s="39"/>
      <c r="Z2749" s="39"/>
      <c r="AA2749" s="39"/>
      <c r="AB2749" s="39"/>
      <c r="AC2749" s="39"/>
      <c r="AD2749" s="39"/>
      <c r="AE2749" s="39"/>
      <c r="AR2749" s="231" t="s">
        <v>676</v>
      </c>
      <c r="AT2749" s="231" t="s">
        <v>539</v>
      </c>
      <c r="AU2749" s="231" t="s">
        <v>90</v>
      </c>
      <c r="AY2749" s="18" t="s">
        <v>215</v>
      </c>
      <c r="BE2749" s="232">
        <f>IF(N2749="základní",J2749,0)</f>
        <v>0</v>
      </c>
      <c r="BF2749" s="232">
        <f>IF(N2749="snížená",J2749,0)</f>
        <v>0</v>
      </c>
      <c r="BG2749" s="232">
        <f>IF(N2749="zákl. přenesená",J2749,0)</f>
        <v>0</v>
      </c>
      <c r="BH2749" s="232">
        <f>IF(N2749="sníž. přenesená",J2749,0)</f>
        <v>0</v>
      </c>
      <c r="BI2749" s="232">
        <f>IF(N2749="nulová",J2749,0)</f>
        <v>0</v>
      </c>
      <c r="BJ2749" s="18" t="s">
        <v>88</v>
      </c>
      <c r="BK2749" s="232">
        <f>ROUND(I2749*H2749,2)</f>
        <v>0</v>
      </c>
      <c r="BL2749" s="18" t="s">
        <v>291</v>
      </c>
      <c r="BM2749" s="231" t="s">
        <v>2566</v>
      </c>
    </row>
    <row r="2750" s="14" customFormat="1">
      <c r="A2750" s="14"/>
      <c r="B2750" s="262"/>
      <c r="C2750" s="263"/>
      <c r="D2750" s="233" t="s">
        <v>364</v>
      </c>
      <c r="E2750" s="264" t="s">
        <v>1</v>
      </c>
      <c r="F2750" s="265" t="s">
        <v>2567</v>
      </c>
      <c r="G2750" s="263"/>
      <c r="H2750" s="266">
        <v>679.21299999999997</v>
      </c>
      <c r="I2750" s="267"/>
      <c r="J2750" s="263"/>
      <c r="K2750" s="263"/>
      <c r="L2750" s="268"/>
      <c r="M2750" s="269"/>
      <c r="N2750" s="270"/>
      <c r="O2750" s="270"/>
      <c r="P2750" s="270"/>
      <c r="Q2750" s="270"/>
      <c r="R2750" s="270"/>
      <c r="S2750" s="270"/>
      <c r="T2750" s="271"/>
      <c r="U2750" s="14"/>
      <c r="V2750" s="14"/>
      <c r="W2750" s="14"/>
      <c r="X2750" s="14"/>
      <c r="Y2750" s="14"/>
      <c r="Z2750" s="14"/>
      <c r="AA2750" s="14"/>
      <c r="AB2750" s="14"/>
      <c r="AC2750" s="14"/>
      <c r="AD2750" s="14"/>
      <c r="AE2750" s="14"/>
      <c r="AT2750" s="272" t="s">
        <v>364</v>
      </c>
      <c r="AU2750" s="272" t="s">
        <v>90</v>
      </c>
      <c r="AV2750" s="14" t="s">
        <v>90</v>
      </c>
      <c r="AW2750" s="14" t="s">
        <v>36</v>
      </c>
      <c r="AX2750" s="14" t="s">
        <v>81</v>
      </c>
      <c r="AY2750" s="272" t="s">
        <v>215</v>
      </c>
    </row>
    <row r="2751" s="15" customFormat="1">
      <c r="A2751" s="15"/>
      <c r="B2751" s="273"/>
      <c r="C2751" s="274"/>
      <c r="D2751" s="233" t="s">
        <v>364</v>
      </c>
      <c r="E2751" s="275" t="s">
        <v>1</v>
      </c>
      <c r="F2751" s="276" t="s">
        <v>368</v>
      </c>
      <c r="G2751" s="274"/>
      <c r="H2751" s="277">
        <v>679.21299999999997</v>
      </c>
      <c r="I2751" s="278"/>
      <c r="J2751" s="274"/>
      <c r="K2751" s="274"/>
      <c r="L2751" s="279"/>
      <c r="M2751" s="280"/>
      <c r="N2751" s="281"/>
      <c r="O2751" s="281"/>
      <c r="P2751" s="281"/>
      <c r="Q2751" s="281"/>
      <c r="R2751" s="281"/>
      <c r="S2751" s="281"/>
      <c r="T2751" s="282"/>
      <c r="U2751" s="15"/>
      <c r="V2751" s="15"/>
      <c r="W2751" s="15"/>
      <c r="X2751" s="15"/>
      <c r="Y2751" s="15"/>
      <c r="Z2751" s="15"/>
      <c r="AA2751" s="15"/>
      <c r="AB2751" s="15"/>
      <c r="AC2751" s="15"/>
      <c r="AD2751" s="15"/>
      <c r="AE2751" s="15"/>
      <c r="AT2751" s="283" t="s">
        <v>364</v>
      </c>
      <c r="AU2751" s="283" t="s">
        <v>90</v>
      </c>
      <c r="AV2751" s="15" t="s">
        <v>214</v>
      </c>
      <c r="AW2751" s="15" t="s">
        <v>36</v>
      </c>
      <c r="AX2751" s="15" t="s">
        <v>88</v>
      </c>
      <c r="AY2751" s="283" t="s">
        <v>215</v>
      </c>
    </row>
    <row r="2752" s="2" customFormat="1" ht="16.5" customHeight="1">
      <c r="A2752" s="39"/>
      <c r="B2752" s="40"/>
      <c r="C2752" s="295" t="s">
        <v>2568</v>
      </c>
      <c r="D2752" s="295" t="s">
        <v>539</v>
      </c>
      <c r="E2752" s="296" t="s">
        <v>2569</v>
      </c>
      <c r="F2752" s="297" t="s">
        <v>2570</v>
      </c>
      <c r="G2752" s="298" t="s">
        <v>716</v>
      </c>
      <c r="H2752" s="299">
        <v>452.80900000000003</v>
      </c>
      <c r="I2752" s="300"/>
      <c r="J2752" s="301">
        <f>ROUND(I2752*H2752,2)</f>
        <v>0</v>
      </c>
      <c r="K2752" s="297" t="s">
        <v>1</v>
      </c>
      <c r="L2752" s="302"/>
      <c r="M2752" s="303" t="s">
        <v>1</v>
      </c>
      <c r="N2752" s="304" t="s">
        <v>46</v>
      </c>
      <c r="O2752" s="92"/>
      <c r="P2752" s="229">
        <f>O2752*H2752</f>
        <v>0</v>
      </c>
      <c r="Q2752" s="229">
        <v>0</v>
      </c>
      <c r="R2752" s="229">
        <f>Q2752*H2752</f>
        <v>0</v>
      </c>
      <c r="S2752" s="229">
        <v>0</v>
      </c>
      <c r="T2752" s="230">
        <f>S2752*H2752</f>
        <v>0</v>
      </c>
      <c r="U2752" s="39"/>
      <c r="V2752" s="39"/>
      <c r="W2752" s="39"/>
      <c r="X2752" s="39"/>
      <c r="Y2752" s="39"/>
      <c r="Z2752" s="39"/>
      <c r="AA2752" s="39"/>
      <c r="AB2752" s="39"/>
      <c r="AC2752" s="39"/>
      <c r="AD2752" s="39"/>
      <c r="AE2752" s="39"/>
      <c r="AR2752" s="231" t="s">
        <v>676</v>
      </c>
      <c r="AT2752" s="231" t="s">
        <v>539</v>
      </c>
      <c r="AU2752" s="231" t="s">
        <v>90</v>
      </c>
      <c r="AY2752" s="18" t="s">
        <v>215</v>
      </c>
      <c r="BE2752" s="232">
        <f>IF(N2752="základní",J2752,0)</f>
        <v>0</v>
      </c>
      <c r="BF2752" s="232">
        <f>IF(N2752="snížená",J2752,0)</f>
        <v>0</v>
      </c>
      <c r="BG2752" s="232">
        <f>IF(N2752="zákl. přenesená",J2752,0)</f>
        <v>0</v>
      </c>
      <c r="BH2752" s="232">
        <f>IF(N2752="sníž. přenesená",J2752,0)</f>
        <v>0</v>
      </c>
      <c r="BI2752" s="232">
        <f>IF(N2752="nulová",J2752,0)</f>
        <v>0</v>
      </c>
      <c r="BJ2752" s="18" t="s">
        <v>88</v>
      </c>
      <c r="BK2752" s="232">
        <f>ROUND(I2752*H2752,2)</f>
        <v>0</v>
      </c>
      <c r="BL2752" s="18" t="s">
        <v>291</v>
      </c>
      <c r="BM2752" s="231" t="s">
        <v>2571</v>
      </c>
    </row>
    <row r="2753" s="14" customFormat="1">
      <c r="A2753" s="14"/>
      <c r="B2753" s="262"/>
      <c r="C2753" s="263"/>
      <c r="D2753" s="233" t="s">
        <v>364</v>
      </c>
      <c r="E2753" s="264" t="s">
        <v>1</v>
      </c>
      <c r="F2753" s="265" t="s">
        <v>2572</v>
      </c>
      <c r="G2753" s="263"/>
      <c r="H2753" s="266">
        <v>452.80900000000003</v>
      </c>
      <c r="I2753" s="267"/>
      <c r="J2753" s="263"/>
      <c r="K2753" s="263"/>
      <c r="L2753" s="268"/>
      <c r="M2753" s="269"/>
      <c r="N2753" s="270"/>
      <c r="O2753" s="270"/>
      <c r="P2753" s="270"/>
      <c r="Q2753" s="270"/>
      <c r="R2753" s="270"/>
      <c r="S2753" s="270"/>
      <c r="T2753" s="271"/>
      <c r="U2753" s="14"/>
      <c r="V2753" s="14"/>
      <c r="W2753" s="14"/>
      <c r="X2753" s="14"/>
      <c r="Y2753" s="14"/>
      <c r="Z2753" s="14"/>
      <c r="AA2753" s="14"/>
      <c r="AB2753" s="14"/>
      <c r="AC2753" s="14"/>
      <c r="AD2753" s="14"/>
      <c r="AE2753" s="14"/>
      <c r="AT2753" s="272" t="s">
        <v>364</v>
      </c>
      <c r="AU2753" s="272" t="s">
        <v>90</v>
      </c>
      <c r="AV2753" s="14" t="s">
        <v>90</v>
      </c>
      <c r="AW2753" s="14" t="s">
        <v>36</v>
      </c>
      <c r="AX2753" s="14" t="s">
        <v>81</v>
      </c>
      <c r="AY2753" s="272" t="s">
        <v>215</v>
      </c>
    </row>
    <row r="2754" s="15" customFormat="1">
      <c r="A2754" s="15"/>
      <c r="B2754" s="273"/>
      <c r="C2754" s="274"/>
      <c r="D2754" s="233" t="s">
        <v>364</v>
      </c>
      <c r="E2754" s="275" t="s">
        <v>1</v>
      </c>
      <c r="F2754" s="276" t="s">
        <v>368</v>
      </c>
      <c r="G2754" s="274"/>
      <c r="H2754" s="277">
        <v>452.80900000000003</v>
      </c>
      <c r="I2754" s="278"/>
      <c r="J2754" s="274"/>
      <c r="K2754" s="274"/>
      <c r="L2754" s="279"/>
      <c r="M2754" s="280"/>
      <c r="N2754" s="281"/>
      <c r="O2754" s="281"/>
      <c r="P2754" s="281"/>
      <c r="Q2754" s="281"/>
      <c r="R2754" s="281"/>
      <c r="S2754" s="281"/>
      <c r="T2754" s="282"/>
      <c r="U2754" s="15"/>
      <c r="V2754" s="15"/>
      <c r="W2754" s="15"/>
      <c r="X2754" s="15"/>
      <c r="Y2754" s="15"/>
      <c r="Z2754" s="15"/>
      <c r="AA2754" s="15"/>
      <c r="AB2754" s="15"/>
      <c r="AC2754" s="15"/>
      <c r="AD2754" s="15"/>
      <c r="AE2754" s="15"/>
      <c r="AT2754" s="283" t="s">
        <v>364</v>
      </c>
      <c r="AU2754" s="283" t="s">
        <v>90</v>
      </c>
      <c r="AV2754" s="15" t="s">
        <v>214</v>
      </c>
      <c r="AW2754" s="15" t="s">
        <v>36</v>
      </c>
      <c r="AX2754" s="15" t="s">
        <v>88</v>
      </c>
      <c r="AY2754" s="283" t="s">
        <v>215</v>
      </c>
    </row>
    <row r="2755" s="2" customFormat="1" ht="24.15" customHeight="1">
      <c r="A2755" s="39"/>
      <c r="B2755" s="40"/>
      <c r="C2755" s="220" t="s">
        <v>2573</v>
      </c>
      <c r="D2755" s="220" t="s">
        <v>216</v>
      </c>
      <c r="E2755" s="221" t="s">
        <v>2574</v>
      </c>
      <c r="F2755" s="222" t="s">
        <v>2575</v>
      </c>
      <c r="G2755" s="223" t="s">
        <v>523</v>
      </c>
      <c r="H2755" s="224">
        <v>566.01099999999997</v>
      </c>
      <c r="I2755" s="225"/>
      <c r="J2755" s="226">
        <f>ROUND(I2755*H2755,2)</f>
        <v>0</v>
      </c>
      <c r="K2755" s="222" t="s">
        <v>359</v>
      </c>
      <c r="L2755" s="45"/>
      <c r="M2755" s="227" t="s">
        <v>1</v>
      </c>
      <c r="N2755" s="228" t="s">
        <v>46</v>
      </c>
      <c r="O2755" s="92"/>
      <c r="P2755" s="229">
        <f>O2755*H2755</f>
        <v>0</v>
      </c>
      <c r="Q2755" s="229">
        <v>0.00024000000000000001</v>
      </c>
      <c r="R2755" s="229">
        <f>Q2755*H2755</f>
        <v>0.13584263999999999</v>
      </c>
      <c r="S2755" s="229">
        <v>0</v>
      </c>
      <c r="T2755" s="230">
        <f>S2755*H2755</f>
        <v>0</v>
      </c>
      <c r="U2755" s="39"/>
      <c r="V2755" s="39"/>
      <c r="W2755" s="39"/>
      <c r="X2755" s="39"/>
      <c r="Y2755" s="39"/>
      <c r="Z2755" s="39"/>
      <c r="AA2755" s="39"/>
      <c r="AB2755" s="39"/>
      <c r="AC2755" s="39"/>
      <c r="AD2755" s="39"/>
      <c r="AE2755" s="39"/>
      <c r="AR2755" s="231" t="s">
        <v>291</v>
      </c>
      <c r="AT2755" s="231" t="s">
        <v>216</v>
      </c>
      <c r="AU2755" s="231" t="s">
        <v>90</v>
      </c>
      <c r="AY2755" s="18" t="s">
        <v>215</v>
      </c>
      <c r="BE2755" s="232">
        <f>IF(N2755="základní",J2755,0)</f>
        <v>0</v>
      </c>
      <c r="BF2755" s="232">
        <f>IF(N2755="snížená",J2755,0)</f>
        <v>0</v>
      </c>
      <c r="BG2755" s="232">
        <f>IF(N2755="zákl. přenesená",J2755,0)</f>
        <v>0</v>
      </c>
      <c r="BH2755" s="232">
        <f>IF(N2755="sníž. přenesená",J2755,0)</f>
        <v>0</v>
      </c>
      <c r="BI2755" s="232">
        <f>IF(N2755="nulová",J2755,0)</f>
        <v>0</v>
      </c>
      <c r="BJ2755" s="18" t="s">
        <v>88</v>
      </c>
      <c r="BK2755" s="232">
        <f>ROUND(I2755*H2755,2)</f>
        <v>0</v>
      </c>
      <c r="BL2755" s="18" t="s">
        <v>291</v>
      </c>
      <c r="BM2755" s="231" t="s">
        <v>2576</v>
      </c>
    </row>
    <row r="2756" s="2" customFormat="1">
      <c r="A2756" s="39"/>
      <c r="B2756" s="40"/>
      <c r="C2756" s="41"/>
      <c r="D2756" s="233" t="s">
        <v>221</v>
      </c>
      <c r="E2756" s="41"/>
      <c r="F2756" s="234" t="s">
        <v>2577</v>
      </c>
      <c r="G2756" s="41"/>
      <c r="H2756" s="41"/>
      <c r="I2756" s="235"/>
      <c r="J2756" s="41"/>
      <c r="K2756" s="41"/>
      <c r="L2756" s="45"/>
      <c r="M2756" s="236"/>
      <c r="N2756" s="237"/>
      <c r="O2756" s="92"/>
      <c r="P2756" s="92"/>
      <c r="Q2756" s="92"/>
      <c r="R2756" s="92"/>
      <c r="S2756" s="92"/>
      <c r="T2756" s="93"/>
      <c r="U2756" s="39"/>
      <c r="V2756" s="39"/>
      <c r="W2756" s="39"/>
      <c r="X2756" s="39"/>
      <c r="Y2756" s="39"/>
      <c r="Z2756" s="39"/>
      <c r="AA2756" s="39"/>
      <c r="AB2756" s="39"/>
      <c r="AC2756" s="39"/>
      <c r="AD2756" s="39"/>
      <c r="AE2756" s="39"/>
      <c r="AT2756" s="18" t="s">
        <v>221</v>
      </c>
      <c r="AU2756" s="18" t="s">
        <v>90</v>
      </c>
    </row>
    <row r="2757" s="2" customFormat="1">
      <c r="A2757" s="39"/>
      <c r="B2757" s="40"/>
      <c r="C2757" s="41"/>
      <c r="D2757" s="250" t="s">
        <v>362</v>
      </c>
      <c r="E2757" s="41"/>
      <c r="F2757" s="251" t="s">
        <v>2578</v>
      </c>
      <c r="G2757" s="41"/>
      <c r="H2757" s="41"/>
      <c r="I2757" s="235"/>
      <c r="J2757" s="41"/>
      <c r="K2757" s="41"/>
      <c r="L2757" s="45"/>
      <c r="M2757" s="236"/>
      <c r="N2757" s="237"/>
      <c r="O2757" s="92"/>
      <c r="P2757" s="92"/>
      <c r="Q2757" s="92"/>
      <c r="R2757" s="92"/>
      <c r="S2757" s="92"/>
      <c r="T2757" s="93"/>
      <c r="U2757" s="39"/>
      <c r="V2757" s="39"/>
      <c r="W2757" s="39"/>
      <c r="X2757" s="39"/>
      <c r="Y2757" s="39"/>
      <c r="Z2757" s="39"/>
      <c r="AA2757" s="39"/>
      <c r="AB2757" s="39"/>
      <c r="AC2757" s="39"/>
      <c r="AD2757" s="39"/>
      <c r="AE2757" s="39"/>
      <c r="AT2757" s="18" t="s">
        <v>362</v>
      </c>
      <c r="AU2757" s="18" t="s">
        <v>90</v>
      </c>
    </row>
    <row r="2758" s="2" customFormat="1" ht="33" customHeight="1">
      <c r="A2758" s="39"/>
      <c r="B2758" s="40"/>
      <c r="C2758" s="295" t="s">
        <v>2579</v>
      </c>
      <c r="D2758" s="295" t="s">
        <v>539</v>
      </c>
      <c r="E2758" s="296" t="s">
        <v>2580</v>
      </c>
      <c r="F2758" s="297" t="s">
        <v>2581</v>
      </c>
      <c r="G2758" s="298" t="s">
        <v>523</v>
      </c>
      <c r="H2758" s="299">
        <v>594.31200000000001</v>
      </c>
      <c r="I2758" s="300"/>
      <c r="J2758" s="301">
        <f>ROUND(I2758*H2758,2)</f>
        <v>0</v>
      </c>
      <c r="K2758" s="297" t="s">
        <v>359</v>
      </c>
      <c r="L2758" s="302"/>
      <c r="M2758" s="303" t="s">
        <v>1</v>
      </c>
      <c r="N2758" s="304" t="s">
        <v>46</v>
      </c>
      <c r="O2758" s="92"/>
      <c r="P2758" s="229">
        <f>O2758*H2758</f>
        <v>0</v>
      </c>
      <c r="Q2758" s="229">
        <v>0.012</v>
      </c>
      <c r="R2758" s="229">
        <f>Q2758*H2758</f>
        <v>7.1317440000000003</v>
      </c>
      <c r="S2758" s="229">
        <v>0</v>
      </c>
      <c r="T2758" s="230">
        <f>S2758*H2758</f>
        <v>0</v>
      </c>
      <c r="U2758" s="39"/>
      <c r="V2758" s="39"/>
      <c r="W2758" s="39"/>
      <c r="X2758" s="39"/>
      <c r="Y2758" s="39"/>
      <c r="Z2758" s="39"/>
      <c r="AA2758" s="39"/>
      <c r="AB2758" s="39"/>
      <c r="AC2758" s="39"/>
      <c r="AD2758" s="39"/>
      <c r="AE2758" s="39"/>
      <c r="AR2758" s="231" t="s">
        <v>676</v>
      </c>
      <c r="AT2758" s="231" t="s">
        <v>539</v>
      </c>
      <c r="AU2758" s="231" t="s">
        <v>90</v>
      </c>
      <c r="AY2758" s="18" t="s">
        <v>215</v>
      </c>
      <c r="BE2758" s="232">
        <f>IF(N2758="základní",J2758,0)</f>
        <v>0</v>
      </c>
      <c r="BF2758" s="232">
        <f>IF(N2758="snížená",J2758,0)</f>
        <v>0</v>
      </c>
      <c r="BG2758" s="232">
        <f>IF(N2758="zákl. přenesená",J2758,0)</f>
        <v>0</v>
      </c>
      <c r="BH2758" s="232">
        <f>IF(N2758="sníž. přenesená",J2758,0)</f>
        <v>0</v>
      </c>
      <c r="BI2758" s="232">
        <f>IF(N2758="nulová",J2758,0)</f>
        <v>0</v>
      </c>
      <c r="BJ2758" s="18" t="s">
        <v>88</v>
      </c>
      <c r="BK2758" s="232">
        <f>ROUND(I2758*H2758,2)</f>
        <v>0</v>
      </c>
      <c r="BL2758" s="18" t="s">
        <v>291</v>
      </c>
      <c r="BM2758" s="231" t="s">
        <v>2582</v>
      </c>
    </row>
    <row r="2759" s="2" customFormat="1">
      <c r="A2759" s="39"/>
      <c r="B2759" s="40"/>
      <c r="C2759" s="41"/>
      <c r="D2759" s="233" t="s">
        <v>221</v>
      </c>
      <c r="E2759" s="41"/>
      <c r="F2759" s="234" t="s">
        <v>2581</v>
      </c>
      <c r="G2759" s="41"/>
      <c r="H2759" s="41"/>
      <c r="I2759" s="235"/>
      <c r="J2759" s="41"/>
      <c r="K2759" s="41"/>
      <c r="L2759" s="45"/>
      <c r="M2759" s="236"/>
      <c r="N2759" s="237"/>
      <c r="O2759" s="92"/>
      <c r="P2759" s="92"/>
      <c r="Q2759" s="92"/>
      <c r="R2759" s="92"/>
      <c r="S2759" s="92"/>
      <c r="T2759" s="93"/>
      <c r="U2759" s="39"/>
      <c r="V2759" s="39"/>
      <c r="W2759" s="39"/>
      <c r="X2759" s="39"/>
      <c r="Y2759" s="39"/>
      <c r="Z2759" s="39"/>
      <c r="AA2759" s="39"/>
      <c r="AB2759" s="39"/>
      <c r="AC2759" s="39"/>
      <c r="AD2759" s="39"/>
      <c r="AE2759" s="39"/>
      <c r="AT2759" s="18" t="s">
        <v>221</v>
      </c>
      <c r="AU2759" s="18" t="s">
        <v>90</v>
      </c>
    </row>
    <row r="2760" s="14" customFormat="1">
      <c r="A2760" s="14"/>
      <c r="B2760" s="262"/>
      <c r="C2760" s="263"/>
      <c r="D2760" s="233" t="s">
        <v>364</v>
      </c>
      <c r="E2760" s="264" t="s">
        <v>1</v>
      </c>
      <c r="F2760" s="265" t="s">
        <v>2583</v>
      </c>
      <c r="G2760" s="263"/>
      <c r="H2760" s="266">
        <v>594.31200000000001</v>
      </c>
      <c r="I2760" s="267"/>
      <c r="J2760" s="263"/>
      <c r="K2760" s="263"/>
      <c r="L2760" s="268"/>
      <c r="M2760" s="269"/>
      <c r="N2760" s="270"/>
      <c r="O2760" s="270"/>
      <c r="P2760" s="270"/>
      <c r="Q2760" s="270"/>
      <c r="R2760" s="270"/>
      <c r="S2760" s="270"/>
      <c r="T2760" s="271"/>
      <c r="U2760" s="14"/>
      <c r="V2760" s="14"/>
      <c r="W2760" s="14"/>
      <c r="X2760" s="14"/>
      <c r="Y2760" s="14"/>
      <c r="Z2760" s="14"/>
      <c r="AA2760" s="14"/>
      <c r="AB2760" s="14"/>
      <c r="AC2760" s="14"/>
      <c r="AD2760" s="14"/>
      <c r="AE2760" s="14"/>
      <c r="AT2760" s="272" t="s">
        <v>364</v>
      </c>
      <c r="AU2760" s="272" t="s">
        <v>90</v>
      </c>
      <c r="AV2760" s="14" t="s">
        <v>90</v>
      </c>
      <c r="AW2760" s="14" t="s">
        <v>36</v>
      </c>
      <c r="AX2760" s="14" t="s">
        <v>81</v>
      </c>
      <c r="AY2760" s="272" t="s">
        <v>215</v>
      </c>
    </row>
    <row r="2761" s="15" customFormat="1">
      <c r="A2761" s="15"/>
      <c r="B2761" s="273"/>
      <c r="C2761" s="274"/>
      <c r="D2761" s="233" t="s">
        <v>364</v>
      </c>
      <c r="E2761" s="275" t="s">
        <v>1</v>
      </c>
      <c r="F2761" s="276" t="s">
        <v>368</v>
      </c>
      <c r="G2761" s="274"/>
      <c r="H2761" s="277">
        <v>594.31200000000001</v>
      </c>
      <c r="I2761" s="278"/>
      <c r="J2761" s="274"/>
      <c r="K2761" s="274"/>
      <c r="L2761" s="279"/>
      <c r="M2761" s="280"/>
      <c r="N2761" s="281"/>
      <c r="O2761" s="281"/>
      <c r="P2761" s="281"/>
      <c r="Q2761" s="281"/>
      <c r="R2761" s="281"/>
      <c r="S2761" s="281"/>
      <c r="T2761" s="282"/>
      <c r="U2761" s="15"/>
      <c r="V2761" s="15"/>
      <c r="W2761" s="15"/>
      <c r="X2761" s="15"/>
      <c r="Y2761" s="15"/>
      <c r="Z2761" s="15"/>
      <c r="AA2761" s="15"/>
      <c r="AB2761" s="15"/>
      <c r="AC2761" s="15"/>
      <c r="AD2761" s="15"/>
      <c r="AE2761" s="15"/>
      <c r="AT2761" s="283" t="s">
        <v>364</v>
      </c>
      <c r="AU2761" s="283" t="s">
        <v>90</v>
      </c>
      <c r="AV2761" s="15" t="s">
        <v>214</v>
      </c>
      <c r="AW2761" s="15" t="s">
        <v>36</v>
      </c>
      <c r="AX2761" s="15" t="s">
        <v>88</v>
      </c>
      <c r="AY2761" s="283" t="s">
        <v>215</v>
      </c>
    </row>
    <row r="2762" s="2" customFormat="1" ht="37.8" customHeight="1">
      <c r="A2762" s="39"/>
      <c r="B2762" s="40"/>
      <c r="C2762" s="220" t="s">
        <v>2584</v>
      </c>
      <c r="D2762" s="220" t="s">
        <v>216</v>
      </c>
      <c r="E2762" s="221" t="s">
        <v>2585</v>
      </c>
      <c r="F2762" s="222" t="s">
        <v>2586</v>
      </c>
      <c r="G2762" s="223" t="s">
        <v>523</v>
      </c>
      <c r="H2762" s="224">
        <v>169.01300000000001</v>
      </c>
      <c r="I2762" s="225"/>
      <c r="J2762" s="226">
        <f>ROUND(I2762*H2762,2)</f>
        <v>0</v>
      </c>
      <c r="K2762" s="222" t="s">
        <v>359</v>
      </c>
      <c r="L2762" s="45"/>
      <c r="M2762" s="227" t="s">
        <v>1</v>
      </c>
      <c r="N2762" s="228" t="s">
        <v>46</v>
      </c>
      <c r="O2762" s="92"/>
      <c r="P2762" s="229">
        <f>O2762*H2762</f>
        <v>0</v>
      </c>
      <c r="Q2762" s="229">
        <v>0.0061199999999999996</v>
      </c>
      <c r="R2762" s="229">
        <f>Q2762*H2762</f>
        <v>1.03435956</v>
      </c>
      <c r="S2762" s="229">
        <v>0</v>
      </c>
      <c r="T2762" s="230">
        <f>S2762*H2762</f>
        <v>0</v>
      </c>
      <c r="U2762" s="39"/>
      <c r="V2762" s="39"/>
      <c r="W2762" s="39"/>
      <c r="X2762" s="39"/>
      <c r="Y2762" s="39"/>
      <c r="Z2762" s="39"/>
      <c r="AA2762" s="39"/>
      <c r="AB2762" s="39"/>
      <c r="AC2762" s="39"/>
      <c r="AD2762" s="39"/>
      <c r="AE2762" s="39"/>
      <c r="AR2762" s="231" t="s">
        <v>291</v>
      </c>
      <c r="AT2762" s="231" t="s">
        <v>216</v>
      </c>
      <c r="AU2762" s="231" t="s">
        <v>90</v>
      </c>
      <c r="AY2762" s="18" t="s">
        <v>215</v>
      </c>
      <c r="BE2762" s="232">
        <f>IF(N2762="základní",J2762,0)</f>
        <v>0</v>
      </c>
      <c r="BF2762" s="232">
        <f>IF(N2762="snížená",J2762,0)</f>
        <v>0</v>
      </c>
      <c r="BG2762" s="232">
        <f>IF(N2762="zákl. přenesená",J2762,0)</f>
        <v>0</v>
      </c>
      <c r="BH2762" s="232">
        <f>IF(N2762="sníž. přenesená",J2762,0)</f>
        <v>0</v>
      </c>
      <c r="BI2762" s="232">
        <f>IF(N2762="nulová",J2762,0)</f>
        <v>0</v>
      </c>
      <c r="BJ2762" s="18" t="s">
        <v>88</v>
      </c>
      <c r="BK2762" s="232">
        <f>ROUND(I2762*H2762,2)</f>
        <v>0</v>
      </c>
      <c r="BL2762" s="18" t="s">
        <v>291</v>
      </c>
      <c r="BM2762" s="231" t="s">
        <v>2587</v>
      </c>
    </row>
    <row r="2763" s="2" customFormat="1">
      <c r="A2763" s="39"/>
      <c r="B2763" s="40"/>
      <c r="C2763" s="41"/>
      <c r="D2763" s="233" t="s">
        <v>221</v>
      </c>
      <c r="E2763" s="41"/>
      <c r="F2763" s="234" t="s">
        <v>2588</v>
      </c>
      <c r="G2763" s="41"/>
      <c r="H2763" s="41"/>
      <c r="I2763" s="235"/>
      <c r="J2763" s="41"/>
      <c r="K2763" s="41"/>
      <c r="L2763" s="45"/>
      <c r="M2763" s="236"/>
      <c r="N2763" s="237"/>
      <c r="O2763" s="92"/>
      <c r="P2763" s="92"/>
      <c r="Q2763" s="92"/>
      <c r="R2763" s="92"/>
      <c r="S2763" s="92"/>
      <c r="T2763" s="93"/>
      <c r="U2763" s="39"/>
      <c r="V2763" s="39"/>
      <c r="W2763" s="39"/>
      <c r="X2763" s="39"/>
      <c r="Y2763" s="39"/>
      <c r="Z2763" s="39"/>
      <c r="AA2763" s="39"/>
      <c r="AB2763" s="39"/>
      <c r="AC2763" s="39"/>
      <c r="AD2763" s="39"/>
      <c r="AE2763" s="39"/>
      <c r="AT2763" s="18" t="s">
        <v>221</v>
      </c>
      <c r="AU2763" s="18" t="s">
        <v>90</v>
      </c>
    </row>
    <row r="2764" s="2" customFormat="1">
      <c r="A2764" s="39"/>
      <c r="B2764" s="40"/>
      <c r="C2764" s="41"/>
      <c r="D2764" s="250" t="s">
        <v>362</v>
      </c>
      <c r="E2764" s="41"/>
      <c r="F2764" s="251" t="s">
        <v>2589</v>
      </c>
      <c r="G2764" s="41"/>
      <c r="H2764" s="41"/>
      <c r="I2764" s="235"/>
      <c r="J2764" s="41"/>
      <c r="K2764" s="41"/>
      <c r="L2764" s="45"/>
      <c r="M2764" s="236"/>
      <c r="N2764" s="237"/>
      <c r="O2764" s="92"/>
      <c r="P2764" s="92"/>
      <c r="Q2764" s="92"/>
      <c r="R2764" s="92"/>
      <c r="S2764" s="92"/>
      <c r="T2764" s="93"/>
      <c r="U2764" s="39"/>
      <c r="V2764" s="39"/>
      <c r="W2764" s="39"/>
      <c r="X2764" s="39"/>
      <c r="Y2764" s="39"/>
      <c r="Z2764" s="39"/>
      <c r="AA2764" s="39"/>
      <c r="AB2764" s="39"/>
      <c r="AC2764" s="39"/>
      <c r="AD2764" s="39"/>
      <c r="AE2764" s="39"/>
      <c r="AT2764" s="18" t="s">
        <v>362</v>
      </c>
      <c r="AU2764" s="18" t="s">
        <v>90</v>
      </c>
    </row>
    <row r="2765" s="13" customFormat="1">
      <c r="A2765" s="13"/>
      <c r="B2765" s="252"/>
      <c r="C2765" s="253"/>
      <c r="D2765" s="233" t="s">
        <v>364</v>
      </c>
      <c r="E2765" s="254" t="s">
        <v>1</v>
      </c>
      <c r="F2765" s="255" t="s">
        <v>2350</v>
      </c>
      <c r="G2765" s="253"/>
      <c r="H2765" s="254" t="s">
        <v>1</v>
      </c>
      <c r="I2765" s="256"/>
      <c r="J2765" s="253"/>
      <c r="K2765" s="253"/>
      <c r="L2765" s="257"/>
      <c r="M2765" s="258"/>
      <c r="N2765" s="259"/>
      <c r="O2765" s="259"/>
      <c r="P2765" s="259"/>
      <c r="Q2765" s="259"/>
      <c r="R2765" s="259"/>
      <c r="S2765" s="259"/>
      <c r="T2765" s="260"/>
      <c r="U2765" s="13"/>
      <c r="V2765" s="13"/>
      <c r="W2765" s="13"/>
      <c r="X2765" s="13"/>
      <c r="Y2765" s="13"/>
      <c r="Z2765" s="13"/>
      <c r="AA2765" s="13"/>
      <c r="AB2765" s="13"/>
      <c r="AC2765" s="13"/>
      <c r="AD2765" s="13"/>
      <c r="AE2765" s="13"/>
      <c r="AT2765" s="261" t="s">
        <v>364</v>
      </c>
      <c r="AU2765" s="261" t="s">
        <v>90</v>
      </c>
      <c r="AV2765" s="13" t="s">
        <v>88</v>
      </c>
      <c r="AW2765" s="13" t="s">
        <v>36</v>
      </c>
      <c r="AX2765" s="13" t="s">
        <v>81</v>
      </c>
      <c r="AY2765" s="261" t="s">
        <v>215</v>
      </c>
    </row>
    <row r="2766" s="14" customFormat="1">
      <c r="A2766" s="14"/>
      <c r="B2766" s="262"/>
      <c r="C2766" s="263"/>
      <c r="D2766" s="233" t="s">
        <v>364</v>
      </c>
      <c r="E2766" s="264" t="s">
        <v>1</v>
      </c>
      <c r="F2766" s="265" t="s">
        <v>2590</v>
      </c>
      <c r="G2766" s="263"/>
      <c r="H2766" s="266">
        <v>169.01300000000001</v>
      </c>
      <c r="I2766" s="267"/>
      <c r="J2766" s="263"/>
      <c r="K2766" s="263"/>
      <c r="L2766" s="268"/>
      <c r="M2766" s="269"/>
      <c r="N2766" s="270"/>
      <c r="O2766" s="270"/>
      <c r="P2766" s="270"/>
      <c r="Q2766" s="270"/>
      <c r="R2766" s="270"/>
      <c r="S2766" s="270"/>
      <c r="T2766" s="271"/>
      <c r="U2766" s="14"/>
      <c r="V2766" s="14"/>
      <c r="W2766" s="14"/>
      <c r="X2766" s="14"/>
      <c r="Y2766" s="14"/>
      <c r="Z2766" s="14"/>
      <c r="AA2766" s="14"/>
      <c r="AB2766" s="14"/>
      <c r="AC2766" s="14"/>
      <c r="AD2766" s="14"/>
      <c r="AE2766" s="14"/>
      <c r="AT2766" s="272" t="s">
        <v>364</v>
      </c>
      <c r="AU2766" s="272" t="s">
        <v>90</v>
      </c>
      <c r="AV2766" s="14" t="s">
        <v>90</v>
      </c>
      <c r="AW2766" s="14" t="s">
        <v>36</v>
      </c>
      <c r="AX2766" s="14" t="s">
        <v>81</v>
      </c>
      <c r="AY2766" s="272" t="s">
        <v>215</v>
      </c>
    </row>
    <row r="2767" s="15" customFormat="1">
      <c r="A2767" s="15"/>
      <c r="B2767" s="273"/>
      <c r="C2767" s="274"/>
      <c r="D2767" s="233" t="s">
        <v>364</v>
      </c>
      <c r="E2767" s="275" t="s">
        <v>1</v>
      </c>
      <c r="F2767" s="276" t="s">
        <v>368</v>
      </c>
      <c r="G2767" s="274"/>
      <c r="H2767" s="277">
        <v>169.01300000000001</v>
      </c>
      <c r="I2767" s="278"/>
      <c r="J2767" s="274"/>
      <c r="K2767" s="274"/>
      <c r="L2767" s="279"/>
      <c r="M2767" s="280"/>
      <c r="N2767" s="281"/>
      <c r="O2767" s="281"/>
      <c r="P2767" s="281"/>
      <c r="Q2767" s="281"/>
      <c r="R2767" s="281"/>
      <c r="S2767" s="281"/>
      <c r="T2767" s="282"/>
      <c r="U2767" s="15"/>
      <c r="V2767" s="15"/>
      <c r="W2767" s="15"/>
      <c r="X2767" s="15"/>
      <c r="Y2767" s="15"/>
      <c r="Z2767" s="15"/>
      <c r="AA2767" s="15"/>
      <c r="AB2767" s="15"/>
      <c r="AC2767" s="15"/>
      <c r="AD2767" s="15"/>
      <c r="AE2767" s="15"/>
      <c r="AT2767" s="283" t="s">
        <v>364</v>
      </c>
      <c r="AU2767" s="283" t="s">
        <v>90</v>
      </c>
      <c r="AV2767" s="15" t="s">
        <v>214</v>
      </c>
      <c r="AW2767" s="15" t="s">
        <v>36</v>
      </c>
      <c r="AX2767" s="15" t="s">
        <v>88</v>
      </c>
      <c r="AY2767" s="283" t="s">
        <v>215</v>
      </c>
    </row>
    <row r="2768" s="2" customFormat="1" ht="24.15" customHeight="1">
      <c r="A2768" s="39"/>
      <c r="B2768" s="40"/>
      <c r="C2768" s="295" t="s">
        <v>2591</v>
      </c>
      <c r="D2768" s="295" t="s">
        <v>539</v>
      </c>
      <c r="E2768" s="296" t="s">
        <v>2592</v>
      </c>
      <c r="F2768" s="297" t="s">
        <v>2593</v>
      </c>
      <c r="G2768" s="298" t="s">
        <v>523</v>
      </c>
      <c r="H2768" s="299">
        <v>177.464</v>
      </c>
      <c r="I2768" s="300"/>
      <c r="J2768" s="301">
        <f>ROUND(I2768*H2768,2)</f>
        <v>0</v>
      </c>
      <c r="K2768" s="297" t="s">
        <v>359</v>
      </c>
      <c r="L2768" s="302"/>
      <c r="M2768" s="303" t="s">
        <v>1</v>
      </c>
      <c r="N2768" s="304" t="s">
        <v>46</v>
      </c>
      <c r="O2768" s="92"/>
      <c r="P2768" s="229">
        <f>O2768*H2768</f>
        <v>0</v>
      </c>
      <c r="Q2768" s="229">
        <v>0.0028999999999999998</v>
      </c>
      <c r="R2768" s="229">
        <f>Q2768*H2768</f>
        <v>0.51464559999999993</v>
      </c>
      <c r="S2768" s="229">
        <v>0</v>
      </c>
      <c r="T2768" s="230">
        <f>S2768*H2768</f>
        <v>0</v>
      </c>
      <c r="U2768" s="39"/>
      <c r="V2768" s="39"/>
      <c r="W2768" s="39"/>
      <c r="X2768" s="39"/>
      <c r="Y2768" s="39"/>
      <c r="Z2768" s="39"/>
      <c r="AA2768" s="39"/>
      <c r="AB2768" s="39"/>
      <c r="AC2768" s="39"/>
      <c r="AD2768" s="39"/>
      <c r="AE2768" s="39"/>
      <c r="AR2768" s="231" t="s">
        <v>676</v>
      </c>
      <c r="AT2768" s="231" t="s">
        <v>539</v>
      </c>
      <c r="AU2768" s="231" t="s">
        <v>90</v>
      </c>
      <c r="AY2768" s="18" t="s">
        <v>215</v>
      </c>
      <c r="BE2768" s="232">
        <f>IF(N2768="základní",J2768,0)</f>
        <v>0</v>
      </c>
      <c r="BF2768" s="232">
        <f>IF(N2768="snížená",J2768,0)</f>
        <v>0</v>
      </c>
      <c r="BG2768" s="232">
        <f>IF(N2768="zákl. přenesená",J2768,0)</f>
        <v>0</v>
      </c>
      <c r="BH2768" s="232">
        <f>IF(N2768="sníž. přenesená",J2768,0)</f>
        <v>0</v>
      </c>
      <c r="BI2768" s="232">
        <f>IF(N2768="nulová",J2768,0)</f>
        <v>0</v>
      </c>
      <c r="BJ2768" s="18" t="s">
        <v>88</v>
      </c>
      <c r="BK2768" s="232">
        <f>ROUND(I2768*H2768,2)</f>
        <v>0</v>
      </c>
      <c r="BL2768" s="18" t="s">
        <v>291</v>
      </c>
      <c r="BM2768" s="231" t="s">
        <v>2594</v>
      </c>
    </row>
    <row r="2769" s="2" customFormat="1">
      <c r="A2769" s="39"/>
      <c r="B2769" s="40"/>
      <c r="C2769" s="41"/>
      <c r="D2769" s="233" t="s">
        <v>221</v>
      </c>
      <c r="E2769" s="41"/>
      <c r="F2769" s="234" t="s">
        <v>2593</v>
      </c>
      <c r="G2769" s="41"/>
      <c r="H2769" s="41"/>
      <c r="I2769" s="235"/>
      <c r="J2769" s="41"/>
      <c r="K2769" s="41"/>
      <c r="L2769" s="45"/>
      <c r="M2769" s="236"/>
      <c r="N2769" s="237"/>
      <c r="O2769" s="92"/>
      <c r="P2769" s="92"/>
      <c r="Q2769" s="92"/>
      <c r="R2769" s="92"/>
      <c r="S2769" s="92"/>
      <c r="T2769" s="93"/>
      <c r="U2769" s="39"/>
      <c r="V2769" s="39"/>
      <c r="W2769" s="39"/>
      <c r="X2769" s="39"/>
      <c r="Y2769" s="39"/>
      <c r="Z2769" s="39"/>
      <c r="AA2769" s="39"/>
      <c r="AB2769" s="39"/>
      <c r="AC2769" s="39"/>
      <c r="AD2769" s="39"/>
      <c r="AE2769" s="39"/>
      <c r="AT2769" s="18" t="s">
        <v>221</v>
      </c>
      <c r="AU2769" s="18" t="s">
        <v>90</v>
      </c>
    </row>
    <row r="2770" s="14" customFormat="1">
      <c r="A2770" s="14"/>
      <c r="B2770" s="262"/>
      <c r="C2770" s="263"/>
      <c r="D2770" s="233" t="s">
        <v>364</v>
      </c>
      <c r="E2770" s="264" t="s">
        <v>1</v>
      </c>
      <c r="F2770" s="265" t="s">
        <v>2595</v>
      </c>
      <c r="G2770" s="263"/>
      <c r="H2770" s="266">
        <v>177.464</v>
      </c>
      <c r="I2770" s="267"/>
      <c r="J2770" s="263"/>
      <c r="K2770" s="263"/>
      <c r="L2770" s="268"/>
      <c r="M2770" s="269"/>
      <c r="N2770" s="270"/>
      <c r="O2770" s="270"/>
      <c r="P2770" s="270"/>
      <c r="Q2770" s="270"/>
      <c r="R2770" s="270"/>
      <c r="S2770" s="270"/>
      <c r="T2770" s="271"/>
      <c r="U2770" s="14"/>
      <c r="V2770" s="14"/>
      <c r="W2770" s="14"/>
      <c r="X2770" s="14"/>
      <c r="Y2770" s="14"/>
      <c r="Z2770" s="14"/>
      <c r="AA2770" s="14"/>
      <c r="AB2770" s="14"/>
      <c r="AC2770" s="14"/>
      <c r="AD2770" s="14"/>
      <c r="AE2770" s="14"/>
      <c r="AT2770" s="272" t="s">
        <v>364</v>
      </c>
      <c r="AU2770" s="272" t="s">
        <v>90</v>
      </c>
      <c r="AV2770" s="14" t="s">
        <v>90</v>
      </c>
      <c r="AW2770" s="14" t="s">
        <v>36</v>
      </c>
      <c r="AX2770" s="14" t="s">
        <v>81</v>
      </c>
      <c r="AY2770" s="272" t="s">
        <v>215</v>
      </c>
    </row>
    <row r="2771" s="15" customFormat="1">
      <c r="A2771" s="15"/>
      <c r="B2771" s="273"/>
      <c r="C2771" s="274"/>
      <c r="D2771" s="233" t="s">
        <v>364</v>
      </c>
      <c r="E2771" s="275" t="s">
        <v>1</v>
      </c>
      <c r="F2771" s="276" t="s">
        <v>368</v>
      </c>
      <c r="G2771" s="274"/>
      <c r="H2771" s="277">
        <v>177.464</v>
      </c>
      <c r="I2771" s="278"/>
      <c r="J2771" s="274"/>
      <c r="K2771" s="274"/>
      <c r="L2771" s="279"/>
      <c r="M2771" s="280"/>
      <c r="N2771" s="281"/>
      <c r="O2771" s="281"/>
      <c r="P2771" s="281"/>
      <c r="Q2771" s="281"/>
      <c r="R2771" s="281"/>
      <c r="S2771" s="281"/>
      <c r="T2771" s="282"/>
      <c r="U2771" s="15"/>
      <c r="V2771" s="15"/>
      <c r="W2771" s="15"/>
      <c r="X2771" s="15"/>
      <c r="Y2771" s="15"/>
      <c r="Z2771" s="15"/>
      <c r="AA2771" s="15"/>
      <c r="AB2771" s="15"/>
      <c r="AC2771" s="15"/>
      <c r="AD2771" s="15"/>
      <c r="AE2771" s="15"/>
      <c r="AT2771" s="283" t="s">
        <v>364</v>
      </c>
      <c r="AU2771" s="283" t="s">
        <v>90</v>
      </c>
      <c r="AV2771" s="15" t="s">
        <v>214</v>
      </c>
      <c r="AW2771" s="15" t="s">
        <v>36</v>
      </c>
      <c r="AX2771" s="15" t="s">
        <v>88</v>
      </c>
      <c r="AY2771" s="283" t="s">
        <v>215</v>
      </c>
    </row>
    <row r="2772" s="2" customFormat="1" ht="37.8" customHeight="1">
      <c r="A2772" s="39"/>
      <c r="B2772" s="40"/>
      <c r="C2772" s="220" t="s">
        <v>2596</v>
      </c>
      <c r="D2772" s="220" t="s">
        <v>216</v>
      </c>
      <c r="E2772" s="221" t="s">
        <v>2597</v>
      </c>
      <c r="F2772" s="222" t="s">
        <v>2598</v>
      </c>
      <c r="G2772" s="223" t="s">
        <v>523</v>
      </c>
      <c r="H2772" s="224">
        <v>558.12400000000002</v>
      </c>
      <c r="I2772" s="225"/>
      <c r="J2772" s="226">
        <f>ROUND(I2772*H2772,2)</f>
        <v>0</v>
      </c>
      <c r="K2772" s="222" t="s">
        <v>359</v>
      </c>
      <c r="L2772" s="45"/>
      <c r="M2772" s="227" t="s">
        <v>1</v>
      </c>
      <c r="N2772" s="228" t="s">
        <v>46</v>
      </c>
      <c r="O2772" s="92"/>
      <c r="P2772" s="229">
        <f>O2772*H2772</f>
        <v>0</v>
      </c>
      <c r="Q2772" s="229">
        <v>0.00024000000000000001</v>
      </c>
      <c r="R2772" s="229">
        <f>Q2772*H2772</f>
        <v>0.13394976</v>
      </c>
      <c r="S2772" s="229">
        <v>0</v>
      </c>
      <c r="T2772" s="230">
        <f>S2772*H2772</f>
        <v>0</v>
      </c>
      <c r="U2772" s="39"/>
      <c r="V2772" s="39"/>
      <c r="W2772" s="39"/>
      <c r="X2772" s="39"/>
      <c r="Y2772" s="39"/>
      <c r="Z2772" s="39"/>
      <c r="AA2772" s="39"/>
      <c r="AB2772" s="39"/>
      <c r="AC2772" s="39"/>
      <c r="AD2772" s="39"/>
      <c r="AE2772" s="39"/>
      <c r="AR2772" s="231" t="s">
        <v>291</v>
      </c>
      <c r="AT2772" s="231" t="s">
        <v>216</v>
      </c>
      <c r="AU2772" s="231" t="s">
        <v>90</v>
      </c>
      <c r="AY2772" s="18" t="s">
        <v>215</v>
      </c>
      <c r="BE2772" s="232">
        <f>IF(N2772="základní",J2772,0)</f>
        <v>0</v>
      </c>
      <c r="BF2772" s="232">
        <f>IF(N2772="snížená",J2772,0)</f>
        <v>0</v>
      </c>
      <c r="BG2772" s="232">
        <f>IF(N2772="zákl. přenesená",J2772,0)</f>
        <v>0</v>
      </c>
      <c r="BH2772" s="232">
        <f>IF(N2772="sníž. přenesená",J2772,0)</f>
        <v>0</v>
      </c>
      <c r="BI2772" s="232">
        <f>IF(N2772="nulová",J2772,0)</f>
        <v>0</v>
      </c>
      <c r="BJ2772" s="18" t="s">
        <v>88</v>
      </c>
      <c r="BK2772" s="232">
        <f>ROUND(I2772*H2772,2)</f>
        <v>0</v>
      </c>
      <c r="BL2772" s="18" t="s">
        <v>291</v>
      </c>
      <c r="BM2772" s="231" t="s">
        <v>2599</v>
      </c>
    </row>
    <row r="2773" s="2" customFormat="1">
      <c r="A2773" s="39"/>
      <c r="B2773" s="40"/>
      <c r="C2773" s="41"/>
      <c r="D2773" s="233" t="s">
        <v>221</v>
      </c>
      <c r="E2773" s="41"/>
      <c r="F2773" s="234" t="s">
        <v>2600</v>
      </c>
      <c r="G2773" s="41"/>
      <c r="H2773" s="41"/>
      <c r="I2773" s="235"/>
      <c r="J2773" s="41"/>
      <c r="K2773" s="41"/>
      <c r="L2773" s="45"/>
      <c r="M2773" s="236"/>
      <c r="N2773" s="237"/>
      <c r="O2773" s="92"/>
      <c r="P2773" s="92"/>
      <c r="Q2773" s="92"/>
      <c r="R2773" s="92"/>
      <c r="S2773" s="92"/>
      <c r="T2773" s="93"/>
      <c r="U2773" s="39"/>
      <c r="V2773" s="39"/>
      <c r="W2773" s="39"/>
      <c r="X2773" s="39"/>
      <c r="Y2773" s="39"/>
      <c r="Z2773" s="39"/>
      <c r="AA2773" s="39"/>
      <c r="AB2773" s="39"/>
      <c r="AC2773" s="39"/>
      <c r="AD2773" s="39"/>
      <c r="AE2773" s="39"/>
      <c r="AT2773" s="18" t="s">
        <v>221</v>
      </c>
      <c r="AU2773" s="18" t="s">
        <v>90</v>
      </c>
    </row>
    <row r="2774" s="2" customFormat="1">
      <c r="A2774" s="39"/>
      <c r="B2774" s="40"/>
      <c r="C2774" s="41"/>
      <c r="D2774" s="250" t="s">
        <v>362</v>
      </c>
      <c r="E2774" s="41"/>
      <c r="F2774" s="251" t="s">
        <v>2601</v>
      </c>
      <c r="G2774" s="41"/>
      <c r="H2774" s="41"/>
      <c r="I2774" s="235"/>
      <c r="J2774" s="41"/>
      <c r="K2774" s="41"/>
      <c r="L2774" s="45"/>
      <c r="M2774" s="236"/>
      <c r="N2774" s="237"/>
      <c r="O2774" s="92"/>
      <c r="P2774" s="92"/>
      <c r="Q2774" s="92"/>
      <c r="R2774" s="92"/>
      <c r="S2774" s="92"/>
      <c r="T2774" s="93"/>
      <c r="U2774" s="39"/>
      <c r="V2774" s="39"/>
      <c r="W2774" s="39"/>
      <c r="X2774" s="39"/>
      <c r="Y2774" s="39"/>
      <c r="Z2774" s="39"/>
      <c r="AA2774" s="39"/>
      <c r="AB2774" s="39"/>
      <c r="AC2774" s="39"/>
      <c r="AD2774" s="39"/>
      <c r="AE2774" s="39"/>
      <c r="AT2774" s="18" t="s">
        <v>362</v>
      </c>
      <c r="AU2774" s="18" t="s">
        <v>90</v>
      </c>
    </row>
    <row r="2775" s="2" customFormat="1" ht="24.15" customHeight="1">
      <c r="A2775" s="39"/>
      <c r="B2775" s="40"/>
      <c r="C2775" s="295" t="s">
        <v>2602</v>
      </c>
      <c r="D2775" s="295" t="s">
        <v>539</v>
      </c>
      <c r="E2775" s="296" t="s">
        <v>2603</v>
      </c>
      <c r="F2775" s="297" t="s">
        <v>2604</v>
      </c>
      <c r="G2775" s="298" t="s">
        <v>523</v>
      </c>
      <c r="H2775" s="299">
        <v>1172.06</v>
      </c>
      <c r="I2775" s="300"/>
      <c r="J2775" s="301">
        <f>ROUND(I2775*H2775,2)</f>
        <v>0</v>
      </c>
      <c r="K2775" s="297" t="s">
        <v>359</v>
      </c>
      <c r="L2775" s="302"/>
      <c r="M2775" s="303" t="s">
        <v>1</v>
      </c>
      <c r="N2775" s="304" t="s">
        <v>46</v>
      </c>
      <c r="O2775" s="92"/>
      <c r="P2775" s="229">
        <f>O2775*H2775</f>
        <v>0</v>
      </c>
      <c r="Q2775" s="229">
        <v>0.0035000000000000001</v>
      </c>
      <c r="R2775" s="229">
        <f>Q2775*H2775</f>
        <v>4.1022099999999995</v>
      </c>
      <c r="S2775" s="229">
        <v>0</v>
      </c>
      <c r="T2775" s="230">
        <f>S2775*H2775</f>
        <v>0</v>
      </c>
      <c r="U2775" s="39"/>
      <c r="V2775" s="39"/>
      <c r="W2775" s="39"/>
      <c r="X2775" s="39"/>
      <c r="Y2775" s="39"/>
      <c r="Z2775" s="39"/>
      <c r="AA2775" s="39"/>
      <c r="AB2775" s="39"/>
      <c r="AC2775" s="39"/>
      <c r="AD2775" s="39"/>
      <c r="AE2775" s="39"/>
      <c r="AR2775" s="231" t="s">
        <v>676</v>
      </c>
      <c r="AT2775" s="231" t="s">
        <v>539</v>
      </c>
      <c r="AU2775" s="231" t="s">
        <v>90</v>
      </c>
      <c r="AY2775" s="18" t="s">
        <v>215</v>
      </c>
      <c r="BE2775" s="232">
        <f>IF(N2775="základní",J2775,0)</f>
        <v>0</v>
      </c>
      <c r="BF2775" s="232">
        <f>IF(N2775="snížená",J2775,0)</f>
        <v>0</v>
      </c>
      <c r="BG2775" s="232">
        <f>IF(N2775="zákl. přenesená",J2775,0)</f>
        <v>0</v>
      </c>
      <c r="BH2775" s="232">
        <f>IF(N2775="sníž. přenesená",J2775,0)</f>
        <v>0</v>
      </c>
      <c r="BI2775" s="232">
        <f>IF(N2775="nulová",J2775,0)</f>
        <v>0</v>
      </c>
      <c r="BJ2775" s="18" t="s">
        <v>88</v>
      </c>
      <c r="BK2775" s="232">
        <f>ROUND(I2775*H2775,2)</f>
        <v>0</v>
      </c>
      <c r="BL2775" s="18" t="s">
        <v>291</v>
      </c>
      <c r="BM2775" s="231" t="s">
        <v>2605</v>
      </c>
    </row>
    <row r="2776" s="2" customFormat="1">
      <c r="A2776" s="39"/>
      <c r="B2776" s="40"/>
      <c r="C2776" s="41"/>
      <c r="D2776" s="233" t="s">
        <v>221</v>
      </c>
      <c r="E2776" s="41"/>
      <c r="F2776" s="234" t="s">
        <v>2604</v>
      </c>
      <c r="G2776" s="41"/>
      <c r="H2776" s="41"/>
      <c r="I2776" s="235"/>
      <c r="J2776" s="41"/>
      <c r="K2776" s="41"/>
      <c r="L2776" s="45"/>
      <c r="M2776" s="236"/>
      <c r="N2776" s="237"/>
      <c r="O2776" s="92"/>
      <c r="P2776" s="92"/>
      <c r="Q2776" s="92"/>
      <c r="R2776" s="92"/>
      <c r="S2776" s="92"/>
      <c r="T2776" s="93"/>
      <c r="U2776" s="39"/>
      <c r="V2776" s="39"/>
      <c r="W2776" s="39"/>
      <c r="X2776" s="39"/>
      <c r="Y2776" s="39"/>
      <c r="Z2776" s="39"/>
      <c r="AA2776" s="39"/>
      <c r="AB2776" s="39"/>
      <c r="AC2776" s="39"/>
      <c r="AD2776" s="39"/>
      <c r="AE2776" s="39"/>
      <c r="AT2776" s="18" t="s">
        <v>221</v>
      </c>
      <c r="AU2776" s="18" t="s">
        <v>90</v>
      </c>
    </row>
    <row r="2777" s="14" customFormat="1">
      <c r="A2777" s="14"/>
      <c r="B2777" s="262"/>
      <c r="C2777" s="263"/>
      <c r="D2777" s="233" t="s">
        <v>364</v>
      </c>
      <c r="E2777" s="264" t="s">
        <v>1</v>
      </c>
      <c r="F2777" s="265" t="s">
        <v>2606</v>
      </c>
      <c r="G2777" s="263"/>
      <c r="H2777" s="266">
        <v>1172.06</v>
      </c>
      <c r="I2777" s="267"/>
      <c r="J2777" s="263"/>
      <c r="K2777" s="263"/>
      <c r="L2777" s="268"/>
      <c r="M2777" s="269"/>
      <c r="N2777" s="270"/>
      <c r="O2777" s="270"/>
      <c r="P2777" s="270"/>
      <c r="Q2777" s="270"/>
      <c r="R2777" s="270"/>
      <c r="S2777" s="270"/>
      <c r="T2777" s="271"/>
      <c r="U2777" s="14"/>
      <c r="V2777" s="14"/>
      <c r="W2777" s="14"/>
      <c r="X2777" s="14"/>
      <c r="Y2777" s="14"/>
      <c r="Z2777" s="14"/>
      <c r="AA2777" s="14"/>
      <c r="AB2777" s="14"/>
      <c r="AC2777" s="14"/>
      <c r="AD2777" s="14"/>
      <c r="AE2777" s="14"/>
      <c r="AT2777" s="272" t="s">
        <v>364</v>
      </c>
      <c r="AU2777" s="272" t="s">
        <v>90</v>
      </c>
      <c r="AV2777" s="14" t="s">
        <v>90</v>
      </c>
      <c r="AW2777" s="14" t="s">
        <v>36</v>
      </c>
      <c r="AX2777" s="14" t="s">
        <v>81</v>
      </c>
      <c r="AY2777" s="272" t="s">
        <v>215</v>
      </c>
    </row>
    <row r="2778" s="15" customFormat="1">
      <c r="A2778" s="15"/>
      <c r="B2778" s="273"/>
      <c r="C2778" s="274"/>
      <c r="D2778" s="233" t="s">
        <v>364</v>
      </c>
      <c r="E2778" s="275" t="s">
        <v>1</v>
      </c>
      <c r="F2778" s="276" t="s">
        <v>368</v>
      </c>
      <c r="G2778" s="274"/>
      <c r="H2778" s="277">
        <v>1172.06</v>
      </c>
      <c r="I2778" s="278"/>
      <c r="J2778" s="274"/>
      <c r="K2778" s="274"/>
      <c r="L2778" s="279"/>
      <c r="M2778" s="280"/>
      <c r="N2778" s="281"/>
      <c r="O2778" s="281"/>
      <c r="P2778" s="281"/>
      <c r="Q2778" s="281"/>
      <c r="R2778" s="281"/>
      <c r="S2778" s="281"/>
      <c r="T2778" s="282"/>
      <c r="U2778" s="15"/>
      <c r="V2778" s="15"/>
      <c r="W2778" s="15"/>
      <c r="X2778" s="15"/>
      <c r="Y2778" s="15"/>
      <c r="Z2778" s="15"/>
      <c r="AA2778" s="15"/>
      <c r="AB2778" s="15"/>
      <c r="AC2778" s="15"/>
      <c r="AD2778" s="15"/>
      <c r="AE2778" s="15"/>
      <c r="AT2778" s="283" t="s">
        <v>364</v>
      </c>
      <c r="AU2778" s="283" t="s">
        <v>90</v>
      </c>
      <c r="AV2778" s="15" t="s">
        <v>214</v>
      </c>
      <c r="AW2778" s="15" t="s">
        <v>36</v>
      </c>
      <c r="AX2778" s="15" t="s">
        <v>88</v>
      </c>
      <c r="AY2778" s="283" t="s">
        <v>215</v>
      </c>
    </row>
    <row r="2779" s="2" customFormat="1" ht="24.15" customHeight="1">
      <c r="A2779" s="39"/>
      <c r="B2779" s="40"/>
      <c r="C2779" s="220" t="s">
        <v>2607</v>
      </c>
      <c r="D2779" s="220" t="s">
        <v>216</v>
      </c>
      <c r="E2779" s="221" t="s">
        <v>2608</v>
      </c>
      <c r="F2779" s="222" t="s">
        <v>2609</v>
      </c>
      <c r="G2779" s="223" t="s">
        <v>797</v>
      </c>
      <c r="H2779" s="224">
        <v>335</v>
      </c>
      <c r="I2779" s="225"/>
      <c r="J2779" s="226">
        <f>ROUND(I2779*H2779,2)</f>
        <v>0</v>
      </c>
      <c r="K2779" s="222" t="s">
        <v>359</v>
      </c>
      <c r="L2779" s="45"/>
      <c r="M2779" s="227" t="s">
        <v>1</v>
      </c>
      <c r="N2779" s="228" t="s">
        <v>46</v>
      </c>
      <c r="O2779" s="92"/>
      <c r="P2779" s="229">
        <f>O2779*H2779</f>
        <v>0</v>
      </c>
      <c r="Q2779" s="229">
        <v>3.0000000000000001E-05</v>
      </c>
      <c r="R2779" s="229">
        <f>Q2779*H2779</f>
        <v>0.01005</v>
      </c>
      <c r="S2779" s="229">
        <v>0</v>
      </c>
      <c r="T2779" s="230">
        <f>S2779*H2779</f>
        <v>0</v>
      </c>
      <c r="U2779" s="39"/>
      <c r="V2779" s="39"/>
      <c r="W2779" s="39"/>
      <c r="X2779" s="39"/>
      <c r="Y2779" s="39"/>
      <c r="Z2779" s="39"/>
      <c r="AA2779" s="39"/>
      <c r="AB2779" s="39"/>
      <c r="AC2779" s="39"/>
      <c r="AD2779" s="39"/>
      <c r="AE2779" s="39"/>
      <c r="AR2779" s="231" t="s">
        <v>291</v>
      </c>
      <c r="AT2779" s="231" t="s">
        <v>216</v>
      </c>
      <c r="AU2779" s="231" t="s">
        <v>90</v>
      </c>
      <c r="AY2779" s="18" t="s">
        <v>215</v>
      </c>
      <c r="BE2779" s="232">
        <f>IF(N2779="základní",J2779,0)</f>
        <v>0</v>
      </c>
      <c r="BF2779" s="232">
        <f>IF(N2779="snížená",J2779,0)</f>
        <v>0</v>
      </c>
      <c r="BG2779" s="232">
        <f>IF(N2779="zákl. přenesená",J2779,0)</f>
        <v>0</v>
      </c>
      <c r="BH2779" s="232">
        <f>IF(N2779="sníž. přenesená",J2779,0)</f>
        <v>0</v>
      </c>
      <c r="BI2779" s="232">
        <f>IF(N2779="nulová",J2779,0)</f>
        <v>0</v>
      </c>
      <c r="BJ2779" s="18" t="s">
        <v>88</v>
      </c>
      <c r="BK2779" s="232">
        <f>ROUND(I2779*H2779,2)</f>
        <v>0</v>
      </c>
      <c r="BL2779" s="18" t="s">
        <v>291</v>
      </c>
      <c r="BM2779" s="231" t="s">
        <v>2610</v>
      </c>
    </row>
    <row r="2780" s="2" customFormat="1">
      <c r="A2780" s="39"/>
      <c r="B2780" s="40"/>
      <c r="C2780" s="41"/>
      <c r="D2780" s="233" t="s">
        <v>221</v>
      </c>
      <c r="E2780" s="41"/>
      <c r="F2780" s="234" t="s">
        <v>2611</v>
      </c>
      <c r="G2780" s="41"/>
      <c r="H2780" s="41"/>
      <c r="I2780" s="235"/>
      <c r="J2780" s="41"/>
      <c r="K2780" s="41"/>
      <c r="L2780" s="45"/>
      <c r="M2780" s="236"/>
      <c r="N2780" s="237"/>
      <c r="O2780" s="92"/>
      <c r="P2780" s="92"/>
      <c r="Q2780" s="92"/>
      <c r="R2780" s="92"/>
      <c r="S2780" s="92"/>
      <c r="T2780" s="93"/>
      <c r="U2780" s="39"/>
      <c r="V2780" s="39"/>
      <c r="W2780" s="39"/>
      <c r="X2780" s="39"/>
      <c r="Y2780" s="39"/>
      <c r="Z2780" s="39"/>
      <c r="AA2780" s="39"/>
      <c r="AB2780" s="39"/>
      <c r="AC2780" s="39"/>
      <c r="AD2780" s="39"/>
      <c r="AE2780" s="39"/>
      <c r="AT2780" s="18" t="s">
        <v>221</v>
      </c>
      <c r="AU2780" s="18" t="s">
        <v>90</v>
      </c>
    </row>
    <row r="2781" s="2" customFormat="1">
      <c r="A2781" s="39"/>
      <c r="B2781" s="40"/>
      <c r="C2781" s="41"/>
      <c r="D2781" s="250" t="s">
        <v>362</v>
      </c>
      <c r="E2781" s="41"/>
      <c r="F2781" s="251" t="s">
        <v>2612</v>
      </c>
      <c r="G2781" s="41"/>
      <c r="H2781" s="41"/>
      <c r="I2781" s="235"/>
      <c r="J2781" s="41"/>
      <c r="K2781" s="41"/>
      <c r="L2781" s="45"/>
      <c r="M2781" s="236"/>
      <c r="N2781" s="237"/>
      <c r="O2781" s="92"/>
      <c r="P2781" s="92"/>
      <c r="Q2781" s="92"/>
      <c r="R2781" s="92"/>
      <c r="S2781" s="92"/>
      <c r="T2781" s="93"/>
      <c r="U2781" s="39"/>
      <c r="V2781" s="39"/>
      <c r="W2781" s="39"/>
      <c r="X2781" s="39"/>
      <c r="Y2781" s="39"/>
      <c r="Z2781" s="39"/>
      <c r="AA2781" s="39"/>
      <c r="AB2781" s="39"/>
      <c r="AC2781" s="39"/>
      <c r="AD2781" s="39"/>
      <c r="AE2781" s="39"/>
      <c r="AT2781" s="18" t="s">
        <v>362</v>
      </c>
      <c r="AU2781" s="18" t="s">
        <v>90</v>
      </c>
    </row>
    <row r="2782" s="13" customFormat="1">
      <c r="A2782" s="13"/>
      <c r="B2782" s="252"/>
      <c r="C2782" s="253"/>
      <c r="D2782" s="233" t="s">
        <v>364</v>
      </c>
      <c r="E2782" s="254" t="s">
        <v>1</v>
      </c>
      <c r="F2782" s="255" t="s">
        <v>2613</v>
      </c>
      <c r="G2782" s="253"/>
      <c r="H2782" s="254" t="s">
        <v>1</v>
      </c>
      <c r="I2782" s="256"/>
      <c r="J2782" s="253"/>
      <c r="K2782" s="253"/>
      <c r="L2782" s="257"/>
      <c r="M2782" s="258"/>
      <c r="N2782" s="259"/>
      <c r="O2782" s="259"/>
      <c r="P2782" s="259"/>
      <c r="Q2782" s="259"/>
      <c r="R2782" s="259"/>
      <c r="S2782" s="259"/>
      <c r="T2782" s="260"/>
      <c r="U2782" s="13"/>
      <c r="V2782" s="13"/>
      <c r="W2782" s="13"/>
      <c r="X2782" s="13"/>
      <c r="Y2782" s="13"/>
      <c r="Z2782" s="13"/>
      <c r="AA2782" s="13"/>
      <c r="AB2782" s="13"/>
      <c r="AC2782" s="13"/>
      <c r="AD2782" s="13"/>
      <c r="AE2782" s="13"/>
      <c r="AT2782" s="261" t="s">
        <v>364</v>
      </c>
      <c r="AU2782" s="261" t="s">
        <v>90</v>
      </c>
      <c r="AV2782" s="13" t="s">
        <v>88</v>
      </c>
      <c r="AW2782" s="13" t="s">
        <v>36</v>
      </c>
      <c r="AX2782" s="13" t="s">
        <v>81</v>
      </c>
      <c r="AY2782" s="261" t="s">
        <v>215</v>
      </c>
    </row>
    <row r="2783" s="14" customFormat="1">
      <c r="A2783" s="14"/>
      <c r="B2783" s="262"/>
      <c r="C2783" s="263"/>
      <c r="D2783" s="233" t="s">
        <v>364</v>
      </c>
      <c r="E2783" s="264" t="s">
        <v>1</v>
      </c>
      <c r="F2783" s="265" t="s">
        <v>2614</v>
      </c>
      <c r="G2783" s="263"/>
      <c r="H2783" s="266">
        <v>335</v>
      </c>
      <c r="I2783" s="267"/>
      <c r="J2783" s="263"/>
      <c r="K2783" s="263"/>
      <c r="L2783" s="268"/>
      <c r="M2783" s="269"/>
      <c r="N2783" s="270"/>
      <c r="O2783" s="270"/>
      <c r="P2783" s="270"/>
      <c r="Q2783" s="270"/>
      <c r="R2783" s="270"/>
      <c r="S2783" s="270"/>
      <c r="T2783" s="271"/>
      <c r="U2783" s="14"/>
      <c r="V2783" s="14"/>
      <c r="W2783" s="14"/>
      <c r="X2783" s="14"/>
      <c r="Y2783" s="14"/>
      <c r="Z2783" s="14"/>
      <c r="AA2783" s="14"/>
      <c r="AB2783" s="14"/>
      <c r="AC2783" s="14"/>
      <c r="AD2783" s="14"/>
      <c r="AE2783" s="14"/>
      <c r="AT2783" s="272" t="s">
        <v>364</v>
      </c>
      <c r="AU2783" s="272" t="s">
        <v>90</v>
      </c>
      <c r="AV2783" s="14" t="s">
        <v>90</v>
      </c>
      <c r="AW2783" s="14" t="s">
        <v>36</v>
      </c>
      <c r="AX2783" s="14" t="s">
        <v>81</v>
      </c>
      <c r="AY2783" s="272" t="s">
        <v>215</v>
      </c>
    </row>
    <row r="2784" s="15" customFormat="1">
      <c r="A2784" s="15"/>
      <c r="B2784" s="273"/>
      <c r="C2784" s="274"/>
      <c r="D2784" s="233" t="s">
        <v>364</v>
      </c>
      <c r="E2784" s="275" t="s">
        <v>1</v>
      </c>
      <c r="F2784" s="276" t="s">
        <v>368</v>
      </c>
      <c r="G2784" s="274"/>
      <c r="H2784" s="277">
        <v>335</v>
      </c>
      <c r="I2784" s="278"/>
      <c r="J2784" s="274"/>
      <c r="K2784" s="274"/>
      <c r="L2784" s="279"/>
      <c r="M2784" s="280"/>
      <c r="N2784" s="281"/>
      <c r="O2784" s="281"/>
      <c r="P2784" s="281"/>
      <c r="Q2784" s="281"/>
      <c r="R2784" s="281"/>
      <c r="S2784" s="281"/>
      <c r="T2784" s="282"/>
      <c r="U2784" s="15"/>
      <c r="V2784" s="15"/>
      <c r="W2784" s="15"/>
      <c r="X2784" s="15"/>
      <c r="Y2784" s="15"/>
      <c r="Z2784" s="15"/>
      <c r="AA2784" s="15"/>
      <c r="AB2784" s="15"/>
      <c r="AC2784" s="15"/>
      <c r="AD2784" s="15"/>
      <c r="AE2784" s="15"/>
      <c r="AT2784" s="283" t="s">
        <v>364</v>
      </c>
      <c r="AU2784" s="283" t="s">
        <v>90</v>
      </c>
      <c r="AV2784" s="15" t="s">
        <v>214</v>
      </c>
      <c r="AW2784" s="15" t="s">
        <v>36</v>
      </c>
      <c r="AX2784" s="15" t="s">
        <v>88</v>
      </c>
      <c r="AY2784" s="283" t="s">
        <v>215</v>
      </c>
    </row>
    <row r="2785" s="2" customFormat="1" ht="24.15" customHeight="1">
      <c r="A2785" s="39"/>
      <c r="B2785" s="40"/>
      <c r="C2785" s="295" t="s">
        <v>2615</v>
      </c>
      <c r="D2785" s="295" t="s">
        <v>539</v>
      </c>
      <c r="E2785" s="296" t="s">
        <v>2616</v>
      </c>
      <c r="F2785" s="297" t="s">
        <v>2617</v>
      </c>
      <c r="G2785" s="298" t="s">
        <v>797</v>
      </c>
      <c r="H2785" s="299">
        <v>351.75</v>
      </c>
      <c r="I2785" s="300"/>
      <c r="J2785" s="301">
        <f>ROUND(I2785*H2785,2)</f>
        <v>0</v>
      </c>
      <c r="K2785" s="297" t="s">
        <v>359</v>
      </c>
      <c r="L2785" s="302"/>
      <c r="M2785" s="303" t="s">
        <v>1</v>
      </c>
      <c r="N2785" s="304" t="s">
        <v>46</v>
      </c>
      <c r="O2785" s="92"/>
      <c r="P2785" s="229">
        <f>O2785*H2785</f>
        <v>0</v>
      </c>
      <c r="Q2785" s="229">
        <v>0.00038000000000000002</v>
      </c>
      <c r="R2785" s="229">
        <f>Q2785*H2785</f>
        <v>0.13366500000000001</v>
      </c>
      <c r="S2785" s="229">
        <v>0</v>
      </c>
      <c r="T2785" s="230">
        <f>S2785*H2785</f>
        <v>0</v>
      </c>
      <c r="U2785" s="39"/>
      <c r="V2785" s="39"/>
      <c r="W2785" s="39"/>
      <c r="X2785" s="39"/>
      <c r="Y2785" s="39"/>
      <c r="Z2785" s="39"/>
      <c r="AA2785" s="39"/>
      <c r="AB2785" s="39"/>
      <c r="AC2785" s="39"/>
      <c r="AD2785" s="39"/>
      <c r="AE2785" s="39"/>
      <c r="AR2785" s="231" t="s">
        <v>676</v>
      </c>
      <c r="AT2785" s="231" t="s">
        <v>539</v>
      </c>
      <c r="AU2785" s="231" t="s">
        <v>90</v>
      </c>
      <c r="AY2785" s="18" t="s">
        <v>215</v>
      </c>
      <c r="BE2785" s="232">
        <f>IF(N2785="základní",J2785,0)</f>
        <v>0</v>
      </c>
      <c r="BF2785" s="232">
        <f>IF(N2785="snížená",J2785,0)</f>
        <v>0</v>
      </c>
      <c r="BG2785" s="232">
        <f>IF(N2785="zákl. přenesená",J2785,0)</f>
        <v>0</v>
      </c>
      <c r="BH2785" s="232">
        <f>IF(N2785="sníž. přenesená",J2785,0)</f>
        <v>0</v>
      </c>
      <c r="BI2785" s="232">
        <f>IF(N2785="nulová",J2785,0)</f>
        <v>0</v>
      </c>
      <c r="BJ2785" s="18" t="s">
        <v>88</v>
      </c>
      <c r="BK2785" s="232">
        <f>ROUND(I2785*H2785,2)</f>
        <v>0</v>
      </c>
      <c r="BL2785" s="18" t="s">
        <v>291</v>
      </c>
      <c r="BM2785" s="231" t="s">
        <v>2618</v>
      </c>
    </row>
    <row r="2786" s="2" customFormat="1">
      <c r="A2786" s="39"/>
      <c r="B2786" s="40"/>
      <c r="C2786" s="41"/>
      <c r="D2786" s="233" t="s">
        <v>221</v>
      </c>
      <c r="E2786" s="41"/>
      <c r="F2786" s="234" t="s">
        <v>2617</v>
      </c>
      <c r="G2786" s="41"/>
      <c r="H2786" s="41"/>
      <c r="I2786" s="235"/>
      <c r="J2786" s="41"/>
      <c r="K2786" s="41"/>
      <c r="L2786" s="45"/>
      <c r="M2786" s="236"/>
      <c r="N2786" s="237"/>
      <c r="O2786" s="92"/>
      <c r="P2786" s="92"/>
      <c r="Q2786" s="92"/>
      <c r="R2786" s="92"/>
      <c r="S2786" s="92"/>
      <c r="T2786" s="93"/>
      <c r="U2786" s="39"/>
      <c r="V2786" s="39"/>
      <c r="W2786" s="39"/>
      <c r="X2786" s="39"/>
      <c r="Y2786" s="39"/>
      <c r="Z2786" s="39"/>
      <c r="AA2786" s="39"/>
      <c r="AB2786" s="39"/>
      <c r="AC2786" s="39"/>
      <c r="AD2786" s="39"/>
      <c r="AE2786" s="39"/>
      <c r="AT2786" s="18" t="s">
        <v>221</v>
      </c>
      <c r="AU2786" s="18" t="s">
        <v>90</v>
      </c>
    </row>
    <row r="2787" s="14" customFormat="1">
      <c r="A2787" s="14"/>
      <c r="B2787" s="262"/>
      <c r="C2787" s="263"/>
      <c r="D2787" s="233" t="s">
        <v>364</v>
      </c>
      <c r="E2787" s="264" t="s">
        <v>1</v>
      </c>
      <c r="F2787" s="265" t="s">
        <v>2619</v>
      </c>
      <c r="G2787" s="263"/>
      <c r="H2787" s="266">
        <v>351.75</v>
      </c>
      <c r="I2787" s="267"/>
      <c r="J2787" s="263"/>
      <c r="K2787" s="263"/>
      <c r="L2787" s="268"/>
      <c r="M2787" s="269"/>
      <c r="N2787" s="270"/>
      <c r="O2787" s="270"/>
      <c r="P2787" s="270"/>
      <c r="Q2787" s="270"/>
      <c r="R2787" s="270"/>
      <c r="S2787" s="270"/>
      <c r="T2787" s="271"/>
      <c r="U2787" s="14"/>
      <c r="V2787" s="14"/>
      <c r="W2787" s="14"/>
      <c r="X2787" s="14"/>
      <c r="Y2787" s="14"/>
      <c r="Z2787" s="14"/>
      <c r="AA2787" s="14"/>
      <c r="AB2787" s="14"/>
      <c r="AC2787" s="14"/>
      <c r="AD2787" s="14"/>
      <c r="AE2787" s="14"/>
      <c r="AT2787" s="272" t="s">
        <v>364</v>
      </c>
      <c r="AU2787" s="272" t="s">
        <v>90</v>
      </c>
      <c r="AV2787" s="14" t="s">
        <v>90</v>
      </c>
      <c r="AW2787" s="14" t="s">
        <v>36</v>
      </c>
      <c r="AX2787" s="14" t="s">
        <v>81</v>
      </c>
      <c r="AY2787" s="272" t="s">
        <v>215</v>
      </c>
    </row>
    <row r="2788" s="15" customFormat="1">
      <c r="A2788" s="15"/>
      <c r="B2788" s="273"/>
      <c r="C2788" s="274"/>
      <c r="D2788" s="233" t="s">
        <v>364</v>
      </c>
      <c r="E2788" s="275" t="s">
        <v>1</v>
      </c>
      <c r="F2788" s="276" t="s">
        <v>368</v>
      </c>
      <c r="G2788" s="274"/>
      <c r="H2788" s="277">
        <v>351.75</v>
      </c>
      <c r="I2788" s="278"/>
      <c r="J2788" s="274"/>
      <c r="K2788" s="274"/>
      <c r="L2788" s="279"/>
      <c r="M2788" s="280"/>
      <c r="N2788" s="281"/>
      <c r="O2788" s="281"/>
      <c r="P2788" s="281"/>
      <c r="Q2788" s="281"/>
      <c r="R2788" s="281"/>
      <c r="S2788" s="281"/>
      <c r="T2788" s="282"/>
      <c r="U2788" s="15"/>
      <c r="V2788" s="15"/>
      <c r="W2788" s="15"/>
      <c r="X2788" s="15"/>
      <c r="Y2788" s="15"/>
      <c r="Z2788" s="15"/>
      <c r="AA2788" s="15"/>
      <c r="AB2788" s="15"/>
      <c r="AC2788" s="15"/>
      <c r="AD2788" s="15"/>
      <c r="AE2788" s="15"/>
      <c r="AT2788" s="283" t="s">
        <v>364</v>
      </c>
      <c r="AU2788" s="283" t="s">
        <v>90</v>
      </c>
      <c r="AV2788" s="15" t="s">
        <v>214</v>
      </c>
      <c r="AW2788" s="15" t="s">
        <v>36</v>
      </c>
      <c r="AX2788" s="15" t="s">
        <v>88</v>
      </c>
      <c r="AY2788" s="283" t="s">
        <v>215</v>
      </c>
    </row>
    <row r="2789" s="2" customFormat="1" ht="33" customHeight="1">
      <c r="A2789" s="39"/>
      <c r="B2789" s="40"/>
      <c r="C2789" s="220" t="s">
        <v>2620</v>
      </c>
      <c r="D2789" s="220" t="s">
        <v>216</v>
      </c>
      <c r="E2789" s="221" t="s">
        <v>2621</v>
      </c>
      <c r="F2789" s="222" t="s">
        <v>2622</v>
      </c>
      <c r="G2789" s="223" t="s">
        <v>523</v>
      </c>
      <c r="H2789" s="224">
        <v>558.12400000000002</v>
      </c>
      <c r="I2789" s="225"/>
      <c r="J2789" s="226">
        <f>ROUND(I2789*H2789,2)</f>
        <v>0</v>
      </c>
      <c r="K2789" s="222" t="s">
        <v>359</v>
      </c>
      <c r="L2789" s="45"/>
      <c r="M2789" s="227" t="s">
        <v>1</v>
      </c>
      <c r="N2789" s="228" t="s">
        <v>46</v>
      </c>
      <c r="O2789" s="92"/>
      <c r="P2789" s="229">
        <f>O2789*H2789</f>
        <v>0</v>
      </c>
      <c r="Q2789" s="229">
        <v>0.00012</v>
      </c>
      <c r="R2789" s="229">
        <f>Q2789*H2789</f>
        <v>0.066974880000000001</v>
      </c>
      <c r="S2789" s="229">
        <v>0</v>
      </c>
      <c r="T2789" s="230">
        <f>S2789*H2789</f>
        <v>0</v>
      </c>
      <c r="U2789" s="39"/>
      <c r="V2789" s="39"/>
      <c r="W2789" s="39"/>
      <c r="X2789" s="39"/>
      <c r="Y2789" s="39"/>
      <c r="Z2789" s="39"/>
      <c r="AA2789" s="39"/>
      <c r="AB2789" s="39"/>
      <c r="AC2789" s="39"/>
      <c r="AD2789" s="39"/>
      <c r="AE2789" s="39"/>
      <c r="AR2789" s="231" t="s">
        <v>291</v>
      </c>
      <c r="AT2789" s="231" t="s">
        <v>216</v>
      </c>
      <c r="AU2789" s="231" t="s">
        <v>90</v>
      </c>
      <c r="AY2789" s="18" t="s">
        <v>215</v>
      </c>
      <c r="BE2789" s="232">
        <f>IF(N2789="základní",J2789,0)</f>
        <v>0</v>
      </c>
      <c r="BF2789" s="232">
        <f>IF(N2789="snížená",J2789,0)</f>
        <v>0</v>
      </c>
      <c r="BG2789" s="232">
        <f>IF(N2789="zákl. přenesená",J2789,0)</f>
        <v>0</v>
      </c>
      <c r="BH2789" s="232">
        <f>IF(N2789="sníž. přenesená",J2789,0)</f>
        <v>0</v>
      </c>
      <c r="BI2789" s="232">
        <f>IF(N2789="nulová",J2789,0)</f>
        <v>0</v>
      </c>
      <c r="BJ2789" s="18" t="s">
        <v>88</v>
      </c>
      <c r="BK2789" s="232">
        <f>ROUND(I2789*H2789,2)</f>
        <v>0</v>
      </c>
      <c r="BL2789" s="18" t="s">
        <v>291</v>
      </c>
      <c r="BM2789" s="231" t="s">
        <v>2623</v>
      </c>
    </row>
    <row r="2790" s="2" customFormat="1">
      <c r="A2790" s="39"/>
      <c r="B2790" s="40"/>
      <c r="C2790" s="41"/>
      <c r="D2790" s="233" t="s">
        <v>221</v>
      </c>
      <c r="E2790" s="41"/>
      <c r="F2790" s="234" t="s">
        <v>2624</v>
      </c>
      <c r="G2790" s="41"/>
      <c r="H2790" s="41"/>
      <c r="I2790" s="235"/>
      <c r="J2790" s="41"/>
      <c r="K2790" s="41"/>
      <c r="L2790" s="45"/>
      <c r="M2790" s="236"/>
      <c r="N2790" s="237"/>
      <c r="O2790" s="92"/>
      <c r="P2790" s="92"/>
      <c r="Q2790" s="92"/>
      <c r="R2790" s="92"/>
      <c r="S2790" s="92"/>
      <c r="T2790" s="93"/>
      <c r="U2790" s="39"/>
      <c r="V2790" s="39"/>
      <c r="W2790" s="39"/>
      <c r="X2790" s="39"/>
      <c r="Y2790" s="39"/>
      <c r="Z2790" s="39"/>
      <c r="AA2790" s="39"/>
      <c r="AB2790" s="39"/>
      <c r="AC2790" s="39"/>
      <c r="AD2790" s="39"/>
      <c r="AE2790" s="39"/>
      <c r="AT2790" s="18" t="s">
        <v>221</v>
      </c>
      <c r="AU2790" s="18" t="s">
        <v>90</v>
      </c>
    </row>
    <row r="2791" s="2" customFormat="1">
      <c r="A2791" s="39"/>
      <c r="B2791" s="40"/>
      <c r="C2791" s="41"/>
      <c r="D2791" s="250" t="s">
        <v>362</v>
      </c>
      <c r="E2791" s="41"/>
      <c r="F2791" s="251" t="s">
        <v>2625</v>
      </c>
      <c r="G2791" s="41"/>
      <c r="H2791" s="41"/>
      <c r="I2791" s="235"/>
      <c r="J2791" s="41"/>
      <c r="K2791" s="41"/>
      <c r="L2791" s="45"/>
      <c r="M2791" s="236"/>
      <c r="N2791" s="237"/>
      <c r="O2791" s="92"/>
      <c r="P2791" s="92"/>
      <c r="Q2791" s="92"/>
      <c r="R2791" s="92"/>
      <c r="S2791" s="92"/>
      <c r="T2791" s="93"/>
      <c r="U2791" s="39"/>
      <c r="V2791" s="39"/>
      <c r="W2791" s="39"/>
      <c r="X2791" s="39"/>
      <c r="Y2791" s="39"/>
      <c r="Z2791" s="39"/>
      <c r="AA2791" s="39"/>
      <c r="AB2791" s="39"/>
      <c r="AC2791" s="39"/>
      <c r="AD2791" s="39"/>
      <c r="AE2791" s="39"/>
      <c r="AT2791" s="18" t="s">
        <v>362</v>
      </c>
      <c r="AU2791" s="18" t="s">
        <v>90</v>
      </c>
    </row>
    <row r="2792" s="2" customFormat="1" ht="16.5" customHeight="1">
      <c r="A2792" s="39"/>
      <c r="B2792" s="40"/>
      <c r="C2792" s="295" t="s">
        <v>2626</v>
      </c>
      <c r="D2792" s="295" t="s">
        <v>539</v>
      </c>
      <c r="E2792" s="296" t="s">
        <v>2627</v>
      </c>
      <c r="F2792" s="297" t="s">
        <v>2628</v>
      </c>
      <c r="G2792" s="298" t="s">
        <v>358</v>
      </c>
      <c r="H2792" s="299">
        <v>51.975000000000001</v>
      </c>
      <c r="I2792" s="300"/>
      <c r="J2792" s="301">
        <f>ROUND(I2792*H2792,2)</f>
        <v>0</v>
      </c>
      <c r="K2792" s="297" t="s">
        <v>359</v>
      </c>
      <c r="L2792" s="302"/>
      <c r="M2792" s="303" t="s">
        <v>1</v>
      </c>
      <c r="N2792" s="304" t="s">
        <v>46</v>
      </c>
      <c r="O2792" s="92"/>
      <c r="P2792" s="229">
        <f>O2792*H2792</f>
        <v>0</v>
      </c>
      <c r="Q2792" s="229">
        <v>0.025000000000000001</v>
      </c>
      <c r="R2792" s="229">
        <f>Q2792*H2792</f>
        <v>1.2993750000000002</v>
      </c>
      <c r="S2792" s="229">
        <v>0</v>
      </c>
      <c r="T2792" s="230">
        <f>S2792*H2792</f>
        <v>0</v>
      </c>
      <c r="U2792" s="39"/>
      <c r="V2792" s="39"/>
      <c r="W2792" s="39"/>
      <c r="X2792" s="39"/>
      <c r="Y2792" s="39"/>
      <c r="Z2792" s="39"/>
      <c r="AA2792" s="39"/>
      <c r="AB2792" s="39"/>
      <c r="AC2792" s="39"/>
      <c r="AD2792" s="39"/>
      <c r="AE2792" s="39"/>
      <c r="AR2792" s="231" t="s">
        <v>676</v>
      </c>
      <c r="AT2792" s="231" t="s">
        <v>539</v>
      </c>
      <c r="AU2792" s="231" t="s">
        <v>90</v>
      </c>
      <c r="AY2792" s="18" t="s">
        <v>215</v>
      </c>
      <c r="BE2792" s="232">
        <f>IF(N2792="základní",J2792,0)</f>
        <v>0</v>
      </c>
      <c r="BF2792" s="232">
        <f>IF(N2792="snížená",J2792,0)</f>
        <v>0</v>
      </c>
      <c r="BG2792" s="232">
        <f>IF(N2792="zákl. přenesená",J2792,0)</f>
        <v>0</v>
      </c>
      <c r="BH2792" s="232">
        <f>IF(N2792="sníž. přenesená",J2792,0)</f>
        <v>0</v>
      </c>
      <c r="BI2792" s="232">
        <f>IF(N2792="nulová",J2792,0)</f>
        <v>0</v>
      </c>
      <c r="BJ2792" s="18" t="s">
        <v>88</v>
      </c>
      <c r="BK2792" s="232">
        <f>ROUND(I2792*H2792,2)</f>
        <v>0</v>
      </c>
      <c r="BL2792" s="18" t="s">
        <v>291</v>
      </c>
      <c r="BM2792" s="231" t="s">
        <v>2629</v>
      </c>
    </row>
    <row r="2793" s="2" customFormat="1">
      <c r="A2793" s="39"/>
      <c r="B2793" s="40"/>
      <c r="C2793" s="41"/>
      <c r="D2793" s="233" t="s">
        <v>221</v>
      </c>
      <c r="E2793" s="41"/>
      <c r="F2793" s="234" t="s">
        <v>2628</v>
      </c>
      <c r="G2793" s="41"/>
      <c r="H2793" s="41"/>
      <c r="I2793" s="235"/>
      <c r="J2793" s="41"/>
      <c r="K2793" s="41"/>
      <c r="L2793" s="45"/>
      <c r="M2793" s="236"/>
      <c r="N2793" s="237"/>
      <c r="O2793" s="92"/>
      <c r="P2793" s="92"/>
      <c r="Q2793" s="92"/>
      <c r="R2793" s="92"/>
      <c r="S2793" s="92"/>
      <c r="T2793" s="93"/>
      <c r="U2793" s="39"/>
      <c r="V2793" s="39"/>
      <c r="W2793" s="39"/>
      <c r="X2793" s="39"/>
      <c r="Y2793" s="39"/>
      <c r="Z2793" s="39"/>
      <c r="AA2793" s="39"/>
      <c r="AB2793" s="39"/>
      <c r="AC2793" s="39"/>
      <c r="AD2793" s="39"/>
      <c r="AE2793" s="39"/>
      <c r="AT2793" s="18" t="s">
        <v>221</v>
      </c>
      <c r="AU2793" s="18" t="s">
        <v>90</v>
      </c>
    </row>
    <row r="2794" s="13" customFormat="1">
      <c r="A2794" s="13"/>
      <c r="B2794" s="252"/>
      <c r="C2794" s="253"/>
      <c r="D2794" s="233" t="s">
        <v>364</v>
      </c>
      <c r="E2794" s="254" t="s">
        <v>1</v>
      </c>
      <c r="F2794" s="255" t="s">
        <v>496</v>
      </c>
      <c r="G2794" s="253"/>
      <c r="H2794" s="254" t="s">
        <v>1</v>
      </c>
      <c r="I2794" s="256"/>
      <c r="J2794" s="253"/>
      <c r="K2794" s="253"/>
      <c r="L2794" s="257"/>
      <c r="M2794" s="258"/>
      <c r="N2794" s="259"/>
      <c r="O2794" s="259"/>
      <c r="P2794" s="259"/>
      <c r="Q2794" s="259"/>
      <c r="R2794" s="259"/>
      <c r="S2794" s="259"/>
      <c r="T2794" s="260"/>
      <c r="U2794" s="13"/>
      <c r="V2794" s="13"/>
      <c r="W2794" s="13"/>
      <c r="X2794" s="13"/>
      <c r="Y2794" s="13"/>
      <c r="Z2794" s="13"/>
      <c r="AA2794" s="13"/>
      <c r="AB2794" s="13"/>
      <c r="AC2794" s="13"/>
      <c r="AD2794" s="13"/>
      <c r="AE2794" s="13"/>
      <c r="AT2794" s="261" t="s">
        <v>364</v>
      </c>
      <c r="AU2794" s="261" t="s">
        <v>90</v>
      </c>
      <c r="AV2794" s="13" t="s">
        <v>88</v>
      </c>
      <c r="AW2794" s="13" t="s">
        <v>36</v>
      </c>
      <c r="AX2794" s="13" t="s">
        <v>81</v>
      </c>
      <c r="AY2794" s="261" t="s">
        <v>215</v>
      </c>
    </row>
    <row r="2795" s="13" customFormat="1">
      <c r="A2795" s="13"/>
      <c r="B2795" s="252"/>
      <c r="C2795" s="253"/>
      <c r="D2795" s="233" t="s">
        <v>364</v>
      </c>
      <c r="E2795" s="254" t="s">
        <v>1</v>
      </c>
      <c r="F2795" s="255" t="s">
        <v>2630</v>
      </c>
      <c r="G2795" s="253"/>
      <c r="H2795" s="254" t="s">
        <v>1</v>
      </c>
      <c r="I2795" s="256"/>
      <c r="J2795" s="253"/>
      <c r="K2795" s="253"/>
      <c r="L2795" s="257"/>
      <c r="M2795" s="258"/>
      <c r="N2795" s="259"/>
      <c r="O2795" s="259"/>
      <c r="P2795" s="259"/>
      <c r="Q2795" s="259"/>
      <c r="R2795" s="259"/>
      <c r="S2795" s="259"/>
      <c r="T2795" s="260"/>
      <c r="U2795" s="13"/>
      <c r="V2795" s="13"/>
      <c r="W2795" s="13"/>
      <c r="X2795" s="13"/>
      <c r="Y2795" s="13"/>
      <c r="Z2795" s="13"/>
      <c r="AA2795" s="13"/>
      <c r="AB2795" s="13"/>
      <c r="AC2795" s="13"/>
      <c r="AD2795" s="13"/>
      <c r="AE2795" s="13"/>
      <c r="AT2795" s="261" t="s">
        <v>364</v>
      </c>
      <c r="AU2795" s="261" t="s">
        <v>90</v>
      </c>
      <c r="AV2795" s="13" t="s">
        <v>88</v>
      </c>
      <c r="AW2795" s="13" t="s">
        <v>36</v>
      </c>
      <c r="AX2795" s="13" t="s">
        <v>81</v>
      </c>
      <c r="AY2795" s="261" t="s">
        <v>215</v>
      </c>
    </row>
    <row r="2796" s="14" customFormat="1">
      <c r="A2796" s="14"/>
      <c r="B2796" s="262"/>
      <c r="C2796" s="263"/>
      <c r="D2796" s="233" t="s">
        <v>364</v>
      </c>
      <c r="E2796" s="264" t="s">
        <v>1</v>
      </c>
      <c r="F2796" s="265" t="s">
        <v>2631</v>
      </c>
      <c r="G2796" s="263"/>
      <c r="H2796" s="266">
        <v>21.420000000000002</v>
      </c>
      <c r="I2796" s="267"/>
      <c r="J2796" s="263"/>
      <c r="K2796" s="263"/>
      <c r="L2796" s="268"/>
      <c r="M2796" s="269"/>
      <c r="N2796" s="270"/>
      <c r="O2796" s="270"/>
      <c r="P2796" s="270"/>
      <c r="Q2796" s="270"/>
      <c r="R2796" s="270"/>
      <c r="S2796" s="270"/>
      <c r="T2796" s="271"/>
      <c r="U2796" s="14"/>
      <c r="V2796" s="14"/>
      <c r="W2796" s="14"/>
      <c r="X2796" s="14"/>
      <c r="Y2796" s="14"/>
      <c r="Z2796" s="14"/>
      <c r="AA2796" s="14"/>
      <c r="AB2796" s="14"/>
      <c r="AC2796" s="14"/>
      <c r="AD2796" s="14"/>
      <c r="AE2796" s="14"/>
      <c r="AT2796" s="272" t="s">
        <v>364</v>
      </c>
      <c r="AU2796" s="272" t="s">
        <v>90</v>
      </c>
      <c r="AV2796" s="14" t="s">
        <v>90</v>
      </c>
      <c r="AW2796" s="14" t="s">
        <v>36</v>
      </c>
      <c r="AX2796" s="14" t="s">
        <v>81</v>
      </c>
      <c r="AY2796" s="272" t="s">
        <v>215</v>
      </c>
    </row>
    <row r="2797" s="13" customFormat="1">
      <c r="A2797" s="13"/>
      <c r="B2797" s="252"/>
      <c r="C2797" s="253"/>
      <c r="D2797" s="233" t="s">
        <v>364</v>
      </c>
      <c r="E2797" s="254" t="s">
        <v>1</v>
      </c>
      <c r="F2797" s="255" t="s">
        <v>2632</v>
      </c>
      <c r="G2797" s="253"/>
      <c r="H2797" s="254" t="s">
        <v>1</v>
      </c>
      <c r="I2797" s="256"/>
      <c r="J2797" s="253"/>
      <c r="K2797" s="253"/>
      <c r="L2797" s="257"/>
      <c r="M2797" s="258"/>
      <c r="N2797" s="259"/>
      <c r="O2797" s="259"/>
      <c r="P2797" s="259"/>
      <c r="Q2797" s="259"/>
      <c r="R2797" s="259"/>
      <c r="S2797" s="259"/>
      <c r="T2797" s="260"/>
      <c r="U2797" s="13"/>
      <c r="V2797" s="13"/>
      <c r="W2797" s="13"/>
      <c r="X2797" s="13"/>
      <c r="Y2797" s="13"/>
      <c r="Z2797" s="13"/>
      <c r="AA2797" s="13"/>
      <c r="AB2797" s="13"/>
      <c r="AC2797" s="13"/>
      <c r="AD2797" s="13"/>
      <c r="AE2797" s="13"/>
      <c r="AT2797" s="261" t="s">
        <v>364</v>
      </c>
      <c r="AU2797" s="261" t="s">
        <v>90</v>
      </c>
      <c r="AV2797" s="13" t="s">
        <v>88</v>
      </c>
      <c r="AW2797" s="13" t="s">
        <v>36</v>
      </c>
      <c r="AX2797" s="13" t="s">
        <v>81</v>
      </c>
      <c r="AY2797" s="261" t="s">
        <v>215</v>
      </c>
    </row>
    <row r="2798" s="14" customFormat="1">
      <c r="A2798" s="14"/>
      <c r="B2798" s="262"/>
      <c r="C2798" s="263"/>
      <c r="D2798" s="233" t="s">
        <v>364</v>
      </c>
      <c r="E2798" s="264" t="s">
        <v>1</v>
      </c>
      <c r="F2798" s="265" t="s">
        <v>2633</v>
      </c>
      <c r="G2798" s="263"/>
      <c r="H2798" s="266">
        <v>30.555</v>
      </c>
      <c r="I2798" s="267"/>
      <c r="J2798" s="263"/>
      <c r="K2798" s="263"/>
      <c r="L2798" s="268"/>
      <c r="M2798" s="269"/>
      <c r="N2798" s="270"/>
      <c r="O2798" s="270"/>
      <c r="P2798" s="270"/>
      <c r="Q2798" s="270"/>
      <c r="R2798" s="270"/>
      <c r="S2798" s="270"/>
      <c r="T2798" s="271"/>
      <c r="U2798" s="14"/>
      <c r="V2798" s="14"/>
      <c r="W2798" s="14"/>
      <c r="X2798" s="14"/>
      <c r="Y2798" s="14"/>
      <c r="Z2798" s="14"/>
      <c r="AA2798" s="14"/>
      <c r="AB2798" s="14"/>
      <c r="AC2798" s="14"/>
      <c r="AD2798" s="14"/>
      <c r="AE2798" s="14"/>
      <c r="AT2798" s="272" t="s">
        <v>364</v>
      </c>
      <c r="AU2798" s="272" t="s">
        <v>90</v>
      </c>
      <c r="AV2798" s="14" t="s">
        <v>90</v>
      </c>
      <c r="AW2798" s="14" t="s">
        <v>36</v>
      </c>
      <c r="AX2798" s="14" t="s">
        <v>81</v>
      </c>
      <c r="AY2798" s="272" t="s">
        <v>215</v>
      </c>
    </row>
    <row r="2799" s="15" customFormat="1">
      <c r="A2799" s="15"/>
      <c r="B2799" s="273"/>
      <c r="C2799" s="274"/>
      <c r="D2799" s="233" t="s">
        <v>364</v>
      </c>
      <c r="E2799" s="275" t="s">
        <v>1</v>
      </c>
      <c r="F2799" s="276" t="s">
        <v>368</v>
      </c>
      <c r="G2799" s="274"/>
      <c r="H2799" s="277">
        <v>51.975000000000001</v>
      </c>
      <c r="I2799" s="278"/>
      <c r="J2799" s="274"/>
      <c r="K2799" s="274"/>
      <c r="L2799" s="279"/>
      <c r="M2799" s="280"/>
      <c r="N2799" s="281"/>
      <c r="O2799" s="281"/>
      <c r="P2799" s="281"/>
      <c r="Q2799" s="281"/>
      <c r="R2799" s="281"/>
      <c r="S2799" s="281"/>
      <c r="T2799" s="282"/>
      <c r="U2799" s="15"/>
      <c r="V2799" s="15"/>
      <c r="W2799" s="15"/>
      <c r="X2799" s="15"/>
      <c r="Y2799" s="15"/>
      <c r="Z2799" s="15"/>
      <c r="AA2799" s="15"/>
      <c r="AB2799" s="15"/>
      <c r="AC2799" s="15"/>
      <c r="AD2799" s="15"/>
      <c r="AE2799" s="15"/>
      <c r="AT2799" s="283" t="s">
        <v>364</v>
      </c>
      <c r="AU2799" s="283" t="s">
        <v>90</v>
      </c>
      <c r="AV2799" s="15" t="s">
        <v>214</v>
      </c>
      <c r="AW2799" s="15" t="s">
        <v>36</v>
      </c>
      <c r="AX2799" s="15" t="s">
        <v>88</v>
      </c>
      <c r="AY2799" s="283" t="s">
        <v>215</v>
      </c>
    </row>
    <row r="2800" s="2" customFormat="1" ht="24.15" customHeight="1">
      <c r="A2800" s="39"/>
      <c r="B2800" s="40"/>
      <c r="C2800" s="220" t="s">
        <v>2634</v>
      </c>
      <c r="D2800" s="220" t="s">
        <v>216</v>
      </c>
      <c r="E2800" s="221" t="s">
        <v>2635</v>
      </c>
      <c r="F2800" s="222" t="s">
        <v>2636</v>
      </c>
      <c r="G2800" s="223" t="s">
        <v>797</v>
      </c>
      <c r="H2800" s="224">
        <v>196</v>
      </c>
      <c r="I2800" s="225"/>
      <c r="J2800" s="226">
        <f>ROUND(I2800*H2800,2)</f>
        <v>0</v>
      </c>
      <c r="K2800" s="222" t="s">
        <v>1763</v>
      </c>
      <c r="L2800" s="45"/>
      <c r="M2800" s="227" t="s">
        <v>1</v>
      </c>
      <c r="N2800" s="228" t="s">
        <v>46</v>
      </c>
      <c r="O2800" s="92"/>
      <c r="P2800" s="229">
        <f>O2800*H2800</f>
        <v>0</v>
      </c>
      <c r="Q2800" s="229">
        <v>0.00010000000000000001</v>
      </c>
      <c r="R2800" s="229">
        <f>Q2800*H2800</f>
        <v>0.019599999999999999</v>
      </c>
      <c r="S2800" s="229">
        <v>0</v>
      </c>
      <c r="T2800" s="230">
        <f>S2800*H2800</f>
        <v>0</v>
      </c>
      <c r="U2800" s="39"/>
      <c r="V2800" s="39"/>
      <c r="W2800" s="39"/>
      <c r="X2800" s="39"/>
      <c r="Y2800" s="39"/>
      <c r="Z2800" s="39"/>
      <c r="AA2800" s="39"/>
      <c r="AB2800" s="39"/>
      <c r="AC2800" s="39"/>
      <c r="AD2800" s="39"/>
      <c r="AE2800" s="39"/>
      <c r="AR2800" s="231" t="s">
        <v>291</v>
      </c>
      <c r="AT2800" s="231" t="s">
        <v>216</v>
      </c>
      <c r="AU2800" s="231" t="s">
        <v>90</v>
      </c>
      <c r="AY2800" s="18" t="s">
        <v>215</v>
      </c>
      <c r="BE2800" s="232">
        <f>IF(N2800="základní",J2800,0)</f>
        <v>0</v>
      </c>
      <c r="BF2800" s="232">
        <f>IF(N2800="snížená",J2800,0)</f>
        <v>0</v>
      </c>
      <c r="BG2800" s="232">
        <f>IF(N2800="zákl. přenesená",J2800,0)</f>
        <v>0</v>
      </c>
      <c r="BH2800" s="232">
        <f>IF(N2800="sníž. přenesená",J2800,0)</f>
        <v>0</v>
      </c>
      <c r="BI2800" s="232">
        <f>IF(N2800="nulová",J2800,0)</f>
        <v>0</v>
      </c>
      <c r="BJ2800" s="18" t="s">
        <v>88</v>
      </c>
      <c r="BK2800" s="232">
        <f>ROUND(I2800*H2800,2)</f>
        <v>0</v>
      </c>
      <c r="BL2800" s="18" t="s">
        <v>291</v>
      </c>
      <c r="BM2800" s="231" t="s">
        <v>2637</v>
      </c>
    </row>
    <row r="2801" s="2" customFormat="1">
      <c r="A2801" s="39"/>
      <c r="B2801" s="40"/>
      <c r="C2801" s="41"/>
      <c r="D2801" s="233" t="s">
        <v>221</v>
      </c>
      <c r="E2801" s="41"/>
      <c r="F2801" s="234" t="s">
        <v>2638</v>
      </c>
      <c r="G2801" s="41"/>
      <c r="H2801" s="41"/>
      <c r="I2801" s="235"/>
      <c r="J2801" s="41"/>
      <c r="K2801" s="41"/>
      <c r="L2801" s="45"/>
      <c r="M2801" s="236"/>
      <c r="N2801" s="237"/>
      <c r="O2801" s="92"/>
      <c r="P2801" s="92"/>
      <c r="Q2801" s="92"/>
      <c r="R2801" s="92"/>
      <c r="S2801" s="92"/>
      <c r="T2801" s="93"/>
      <c r="U2801" s="39"/>
      <c r="V2801" s="39"/>
      <c r="W2801" s="39"/>
      <c r="X2801" s="39"/>
      <c r="Y2801" s="39"/>
      <c r="Z2801" s="39"/>
      <c r="AA2801" s="39"/>
      <c r="AB2801" s="39"/>
      <c r="AC2801" s="39"/>
      <c r="AD2801" s="39"/>
      <c r="AE2801" s="39"/>
      <c r="AT2801" s="18" t="s">
        <v>221</v>
      </c>
      <c r="AU2801" s="18" t="s">
        <v>90</v>
      </c>
    </row>
    <row r="2802" s="2" customFormat="1">
      <c r="A2802" s="39"/>
      <c r="B2802" s="40"/>
      <c r="C2802" s="41"/>
      <c r="D2802" s="250" t="s">
        <v>362</v>
      </c>
      <c r="E2802" s="41"/>
      <c r="F2802" s="251" t="s">
        <v>2639</v>
      </c>
      <c r="G2802" s="41"/>
      <c r="H2802" s="41"/>
      <c r="I2802" s="235"/>
      <c r="J2802" s="41"/>
      <c r="K2802" s="41"/>
      <c r="L2802" s="45"/>
      <c r="M2802" s="236"/>
      <c r="N2802" s="237"/>
      <c r="O2802" s="92"/>
      <c r="P2802" s="92"/>
      <c r="Q2802" s="92"/>
      <c r="R2802" s="92"/>
      <c r="S2802" s="92"/>
      <c r="T2802" s="93"/>
      <c r="U2802" s="39"/>
      <c r="V2802" s="39"/>
      <c r="W2802" s="39"/>
      <c r="X2802" s="39"/>
      <c r="Y2802" s="39"/>
      <c r="Z2802" s="39"/>
      <c r="AA2802" s="39"/>
      <c r="AB2802" s="39"/>
      <c r="AC2802" s="39"/>
      <c r="AD2802" s="39"/>
      <c r="AE2802" s="39"/>
      <c r="AT2802" s="18" t="s">
        <v>362</v>
      </c>
      <c r="AU2802" s="18" t="s">
        <v>90</v>
      </c>
    </row>
    <row r="2803" s="13" customFormat="1">
      <c r="A2803" s="13"/>
      <c r="B2803" s="252"/>
      <c r="C2803" s="253"/>
      <c r="D2803" s="233" t="s">
        <v>364</v>
      </c>
      <c r="E2803" s="254" t="s">
        <v>1</v>
      </c>
      <c r="F2803" s="255" t="s">
        <v>2357</v>
      </c>
      <c r="G2803" s="253"/>
      <c r="H2803" s="254" t="s">
        <v>1</v>
      </c>
      <c r="I2803" s="256"/>
      <c r="J2803" s="253"/>
      <c r="K2803" s="253"/>
      <c r="L2803" s="257"/>
      <c r="M2803" s="258"/>
      <c r="N2803" s="259"/>
      <c r="O2803" s="259"/>
      <c r="P2803" s="259"/>
      <c r="Q2803" s="259"/>
      <c r="R2803" s="259"/>
      <c r="S2803" s="259"/>
      <c r="T2803" s="260"/>
      <c r="U2803" s="13"/>
      <c r="V2803" s="13"/>
      <c r="W2803" s="13"/>
      <c r="X2803" s="13"/>
      <c r="Y2803" s="13"/>
      <c r="Z2803" s="13"/>
      <c r="AA2803" s="13"/>
      <c r="AB2803" s="13"/>
      <c r="AC2803" s="13"/>
      <c r="AD2803" s="13"/>
      <c r="AE2803" s="13"/>
      <c r="AT2803" s="261" t="s">
        <v>364</v>
      </c>
      <c r="AU2803" s="261" t="s">
        <v>90</v>
      </c>
      <c r="AV2803" s="13" t="s">
        <v>88</v>
      </c>
      <c r="AW2803" s="13" t="s">
        <v>36</v>
      </c>
      <c r="AX2803" s="13" t="s">
        <v>81</v>
      </c>
      <c r="AY2803" s="261" t="s">
        <v>215</v>
      </c>
    </row>
    <row r="2804" s="14" customFormat="1">
      <c r="A2804" s="14"/>
      <c r="B2804" s="262"/>
      <c r="C2804" s="263"/>
      <c r="D2804" s="233" t="s">
        <v>364</v>
      </c>
      <c r="E2804" s="264" t="s">
        <v>1</v>
      </c>
      <c r="F2804" s="265" t="s">
        <v>1795</v>
      </c>
      <c r="G2804" s="263"/>
      <c r="H2804" s="266">
        <v>196</v>
      </c>
      <c r="I2804" s="267"/>
      <c r="J2804" s="263"/>
      <c r="K2804" s="263"/>
      <c r="L2804" s="268"/>
      <c r="M2804" s="269"/>
      <c r="N2804" s="270"/>
      <c r="O2804" s="270"/>
      <c r="P2804" s="270"/>
      <c r="Q2804" s="270"/>
      <c r="R2804" s="270"/>
      <c r="S2804" s="270"/>
      <c r="T2804" s="271"/>
      <c r="U2804" s="14"/>
      <c r="V2804" s="14"/>
      <c r="W2804" s="14"/>
      <c r="X2804" s="14"/>
      <c r="Y2804" s="14"/>
      <c r="Z2804" s="14"/>
      <c r="AA2804" s="14"/>
      <c r="AB2804" s="14"/>
      <c r="AC2804" s="14"/>
      <c r="AD2804" s="14"/>
      <c r="AE2804" s="14"/>
      <c r="AT2804" s="272" t="s">
        <v>364</v>
      </c>
      <c r="AU2804" s="272" t="s">
        <v>90</v>
      </c>
      <c r="AV2804" s="14" t="s">
        <v>90</v>
      </c>
      <c r="AW2804" s="14" t="s">
        <v>36</v>
      </c>
      <c r="AX2804" s="14" t="s">
        <v>81</v>
      </c>
      <c r="AY2804" s="272" t="s">
        <v>215</v>
      </c>
    </row>
    <row r="2805" s="15" customFormat="1">
      <c r="A2805" s="15"/>
      <c r="B2805" s="273"/>
      <c r="C2805" s="274"/>
      <c r="D2805" s="233" t="s">
        <v>364</v>
      </c>
      <c r="E2805" s="275" t="s">
        <v>1</v>
      </c>
      <c r="F2805" s="276" t="s">
        <v>368</v>
      </c>
      <c r="G2805" s="274"/>
      <c r="H2805" s="277">
        <v>196</v>
      </c>
      <c r="I2805" s="278"/>
      <c r="J2805" s="274"/>
      <c r="K2805" s="274"/>
      <c r="L2805" s="279"/>
      <c r="M2805" s="280"/>
      <c r="N2805" s="281"/>
      <c r="O2805" s="281"/>
      <c r="P2805" s="281"/>
      <c r="Q2805" s="281"/>
      <c r="R2805" s="281"/>
      <c r="S2805" s="281"/>
      <c r="T2805" s="282"/>
      <c r="U2805" s="15"/>
      <c r="V2805" s="15"/>
      <c r="W2805" s="15"/>
      <c r="X2805" s="15"/>
      <c r="Y2805" s="15"/>
      <c r="Z2805" s="15"/>
      <c r="AA2805" s="15"/>
      <c r="AB2805" s="15"/>
      <c r="AC2805" s="15"/>
      <c r="AD2805" s="15"/>
      <c r="AE2805" s="15"/>
      <c r="AT2805" s="283" t="s">
        <v>364</v>
      </c>
      <c r="AU2805" s="283" t="s">
        <v>90</v>
      </c>
      <c r="AV2805" s="15" t="s">
        <v>214</v>
      </c>
      <c r="AW2805" s="15" t="s">
        <v>36</v>
      </c>
      <c r="AX2805" s="15" t="s">
        <v>88</v>
      </c>
      <c r="AY2805" s="283" t="s">
        <v>215</v>
      </c>
    </row>
    <row r="2806" s="2" customFormat="1" ht="16.5" customHeight="1">
      <c r="A2806" s="39"/>
      <c r="B2806" s="40"/>
      <c r="C2806" s="295" t="s">
        <v>2640</v>
      </c>
      <c r="D2806" s="295" t="s">
        <v>539</v>
      </c>
      <c r="E2806" s="296" t="s">
        <v>2641</v>
      </c>
      <c r="F2806" s="297" t="s">
        <v>2642</v>
      </c>
      <c r="G2806" s="298" t="s">
        <v>358</v>
      </c>
      <c r="H2806" s="299">
        <v>10.779999999999999</v>
      </c>
      <c r="I2806" s="300"/>
      <c r="J2806" s="301">
        <f>ROUND(I2806*H2806,2)</f>
        <v>0</v>
      </c>
      <c r="K2806" s="297" t="s">
        <v>1763</v>
      </c>
      <c r="L2806" s="302"/>
      <c r="M2806" s="303" t="s">
        <v>1</v>
      </c>
      <c r="N2806" s="304" t="s">
        <v>46</v>
      </c>
      <c r="O2806" s="92"/>
      <c r="P2806" s="229">
        <f>O2806*H2806</f>
        <v>0</v>
      </c>
      <c r="Q2806" s="229">
        <v>0.029999999999999999</v>
      </c>
      <c r="R2806" s="229">
        <f>Q2806*H2806</f>
        <v>0.32339999999999997</v>
      </c>
      <c r="S2806" s="229">
        <v>0</v>
      </c>
      <c r="T2806" s="230">
        <f>S2806*H2806</f>
        <v>0</v>
      </c>
      <c r="U2806" s="39"/>
      <c r="V2806" s="39"/>
      <c r="W2806" s="39"/>
      <c r="X2806" s="39"/>
      <c r="Y2806" s="39"/>
      <c r="Z2806" s="39"/>
      <c r="AA2806" s="39"/>
      <c r="AB2806" s="39"/>
      <c r="AC2806" s="39"/>
      <c r="AD2806" s="39"/>
      <c r="AE2806" s="39"/>
      <c r="AR2806" s="231" t="s">
        <v>676</v>
      </c>
      <c r="AT2806" s="231" t="s">
        <v>539</v>
      </c>
      <c r="AU2806" s="231" t="s">
        <v>90</v>
      </c>
      <c r="AY2806" s="18" t="s">
        <v>215</v>
      </c>
      <c r="BE2806" s="232">
        <f>IF(N2806="základní",J2806,0)</f>
        <v>0</v>
      </c>
      <c r="BF2806" s="232">
        <f>IF(N2806="snížená",J2806,0)</f>
        <v>0</v>
      </c>
      <c r="BG2806" s="232">
        <f>IF(N2806="zákl. přenesená",J2806,0)</f>
        <v>0</v>
      </c>
      <c r="BH2806" s="232">
        <f>IF(N2806="sníž. přenesená",J2806,0)</f>
        <v>0</v>
      </c>
      <c r="BI2806" s="232">
        <f>IF(N2806="nulová",J2806,0)</f>
        <v>0</v>
      </c>
      <c r="BJ2806" s="18" t="s">
        <v>88</v>
      </c>
      <c r="BK2806" s="232">
        <f>ROUND(I2806*H2806,2)</f>
        <v>0</v>
      </c>
      <c r="BL2806" s="18" t="s">
        <v>291</v>
      </c>
      <c r="BM2806" s="231" t="s">
        <v>2643</v>
      </c>
    </row>
    <row r="2807" s="2" customFormat="1">
      <c r="A2807" s="39"/>
      <c r="B2807" s="40"/>
      <c r="C2807" s="41"/>
      <c r="D2807" s="233" t="s">
        <v>221</v>
      </c>
      <c r="E2807" s="41"/>
      <c r="F2807" s="234" t="s">
        <v>2642</v>
      </c>
      <c r="G2807" s="41"/>
      <c r="H2807" s="41"/>
      <c r="I2807" s="235"/>
      <c r="J2807" s="41"/>
      <c r="K2807" s="41"/>
      <c r="L2807" s="45"/>
      <c r="M2807" s="236"/>
      <c r="N2807" s="237"/>
      <c r="O2807" s="92"/>
      <c r="P2807" s="92"/>
      <c r="Q2807" s="92"/>
      <c r="R2807" s="92"/>
      <c r="S2807" s="92"/>
      <c r="T2807" s="93"/>
      <c r="U2807" s="39"/>
      <c r="V2807" s="39"/>
      <c r="W2807" s="39"/>
      <c r="X2807" s="39"/>
      <c r="Y2807" s="39"/>
      <c r="Z2807" s="39"/>
      <c r="AA2807" s="39"/>
      <c r="AB2807" s="39"/>
      <c r="AC2807" s="39"/>
      <c r="AD2807" s="39"/>
      <c r="AE2807" s="39"/>
      <c r="AT2807" s="18" t="s">
        <v>221</v>
      </c>
      <c r="AU2807" s="18" t="s">
        <v>90</v>
      </c>
    </row>
    <row r="2808" s="14" customFormat="1">
      <c r="A2808" s="14"/>
      <c r="B2808" s="262"/>
      <c r="C2808" s="263"/>
      <c r="D2808" s="233" t="s">
        <v>364</v>
      </c>
      <c r="E2808" s="264" t="s">
        <v>1</v>
      </c>
      <c r="F2808" s="265" t="s">
        <v>2644</v>
      </c>
      <c r="G2808" s="263"/>
      <c r="H2808" s="266">
        <v>9.8000000000000007</v>
      </c>
      <c r="I2808" s="267"/>
      <c r="J2808" s="263"/>
      <c r="K2808" s="263"/>
      <c r="L2808" s="268"/>
      <c r="M2808" s="269"/>
      <c r="N2808" s="270"/>
      <c r="O2808" s="270"/>
      <c r="P2808" s="270"/>
      <c r="Q2808" s="270"/>
      <c r="R2808" s="270"/>
      <c r="S2808" s="270"/>
      <c r="T2808" s="271"/>
      <c r="U2808" s="14"/>
      <c r="V2808" s="14"/>
      <c r="W2808" s="14"/>
      <c r="X2808" s="14"/>
      <c r="Y2808" s="14"/>
      <c r="Z2808" s="14"/>
      <c r="AA2808" s="14"/>
      <c r="AB2808" s="14"/>
      <c r="AC2808" s="14"/>
      <c r="AD2808" s="14"/>
      <c r="AE2808" s="14"/>
      <c r="AT2808" s="272" t="s">
        <v>364</v>
      </c>
      <c r="AU2808" s="272" t="s">
        <v>90</v>
      </c>
      <c r="AV2808" s="14" t="s">
        <v>90</v>
      </c>
      <c r="AW2808" s="14" t="s">
        <v>36</v>
      </c>
      <c r="AX2808" s="14" t="s">
        <v>81</v>
      </c>
      <c r="AY2808" s="272" t="s">
        <v>215</v>
      </c>
    </row>
    <row r="2809" s="14" customFormat="1">
      <c r="A2809" s="14"/>
      <c r="B2809" s="262"/>
      <c r="C2809" s="263"/>
      <c r="D2809" s="233" t="s">
        <v>364</v>
      </c>
      <c r="E2809" s="264" t="s">
        <v>1</v>
      </c>
      <c r="F2809" s="265" t="s">
        <v>2645</v>
      </c>
      <c r="G2809" s="263"/>
      <c r="H2809" s="266">
        <v>0.97999999999999998</v>
      </c>
      <c r="I2809" s="267"/>
      <c r="J2809" s="263"/>
      <c r="K2809" s="263"/>
      <c r="L2809" s="268"/>
      <c r="M2809" s="269"/>
      <c r="N2809" s="270"/>
      <c r="O2809" s="270"/>
      <c r="P2809" s="270"/>
      <c r="Q2809" s="270"/>
      <c r="R2809" s="270"/>
      <c r="S2809" s="270"/>
      <c r="T2809" s="271"/>
      <c r="U2809" s="14"/>
      <c r="V2809" s="14"/>
      <c r="W2809" s="14"/>
      <c r="X2809" s="14"/>
      <c r="Y2809" s="14"/>
      <c r="Z2809" s="14"/>
      <c r="AA2809" s="14"/>
      <c r="AB2809" s="14"/>
      <c r="AC2809" s="14"/>
      <c r="AD2809" s="14"/>
      <c r="AE2809" s="14"/>
      <c r="AT2809" s="272" t="s">
        <v>364</v>
      </c>
      <c r="AU2809" s="272" t="s">
        <v>90</v>
      </c>
      <c r="AV2809" s="14" t="s">
        <v>90</v>
      </c>
      <c r="AW2809" s="14" t="s">
        <v>36</v>
      </c>
      <c r="AX2809" s="14" t="s">
        <v>81</v>
      </c>
      <c r="AY2809" s="272" t="s">
        <v>215</v>
      </c>
    </row>
    <row r="2810" s="15" customFormat="1">
      <c r="A2810" s="15"/>
      <c r="B2810" s="273"/>
      <c r="C2810" s="274"/>
      <c r="D2810" s="233" t="s">
        <v>364</v>
      </c>
      <c r="E2810" s="275" t="s">
        <v>1</v>
      </c>
      <c r="F2810" s="276" t="s">
        <v>368</v>
      </c>
      <c r="G2810" s="274"/>
      <c r="H2810" s="277">
        <v>10.780000000000001</v>
      </c>
      <c r="I2810" s="278"/>
      <c r="J2810" s="274"/>
      <c r="K2810" s="274"/>
      <c r="L2810" s="279"/>
      <c r="M2810" s="280"/>
      <c r="N2810" s="281"/>
      <c r="O2810" s="281"/>
      <c r="P2810" s="281"/>
      <c r="Q2810" s="281"/>
      <c r="R2810" s="281"/>
      <c r="S2810" s="281"/>
      <c r="T2810" s="282"/>
      <c r="U2810" s="15"/>
      <c r="V2810" s="15"/>
      <c r="W2810" s="15"/>
      <c r="X2810" s="15"/>
      <c r="Y2810" s="15"/>
      <c r="Z2810" s="15"/>
      <c r="AA2810" s="15"/>
      <c r="AB2810" s="15"/>
      <c r="AC2810" s="15"/>
      <c r="AD2810" s="15"/>
      <c r="AE2810" s="15"/>
      <c r="AT2810" s="283" t="s">
        <v>364</v>
      </c>
      <c r="AU2810" s="283" t="s">
        <v>90</v>
      </c>
      <c r="AV2810" s="15" t="s">
        <v>214</v>
      </c>
      <c r="AW2810" s="15" t="s">
        <v>36</v>
      </c>
      <c r="AX2810" s="15" t="s">
        <v>88</v>
      </c>
      <c r="AY2810" s="283" t="s">
        <v>215</v>
      </c>
    </row>
    <row r="2811" s="2" customFormat="1" ht="33" customHeight="1">
      <c r="A2811" s="39"/>
      <c r="B2811" s="40"/>
      <c r="C2811" s="220" t="s">
        <v>2646</v>
      </c>
      <c r="D2811" s="220" t="s">
        <v>216</v>
      </c>
      <c r="E2811" s="221" t="s">
        <v>2647</v>
      </c>
      <c r="F2811" s="222" t="s">
        <v>2648</v>
      </c>
      <c r="G2811" s="223" t="s">
        <v>797</v>
      </c>
      <c r="H2811" s="224">
        <v>51.600000000000001</v>
      </c>
      <c r="I2811" s="225"/>
      <c r="J2811" s="226">
        <f>ROUND(I2811*H2811,2)</f>
        <v>0</v>
      </c>
      <c r="K2811" s="222" t="s">
        <v>359</v>
      </c>
      <c r="L2811" s="45"/>
      <c r="M2811" s="227" t="s">
        <v>1</v>
      </c>
      <c r="N2811" s="228" t="s">
        <v>46</v>
      </c>
      <c r="O2811" s="92"/>
      <c r="P2811" s="229">
        <f>O2811*H2811</f>
        <v>0</v>
      </c>
      <c r="Q2811" s="229">
        <v>0.00036000000000000002</v>
      </c>
      <c r="R2811" s="229">
        <f>Q2811*H2811</f>
        <v>0.018576000000000002</v>
      </c>
      <c r="S2811" s="229">
        <v>0</v>
      </c>
      <c r="T2811" s="230">
        <f>S2811*H2811</f>
        <v>0</v>
      </c>
      <c r="U2811" s="39"/>
      <c r="V2811" s="39"/>
      <c r="W2811" s="39"/>
      <c r="X2811" s="39"/>
      <c r="Y2811" s="39"/>
      <c r="Z2811" s="39"/>
      <c r="AA2811" s="39"/>
      <c r="AB2811" s="39"/>
      <c r="AC2811" s="39"/>
      <c r="AD2811" s="39"/>
      <c r="AE2811" s="39"/>
      <c r="AR2811" s="231" t="s">
        <v>291</v>
      </c>
      <c r="AT2811" s="231" t="s">
        <v>216</v>
      </c>
      <c r="AU2811" s="231" t="s">
        <v>90</v>
      </c>
      <c r="AY2811" s="18" t="s">
        <v>215</v>
      </c>
      <c r="BE2811" s="232">
        <f>IF(N2811="základní",J2811,0)</f>
        <v>0</v>
      </c>
      <c r="BF2811" s="232">
        <f>IF(N2811="snížená",J2811,0)</f>
        <v>0</v>
      </c>
      <c r="BG2811" s="232">
        <f>IF(N2811="zákl. přenesená",J2811,0)</f>
        <v>0</v>
      </c>
      <c r="BH2811" s="232">
        <f>IF(N2811="sníž. přenesená",J2811,0)</f>
        <v>0</v>
      </c>
      <c r="BI2811" s="232">
        <f>IF(N2811="nulová",J2811,0)</f>
        <v>0</v>
      </c>
      <c r="BJ2811" s="18" t="s">
        <v>88</v>
      </c>
      <c r="BK2811" s="232">
        <f>ROUND(I2811*H2811,2)</f>
        <v>0</v>
      </c>
      <c r="BL2811" s="18" t="s">
        <v>291</v>
      </c>
      <c r="BM2811" s="231" t="s">
        <v>2649</v>
      </c>
    </row>
    <row r="2812" s="2" customFormat="1">
      <c r="A2812" s="39"/>
      <c r="B2812" s="40"/>
      <c r="C2812" s="41"/>
      <c r="D2812" s="233" t="s">
        <v>221</v>
      </c>
      <c r="E2812" s="41"/>
      <c r="F2812" s="234" t="s">
        <v>2650</v>
      </c>
      <c r="G2812" s="41"/>
      <c r="H2812" s="41"/>
      <c r="I2812" s="235"/>
      <c r="J2812" s="41"/>
      <c r="K2812" s="41"/>
      <c r="L2812" s="45"/>
      <c r="M2812" s="236"/>
      <c r="N2812" s="237"/>
      <c r="O2812" s="92"/>
      <c r="P2812" s="92"/>
      <c r="Q2812" s="92"/>
      <c r="R2812" s="92"/>
      <c r="S2812" s="92"/>
      <c r="T2812" s="93"/>
      <c r="U2812" s="39"/>
      <c r="V2812" s="39"/>
      <c r="W2812" s="39"/>
      <c r="X2812" s="39"/>
      <c r="Y2812" s="39"/>
      <c r="Z2812" s="39"/>
      <c r="AA2812" s="39"/>
      <c r="AB2812" s="39"/>
      <c r="AC2812" s="39"/>
      <c r="AD2812" s="39"/>
      <c r="AE2812" s="39"/>
      <c r="AT2812" s="18" t="s">
        <v>221</v>
      </c>
      <c r="AU2812" s="18" t="s">
        <v>90</v>
      </c>
    </row>
    <row r="2813" s="2" customFormat="1">
      <c r="A2813" s="39"/>
      <c r="B2813" s="40"/>
      <c r="C2813" s="41"/>
      <c r="D2813" s="250" t="s">
        <v>362</v>
      </c>
      <c r="E2813" s="41"/>
      <c r="F2813" s="251" t="s">
        <v>2651</v>
      </c>
      <c r="G2813" s="41"/>
      <c r="H2813" s="41"/>
      <c r="I2813" s="235"/>
      <c r="J2813" s="41"/>
      <c r="K2813" s="41"/>
      <c r="L2813" s="45"/>
      <c r="M2813" s="236"/>
      <c r="N2813" s="237"/>
      <c r="O2813" s="92"/>
      <c r="P2813" s="92"/>
      <c r="Q2813" s="92"/>
      <c r="R2813" s="92"/>
      <c r="S2813" s="92"/>
      <c r="T2813" s="93"/>
      <c r="U2813" s="39"/>
      <c r="V2813" s="39"/>
      <c r="W2813" s="39"/>
      <c r="X2813" s="39"/>
      <c r="Y2813" s="39"/>
      <c r="Z2813" s="39"/>
      <c r="AA2813" s="39"/>
      <c r="AB2813" s="39"/>
      <c r="AC2813" s="39"/>
      <c r="AD2813" s="39"/>
      <c r="AE2813" s="39"/>
      <c r="AT2813" s="18" t="s">
        <v>362</v>
      </c>
      <c r="AU2813" s="18" t="s">
        <v>90</v>
      </c>
    </row>
    <row r="2814" s="13" customFormat="1">
      <c r="A2814" s="13"/>
      <c r="B2814" s="252"/>
      <c r="C2814" s="253"/>
      <c r="D2814" s="233" t="s">
        <v>364</v>
      </c>
      <c r="E2814" s="254" t="s">
        <v>1</v>
      </c>
      <c r="F2814" s="255" t="s">
        <v>2652</v>
      </c>
      <c r="G2814" s="253"/>
      <c r="H2814" s="254" t="s">
        <v>1</v>
      </c>
      <c r="I2814" s="256"/>
      <c r="J2814" s="253"/>
      <c r="K2814" s="253"/>
      <c r="L2814" s="257"/>
      <c r="M2814" s="258"/>
      <c r="N2814" s="259"/>
      <c r="O2814" s="259"/>
      <c r="P2814" s="259"/>
      <c r="Q2814" s="259"/>
      <c r="R2814" s="259"/>
      <c r="S2814" s="259"/>
      <c r="T2814" s="260"/>
      <c r="U2814" s="13"/>
      <c r="V2814" s="13"/>
      <c r="W2814" s="13"/>
      <c r="X2814" s="13"/>
      <c r="Y2814" s="13"/>
      <c r="Z2814" s="13"/>
      <c r="AA2814" s="13"/>
      <c r="AB2814" s="13"/>
      <c r="AC2814" s="13"/>
      <c r="AD2814" s="13"/>
      <c r="AE2814" s="13"/>
      <c r="AT2814" s="261" t="s">
        <v>364</v>
      </c>
      <c r="AU2814" s="261" t="s">
        <v>90</v>
      </c>
      <c r="AV2814" s="13" t="s">
        <v>88</v>
      </c>
      <c r="AW2814" s="13" t="s">
        <v>36</v>
      </c>
      <c r="AX2814" s="13" t="s">
        <v>81</v>
      </c>
      <c r="AY2814" s="261" t="s">
        <v>215</v>
      </c>
    </row>
    <row r="2815" s="13" customFormat="1">
      <c r="A2815" s="13"/>
      <c r="B2815" s="252"/>
      <c r="C2815" s="253"/>
      <c r="D2815" s="233" t="s">
        <v>364</v>
      </c>
      <c r="E2815" s="254" t="s">
        <v>1</v>
      </c>
      <c r="F2815" s="255" t="s">
        <v>2653</v>
      </c>
      <c r="G2815" s="253"/>
      <c r="H2815" s="254" t="s">
        <v>1</v>
      </c>
      <c r="I2815" s="256"/>
      <c r="J2815" s="253"/>
      <c r="K2815" s="253"/>
      <c r="L2815" s="257"/>
      <c r="M2815" s="258"/>
      <c r="N2815" s="259"/>
      <c r="O2815" s="259"/>
      <c r="P2815" s="259"/>
      <c r="Q2815" s="259"/>
      <c r="R2815" s="259"/>
      <c r="S2815" s="259"/>
      <c r="T2815" s="260"/>
      <c r="U2815" s="13"/>
      <c r="V2815" s="13"/>
      <c r="W2815" s="13"/>
      <c r="X2815" s="13"/>
      <c r="Y2815" s="13"/>
      <c r="Z2815" s="13"/>
      <c r="AA2815" s="13"/>
      <c r="AB2815" s="13"/>
      <c r="AC2815" s="13"/>
      <c r="AD2815" s="13"/>
      <c r="AE2815" s="13"/>
      <c r="AT2815" s="261" t="s">
        <v>364</v>
      </c>
      <c r="AU2815" s="261" t="s">
        <v>90</v>
      </c>
      <c r="AV2815" s="13" t="s">
        <v>88</v>
      </c>
      <c r="AW2815" s="13" t="s">
        <v>36</v>
      </c>
      <c r="AX2815" s="13" t="s">
        <v>81</v>
      </c>
      <c r="AY2815" s="261" t="s">
        <v>215</v>
      </c>
    </row>
    <row r="2816" s="14" customFormat="1">
      <c r="A2816" s="14"/>
      <c r="B2816" s="262"/>
      <c r="C2816" s="263"/>
      <c r="D2816" s="233" t="s">
        <v>364</v>
      </c>
      <c r="E2816" s="264" t="s">
        <v>1</v>
      </c>
      <c r="F2816" s="265" t="s">
        <v>2654</v>
      </c>
      <c r="G2816" s="263"/>
      <c r="H2816" s="266">
        <v>6</v>
      </c>
      <c r="I2816" s="267"/>
      <c r="J2816" s="263"/>
      <c r="K2816" s="263"/>
      <c r="L2816" s="268"/>
      <c r="M2816" s="269"/>
      <c r="N2816" s="270"/>
      <c r="O2816" s="270"/>
      <c r="P2816" s="270"/>
      <c r="Q2816" s="270"/>
      <c r="R2816" s="270"/>
      <c r="S2816" s="270"/>
      <c r="T2816" s="271"/>
      <c r="U2816" s="14"/>
      <c r="V2816" s="14"/>
      <c r="W2816" s="14"/>
      <c r="X2816" s="14"/>
      <c r="Y2816" s="14"/>
      <c r="Z2816" s="14"/>
      <c r="AA2816" s="14"/>
      <c r="AB2816" s="14"/>
      <c r="AC2816" s="14"/>
      <c r="AD2816" s="14"/>
      <c r="AE2816" s="14"/>
      <c r="AT2816" s="272" t="s">
        <v>364</v>
      </c>
      <c r="AU2816" s="272" t="s">
        <v>90</v>
      </c>
      <c r="AV2816" s="14" t="s">
        <v>90</v>
      </c>
      <c r="AW2816" s="14" t="s">
        <v>36</v>
      </c>
      <c r="AX2816" s="14" t="s">
        <v>81</v>
      </c>
      <c r="AY2816" s="272" t="s">
        <v>215</v>
      </c>
    </row>
    <row r="2817" s="14" customFormat="1">
      <c r="A2817" s="14"/>
      <c r="B2817" s="262"/>
      <c r="C2817" s="263"/>
      <c r="D2817" s="233" t="s">
        <v>364</v>
      </c>
      <c r="E2817" s="264" t="s">
        <v>1</v>
      </c>
      <c r="F2817" s="265" t="s">
        <v>2655</v>
      </c>
      <c r="G2817" s="263"/>
      <c r="H2817" s="266">
        <v>7.2000000000000002</v>
      </c>
      <c r="I2817" s="267"/>
      <c r="J2817" s="263"/>
      <c r="K2817" s="263"/>
      <c r="L2817" s="268"/>
      <c r="M2817" s="269"/>
      <c r="N2817" s="270"/>
      <c r="O2817" s="270"/>
      <c r="P2817" s="270"/>
      <c r="Q2817" s="270"/>
      <c r="R2817" s="270"/>
      <c r="S2817" s="270"/>
      <c r="T2817" s="271"/>
      <c r="U2817" s="14"/>
      <c r="V2817" s="14"/>
      <c r="W2817" s="14"/>
      <c r="X2817" s="14"/>
      <c r="Y2817" s="14"/>
      <c r="Z2817" s="14"/>
      <c r="AA2817" s="14"/>
      <c r="AB2817" s="14"/>
      <c r="AC2817" s="14"/>
      <c r="AD2817" s="14"/>
      <c r="AE2817" s="14"/>
      <c r="AT2817" s="272" t="s">
        <v>364</v>
      </c>
      <c r="AU2817" s="272" t="s">
        <v>90</v>
      </c>
      <c r="AV2817" s="14" t="s">
        <v>90</v>
      </c>
      <c r="AW2817" s="14" t="s">
        <v>36</v>
      </c>
      <c r="AX2817" s="14" t="s">
        <v>81</v>
      </c>
      <c r="AY2817" s="272" t="s">
        <v>215</v>
      </c>
    </row>
    <row r="2818" s="14" customFormat="1">
      <c r="A2818" s="14"/>
      <c r="B2818" s="262"/>
      <c r="C2818" s="263"/>
      <c r="D2818" s="233" t="s">
        <v>364</v>
      </c>
      <c r="E2818" s="264" t="s">
        <v>1</v>
      </c>
      <c r="F2818" s="265" t="s">
        <v>1792</v>
      </c>
      <c r="G2818" s="263"/>
      <c r="H2818" s="266">
        <v>4.7999999999999998</v>
      </c>
      <c r="I2818" s="267"/>
      <c r="J2818" s="263"/>
      <c r="K2818" s="263"/>
      <c r="L2818" s="268"/>
      <c r="M2818" s="269"/>
      <c r="N2818" s="270"/>
      <c r="O2818" s="270"/>
      <c r="P2818" s="270"/>
      <c r="Q2818" s="270"/>
      <c r="R2818" s="270"/>
      <c r="S2818" s="270"/>
      <c r="T2818" s="271"/>
      <c r="U2818" s="14"/>
      <c r="V2818" s="14"/>
      <c r="W2818" s="14"/>
      <c r="X2818" s="14"/>
      <c r="Y2818" s="14"/>
      <c r="Z2818" s="14"/>
      <c r="AA2818" s="14"/>
      <c r="AB2818" s="14"/>
      <c r="AC2818" s="14"/>
      <c r="AD2818" s="14"/>
      <c r="AE2818" s="14"/>
      <c r="AT2818" s="272" t="s">
        <v>364</v>
      </c>
      <c r="AU2818" s="272" t="s">
        <v>90</v>
      </c>
      <c r="AV2818" s="14" t="s">
        <v>90</v>
      </c>
      <c r="AW2818" s="14" t="s">
        <v>36</v>
      </c>
      <c r="AX2818" s="14" t="s">
        <v>81</v>
      </c>
      <c r="AY2818" s="272" t="s">
        <v>215</v>
      </c>
    </row>
    <row r="2819" s="14" customFormat="1">
      <c r="A2819" s="14"/>
      <c r="B2819" s="262"/>
      <c r="C2819" s="263"/>
      <c r="D2819" s="233" t="s">
        <v>364</v>
      </c>
      <c r="E2819" s="264" t="s">
        <v>1</v>
      </c>
      <c r="F2819" s="265" t="s">
        <v>2656</v>
      </c>
      <c r="G2819" s="263"/>
      <c r="H2819" s="266">
        <v>2.3999999999999999</v>
      </c>
      <c r="I2819" s="267"/>
      <c r="J2819" s="263"/>
      <c r="K2819" s="263"/>
      <c r="L2819" s="268"/>
      <c r="M2819" s="269"/>
      <c r="N2819" s="270"/>
      <c r="O2819" s="270"/>
      <c r="P2819" s="270"/>
      <c r="Q2819" s="270"/>
      <c r="R2819" s="270"/>
      <c r="S2819" s="270"/>
      <c r="T2819" s="271"/>
      <c r="U2819" s="14"/>
      <c r="V2819" s="14"/>
      <c r="W2819" s="14"/>
      <c r="X2819" s="14"/>
      <c r="Y2819" s="14"/>
      <c r="Z2819" s="14"/>
      <c r="AA2819" s="14"/>
      <c r="AB2819" s="14"/>
      <c r="AC2819" s="14"/>
      <c r="AD2819" s="14"/>
      <c r="AE2819" s="14"/>
      <c r="AT2819" s="272" t="s">
        <v>364</v>
      </c>
      <c r="AU2819" s="272" t="s">
        <v>90</v>
      </c>
      <c r="AV2819" s="14" t="s">
        <v>90</v>
      </c>
      <c r="AW2819" s="14" t="s">
        <v>36</v>
      </c>
      <c r="AX2819" s="14" t="s">
        <v>81</v>
      </c>
      <c r="AY2819" s="272" t="s">
        <v>215</v>
      </c>
    </row>
    <row r="2820" s="14" customFormat="1">
      <c r="A2820" s="14"/>
      <c r="B2820" s="262"/>
      <c r="C2820" s="263"/>
      <c r="D2820" s="233" t="s">
        <v>364</v>
      </c>
      <c r="E2820" s="264" t="s">
        <v>1</v>
      </c>
      <c r="F2820" s="265" t="s">
        <v>2657</v>
      </c>
      <c r="G2820" s="263"/>
      <c r="H2820" s="266">
        <v>24</v>
      </c>
      <c r="I2820" s="267"/>
      <c r="J2820" s="263"/>
      <c r="K2820" s="263"/>
      <c r="L2820" s="268"/>
      <c r="M2820" s="269"/>
      <c r="N2820" s="270"/>
      <c r="O2820" s="270"/>
      <c r="P2820" s="270"/>
      <c r="Q2820" s="270"/>
      <c r="R2820" s="270"/>
      <c r="S2820" s="270"/>
      <c r="T2820" s="271"/>
      <c r="U2820" s="14"/>
      <c r="V2820" s="14"/>
      <c r="W2820" s="14"/>
      <c r="X2820" s="14"/>
      <c r="Y2820" s="14"/>
      <c r="Z2820" s="14"/>
      <c r="AA2820" s="14"/>
      <c r="AB2820" s="14"/>
      <c r="AC2820" s="14"/>
      <c r="AD2820" s="14"/>
      <c r="AE2820" s="14"/>
      <c r="AT2820" s="272" t="s">
        <v>364</v>
      </c>
      <c r="AU2820" s="272" t="s">
        <v>90</v>
      </c>
      <c r="AV2820" s="14" t="s">
        <v>90</v>
      </c>
      <c r="AW2820" s="14" t="s">
        <v>36</v>
      </c>
      <c r="AX2820" s="14" t="s">
        <v>81</v>
      </c>
      <c r="AY2820" s="272" t="s">
        <v>215</v>
      </c>
    </row>
    <row r="2821" s="14" customFormat="1">
      <c r="A2821" s="14"/>
      <c r="B2821" s="262"/>
      <c r="C2821" s="263"/>
      <c r="D2821" s="233" t="s">
        <v>364</v>
      </c>
      <c r="E2821" s="264" t="s">
        <v>1</v>
      </c>
      <c r="F2821" s="265" t="s">
        <v>1790</v>
      </c>
      <c r="G2821" s="263"/>
      <c r="H2821" s="266">
        <v>3.6000000000000001</v>
      </c>
      <c r="I2821" s="267"/>
      <c r="J2821" s="263"/>
      <c r="K2821" s="263"/>
      <c r="L2821" s="268"/>
      <c r="M2821" s="269"/>
      <c r="N2821" s="270"/>
      <c r="O2821" s="270"/>
      <c r="P2821" s="270"/>
      <c r="Q2821" s="270"/>
      <c r="R2821" s="270"/>
      <c r="S2821" s="270"/>
      <c r="T2821" s="271"/>
      <c r="U2821" s="14"/>
      <c r="V2821" s="14"/>
      <c r="W2821" s="14"/>
      <c r="X2821" s="14"/>
      <c r="Y2821" s="14"/>
      <c r="Z2821" s="14"/>
      <c r="AA2821" s="14"/>
      <c r="AB2821" s="14"/>
      <c r="AC2821" s="14"/>
      <c r="AD2821" s="14"/>
      <c r="AE2821" s="14"/>
      <c r="AT2821" s="272" t="s">
        <v>364</v>
      </c>
      <c r="AU2821" s="272" t="s">
        <v>90</v>
      </c>
      <c r="AV2821" s="14" t="s">
        <v>90</v>
      </c>
      <c r="AW2821" s="14" t="s">
        <v>36</v>
      </c>
      <c r="AX2821" s="14" t="s">
        <v>81</v>
      </c>
      <c r="AY2821" s="272" t="s">
        <v>215</v>
      </c>
    </row>
    <row r="2822" s="13" customFormat="1">
      <c r="A2822" s="13"/>
      <c r="B2822" s="252"/>
      <c r="C2822" s="253"/>
      <c r="D2822" s="233" t="s">
        <v>364</v>
      </c>
      <c r="E2822" s="254" t="s">
        <v>1</v>
      </c>
      <c r="F2822" s="255" t="s">
        <v>2658</v>
      </c>
      <c r="G2822" s="253"/>
      <c r="H2822" s="254" t="s">
        <v>1</v>
      </c>
      <c r="I2822" s="256"/>
      <c r="J2822" s="253"/>
      <c r="K2822" s="253"/>
      <c r="L2822" s="257"/>
      <c r="M2822" s="258"/>
      <c r="N2822" s="259"/>
      <c r="O2822" s="259"/>
      <c r="P2822" s="259"/>
      <c r="Q2822" s="259"/>
      <c r="R2822" s="259"/>
      <c r="S2822" s="259"/>
      <c r="T2822" s="260"/>
      <c r="U2822" s="13"/>
      <c r="V2822" s="13"/>
      <c r="W2822" s="13"/>
      <c r="X2822" s="13"/>
      <c r="Y2822" s="13"/>
      <c r="Z2822" s="13"/>
      <c r="AA2822" s="13"/>
      <c r="AB2822" s="13"/>
      <c r="AC2822" s="13"/>
      <c r="AD2822" s="13"/>
      <c r="AE2822" s="13"/>
      <c r="AT2822" s="261" t="s">
        <v>364</v>
      </c>
      <c r="AU2822" s="261" t="s">
        <v>90</v>
      </c>
      <c r="AV2822" s="13" t="s">
        <v>88</v>
      </c>
      <c r="AW2822" s="13" t="s">
        <v>36</v>
      </c>
      <c r="AX2822" s="13" t="s">
        <v>81</v>
      </c>
      <c r="AY2822" s="261" t="s">
        <v>215</v>
      </c>
    </row>
    <row r="2823" s="14" customFormat="1">
      <c r="A2823" s="14"/>
      <c r="B2823" s="262"/>
      <c r="C2823" s="263"/>
      <c r="D2823" s="233" t="s">
        <v>364</v>
      </c>
      <c r="E2823" s="264" t="s">
        <v>1</v>
      </c>
      <c r="F2823" s="265" t="s">
        <v>2659</v>
      </c>
      <c r="G2823" s="263"/>
      <c r="H2823" s="266">
        <v>1.2</v>
      </c>
      <c r="I2823" s="267"/>
      <c r="J2823" s="263"/>
      <c r="K2823" s="263"/>
      <c r="L2823" s="268"/>
      <c r="M2823" s="269"/>
      <c r="N2823" s="270"/>
      <c r="O2823" s="270"/>
      <c r="P2823" s="270"/>
      <c r="Q2823" s="270"/>
      <c r="R2823" s="270"/>
      <c r="S2823" s="270"/>
      <c r="T2823" s="271"/>
      <c r="U2823" s="14"/>
      <c r="V2823" s="14"/>
      <c r="W2823" s="14"/>
      <c r="X2823" s="14"/>
      <c r="Y2823" s="14"/>
      <c r="Z2823" s="14"/>
      <c r="AA2823" s="14"/>
      <c r="AB2823" s="14"/>
      <c r="AC2823" s="14"/>
      <c r="AD2823" s="14"/>
      <c r="AE2823" s="14"/>
      <c r="AT2823" s="272" t="s">
        <v>364</v>
      </c>
      <c r="AU2823" s="272" t="s">
        <v>90</v>
      </c>
      <c r="AV2823" s="14" t="s">
        <v>90</v>
      </c>
      <c r="AW2823" s="14" t="s">
        <v>36</v>
      </c>
      <c r="AX2823" s="14" t="s">
        <v>81</v>
      </c>
      <c r="AY2823" s="272" t="s">
        <v>215</v>
      </c>
    </row>
    <row r="2824" s="13" customFormat="1">
      <c r="A2824" s="13"/>
      <c r="B2824" s="252"/>
      <c r="C2824" s="253"/>
      <c r="D2824" s="233" t="s">
        <v>364</v>
      </c>
      <c r="E2824" s="254" t="s">
        <v>1</v>
      </c>
      <c r="F2824" s="255" t="s">
        <v>2660</v>
      </c>
      <c r="G2824" s="253"/>
      <c r="H2824" s="254" t="s">
        <v>1</v>
      </c>
      <c r="I2824" s="256"/>
      <c r="J2824" s="253"/>
      <c r="K2824" s="253"/>
      <c r="L2824" s="257"/>
      <c r="M2824" s="258"/>
      <c r="N2824" s="259"/>
      <c r="O2824" s="259"/>
      <c r="P2824" s="259"/>
      <c r="Q2824" s="259"/>
      <c r="R2824" s="259"/>
      <c r="S2824" s="259"/>
      <c r="T2824" s="260"/>
      <c r="U2824" s="13"/>
      <c r="V2824" s="13"/>
      <c r="W2824" s="13"/>
      <c r="X2824" s="13"/>
      <c r="Y2824" s="13"/>
      <c r="Z2824" s="13"/>
      <c r="AA2824" s="13"/>
      <c r="AB2824" s="13"/>
      <c r="AC2824" s="13"/>
      <c r="AD2824" s="13"/>
      <c r="AE2824" s="13"/>
      <c r="AT2824" s="261" t="s">
        <v>364</v>
      </c>
      <c r="AU2824" s="261" t="s">
        <v>90</v>
      </c>
      <c r="AV2824" s="13" t="s">
        <v>88</v>
      </c>
      <c r="AW2824" s="13" t="s">
        <v>36</v>
      </c>
      <c r="AX2824" s="13" t="s">
        <v>81</v>
      </c>
      <c r="AY2824" s="261" t="s">
        <v>215</v>
      </c>
    </row>
    <row r="2825" s="14" customFormat="1">
      <c r="A2825" s="14"/>
      <c r="B2825" s="262"/>
      <c r="C2825" s="263"/>
      <c r="D2825" s="233" t="s">
        <v>364</v>
      </c>
      <c r="E2825" s="264" t="s">
        <v>1</v>
      </c>
      <c r="F2825" s="265" t="s">
        <v>2661</v>
      </c>
      <c r="G2825" s="263"/>
      <c r="H2825" s="266">
        <v>2.3999999999999999</v>
      </c>
      <c r="I2825" s="267"/>
      <c r="J2825" s="263"/>
      <c r="K2825" s="263"/>
      <c r="L2825" s="268"/>
      <c r="M2825" s="269"/>
      <c r="N2825" s="270"/>
      <c r="O2825" s="270"/>
      <c r="P2825" s="270"/>
      <c r="Q2825" s="270"/>
      <c r="R2825" s="270"/>
      <c r="S2825" s="270"/>
      <c r="T2825" s="271"/>
      <c r="U2825" s="14"/>
      <c r="V2825" s="14"/>
      <c r="W2825" s="14"/>
      <c r="X2825" s="14"/>
      <c r="Y2825" s="14"/>
      <c r="Z2825" s="14"/>
      <c r="AA2825" s="14"/>
      <c r="AB2825" s="14"/>
      <c r="AC2825" s="14"/>
      <c r="AD2825" s="14"/>
      <c r="AE2825" s="14"/>
      <c r="AT2825" s="272" t="s">
        <v>364</v>
      </c>
      <c r="AU2825" s="272" t="s">
        <v>90</v>
      </c>
      <c r="AV2825" s="14" t="s">
        <v>90</v>
      </c>
      <c r="AW2825" s="14" t="s">
        <v>36</v>
      </c>
      <c r="AX2825" s="14" t="s">
        <v>81</v>
      </c>
      <c r="AY2825" s="272" t="s">
        <v>215</v>
      </c>
    </row>
    <row r="2826" s="15" customFormat="1">
      <c r="A2826" s="15"/>
      <c r="B2826" s="273"/>
      <c r="C2826" s="274"/>
      <c r="D2826" s="233" t="s">
        <v>364</v>
      </c>
      <c r="E2826" s="275" t="s">
        <v>1</v>
      </c>
      <c r="F2826" s="276" t="s">
        <v>368</v>
      </c>
      <c r="G2826" s="274"/>
      <c r="H2826" s="277">
        <v>51.600000000000001</v>
      </c>
      <c r="I2826" s="278"/>
      <c r="J2826" s="274"/>
      <c r="K2826" s="274"/>
      <c r="L2826" s="279"/>
      <c r="M2826" s="280"/>
      <c r="N2826" s="281"/>
      <c r="O2826" s="281"/>
      <c r="P2826" s="281"/>
      <c r="Q2826" s="281"/>
      <c r="R2826" s="281"/>
      <c r="S2826" s="281"/>
      <c r="T2826" s="282"/>
      <c r="U2826" s="15"/>
      <c r="V2826" s="15"/>
      <c r="W2826" s="15"/>
      <c r="X2826" s="15"/>
      <c r="Y2826" s="15"/>
      <c r="Z2826" s="15"/>
      <c r="AA2826" s="15"/>
      <c r="AB2826" s="15"/>
      <c r="AC2826" s="15"/>
      <c r="AD2826" s="15"/>
      <c r="AE2826" s="15"/>
      <c r="AT2826" s="283" t="s">
        <v>364</v>
      </c>
      <c r="AU2826" s="283" t="s">
        <v>90</v>
      </c>
      <c r="AV2826" s="15" t="s">
        <v>214</v>
      </c>
      <c r="AW2826" s="15" t="s">
        <v>36</v>
      </c>
      <c r="AX2826" s="15" t="s">
        <v>88</v>
      </c>
      <c r="AY2826" s="283" t="s">
        <v>215</v>
      </c>
    </row>
    <row r="2827" s="2" customFormat="1" ht="37.8" customHeight="1">
      <c r="A2827" s="39"/>
      <c r="B2827" s="40"/>
      <c r="C2827" s="295" t="s">
        <v>2662</v>
      </c>
      <c r="D2827" s="295" t="s">
        <v>539</v>
      </c>
      <c r="E2827" s="296" t="s">
        <v>2663</v>
      </c>
      <c r="F2827" s="297" t="s">
        <v>2664</v>
      </c>
      <c r="G2827" s="298" t="s">
        <v>797</v>
      </c>
      <c r="H2827" s="299">
        <v>61.920000000000002</v>
      </c>
      <c r="I2827" s="300"/>
      <c r="J2827" s="301">
        <f>ROUND(I2827*H2827,2)</f>
        <v>0</v>
      </c>
      <c r="K2827" s="297" t="s">
        <v>359</v>
      </c>
      <c r="L2827" s="302"/>
      <c r="M2827" s="303" t="s">
        <v>1</v>
      </c>
      <c r="N2827" s="304" t="s">
        <v>46</v>
      </c>
      <c r="O2827" s="92"/>
      <c r="P2827" s="229">
        <f>O2827*H2827</f>
        <v>0</v>
      </c>
      <c r="Q2827" s="229">
        <v>0.00108</v>
      </c>
      <c r="R2827" s="229">
        <f>Q2827*H2827</f>
        <v>0.066873600000000005</v>
      </c>
      <c r="S2827" s="229">
        <v>0</v>
      </c>
      <c r="T2827" s="230">
        <f>S2827*H2827</f>
        <v>0</v>
      </c>
      <c r="U2827" s="39"/>
      <c r="V2827" s="39"/>
      <c r="W2827" s="39"/>
      <c r="X2827" s="39"/>
      <c r="Y2827" s="39"/>
      <c r="Z2827" s="39"/>
      <c r="AA2827" s="39"/>
      <c r="AB2827" s="39"/>
      <c r="AC2827" s="39"/>
      <c r="AD2827" s="39"/>
      <c r="AE2827" s="39"/>
      <c r="AR2827" s="231" t="s">
        <v>676</v>
      </c>
      <c r="AT2827" s="231" t="s">
        <v>539</v>
      </c>
      <c r="AU2827" s="231" t="s">
        <v>90</v>
      </c>
      <c r="AY2827" s="18" t="s">
        <v>215</v>
      </c>
      <c r="BE2827" s="232">
        <f>IF(N2827="základní",J2827,0)</f>
        <v>0</v>
      </c>
      <c r="BF2827" s="232">
        <f>IF(N2827="snížená",J2827,0)</f>
        <v>0</v>
      </c>
      <c r="BG2827" s="232">
        <f>IF(N2827="zákl. přenesená",J2827,0)</f>
        <v>0</v>
      </c>
      <c r="BH2827" s="232">
        <f>IF(N2827="sníž. přenesená",J2827,0)</f>
        <v>0</v>
      </c>
      <c r="BI2827" s="232">
        <f>IF(N2827="nulová",J2827,0)</f>
        <v>0</v>
      </c>
      <c r="BJ2827" s="18" t="s">
        <v>88</v>
      </c>
      <c r="BK2827" s="232">
        <f>ROUND(I2827*H2827,2)</f>
        <v>0</v>
      </c>
      <c r="BL2827" s="18" t="s">
        <v>291</v>
      </c>
      <c r="BM2827" s="231" t="s">
        <v>2665</v>
      </c>
    </row>
    <row r="2828" s="2" customFormat="1">
      <c r="A2828" s="39"/>
      <c r="B2828" s="40"/>
      <c r="C2828" s="41"/>
      <c r="D2828" s="233" t="s">
        <v>221</v>
      </c>
      <c r="E2828" s="41"/>
      <c r="F2828" s="234" t="s">
        <v>2664</v>
      </c>
      <c r="G2828" s="41"/>
      <c r="H2828" s="41"/>
      <c r="I2828" s="235"/>
      <c r="J2828" s="41"/>
      <c r="K2828" s="41"/>
      <c r="L2828" s="45"/>
      <c r="M2828" s="236"/>
      <c r="N2828" s="237"/>
      <c r="O2828" s="92"/>
      <c r="P2828" s="92"/>
      <c r="Q2828" s="92"/>
      <c r="R2828" s="92"/>
      <c r="S2828" s="92"/>
      <c r="T2828" s="93"/>
      <c r="U2828" s="39"/>
      <c r="V2828" s="39"/>
      <c r="W2828" s="39"/>
      <c r="X2828" s="39"/>
      <c r="Y2828" s="39"/>
      <c r="Z2828" s="39"/>
      <c r="AA2828" s="39"/>
      <c r="AB2828" s="39"/>
      <c r="AC2828" s="39"/>
      <c r="AD2828" s="39"/>
      <c r="AE2828" s="39"/>
      <c r="AT2828" s="18" t="s">
        <v>221</v>
      </c>
      <c r="AU2828" s="18" t="s">
        <v>90</v>
      </c>
    </row>
    <row r="2829" s="14" customFormat="1">
      <c r="A2829" s="14"/>
      <c r="B2829" s="262"/>
      <c r="C2829" s="263"/>
      <c r="D2829" s="233" t="s">
        <v>364</v>
      </c>
      <c r="E2829" s="264" t="s">
        <v>1</v>
      </c>
      <c r="F2829" s="265" t="s">
        <v>2666</v>
      </c>
      <c r="G2829" s="263"/>
      <c r="H2829" s="266">
        <v>61.920000000000002</v>
      </c>
      <c r="I2829" s="267"/>
      <c r="J2829" s="263"/>
      <c r="K2829" s="263"/>
      <c r="L2829" s="268"/>
      <c r="M2829" s="269"/>
      <c r="N2829" s="270"/>
      <c r="O2829" s="270"/>
      <c r="P2829" s="270"/>
      <c r="Q2829" s="270"/>
      <c r="R2829" s="270"/>
      <c r="S2829" s="270"/>
      <c r="T2829" s="271"/>
      <c r="U2829" s="14"/>
      <c r="V2829" s="14"/>
      <c r="W2829" s="14"/>
      <c r="X2829" s="14"/>
      <c r="Y2829" s="14"/>
      <c r="Z2829" s="14"/>
      <c r="AA2829" s="14"/>
      <c r="AB2829" s="14"/>
      <c r="AC2829" s="14"/>
      <c r="AD2829" s="14"/>
      <c r="AE2829" s="14"/>
      <c r="AT2829" s="272" t="s">
        <v>364</v>
      </c>
      <c r="AU2829" s="272" t="s">
        <v>90</v>
      </c>
      <c r="AV2829" s="14" t="s">
        <v>90</v>
      </c>
      <c r="AW2829" s="14" t="s">
        <v>36</v>
      </c>
      <c r="AX2829" s="14" t="s">
        <v>81</v>
      </c>
      <c r="AY2829" s="272" t="s">
        <v>215</v>
      </c>
    </row>
    <row r="2830" s="15" customFormat="1">
      <c r="A2830" s="15"/>
      <c r="B2830" s="273"/>
      <c r="C2830" s="274"/>
      <c r="D2830" s="233" t="s">
        <v>364</v>
      </c>
      <c r="E2830" s="275" t="s">
        <v>1</v>
      </c>
      <c r="F2830" s="276" t="s">
        <v>368</v>
      </c>
      <c r="G2830" s="274"/>
      <c r="H2830" s="277">
        <v>61.920000000000002</v>
      </c>
      <c r="I2830" s="278"/>
      <c r="J2830" s="274"/>
      <c r="K2830" s="274"/>
      <c r="L2830" s="279"/>
      <c r="M2830" s="280"/>
      <c r="N2830" s="281"/>
      <c r="O2830" s="281"/>
      <c r="P2830" s="281"/>
      <c r="Q2830" s="281"/>
      <c r="R2830" s="281"/>
      <c r="S2830" s="281"/>
      <c r="T2830" s="282"/>
      <c r="U2830" s="15"/>
      <c r="V2830" s="15"/>
      <c r="W2830" s="15"/>
      <c r="X2830" s="15"/>
      <c r="Y2830" s="15"/>
      <c r="Z2830" s="15"/>
      <c r="AA2830" s="15"/>
      <c r="AB2830" s="15"/>
      <c r="AC2830" s="15"/>
      <c r="AD2830" s="15"/>
      <c r="AE2830" s="15"/>
      <c r="AT2830" s="283" t="s">
        <v>364</v>
      </c>
      <c r="AU2830" s="283" t="s">
        <v>90</v>
      </c>
      <c r="AV2830" s="15" t="s">
        <v>214</v>
      </c>
      <c r="AW2830" s="15" t="s">
        <v>36</v>
      </c>
      <c r="AX2830" s="15" t="s">
        <v>88</v>
      </c>
      <c r="AY2830" s="283" t="s">
        <v>215</v>
      </c>
    </row>
    <row r="2831" s="2" customFormat="1" ht="37.8" customHeight="1">
      <c r="A2831" s="39"/>
      <c r="B2831" s="40"/>
      <c r="C2831" s="220" t="s">
        <v>2667</v>
      </c>
      <c r="D2831" s="220" t="s">
        <v>216</v>
      </c>
      <c r="E2831" s="221" t="s">
        <v>2668</v>
      </c>
      <c r="F2831" s="222" t="s">
        <v>2669</v>
      </c>
      <c r="G2831" s="223" t="s">
        <v>797</v>
      </c>
      <c r="H2831" s="224">
        <v>13.15</v>
      </c>
      <c r="I2831" s="225"/>
      <c r="J2831" s="226">
        <f>ROUND(I2831*H2831,2)</f>
        <v>0</v>
      </c>
      <c r="K2831" s="222" t="s">
        <v>359</v>
      </c>
      <c r="L2831" s="45"/>
      <c r="M2831" s="227" t="s">
        <v>1</v>
      </c>
      <c r="N2831" s="228" t="s">
        <v>46</v>
      </c>
      <c r="O2831" s="92"/>
      <c r="P2831" s="229">
        <f>O2831*H2831</f>
        <v>0</v>
      </c>
      <c r="Q2831" s="229">
        <v>0.00067000000000000002</v>
      </c>
      <c r="R2831" s="229">
        <f>Q2831*H2831</f>
        <v>0.0088105000000000006</v>
      </c>
      <c r="S2831" s="229">
        <v>0</v>
      </c>
      <c r="T2831" s="230">
        <f>S2831*H2831</f>
        <v>0</v>
      </c>
      <c r="U2831" s="39"/>
      <c r="V2831" s="39"/>
      <c r="W2831" s="39"/>
      <c r="X2831" s="39"/>
      <c r="Y2831" s="39"/>
      <c r="Z2831" s="39"/>
      <c r="AA2831" s="39"/>
      <c r="AB2831" s="39"/>
      <c r="AC2831" s="39"/>
      <c r="AD2831" s="39"/>
      <c r="AE2831" s="39"/>
      <c r="AR2831" s="231" t="s">
        <v>291</v>
      </c>
      <c r="AT2831" s="231" t="s">
        <v>216</v>
      </c>
      <c r="AU2831" s="231" t="s">
        <v>90</v>
      </c>
      <c r="AY2831" s="18" t="s">
        <v>215</v>
      </c>
      <c r="BE2831" s="232">
        <f>IF(N2831="základní",J2831,0)</f>
        <v>0</v>
      </c>
      <c r="BF2831" s="232">
        <f>IF(N2831="snížená",J2831,0)</f>
        <v>0</v>
      </c>
      <c r="BG2831" s="232">
        <f>IF(N2831="zákl. přenesená",J2831,0)</f>
        <v>0</v>
      </c>
      <c r="BH2831" s="232">
        <f>IF(N2831="sníž. přenesená",J2831,0)</f>
        <v>0</v>
      </c>
      <c r="BI2831" s="232">
        <f>IF(N2831="nulová",J2831,0)</f>
        <v>0</v>
      </c>
      <c r="BJ2831" s="18" t="s">
        <v>88</v>
      </c>
      <c r="BK2831" s="232">
        <f>ROUND(I2831*H2831,2)</f>
        <v>0</v>
      </c>
      <c r="BL2831" s="18" t="s">
        <v>291</v>
      </c>
      <c r="BM2831" s="231" t="s">
        <v>2670</v>
      </c>
    </row>
    <row r="2832" s="2" customFormat="1">
      <c r="A2832" s="39"/>
      <c r="B2832" s="40"/>
      <c r="C2832" s="41"/>
      <c r="D2832" s="233" t="s">
        <v>221</v>
      </c>
      <c r="E2832" s="41"/>
      <c r="F2832" s="234" t="s">
        <v>2671</v>
      </c>
      <c r="G2832" s="41"/>
      <c r="H2832" s="41"/>
      <c r="I2832" s="235"/>
      <c r="J2832" s="41"/>
      <c r="K2832" s="41"/>
      <c r="L2832" s="45"/>
      <c r="M2832" s="236"/>
      <c r="N2832" s="237"/>
      <c r="O2832" s="92"/>
      <c r="P2832" s="92"/>
      <c r="Q2832" s="92"/>
      <c r="R2832" s="92"/>
      <c r="S2832" s="92"/>
      <c r="T2832" s="93"/>
      <c r="U2832" s="39"/>
      <c r="V2832" s="39"/>
      <c r="W2832" s="39"/>
      <c r="X2832" s="39"/>
      <c r="Y2832" s="39"/>
      <c r="Z2832" s="39"/>
      <c r="AA2832" s="39"/>
      <c r="AB2832" s="39"/>
      <c r="AC2832" s="39"/>
      <c r="AD2832" s="39"/>
      <c r="AE2832" s="39"/>
      <c r="AT2832" s="18" t="s">
        <v>221</v>
      </c>
      <c r="AU2832" s="18" t="s">
        <v>90</v>
      </c>
    </row>
    <row r="2833" s="2" customFormat="1">
      <c r="A2833" s="39"/>
      <c r="B2833" s="40"/>
      <c r="C2833" s="41"/>
      <c r="D2833" s="250" t="s">
        <v>362</v>
      </c>
      <c r="E2833" s="41"/>
      <c r="F2833" s="251" t="s">
        <v>2672</v>
      </c>
      <c r="G2833" s="41"/>
      <c r="H2833" s="41"/>
      <c r="I2833" s="235"/>
      <c r="J2833" s="41"/>
      <c r="K2833" s="41"/>
      <c r="L2833" s="45"/>
      <c r="M2833" s="236"/>
      <c r="N2833" s="237"/>
      <c r="O2833" s="92"/>
      <c r="P2833" s="92"/>
      <c r="Q2833" s="92"/>
      <c r="R2833" s="92"/>
      <c r="S2833" s="92"/>
      <c r="T2833" s="93"/>
      <c r="U2833" s="39"/>
      <c r="V2833" s="39"/>
      <c r="W2833" s="39"/>
      <c r="X2833" s="39"/>
      <c r="Y2833" s="39"/>
      <c r="Z2833" s="39"/>
      <c r="AA2833" s="39"/>
      <c r="AB2833" s="39"/>
      <c r="AC2833" s="39"/>
      <c r="AD2833" s="39"/>
      <c r="AE2833" s="39"/>
      <c r="AT2833" s="18" t="s">
        <v>362</v>
      </c>
      <c r="AU2833" s="18" t="s">
        <v>90</v>
      </c>
    </row>
    <row r="2834" s="13" customFormat="1">
      <c r="A2834" s="13"/>
      <c r="B2834" s="252"/>
      <c r="C2834" s="253"/>
      <c r="D2834" s="233" t="s">
        <v>364</v>
      </c>
      <c r="E2834" s="254" t="s">
        <v>1</v>
      </c>
      <c r="F2834" s="255" t="s">
        <v>2673</v>
      </c>
      <c r="G2834" s="253"/>
      <c r="H2834" s="254" t="s">
        <v>1</v>
      </c>
      <c r="I2834" s="256"/>
      <c r="J2834" s="253"/>
      <c r="K2834" s="253"/>
      <c r="L2834" s="257"/>
      <c r="M2834" s="258"/>
      <c r="N2834" s="259"/>
      <c r="O2834" s="259"/>
      <c r="P2834" s="259"/>
      <c r="Q2834" s="259"/>
      <c r="R2834" s="259"/>
      <c r="S2834" s="259"/>
      <c r="T2834" s="260"/>
      <c r="U2834" s="13"/>
      <c r="V2834" s="13"/>
      <c r="W2834" s="13"/>
      <c r="X2834" s="13"/>
      <c r="Y2834" s="13"/>
      <c r="Z2834" s="13"/>
      <c r="AA2834" s="13"/>
      <c r="AB2834" s="13"/>
      <c r="AC2834" s="13"/>
      <c r="AD2834" s="13"/>
      <c r="AE2834" s="13"/>
      <c r="AT2834" s="261" t="s">
        <v>364</v>
      </c>
      <c r="AU2834" s="261" t="s">
        <v>90</v>
      </c>
      <c r="AV2834" s="13" t="s">
        <v>88</v>
      </c>
      <c r="AW2834" s="13" t="s">
        <v>36</v>
      </c>
      <c r="AX2834" s="13" t="s">
        <v>81</v>
      </c>
      <c r="AY2834" s="261" t="s">
        <v>215</v>
      </c>
    </row>
    <row r="2835" s="13" customFormat="1">
      <c r="A2835" s="13"/>
      <c r="B2835" s="252"/>
      <c r="C2835" s="253"/>
      <c r="D2835" s="233" t="s">
        <v>364</v>
      </c>
      <c r="E2835" s="254" t="s">
        <v>1</v>
      </c>
      <c r="F2835" s="255" t="s">
        <v>2674</v>
      </c>
      <c r="G2835" s="253"/>
      <c r="H2835" s="254" t="s">
        <v>1</v>
      </c>
      <c r="I2835" s="256"/>
      <c r="J2835" s="253"/>
      <c r="K2835" s="253"/>
      <c r="L2835" s="257"/>
      <c r="M2835" s="258"/>
      <c r="N2835" s="259"/>
      <c r="O2835" s="259"/>
      <c r="P2835" s="259"/>
      <c r="Q2835" s="259"/>
      <c r="R2835" s="259"/>
      <c r="S2835" s="259"/>
      <c r="T2835" s="260"/>
      <c r="U2835" s="13"/>
      <c r="V2835" s="13"/>
      <c r="W2835" s="13"/>
      <c r="X2835" s="13"/>
      <c r="Y2835" s="13"/>
      <c r="Z2835" s="13"/>
      <c r="AA2835" s="13"/>
      <c r="AB2835" s="13"/>
      <c r="AC2835" s="13"/>
      <c r="AD2835" s="13"/>
      <c r="AE2835" s="13"/>
      <c r="AT2835" s="261" t="s">
        <v>364</v>
      </c>
      <c r="AU2835" s="261" t="s">
        <v>90</v>
      </c>
      <c r="AV2835" s="13" t="s">
        <v>88</v>
      </c>
      <c r="AW2835" s="13" t="s">
        <v>36</v>
      </c>
      <c r="AX2835" s="13" t="s">
        <v>81</v>
      </c>
      <c r="AY2835" s="261" t="s">
        <v>215</v>
      </c>
    </row>
    <row r="2836" s="14" customFormat="1">
      <c r="A2836" s="14"/>
      <c r="B2836" s="262"/>
      <c r="C2836" s="263"/>
      <c r="D2836" s="233" t="s">
        <v>364</v>
      </c>
      <c r="E2836" s="264" t="s">
        <v>1</v>
      </c>
      <c r="F2836" s="265" t="s">
        <v>2675</v>
      </c>
      <c r="G2836" s="263"/>
      <c r="H2836" s="266">
        <v>9.3000000000000007</v>
      </c>
      <c r="I2836" s="267"/>
      <c r="J2836" s="263"/>
      <c r="K2836" s="263"/>
      <c r="L2836" s="268"/>
      <c r="M2836" s="269"/>
      <c r="N2836" s="270"/>
      <c r="O2836" s="270"/>
      <c r="P2836" s="270"/>
      <c r="Q2836" s="270"/>
      <c r="R2836" s="270"/>
      <c r="S2836" s="270"/>
      <c r="T2836" s="271"/>
      <c r="U2836" s="14"/>
      <c r="V2836" s="14"/>
      <c r="W2836" s="14"/>
      <c r="X2836" s="14"/>
      <c r="Y2836" s="14"/>
      <c r="Z2836" s="14"/>
      <c r="AA2836" s="14"/>
      <c r="AB2836" s="14"/>
      <c r="AC2836" s="14"/>
      <c r="AD2836" s="14"/>
      <c r="AE2836" s="14"/>
      <c r="AT2836" s="272" t="s">
        <v>364</v>
      </c>
      <c r="AU2836" s="272" t="s">
        <v>90</v>
      </c>
      <c r="AV2836" s="14" t="s">
        <v>90</v>
      </c>
      <c r="AW2836" s="14" t="s">
        <v>36</v>
      </c>
      <c r="AX2836" s="14" t="s">
        <v>81</v>
      </c>
      <c r="AY2836" s="272" t="s">
        <v>215</v>
      </c>
    </row>
    <row r="2837" s="13" customFormat="1">
      <c r="A2837" s="13"/>
      <c r="B2837" s="252"/>
      <c r="C2837" s="253"/>
      <c r="D2837" s="233" t="s">
        <v>364</v>
      </c>
      <c r="E2837" s="254" t="s">
        <v>1</v>
      </c>
      <c r="F2837" s="255" t="s">
        <v>2676</v>
      </c>
      <c r="G2837" s="253"/>
      <c r="H2837" s="254" t="s">
        <v>1</v>
      </c>
      <c r="I2837" s="256"/>
      <c r="J2837" s="253"/>
      <c r="K2837" s="253"/>
      <c r="L2837" s="257"/>
      <c r="M2837" s="258"/>
      <c r="N2837" s="259"/>
      <c r="O2837" s="259"/>
      <c r="P2837" s="259"/>
      <c r="Q2837" s="259"/>
      <c r="R2837" s="259"/>
      <c r="S2837" s="259"/>
      <c r="T2837" s="260"/>
      <c r="U2837" s="13"/>
      <c r="V2837" s="13"/>
      <c r="W2837" s="13"/>
      <c r="X2837" s="13"/>
      <c r="Y2837" s="13"/>
      <c r="Z2837" s="13"/>
      <c r="AA2837" s="13"/>
      <c r="AB2837" s="13"/>
      <c r="AC2837" s="13"/>
      <c r="AD2837" s="13"/>
      <c r="AE2837" s="13"/>
      <c r="AT2837" s="261" t="s">
        <v>364</v>
      </c>
      <c r="AU2837" s="261" t="s">
        <v>90</v>
      </c>
      <c r="AV2837" s="13" t="s">
        <v>88</v>
      </c>
      <c r="AW2837" s="13" t="s">
        <v>36</v>
      </c>
      <c r="AX2837" s="13" t="s">
        <v>81</v>
      </c>
      <c r="AY2837" s="261" t="s">
        <v>215</v>
      </c>
    </row>
    <row r="2838" s="14" customFormat="1">
      <c r="A2838" s="14"/>
      <c r="B2838" s="262"/>
      <c r="C2838" s="263"/>
      <c r="D2838" s="233" t="s">
        <v>364</v>
      </c>
      <c r="E2838" s="264" t="s">
        <v>1</v>
      </c>
      <c r="F2838" s="265" t="s">
        <v>2677</v>
      </c>
      <c r="G2838" s="263"/>
      <c r="H2838" s="266">
        <v>1.1000000000000001</v>
      </c>
      <c r="I2838" s="267"/>
      <c r="J2838" s="263"/>
      <c r="K2838" s="263"/>
      <c r="L2838" s="268"/>
      <c r="M2838" s="269"/>
      <c r="N2838" s="270"/>
      <c r="O2838" s="270"/>
      <c r="P2838" s="270"/>
      <c r="Q2838" s="270"/>
      <c r="R2838" s="270"/>
      <c r="S2838" s="270"/>
      <c r="T2838" s="271"/>
      <c r="U2838" s="14"/>
      <c r="V2838" s="14"/>
      <c r="W2838" s="14"/>
      <c r="X2838" s="14"/>
      <c r="Y2838" s="14"/>
      <c r="Z2838" s="14"/>
      <c r="AA2838" s="14"/>
      <c r="AB2838" s="14"/>
      <c r="AC2838" s="14"/>
      <c r="AD2838" s="14"/>
      <c r="AE2838" s="14"/>
      <c r="AT2838" s="272" t="s">
        <v>364</v>
      </c>
      <c r="AU2838" s="272" t="s">
        <v>90</v>
      </c>
      <c r="AV2838" s="14" t="s">
        <v>90</v>
      </c>
      <c r="AW2838" s="14" t="s">
        <v>36</v>
      </c>
      <c r="AX2838" s="14" t="s">
        <v>81</v>
      </c>
      <c r="AY2838" s="272" t="s">
        <v>215</v>
      </c>
    </row>
    <row r="2839" s="13" customFormat="1">
      <c r="A2839" s="13"/>
      <c r="B2839" s="252"/>
      <c r="C2839" s="253"/>
      <c r="D2839" s="233" t="s">
        <v>364</v>
      </c>
      <c r="E2839" s="254" t="s">
        <v>1</v>
      </c>
      <c r="F2839" s="255" t="s">
        <v>2678</v>
      </c>
      <c r="G2839" s="253"/>
      <c r="H2839" s="254" t="s">
        <v>1</v>
      </c>
      <c r="I2839" s="256"/>
      <c r="J2839" s="253"/>
      <c r="K2839" s="253"/>
      <c r="L2839" s="257"/>
      <c r="M2839" s="258"/>
      <c r="N2839" s="259"/>
      <c r="O2839" s="259"/>
      <c r="P2839" s="259"/>
      <c r="Q2839" s="259"/>
      <c r="R2839" s="259"/>
      <c r="S2839" s="259"/>
      <c r="T2839" s="260"/>
      <c r="U2839" s="13"/>
      <c r="V2839" s="13"/>
      <c r="W2839" s="13"/>
      <c r="X2839" s="13"/>
      <c r="Y2839" s="13"/>
      <c r="Z2839" s="13"/>
      <c r="AA2839" s="13"/>
      <c r="AB2839" s="13"/>
      <c r="AC2839" s="13"/>
      <c r="AD2839" s="13"/>
      <c r="AE2839" s="13"/>
      <c r="AT2839" s="261" t="s">
        <v>364</v>
      </c>
      <c r="AU2839" s="261" t="s">
        <v>90</v>
      </c>
      <c r="AV2839" s="13" t="s">
        <v>88</v>
      </c>
      <c r="AW2839" s="13" t="s">
        <v>36</v>
      </c>
      <c r="AX2839" s="13" t="s">
        <v>81</v>
      </c>
      <c r="AY2839" s="261" t="s">
        <v>215</v>
      </c>
    </row>
    <row r="2840" s="14" customFormat="1">
      <c r="A2840" s="14"/>
      <c r="B2840" s="262"/>
      <c r="C2840" s="263"/>
      <c r="D2840" s="233" t="s">
        <v>364</v>
      </c>
      <c r="E2840" s="264" t="s">
        <v>1</v>
      </c>
      <c r="F2840" s="265" t="s">
        <v>2679</v>
      </c>
      <c r="G2840" s="263"/>
      <c r="H2840" s="266">
        <v>1.6499999999999999</v>
      </c>
      <c r="I2840" s="267"/>
      <c r="J2840" s="263"/>
      <c r="K2840" s="263"/>
      <c r="L2840" s="268"/>
      <c r="M2840" s="269"/>
      <c r="N2840" s="270"/>
      <c r="O2840" s="270"/>
      <c r="P2840" s="270"/>
      <c r="Q2840" s="270"/>
      <c r="R2840" s="270"/>
      <c r="S2840" s="270"/>
      <c r="T2840" s="271"/>
      <c r="U2840" s="14"/>
      <c r="V2840" s="14"/>
      <c r="W2840" s="14"/>
      <c r="X2840" s="14"/>
      <c r="Y2840" s="14"/>
      <c r="Z2840" s="14"/>
      <c r="AA2840" s="14"/>
      <c r="AB2840" s="14"/>
      <c r="AC2840" s="14"/>
      <c r="AD2840" s="14"/>
      <c r="AE2840" s="14"/>
      <c r="AT2840" s="272" t="s">
        <v>364</v>
      </c>
      <c r="AU2840" s="272" t="s">
        <v>90</v>
      </c>
      <c r="AV2840" s="14" t="s">
        <v>90</v>
      </c>
      <c r="AW2840" s="14" t="s">
        <v>36</v>
      </c>
      <c r="AX2840" s="14" t="s">
        <v>81</v>
      </c>
      <c r="AY2840" s="272" t="s">
        <v>215</v>
      </c>
    </row>
    <row r="2841" s="13" customFormat="1">
      <c r="A2841" s="13"/>
      <c r="B2841" s="252"/>
      <c r="C2841" s="253"/>
      <c r="D2841" s="233" t="s">
        <v>364</v>
      </c>
      <c r="E2841" s="254" t="s">
        <v>1</v>
      </c>
      <c r="F2841" s="255" t="s">
        <v>2680</v>
      </c>
      <c r="G2841" s="253"/>
      <c r="H2841" s="254" t="s">
        <v>1</v>
      </c>
      <c r="I2841" s="256"/>
      <c r="J2841" s="253"/>
      <c r="K2841" s="253"/>
      <c r="L2841" s="257"/>
      <c r="M2841" s="258"/>
      <c r="N2841" s="259"/>
      <c r="O2841" s="259"/>
      <c r="P2841" s="259"/>
      <c r="Q2841" s="259"/>
      <c r="R2841" s="259"/>
      <c r="S2841" s="259"/>
      <c r="T2841" s="260"/>
      <c r="U2841" s="13"/>
      <c r="V2841" s="13"/>
      <c r="W2841" s="13"/>
      <c r="X2841" s="13"/>
      <c r="Y2841" s="13"/>
      <c r="Z2841" s="13"/>
      <c r="AA2841" s="13"/>
      <c r="AB2841" s="13"/>
      <c r="AC2841" s="13"/>
      <c r="AD2841" s="13"/>
      <c r="AE2841" s="13"/>
      <c r="AT2841" s="261" t="s">
        <v>364</v>
      </c>
      <c r="AU2841" s="261" t="s">
        <v>90</v>
      </c>
      <c r="AV2841" s="13" t="s">
        <v>88</v>
      </c>
      <c r="AW2841" s="13" t="s">
        <v>36</v>
      </c>
      <c r="AX2841" s="13" t="s">
        <v>81</v>
      </c>
      <c r="AY2841" s="261" t="s">
        <v>215</v>
      </c>
    </row>
    <row r="2842" s="14" customFormat="1">
      <c r="A2842" s="14"/>
      <c r="B2842" s="262"/>
      <c r="C2842" s="263"/>
      <c r="D2842" s="233" t="s">
        <v>364</v>
      </c>
      <c r="E2842" s="264" t="s">
        <v>1</v>
      </c>
      <c r="F2842" s="265" t="s">
        <v>2677</v>
      </c>
      <c r="G2842" s="263"/>
      <c r="H2842" s="266">
        <v>1.1000000000000001</v>
      </c>
      <c r="I2842" s="267"/>
      <c r="J2842" s="263"/>
      <c r="K2842" s="263"/>
      <c r="L2842" s="268"/>
      <c r="M2842" s="269"/>
      <c r="N2842" s="270"/>
      <c r="O2842" s="270"/>
      <c r="P2842" s="270"/>
      <c r="Q2842" s="270"/>
      <c r="R2842" s="270"/>
      <c r="S2842" s="270"/>
      <c r="T2842" s="271"/>
      <c r="U2842" s="14"/>
      <c r="V2842" s="14"/>
      <c r="W2842" s="14"/>
      <c r="X2842" s="14"/>
      <c r="Y2842" s="14"/>
      <c r="Z2842" s="14"/>
      <c r="AA2842" s="14"/>
      <c r="AB2842" s="14"/>
      <c r="AC2842" s="14"/>
      <c r="AD2842" s="14"/>
      <c r="AE2842" s="14"/>
      <c r="AT2842" s="272" t="s">
        <v>364</v>
      </c>
      <c r="AU2842" s="272" t="s">
        <v>90</v>
      </c>
      <c r="AV2842" s="14" t="s">
        <v>90</v>
      </c>
      <c r="AW2842" s="14" t="s">
        <v>36</v>
      </c>
      <c r="AX2842" s="14" t="s">
        <v>81</v>
      </c>
      <c r="AY2842" s="272" t="s">
        <v>215</v>
      </c>
    </row>
    <row r="2843" s="15" customFormat="1">
      <c r="A2843" s="15"/>
      <c r="B2843" s="273"/>
      <c r="C2843" s="274"/>
      <c r="D2843" s="233" t="s">
        <v>364</v>
      </c>
      <c r="E2843" s="275" t="s">
        <v>1</v>
      </c>
      <c r="F2843" s="276" t="s">
        <v>368</v>
      </c>
      <c r="G2843" s="274"/>
      <c r="H2843" s="277">
        <v>13.15</v>
      </c>
      <c r="I2843" s="278"/>
      <c r="J2843" s="274"/>
      <c r="K2843" s="274"/>
      <c r="L2843" s="279"/>
      <c r="M2843" s="280"/>
      <c r="N2843" s="281"/>
      <c r="O2843" s="281"/>
      <c r="P2843" s="281"/>
      <c r="Q2843" s="281"/>
      <c r="R2843" s="281"/>
      <c r="S2843" s="281"/>
      <c r="T2843" s="282"/>
      <c r="U2843" s="15"/>
      <c r="V2843" s="15"/>
      <c r="W2843" s="15"/>
      <c r="X2843" s="15"/>
      <c r="Y2843" s="15"/>
      <c r="Z2843" s="15"/>
      <c r="AA2843" s="15"/>
      <c r="AB2843" s="15"/>
      <c r="AC2843" s="15"/>
      <c r="AD2843" s="15"/>
      <c r="AE2843" s="15"/>
      <c r="AT2843" s="283" t="s">
        <v>364</v>
      </c>
      <c r="AU2843" s="283" t="s">
        <v>90</v>
      </c>
      <c r="AV2843" s="15" t="s">
        <v>214</v>
      </c>
      <c r="AW2843" s="15" t="s">
        <v>36</v>
      </c>
      <c r="AX2843" s="15" t="s">
        <v>88</v>
      </c>
      <c r="AY2843" s="283" t="s">
        <v>215</v>
      </c>
    </row>
    <row r="2844" s="2" customFormat="1" ht="37.8" customHeight="1">
      <c r="A2844" s="39"/>
      <c r="B2844" s="40"/>
      <c r="C2844" s="295" t="s">
        <v>2681</v>
      </c>
      <c r="D2844" s="295" t="s">
        <v>539</v>
      </c>
      <c r="E2844" s="296" t="s">
        <v>2682</v>
      </c>
      <c r="F2844" s="297" t="s">
        <v>2683</v>
      </c>
      <c r="G2844" s="298" t="s">
        <v>797</v>
      </c>
      <c r="H2844" s="299">
        <v>14.465</v>
      </c>
      <c r="I2844" s="300"/>
      <c r="J2844" s="301">
        <f>ROUND(I2844*H2844,2)</f>
        <v>0</v>
      </c>
      <c r="K2844" s="297" t="s">
        <v>359</v>
      </c>
      <c r="L2844" s="302"/>
      <c r="M2844" s="303" t="s">
        <v>1</v>
      </c>
      <c r="N2844" s="304" t="s">
        <v>46</v>
      </c>
      <c r="O2844" s="92"/>
      <c r="P2844" s="229">
        <f>O2844*H2844</f>
        <v>0</v>
      </c>
      <c r="Q2844" s="229">
        <v>0.012</v>
      </c>
      <c r="R2844" s="229">
        <f>Q2844*H2844</f>
        <v>0.17358000000000001</v>
      </c>
      <c r="S2844" s="229">
        <v>0</v>
      </c>
      <c r="T2844" s="230">
        <f>S2844*H2844</f>
        <v>0</v>
      </c>
      <c r="U2844" s="39"/>
      <c r="V2844" s="39"/>
      <c r="W2844" s="39"/>
      <c r="X2844" s="39"/>
      <c r="Y2844" s="39"/>
      <c r="Z2844" s="39"/>
      <c r="AA2844" s="39"/>
      <c r="AB2844" s="39"/>
      <c r="AC2844" s="39"/>
      <c r="AD2844" s="39"/>
      <c r="AE2844" s="39"/>
      <c r="AR2844" s="231" t="s">
        <v>676</v>
      </c>
      <c r="AT2844" s="231" t="s">
        <v>539</v>
      </c>
      <c r="AU2844" s="231" t="s">
        <v>90</v>
      </c>
      <c r="AY2844" s="18" t="s">
        <v>215</v>
      </c>
      <c r="BE2844" s="232">
        <f>IF(N2844="základní",J2844,0)</f>
        <v>0</v>
      </c>
      <c r="BF2844" s="232">
        <f>IF(N2844="snížená",J2844,0)</f>
        <v>0</v>
      </c>
      <c r="BG2844" s="232">
        <f>IF(N2844="zákl. přenesená",J2844,0)</f>
        <v>0</v>
      </c>
      <c r="BH2844" s="232">
        <f>IF(N2844="sníž. přenesená",J2844,0)</f>
        <v>0</v>
      </c>
      <c r="BI2844" s="232">
        <f>IF(N2844="nulová",J2844,0)</f>
        <v>0</v>
      </c>
      <c r="BJ2844" s="18" t="s">
        <v>88</v>
      </c>
      <c r="BK2844" s="232">
        <f>ROUND(I2844*H2844,2)</f>
        <v>0</v>
      </c>
      <c r="BL2844" s="18" t="s">
        <v>291</v>
      </c>
      <c r="BM2844" s="231" t="s">
        <v>2684</v>
      </c>
    </row>
    <row r="2845" s="2" customFormat="1">
      <c r="A2845" s="39"/>
      <c r="B2845" s="40"/>
      <c r="C2845" s="41"/>
      <c r="D2845" s="233" t="s">
        <v>221</v>
      </c>
      <c r="E2845" s="41"/>
      <c r="F2845" s="234" t="s">
        <v>2683</v>
      </c>
      <c r="G2845" s="41"/>
      <c r="H2845" s="41"/>
      <c r="I2845" s="235"/>
      <c r="J2845" s="41"/>
      <c r="K2845" s="41"/>
      <c r="L2845" s="45"/>
      <c r="M2845" s="236"/>
      <c r="N2845" s="237"/>
      <c r="O2845" s="92"/>
      <c r="P2845" s="92"/>
      <c r="Q2845" s="92"/>
      <c r="R2845" s="92"/>
      <c r="S2845" s="92"/>
      <c r="T2845" s="93"/>
      <c r="U2845" s="39"/>
      <c r="V2845" s="39"/>
      <c r="W2845" s="39"/>
      <c r="X2845" s="39"/>
      <c r="Y2845" s="39"/>
      <c r="Z2845" s="39"/>
      <c r="AA2845" s="39"/>
      <c r="AB2845" s="39"/>
      <c r="AC2845" s="39"/>
      <c r="AD2845" s="39"/>
      <c r="AE2845" s="39"/>
      <c r="AT2845" s="18" t="s">
        <v>221</v>
      </c>
      <c r="AU2845" s="18" t="s">
        <v>90</v>
      </c>
    </row>
    <row r="2846" s="14" customFormat="1">
      <c r="A2846" s="14"/>
      <c r="B2846" s="262"/>
      <c r="C2846" s="263"/>
      <c r="D2846" s="233" t="s">
        <v>364</v>
      </c>
      <c r="E2846" s="264" t="s">
        <v>1</v>
      </c>
      <c r="F2846" s="265" t="s">
        <v>2685</v>
      </c>
      <c r="G2846" s="263"/>
      <c r="H2846" s="266">
        <v>14.465</v>
      </c>
      <c r="I2846" s="267"/>
      <c r="J2846" s="263"/>
      <c r="K2846" s="263"/>
      <c r="L2846" s="268"/>
      <c r="M2846" s="269"/>
      <c r="N2846" s="270"/>
      <c r="O2846" s="270"/>
      <c r="P2846" s="270"/>
      <c r="Q2846" s="270"/>
      <c r="R2846" s="270"/>
      <c r="S2846" s="270"/>
      <c r="T2846" s="271"/>
      <c r="U2846" s="14"/>
      <c r="V2846" s="14"/>
      <c r="W2846" s="14"/>
      <c r="X2846" s="14"/>
      <c r="Y2846" s="14"/>
      <c r="Z2846" s="14"/>
      <c r="AA2846" s="14"/>
      <c r="AB2846" s="14"/>
      <c r="AC2846" s="14"/>
      <c r="AD2846" s="14"/>
      <c r="AE2846" s="14"/>
      <c r="AT2846" s="272" t="s">
        <v>364</v>
      </c>
      <c r="AU2846" s="272" t="s">
        <v>90</v>
      </c>
      <c r="AV2846" s="14" t="s">
        <v>90</v>
      </c>
      <c r="AW2846" s="14" t="s">
        <v>36</v>
      </c>
      <c r="AX2846" s="14" t="s">
        <v>81</v>
      </c>
      <c r="AY2846" s="272" t="s">
        <v>215</v>
      </c>
    </row>
    <row r="2847" s="15" customFormat="1">
      <c r="A2847" s="15"/>
      <c r="B2847" s="273"/>
      <c r="C2847" s="274"/>
      <c r="D2847" s="233" t="s">
        <v>364</v>
      </c>
      <c r="E2847" s="275" t="s">
        <v>1</v>
      </c>
      <c r="F2847" s="276" t="s">
        <v>368</v>
      </c>
      <c r="G2847" s="274"/>
      <c r="H2847" s="277">
        <v>14.465</v>
      </c>
      <c r="I2847" s="278"/>
      <c r="J2847" s="274"/>
      <c r="K2847" s="274"/>
      <c r="L2847" s="279"/>
      <c r="M2847" s="280"/>
      <c r="N2847" s="281"/>
      <c r="O2847" s="281"/>
      <c r="P2847" s="281"/>
      <c r="Q2847" s="281"/>
      <c r="R2847" s="281"/>
      <c r="S2847" s="281"/>
      <c r="T2847" s="282"/>
      <c r="U2847" s="15"/>
      <c r="V2847" s="15"/>
      <c r="W2847" s="15"/>
      <c r="X2847" s="15"/>
      <c r="Y2847" s="15"/>
      <c r="Z2847" s="15"/>
      <c r="AA2847" s="15"/>
      <c r="AB2847" s="15"/>
      <c r="AC2847" s="15"/>
      <c r="AD2847" s="15"/>
      <c r="AE2847" s="15"/>
      <c r="AT2847" s="283" t="s">
        <v>364</v>
      </c>
      <c r="AU2847" s="283" t="s">
        <v>90</v>
      </c>
      <c r="AV2847" s="15" t="s">
        <v>214</v>
      </c>
      <c r="AW2847" s="15" t="s">
        <v>36</v>
      </c>
      <c r="AX2847" s="15" t="s">
        <v>88</v>
      </c>
      <c r="AY2847" s="283" t="s">
        <v>215</v>
      </c>
    </row>
    <row r="2848" s="2" customFormat="1" ht="24.15" customHeight="1">
      <c r="A2848" s="39"/>
      <c r="B2848" s="40"/>
      <c r="C2848" s="220" t="s">
        <v>2686</v>
      </c>
      <c r="D2848" s="220" t="s">
        <v>216</v>
      </c>
      <c r="E2848" s="221" t="s">
        <v>2687</v>
      </c>
      <c r="F2848" s="222" t="s">
        <v>2688</v>
      </c>
      <c r="G2848" s="223" t="s">
        <v>583</v>
      </c>
      <c r="H2848" s="224">
        <v>18.731000000000002</v>
      </c>
      <c r="I2848" s="225"/>
      <c r="J2848" s="226">
        <f>ROUND(I2848*H2848,2)</f>
        <v>0</v>
      </c>
      <c r="K2848" s="222" t="s">
        <v>359</v>
      </c>
      <c r="L2848" s="45"/>
      <c r="M2848" s="227" t="s">
        <v>1</v>
      </c>
      <c r="N2848" s="228" t="s">
        <v>46</v>
      </c>
      <c r="O2848" s="92"/>
      <c r="P2848" s="229">
        <f>O2848*H2848</f>
        <v>0</v>
      </c>
      <c r="Q2848" s="229">
        <v>0</v>
      </c>
      <c r="R2848" s="229">
        <f>Q2848*H2848</f>
        <v>0</v>
      </c>
      <c r="S2848" s="229">
        <v>0</v>
      </c>
      <c r="T2848" s="230">
        <f>S2848*H2848</f>
        <v>0</v>
      </c>
      <c r="U2848" s="39"/>
      <c r="V2848" s="39"/>
      <c r="W2848" s="39"/>
      <c r="X2848" s="39"/>
      <c r="Y2848" s="39"/>
      <c r="Z2848" s="39"/>
      <c r="AA2848" s="39"/>
      <c r="AB2848" s="39"/>
      <c r="AC2848" s="39"/>
      <c r="AD2848" s="39"/>
      <c r="AE2848" s="39"/>
      <c r="AR2848" s="231" t="s">
        <v>291</v>
      </c>
      <c r="AT2848" s="231" t="s">
        <v>216</v>
      </c>
      <c r="AU2848" s="231" t="s">
        <v>90</v>
      </c>
      <c r="AY2848" s="18" t="s">
        <v>215</v>
      </c>
      <c r="BE2848" s="232">
        <f>IF(N2848="základní",J2848,0)</f>
        <v>0</v>
      </c>
      <c r="BF2848" s="232">
        <f>IF(N2848="snížená",J2848,0)</f>
        <v>0</v>
      </c>
      <c r="BG2848" s="232">
        <f>IF(N2848="zákl. přenesená",J2848,0)</f>
        <v>0</v>
      </c>
      <c r="BH2848" s="232">
        <f>IF(N2848="sníž. přenesená",J2848,0)</f>
        <v>0</v>
      </c>
      <c r="BI2848" s="232">
        <f>IF(N2848="nulová",J2848,0)</f>
        <v>0</v>
      </c>
      <c r="BJ2848" s="18" t="s">
        <v>88</v>
      </c>
      <c r="BK2848" s="232">
        <f>ROUND(I2848*H2848,2)</f>
        <v>0</v>
      </c>
      <c r="BL2848" s="18" t="s">
        <v>291</v>
      </c>
      <c r="BM2848" s="231" t="s">
        <v>2689</v>
      </c>
    </row>
    <row r="2849" s="2" customFormat="1">
      <c r="A2849" s="39"/>
      <c r="B2849" s="40"/>
      <c r="C2849" s="41"/>
      <c r="D2849" s="233" t="s">
        <v>221</v>
      </c>
      <c r="E2849" s="41"/>
      <c r="F2849" s="234" t="s">
        <v>2690</v>
      </c>
      <c r="G2849" s="41"/>
      <c r="H2849" s="41"/>
      <c r="I2849" s="235"/>
      <c r="J2849" s="41"/>
      <c r="K2849" s="41"/>
      <c r="L2849" s="45"/>
      <c r="M2849" s="236"/>
      <c r="N2849" s="237"/>
      <c r="O2849" s="92"/>
      <c r="P2849" s="92"/>
      <c r="Q2849" s="92"/>
      <c r="R2849" s="92"/>
      <c r="S2849" s="92"/>
      <c r="T2849" s="93"/>
      <c r="U2849" s="39"/>
      <c r="V2849" s="39"/>
      <c r="W2849" s="39"/>
      <c r="X2849" s="39"/>
      <c r="Y2849" s="39"/>
      <c r="Z2849" s="39"/>
      <c r="AA2849" s="39"/>
      <c r="AB2849" s="39"/>
      <c r="AC2849" s="39"/>
      <c r="AD2849" s="39"/>
      <c r="AE2849" s="39"/>
      <c r="AT2849" s="18" t="s">
        <v>221</v>
      </c>
      <c r="AU2849" s="18" t="s">
        <v>90</v>
      </c>
    </row>
    <row r="2850" s="2" customFormat="1">
      <c r="A2850" s="39"/>
      <c r="B2850" s="40"/>
      <c r="C2850" s="41"/>
      <c r="D2850" s="250" t="s">
        <v>362</v>
      </c>
      <c r="E2850" s="41"/>
      <c r="F2850" s="251" t="s">
        <v>2691</v>
      </c>
      <c r="G2850" s="41"/>
      <c r="H2850" s="41"/>
      <c r="I2850" s="235"/>
      <c r="J2850" s="41"/>
      <c r="K2850" s="41"/>
      <c r="L2850" s="45"/>
      <c r="M2850" s="236"/>
      <c r="N2850" s="237"/>
      <c r="O2850" s="92"/>
      <c r="P2850" s="92"/>
      <c r="Q2850" s="92"/>
      <c r="R2850" s="92"/>
      <c r="S2850" s="92"/>
      <c r="T2850" s="93"/>
      <c r="U2850" s="39"/>
      <c r="V2850" s="39"/>
      <c r="W2850" s="39"/>
      <c r="X2850" s="39"/>
      <c r="Y2850" s="39"/>
      <c r="Z2850" s="39"/>
      <c r="AA2850" s="39"/>
      <c r="AB2850" s="39"/>
      <c r="AC2850" s="39"/>
      <c r="AD2850" s="39"/>
      <c r="AE2850" s="39"/>
      <c r="AT2850" s="18" t="s">
        <v>362</v>
      </c>
      <c r="AU2850" s="18" t="s">
        <v>90</v>
      </c>
    </row>
    <row r="2851" s="11" customFormat="1" ht="22.8" customHeight="1">
      <c r="A2851" s="11"/>
      <c r="B2851" s="206"/>
      <c r="C2851" s="207"/>
      <c r="D2851" s="208" t="s">
        <v>80</v>
      </c>
      <c r="E2851" s="248" t="s">
        <v>2692</v>
      </c>
      <c r="F2851" s="248" t="s">
        <v>2693</v>
      </c>
      <c r="G2851" s="207"/>
      <c r="H2851" s="207"/>
      <c r="I2851" s="210"/>
      <c r="J2851" s="249">
        <f>BK2851</f>
        <v>0</v>
      </c>
      <c r="K2851" s="207"/>
      <c r="L2851" s="212"/>
      <c r="M2851" s="213"/>
      <c r="N2851" s="214"/>
      <c r="O2851" s="214"/>
      <c r="P2851" s="215">
        <f>SUM(P2852:P2882)</f>
        <v>0</v>
      </c>
      <c r="Q2851" s="214"/>
      <c r="R2851" s="215">
        <f>SUM(R2852:R2882)</f>
        <v>3.8121612000000002</v>
      </c>
      <c r="S2851" s="214"/>
      <c r="T2851" s="216">
        <f>SUM(T2852:T2882)</f>
        <v>0</v>
      </c>
      <c r="U2851" s="11"/>
      <c r="V2851" s="11"/>
      <c r="W2851" s="11"/>
      <c r="X2851" s="11"/>
      <c r="Y2851" s="11"/>
      <c r="Z2851" s="11"/>
      <c r="AA2851" s="11"/>
      <c r="AB2851" s="11"/>
      <c r="AC2851" s="11"/>
      <c r="AD2851" s="11"/>
      <c r="AE2851" s="11"/>
      <c r="AR2851" s="217" t="s">
        <v>90</v>
      </c>
      <c r="AT2851" s="218" t="s">
        <v>80</v>
      </c>
      <c r="AU2851" s="218" t="s">
        <v>88</v>
      </c>
      <c r="AY2851" s="217" t="s">
        <v>215</v>
      </c>
      <c r="BK2851" s="219">
        <f>SUM(BK2852:BK2882)</f>
        <v>0</v>
      </c>
    </row>
    <row r="2852" s="2" customFormat="1" ht="37.8" customHeight="1">
      <c r="A2852" s="39"/>
      <c r="B2852" s="40"/>
      <c r="C2852" s="220" t="s">
        <v>2694</v>
      </c>
      <c r="D2852" s="220" t="s">
        <v>216</v>
      </c>
      <c r="E2852" s="221" t="s">
        <v>2695</v>
      </c>
      <c r="F2852" s="222" t="s">
        <v>2696</v>
      </c>
      <c r="G2852" s="223" t="s">
        <v>523</v>
      </c>
      <c r="H2852" s="224">
        <v>325.74000000000001</v>
      </c>
      <c r="I2852" s="225"/>
      <c r="J2852" s="226">
        <f>ROUND(I2852*H2852,2)</f>
        <v>0</v>
      </c>
      <c r="K2852" s="222" t="s">
        <v>359</v>
      </c>
      <c r="L2852" s="45"/>
      <c r="M2852" s="227" t="s">
        <v>1</v>
      </c>
      <c r="N2852" s="228" t="s">
        <v>46</v>
      </c>
      <c r="O2852" s="92"/>
      <c r="P2852" s="229">
        <f>O2852*H2852</f>
        <v>0</v>
      </c>
      <c r="Q2852" s="229">
        <v>0.0070600000000000003</v>
      </c>
      <c r="R2852" s="229">
        <f>Q2852*H2852</f>
        <v>2.2997244000000001</v>
      </c>
      <c r="S2852" s="229">
        <v>0</v>
      </c>
      <c r="T2852" s="230">
        <f>S2852*H2852</f>
        <v>0</v>
      </c>
      <c r="U2852" s="39"/>
      <c r="V2852" s="39"/>
      <c r="W2852" s="39"/>
      <c r="X2852" s="39"/>
      <c r="Y2852" s="39"/>
      <c r="Z2852" s="39"/>
      <c r="AA2852" s="39"/>
      <c r="AB2852" s="39"/>
      <c r="AC2852" s="39"/>
      <c r="AD2852" s="39"/>
      <c r="AE2852" s="39"/>
      <c r="AR2852" s="231" t="s">
        <v>291</v>
      </c>
      <c r="AT2852" s="231" t="s">
        <v>216</v>
      </c>
      <c r="AU2852" s="231" t="s">
        <v>90</v>
      </c>
      <c r="AY2852" s="18" t="s">
        <v>215</v>
      </c>
      <c r="BE2852" s="232">
        <f>IF(N2852="základní",J2852,0)</f>
        <v>0</v>
      </c>
      <c r="BF2852" s="232">
        <f>IF(N2852="snížená",J2852,0)</f>
        <v>0</v>
      </c>
      <c r="BG2852" s="232">
        <f>IF(N2852="zákl. přenesená",J2852,0)</f>
        <v>0</v>
      </c>
      <c r="BH2852" s="232">
        <f>IF(N2852="sníž. přenesená",J2852,0)</f>
        <v>0</v>
      </c>
      <c r="BI2852" s="232">
        <f>IF(N2852="nulová",J2852,0)</f>
        <v>0</v>
      </c>
      <c r="BJ2852" s="18" t="s">
        <v>88</v>
      </c>
      <c r="BK2852" s="232">
        <f>ROUND(I2852*H2852,2)</f>
        <v>0</v>
      </c>
      <c r="BL2852" s="18" t="s">
        <v>291</v>
      </c>
      <c r="BM2852" s="231" t="s">
        <v>2697</v>
      </c>
    </row>
    <row r="2853" s="2" customFormat="1">
      <c r="A2853" s="39"/>
      <c r="B2853" s="40"/>
      <c r="C2853" s="41"/>
      <c r="D2853" s="233" t="s">
        <v>221</v>
      </c>
      <c r="E2853" s="41"/>
      <c r="F2853" s="234" t="s">
        <v>2698</v>
      </c>
      <c r="G2853" s="41"/>
      <c r="H2853" s="41"/>
      <c r="I2853" s="235"/>
      <c r="J2853" s="41"/>
      <c r="K2853" s="41"/>
      <c r="L2853" s="45"/>
      <c r="M2853" s="236"/>
      <c r="N2853" s="237"/>
      <c r="O2853" s="92"/>
      <c r="P2853" s="92"/>
      <c r="Q2853" s="92"/>
      <c r="R2853" s="92"/>
      <c r="S2853" s="92"/>
      <c r="T2853" s="93"/>
      <c r="U2853" s="39"/>
      <c r="V2853" s="39"/>
      <c r="W2853" s="39"/>
      <c r="X2853" s="39"/>
      <c r="Y2853" s="39"/>
      <c r="Z2853" s="39"/>
      <c r="AA2853" s="39"/>
      <c r="AB2853" s="39"/>
      <c r="AC2853" s="39"/>
      <c r="AD2853" s="39"/>
      <c r="AE2853" s="39"/>
      <c r="AT2853" s="18" t="s">
        <v>221</v>
      </c>
      <c r="AU2853" s="18" t="s">
        <v>90</v>
      </c>
    </row>
    <row r="2854" s="2" customFormat="1">
      <c r="A2854" s="39"/>
      <c r="B2854" s="40"/>
      <c r="C2854" s="41"/>
      <c r="D2854" s="250" t="s">
        <v>362</v>
      </c>
      <c r="E2854" s="41"/>
      <c r="F2854" s="251" t="s">
        <v>2699</v>
      </c>
      <c r="G2854" s="41"/>
      <c r="H2854" s="41"/>
      <c r="I2854" s="235"/>
      <c r="J2854" s="41"/>
      <c r="K2854" s="41"/>
      <c r="L2854" s="45"/>
      <c r="M2854" s="236"/>
      <c r="N2854" s="237"/>
      <c r="O2854" s="92"/>
      <c r="P2854" s="92"/>
      <c r="Q2854" s="92"/>
      <c r="R2854" s="92"/>
      <c r="S2854" s="92"/>
      <c r="T2854" s="93"/>
      <c r="U2854" s="39"/>
      <c r="V2854" s="39"/>
      <c r="W2854" s="39"/>
      <c r="X2854" s="39"/>
      <c r="Y2854" s="39"/>
      <c r="Z2854" s="39"/>
      <c r="AA2854" s="39"/>
      <c r="AB2854" s="39"/>
      <c r="AC2854" s="39"/>
      <c r="AD2854" s="39"/>
      <c r="AE2854" s="39"/>
      <c r="AT2854" s="18" t="s">
        <v>362</v>
      </c>
      <c r="AU2854" s="18" t="s">
        <v>90</v>
      </c>
    </row>
    <row r="2855" s="13" customFormat="1">
      <c r="A2855" s="13"/>
      <c r="B2855" s="252"/>
      <c r="C2855" s="253"/>
      <c r="D2855" s="233" t="s">
        <v>364</v>
      </c>
      <c r="E2855" s="254" t="s">
        <v>1</v>
      </c>
      <c r="F2855" s="255" t="s">
        <v>2700</v>
      </c>
      <c r="G2855" s="253"/>
      <c r="H2855" s="254" t="s">
        <v>1</v>
      </c>
      <c r="I2855" s="256"/>
      <c r="J2855" s="253"/>
      <c r="K2855" s="253"/>
      <c r="L2855" s="257"/>
      <c r="M2855" s="258"/>
      <c r="N2855" s="259"/>
      <c r="O2855" s="259"/>
      <c r="P2855" s="259"/>
      <c r="Q2855" s="259"/>
      <c r="R2855" s="259"/>
      <c r="S2855" s="259"/>
      <c r="T2855" s="260"/>
      <c r="U2855" s="13"/>
      <c r="V2855" s="13"/>
      <c r="W2855" s="13"/>
      <c r="X2855" s="13"/>
      <c r="Y2855" s="13"/>
      <c r="Z2855" s="13"/>
      <c r="AA2855" s="13"/>
      <c r="AB2855" s="13"/>
      <c r="AC2855" s="13"/>
      <c r="AD2855" s="13"/>
      <c r="AE2855" s="13"/>
      <c r="AT2855" s="261" t="s">
        <v>364</v>
      </c>
      <c r="AU2855" s="261" t="s">
        <v>90</v>
      </c>
      <c r="AV2855" s="13" t="s">
        <v>88</v>
      </c>
      <c r="AW2855" s="13" t="s">
        <v>36</v>
      </c>
      <c r="AX2855" s="13" t="s">
        <v>81</v>
      </c>
      <c r="AY2855" s="261" t="s">
        <v>215</v>
      </c>
    </row>
    <row r="2856" s="13" customFormat="1">
      <c r="A2856" s="13"/>
      <c r="B2856" s="252"/>
      <c r="C2856" s="253"/>
      <c r="D2856" s="233" t="s">
        <v>364</v>
      </c>
      <c r="E2856" s="254" t="s">
        <v>1</v>
      </c>
      <c r="F2856" s="255" t="s">
        <v>822</v>
      </c>
      <c r="G2856" s="253"/>
      <c r="H2856" s="254" t="s">
        <v>1</v>
      </c>
      <c r="I2856" s="256"/>
      <c r="J2856" s="253"/>
      <c r="K2856" s="253"/>
      <c r="L2856" s="257"/>
      <c r="M2856" s="258"/>
      <c r="N2856" s="259"/>
      <c r="O2856" s="259"/>
      <c r="P2856" s="259"/>
      <c r="Q2856" s="259"/>
      <c r="R2856" s="259"/>
      <c r="S2856" s="259"/>
      <c r="T2856" s="260"/>
      <c r="U2856" s="13"/>
      <c r="V2856" s="13"/>
      <c r="W2856" s="13"/>
      <c r="X2856" s="13"/>
      <c r="Y2856" s="13"/>
      <c r="Z2856" s="13"/>
      <c r="AA2856" s="13"/>
      <c r="AB2856" s="13"/>
      <c r="AC2856" s="13"/>
      <c r="AD2856" s="13"/>
      <c r="AE2856" s="13"/>
      <c r="AT2856" s="261" t="s">
        <v>364</v>
      </c>
      <c r="AU2856" s="261" t="s">
        <v>90</v>
      </c>
      <c r="AV2856" s="13" t="s">
        <v>88</v>
      </c>
      <c r="AW2856" s="13" t="s">
        <v>36</v>
      </c>
      <c r="AX2856" s="13" t="s">
        <v>81</v>
      </c>
      <c r="AY2856" s="261" t="s">
        <v>215</v>
      </c>
    </row>
    <row r="2857" s="14" customFormat="1">
      <c r="A2857" s="14"/>
      <c r="B2857" s="262"/>
      <c r="C2857" s="263"/>
      <c r="D2857" s="233" t="s">
        <v>364</v>
      </c>
      <c r="E2857" s="264" t="s">
        <v>1</v>
      </c>
      <c r="F2857" s="265" t="s">
        <v>2701</v>
      </c>
      <c r="G2857" s="263"/>
      <c r="H2857" s="266">
        <v>122.56</v>
      </c>
      <c r="I2857" s="267"/>
      <c r="J2857" s="263"/>
      <c r="K2857" s="263"/>
      <c r="L2857" s="268"/>
      <c r="M2857" s="269"/>
      <c r="N2857" s="270"/>
      <c r="O2857" s="270"/>
      <c r="P2857" s="270"/>
      <c r="Q2857" s="270"/>
      <c r="R2857" s="270"/>
      <c r="S2857" s="270"/>
      <c r="T2857" s="271"/>
      <c r="U2857" s="14"/>
      <c r="V2857" s="14"/>
      <c r="W2857" s="14"/>
      <c r="X2857" s="14"/>
      <c r="Y2857" s="14"/>
      <c r="Z2857" s="14"/>
      <c r="AA2857" s="14"/>
      <c r="AB2857" s="14"/>
      <c r="AC2857" s="14"/>
      <c r="AD2857" s="14"/>
      <c r="AE2857" s="14"/>
      <c r="AT2857" s="272" t="s">
        <v>364</v>
      </c>
      <c r="AU2857" s="272" t="s">
        <v>90</v>
      </c>
      <c r="AV2857" s="14" t="s">
        <v>90</v>
      </c>
      <c r="AW2857" s="14" t="s">
        <v>36</v>
      </c>
      <c r="AX2857" s="14" t="s">
        <v>81</v>
      </c>
      <c r="AY2857" s="272" t="s">
        <v>215</v>
      </c>
    </row>
    <row r="2858" s="16" customFormat="1">
      <c r="A2858" s="16"/>
      <c r="B2858" s="284"/>
      <c r="C2858" s="285"/>
      <c r="D2858" s="233" t="s">
        <v>364</v>
      </c>
      <c r="E2858" s="286" t="s">
        <v>1</v>
      </c>
      <c r="F2858" s="287" t="s">
        <v>403</v>
      </c>
      <c r="G2858" s="285"/>
      <c r="H2858" s="288">
        <v>122.56</v>
      </c>
      <c r="I2858" s="289"/>
      <c r="J2858" s="285"/>
      <c r="K2858" s="285"/>
      <c r="L2858" s="290"/>
      <c r="M2858" s="291"/>
      <c r="N2858" s="292"/>
      <c r="O2858" s="292"/>
      <c r="P2858" s="292"/>
      <c r="Q2858" s="292"/>
      <c r="R2858" s="292"/>
      <c r="S2858" s="292"/>
      <c r="T2858" s="293"/>
      <c r="U2858" s="16"/>
      <c r="V2858" s="16"/>
      <c r="W2858" s="16"/>
      <c r="X2858" s="16"/>
      <c r="Y2858" s="16"/>
      <c r="Z2858" s="16"/>
      <c r="AA2858" s="16"/>
      <c r="AB2858" s="16"/>
      <c r="AC2858" s="16"/>
      <c r="AD2858" s="16"/>
      <c r="AE2858" s="16"/>
      <c r="AT2858" s="294" t="s">
        <v>364</v>
      </c>
      <c r="AU2858" s="294" t="s">
        <v>90</v>
      </c>
      <c r="AV2858" s="16" t="s">
        <v>227</v>
      </c>
      <c r="AW2858" s="16" t="s">
        <v>36</v>
      </c>
      <c r="AX2858" s="16" t="s">
        <v>81</v>
      </c>
      <c r="AY2858" s="294" t="s">
        <v>215</v>
      </c>
    </row>
    <row r="2859" s="13" customFormat="1">
      <c r="A2859" s="13"/>
      <c r="B2859" s="252"/>
      <c r="C2859" s="253"/>
      <c r="D2859" s="233" t="s">
        <v>364</v>
      </c>
      <c r="E2859" s="254" t="s">
        <v>1</v>
      </c>
      <c r="F2859" s="255" t="s">
        <v>853</v>
      </c>
      <c r="G2859" s="253"/>
      <c r="H2859" s="254" t="s">
        <v>1</v>
      </c>
      <c r="I2859" s="256"/>
      <c r="J2859" s="253"/>
      <c r="K2859" s="253"/>
      <c r="L2859" s="257"/>
      <c r="M2859" s="258"/>
      <c r="N2859" s="259"/>
      <c r="O2859" s="259"/>
      <c r="P2859" s="259"/>
      <c r="Q2859" s="259"/>
      <c r="R2859" s="259"/>
      <c r="S2859" s="259"/>
      <c r="T2859" s="260"/>
      <c r="U2859" s="13"/>
      <c r="V2859" s="13"/>
      <c r="W2859" s="13"/>
      <c r="X2859" s="13"/>
      <c r="Y2859" s="13"/>
      <c r="Z2859" s="13"/>
      <c r="AA2859" s="13"/>
      <c r="AB2859" s="13"/>
      <c r="AC2859" s="13"/>
      <c r="AD2859" s="13"/>
      <c r="AE2859" s="13"/>
      <c r="AT2859" s="261" t="s">
        <v>364</v>
      </c>
      <c r="AU2859" s="261" t="s">
        <v>90</v>
      </c>
      <c r="AV2859" s="13" t="s">
        <v>88</v>
      </c>
      <c r="AW2859" s="13" t="s">
        <v>36</v>
      </c>
      <c r="AX2859" s="13" t="s">
        <v>81</v>
      </c>
      <c r="AY2859" s="261" t="s">
        <v>215</v>
      </c>
    </row>
    <row r="2860" s="14" customFormat="1">
      <c r="A2860" s="14"/>
      <c r="B2860" s="262"/>
      <c r="C2860" s="263"/>
      <c r="D2860" s="233" t="s">
        <v>364</v>
      </c>
      <c r="E2860" s="264" t="s">
        <v>1</v>
      </c>
      <c r="F2860" s="265" t="s">
        <v>2702</v>
      </c>
      <c r="G2860" s="263"/>
      <c r="H2860" s="266">
        <v>203.18000000000001</v>
      </c>
      <c r="I2860" s="267"/>
      <c r="J2860" s="263"/>
      <c r="K2860" s="263"/>
      <c r="L2860" s="268"/>
      <c r="M2860" s="269"/>
      <c r="N2860" s="270"/>
      <c r="O2860" s="270"/>
      <c r="P2860" s="270"/>
      <c r="Q2860" s="270"/>
      <c r="R2860" s="270"/>
      <c r="S2860" s="270"/>
      <c r="T2860" s="271"/>
      <c r="U2860" s="14"/>
      <c r="V2860" s="14"/>
      <c r="W2860" s="14"/>
      <c r="X2860" s="14"/>
      <c r="Y2860" s="14"/>
      <c r="Z2860" s="14"/>
      <c r="AA2860" s="14"/>
      <c r="AB2860" s="14"/>
      <c r="AC2860" s="14"/>
      <c r="AD2860" s="14"/>
      <c r="AE2860" s="14"/>
      <c r="AT2860" s="272" t="s">
        <v>364</v>
      </c>
      <c r="AU2860" s="272" t="s">
        <v>90</v>
      </c>
      <c r="AV2860" s="14" t="s">
        <v>90</v>
      </c>
      <c r="AW2860" s="14" t="s">
        <v>36</v>
      </c>
      <c r="AX2860" s="14" t="s">
        <v>81</v>
      </c>
      <c r="AY2860" s="272" t="s">
        <v>215</v>
      </c>
    </row>
    <row r="2861" s="16" customFormat="1">
      <c r="A2861" s="16"/>
      <c r="B2861" s="284"/>
      <c r="C2861" s="285"/>
      <c r="D2861" s="233" t="s">
        <v>364</v>
      </c>
      <c r="E2861" s="286" t="s">
        <v>1</v>
      </c>
      <c r="F2861" s="287" t="s">
        <v>403</v>
      </c>
      <c r="G2861" s="285"/>
      <c r="H2861" s="288">
        <v>203.18000000000001</v>
      </c>
      <c r="I2861" s="289"/>
      <c r="J2861" s="285"/>
      <c r="K2861" s="285"/>
      <c r="L2861" s="290"/>
      <c r="M2861" s="291"/>
      <c r="N2861" s="292"/>
      <c r="O2861" s="292"/>
      <c r="P2861" s="292"/>
      <c r="Q2861" s="292"/>
      <c r="R2861" s="292"/>
      <c r="S2861" s="292"/>
      <c r="T2861" s="293"/>
      <c r="U2861" s="16"/>
      <c r="V2861" s="16"/>
      <c r="W2861" s="16"/>
      <c r="X2861" s="16"/>
      <c r="Y2861" s="16"/>
      <c r="Z2861" s="16"/>
      <c r="AA2861" s="16"/>
      <c r="AB2861" s="16"/>
      <c r="AC2861" s="16"/>
      <c r="AD2861" s="16"/>
      <c r="AE2861" s="16"/>
      <c r="AT2861" s="294" t="s">
        <v>364</v>
      </c>
      <c r="AU2861" s="294" t="s">
        <v>90</v>
      </c>
      <c r="AV2861" s="16" t="s">
        <v>227</v>
      </c>
      <c r="AW2861" s="16" t="s">
        <v>36</v>
      </c>
      <c r="AX2861" s="16" t="s">
        <v>81</v>
      </c>
      <c r="AY2861" s="294" t="s">
        <v>215</v>
      </c>
    </row>
    <row r="2862" s="15" customFormat="1">
      <c r="A2862" s="15"/>
      <c r="B2862" s="273"/>
      <c r="C2862" s="274"/>
      <c r="D2862" s="233" t="s">
        <v>364</v>
      </c>
      <c r="E2862" s="275" t="s">
        <v>1</v>
      </c>
      <c r="F2862" s="276" t="s">
        <v>368</v>
      </c>
      <c r="G2862" s="274"/>
      <c r="H2862" s="277">
        <v>325.74000000000001</v>
      </c>
      <c r="I2862" s="278"/>
      <c r="J2862" s="274"/>
      <c r="K2862" s="274"/>
      <c r="L2862" s="279"/>
      <c r="M2862" s="280"/>
      <c r="N2862" s="281"/>
      <c r="O2862" s="281"/>
      <c r="P2862" s="281"/>
      <c r="Q2862" s="281"/>
      <c r="R2862" s="281"/>
      <c r="S2862" s="281"/>
      <c r="T2862" s="282"/>
      <c r="U2862" s="15"/>
      <c r="V2862" s="15"/>
      <c r="W2862" s="15"/>
      <c r="X2862" s="15"/>
      <c r="Y2862" s="15"/>
      <c r="Z2862" s="15"/>
      <c r="AA2862" s="15"/>
      <c r="AB2862" s="15"/>
      <c r="AC2862" s="15"/>
      <c r="AD2862" s="15"/>
      <c r="AE2862" s="15"/>
      <c r="AT2862" s="283" t="s">
        <v>364</v>
      </c>
      <c r="AU2862" s="283" t="s">
        <v>90</v>
      </c>
      <c r="AV2862" s="15" t="s">
        <v>214</v>
      </c>
      <c r="AW2862" s="15" t="s">
        <v>36</v>
      </c>
      <c r="AX2862" s="15" t="s">
        <v>88</v>
      </c>
      <c r="AY2862" s="283" t="s">
        <v>215</v>
      </c>
    </row>
    <row r="2863" s="2" customFormat="1" ht="24.15" customHeight="1">
      <c r="A2863" s="39"/>
      <c r="B2863" s="40"/>
      <c r="C2863" s="295" t="s">
        <v>2703</v>
      </c>
      <c r="D2863" s="295" t="s">
        <v>539</v>
      </c>
      <c r="E2863" s="296" t="s">
        <v>2704</v>
      </c>
      <c r="F2863" s="297" t="s">
        <v>2705</v>
      </c>
      <c r="G2863" s="298" t="s">
        <v>523</v>
      </c>
      <c r="H2863" s="299">
        <v>342.02699999999999</v>
      </c>
      <c r="I2863" s="300"/>
      <c r="J2863" s="301">
        <f>ROUND(I2863*H2863,2)</f>
        <v>0</v>
      </c>
      <c r="K2863" s="297" t="s">
        <v>359</v>
      </c>
      <c r="L2863" s="302"/>
      <c r="M2863" s="303" t="s">
        <v>1</v>
      </c>
      <c r="N2863" s="304" t="s">
        <v>46</v>
      </c>
      <c r="O2863" s="92"/>
      <c r="P2863" s="229">
        <f>O2863*H2863</f>
        <v>0</v>
      </c>
      <c r="Q2863" s="229">
        <v>0.0016000000000000001</v>
      </c>
      <c r="R2863" s="229">
        <f>Q2863*H2863</f>
        <v>0.54724320000000004</v>
      </c>
      <c r="S2863" s="229">
        <v>0</v>
      </c>
      <c r="T2863" s="230">
        <f>S2863*H2863</f>
        <v>0</v>
      </c>
      <c r="U2863" s="39"/>
      <c r="V2863" s="39"/>
      <c r="W2863" s="39"/>
      <c r="X2863" s="39"/>
      <c r="Y2863" s="39"/>
      <c r="Z2863" s="39"/>
      <c r="AA2863" s="39"/>
      <c r="AB2863" s="39"/>
      <c r="AC2863" s="39"/>
      <c r="AD2863" s="39"/>
      <c r="AE2863" s="39"/>
      <c r="AR2863" s="231" t="s">
        <v>676</v>
      </c>
      <c r="AT2863" s="231" t="s">
        <v>539</v>
      </c>
      <c r="AU2863" s="231" t="s">
        <v>90</v>
      </c>
      <c r="AY2863" s="18" t="s">
        <v>215</v>
      </c>
      <c r="BE2863" s="232">
        <f>IF(N2863="základní",J2863,0)</f>
        <v>0</v>
      </c>
      <c r="BF2863" s="232">
        <f>IF(N2863="snížená",J2863,0)</f>
        <v>0</v>
      </c>
      <c r="BG2863" s="232">
        <f>IF(N2863="zákl. přenesená",J2863,0)</f>
        <v>0</v>
      </c>
      <c r="BH2863" s="232">
        <f>IF(N2863="sníž. přenesená",J2863,0)</f>
        <v>0</v>
      </c>
      <c r="BI2863" s="232">
        <f>IF(N2863="nulová",J2863,0)</f>
        <v>0</v>
      </c>
      <c r="BJ2863" s="18" t="s">
        <v>88</v>
      </c>
      <c r="BK2863" s="232">
        <f>ROUND(I2863*H2863,2)</f>
        <v>0</v>
      </c>
      <c r="BL2863" s="18" t="s">
        <v>291</v>
      </c>
      <c r="BM2863" s="231" t="s">
        <v>2706</v>
      </c>
    </row>
    <row r="2864" s="14" customFormat="1">
      <c r="A2864" s="14"/>
      <c r="B2864" s="262"/>
      <c r="C2864" s="263"/>
      <c r="D2864" s="233" t="s">
        <v>364</v>
      </c>
      <c r="E2864" s="264" t="s">
        <v>1</v>
      </c>
      <c r="F2864" s="265" t="s">
        <v>2707</v>
      </c>
      <c r="G2864" s="263"/>
      <c r="H2864" s="266">
        <v>342.02699999999999</v>
      </c>
      <c r="I2864" s="267"/>
      <c r="J2864" s="263"/>
      <c r="K2864" s="263"/>
      <c r="L2864" s="268"/>
      <c r="M2864" s="269"/>
      <c r="N2864" s="270"/>
      <c r="O2864" s="270"/>
      <c r="P2864" s="270"/>
      <c r="Q2864" s="270"/>
      <c r="R2864" s="270"/>
      <c r="S2864" s="270"/>
      <c r="T2864" s="271"/>
      <c r="U2864" s="14"/>
      <c r="V2864" s="14"/>
      <c r="W2864" s="14"/>
      <c r="X2864" s="14"/>
      <c r="Y2864" s="14"/>
      <c r="Z2864" s="14"/>
      <c r="AA2864" s="14"/>
      <c r="AB2864" s="14"/>
      <c r="AC2864" s="14"/>
      <c r="AD2864" s="14"/>
      <c r="AE2864" s="14"/>
      <c r="AT2864" s="272" t="s">
        <v>364</v>
      </c>
      <c r="AU2864" s="272" t="s">
        <v>90</v>
      </c>
      <c r="AV2864" s="14" t="s">
        <v>90</v>
      </c>
      <c r="AW2864" s="14" t="s">
        <v>36</v>
      </c>
      <c r="AX2864" s="14" t="s">
        <v>81</v>
      </c>
      <c r="AY2864" s="272" t="s">
        <v>215</v>
      </c>
    </row>
    <row r="2865" s="15" customFormat="1">
      <c r="A2865" s="15"/>
      <c r="B2865" s="273"/>
      <c r="C2865" s="274"/>
      <c r="D2865" s="233" t="s">
        <v>364</v>
      </c>
      <c r="E2865" s="275" t="s">
        <v>1</v>
      </c>
      <c r="F2865" s="276" t="s">
        <v>368</v>
      </c>
      <c r="G2865" s="274"/>
      <c r="H2865" s="277">
        <v>342.02699999999999</v>
      </c>
      <c r="I2865" s="278"/>
      <c r="J2865" s="274"/>
      <c r="K2865" s="274"/>
      <c r="L2865" s="279"/>
      <c r="M2865" s="280"/>
      <c r="N2865" s="281"/>
      <c r="O2865" s="281"/>
      <c r="P2865" s="281"/>
      <c r="Q2865" s="281"/>
      <c r="R2865" s="281"/>
      <c r="S2865" s="281"/>
      <c r="T2865" s="282"/>
      <c r="U2865" s="15"/>
      <c r="V2865" s="15"/>
      <c r="W2865" s="15"/>
      <c r="X2865" s="15"/>
      <c r="Y2865" s="15"/>
      <c r="Z2865" s="15"/>
      <c r="AA2865" s="15"/>
      <c r="AB2865" s="15"/>
      <c r="AC2865" s="15"/>
      <c r="AD2865" s="15"/>
      <c r="AE2865" s="15"/>
      <c r="AT2865" s="283" t="s">
        <v>364</v>
      </c>
      <c r="AU2865" s="283" t="s">
        <v>90</v>
      </c>
      <c r="AV2865" s="15" t="s">
        <v>214</v>
      </c>
      <c r="AW2865" s="15" t="s">
        <v>36</v>
      </c>
      <c r="AX2865" s="15" t="s">
        <v>88</v>
      </c>
      <c r="AY2865" s="283" t="s">
        <v>215</v>
      </c>
    </row>
    <row r="2866" s="2" customFormat="1" ht="37.8" customHeight="1">
      <c r="A2866" s="39"/>
      <c r="B2866" s="40"/>
      <c r="C2866" s="220" t="s">
        <v>2708</v>
      </c>
      <c r="D2866" s="220" t="s">
        <v>216</v>
      </c>
      <c r="E2866" s="221" t="s">
        <v>2695</v>
      </c>
      <c r="F2866" s="222" t="s">
        <v>2696</v>
      </c>
      <c r="G2866" s="223" t="s">
        <v>523</v>
      </c>
      <c r="H2866" s="224">
        <v>89.040000000000006</v>
      </c>
      <c r="I2866" s="225"/>
      <c r="J2866" s="226">
        <f>ROUND(I2866*H2866,2)</f>
        <v>0</v>
      </c>
      <c r="K2866" s="222" t="s">
        <v>359</v>
      </c>
      <c r="L2866" s="45"/>
      <c r="M2866" s="227" t="s">
        <v>1</v>
      </c>
      <c r="N2866" s="228" t="s">
        <v>46</v>
      </c>
      <c r="O2866" s="92"/>
      <c r="P2866" s="229">
        <f>O2866*H2866</f>
        <v>0</v>
      </c>
      <c r="Q2866" s="229">
        <v>0.0070600000000000003</v>
      </c>
      <c r="R2866" s="229">
        <f>Q2866*H2866</f>
        <v>0.62862240000000003</v>
      </c>
      <c r="S2866" s="229">
        <v>0</v>
      </c>
      <c r="T2866" s="230">
        <f>S2866*H2866</f>
        <v>0</v>
      </c>
      <c r="U2866" s="39"/>
      <c r="V2866" s="39"/>
      <c r="W2866" s="39"/>
      <c r="X2866" s="39"/>
      <c r="Y2866" s="39"/>
      <c r="Z2866" s="39"/>
      <c r="AA2866" s="39"/>
      <c r="AB2866" s="39"/>
      <c r="AC2866" s="39"/>
      <c r="AD2866" s="39"/>
      <c r="AE2866" s="39"/>
      <c r="AR2866" s="231" t="s">
        <v>291</v>
      </c>
      <c r="AT2866" s="231" t="s">
        <v>216</v>
      </c>
      <c r="AU2866" s="231" t="s">
        <v>90</v>
      </c>
      <c r="AY2866" s="18" t="s">
        <v>215</v>
      </c>
      <c r="BE2866" s="232">
        <f>IF(N2866="základní",J2866,0)</f>
        <v>0</v>
      </c>
      <c r="BF2866" s="232">
        <f>IF(N2866="snížená",J2866,0)</f>
        <v>0</v>
      </c>
      <c r="BG2866" s="232">
        <f>IF(N2866="zákl. přenesená",J2866,0)</f>
        <v>0</v>
      </c>
      <c r="BH2866" s="232">
        <f>IF(N2866="sníž. přenesená",J2866,0)</f>
        <v>0</v>
      </c>
      <c r="BI2866" s="232">
        <f>IF(N2866="nulová",J2866,0)</f>
        <v>0</v>
      </c>
      <c r="BJ2866" s="18" t="s">
        <v>88</v>
      </c>
      <c r="BK2866" s="232">
        <f>ROUND(I2866*H2866,2)</f>
        <v>0</v>
      </c>
      <c r="BL2866" s="18" t="s">
        <v>291</v>
      </c>
      <c r="BM2866" s="231" t="s">
        <v>2709</v>
      </c>
    </row>
    <row r="2867" s="2" customFormat="1">
      <c r="A2867" s="39"/>
      <c r="B2867" s="40"/>
      <c r="C2867" s="41"/>
      <c r="D2867" s="233" t="s">
        <v>221</v>
      </c>
      <c r="E2867" s="41"/>
      <c r="F2867" s="234" t="s">
        <v>2698</v>
      </c>
      <c r="G2867" s="41"/>
      <c r="H2867" s="41"/>
      <c r="I2867" s="235"/>
      <c r="J2867" s="41"/>
      <c r="K2867" s="41"/>
      <c r="L2867" s="45"/>
      <c r="M2867" s="236"/>
      <c r="N2867" s="237"/>
      <c r="O2867" s="92"/>
      <c r="P2867" s="92"/>
      <c r="Q2867" s="92"/>
      <c r="R2867" s="92"/>
      <c r="S2867" s="92"/>
      <c r="T2867" s="93"/>
      <c r="U2867" s="39"/>
      <c r="V2867" s="39"/>
      <c r="W2867" s="39"/>
      <c r="X2867" s="39"/>
      <c r="Y2867" s="39"/>
      <c r="Z2867" s="39"/>
      <c r="AA2867" s="39"/>
      <c r="AB2867" s="39"/>
      <c r="AC2867" s="39"/>
      <c r="AD2867" s="39"/>
      <c r="AE2867" s="39"/>
      <c r="AT2867" s="18" t="s">
        <v>221</v>
      </c>
      <c r="AU2867" s="18" t="s">
        <v>90</v>
      </c>
    </row>
    <row r="2868" s="2" customFormat="1">
      <c r="A2868" s="39"/>
      <c r="B2868" s="40"/>
      <c r="C2868" s="41"/>
      <c r="D2868" s="250" t="s">
        <v>362</v>
      </c>
      <c r="E2868" s="41"/>
      <c r="F2868" s="251" t="s">
        <v>2699</v>
      </c>
      <c r="G2868" s="41"/>
      <c r="H2868" s="41"/>
      <c r="I2868" s="235"/>
      <c r="J2868" s="41"/>
      <c r="K2868" s="41"/>
      <c r="L2868" s="45"/>
      <c r="M2868" s="236"/>
      <c r="N2868" s="237"/>
      <c r="O2868" s="92"/>
      <c r="P2868" s="92"/>
      <c r="Q2868" s="92"/>
      <c r="R2868" s="92"/>
      <c r="S2868" s="92"/>
      <c r="T2868" s="93"/>
      <c r="U2868" s="39"/>
      <c r="V2868" s="39"/>
      <c r="W2868" s="39"/>
      <c r="X2868" s="39"/>
      <c r="Y2868" s="39"/>
      <c r="Z2868" s="39"/>
      <c r="AA2868" s="39"/>
      <c r="AB2868" s="39"/>
      <c r="AC2868" s="39"/>
      <c r="AD2868" s="39"/>
      <c r="AE2868" s="39"/>
      <c r="AT2868" s="18" t="s">
        <v>362</v>
      </c>
      <c r="AU2868" s="18" t="s">
        <v>90</v>
      </c>
    </row>
    <row r="2869" s="13" customFormat="1">
      <c r="A2869" s="13"/>
      <c r="B2869" s="252"/>
      <c r="C2869" s="253"/>
      <c r="D2869" s="233" t="s">
        <v>364</v>
      </c>
      <c r="E2869" s="254" t="s">
        <v>1</v>
      </c>
      <c r="F2869" s="255" t="s">
        <v>2710</v>
      </c>
      <c r="G2869" s="253"/>
      <c r="H2869" s="254" t="s">
        <v>1</v>
      </c>
      <c r="I2869" s="256"/>
      <c r="J2869" s="253"/>
      <c r="K2869" s="253"/>
      <c r="L2869" s="257"/>
      <c r="M2869" s="258"/>
      <c r="N2869" s="259"/>
      <c r="O2869" s="259"/>
      <c r="P2869" s="259"/>
      <c r="Q2869" s="259"/>
      <c r="R2869" s="259"/>
      <c r="S2869" s="259"/>
      <c r="T2869" s="260"/>
      <c r="U2869" s="13"/>
      <c r="V2869" s="13"/>
      <c r="W2869" s="13"/>
      <c r="X2869" s="13"/>
      <c r="Y2869" s="13"/>
      <c r="Z2869" s="13"/>
      <c r="AA2869" s="13"/>
      <c r="AB2869" s="13"/>
      <c r="AC2869" s="13"/>
      <c r="AD2869" s="13"/>
      <c r="AE2869" s="13"/>
      <c r="AT2869" s="261" t="s">
        <v>364</v>
      </c>
      <c r="AU2869" s="261" t="s">
        <v>90</v>
      </c>
      <c r="AV2869" s="13" t="s">
        <v>88</v>
      </c>
      <c r="AW2869" s="13" t="s">
        <v>36</v>
      </c>
      <c r="AX2869" s="13" t="s">
        <v>81</v>
      </c>
      <c r="AY2869" s="261" t="s">
        <v>215</v>
      </c>
    </row>
    <row r="2870" s="13" customFormat="1">
      <c r="A2870" s="13"/>
      <c r="B2870" s="252"/>
      <c r="C2870" s="253"/>
      <c r="D2870" s="233" t="s">
        <v>364</v>
      </c>
      <c r="E2870" s="254" t="s">
        <v>1</v>
      </c>
      <c r="F2870" s="255" t="s">
        <v>822</v>
      </c>
      <c r="G2870" s="253"/>
      <c r="H2870" s="254" t="s">
        <v>1</v>
      </c>
      <c r="I2870" s="256"/>
      <c r="J2870" s="253"/>
      <c r="K2870" s="253"/>
      <c r="L2870" s="257"/>
      <c r="M2870" s="258"/>
      <c r="N2870" s="259"/>
      <c r="O2870" s="259"/>
      <c r="P2870" s="259"/>
      <c r="Q2870" s="259"/>
      <c r="R2870" s="259"/>
      <c r="S2870" s="259"/>
      <c r="T2870" s="260"/>
      <c r="U2870" s="13"/>
      <c r="V2870" s="13"/>
      <c r="W2870" s="13"/>
      <c r="X2870" s="13"/>
      <c r="Y2870" s="13"/>
      <c r="Z2870" s="13"/>
      <c r="AA2870" s="13"/>
      <c r="AB2870" s="13"/>
      <c r="AC2870" s="13"/>
      <c r="AD2870" s="13"/>
      <c r="AE2870" s="13"/>
      <c r="AT2870" s="261" t="s">
        <v>364</v>
      </c>
      <c r="AU2870" s="261" t="s">
        <v>90</v>
      </c>
      <c r="AV2870" s="13" t="s">
        <v>88</v>
      </c>
      <c r="AW2870" s="13" t="s">
        <v>36</v>
      </c>
      <c r="AX2870" s="13" t="s">
        <v>81</v>
      </c>
      <c r="AY2870" s="261" t="s">
        <v>215</v>
      </c>
    </row>
    <row r="2871" s="14" customFormat="1">
      <c r="A2871" s="14"/>
      <c r="B2871" s="262"/>
      <c r="C2871" s="263"/>
      <c r="D2871" s="233" t="s">
        <v>364</v>
      </c>
      <c r="E2871" s="264" t="s">
        <v>1</v>
      </c>
      <c r="F2871" s="265" t="s">
        <v>2711</v>
      </c>
      <c r="G2871" s="263"/>
      <c r="H2871" s="266">
        <v>57.109999999999999</v>
      </c>
      <c r="I2871" s="267"/>
      <c r="J2871" s="263"/>
      <c r="K2871" s="263"/>
      <c r="L2871" s="268"/>
      <c r="M2871" s="269"/>
      <c r="N2871" s="270"/>
      <c r="O2871" s="270"/>
      <c r="P2871" s="270"/>
      <c r="Q2871" s="270"/>
      <c r="R2871" s="270"/>
      <c r="S2871" s="270"/>
      <c r="T2871" s="271"/>
      <c r="U2871" s="14"/>
      <c r="V2871" s="14"/>
      <c r="W2871" s="14"/>
      <c r="X2871" s="14"/>
      <c r="Y2871" s="14"/>
      <c r="Z2871" s="14"/>
      <c r="AA2871" s="14"/>
      <c r="AB2871" s="14"/>
      <c r="AC2871" s="14"/>
      <c r="AD2871" s="14"/>
      <c r="AE2871" s="14"/>
      <c r="AT2871" s="272" t="s">
        <v>364</v>
      </c>
      <c r="AU2871" s="272" t="s">
        <v>90</v>
      </c>
      <c r="AV2871" s="14" t="s">
        <v>90</v>
      </c>
      <c r="AW2871" s="14" t="s">
        <v>36</v>
      </c>
      <c r="AX2871" s="14" t="s">
        <v>81</v>
      </c>
      <c r="AY2871" s="272" t="s">
        <v>215</v>
      </c>
    </row>
    <row r="2872" s="16" customFormat="1">
      <c r="A2872" s="16"/>
      <c r="B2872" s="284"/>
      <c r="C2872" s="285"/>
      <c r="D2872" s="233" t="s">
        <v>364</v>
      </c>
      <c r="E2872" s="286" t="s">
        <v>1</v>
      </c>
      <c r="F2872" s="287" t="s">
        <v>403</v>
      </c>
      <c r="G2872" s="285"/>
      <c r="H2872" s="288">
        <v>57.109999999999999</v>
      </c>
      <c r="I2872" s="289"/>
      <c r="J2872" s="285"/>
      <c r="K2872" s="285"/>
      <c r="L2872" s="290"/>
      <c r="M2872" s="291"/>
      <c r="N2872" s="292"/>
      <c r="O2872" s="292"/>
      <c r="P2872" s="292"/>
      <c r="Q2872" s="292"/>
      <c r="R2872" s="292"/>
      <c r="S2872" s="292"/>
      <c r="T2872" s="293"/>
      <c r="U2872" s="16"/>
      <c r="V2872" s="16"/>
      <c r="W2872" s="16"/>
      <c r="X2872" s="16"/>
      <c r="Y2872" s="16"/>
      <c r="Z2872" s="16"/>
      <c r="AA2872" s="16"/>
      <c r="AB2872" s="16"/>
      <c r="AC2872" s="16"/>
      <c r="AD2872" s="16"/>
      <c r="AE2872" s="16"/>
      <c r="AT2872" s="294" t="s">
        <v>364</v>
      </c>
      <c r="AU2872" s="294" t="s">
        <v>90</v>
      </c>
      <c r="AV2872" s="16" t="s">
        <v>227</v>
      </c>
      <c r="AW2872" s="16" t="s">
        <v>36</v>
      </c>
      <c r="AX2872" s="16" t="s">
        <v>81</v>
      </c>
      <c r="AY2872" s="294" t="s">
        <v>215</v>
      </c>
    </row>
    <row r="2873" s="13" customFormat="1">
      <c r="A2873" s="13"/>
      <c r="B2873" s="252"/>
      <c r="C2873" s="253"/>
      <c r="D2873" s="233" t="s">
        <v>364</v>
      </c>
      <c r="E2873" s="254" t="s">
        <v>1</v>
      </c>
      <c r="F2873" s="255" t="s">
        <v>853</v>
      </c>
      <c r="G2873" s="253"/>
      <c r="H2873" s="254" t="s">
        <v>1</v>
      </c>
      <c r="I2873" s="256"/>
      <c r="J2873" s="253"/>
      <c r="K2873" s="253"/>
      <c r="L2873" s="257"/>
      <c r="M2873" s="258"/>
      <c r="N2873" s="259"/>
      <c r="O2873" s="259"/>
      <c r="P2873" s="259"/>
      <c r="Q2873" s="259"/>
      <c r="R2873" s="259"/>
      <c r="S2873" s="259"/>
      <c r="T2873" s="260"/>
      <c r="U2873" s="13"/>
      <c r="V2873" s="13"/>
      <c r="W2873" s="13"/>
      <c r="X2873" s="13"/>
      <c r="Y2873" s="13"/>
      <c r="Z2873" s="13"/>
      <c r="AA2873" s="13"/>
      <c r="AB2873" s="13"/>
      <c r="AC2873" s="13"/>
      <c r="AD2873" s="13"/>
      <c r="AE2873" s="13"/>
      <c r="AT2873" s="261" t="s">
        <v>364</v>
      </c>
      <c r="AU2873" s="261" t="s">
        <v>90</v>
      </c>
      <c r="AV2873" s="13" t="s">
        <v>88</v>
      </c>
      <c r="AW2873" s="13" t="s">
        <v>36</v>
      </c>
      <c r="AX2873" s="13" t="s">
        <v>81</v>
      </c>
      <c r="AY2873" s="261" t="s">
        <v>215</v>
      </c>
    </row>
    <row r="2874" s="14" customFormat="1">
      <c r="A2874" s="14"/>
      <c r="B2874" s="262"/>
      <c r="C2874" s="263"/>
      <c r="D2874" s="233" t="s">
        <v>364</v>
      </c>
      <c r="E2874" s="264" t="s">
        <v>1</v>
      </c>
      <c r="F2874" s="265" t="s">
        <v>1895</v>
      </c>
      <c r="G2874" s="263"/>
      <c r="H2874" s="266">
        <v>31.93</v>
      </c>
      <c r="I2874" s="267"/>
      <c r="J2874" s="263"/>
      <c r="K2874" s="263"/>
      <c r="L2874" s="268"/>
      <c r="M2874" s="269"/>
      <c r="N2874" s="270"/>
      <c r="O2874" s="270"/>
      <c r="P2874" s="270"/>
      <c r="Q2874" s="270"/>
      <c r="R2874" s="270"/>
      <c r="S2874" s="270"/>
      <c r="T2874" s="271"/>
      <c r="U2874" s="14"/>
      <c r="V2874" s="14"/>
      <c r="W2874" s="14"/>
      <c r="X2874" s="14"/>
      <c r="Y2874" s="14"/>
      <c r="Z2874" s="14"/>
      <c r="AA2874" s="14"/>
      <c r="AB2874" s="14"/>
      <c r="AC2874" s="14"/>
      <c r="AD2874" s="14"/>
      <c r="AE2874" s="14"/>
      <c r="AT2874" s="272" t="s">
        <v>364</v>
      </c>
      <c r="AU2874" s="272" t="s">
        <v>90</v>
      </c>
      <c r="AV2874" s="14" t="s">
        <v>90</v>
      </c>
      <c r="AW2874" s="14" t="s">
        <v>36</v>
      </c>
      <c r="AX2874" s="14" t="s">
        <v>81</v>
      </c>
      <c r="AY2874" s="272" t="s">
        <v>215</v>
      </c>
    </row>
    <row r="2875" s="16" customFormat="1">
      <c r="A2875" s="16"/>
      <c r="B2875" s="284"/>
      <c r="C2875" s="285"/>
      <c r="D2875" s="233" t="s">
        <v>364</v>
      </c>
      <c r="E2875" s="286" t="s">
        <v>1</v>
      </c>
      <c r="F2875" s="287" t="s">
        <v>403</v>
      </c>
      <c r="G2875" s="285"/>
      <c r="H2875" s="288">
        <v>31.93</v>
      </c>
      <c r="I2875" s="289"/>
      <c r="J2875" s="285"/>
      <c r="K2875" s="285"/>
      <c r="L2875" s="290"/>
      <c r="M2875" s="291"/>
      <c r="N2875" s="292"/>
      <c r="O2875" s="292"/>
      <c r="P2875" s="292"/>
      <c r="Q2875" s="292"/>
      <c r="R2875" s="292"/>
      <c r="S2875" s="292"/>
      <c r="T2875" s="293"/>
      <c r="U2875" s="16"/>
      <c r="V2875" s="16"/>
      <c r="W2875" s="16"/>
      <c r="X2875" s="16"/>
      <c r="Y2875" s="16"/>
      <c r="Z2875" s="16"/>
      <c r="AA2875" s="16"/>
      <c r="AB2875" s="16"/>
      <c r="AC2875" s="16"/>
      <c r="AD2875" s="16"/>
      <c r="AE2875" s="16"/>
      <c r="AT2875" s="294" t="s">
        <v>364</v>
      </c>
      <c r="AU2875" s="294" t="s">
        <v>90</v>
      </c>
      <c r="AV2875" s="16" t="s">
        <v>227</v>
      </c>
      <c r="AW2875" s="16" t="s">
        <v>36</v>
      </c>
      <c r="AX2875" s="16" t="s">
        <v>81</v>
      </c>
      <c r="AY2875" s="294" t="s">
        <v>215</v>
      </c>
    </row>
    <row r="2876" s="15" customFormat="1">
      <c r="A2876" s="15"/>
      <c r="B2876" s="273"/>
      <c r="C2876" s="274"/>
      <c r="D2876" s="233" t="s">
        <v>364</v>
      </c>
      <c r="E2876" s="275" t="s">
        <v>1</v>
      </c>
      <c r="F2876" s="276" t="s">
        <v>368</v>
      </c>
      <c r="G2876" s="274"/>
      <c r="H2876" s="277">
        <v>89.040000000000006</v>
      </c>
      <c r="I2876" s="278"/>
      <c r="J2876" s="274"/>
      <c r="K2876" s="274"/>
      <c r="L2876" s="279"/>
      <c r="M2876" s="280"/>
      <c r="N2876" s="281"/>
      <c r="O2876" s="281"/>
      <c r="P2876" s="281"/>
      <c r="Q2876" s="281"/>
      <c r="R2876" s="281"/>
      <c r="S2876" s="281"/>
      <c r="T2876" s="282"/>
      <c r="U2876" s="15"/>
      <c r="V2876" s="15"/>
      <c r="W2876" s="15"/>
      <c r="X2876" s="15"/>
      <c r="Y2876" s="15"/>
      <c r="Z2876" s="15"/>
      <c r="AA2876" s="15"/>
      <c r="AB2876" s="15"/>
      <c r="AC2876" s="15"/>
      <c r="AD2876" s="15"/>
      <c r="AE2876" s="15"/>
      <c r="AT2876" s="283" t="s">
        <v>364</v>
      </c>
      <c r="AU2876" s="283" t="s">
        <v>90</v>
      </c>
      <c r="AV2876" s="15" t="s">
        <v>214</v>
      </c>
      <c r="AW2876" s="15" t="s">
        <v>36</v>
      </c>
      <c r="AX2876" s="15" t="s">
        <v>88</v>
      </c>
      <c r="AY2876" s="283" t="s">
        <v>215</v>
      </c>
    </row>
    <row r="2877" s="2" customFormat="1" ht="24.15" customHeight="1">
      <c r="A2877" s="39"/>
      <c r="B2877" s="40"/>
      <c r="C2877" s="295" t="s">
        <v>2712</v>
      </c>
      <c r="D2877" s="295" t="s">
        <v>539</v>
      </c>
      <c r="E2877" s="296" t="s">
        <v>2713</v>
      </c>
      <c r="F2877" s="297" t="s">
        <v>2714</v>
      </c>
      <c r="G2877" s="298" t="s">
        <v>523</v>
      </c>
      <c r="H2877" s="299">
        <v>93.492000000000004</v>
      </c>
      <c r="I2877" s="300"/>
      <c r="J2877" s="301">
        <f>ROUND(I2877*H2877,2)</f>
        <v>0</v>
      </c>
      <c r="K2877" s="297" t="s">
        <v>359</v>
      </c>
      <c r="L2877" s="302"/>
      <c r="M2877" s="303" t="s">
        <v>1</v>
      </c>
      <c r="N2877" s="304" t="s">
        <v>46</v>
      </c>
      <c r="O2877" s="92"/>
      <c r="P2877" s="229">
        <f>O2877*H2877</f>
        <v>0</v>
      </c>
      <c r="Q2877" s="229">
        <v>0.0035999999999999999</v>
      </c>
      <c r="R2877" s="229">
        <f>Q2877*H2877</f>
        <v>0.33657120000000001</v>
      </c>
      <c r="S2877" s="229">
        <v>0</v>
      </c>
      <c r="T2877" s="230">
        <f>S2877*H2877</f>
        <v>0</v>
      </c>
      <c r="U2877" s="39"/>
      <c r="V2877" s="39"/>
      <c r="W2877" s="39"/>
      <c r="X2877" s="39"/>
      <c r="Y2877" s="39"/>
      <c r="Z2877" s="39"/>
      <c r="AA2877" s="39"/>
      <c r="AB2877" s="39"/>
      <c r="AC2877" s="39"/>
      <c r="AD2877" s="39"/>
      <c r="AE2877" s="39"/>
      <c r="AR2877" s="231" t="s">
        <v>676</v>
      </c>
      <c r="AT2877" s="231" t="s">
        <v>539</v>
      </c>
      <c r="AU2877" s="231" t="s">
        <v>90</v>
      </c>
      <c r="AY2877" s="18" t="s">
        <v>215</v>
      </c>
      <c r="BE2877" s="232">
        <f>IF(N2877="základní",J2877,0)</f>
        <v>0</v>
      </c>
      <c r="BF2877" s="232">
        <f>IF(N2877="snížená",J2877,0)</f>
        <v>0</v>
      </c>
      <c r="BG2877" s="232">
        <f>IF(N2877="zákl. přenesená",J2877,0)</f>
        <v>0</v>
      </c>
      <c r="BH2877" s="232">
        <f>IF(N2877="sníž. přenesená",J2877,0)</f>
        <v>0</v>
      </c>
      <c r="BI2877" s="232">
        <f>IF(N2877="nulová",J2877,0)</f>
        <v>0</v>
      </c>
      <c r="BJ2877" s="18" t="s">
        <v>88</v>
      </c>
      <c r="BK2877" s="232">
        <f>ROUND(I2877*H2877,2)</f>
        <v>0</v>
      </c>
      <c r="BL2877" s="18" t="s">
        <v>291</v>
      </c>
      <c r="BM2877" s="231" t="s">
        <v>2715</v>
      </c>
    </row>
    <row r="2878" s="14" customFormat="1">
      <c r="A2878" s="14"/>
      <c r="B2878" s="262"/>
      <c r="C2878" s="263"/>
      <c r="D2878" s="233" t="s">
        <v>364</v>
      </c>
      <c r="E2878" s="264" t="s">
        <v>1</v>
      </c>
      <c r="F2878" s="265" t="s">
        <v>2716</v>
      </c>
      <c r="G2878" s="263"/>
      <c r="H2878" s="266">
        <v>93.492000000000004</v>
      </c>
      <c r="I2878" s="267"/>
      <c r="J2878" s="263"/>
      <c r="K2878" s="263"/>
      <c r="L2878" s="268"/>
      <c r="M2878" s="269"/>
      <c r="N2878" s="270"/>
      <c r="O2878" s="270"/>
      <c r="P2878" s="270"/>
      <c r="Q2878" s="270"/>
      <c r="R2878" s="270"/>
      <c r="S2878" s="270"/>
      <c r="T2878" s="271"/>
      <c r="U2878" s="14"/>
      <c r="V2878" s="14"/>
      <c r="W2878" s="14"/>
      <c r="X2878" s="14"/>
      <c r="Y2878" s="14"/>
      <c r="Z2878" s="14"/>
      <c r="AA2878" s="14"/>
      <c r="AB2878" s="14"/>
      <c r="AC2878" s="14"/>
      <c r="AD2878" s="14"/>
      <c r="AE2878" s="14"/>
      <c r="AT2878" s="272" t="s">
        <v>364</v>
      </c>
      <c r="AU2878" s="272" t="s">
        <v>90</v>
      </c>
      <c r="AV2878" s="14" t="s">
        <v>90</v>
      </c>
      <c r="AW2878" s="14" t="s">
        <v>36</v>
      </c>
      <c r="AX2878" s="14" t="s">
        <v>81</v>
      </c>
      <c r="AY2878" s="272" t="s">
        <v>215</v>
      </c>
    </row>
    <row r="2879" s="15" customFormat="1">
      <c r="A2879" s="15"/>
      <c r="B2879" s="273"/>
      <c r="C2879" s="274"/>
      <c r="D2879" s="233" t="s">
        <v>364</v>
      </c>
      <c r="E2879" s="275" t="s">
        <v>1</v>
      </c>
      <c r="F2879" s="276" t="s">
        <v>368</v>
      </c>
      <c r="G2879" s="274"/>
      <c r="H2879" s="277">
        <v>93.492000000000004</v>
      </c>
      <c r="I2879" s="278"/>
      <c r="J2879" s="274"/>
      <c r="K2879" s="274"/>
      <c r="L2879" s="279"/>
      <c r="M2879" s="280"/>
      <c r="N2879" s="281"/>
      <c r="O2879" s="281"/>
      <c r="P2879" s="281"/>
      <c r="Q2879" s="281"/>
      <c r="R2879" s="281"/>
      <c r="S2879" s="281"/>
      <c r="T2879" s="282"/>
      <c r="U2879" s="15"/>
      <c r="V2879" s="15"/>
      <c r="W2879" s="15"/>
      <c r="X2879" s="15"/>
      <c r="Y2879" s="15"/>
      <c r="Z2879" s="15"/>
      <c r="AA2879" s="15"/>
      <c r="AB2879" s="15"/>
      <c r="AC2879" s="15"/>
      <c r="AD2879" s="15"/>
      <c r="AE2879" s="15"/>
      <c r="AT2879" s="283" t="s">
        <v>364</v>
      </c>
      <c r="AU2879" s="283" t="s">
        <v>90</v>
      </c>
      <c r="AV2879" s="15" t="s">
        <v>214</v>
      </c>
      <c r="AW2879" s="15" t="s">
        <v>36</v>
      </c>
      <c r="AX2879" s="15" t="s">
        <v>88</v>
      </c>
      <c r="AY2879" s="283" t="s">
        <v>215</v>
      </c>
    </row>
    <row r="2880" s="2" customFormat="1" ht="24.15" customHeight="1">
      <c r="A2880" s="39"/>
      <c r="B2880" s="40"/>
      <c r="C2880" s="220" t="s">
        <v>2717</v>
      </c>
      <c r="D2880" s="220" t="s">
        <v>216</v>
      </c>
      <c r="E2880" s="221" t="s">
        <v>2718</v>
      </c>
      <c r="F2880" s="222" t="s">
        <v>2719</v>
      </c>
      <c r="G2880" s="223" t="s">
        <v>583</v>
      </c>
      <c r="H2880" s="224">
        <v>3.8119999999999998</v>
      </c>
      <c r="I2880" s="225"/>
      <c r="J2880" s="226">
        <f>ROUND(I2880*H2880,2)</f>
        <v>0</v>
      </c>
      <c r="K2880" s="222" t="s">
        <v>359</v>
      </c>
      <c r="L2880" s="45"/>
      <c r="M2880" s="227" t="s">
        <v>1</v>
      </c>
      <c r="N2880" s="228" t="s">
        <v>46</v>
      </c>
      <c r="O2880" s="92"/>
      <c r="P2880" s="229">
        <f>O2880*H2880</f>
        <v>0</v>
      </c>
      <c r="Q2880" s="229">
        <v>0</v>
      </c>
      <c r="R2880" s="229">
        <f>Q2880*H2880</f>
        <v>0</v>
      </c>
      <c r="S2880" s="229">
        <v>0</v>
      </c>
      <c r="T2880" s="230">
        <f>S2880*H2880</f>
        <v>0</v>
      </c>
      <c r="U2880" s="39"/>
      <c r="V2880" s="39"/>
      <c r="W2880" s="39"/>
      <c r="X2880" s="39"/>
      <c r="Y2880" s="39"/>
      <c r="Z2880" s="39"/>
      <c r="AA2880" s="39"/>
      <c r="AB2880" s="39"/>
      <c r="AC2880" s="39"/>
      <c r="AD2880" s="39"/>
      <c r="AE2880" s="39"/>
      <c r="AR2880" s="231" t="s">
        <v>291</v>
      </c>
      <c r="AT2880" s="231" t="s">
        <v>216</v>
      </c>
      <c r="AU2880" s="231" t="s">
        <v>90</v>
      </c>
      <c r="AY2880" s="18" t="s">
        <v>215</v>
      </c>
      <c r="BE2880" s="232">
        <f>IF(N2880="základní",J2880,0)</f>
        <v>0</v>
      </c>
      <c r="BF2880" s="232">
        <f>IF(N2880="snížená",J2880,0)</f>
        <v>0</v>
      </c>
      <c r="BG2880" s="232">
        <f>IF(N2880="zákl. přenesená",J2880,0)</f>
        <v>0</v>
      </c>
      <c r="BH2880" s="232">
        <f>IF(N2880="sníž. přenesená",J2880,0)</f>
        <v>0</v>
      </c>
      <c r="BI2880" s="232">
        <f>IF(N2880="nulová",J2880,0)</f>
        <v>0</v>
      </c>
      <c r="BJ2880" s="18" t="s">
        <v>88</v>
      </c>
      <c r="BK2880" s="232">
        <f>ROUND(I2880*H2880,2)</f>
        <v>0</v>
      </c>
      <c r="BL2880" s="18" t="s">
        <v>291</v>
      </c>
      <c r="BM2880" s="231" t="s">
        <v>2720</v>
      </c>
    </row>
    <row r="2881" s="2" customFormat="1">
      <c r="A2881" s="39"/>
      <c r="B2881" s="40"/>
      <c r="C2881" s="41"/>
      <c r="D2881" s="233" t="s">
        <v>221</v>
      </c>
      <c r="E2881" s="41"/>
      <c r="F2881" s="234" t="s">
        <v>2721</v>
      </c>
      <c r="G2881" s="41"/>
      <c r="H2881" s="41"/>
      <c r="I2881" s="235"/>
      <c r="J2881" s="41"/>
      <c r="K2881" s="41"/>
      <c r="L2881" s="45"/>
      <c r="M2881" s="236"/>
      <c r="N2881" s="237"/>
      <c r="O2881" s="92"/>
      <c r="P2881" s="92"/>
      <c r="Q2881" s="92"/>
      <c r="R2881" s="92"/>
      <c r="S2881" s="92"/>
      <c r="T2881" s="93"/>
      <c r="U2881" s="39"/>
      <c r="V2881" s="39"/>
      <c r="W2881" s="39"/>
      <c r="X2881" s="39"/>
      <c r="Y2881" s="39"/>
      <c r="Z2881" s="39"/>
      <c r="AA2881" s="39"/>
      <c r="AB2881" s="39"/>
      <c r="AC2881" s="39"/>
      <c r="AD2881" s="39"/>
      <c r="AE2881" s="39"/>
      <c r="AT2881" s="18" t="s">
        <v>221</v>
      </c>
      <c r="AU2881" s="18" t="s">
        <v>90</v>
      </c>
    </row>
    <row r="2882" s="2" customFormat="1">
      <c r="A2882" s="39"/>
      <c r="B2882" s="40"/>
      <c r="C2882" s="41"/>
      <c r="D2882" s="250" t="s">
        <v>362</v>
      </c>
      <c r="E2882" s="41"/>
      <c r="F2882" s="251" t="s">
        <v>2722</v>
      </c>
      <c r="G2882" s="41"/>
      <c r="H2882" s="41"/>
      <c r="I2882" s="235"/>
      <c r="J2882" s="41"/>
      <c r="K2882" s="41"/>
      <c r="L2882" s="45"/>
      <c r="M2882" s="236"/>
      <c r="N2882" s="237"/>
      <c r="O2882" s="92"/>
      <c r="P2882" s="92"/>
      <c r="Q2882" s="92"/>
      <c r="R2882" s="92"/>
      <c r="S2882" s="92"/>
      <c r="T2882" s="93"/>
      <c r="U2882" s="39"/>
      <c r="V2882" s="39"/>
      <c r="W2882" s="39"/>
      <c r="X2882" s="39"/>
      <c r="Y2882" s="39"/>
      <c r="Z2882" s="39"/>
      <c r="AA2882" s="39"/>
      <c r="AB2882" s="39"/>
      <c r="AC2882" s="39"/>
      <c r="AD2882" s="39"/>
      <c r="AE2882" s="39"/>
      <c r="AT2882" s="18" t="s">
        <v>362</v>
      </c>
      <c r="AU2882" s="18" t="s">
        <v>90</v>
      </c>
    </row>
    <row r="2883" s="11" customFormat="1" ht="22.8" customHeight="1">
      <c r="A2883" s="11"/>
      <c r="B2883" s="206"/>
      <c r="C2883" s="207"/>
      <c r="D2883" s="208" t="s">
        <v>80</v>
      </c>
      <c r="E2883" s="248" t="s">
        <v>2723</v>
      </c>
      <c r="F2883" s="248" t="s">
        <v>2724</v>
      </c>
      <c r="G2883" s="207"/>
      <c r="H2883" s="207"/>
      <c r="I2883" s="210"/>
      <c r="J2883" s="249">
        <f>BK2883</f>
        <v>0</v>
      </c>
      <c r="K2883" s="207"/>
      <c r="L2883" s="212"/>
      <c r="M2883" s="213"/>
      <c r="N2883" s="214"/>
      <c r="O2883" s="214"/>
      <c r="P2883" s="215">
        <f>SUM(P2884:P2885)</f>
        <v>0</v>
      </c>
      <c r="Q2883" s="214"/>
      <c r="R2883" s="215">
        <f>SUM(R2884:R2885)</f>
        <v>0</v>
      </c>
      <c r="S2883" s="214"/>
      <c r="T2883" s="216">
        <f>SUM(T2884:T2885)</f>
        <v>0</v>
      </c>
      <c r="U2883" s="11"/>
      <c r="V2883" s="11"/>
      <c r="W2883" s="11"/>
      <c r="X2883" s="11"/>
      <c r="Y2883" s="11"/>
      <c r="Z2883" s="11"/>
      <c r="AA2883" s="11"/>
      <c r="AB2883" s="11"/>
      <c r="AC2883" s="11"/>
      <c r="AD2883" s="11"/>
      <c r="AE2883" s="11"/>
      <c r="AR2883" s="217" t="s">
        <v>90</v>
      </c>
      <c r="AT2883" s="218" t="s">
        <v>80</v>
      </c>
      <c r="AU2883" s="218" t="s">
        <v>88</v>
      </c>
      <c r="AY2883" s="217" t="s">
        <v>215</v>
      </c>
      <c r="BK2883" s="219">
        <f>SUM(BK2884:BK2885)</f>
        <v>0</v>
      </c>
    </row>
    <row r="2884" s="2" customFormat="1" ht="55.5" customHeight="1">
      <c r="A2884" s="39"/>
      <c r="B2884" s="40"/>
      <c r="C2884" s="220" t="s">
        <v>2725</v>
      </c>
      <c r="D2884" s="220" t="s">
        <v>216</v>
      </c>
      <c r="E2884" s="221" t="s">
        <v>2726</v>
      </c>
      <c r="F2884" s="222" t="s">
        <v>2727</v>
      </c>
      <c r="G2884" s="223" t="s">
        <v>716</v>
      </c>
      <c r="H2884" s="224">
        <v>5</v>
      </c>
      <c r="I2884" s="225"/>
      <c r="J2884" s="226">
        <f>ROUND(I2884*H2884,2)</f>
        <v>0</v>
      </c>
      <c r="K2884" s="222" t="s">
        <v>1</v>
      </c>
      <c r="L2884" s="45"/>
      <c r="M2884" s="227" t="s">
        <v>1</v>
      </c>
      <c r="N2884" s="228" t="s">
        <v>46</v>
      </c>
      <c r="O2884" s="92"/>
      <c r="P2884" s="229">
        <f>O2884*H2884</f>
        <v>0</v>
      </c>
      <c r="Q2884" s="229">
        <v>0</v>
      </c>
      <c r="R2884" s="229">
        <f>Q2884*H2884</f>
        <v>0</v>
      </c>
      <c r="S2884" s="229">
        <v>0</v>
      </c>
      <c r="T2884" s="230">
        <f>S2884*H2884</f>
        <v>0</v>
      </c>
      <c r="U2884" s="39"/>
      <c r="V2884" s="39"/>
      <c r="W2884" s="39"/>
      <c r="X2884" s="39"/>
      <c r="Y2884" s="39"/>
      <c r="Z2884" s="39"/>
      <c r="AA2884" s="39"/>
      <c r="AB2884" s="39"/>
      <c r="AC2884" s="39"/>
      <c r="AD2884" s="39"/>
      <c r="AE2884" s="39"/>
      <c r="AR2884" s="231" t="s">
        <v>291</v>
      </c>
      <c r="AT2884" s="231" t="s">
        <v>216</v>
      </c>
      <c r="AU2884" s="231" t="s">
        <v>90</v>
      </c>
      <c r="AY2884" s="18" t="s">
        <v>215</v>
      </c>
      <c r="BE2884" s="232">
        <f>IF(N2884="základní",J2884,0)</f>
        <v>0</v>
      </c>
      <c r="BF2884" s="232">
        <f>IF(N2884="snížená",J2884,0)</f>
        <v>0</v>
      </c>
      <c r="BG2884" s="232">
        <f>IF(N2884="zákl. přenesená",J2884,0)</f>
        <v>0</v>
      </c>
      <c r="BH2884" s="232">
        <f>IF(N2884="sníž. přenesená",J2884,0)</f>
        <v>0</v>
      </c>
      <c r="BI2884" s="232">
        <f>IF(N2884="nulová",J2884,0)</f>
        <v>0</v>
      </c>
      <c r="BJ2884" s="18" t="s">
        <v>88</v>
      </c>
      <c r="BK2884" s="232">
        <f>ROUND(I2884*H2884,2)</f>
        <v>0</v>
      </c>
      <c r="BL2884" s="18" t="s">
        <v>291</v>
      </c>
      <c r="BM2884" s="231" t="s">
        <v>2728</v>
      </c>
    </row>
    <row r="2885" s="2" customFormat="1" ht="16.5" customHeight="1">
      <c r="A2885" s="39"/>
      <c r="B2885" s="40"/>
      <c r="C2885" s="220" t="s">
        <v>2729</v>
      </c>
      <c r="D2885" s="220" t="s">
        <v>216</v>
      </c>
      <c r="E2885" s="221" t="s">
        <v>2730</v>
      </c>
      <c r="F2885" s="222" t="s">
        <v>2731</v>
      </c>
      <c r="G2885" s="223" t="s">
        <v>716</v>
      </c>
      <c r="H2885" s="224">
        <v>5</v>
      </c>
      <c r="I2885" s="225"/>
      <c r="J2885" s="226">
        <f>ROUND(I2885*H2885,2)</f>
        <v>0</v>
      </c>
      <c r="K2885" s="222" t="s">
        <v>1</v>
      </c>
      <c r="L2885" s="45"/>
      <c r="M2885" s="227" t="s">
        <v>1</v>
      </c>
      <c r="N2885" s="228" t="s">
        <v>46</v>
      </c>
      <c r="O2885" s="92"/>
      <c r="P2885" s="229">
        <f>O2885*H2885</f>
        <v>0</v>
      </c>
      <c r="Q2885" s="229">
        <v>0</v>
      </c>
      <c r="R2885" s="229">
        <f>Q2885*H2885</f>
        <v>0</v>
      </c>
      <c r="S2885" s="229">
        <v>0</v>
      </c>
      <c r="T2885" s="230">
        <f>S2885*H2885</f>
        <v>0</v>
      </c>
      <c r="U2885" s="39"/>
      <c r="V2885" s="39"/>
      <c r="W2885" s="39"/>
      <c r="X2885" s="39"/>
      <c r="Y2885" s="39"/>
      <c r="Z2885" s="39"/>
      <c r="AA2885" s="39"/>
      <c r="AB2885" s="39"/>
      <c r="AC2885" s="39"/>
      <c r="AD2885" s="39"/>
      <c r="AE2885" s="39"/>
      <c r="AR2885" s="231" t="s">
        <v>291</v>
      </c>
      <c r="AT2885" s="231" t="s">
        <v>216</v>
      </c>
      <c r="AU2885" s="231" t="s">
        <v>90</v>
      </c>
      <c r="AY2885" s="18" t="s">
        <v>215</v>
      </c>
      <c r="BE2885" s="232">
        <f>IF(N2885="základní",J2885,0)</f>
        <v>0</v>
      </c>
      <c r="BF2885" s="232">
        <f>IF(N2885="snížená",J2885,0)</f>
        <v>0</v>
      </c>
      <c r="BG2885" s="232">
        <f>IF(N2885="zákl. přenesená",J2885,0)</f>
        <v>0</v>
      </c>
      <c r="BH2885" s="232">
        <f>IF(N2885="sníž. přenesená",J2885,0)</f>
        <v>0</v>
      </c>
      <c r="BI2885" s="232">
        <f>IF(N2885="nulová",J2885,0)</f>
        <v>0</v>
      </c>
      <c r="BJ2885" s="18" t="s">
        <v>88</v>
      </c>
      <c r="BK2885" s="232">
        <f>ROUND(I2885*H2885,2)</f>
        <v>0</v>
      </c>
      <c r="BL2885" s="18" t="s">
        <v>291</v>
      </c>
      <c r="BM2885" s="231" t="s">
        <v>2732</v>
      </c>
    </row>
    <row r="2886" s="11" customFormat="1" ht="22.8" customHeight="1">
      <c r="A2886" s="11"/>
      <c r="B2886" s="206"/>
      <c r="C2886" s="207"/>
      <c r="D2886" s="208" t="s">
        <v>80</v>
      </c>
      <c r="E2886" s="248" t="s">
        <v>2733</v>
      </c>
      <c r="F2886" s="248" t="s">
        <v>2734</v>
      </c>
      <c r="G2886" s="207"/>
      <c r="H2886" s="207"/>
      <c r="I2886" s="210"/>
      <c r="J2886" s="249">
        <f>BK2886</f>
        <v>0</v>
      </c>
      <c r="K2886" s="207"/>
      <c r="L2886" s="212"/>
      <c r="M2886" s="213"/>
      <c r="N2886" s="214"/>
      <c r="O2886" s="214"/>
      <c r="P2886" s="215">
        <f>SUM(P2887:P2900)</f>
        <v>0</v>
      </c>
      <c r="Q2886" s="214"/>
      <c r="R2886" s="215">
        <f>SUM(R2887:R2900)</f>
        <v>1.9638867999999996</v>
      </c>
      <c r="S2886" s="214"/>
      <c r="T2886" s="216">
        <f>SUM(T2887:T2900)</f>
        <v>0</v>
      </c>
      <c r="U2886" s="11"/>
      <c r="V2886" s="11"/>
      <c r="W2886" s="11"/>
      <c r="X2886" s="11"/>
      <c r="Y2886" s="11"/>
      <c r="Z2886" s="11"/>
      <c r="AA2886" s="11"/>
      <c r="AB2886" s="11"/>
      <c r="AC2886" s="11"/>
      <c r="AD2886" s="11"/>
      <c r="AE2886" s="11"/>
      <c r="AR2886" s="217" t="s">
        <v>90</v>
      </c>
      <c r="AT2886" s="218" t="s">
        <v>80</v>
      </c>
      <c r="AU2886" s="218" t="s">
        <v>88</v>
      </c>
      <c r="AY2886" s="217" t="s">
        <v>215</v>
      </c>
      <c r="BK2886" s="219">
        <f>SUM(BK2887:BK2900)</f>
        <v>0</v>
      </c>
    </row>
    <row r="2887" s="2" customFormat="1" ht="24.15" customHeight="1">
      <c r="A2887" s="39"/>
      <c r="B2887" s="40"/>
      <c r="C2887" s="220" t="s">
        <v>2735</v>
      </c>
      <c r="D2887" s="220" t="s">
        <v>216</v>
      </c>
      <c r="E2887" s="221" t="s">
        <v>2736</v>
      </c>
      <c r="F2887" s="222" t="s">
        <v>2737</v>
      </c>
      <c r="G2887" s="223" t="s">
        <v>523</v>
      </c>
      <c r="H2887" s="224">
        <v>117.59999999999999</v>
      </c>
      <c r="I2887" s="225"/>
      <c r="J2887" s="226">
        <f>ROUND(I2887*H2887,2)</f>
        <v>0</v>
      </c>
      <c r="K2887" s="222" t="s">
        <v>359</v>
      </c>
      <c r="L2887" s="45"/>
      <c r="M2887" s="227" t="s">
        <v>1</v>
      </c>
      <c r="N2887" s="228" t="s">
        <v>46</v>
      </c>
      <c r="O2887" s="92"/>
      <c r="P2887" s="229">
        <f>O2887*H2887</f>
        <v>0</v>
      </c>
      <c r="Q2887" s="229">
        <v>0.016219999999999998</v>
      </c>
      <c r="R2887" s="229">
        <f>Q2887*H2887</f>
        <v>1.9074719999999996</v>
      </c>
      <c r="S2887" s="229">
        <v>0</v>
      </c>
      <c r="T2887" s="230">
        <f>S2887*H2887</f>
        <v>0</v>
      </c>
      <c r="U2887" s="39"/>
      <c r="V2887" s="39"/>
      <c r="W2887" s="39"/>
      <c r="X2887" s="39"/>
      <c r="Y2887" s="39"/>
      <c r="Z2887" s="39"/>
      <c r="AA2887" s="39"/>
      <c r="AB2887" s="39"/>
      <c r="AC2887" s="39"/>
      <c r="AD2887" s="39"/>
      <c r="AE2887" s="39"/>
      <c r="AR2887" s="231" t="s">
        <v>291</v>
      </c>
      <c r="AT2887" s="231" t="s">
        <v>216</v>
      </c>
      <c r="AU2887" s="231" t="s">
        <v>90</v>
      </c>
      <c r="AY2887" s="18" t="s">
        <v>215</v>
      </c>
      <c r="BE2887" s="232">
        <f>IF(N2887="základní",J2887,0)</f>
        <v>0</v>
      </c>
      <c r="BF2887" s="232">
        <f>IF(N2887="snížená",J2887,0)</f>
        <v>0</v>
      </c>
      <c r="BG2887" s="232">
        <f>IF(N2887="zákl. přenesená",J2887,0)</f>
        <v>0</v>
      </c>
      <c r="BH2887" s="232">
        <f>IF(N2887="sníž. přenesená",J2887,0)</f>
        <v>0</v>
      </c>
      <c r="BI2887" s="232">
        <f>IF(N2887="nulová",J2887,0)</f>
        <v>0</v>
      </c>
      <c r="BJ2887" s="18" t="s">
        <v>88</v>
      </c>
      <c r="BK2887" s="232">
        <f>ROUND(I2887*H2887,2)</f>
        <v>0</v>
      </c>
      <c r="BL2887" s="18" t="s">
        <v>291</v>
      </c>
      <c r="BM2887" s="231" t="s">
        <v>2738</v>
      </c>
    </row>
    <row r="2888" s="2" customFormat="1">
      <c r="A2888" s="39"/>
      <c r="B2888" s="40"/>
      <c r="C2888" s="41"/>
      <c r="D2888" s="233" t="s">
        <v>221</v>
      </c>
      <c r="E2888" s="41"/>
      <c r="F2888" s="234" t="s">
        <v>2739</v>
      </c>
      <c r="G2888" s="41"/>
      <c r="H2888" s="41"/>
      <c r="I2888" s="235"/>
      <c r="J2888" s="41"/>
      <c r="K2888" s="41"/>
      <c r="L2888" s="45"/>
      <c r="M2888" s="236"/>
      <c r="N2888" s="237"/>
      <c r="O2888" s="92"/>
      <c r="P2888" s="92"/>
      <c r="Q2888" s="92"/>
      <c r="R2888" s="92"/>
      <c r="S2888" s="92"/>
      <c r="T2888" s="93"/>
      <c r="U2888" s="39"/>
      <c r="V2888" s="39"/>
      <c r="W2888" s="39"/>
      <c r="X2888" s="39"/>
      <c r="Y2888" s="39"/>
      <c r="Z2888" s="39"/>
      <c r="AA2888" s="39"/>
      <c r="AB2888" s="39"/>
      <c r="AC2888" s="39"/>
      <c r="AD2888" s="39"/>
      <c r="AE2888" s="39"/>
      <c r="AT2888" s="18" t="s">
        <v>221</v>
      </c>
      <c r="AU2888" s="18" t="s">
        <v>90</v>
      </c>
    </row>
    <row r="2889" s="2" customFormat="1">
      <c r="A2889" s="39"/>
      <c r="B2889" s="40"/>
      <c r="C2889" s="41"/>
      <c r="D2889" s="250" t="s">
        <v>362</v>
      </c>
      <c r="E2889" s="41"/>
      <c r="F2889" s="251" t="s">
        <v>2740</v>
      </c>
      <c r="G2889" s="41"/>
      <c r="H2889" s="41"/>
      <c r="I2889" s="235"/>
      <c r="J2889" s="41"/>
      <c r="K2889" s="41"/>
      <c r="L2889" s="45"/>
      <c r="M2889" s="236"/>
      <c r="N2889" s="237"/>
      <c r="O2889" s="92"/>
      <c r="P2889" s="92"/>
      <c r="Q2889" s="92"/>
      <c r="R2889" s="92"/>
      <c r="S2889" s="92"/>
      <c r="T2889" s="93"/>
      <c r="U2889" s="39"/>
      <c r="V2889" s="39"/>
      <c r="W2889" s="39"/>
      <c r="X2889" s="39"/>
      <c r="Y2889" s="39"/>
      <c r="Z2889" s="39"/>
      <c r="AA2889" s="39"/>
      <c r="AB2889" s="39"/>
      <c r="AC2889" s="39"/>
      <c r="AD2889" s="39"/>
      <c r="AE2889" s="39"/>
      <c r="AT2889" s="18" t="s">
        <v>362</v>
      </c>
      <c r="AU2889" s="18" t="s">
        <v>90</v>
      </c>
    </row>
    <row r="2890" s="13" customFormat="1">
      <c r="A2890" s="13"/>
      <c r="B2890" s="252"/>
      <c r="C2890" s="253"/>
      <c r="D2890" s="233" t="s">
        <v>364</v>
      </c>
      <c r="E2890" s="254" t="s">
        <v>1</v>
      </c>
      <c r="F2890" s="255" t="s">
        <v>2357</v>
      </c>
      <c r="G2890" s="253"/>
      <c r="H2890" s="254" t="s">
        <v>1</v>
      </c>
      <c r="I2890" s="256"/>
      <c r="J2890" s="253"/>
      <c r="K2890" s="253"/>
      <c r="L2890" s="257"/>
      <c r="M2890" s="258"/>
      <c r="N2890" s="259"/>
      <c r="O2890" s="259"/>
      <c r="P2890" s="259"/>
      <c r="Q2890" s="259"/>
      <c r="R2890" s="259"/>
      <c r="S2890" s="259"/>
      <c r="T2890" s="260"/>
      <c r="U2890" s="13"/>
      <c r="V2890" s="13"/>
      <c r="W2890" s="13"/>
      <c r="X2890" s="13"/>
      <c r="Y2890" s="13"/>
      <c r="Z2890" s="13"/>
      <c r="AA2890" s="13"/>
      <c r="AB2890" s="13"/>
      <c r="AC2890" s="13"/>
      <c r="AD2890" s="13"/>
      <c r="AE2890" s="13"/>
      <c r="AT2890" s="261" t="s">
        <v>364</v>
      </c>
      <c r="AU2890" s="261" t="s">
        <v>90</v>
      </c>
      <c r="AV2890" s="13" t="s">
        <v>88</v>
      </c>
      <c r="AW2890" s="13" t="s">
        <v>36</v>
      </c>
      <c r="AX2890" s="13" t="s">
        <v>81</v>
      </c>
      <c r="AY2890" s="261" t="s">
        <v>215</v>
      </c>
    </row>
    <row r="2891" s="14" customFormat="1">
      <c r="A2891" s="14"/>
      <c r="B2891" s="262"/>
      <c r="C2891" s="263"/>
      <c r="D2891" s="233" t="s">
        <v>364</v>
      </c>
      <c r="E2891" s="264" t="s">
        <v>1</v>
      </c>
      <c r="F2891" s="265" t="s">
        <v>2741</v>
      </c>
      <c r="G2891" s="263"/>
      <c r="H2891" s="266">
        <v>117.59999999999999</v>
      </c>
      <c r="I2891" s="267"/>
      <c r="J2891" s="263"/>
      <c r="K2891" s="263"/>
      <c r="L2891" s="268"/>
      <c r="M2891" s="269"/>
      <c r="N2891" s="270"/>
      <c r="O2891" s="270"/>
      <c r="P2891" s="270"/>
      <c r="Q2891" s="270"/>
      <c r="R2891" s="270"/>
      <c r="S2891" s="270"/>
      <c r="T2891" s="271"/>
      <c r="U2891" s="14"/>
      <c r="V2891" s="14"/>
      <c r="W2891" s="14"/>
      <c r="X2891" s="14"/>
      <c r="Y2891" s="14"/>
      <c r="Z2891" s="14"/>
      <c r="AA2891" s="14"/>
      <c r="AB2891" s="14"/>
      <c r="AC2891" s="14"/>
      <c r="AD2891" s="14"/>
      <c r="AE2891" s="14"/>
      <c r="AT2891" s="272" t="s">
        <v>364</v>
      </c>
      <c r="AU2891" s="272" t="s">
        <v>90</v>
      </c>
      <c r="AV2891" s="14" t="s">
        <v>90</v>
      </c>
      <c r="AW2891" s="14" t="s">
        <v>36</v>
      </c>
      <c r="AX2891" s="14" t="s">
        <v>81</v>
      </c>
      <c r="AY2891" s="272" t="s">
        <v>215</v>
      </c>
    </row>
    <row r="2892" s="15" customFormat="1">
      <c r="A2892" s="15"/>
      <c r="B2892" s="273"/>
      <c r="C2892" s="274"/>
      <c r="D2892" s="233" t="s">
        <v>364</v>
      </c>
      <c r="E2892" s="275" t="s">
        <v>1</v>
      </c>
      <c r="F2892" s="276" t="s">
        <v>368</v>
      </c>
      <c r="G2892" s="274"/>
      <c r="H2892" s="277">
        <v>117.59999999999999</v>
      </c>
      <c r="I2892" s="278"/>
      <c r="J2892" s="274"/>
      <c r="K2892" s="274"/>
      <c r="L2892" s="279"/>
      <c r="M2892" s="280"/>
      <c r="N2892" s="281"/>
      <c r="O2892" s="281"/>
      <c r="P2892" s="281"/>
      <c r="Q2892" s="281"/>
      <c r="R2892" s="281"/>
      <c r="S2892" s="281"/>
      <c r="T2892" s="282"/>
      <c r="U2892" s="15"/>
      <c r="V2892" s="15"/>
      <c r="W2892" s="15"/>
      <c r="X2892" s="15"/>
      <c r="Y2892" s="15"/>
      <c r="Z2892" s="15"/>
      <c r="AA2892" s="15"/>
      <c r="AB2892" s="15"/>
      <c r="AC2892" s="15"/>
      <c r="AD2892" s="15"/>
      <c r="AE2892" s="15"/>
      <c r="AT2892" s="283" t="s">
        <v>364</v>
      </c>
      <c r="AU2892" s="283" t="s">
        <v>90</v>
      </c>
      <c r="AV2892" s="15" t="s">
        <v>214</v>
      </c>
      <c r="AW2892" s="15" t="s">
        <v>36</v>
      </c>
      <c r="AX2892" s="15" t="s">
        <v>88</v>
      </c>
      <c r="AY2892" s="283" t="s">
        <v>215</v>
      </c>
    </row>
    <row r="2893" s="2" customFormat="1" ht="24.15" customHeight="1">
      <c r="A2893" s="39"/>
      <c r="B2893" s="40"/>
      <c r="C2893" s="220" t="s">
        <v>2742</v>
      </c>
      <c r="D2893" s="220" t="s">
        <v>216</v>
      </c>
      <c r="E2893" s="221" t="s">
        <v>2743</v>
      </c>
      <c r="F2893" s="222" t="s">
        <v>2744</v>
      </c>
      <c r="G2893" s="223" t="s">
        <v>358</v>
      </c>
      <c r="H2893" s="224">
        <v>2.4700000000000002</v>
      </c>
      <c r="I2893" s="225"/>
      <c r="J2893" s="226">
        <f>ROUND(I2893*H2893,2)</f>
        <v>0</v>
      </c>
      <c r="K2893" s="222" t="s">
        <v>359</v>
      </c>
      <c r="L2893" s="45"/>
      <c r="M2893" s="227" t="s">
        <v>1</v>
      </c>
      <c r="N2893" s="228" t="s">
        <v>46</v>
      </c>
      <c r="O2893" s="92"/>
      <c r="P2893" s="229">
        <f>O2893*H2893</f>
        <v>0</v>
      </c>
      <c r="Q2893" s="229">
        <v>0.022839999999999999</v>
      </c>
      <c r="R2893" s="229">
        <f>Q2893*H2893</f>
        <v>0.056414800000000001</v>
      </c>
      <c r="S2893" s="229">
        <v>0</v>
      </c>
      <c r="T2893" s="230">
        <f>S2893*H2893</f>
        <v>0</v>
      </c>
      <c r="U2893" s="39"/>
      <c r="V2893" s="39"/>
      <c r="W2893" s="39"/>
      <c r="X2893" s="39"/>
      <c r="Y2893" s="39"/>
      <c r="Z2893" s="39"/>
      <c r="AA2893" s="39"/>
      <c r="AB2893" s="39"/>
      <c r="AC2893" s="39"/>
      <c r="AD2893" s="39"/>
      <c r="AE2893" s="39"/>
      <c r="AR2893" s="231" t="s">
        <v>291</v>
      </c>
      <c r="AT2893" s="231" t="s">
        <v>216</v>
      </c>
      <c r="AU2893" s="231" t="s">
        <v>90</v>
      </c>
      <c r="AY2893" s="18" t="s">
        <v>215</v>
      </c>
      <c r="BE2893" s="232">
        <f>IF(N2893="základní",J2893,0)</f>
        <v>0</v>
      </c>
      <c r="BF2893" s="232">
        <f>IF(N2893="snížená",J2893,0)</f>
        <v>0</v>
      </c>
      <c r="BG2893" s="232">
        <f>IF(N2893="zákl. přenesená",J2893,0)</f>
        <v>0</v>
      </c>
      <c r="BH2893" s="232">
        <f>IF(N2893="sníž. přenesená",J2893,0)</f>
        <v>0</v>
      </c>
      <c r="BI2893" s="232">
        <f>IF(N2893="nulová",J2893,0)</f>
        <v>0</v>
      </c>
      <c r="BJ2893" s="18" t="s">
        <v>88</v>
      </c>
      <c r="BK2893" s="232">
        <f>ROUND(I2893*H2893,2)</f>
        <v>0</v>
      </c>
      <c r="BL2893" s="18" t="s">
        <v>291</v>
      </c>
      <c r="BM2893" s="231" t="s">
        <v>2745</v>
      </c>
    </row>
    <row r="2894" s="2" customFormat="1">
      <c r="A2894" s="39"/>
      <c r="B2894" s="40"/>
      <c r="C2894" s="41"/>
      <c r="D2894" s="233" t="s">
        <v>221</v>
      </c>
      <c r="E2894" s="41"/>
      <c r="F2894" s="234" t="s">
        <v>2746</v>
      </c>
      <c r="G2894" s="41"/>
      <c r="H2894" s="41"/>
      <c r="I2894" s="235"/>
      <c r="J2894" s="41"/>
      <c r="K2894" s="41"/>
      <c r="L2894" s="45"/>
      <c r="M2894" s="236"/>
      <c r="N2894" s="237"/>
      <c r="O2894" s="92"/>
      <c r="P2894" s="92"/>
      <c r="Q2894" s="92"/>
      <c r="R2894" s="92"/>
      <c r="S2894" s="92"/>
      <c r="T2894" s="93"/>
      <c r="U2894" s="39"/>
      <c r="V2894" s="39"/>
      <c r="W2894" s="39"/>
      <c r="X2894" s="39"/>
      <c r="Y2894" s="39"/>
      <c r="Z2894" s="39"/>
      <c r="AA2894" s="39"/>
      <c r="AB2894" s="39"/>
      <c r="AC2894" s="39"/>
      <c r="AD2894" s="39"/>
      <c r="AE2894" s="39"/>
      <c r="AT2894" s="18" t="s">
        <v>221</v>
      </c>
      <c r="AU2894" s="18" t="s">
        <v>90</v>
      </c>
    </row>
    <row r="2895" s="2" customFormat="1">
      <c r="A2895" s="39"/>
      <c r="B2895" s="40"/>
      <c r="C2895" s="41"/>
      <c r="D2895" s="250" t="s">
        <v>362</v>
      </c>
      <c r="E2895" s="41"/>
      <c r="F2895" s="251" t="s">
        <v>2747</v>
      </c>
      <c r="G2895" s="41"/>
      <c r="H2895" s="41"/>
      <c r="I2895" s="235"/>
      <c r="J2895" s="41"/>
      <c r="K2895" s="41"/>
      <c r="L2895" s="45"/>
      <c r="M2895" s="236"/>
      <c r="N2895" s="237"/>
      <c r="O2895" s="92"/>
      <c r="P2895" s="92"/>
      <c r="Q2895" s="92"/>
      <c r="R2895" s="92"/>
      <c r="S2895" s="92"/>
      <c r="T2895" s="93"/>
      <c r="U2895" s="39"/>
      <c r="V2895" s="39"/>
      <c r="W2895" s="39"/>
      <c r="X2895" s="39"/>
      <c r="Y2895" s="39"/>
      <c r="Z2895" s="39"/>
      <c r="AA2895" s="39"/>
      <c r="AB2895" s="39"/>
      <c r="AC2895" s="39"/>
      <c r="AD2895" s="39"/>
      <c r="AE2895" s="39"/>
      <c r="AT2895" s="18" t="s">
        <v>362</v>
      </c>
      <c r="AU2895" s="18" t="s">
        <v>90</v>
      </c>
    </row>
    <row r="2896" s="14" customFormat="1">
      <c r="A2896" s="14"/>
      <c r="B2896" s="262"/>
      <c r="C2896" s="263"/>
      <c r="D2896" s="233" t="s">
        <v>364</v>
      </c>
      <c r="E2896" s="264" t="s">
        <v>1</v>
      </c>
      <c r="F2896" s="265" t="s">
        <v>2748</v>
      </c>
      <c r="G2896" s="263"/>
      <c r="H2896" s="266">
        <v>2.4700000000000002</v>
      </c>
      <c r="I2896" s="267"/>
      <c r="J2896" s="263"/>
      <c r="K2896" s="263"/>
      <c r="L2896" s="268"/>
      <c r="M2896" s="269"/>
      <c r="N2896" s="270"/>
      <c r="O2896" s="270"/>
      <c r="P2896" s="270"/>
      <c r="Q2896" s="270"/>
      <c r="R2896" s="270"/>
      <c r="S2896" s="270"/>
      <c r="T2896" s="271"/>
      <c r="U2896" s="14"/>
      <c r="V2896" s="14"/>
      <c r="W2896" s="14"/>
      <c r="X2896" s="14"/>
      <c r="Y2896" s="14"/>
      <c r="Z2896" s="14"/>
      <c r="AA2896" s="14"/>
      <c r="AB2896" s="14"/>
      <c r="AC2896" s="14"/>
      <c r="AD2896" s="14"/>
      <c r="AE2896" s="14"/>
      <c r="AT2896" s="272" t="s">
        <v>364</v>
      </c>
      <c r="AU2896" s="272" t="s">
        <v>90</v>
      </c>
      <c r="AV2896" s="14" t="s">
        <v>90</v>
      </c>
      <c r="AW2896" s="14" t="s">
        <v>36</v>
      </c>
      <c r="AX2896" s="14" t="s">
        <v>81</v>
      </c>
      <c r="AY2896" s="272" t="s">
        <v>215</v>
      </c>
    </row>
    <row r="2897" s="15" customFormat="1">
      <c r="A2897" s="15"/>
      <c r="B2897" s="273"/>
      <c r="C2897" s="274"/>
      <c r="D2897" s="233" t="s">
        <v>364</v>
      </c>
      <c r="E2897" s="275" t="s">
        <v>1</v>
      </c>
      <c r="F2897" s="276" t="s">
        <v>368</v>
      </c>
      <c r="G2897" s="274"/>
      <c r="H2897" s="277">
        <v>2.4700000000000002</v>
      </c>
      <c r="I2897" s="278"/>
      <c r="J2897" s="274"/>
      <c r="K2897" s="274"/>
      <c r="L2897" s="279"/>
      <c r="M2897" s="280"/>
      <c r="N2897" s="281"/>
      <c r="O2897" s="281"/>
      <c r="P2897" s="281"/>
      <c r="Q2897" s="281"/>
      <c r="R2897" s="281"/>
      <c r="S2897" s="281"/>
      <c r="T2897" s="282"/>
      <c r="U2897" s="15"/>
      <c r="V2897" s="15"/>
      <c r="W2897" s="15"/>
      <c r="X2897" s="15"/>
      <c r="Y2897" s="15"/>
      <c r="Z2897" s="15"/>
      <c r="AA2897" s="15"/>
      <c r="AB2897" s="15"/>
      <c r="AC2897" s="15"/>
      <c r="AD2897" s="15"/>
      <c r="AE2897" s="15"/>
      <c r="AT2897" s="283" t="s">
        <v>364</v>
      </c>
      <c r="AU2897" s="283" t="s">
        <v>90</v>
      </c>
      <c r="AV2897" s="15" t="s">
        <v>214</v>
      </c>
      <c r="AW2897" s="15" t="s">
        <v>36</v>
      </c>
      <c r="AX2897" s="15" t="s">
        <v>88</v>
      </c>
      <c r="AY2897" s="283" t="s">
        <v>215</v>
      </c>
    </row>
    <row r="2898" s="2" customFormat="1" ht="24.15" customHeight="1">
      <c r="A2898" s="39"/>
      <c r="B2898" s="40"/>
      <c r="C2898" s="220" t="s">
        <v>2749</v>
      </c>
      <c r="D2898" s="220" t="s">
        <v>216</v>
      </c>
      <c r="E2898" s="221" t="s">
        <v>2750</v>
      </c>
      <c r="F2898" s="222" t="s">
        <v>2751</v>
      </c>
      <c r="G2898" s="223" t="s">
        <v>583</v>
      </c>
      <c r="H2898" s="224">
        <v>1.964</v>
      </c>
      <c r="I2898" s="225"/>
      <c r="J2898" s="226">
        <f>ROUND(I2898*H2898,2)</f>
        <v>0</v>
      </c>
      <c r="K2898" s="222" t="s">
        <v>359</v>
      </c>
      <c r="L2898" s="45"/>
      <c r="M2898" s="227" t="s">
        <v>1</v>
      </c>
      <c r="N2898" s="228" t="s">
        <v>46</v>
      </c>
      <c r="O2898" s="92"/>
      <c r="P2898" s="229">
        <f>O2898*H2898</f>
        <v>0</v>
      </c>
      <c r="Q2898" s="229">
        <v>0</v>
      </c>
      <c r="R2898" s="229">
        <f>Q2898*H2898</f>
        <v>0</v>
      </c>
      <c r="S2898" s="229">
        <v>0</v>
      </c>
      <c r="T2898" s="230">
        <f>S2898*H2898</f>
        <v>0</v>
      </c>
      <c r="U2898" s="39"/>
      <c r="V2898" s="39"/>
      <c r="W2898" s="39"/>
      <c r="X2898" s="39"/>
      <c r="Y2898" s="39"/>
      <c r="Z2898" s="39"/>
      <c r="AA2898" s="39"/>
      <c r="AB2898" s="39"/>
      <c r="AC2898" s="39"/>
      <c r="AD2898" s="39"/>
      <c r="AE2898" s="39"/>
      <c r="AR2898" s="231" t="s">
        <v>291</v>
      </c>
      <c r="AT2898" s="231" t="s">
        <v>216</v>
      </c>
      <c r="AU2898" s="231" t="s">
        <v>90</v>
      </c>
      <c r="AY2898" s="18" t="s">
        <v>215</v>
      </c>
      <c r="BE2898" s="232">
        <f>IF(N2898="základní",J2898,0)</f>
        <v>0</v>
      </c>
      <c r="BF2898" s="232">
        <f>IF(N2898="snížená",J2898,0)</f>
        <v>0</v>
      </c>
      <c r="BG2898" s="232">
        <f>IF(N2898="zákl. přenesená",J2898,0)</f>
        <v>0</v>
      </c>
      <c r="BH2898" s="232">
        <f>IF(N2898="sníž. přenesená",J2898,0)</f>
        <v>0</v>
      </c>
      <c r="BI2898" s="232">
        <f>IF(N2898="nulová",J2898,0)</f>
        <v>0</v>
      </c>
      <c r="BJ2898" s="18" t="s">
        <v>88</v>
      </c>
      <c r="BK2898" s="232">
        <f>ROUND(I2898*H2898,2)</f>
        <v>0</v>
      </c>
      <c r="BL2898" s="18" t="s">
        <v>291</v>
      </c>
      <c r="BM2898" s="231" t="s">
        <v>2752</v>
      </c>
    </row>
    <row r="2899" s="2" customFormat="1">
      <c r="A2899" s="39"/>
      <c r="B2899" s="40"/>
      <c r="C2899" s="41"/>
      <c r="D2899" s="233" t="s">
        <v>221</v>
      </c>
      <c r="E2899" s="41"/>
      <c r="F2899" s="234" t="s">
        <v>2753</v>
      </c>
      <c r="G2899" s="41"/>
      <c r="H2899" s="41"/>
      <c r="I2899" s="235"/>
      <c r="J2899" s="41"/>
      <c r="K2899" s="41"/>
      <c r="L2899" s="45"/>
      <c r="M2899" s="236"/>
      <c r="N2899" s="237"/>
      <c r="O2899" s="92"/>
      <c r="P2899" s="92"/>
      <c r="Q2899" s="92"/>
      <c r="R2899" s="92"/>
      <c r="S2899" s="92"/>
      <c r="T2899" s="93"/>
      <c r="U2899" s="39"/>
      <c r="V2899" s="39"/>
      <c r="W2899" s="39"/>
      <c r="X2899" s="39"/>
      <c r="Y2899" s="39"/>
      <c r="Z2899" s="39"/>
      <c r="AA2899" s="39"/>
      <c r="AB2899" s="39"/>
      <c r="AC2899" s="39"/>
      <c r="AD2899" s="39"/>
      <c r="AE2899" s="39"/>
      <c r="AT2899" s="18" t="s">
        <v>221</v>
      </c>
      <c r="AU2899" s="18" t="s">
        <v>90</v>
      </c>
    </row>
    <row r="2900" s="2" customFormat="1">
      <c r="A2900" s="39"/>
      <c r="B2900" s="40"/>
      <c r="C2900" s="41"/>
      <c r="D2900" s="250" t="s">
        <v>362</v>
      </c>
      <c r="E2900" s="41"/>
      <c r="F2900" s="251" t="s">
        <v>2754</v>
      </c>
      <c r="G2900" s="41"/>
      <c r="H2900" s="41"/>
      <c r="I2900" s="235"/>
      <c r="J2900" s="41"/>
      <c r="K2900" s="41"/>
      <c r="L2900" s="45"/>
      <c r="M2900" s="236"/>
      <c r="N2900" s="237"/>
      <c r="O2900" s="92"/>
      <c r="P2900" s="92"/>
      <c r="Q2900" s="92"/>
      <c r="R2900" s="92"/>
      <c r="S2900" s="92"/>
      <c r="T2900" s="93"/>
      <c r="U2900" s="39"/>
      <c r="V2900" s="39"/>
      <c r="W2900" s="39"/>
      <c r="X2900" s="39"/>
      <c r="Y2900" s="39"/>
      <c r="Z2900" s="39"/>
      <c r="AA2900" s="39"/>
      <c r="AB2900" s="39"/>
      <c r="AC2900" s="39"/>
      <c r="AD2900" s="39"/>
      <c r="AE2900" s="39"/>
      <c r="AT2900" s="18" t="s">
        <v>362</v>
      </c>
      <c r="AU2900" s="18" t="s">
        <v>90</v>
      </c>
    </row>
    <row r="2901" s="11" customFormat="1" ht="22.8" customHeight="1">
      <c r="A2901" s="11"/>
      <c r="B2901" s="206"/>
      <c r="C2901" s="207"/>
      <c r="D2901" s="208" t="s">
        <v>80</v>
      </c>
      <c r="E2901" s="248" t="s">
        <v>2755</v>
      </c>
      <c r="F2901" s="248" t="s">
        <v>2756</v>
      </c>
      <c r="G2901" s="207"/>
      <c r="H2901" s="207"/>
      <c r="I2901" s="210"/>
      <c r="J2901" s="249">
        <f>BK2901</f>
        <v>0</v>
      </c>
      <c r="K2901" s="207"/>
      <c r="L2901" s="212"/>
      <c r="M2901" s="213"/>
      <c r="N2901" s="214"/>
      <c r="O2901" s="214"/>
      <c r="P2901" s="215">
        <f>SUM(P2902:P3032)</f>
        <v>0</v>
      </c>
      <c r="Q2901" s="214"/>
      <c r="R2901" s="215">
        <f>SUM(R2902:R3032)</f>
        <v>5.8152625199999992</v>
      </c>
      <c r="S2901" s="214"/>
      <c r="T2901" s="216">
        <f>SUM(T2902:T3032)</f>
        <v>0</v>
      </c>
      <c r="U2901" s="11"/>
      <c r="V2901" s="11"/>
      <c r="W2901" s="11"/>
      <c r="X2901" s="11"/>
      <c r="Y2901" s="11"/>
      <c r="Z2901" s="11"/>
      <c r="AA2901" s="11"/>
      <c r="AB2901" s="11"/>
      <c r="AC2901" s="11"/>
      <c r="AD2901" s="11"/>
      <c r="AE2901" s="11"/>
      <c r="AR2901" s="217" t="s">
        <v>90</v>
      </c>
      <c r="AT2901" s="218" t="s">
        <v>80</v>
      </c>
      <c r="AU2901" s="218" t="s">
        <v>88</v>
      </c>
      <c r="AY2901" s="217" t="s">
        <v>215</v>
      </c>
      <c r="BK2901" s="219">
        <f>SUM(BK2902:BK3032)</f>
        <v>0</v>
      </c>
    </row>
    <row r="2902" s="2" customFormat="1" ht="24.15" customHeight="1">
      <c r="A2902" s="39"/>
      <c r="B2902" s="40"/>
      <c r="C2902" s="220" t="s">
        <v>2757</v>
      </c>
      <c r="D2902" s="220" t="s">
        <v>216</v>
      </c>
      <c r="E2902" s="221" t="s">
        <v>2758</v>
      </c>
      <c r="F2902" s="222" t="s">
        <v>2759</v>
      </c>
      <c r="G2902" s="223" t="s">
        <v>523</v>
      </c>
      <c r="H2902" s="224">
        <v>17.768999999999998</v>
      </c>
      <c r="I2902" s="225"/>
      <c r="J2902" s="226">
        <f>ROUND(I2902*H2902,2)</f>
        <v>0</v>
      </c>
      <c r="K2902" s="222" t="s">
        <v>359</v>
      </c>
      <c r="L2902" s="45"/>
      <c r="M2902" s="227" t="s">
        <v>1</v>
      </c>
      <c r="N2902" s="228" t="s">
        <v>46</v>
      </c>
      <c r="O2902" s="92"/>
      <c r="P2902" s="229">
        <f>O2902*H2902</f>
        <v>0</v>
      </c>
      <c r="Q2902" s="229">
        <v>0.01481</v>
      </c>
      <c r="R2902" s="229">
        <f>Q2902*H2902</f>
        <v>0.26315888999999998</v>
      </c>
      <c r="S2902" s="229">
        <v>0</v>
      </c>
      <c r="T2902" s="230">
        <f>S2902*H2902</f>
        <v>0</v>
      </c>
      <c r="U2902" s="39"/>
      <c r="V2902" s="39"/>
      <c r="W2902" s="39"/>
      <c r="X2902" s="39"/>
      <c r="Y2902" s="39"/>
      <c r="Z2902" s="39"/>
      <c r="AA2902" s="39"/>
      <c r="AB2902" s="39"/>
      <c r="AC2902" s="39"/>
      <c r="AD2902" s="39"/>
      <c r="AE2902" s="39"/>
      <c r="AR2902" s="231" t="s">
        <v>291</v>
      </c>
      <c r="AT2902" s="231" t="s">
        <v>216</v>
      </c>
      <c r="AU2902" s="231" t="s">
        <v>90</v>
      </c>
      <c r="AY2902" s="18" t="s">
        <v>215</v>
      </c>
      <c r="BE2902" s="232">
        <f>IF(N2902="základní",J2902,0)</f>
        <v>0</v>
      </c>
      <c r="BF2902" s="232">
        <f>IF(N2902="snížená",J2902,0)</f>
        <v>0</v>
      </c>
      <c r="BG2902" s="232">
        <f>IF(N2902="zákl. přenesená",J2902,0)</f>
        <v>0</v>
      </c>
      <c r="BH2902" s="232">
        <f>IF(N2902="sníž. přenesená",J2902,0)</f>
        <v>0</v>
      </c>
      <c r="BI2902" s="232">
        <f>IF(N2902="nulová",J2902,0)</f>
        <v>0</v>
      </c>
      <c r="BJ2902" s="18" t="s">
        <v>88</v>
      </c>
      <c r="BK2902" s="232">
        <f>ROUND(I2902*H2902,2)</f>
        <v>0</v>
      </c>
      <c r="BL2902" s="18" t="s">
        <v>291</v>
      </c>
      <c r="BM2902" s="231" t="s">
        <v>2760</v>
      </c>
    </row>
    <row r="2903" s="2" customFormat="1">
      <c r="A2903" s="39"/>
      <c r="B2903" s="40"/>
      <c r="C2903" s="41"/>
      <c r="D2903" s="233" t="s">
        <v>221</v>
      </c>
      <c r="E2903" s="41"/>
      <c r="F2903" s="234" t="s">
        <v>2761</v>
      </c>
      <c r="G2903" s="41"/>
      <c r="H2903" s="41"/>
      <c r="I2903" s="235"/>
      <c r="J2903" s="41"/>
      <c r="K2903" s="41"/>
      <c r="L2903" s="45"/>
      <c r="M2903" s="236"/>
      <c r="N2903" s="237"/>
      <c r="O2903" s="92"/>
      <c r="P2903" s="92"/>
      <c r="Q2903" s="92"/>
      <c r="R2903" s="92"/>
      <c r="S2903" s="92"/>
      <c r="T2903" s="93"/>
      <c r="U2903" s="39"/>
      <c r="V2903" s="39"/>
      <c r="W2903" s="39"/>
      <c r="X2903" s="39"/>
      <c r="Y2903" s="39"/>
      <c r="Z2903" s="39"/>
      <c r="AA2903" s="39"/>
      <c r="AB2903" s="39"/>
      <c r="AC2903" s="39"/>
      <c r="AD2903" s="39"/>
      <c r="AE2903" s="39"/>
      <c r="AT2903" s="18" t="s">
        <v>221</v>
      </c>
      <c r="AU2903" s="18" t="s">
        <v>90</v>
      </c>
    </row>
    <row r="2904" s="2" customFormat="1">
      <c r="A2904" s="39"/>
      <c r="B2904" s="40"/>
      <c r="C2904" s="41"/>
      <c r="D2904" s="250" t="s">
        <v>362</v>
      </c>
      <c r="E2904" s="41"/>
      <c r="F2904" s="251" t="s">
        <v>2762</v>
      </c>
      <c r="G2904" s="41"/>
      <c r="H2904" s="41"/>
      <c r="I2904" s="235"/>
      <c r="J2904" s="41"/>
      <c r="K2904" s="41"/>
      <c r="L2904" s="45"/>
      <c r="M2904" s="236"/>
      <c r="N2904" s="237"/>
      <c r="O2904" s="92"/>
      <c r="P2904" s="92"/>
      <c r="Q2904" s="92"/>
      <c r="R2904" s="92"/>
      <c r="S2904" s="92"/>
      <c r="T2904" s="93"/>
      <c r="U2904" s="39"/>
      <c r="V2904" s="39"/>
      <c r="W2904" s="39"/>
      <c r="X2904" s="39"/>
      <c r="Y2904" s="39"/>
      <c r="Z2904" s="39"/>
      <c r="AA2904" s="39"/>
      <c r="AB2904" s="39"/>
      <c r="AC2904" s="39"/>
      <c r="AD2904" s="39"/>
      <c r="AE2904" s="39"/>
      <c r="AT2904" s="18" t="s">
        <v>362</v>
      </c>
      <c r="AU2904" s="18" t="s">
        <v>90</v>
      </c>
    </row>
    <row r="2905" s="13" customFormat="1">
      <c r="A2905" s="13"/>
      <c r="B2905" s="252"/>
      <c r="C2905" s="253"/>
      <c r="D2905" s="233" t="s">
        <v>364</v>
      </c>
      <c r="E2905" s="254" t="s">
        <v>1</v>
      </c>
      <c r="F2905" s="255" t="s">
        <v>2763</v>
      </c>
      <c r="G2905" s="253"/>
      <c r="H2905" s="254" t="s">
        <v>1</v>
      </c>
      <c r="I2905" s="256"/>
      <c r="J2905" s="253"/>
      <c r="K2905" s="253"/>
      <c r="L2905" s="257"/>
      <c r="M2905" s="258"/>
      <c r="N2905" s="259"/>
      <c r="O2905" s="259"/>
      <c r="P2905" s="259"/>
      <c r="Q2905" s="259"/>
      <c r="R2905" s="259"/>
      <c r="S2905" s="259"/>
      <c r="T2905" s="260"/>
      <c r="U2905" s="13"/>
      <c r="V2905" s="13"/>
      <c r="W2905" s="13"/>
      <c r="X2905" s="13"/>
      <c r="Y2905" s="13"/>
      <c r="Z2905" s="13"/>
      <c r="AA2905" s="13"/>
      <c r="AB2905" s="13"/>
      <c r="AC2905" s="13"/>
      <c r="AD2905" s="13"/>
      <c r="AE2905" s="13"/>
      <c r="AT2905" s="261" t="s">
        <v>364</v>
      </c>
      <c r="AU2905" s="261" t="s">
        <v>90</v>
      </c>
      <c r="AV2905" s="13" t="s">
        <v>88</v>
      </c>
      <c r="AW2905" s="13" t="s">
        <v>36</v>
      </c>
      <c r="AX2905" s="13" t="s">
        <v>81</v>
      </c>
      <c r="AY2905" s="261" t="s">
        <v>215</v>
      </c>
    </row>
    <row r="2906" s="13" customFormat="1">
      <c r="A2906" s="13"/>
      <c r="B2906" s="252"/>
      <c r="C2906" s="253"/>
      <c r="D2906" s="233" t="s">
        <v>364</v>
      </c>
      <c r="E2906" s="254" t="s">
        <v>1</v>
      </c>
      <c r="F2906" s="255" t="s">
        <v>1387</v>
      </c>
      <c r="G2906" s="253"/>
      <c r="H2906" s="254" t="s">
        <v>1</v>
      </c>
      <c r="I2906" s="256"/>
      <c r="J2906" s="253"/>
      <c r="K2906" s="253"/>
      <c r="L2906" s="257"/>
      <c r="M2906" s="258"/>
      <c r="N2906" s="259"/>
      <c r="O2906" s="259"/>
      <c r="P2906" s="259"/>
      <c r="Q2906" s="259"/>
      <c r="R2906" s="259"/>
      <c r="S2906" s="259"/>
      <c r="T2906" s="260"/>
      <c r="U2906" s="13"/>
      <c r="V2906" s="13"/>
      <c r="W2906" s="13"/>
      <c r="X2906" s="13"/>
      <c r="Y2906" s="13"/>
      <c r="Z2906" s="13"/>
      <c r="AA2906" s="13"/>
      <c r="AB2906" s="13"/>
      <c r="AC2906" s="13"/>
      <c r="AD2906" s="13"/>
      <c r="AE2906" s="13"/>
      <c r="AT2906" s="261" t="s">
        <v>364</v>
      </c>
      <c r="AU2906" s="261" t="s">
        <v>90</v>
      </c>
      <c r="AV2906" s="13" t="s">
        <v>88</v>
      </c>
      <c r="AW2906" s="13" t="s">
        <v>36</v>
      </c>
      <c r="AX2906" s="13" t="s">
        <v>81</v>
      </c>
      <c r="AY2906" s="261" t="s">
        <v>215</v>
      </c>
    </row>
    <row r="2907" s="14" customFormat="1">
      <c r="A2907" s="14"/>
      <c r="B2907" s="262"/>
      <c r="C2907" s="263"/>
      <c r="D2907" s="233" t="s">
        <v>364</v>
      </c>
      <c r="E2907" s="264" t="s">
        <v>1</v>
      </c>
      <c r="F2907" s="265" t="s">
        <v>2764</v>
      </c>
      <c r="G2907" s="263"/>
      <c r="H2907" s="266">
        <v>3.069</v>
      </c>
      <c r="I2907" s="267"/>
      <c r="J2907" s="263"/>
      <c r="K2907" s="263"/>
      <c r="L2907" s="268"/>
      <c r="M2907" s="269"/>
      <c r="N2907" s="270"/>
      <c r="O2907" s="270"/>
      <c r="P2907" s="270"/>
      <c r="Q2907" s="270"/>
      <c r="R2907" s="270"/>
      <c r="S2907" s="270"/>
      <c r="T2907" s="271"/>
      <c r="U2907" s="14"/>
      <c r="V2907" s="14"/>
      <c r="W2907" s="14"/>
      <c r="X2907" s="14"/>
      <c r="Y2907" s="14"/>
      <c r="Z2907" s="14"/>
      <c r="AA2907" s="14"/>
      <c r="AB2907" s="14"/>
      <c r="AC2907" s="14"/>
      <c r="AD2907" s="14"/>
      <c r="AE2907" s="14"/>
      <c r="AT2907" s="272" t="s">
        <v>364</v>
      </c>
      <c r="AU2907" s="272" t="s">
        <v>90</v>
      </c>
      <c r="AV2907" s="14" t="s">
        <v>90</v>
      </c>
      <c r="AW2907" s="14" t="s">
        <v>36</v>
      </c>
      <c r="AX2907" s="14" t="s">
        <v>81</v>
      </c>
      <c r="AY2907" s="272" t="s">
        <v>215</v>
      </c>
    </row>
    <row r="2908" s="13" customFormat="1">
      <c r="A2908" s="13"/>
      <c r="B2908" s="252"/>
      <c r="C2908" s="253"/>
      <c r="D2908" s="233" t="s">
        <v>364</v>
      </c>
      <c r="E2908" s="254" t="s">
        <v>1</v>
      </c>
      <c r="F2908" s="255" t="s">
        <v>2765</v>
      </c>
      <c r="G2908" s="253"/>
      <c r="H2908" s="254" t="s">
        <v>1</v>
      </c>
      <c r="I2908" s="256"/>
      <c r="J2908" s="253"/>
      <c r="K2908" s="253"/>
      <c r="L2908" s="257"/>
      <c r="M2908" s="258"/>
      <c r="N2908" s="259"/>
      <c r="O2908" s="259"/>
      <c r="P2908" s="259"/>
      <c r="Q2908" s="259"/>
      <c r="R2908" s="259"/>
      <c r="S2908" s="259"/>
      <c r="T2908" s="260"/>
      <c r="U2908" s="13"/>
      <c r="V2908" s="13"/>
      <c r="W2908" s="13"/>
      <c r="X2908" s="13"/>
      <c r="Y2908" s="13"/>
      <c r="Z2908" s="13"/>
      <c r="AA2908" s="13"/>
      <c r="AB2908" s="13"/>
      <c r="AC2908" s="13"/>
      <c r="AD2908" s="13"/>
      <c r="AE2908" s="13"/>
      <c r="AT2908" s="261" t="s">
        <v>364</v>
      </c>
      <c r="AU2908" s="261" t="s">
        <v>90</v>
      </c>
      <c r="AV2908" s="13" t="s">
        <v>88</v>
      </c>
      <c r="AW2908" s="13" t="s">
        <v>36</v>
      </c>
      <c r="AX2908" s="13" t="s">
        <v>81</v>
      </c>
      <c r="AY2908" s="261" t="s">
        <v>215</v>
      </c>
    </row>
    <row r="2909" s="13" customFormat="1">
      <c r="A2909" s="13"/>
      <c r="B2909" s="252"/>
      <c r="C2909" s="253"/>
      <c r="D2909" s="233" t="s">
        <v>364</v>
      </c>
      <c r="E2909" s="254" t="s">
        <v>1</v>
      </c>
      <c r="F2909" s="255" t="s">
        <v>2766</v>
      </c>
      <c r="G2909" s="253"/>
      <c r="H2909" s="254" t="s">
        <v>1</v>
      </c>
      <c r="I2909" s="256"/>
      <c r="J2909" s="253"/>
      <c r="K2909" s="253"/>
      <c r="L2909" s="257"/>
      <c r="M2909" s="258"/>
      <c r="N2909" s="259"/>
      <c r="O2909" s="259"/>
      <c r="P2909" s="259"/>
      <c r="Q2909" s="259"/>
      <c r="R2909" s="259"/>
      <c r="S2909" s="259"/>
      <c r="T2909" s="260"/>
      <c r="U2909" s="13"/>
      <c r="V2909" s="13"/>
      <c r="W2909" s="13"/>
      <c r="X2909" s="13"/>
      <c r="Y2909" s="13"/>
      <c r="Z2909" s="13"/>
      <c r="AA2909" s="13"/>
      <c r="AB2909" s="13"/>
      <c r="AC2909" s="13"/>
      <c r="AD2909" s="13"/>
      <c r="AE2909" s="13"/>
      <c r="AT2909" s="261" t="s">
        <v>364</v>
      </c>
      <c r="AU2909" s="261" t="s">
        <v>90</v>
      </c>
      <c r="AV2909" s="13" t="s">
        <v>88</v>
      </c>
      <c r="AW2909" s="13" t="s">
        <v>36</v>
      </c>
      <c r="AX2909" s="13" t="s">
        <v>81</v>
      </c>
      <c r="AY2909" s="261" t="s">
        <v>215</v>
      </c>
    </row>
    <row r="2910" s="14" customFormat="1">
      <c r="A2910" s="14"/>
      <c r="B2910" s="262"/>
      <c r="C2910" s="263"/>
      <c r="D2910" s="233" t="s">
        <v>364</v>
      </c>
      <c r="E2910" s="264" t="s">
        <v>1</v>
      </c>
      <c r="F2910" s="265" t="s">
        <v>2767</v>
      </c>
      <c r="G2910" s="263"/>
      <c r="H2910" s="266">
        <v>14.699999999999999</v>
      </c>
      <c r="I2910" s="267"/>
      <c r="J2910" s="263"/>
      <c r="K2910" s="263"/>
      <c r="L2910" s="268"/>
      <c r="M2910" s="269"/>
      <c r="N2910" s="270"/>
      <c r="O2910" s="270"/>
      <c r="P2910" s="270"/>
      <c r="Q2910" s="270"/>
      <c r="R2910" s="270"/>
      <c r="S2910" s="270"/>
      <c r="T2910" s="271"/>
      <c r="U2910" s="14"/>
      <c r="V2910" s="14"/>
      <c r="W2910" s="14"/>
      <c r="X2910" s="14"/>
      <c r="Y2910" s="14"/>
      <c r="Z2910" s="14"/>
      <c r="AA2910" s="14"/>
      <c r="AB2910" s="14"/>
      <c r="AC2910" s="14"/>
      <c r="AD2910" s="14"/>
      <c r="AE2910" s="14"/>
      <c r="AT2910" s="272" t="s">
        <v>364</v>
      </c>
      <c r="AU2910" s="272" t="s">
        <v>90</v>
      </c>
      <c r="AV2910" s="14" t="s">
        <v>90</v>
      </c>
      <c r="AW2910" s="14" t="s">
        <v>36</v>
      </c>
      <c r="AX2910" s="14" t="s">
        <v>81</v>
      </c>
      <c r="AY2910" s="272" t="s">
        <v>215</v>
      </c>
    </row>
    <row r="2911" s="15" customFormat="1">
      <c r="A2911" s="15"/>
      <c r="B2911" s="273"/>
      <c r="C2911" s="274"/>
      <c r="D2911" s="233" t="s">
        <v>364</v>
      </c>
      <c r="E2911" s="275" t="s">
        <v>1</v>
      </c>
      <c r="F2911" s="276" t="s">
        <v>368</v>
      </c>
      <c r="G2911" s="274"/>
      <c r="H2911" s="277">
        <v>17.768999999999998</v>
      </c>
      <c r="I2911" s="278"/>
      <c r="J2911" s="274"/>
      <c r="K2911" s="274"/>
      <c r="L2911" s="279"/>
      <c r="M2911" s="280"/>
      <c r="N2911" s="281"/>
      <c r="O2911" s="281"/>
      <c r="P2911" s="281"/>
      <c r="Q2911" s="281"/>
      <c r="R2911" s="281"/>
      <c r="S2911" s="281"/>
      <c r="T2911" s="282"/>
      <c r="U2911" s="15"/>
      <c r="V2911" s="15"/>
      <c r="W2911" s="15"/>
      <c r="X2911" s="15"/>
      <c r="Y2911" s="15"/>
      <c r="Z2911" s="15"/>
      <c r="AA2911" s="15"/>
      <c r="AB2911" s="15"/>
      <c r="AC2911" s="15"/>
      <c r="AD2911" s="15"/>
      <c r="AE2911" s="15"/>
      <c r="AT2911" s="283" t="s">
        <v>364</v>
      </c>
      <c r="AU2911" s="283" t="s">
        <v>90</v>
      </c>
      <c r="AV2911" s="15" t="s">
        <v>214</v>
      </c>
      <c r="AW2911" s="15" t="s">
        <v>36</v>
      </c>
      <c r="AX2911" s="15" t="s">
        <v>88</v>
      </c>
      <c r="AY2911" s="283" t="s">
        <v>215</v>
      </c>
    </row>
    <row r="2912" s="2" customFormat="1" ht="44.25" customHeight="1">
      <c r="A2912" s="39"/>
      <c r="B2912" s="40"/>
      <c r="C2912" s="220" t="s">
        <v>2768</v>
      </c>
      <c r="D2912" s="220" t="s">
        <v>216</v>
      </c>
      <c r="E2912" s="221" t="s">
        <v>2769</v>
      </c>
      <c r="F2912" s="222" t="s">
        <v>2770</v>
      </c>
      <c r="G2912" s="223" t="s">
        <v>523</v>
      </c>
      <c r="H2912" s="224">
        <v>2.04</v>
      </c>
      <c r="I2912" s="225"/>
      <c r="J2912" s="226">
        <f>ROUND(I2912*H2912,2)</f>
        <v>0</v>
      </c>
      <c r="K2912" s="222" t="s">
        <v>359</v>
      </c>
      <c r="L2912" s="45"/>
      <c r="M2912" s="227" t="s">
        <v>1</v>
      </c>
      <c r="N2912" s="228" t="s">
        <v>46</v>
      </c>
      <c r="O2912" s="92"/>
      <c r="P2912" s="229">
        <f>O2912*H2912</f>
        <v>0</v>
      </c>
      <c r="Q2912" s="229">
        <v>0.017819999999999999</v>
      </c>
      <c r="R2912" s="229">
        <f>Q2912*H2912</f>
        <v>0.036352799999999998</v>
      </c>
      <c r="S2912" s="229">
        <v>0</v>
      </c>
      <c r="T2912" s="230">
        <f>S2912*H2912</f>
        <v>0</v>
      </c>
      <c r="U2912" s="39"/>
      <c r="V2912" s="39"/>
      <c r="W2912" s="39"/>
      <c r="X2912" s="39"/>
      <c r="Y2912" s="39"/>
      <c r="Z2912" s="39"/>
      <c r="AA2912" s="39"/>
      <c r="AB2912" s="39"/>
      <c r="AC2912" s="39"/>
      <c r="AD2912" s="39"/>
      <c r="AE2912" s="39"/>
      <c r="AR2912" s="231" t="s">
        <v>291</v>
      </c>
      <c r="AT2912" s="231" t="s">
        <v>216</v>
      </c>
      <c r="AU2912" s="231" t="s">
        <v>90</v>
      </c>
      <c r="AY2912" s="18" t="s">
        <v>215</v>
      </c>
      <c r="BE2912" s="232">
        <f>IF(N2912="základní",J2912,0)</f>
        <v>0</v>
      </c>
      <c r="BF2912" s="232">
        <f>IF(N2912="snížená",J2912,0)</f>
        <v>0</v>
      </c>
      <c r="BG2912" s="232">
        <f>IF(N2912="zákl. přenesená",J2912,0)</f>
        <v>0</v>
      </c>
      <c r="BH2912" s="232">
        <f>IF(N2912="sníž. přenesená",J2912,0)</f>
        <v>0</v>
      </c>
      <c r="BI2912" s="232">
        <f>IF(N2912="nulová",J2912,0)</f>
        <v>0</v>
      </c>
      <c r="BJ2912" s="18" t="s">
        <v>88</v>
      </c>
      <c r="BK2912" s="232">
        <f>ROUND(I2912*H2912,2)</f>
        <v>0</v>
      </c>
      <c r="BL2912" s="18" t="s">
        <v>291</v>
      </c>
      <c r="BM2912" s="231" t="s">
        <v>2771</v>
      </c>
    </row>
    <row r="2913" s="2" customFormat="1">
      <c r="A2913" s="39"/>
      <c r="B2913" s="40"/>
      <c r="C2913" s="41"/>
      <c r="D2913" s="233" t="s">
        <v>221</v>
      </c>
      <c r="E2913" s="41"/>
      <c r="F2913" s="234" t="s">
        <v>2772</v>
      </c>
      <c r="G2913" s="41"/>
      <c r="H2913" s="41"/>
      <c r="I2913" s="235"/>
      <c r="J2913" s="41"/>
      <c r="K2913" s="41"/>
      <c r="L2913" s="45"/>
      <c r="M2913" s="236"/>
      <c r="N2913" s="237"/>
      <c r="O2913" s="92"/>
      <c r="P2913" s="92"/>
      <c r="Q2913" s="92"/>
      <c r="R2913" s="92"/>
      <c r="S2913" s="92"/>
      <c r="T2913" s="93"/>
      <c r="U2913" s="39"/>
      <c r="V2913" s="39"/>
      <c r="W2913" s="39"/>
      <c r="X2913" s="39"/>
      <c r="Y2913" s="39"/>
      <c r="Z2913" s="39"/>
      <c r="AA2913" s="39"/>
      <c r="AB2913" s="39"/>
      <c r="AC2913" s="39"/>
      <c r="AD2913" s="39"/>
      <c r="AE2913" s="39"/>
      <c r="AT2913" s="18" t="s">
        <v>221</v>
      </c>
      <c r="AU2913" s="18" t="s">
        <v>90</v>
      </c>
    </row>
    <row r="2914" s="2" customFormat="1">
      <c r="A2914" s="39"/>
      <c r="B2914" s="40"/>
      <c r="C2914" s="41"/>
      <c r="D2914" s="250" t="s">
        <v>362</v>
      </c>
      <c r="E2914" s="41"/>
      <c r="F2914" s="251" t="s">
        <v>2773</v>
      </c>
      <c r="G2914" s="41"/>
      <c r="H2914" s="41"/>
      <c r="I2914" s="235"/>
      <c r="J2914" s="41"/>
      <c r="K2914" s="41"/>
      <c r="L2914" s="45"/>
      <c r="M2914" s="236"/>
      <c r="N2914" s="237"/>
      <c r="O2914" s="92"/>
      <c r="P2914" s="92"/>
      <c r="Q2914" s="92"/>
      <c r="R2914" s="92"/>
      <c r="S2914" s="92"/>
      <c r="T2914" s="93"/>
      <c r="U2914" s="39"/>
      <c r="V2914" s="39"/>
      <c r="W2914" s="39"/>
      <c r="X2914" s="39"/>
      <c r="Y2914" s="39"/>
      <c r="Z2914" s="39"/>
      <c r="AA2914" s="39"/>
      <c r="AB2914" s="39"/>
      <c r="AC2914" s="39"/>
      <c r="AD2914" s="39"/>
      <c r="AE2914" s="39"/>
      <c r="AT2914" s="18" t="s">
        <v>362</v>
      </c>
      <c r="AU2914" s="18" t="s">
        <v>90</v>
      </c>
    </row>
    <row r="2915" s="13" customFormat="1">
      <c r="A2915" s="13"/>
      <c r="B2915" s="252"/>
      <c r="C2915" s="253"/>
      <c r="D2915" s="233" t="s">
        <v>364</v>
      </c>
      <c r="E2915" s="254" t="s">
        <v>1</v>
      </c>
      <c r="F2915" s="255" t="s">
        <v>822</v>
      </c>
      <c r="G2915" s="253"/>
      <c r="H2915" s="254" t="s">
        <v>1</v>
      </c>
      <c r="I2915" s="256"/>
      <c r="J2915" s="253"/>
      <c r="K2915" s="253"/>
      <c r="L2915" s="257"/>
      <c r="M2915" s="258"/>
      <c r="N2915" s="259"/>
      <c r="O2915" s="259"/>
      <c r="P2915" s="259"/>
      <c r="Q2915" s="259"/>
      <c r="R2915" s="259"/>
      <c r="S2915" s="259"/>
      <c r="T2915" s="260"/>
      <c r="U2915" s="13"/>
      <c r="V2915" s="13"/>
      <c r="W2915" s="13"/>
      <c r="X2915" s="13"/>
      <c r="Y2915" s="13"/>
      <c r="Z2915" s="13"/>
      <c r="AA2915" s="13"/>
      <c r="AB2915" s="13"/>
      <c r="AC2915" s="13"/>
      <c r="AD2915" s="13"/>
      <c r="AE2915" s="13"/>
      <c r="AT2915" s="261" t="s">
        <v>364</v>
      </c>
      <c r="AU2915" s="261" t="s">
        <v>90</v>
      </c>
      <c r="AV2915" s="13" t="s">
        <v>88</v>
      </c>
      <c r="AW2915" s="13" t="s">
        <v>36</v>
      </c>
      <c r="AX2915" s="13" t="s">
        <v>81</v>
      </c>
      <c r="AY2915" s="261" t="s">
        <v>215</v>
      </c>
    </row>
    <row r="2916" s="13" customFormat="1">
      <c r="A2916" s="13"/>
      <c r="B2916" s="252"/>
      <c r="C2916" s="253"/>
      <c r="D2916" s="233" t="s">
        <v>364</v>
      </c>
      <c r="E2916" s="254" t="s">
        <v>1</v>
      </c>
      <c r="F2916" s="255" t="s">
        <v>2774</v>
      </c>
      <c r="G2916" s="253"/>
      <c r="H2916" s="254" t="s">
        <v>1</v>
      </c>
      <c r="I2916" s="256"/>
      <c r="J2916" s="253"/>
      <c r="K2916" s="253"/>
      <c r="L2916" s="257"/>
      <c r="M2916" s="258"/>
      <c r="N2916" s="259"/>
      <c r="O2916" s="259"/>
      <c r="P2916" s="259"/>
      <c r="Q2916" s="259"/>
      <c r="R2916" s="259"/>
      <c r="S2916" s="259"/>
      <c r="T2916" s="260"/>
      <c r="U2916" s="13"/>
      <c r="V2916" s="13"/>
      <c r="W2916" s="13"/>
      <c r="X2916" s="13"/>
      <c r="Y2916" s="13"/>
      <c r="Z2916" s="13"/>
      <c r="AA2916" s="13"/>
      <c r="AB2916" s="13"/>
      <c r="AC2916" s="13"/>
      <c r="AD2916" s="13"/>
      <c r="AE2916" s="13"/>
      <c r="AT2916" s="261" t="s">
        <v>364</v>
      </c>
      <c r="AU2916" s="261" t="s">
        <v>90</v>
      </c>
      <c r="AV2916" s="13" t="s">
        <v>88</v>
      </c>
      <c r="AW2916" s="13" t="s">
        <v>36</v>
      </c>
      <c r="AX2916" s="13" t="s">
        <v>81</v>
      </c>
      <c r="AY2916" s="261" t="s">
        <v>215</v>
      </c>
    </row>
    <row r="2917" s="14" customFormat="1">
      <c r="A2917" s="14"/>
      <c r="B2917" s="262"/>
      <c r="C2917" s="263"/>
      <c r="D2917" s="233" t="s">
        <v>364</v>
      </c>
      <c r="E2917" s="264" t="s">
        <v>1</v>
      </c>
      <c r="F2917" s="265" t="s">
        <v>2775</v>
      </c>
      <c r="G2917" s="263"/>
      <c r="H2917" s="266">
        <v>2.04</v>
      </c>
      <c r="I2917" s="267"/>
      <c r="J2917" s="263"/>
      <c r="K2917" s="263"/>
      <c r="L2917" s="268"/>
      <c r="M2917" s="269"/>
      <c r="N2917" s="270"/>
      <c r="O2917" s="270"/>
      <c r="P2917" s="270"/>
      <c r="Q2917" s="270"/>
      <c r="R2917" s="270"/>
      <c r="S2917" s="270"/>
      <c r="T2917" s="271"/>
      <c r="U2917" s="14"/>
      <c r="V2917" s="14"/>
      <c r="W2917" s="14"/>
      <c r="X2917" s="14"/>
      <c r="Y2917" s="14"/>
      <c r="Z2917" s="14"/>
      <c r="AA2917" s="14"/>
      <c r="AB2917" s="14"/>
      <c r="AC2917" s="14"/>
      <c r="AD2917" s="14"/>
      <c r="AE2917" s="14"/>
      <c r="AT2917" s="272" t="s">
        <v>364</v>
      </c>
      <c r="AU2917" s="272" t="s">
        <v>90</v>
      </c>
      <c r="AV2917" s="14" t="s">
        <v>90</v>
      </c>
      <c r="AW2917" s="14" t="s">
        <v>36</v>
      </c>
      <c r="AX2917" s="14" t="s">
        <v>81</v>
      </c>
      <c r="AY2917" s="272" t="s">
        <v>215</v>
      </c>
    </row>
    <row r="2918" s="15" customFormat="1">
      <c r="A2918" s="15"/>
      <c r="B2918" s="273"/>
      <c r="C2918" s="274"/>
      <c r="D2918" s="233" t="s">
        <v>364</v>
      </c>
      <c r="E2918" s="275" t="s">
        <v>1</v>
      </c>
      <c r="F2918" s="276" t="s">
        <v>368</v>
      </c>
      <c r="G2918" s="274"/>
      <c r="H2918" s="277">
        <v>2.04</v>
      </c>
      <c r="I2918" s="278"/>
      <c r="J2918" s="274"/>
      <c r="K2918" s="274"/>
      <c r="L2918" s="279"/>
      <c r="M2918" s="280"/>
      <c r="N2918" s="281"/>
      <c r="O2918" s="281"/>
      <c r="P2918" s="281"/>
      <c r="Q2918" s="281"/>
      <c r="R2918" s="281"/>
      <c r="S2918" s="281"/>
      <c r="T2918" s="282"/>
      <c r="U2918" s="15"/>
      <c r="V2918" s="15"/>
      <c r="W2918" s="15"/>
      <c r="X2918" s="15"/>
      <c r="Y2918" s="15"/>
      <c r="Z2918" s="15"/>
      <c r="AA2918" s="15"/>
      <c r="AB2918" s="15"/>
      <c r="AC2918" s="15"/>
      <c r="AD2918" s="15"/>
      <c r="AE2918" s="15"/>
      <c r="AT2918" s="283" t="s">
        <v>364</v>
      </c>
      <c r="AU2918" s="283" t="s">
        <v>90</v>
      </c>
      <c r="AV2918" s="15" t="s">
        <v>214</v>
      </c>
      <c r="AW2918" s="15" t="s">
        <v>36</v>
      </c>
      <c r="AX2918" s="15" t="s">
        <v>88</v>
      </c>
      <c r="AY2918" s="283" t="s">
        <v>215</v>
      </c>
    </row>
    <row r="2919" s="2" customFormat="1" ht="37.8" customHeight="1">
      <c r="A2919" s="39"/>
      <c r="B2919" s="40"/>
      <c r="C2919" s="220" t="s">
        <v>2427</v>
      </c>
      <c r="D2919" s="220" t="s">
        <v>216</v>
      </c>
      <c r="E2919" s="221" t="s">
        <v>2776</v>
      </c>
      <c r="F2919" s="222" t="s">
        <v>2777</v>
      </c>
      <c r="G2919" s="223" t="s">
        <v>523</v>
      </c>
      <c r="H2919" s="224">
        <v>278.08999999999997</v>
      </c>
      <c r="I2919" s="225"/>
      <c r="J2919" s="226">
        <f>ROUND(I2919*H2919,2)</f>
        <v>0</v>
      </c>
      <c r="K2919" s="222" t="s">
        <v>359</v>
      </c>
      <c r="L2919" s="45"/>
      <c r="M2919" s="227" t="s">
        <v>1</v>
      </c>
      <c r="N2919" s="228" t="s">
        <v>46</v>
      </c>
      <c r="O2919" s="92"/>
      <c r="P2919" s="229">
        <f>O2919*H2919</f>
        <v>0</v>
      </c>
      <c r="Q2919" s="229">
        <v>0.0126</v>
      </c>
      <c r="R2919" s="229">
        <f>Q2919*H2919</f>
        <v>3.5039339999999997</v>
      </c>
      <c r="S2919" s="229">
        <v>0</v>
      </c>
      <c r="T2919" s="230">
        <f>S2919*H2919</f>
        <v>0</v>
      </c>
      <c r="U2919" s="39"/>
      <c r="V2919" s="39"/>
      <c r="W2919" s="39"/>
      <c r="X2919" s="39"/>
      <c r="Y2919" s="39"/>
      <c r="Z2919" s="39"/>
      <c r="AA2919" s="39"/>
      <c r="AB2919" s="39"/>
      <c r="AC2919" s="39"/>
      <c r="AD2919" s="39"/>
      <c r="AE2919" s="39"/>
      <c r="AR2919" s="231" t="s">
        <v>291</v>
      </c>
      <c r="AT2919" s="231" t="s">
        <v>216</v>
      </c>
      <c r="AU2919" s="231" t="s">
        <v>90</v>
      </c>
      <c r="AY2919" s="18" t="s">
        <v>215</v>
      </c>
      <c r="BE2919" s="232">
        <f>IF(N2919="základní",J2919,0)</f>
        <v>0</v>
      </c>
      <c r="BF2919" s="232">
        <f>IF(N2919="snížená",J2919,0)</f>
        <v>0</v>
      </c>
      <c r="BG2919" s="232">
        <f>IF(N2919="zákl. přenesená",J2919,0)</f>
        <v>0</v>
      </c>
      <c r="BH2919" s="232">
        <f>IF(N2919="sníž. přenesená",J2919,0)</f>
        <v>0</v>
      </c>
      <c r="BI2919" s="232">
        <f>IF(N2919="nulová",J2919,0)</f>
        <v>0</v>
      </c>
      <c r="BJ2919" s="18" t="s">
        <v>88</v>
      </c>
      <c r="BK2919" s="232">
        <f>ROUND(I2919*H2919,2)</f>
        <v>0</v>
      </c>
      <c r="BL2919" s="18" t="s">
        <v>291</v>
      </c>
      <c r="BM2919" s="231" t="s">
        <v>2778</v>
      </c>
    </row>
    <row r="2920" s="2" customFormat="1">
      <c r="A2920" s="39"/>
      <c r="B2920" s="40"/>
      <c r="C2920" s="41"/>
      <c r="D2920" s="233" t="s">
        <v>221</v>
      </c>
      <c r="E2920" s="41"/>
      <c r="F2920" s="234" t="s">
        <v>2779</v>
      </c>
      <c r="G2920" s="41"/>
      <c r="H2920" s="41"/>
      <c r="I2920" s="235"/>
      <c r="J2920" s="41"/>
      <c r="K2920" s="41"/>
      <c r="L2920" s="45"/>
      <c r="M2920" s="236"/>
      <c r="N2920" s="237"/>
      <c r="O2920" s="92"/>
      <c r="P2920" s="92"/>
      <c r="Q2920" s="92"/>
      <c r="R2920" s="92"/>
      <c r="S2920" s="92"/>
      <c r="T2920" s="93"/>
      <c r="U2920" s="39"/>
      <c r="V2920" s="39"/>
      <c r="W2920" s="39"/>
      <c r="X2920" s="39"/>
      <c r="Y2920" s="39"/>
      <c r="Z2920" s="39"/>
      <c r="AA2920" s="39"/>
      <c r="AB2920" s="39"/>
      <c r="AC2920" s="39"/>
      <c r="AD2920" s="39"/>
      <c r="AE2920" s="39"/>
      <c r="AT2920" s="18" t="s">
        <v>221</v>
      </c>
      <c r="AU2920" s="18" t="s">
        <v>90</v>
      </c>
    </row>
    <row r="2921" s="2" customFormat="1">
      <c r="A2921" s="39"/>
      <c r="B2921" s="40"/>
      <c r="C2921" s="41"/>
      <c r="D2921" s="250" t="s">
        <v>362</v>
      </c>
      <c r="E2921" s="41"/>
      <c r="F2921" s="251" t="s">
        <v>2780</v>
      </c>
      <c r="G2921" s="41"/>
      <c r="H2921" s="41"/>
      <c r="I2921" s="235"/>
      <c r="J2921" s="41"/>
      <c r="K2921" s="41"/>
      <c r="L2921" s="45"/>
      <c r="M2921" s="236"/>
      <c r="N2921" s="237"/>
      <c r="O2921" s="92"/>
      <c r="P2921" s="92"/>
      <c r="Q2921" s="92"/>
      <c r="R2921" s="92"/>
      <c r="S2921" s="92"/>
      <c r="T2921" s="93"/>
      <c r="U2921" s="39"/>
      <c r="V2921" s="39"/>
      <c r="W2921" s="39"/>
      <c r="X2921" s="39"/>
      <c r="Y2921" s="39"/>
      <c r="Z2921" s="39"/>
      <c r="AA2921" s="39"/>
      <c r="AB2921" s="39"/>
      <c r="AC2921" s="39"/>
      <c r="AD2921" s="39"/>
      <c r="AE2921" s="39"/>
      <c r="AT2921" s="18" t="s">
        <v>362</v>
      </c>
      <c r="AU2921" s="18" t="s">
        <v>90</v>
      </c>
    </row>
    <row r="2922" s="13" customFormat="1">
      <c r="A2922" s="13"/>
      <c r="B2922" s="252"/>
      <c r="C2922" s="253"/>
      <c r="D2922" s="233" t="s">
        <v>364</v>
      </c>
      <c r="E2922" s="254" t="s">
        <v>1</v>
      </c>
      <c r="F2922" s="255" t="s">
        <v>1429</v>
      </c>
      <c r="G2922" s="253"/>
      <c r="H2922" s="254" t="s">
        <v>1</v>
      </c>
      <c r="I2922" s="256"/>
      <c r="J2922" s="253"/>
      <c r="K2922" s="253"/>
      <c r="L2922" s="257"/>
      <c r="M2922" s="258"/>
      <c r="N2922" s="259"/>
      <c r="O2922" s="259"/>
      <c r="P2922" s="259"/>
      <c r="Q2922" s="259"/>
      <c r="R2922" s="259"/>
      <c r="S2922" s="259"/>
      <c r="T2922" s="260"/>
      <c r="U2922" s="13"/>
      <c r="V2922" s="13"/>
      <c r="W2922" s="13"/>
      <c r="X2922" s="13"/>
      <c r="Y2922" s="13"/>
      <c r="Z2922" s="13"/>
      <c r="AA2922" s="13"/>
      <c r="AB2922" s="13"/>
      <c r="AC2922" s="13"/>
      <c r="AD2922" s="13"/>
      <c r="AE2922" s="13"/>
      <c r="AT2922" s="261" t="s">
        <v>364</v>
      </c>
      <c r="AU2922" s="261" t="s">
        <v>90</v>
      </c>
      <c r="AV2922" s="13" t="s">
        <v>88</v>
      </c>
      <c r="AW2922" s="13" t="s">
        <v>36</v>
      </c>
      <c r="AX2922" s="13" t="s">
        <v>81</v>
      </c>
      <c r="AY2922" s="261" t="s">
        <v>215</v>
      </c>
    </row>
    <row r="2923" s="13" customFormat="1">
      <c r="A2923" s="13"/>
      <c r="B2923" s="252"/>
      <c r="C2923" s="253"/>
      <c r="D2923" s="233" t="s">
        <v>364</v>
      </c>
      <c r="E2923" s="254" t="s">
        <v>1</v>
      </c>
      <c r="F2923" s="255" t="s">
        <v>822</v>
      </c>
      <c r="G2923" s="253"/>
      <c r="H2923" s="254" t="s">
        <v>1</v>
      </c>
      <c r="I2923" s="256"/>
      <c r="J2923" s="253"/>
      <c r="K2923" s="253"/>
      <c r="L2923" s="257"/>
      <c r="M2923" s="258"/>
      <c r="N2923" s="259"/>
      <c r="O2923" s="259"/>
      <c r="P2923" s="259"/>
      <c r="Q2923" s="259"/>
      <c r="R2923" s="259"/>
      <c r="S2923" s="259"/>
      <c r="T2923" s="260"/>
      <c r="U2923" s="13"/>
      <c r="V2923" s="13"/>
      <c r="W2923" s="13"/>
      <c r="X2923" s="13"/>
      <c r="Y2923" s="13"/>
      <c r="Z2923" s="13"/>
      <c r="AA2923" s="13"/>
      <c r="AB2923" s="13"/>
      <c r="AC2923" s="13"/>
      <c r="AD2923" s="13"/>
      <c r="AE2923" s="13"/>
      <c r="AT2923" s="261" t="s">
        <v>364</v>
      </c>
      <c r="AU2923" s="261" t="s">
        <v>90</v>
      </c>
      <c r="AV2923" s="13" t="s">
        <v>88</v>
      </c>
      <c r="AW2923" s="13" t="s">
        <v>36</v>
      </c>
      <c r="AX2923" s="13" t="s">
        <v>81</v>
      </c>
      <c r="AY2923" s="261" t="s">
        <v>215</v>
      </c>
    </row>
    <row r="2924" s="14" customFormat="1">
      <c r="A2924" s="14"/>
      <c r="B2924" s="262"/>
      <c r="C2924" s="263"/>
      <c r="D2924" s="233" t="s">
        <v>364</v>
      </c>
      <c r="E2924" s="264" t="s">
        <v>1</v>
      </c>
      <c r="F2924" s="265" t="s">
        <v>1430</v>
      </c>
      <c r="G2924" s="263"/>
      <c r="H2924" s="266">
        <v>278.08999999999997</v>
      </c>
      <c r="I2924" s="267"/>
      <c r="J2924" s="263"/>
      <c r="K2924" s="263"/>
      <c r="L2924" s="268"/>
      <c r="M2924" s="269"/>
      <c r="N2924" s="270"/>
      <c r="O2924" s="270"/>
      <c r="P2924" s="270"/>
      <c r="Q2924" s="270"/>
      <c r="R2924" s="270"/>
      <c r="S2924" s="270"/>
      <c r="T2924" s="271"/>
      <c r="U2924" s="14"/>
      <c r="V2924" s="14"/>
      <c r="W2924" s="14"/>
      <c r="X2924" s="14"/>
      <c r="Y2924" s="14"/>
      <c r="Z2924" s="14"/>
      <c r="AA2924" s="14"/>
      <c r="AB2924" s="14"/>
      <c r="AC2924" s="14"/>
      <c r="AD2924" s="14"/>
      <c r="AE2924" s="14"/>
      <c r="AT2924" s="272" t="s">
        <v>364</v>
      </c>
      <c r="AU2924" s="272" t="s">
        <v>90</v>
      </c>
      <c r="AV2924" s="14" t="s">
        <v>90</v>
      </c>
      <c r="AW2924" s="14" t="s">
        <v>36</v>
      </c>
      <c r="AX2924" s="14" t="s">
        <v>81</v>
      </c>
      <c r="AY2924" s="272" t="s">
        <v>215</v>
      </c>
    </row>
    <row r="2925" s="15" customFormat="1">
      <c r="A2925" s="15"/>
      <c r="B2925" s="273"/>
      <c r="C2925" s="274"/>
      <c r="D2925" s="233" t="s">
        <v>364</v>
      </c>
      <c r="E2925" s="275" t="s">
        <v>1</v>
      </c>
      <c r="F2925" s="276" t="s">
        <v>368</v>
      </c>
      <c r="G2925" s="274"/>
      <c r="H2925" s="277">
        <v>278.08999999999997</v>
      </c>
      <c r="I2925" s="278"/>
      <c r="J2925" s="274"/>
      <c r="K2925" s="274"/>
      <c r="L2925" s="279"/>
      <c r="M2925" s="280"/>
      <c r="N2925" s="281"/>
      <c r="O2925" s="281"/>
      <c r="P2925" s="281"/>
      <c r="Q2925" s="281"/>
      <c r="R2925" s="281"/>
      <c r="S2925" s="281"/>
      <c r="T2925" s="282"/>
      <c r="U2925" s="15"/>
      <c r="V2925" s="15"/>
      <c r="W2925" s="15"/>
      <c r="X2925" s="15"/>
      <c r="Y2925" s="15"/>
      <c r="Z2925" s="15"/>
      <c r="AA2925" s="15"/>
      <c r="AB2925" s="15"/>
      <c r="AC2925" s="15"/>
      <c r="AD2925" s="15"/>
      <c r="AE2925" s="15"/>
      <c r="AT2925" s="283" t="s">
        <v>364</v>
      </c>
      <c r="AU2925" s="283" t="s">
        <v>90</v>
      </c>
      <c r="AV2925" s="15" t="s">
        <v>214</v>
      </c>
      <c r="AW2925" s="15" t="s">
        <v>36</v>
      </c>
      <c r="AX2925" s="15" t="s">
        <v>88</v>
      </c>
      <c r="AY2925" s="283" t="s">
        <v>215</v>
      </c>
    </row>
    <row r="2926" s="2" customFormat="1" ht="21.75" customHeight="1">
      <c r="A2926" s="39"/>
      <c r="B2926" s="40"/>
      <c r="C2926" s="220" t="s">
        <v>2781</v>
      </c>
      <c r="D2926" s="220" t="s">
        <v>216</v>
      </c>
      <c r="E2926" s="221" t="s">
        <v>2782</v>
      </c>
      <c r="F2926" s="222" t="s">
        <v>2783</v>
      </c>
      <c r="G2926" s="223" t="s">
        <v>797</v>
      </c>
      <c r="H2926" s="224">
        <v>11.625</v>
      </c>
      <c r="I2926" s="225"/>
      <c r="J2926" s="226">
        <f>ROUND(I2926*H2926,2)</f>
        <v>0</v>
      </c>
      <c r="K2926" s="222" t="s">
        <v>359</v>
      </c>
      <c r="L2926" s="45"/>
      <c r="M2926" s="227" t="s">
        <v>1</v>
      </c>
      <c r="N2926" s="228" t="s">
        <v>46</v>
      </c>
      <c r="O2926" s="92"/>
      <c r="P2926" s="229">
        <f>O2926*H2926</f>
        <v>0</v>
      </c>
      <c r="Q2926" s="229">
        <v>0.0051500000000000001</v>
      </c>
      <c r="R2926" s="229">
        <f>Q2926*H2926</f>
        <v>0.059868749999999998</v>
      </c>
      <c r="S2926" s="229">
        <v>0</v>
      </c>
      <c r="T2926" s="230">
        <f>S2926*H2926</f>
        <v>0</v>
      </c>
      <c r="U2926" s="39"/>
      <c r="V2926" s="39"/>
      <c r="W2926" s="39"/>
      <c r="X2926" s="39"/>
      <c r="Y2926" s="39"/>
      <c r="Z2926" s="39"/>
      <c r="AA2926" s="39"/>
      <c r="AB2926" s="39"/>
      <c r="AC2926" s="39"/>
      <c r="AD2926" s="39"/>
      <c r="AE2926" s="39"/>
      <c r="AR2926" s="231" t="s">
        <v>291</v>
      </c>
      <c r="AT2926" s="231" t="s">
        <v>216</v>
      </c>
      <c r="AU2926" s="231" t="s">
        <v>90</v>
      </c>
      <c r="AY2926" s="18" t="s">
        <v>215</v>
      </c>
      <c r="BE2926" s="232">
        <f>IF(N2926="základní",J2926,0)</f>
        <v>0</v>
      </c>
      <c r="BF2926" s="232">
        <f>IF(N2926="snížená",J2926,0)</f>
        <v>0</v>
      </c>
      <c r="BG2926" s="232">
        <f>IF(N2926="zákl. přenesená",J2926,0)</f>
        <v>0</v>
      </c>
      <c r="BH2926" s="232">
        <f>IF(N2926="sníž. přenesená",J2926,0)</f>
        <v>0</v>
      </c>
      <c r="BI2926" s="232">
        <f>IF(N2926="nulová",J2926,0)</f>
        <v>0</v>
      </c>
      <c r="BJ2926" s="18" t="s">
        <v>88</v>
      </c>
      <c r="BK2926" s="232">
        <f>ROUND(I2926*H2926,2)</f>
        <v>0</v>
      </c>
      <c r="BL2926" s="18" t="s">
        <v>291</v>
      </c>
      <c r="BM2926" s="231" t="s">
        <v>2784</v>
      </c>
    </row>
    <row r="2927" s="2" customFormat="1">
      <c r="A2927" s="39"/>
      <c r="B2927" s="40"/>
      <c r="C2927" s="41"/>
      <c r="D2927" s="233" t="s">
        <v>221</v>
      </c>
      <c r="E2927" s="41"/>
      <c r="F2927" s="234" t="s">
        <v>2785</v>
      </c>
      <c r="G2927" s="41"/>
      <c r="H2927" s="41"/>
      <c r="I2927" s="235"/>
      <c r="J2927" s="41"/>
      <c r="K2927" s="41"/>
      <c r="L2927" s="45"/>
      <c r="M2927" s="236"/>
      <c r="N2927" s="237"/>
      <c r="O2927" s="92"/>
      <c r="P2927" s="92"/>
      <c r="Q2927" s="92"/>
      <c r="R2927" s="92"/>
      <c r="S2927" s="92"/>
      <c r="T2927" s="93"/>
      <c r="U2927" s="39"/>
      <c r="V2927" s="39"/>
      <c r="W2927" s="39"/>
      <c r="X2927" s="39"/>
      <c r="Y2927" s="39"/>
      <c r="Z2927" s="39"/>
      <c r="AA2927" s="39"/>
      <c r="AB2927" s="39"/>
      <c r="AC2927" s="39"/>
      <c r="AD2927" s="39"/>
      <c r="AE2927" s="39"/>
      <c r="AT2927" s="18" t="s">
        <v>221</v>
      </c>
      <c r="AU2927" s="18" t="s">
        <v>90</v>
      </c>
    </row>
    <row r="2928" s="2" customFormat="1">
      <c r="A2928" s="39"/>
      <c r="B2928" s="40"/>
      <c r="C2928" s="41"/>
      <c r="D2928" s="250" t="s">
        <v>362</v>
      </c>
      <c r="E2928" s="41"/>
      <c r="F2928" s="251" t="s">
        <v>2786</v>
      </c>
      <c r="G2928" s="41"/>
      <c r="H2928" s="41"/>
      <c r="I2928" s="235"/>
      <c r="J2928" s="41"/>
      <c r="K2928" s="41"/>
      <c r="L2928" s="45"/>
      <c r="M2928" s="236"/>
      <c r="N2928" s="237"/>
      <c r="O2928" s="92"/>
      <c r="P2928" s="92"/>
      <c r="Q2928" s="92"/>
      <c r="R2928" s="92"/>
      <c r="S2928" s="92"/>
      <c r="T2928" s="93"/>
      <c r="U2928" s="39"/>
      <c r="V2928" s="39"/>
      <c r="W2928" s="39"/>
      <c r="X2928" s="39"/>
      <c r="Y2928" s="39"/>
      <c r="Z2928" s="39"/>
      <c r="AA2928" s="39"/>
      <c r="AB2928" s="39"/>
      <c r="AC2928" s="39"/>
      <c r="AD2928" s="39"/>
      <c r="AE2928" s="39"/>
      <c r="AT2928" s="18" t="s">
        <v>362</v>
      </c>
      <c r="AU2928" s="18" t="s">
        <v>90</v>
      </c>
    </row>
    <row r="2929" s="13" customFormat="1">
      <c r="A2929" s="13"/>
      <c r="B2929" s="252"/>
      <c r="C2929" s="253"/>
      <c r="D2929" s="233" t="s">
        <v>364</v>
      </c>
      <c r="E2929" s="254" t="s">
        <v>1</v>
      </c>
      <c r="F2929" s="255" t="s">
        <v>2787</v>
      </c>
      <c r="G2929" s="253"/>
      <c r="H2929" s="254" t="s">
        <v>1</v>
      </c>
      <c r="I2929" s="256"/>
      <c r="J2929" s="253"/>
      <c r="K2929" s="253"/>
      <c r="L2929" s="257"/>
      <c r="M2929" s="258"/>
      <c r="N2929" s="259"/>
      <c r="O2929" s="259"/>
      <c r="P2929" s="259"/>
      <c r="Q2929" s="259"/>
      <c r="R2929" s="259"/>
      <c r="S2929" s="259"/>
      <c r="T2929" s="260"/>
      <c r="U2929" s="13"/>
      <c r="V2929" s="13"/>
      <c r="W2929" s="13"/>
      <c r="X2929" s="13"/>
      <c r="Y2929" s="13"/>
      <c r="Z2929" s="13"/>
      <c r="AA2929" s="13"/>
      <c r="AB2929" s="13"/>
      <c r="AC2929" s="13"/>
      <c r="AD2929" s="13"/>
      <c r="AE2929" s="13"/>
      <c r="AT2929" s="261" t="s">
        <v>364</v>
      </c>
      <c r="AU2929" s="261" t="s">
        <v>90</v>
      </c>
      <c r="AV2929" s="13" t="s">
        <v>88</v>
      </c>
      <c r="AW2929" s="13" t="s">
        <v>36</v>
      </c>
      <c r="AX2929" s="13" t="s">
        <v>81</v>
      </c>
      <c r="AY2929" s="261" t="s">
        <v>215</v>
      </c>
    </row>
    <row r="2930" s="13" customFormat="1">
      <c r="A2930" s="13"/>
      <c r="B2930" s="252"/>
      <c r="C2930" s="253"/>
      <c r="D2930" s="233" t="s">
        <v>364</v>
      </c>
      <c r="E2930" s="254" t="s">
        <v>1</v>
      </c>
      <c r="F2930" s="255" t="s">
        <v>1496</v>
      </c>
      <c r="G2930" s="253"/>
      <c r="H2930" s="254" t="s">
        <v>1</v>
      </c>
      <c r="I2930" s="256"/>
      <c r="J2930" s="253"/>
      <c r="K2930" s="253"/>
      <c r="L2930" s="257"/>
      <c r="M2930" s="258"/>
      <c r="N2930" s="259"/>
      <c r="O2930" s="259"/>
      <c r="P2930" s="259"/>
      <c r="Q2930" s="259"/>
      <c r="R2930" s="259"/>
      <c r="S2930" s="259"/>
      <c r="T2930" s="260"/>
      <c r="U2930" s="13"/>
      <c r="V2930" s="13"/>
      <c r="W2930" s="13"/>
      <c r="X2930" s="13"/>
      <c r="Y2930" s="13"/>
      <c r="Z2930" s="13"/>
      <c r="AA2930" s="13"/>
      <c r="AB2930" s="13"/>
      <c r="AC2930" s="13"/>
      <c r="AD2930" s="13"/>
      <c r="AE2930" s="13"/>
      <c r="AT2930" s="261" t="s">
        <v>364</v>
      </c>
      <c r="AU2930" s="261" t="s">
        <v>90</v>
      </c>
      <c r="AV2930" s="13" t="s">
        <v>88</v>
      </c>
      <c r="AW2930" s="13" t="s">
        <v>36</v>
      </c>
      <c r="AX2930" s="13" t="s">
        <v>81</v>
      </c>
      <c r="AY2930" s="261" t="s">
        <v>215</v>
      </c>
    </row>
    <row r="2931" s="14" customFormat="1">
      <c r="A2931" s="14"/>
      <c r="B2931" s="262"/>
      <c r="C2931" s="263"/>
      <c r="D2931" s="233" t="s">
        <v>364</v>
      </c>
      <c r="E2931" s="264" t="s">
        <v>1</v>
      </c>
      <c r="F2931" s="265" t="s">
        <v>1021</v>
      </c>
      <c r="G2931" s="263"/>
      <c r="H2931" s="266">
        <v>3.75</v>
      </c>
      <c r="I2931" s="267"/>
      <c r="J2931" s="263"/>
      <c r="K2931" s="263"/>
      <c r="L2931" s="268"/>
      <c r="M2931" s="269"/>
      <c r="N2931" s="270"/>
      <c r="O2931" s="270"/>
      <c r="P2931" s="270"/>
      <c r="Q2931" s="270"/>
      <c r="R2931" s="270"/>
      <c r="S2931" s="270"/>
      <c r="T2931" s="271"/>
      <c r="U2931" s="14"/>
      <c r="V2931" s="14"/>
      <c r="W2931" s="14"/>
      <c r="X2931" s="14"/>
      <c r="Y2931" s="14"/>
      <c r="Z2931" s="14"/>
      <c r="AA2931" s="14"/>
      <c r="AB2931" s="14"/>
      <c r="AC2931" s="14"/>
      <c r="AD2931" s="14"/>
      <c r="AE2931" s="14"/>
      <c r="AT2931" s="272" t="s">
        <v>364</v>
      </c>
      <c r="AU2931" s="272" t="s">
        <v>90</v>
      </c>
      <c r="AV2931" s="14" t="s">
        <v>90</v>
      </c>
      <c r="AW2931" s="14" t="s">
        <v>36</v>
      </c>
      <c r="AX2931" s="14" t="s">
        <v>81</v>
      </c>
      <c r="AY2931" s="272" t="s">
        <v>215</v>
      </c>
    </row>
    <row r="2932" s="14" customFormat="1">
      <c r="A2932" s="14"/>
      <c r="B2932" s="262"/>
      <c r="C2932" s="263"/>
      <c r="D2932" s="233" t="s">
        <v>364</v>
      </c>
      <c r="E2932" s="264" t="s">
        <v>1</v>
      </c>
      <c r="F2932" s="265" t="s">
        <v>2788</v>
      </c>
      <c r="G2932" s="263"/>
      <c r="H2932" s="266">
        <v>7.875</v>
      </c>
      <c r="I2932" s="267"/>
      <c r="J2932" s="263"/>
      <c r="K2932" s="263"/>
      <c r="L2932" s="268"/>
      <c r="M2932" s="269"/>
      <c r="N2932" s="270"/>
      <c r="O2932" s="270"/>
      <c r="P2932" s="270"/>
      <c r="Q2932" s="270"/>
      <c r="R2932" s="270"/>
      <c r="S2932" s="270"/>
      <c r="T2932" s="271"/>
      <c r="U2932" s="14"/>
      <c r="V2932" s="14"/>
      <c r="W2932" s="14"/>
      <c r="X2932" s="14"/>
      <c r="Y2932" s="14"/>
      <c r="Z2932" s="14"/>
      <c r="AA2932" s="14"/>
      <c r="AB2932" s="14"/>
      <c r="AC2932" s="14"/>
      <c r="AD2932" s="14"/>
      <c r="AE2932" s="14"/>
      <c r="AT2932" s="272" t="s">
        <v>364</v>
      </c>
      <c r="AU2932" s="272" t="s">
        <v>90</v>
      </c>
      <c r="AV2932" s="14" t="s">
        <v>90</v>
      </c>
      <c r="AW2932" s="14" t="s">
        <v>36</v>
      </c>
      <c r="AX2932" s="14" t="s">
        <v>81</v>
      </c>
      <c r="AY2932" s="272" t="s">
        <v>215</v>
      </c>
    </row>
    <row r="2933" s="15" customFormat="1">
      <c r="A2933" s="15"/>
      <c r="B2933" s="273"/>
      <c r="C2933" s="274"/>
      <c r="D2933" s="233" t="s">
        <v>364</v>
      </c>
      <c r="E2933" s="275" t="s">
        <v>1</v>
      </c>
      <c r="F2933" s="276" t="s">
        <v>368</v>
      </c>
      <c r="G2933" s="274"/>
      <c r="H2933" s="277">
        <v>11.625</v>
      </c>
      <c r="I2933" s="278"/>
      <c r="J2933" s="274"/>
      <c r="K2933" s="274"/>
      <c r="L2933" s="279"/>
      <c r="M2933" s="280"/>
      <c r="N2933" s="281"/>
      <c r="O2933" s="281"/>
      <c r="P2933" s="281"/>
      <c r="Q2933" s="281"/>
      <c r="R2933" s="281"/>
      <c r="S2933" s="281"/>
      <c r="T2933" s="282"/>
      <c r="U2933" s="15"/>
      <c r="V2933" s="15"/>
      <c r="W2933" s="15"/>
      <c r="X2933" s="15"/>
      <c r="Y2933" s="15"/>
      <c r="Z2933" s="15"/>
      <c r="AA2933" s="15"/>
      <c r="AB2933" s="15"/>
      <c r="AC2933" s="15"/>
      <c r="AD2933" s="15"/>
      <c r="AE2933" s="15"/>
      <c r="AT2933" s="283" t="s">
        <v>364</v>
      </c>
      <c r="AU2933" s="283" t="s">
        <v>90</v>
      </c>
      <c r="AV2933" s="15" t="s">
        <v>214</v>
      </c>
      <c r="AW2933" s="15" t="s">
        <v>36</v>
      </c>
      <c r="AX2933" s="15" t="s">
        <v>88</v>
      </c>
      <c r="AY2933" s="283" t="s">
        <v>215</v>
      </c>
    </row>
    <row r="2934" s="2" customFormat="1" ht="21.75" customHeight="1">
      <c r="A2934" s="39"/>
      <c r="B2934" s="40"/>
      <c r="C2934" s="220" t="s">
        <v>2789</v>
      </c>
      <c r="D2934" s="220" t="s">
        <v>216</v>
      </c>
      <c r="E2934" s="221" t="s">
        <v>2790</v>
      </c>
      <c r="F2934" s="222" t="s">
        <v>2791</v>
      </c>
      <c r="G2934" s="223" t="s">
        <v>797</v>
      </c>
      <c r="H2934" s="224">
        <v>11.25</v>
      </c>
      <c r="I2934" s="225"/>
      <c r="J2934" s="226">
        <f>ROUND(I2934*H2934,2)</f>
        <v>0</v>
      </c>
      <c r="K2934" s="222" t="s">
        <v>359</v>
      </c>
      <c r="L2934" s="45"/>
      <c r="M2934" s="227" t="s">
        <v>1</v>
      </c>
      <c r="N2934" s="228" t="s">
        <v>46</v>
      </c>
      <c r="O2934" s="92"/>
      <c r="P2934" s="229">
        <f>O2934*H2934</f>
        <v>0</v>
      </c>
      <c r="Q2934" s="229">
        <v>0.0090699999999999999</v>
      </c>
      <c r="R2934" s="229">
        <f>Q2934*H2934</f>
        <v>0.1020375</v>
      </c>
      <c r="S2934" s="229">
        <v>0</v>
      </c>
      <c r="T2934" s="230">
        <f>S2934*H2934</f>
        <v>0</v>
      </c>
      <c r="U2934" s="39"/>
      <c r="V2934" s="39"/>
      <c r="W2934" s="39"/>
      <c r="X2934" s="39"/>
      <c r="Y2934" s="39"/>
      <c r="Z2934" s="39"/>
      <c r="AA2934" s="39"/>
      <c r="AB2934" s="39"/>
      <c r="AC2934" s="39"/>
      <c r="AD2934" s="39"/>
      <c r="AE2934" s="39"/>
      <c r="AR2934" s="231" t="s">
        <v>291</v>
      </c>
      <c r="AT2934" s="231" t="s">
        <v>216</v>
      </c>
      <c r="AU2934" s="231" t="s">
        <v>90</v>
      </c>
      <c r="AY2934" s="18" t="s">
        <v>215</v>
      </c>
      <c r="BE2934" s="232">
        <f>IF(N2934="základní",J2934,0)</f>
        <v>0</v>
      </c>
      <c r="BF2934" s="232">
        <f>IF(N2934="snížená",J2934,0)</f>
        <v>0</v>
      </c>
      <c r="BG2934" s="232">
        <f>IF(N2934="zákl. přenesená",J2934,0)</f>
        <v>0</v>
      </c>
      <c r="BH2934" s="232">
        <f>IF(N2934="sníž. přenesená",J2934,0)</f>
        <v>0</v>
      </c>
      <c r="BI2934" s="232">
        <f>IF(N2934="nulová",J2934,0)</f>
        <v>0</v>
      </c>
      <c r="BJ2934" s="18" t="s">
        <v>88</v>
      </c>
      <c r="BK2934" s="232">
        <f>ROUND(I2934*H2934,2)</f>
        <v>0</v>
      </c>
      <c r="BL2934" s="18" t="s">
        <v>291</v>
      </c>
      <c r="BM2934" s="231" t="s">
        <v>2792</v>
      </c>
    </row>
    <row r="2935" s="2" customFormat="1">
      <c r="A2935" s="39"/>
      <c r="B2935" s="40"/>
      <c r="C2935" s="41"/>
      <c r="D2935" s="233" t="s">
        <v>221</v>
      </c>
      <c r="E2935" s="41"/>
      <c r="F2935" s="234" t="s">
        <v>2793</v>
      </c>
      <c r="G2935" s="41"/>
      <c r="H2935" s="41"/>
      <c r="I2935" s="235"/>
      <c r="J2935" s="41"/>
      <c r="K2935" s="41"/>
      <c r="L2935" s="45"/>
      <c r="M2935" s="236"/>
      <c r="N2935" s="237"/>
      <c r="O2935" s="92"/>
      <c r="P2935" s="92"/>
      <c r="Q2935" s="92"/>
      <c r="R2935" s="92"/>
      <c r="S2935" s="92"/>
      <c r="T2935" s="93"/>
      <c r="U2935" s="39"/>
      <c r="V2935" s="39"/>
      <c r="W2935" s="39"/>
      <c r="X2935" s="39"/>
      <c r="Y2935" s="39"/>
      <c r="Z2935" s="39"/>
      <c r="AA2935" s="39"/>
      <c r="AB2935" s="39"/>
      <c r="AC2935" s="39"/>
      <c r="AD2935" s="39"/>
      <c r="AE2935" s="39"/>
      <c r="AT2935" s="18" t="s">
        <v>221</v>
      </c>
      <c r="AU2935" s="18" t="s">
        <v>90</v>
      </c>
    </row>
    <row r="2936" s="2" customFormat="1">
      <c r="A2936" s="39"/>
      <c r="B2936" s="40"/>
      <c r="C2936" s="41"/>
      <c r="D2936" s="250" t="s">
        <v>362</v>
      </c>
      <c r="E2936" s="41"/>
      <c r="F2936" s="251" t="s">
        <v>2794</v>
      </c>
      <c r="G2936" s="41"/>
      <c r="H2936" s="41"/>
      <c r="I2936" s="235"/>
      <c r="J2936" s="41"/>
      <c r="K2936" s="41"/>
      <c r="L2936" s="45"/>
      <c r="M2936" s="236"/>
      <c r="N2936" s="237"/>
      <c r="O2936" s="92"/>
      <c r="P2936" s="92"/>
      <c r="Q2936" s="92"/>
      <c r="R2936" s="92"/>
      <c r="S2936" s="92"/>
      <c r="T2936" s="93"/>
      <c r="U2936" s="39"/>
      <c r="V2936" s="39"/>
      <c r="W2936" s="39"/>
      <c r="X2936" s="39"/>
      <c r="Y2936" s="39"/>
      <c r="Z2936" s="39"/>
      <c r="AA2936" s="39"/>
      <c r="AB2936" s="39"/>
      <c r="AC2936" s="39"/>
      <c r="AD2936" s="39"/>
      <c r="AE2936" s="39"/>
      <c r="AT2936" s="18" t="s">
        <v>362</v>
      </c>
      <c r="AU2936" s="18" t="s">
        <v>90</v>
      </c>
    </row>
    <row r="2937" s="13" customFormat="1">
      <c r="A2937" s="13"/>
      <c r="B2937" s="252"/>
      <c r="C2937" s="253"/>
      <c r="D2937" s="233" t="s">
        <v>364</v>
      </c>
      <c r="E2937" s="254" t="s">
        <v>1</v>
      </c>
      <c r="F2937" s="255" t="s">
        <v>2787</v>
      </c>
      <c r="G2937" s="253"/>
      <c r="H2937" s="254" t="s">
        <v>1</v>
      </c>
      <c r="I2937" s="256"/>
      <c r="J2937" s="253"/>
      <c r="K2937" s="253"/>
      <c r="L2937" s="257"/>
      <c r="M2937" s="258"/>
      <c r="N2937" s="259"/>
      <c r="O2937" s="259"/>
      <c r="P2937" s="259"/>
      <c r="Q2937" s="259"/>
      <c r="R2937" s="259"/>
      <c r="S2937" s="259"/>
      <c r="T2937" s="260"/>
      <c r="U2937" s="13"/>
      <c r="V2937" s="13"/>
      <c r="W2937" s="13"/>
      <c r="X2937" s="13"/>
      <c r="Y2937" s="13"/>
      <c r="Z2937" s="13"/>
      <c r="AA2937" s="13"/>
      <c r="AB2937" s="13"/>
      <c r="AC2937" s="13"/>
      <c r="AD2937" s="13"/>
      <c r="AE2937" s="13"/>
      <c r="AT2937" s="261" t="s">
        <v>364</v>
      </c>
      <c r="AU2937" s="261" t="s">
        <v>90</v>
      </c>
      <c r="AV2937" s="13" t="s">
        <v>88</v>
      </c>
      <c r="AW2937" s="13" t="s">
        <v>36</v>
      </c>
      <c r="AX2937" s="13" t="s">
        <v>81</v>
      </c>
      <c r="AY2937" s="261" t="s">
        <v>215</v>
      </c>
    </row>
    <row r="2938" s="13" customFormat="1">
      <c r="A2938" s="13"/>
      <c r="B2938" s="252"/>
      <c r="C2938" s="253"/>
      <c r="D2938" s="233" t="s">
        <v>364</v>
      </c>
      <c r="E2938" s="254" t="s">
        <v>1</v>
      </c>
      <c r="F2938" s="255" t="s">
        <v>1137</v>
      </c>
      <c r="G2938" s="253"/>
      <c r="H2938" s="254" t="s">
        <v>1</v>
      </c>
      <c r="I2938" s="256"/>
      <c r="J2938" s="253"/>
      <c r="K2938" s="253"/>
      <c r="L2938" s="257"/>
      <c r="M2938" s="258"/>
      <c r="N2938" s="259"/>
      <c r="O2938" s="259"/>
      <c r="P2938" s="259"/>
      <c r="Q2938" s="259"/>
      <c r="R2938" s="259"/>
      <c r="S2938" s="259"/>
      <c r="T2938" s="260"/>
      <c r="U2938" s="13"/>
      <c r="V2938" s="13"/>
      <c r="W2938" s="13"/>
      <c r="X2938" s="13"/>
      <c r="Y2938" s="13"/>
      <c r="Z2938" s="13"/>
      <c r="AA2938" s="13"/>
      <c r="AB2938" s="13"/>
      <c r="AC2938" s="13"/>
      <c r="AD2938" s="13"/>
      <c r="AE2938" s="13"/>
      <c r="AT2938" s="261" t="s">
        <v>364</v>
      </c>
      <c r="AU2938" s="261" t="s">
        <v>90</v>
      </c>
      <c r="AV2938" s="13" t="s">
        <v>88</v>
      </c>
      <c r="AW2938" s="13" t="s">
        <v>36</v>
      </c>
      <c r="AX2938" s="13" t="s">
        <v>81</v>
      </c>
      <c r="AY2938" s="261" t="s">
        <v>215</v>
      </c>
    </row>
    <row r="2939" s="14" customFormat="1">
      <c r="A2939" s="14"/>
      <c r="B2939" s="262"/>
      <c r="C2939" s="263"/>
      <c r="D2939" s="233" t="s">
        <v>364</v>
      </c>
      <c r="E2939" s="264" t="s">
        <v>1</v>
      </c>
      <c r="F2939" s="265" t="s">
        <v>1021</v>
      </c>
      <c r="G2939" s="263"/>
      <c r="H2939" s="266">
        <v>3.75</v>
      </c>
      <c r="I2939" s="267"/>
      <c r="J2939" s="263"/>
      <c r="K2939" s="263"/>
      <c r="L2939" s="268"/>
      <c r="M2939" s="269"/>
      <c r="N2939" s="270"/>
      <c r="O2939" s="270"/>
      <c r="P2939" s="270"/>
      <c r="Q2939" s="270"/>
      <c r="R2939" s="270"/>
      <c r="S2939" s="270"/>
      <c r="T2939" s="271"/>
      <c r="U2939" s="14"/>
      <c r="V2939" s="14"/>
      <c r="W2939" s="14"/>
      <c r="X2939" s="14"/>
      <c r="Y2939" s="14"/>
      <c r="Z2939" s="14"/>
      <c r="AA2939" s="14"/>
      <c r="AB2939" s="14"/>
      <c r="AC2939" s="14"/>
      <c r="AD2939" s="14"/>
      <c r="AE2939" s="14"/>
      <c r="AT2939" s="272" t="s">
        <v>364</v>
      </c>
      <c r="AU2939" s="272" t="s">
        <v>90</v>
      </c>
      <c r="AV2939" s="14" t="s">
        <v>90</v>
      </c>
      <c r="AW2939" s="14" t="s">
        <v>36</v>
      </c>
      <c r="AX2939" s="14" t="s">
        <v>81</v>
      </c>
      <c r="AY2939" s="272" t="s">
        <v>215</v>
      </c>
    </row>
    <row r="2940" s="13" customFormat="1">
      <c r="A2940" s="13"/>
      <c r="B2940" s="252"/>
      <c r="C2940" s="253"/>
      <c r="D2940" s="233" t="s">
        <v>364</v>
      </c>
      <c r="E2940" s="254" t="s">
        <v>1</v>
      </c>
      <c r="F2940" s="255" t="s">
        <v>1141</v>
      </c>
      <c r="G2940" s="253"/>
      <c r="H2940" s="254" t="s">
        <v>1</v>
      </c>
      <c r="I2940" s="256"/>
      <c r="J2940" s="253"/>
      <c r="K2940" s="253"/>
      <c r="L2940" s="257"/>
      <c r="M2940" s="258"/>
      <c r="N2940" s="259"/>
      <c r="O2940" s="259"/>
      <c r="P2940" s="259"/>
      <c r="Q2940" s="259"/>
      <c r="R2940" s="259"/>
      <c r="S2940" s="259"/>
      <c r="T2940" s="260"/>
      <c r="U2940" s="13"/>
      <c r="V2940" s="13"/>
      <c r="W2940" s="13"/>
      <c r="X2940" s="13"/>
      <c r="Y2940" s="13"/>
      <c r="Z2940" s="13"/>
      <c r="AA2940" s="13"/>
      <c r="AB2940" s="13"/>
      <c r="AC2940" s="13"/>
      <c r="AD2940" s="13"/>
      <c r="AE2940" s="13"/>
      <c r="AT2940" s="261" t="s">
        <v>364</v>
      </c>
      <c r="AU2940" s="261" t="s">
        <v>90</v>
      </c>
      <c r="AV2940" s="13" t="s">
        <v>88</v>
      </c>
      <c r="AW2940" s="13" t="s">
        <v>36</v>
      </c>
      <c r="AX2940" s="13" t="s">
        <v>81</v>
      </c>
      <c r="AY2940" s="261" t="s">
        <v>215</v>
      </c>
    </row>
    <row r="2941" s="14" customFormat="1">
      <c r="A2941" s="14"/>
      <c r="B2941" s="262"/>
      <c r="C2941" s="263"/>
      <c r="D2941" s="233" t="s">
        <v>364</v>
      </c>
      <c r="E2941" s="264" t="s">
        <v>1</v>
      </c>
      <c r="F2941" s="265" t="s">
        <v>1021</v>
      </c>
      <c r="G2941" s="263"/>
      <c r="H2941" s="266">
        <v>3.75</v>
      </c>
      <c r="I2941" s="267"/>
      <c r="J2941" s="263"/>
      <c r="K2941" s="263"/>
      <c r="L2941" s="268"/>
      <c r="M2941" s="269"/>
      <c r="N2941" s="270"/>
      <c r="O2941" s="270"/>
      <c r="P2941" s="270"/>
      <c r="Q2941" s="270"/>
      <c r="R2941" s="270"/>
      <c r="S2941" s="270"/>
      <c r="T2941" s="271"/>
      <c r="U2941" s="14"/>
      <c r="V2941" s="14"/>
      <c r="W2941" s="14"/>
      <c r="X2941" s="14"/>
      <c r="Y2941" s="14"/>
      <c r="Z2941" s="14"/>
      <c r="AA2941" s="14"/>
      <c r="AB2941" s="14"/>
      <c r="AC2941" s="14"/>
      <c r="AD2941" s="14"/>
      <c r="AE2941" s="14"/>
      <c r="AT2941" s="272" t="s">
        <v>364</v>
      </c>
      <c r="AU2941" s="272" t="s">
        <v>90</v>
      </c>
      <c r="AV2941" s="14" t="s">
        <v>90</v>
      </c>
      <c r="AW2941" s="14" t="s">
        <v>36</v>
      </c>
      <c r="AX2941" s="14" t="s">
        <v>81</v>
      </c>
      <c r="AY2941" s="272" t="s">
        <v>215</v>
      </c>
    </row>
    <row r="2942" s="14" customFormat="1">
      <c r="A2942" s="14"/>
      <c r="B2942" s="262"/>
      <c r="C2942" s="263"/>
      <c r="D2942" s="233" t="s">
        <v>364</v>
      </c>
      <c r="E2942" s="264" t="s">
        <v>1</v>
      </c>
      <c r="F2942" s="265" t="s">
        <v>1021</v>
      </c>
      <c r="G2942" s="263"/>
      <c r="H2942" s="266">
        <v>3.75</v>
      </c>
      <c r="I2942" s="267"/>
      <c r="J2942" s="263"/>
      <c r="K2942" s="263"/>
      <c r="L2942" s="268"/>
      <c r="M2942" s="269"/>
      <c r="N2942" s="270"/>
      <c r="O2942" s="270"/>
      <c r="P2942" s="270"/>
      <c r="Q2942" s="270"/>
      <c r="R2942" s="270"/>
      <c r="S2942" s="270"/>
      <c r="T2942" s="271"/>
      <c r="U2942" s="14"/>
      <c r="V2942" s="14"/>
      <c r="W2942" s="14"/>
      <c r="X2942" s="14"/>
      <c r="Y2942" s="14"/>
      <c r="Z2942" s="14"/>
      <c r="AA2942" s="14"/>
      <c r="AB2942" s="14"/>
      <c r="AC2942" s="14"/>
      <c r="AD2942" s="14"/>
      <c r="AE2942" s="14"/>
      <c r="AT2942" s="272" t="s">
        <v>364</v>
      </c>
      <c r="AU2942" s="272" t="s">
        <v>90</v>
      </c>
      <c r="AV2942" s="14" t="s">
        <v>90</v>
      </c>
      <c r="AW2942" s="14" t="s">
        <v>36</v>
      </c>
      <c r="AX2942" s="14" t="s">
        <v>81</v>
      </c>
      <c r="AY2942" s="272" t="s">
        <v>215</v>
      </c>
    </row>
    <row r="2943" s="15" customFormat="1">
      <c r="A2943" s="15"/>
      <c r="B2943" s="273"/>
      <c r="C2943" s="274"/>
      <c r="D2943" s="233" t="s">
        <v>364</v>
      </c>
      <c r="E2943" s="275" t="s">
        <v>1</v>
      </c>
      <c r="F2943" s="276" t="s">
        <v>368</v>
      </c>
      <c r="G2943" s="274"/>
      <c r="H2943" s="277">
        <v>11.25</v>
      </c>
      <c r="I2943" s="278"/>
      <c r="J2943" s="274"/>
      <c r="K2943" s="274"/>
      <c r="L2943" s="279"/>
      <c r="M2943" s="280"/>
      <c r="N2943" s="281"/>
      <c r="O2943" s="281"/>
      <c r="P2943" s="281"/>
      <c r="Q2943" s="281"/>
      <c r="R2943" s="281"/>
      <c r="S2943" s="281"/>
      <c r="T2943" s="282"/>
      <c r="U2943" s="15"/>
      <c r="V2943" s="15"/>
      <c r="W2943" s="15"/>
      <c r="X2943" s="15"/>
      <c r="Y2943" s="15"/>
      <c r="Z2943" s="15"/>
      <c r="AA2943" s="15"/>
      <c r="AB2943" s="15"/>
      <c r="AC2943" s="15"/>
      <c r="AD2943" s="15"/>
      <c r="AE2943" s="15"/>
      <c r="AT2943" s="283" t="s">
        <v>364</v>
      </c>
      <c r="AU2943" s="283" t="s">
        <v>90</v>
      </c>
      <c r="AV2943" s="15" t="s">
        <v>214</v>
      </c>
      <c r="AW2943" s="15" t="s">
        <v>36</v>
      </c>
      <c r="AX2943" s="15" t="s">
        <v>88</v>
      </c>
      <c r="AY2943" s="283" t="s">
        <v>215</v>
      </c>
    </row>
    <row r="2944" s="2" customFormat="1" ht="21.75" customHeight="1">
      <c r="A2944" s="39"/>
      <c r="B2944" s="40"/>
      <c r="C2944" s="220" t="s">
        <v>2795</v>
      </c>
      <c r="D2944" s="220" t="s">
        <v>216</v>
      </c>
      <c r="E2944" s="221" t="s">
        <v>2796</v>
      </c>
      <c r="F2944" s="222" t="s">
        <v>2797</v>
      </c>
      <c r="G2944" s="223" t="s">
        <v>523</v>
      </c>
      <c r="H2944" s="224">
        <v>55.563000000000002</v>
      </c>
      <c r="I2944" s="225"/>
      <c r="J2944" s="226">
        <f>ROUND(I2944*H2944,2)</f>
        <v>0</v>
      </c>
      <c r="K2944" s="222" t="s">
        <v>359</v>
      </c>
      <c r="L2944" s="45"/>
      <c r="M2944" s="227" t="s">
        <v>1</v>
      </c>
      <c r="N2944" s="228" t="s">
        <v>46</v>
      </c>
      <c r="O2944" s="92"/>
      <c r="P2944" s="229">
        <f>O2944*H2944</f>
        <v>0</v>
      </c>
      <c r="Q2944" s="229">
        <v>0.01256</v>
      </c>
      <c r="R2944" s="229">
        <f>Q2944*H2944</f>
        <v>0.69787127999999998</v>
      </c>
      <c r="S2944" s="229">
        <v>0</v>
      </c>
      <c r="T2944" s="230">
        <f>S2944*H2944</f>
        <v>0</v>
      </c>
      <c r="U2944" s="39"/>
      <c r="V2944" s="39"/>
      <c r="W2944" s="39"/>
      <c r="X2944" s="39"/>
      <c r="Y2944" s="39"/>
      <c r="Z2944" s="39"/>
      <c r="AA2944" s="39"/>
      <c r="AB2944" s="39"/>
      <c r="AC2944" s="39"/>
      <c r="AD2944" s="39"/>
      <c r="AE2944" s="39"/>
      <c r="AR2944" s="231" t="s">
        <v>291</v>
      </c>
      <c r="AT2944" s="231" t="s">
        <v>216</v>
      </c>
      <c r="AU2944" s="231" t="s">
        <v>90</v>
      </c>
      <c r="AY2944" s="18" t="s">
        <v>215</v>
      </c>
      <c r="BE2944" s="232">
        <f>IF(N2944="základní",J2944,0)</f>
        <v>0</v>
      </c>
      <c r="BF2944" s="232">
        <f>IF(N2944="snížená",J2944,0)</f>
        <v>0</v>
      </c>
      <c r="BG2944" s="232">
        <f>IF(N2944="zákl. přenesená",J2944,0)</f>
        <v>0</v>
      </c>
      <c r="BH2944" s="232">
        <f>IF(N2944="sníž. přenesená",J2944,0)</f>
        <v>0</v>
      </c>
      <c r="BI2944" s="232">
        <f>IF(N2944="nulová",J2944,0)</f>
        <v>0</v>
      </c>
      <c r="BJ2944" s="18" t="s">
        <v>88</v>
      </c>
      <c r="BK2944" s="232">
        <f>ROUND(I2944*H2944,2)</f>
        <v>0</v>
      </c>
      <c r="BL2944" s="18" t="s">
        <v>291</v>
      </c>
      <c r="BM2944" s="231" t="s">
        <v>2798</v>
      </c>
    </row>
    <row r="2945" s="2" customFormat="1">
      <c r="A2945" s="39"/>
      <c r="B2945" s="40"/>
      <c r="C2945" s="41"/>
      <c r="D2945" s="233" t="s">
        <v>221</v>
      </c>
      <c r="E2945" s="41"/>
      <c r="F2945" s="234" t="s">
        <v>2799</v>
      </c>
      <c r="G2945" s="41"/>
      <c r="H2945" s="41"/>
      <c r="I2945" s="235"/>
      <c r="J2945" s="41"/>
      <c r="K2945" s="41"/>
      <c r="L2945" s="45"/>
      <c r="M2945" s="236"/>
      <c r="N2945" s="237"/>
      <c r="O2945" s="92"/>
      <c r="P2945" s="92"/>
      <c r="Q2945" s="92"/>
      <c r="R2945" s="92"/>
      <c r="S2945" s="92"/>
      <c r="T2945" s="93"/>
      <c r="U2945" s="39"/>
      <c r="V2945" s="39"/>
      <c r="W2945" s="39"/>
      <c r="X2945" s="39"/>
      <c r="Y2945" s="39"/>
      <c r="Z2945" s="39"/>
      <c r="AA2945" s="39"/>
      <c r="AB2945" s="39"/>
      <c r="AC2945" s="39"/>
      <c r="AD2945" s="39"/>
      <c r="AE2945" s="39"/>
      <c r="AT2945" s="18" t="s">
        <v>221</v>
      </c>
      <c r="AU2945" s="18" t="s">
        <v>90</v>
      </c>
    </row>
    <row r="2946" s="2" customFormat="1">
      <c r="A2946" s="39"/>
      <c r="B2946" s="40"/>
      <c r="C2946" s="41"/>
      <c r="D2946" s="250" t="s">
        <v>362</v>
      </c>
      <c r="E2946" s="41"/>
      <c r="F2946" s="251" t="s">
        <v>2800</v>
      </c>
      <c r="G2946" s="41"/>
      <c r="H2946" s="41"/>
      <c r="I2946" s="235"/>
      <c r="J2946" s="41"/>
      <c r="K2946" s="41"/>
      <c r="L2946" s="45"/>
      <c r="M2946" s="236"/>
      <c r="N2946" s="237"/>
      <c r="O2946" s="92"/>
      <c r="P2946" s="92"/>
      <c r="Q2946" s="92"/>
      <c r="R2946" s="92"/>
      <c r="S2946" s="92"/>
      <c r="T2946" s="93"/>
      <c r="U2946" s="39"/>
      <c r="V2946" s="39"/>
      <c r="W2946" s="39"/>
      <c r="X2946" s="39"/>
      <c r="Y2946" s="39"/>
      <c r="Z2946" s="39"/>
      <c r="AA2946" s="39"/>
      <c r="AB2946" s="39"/>
      <c r="AC2946" s="39"/>
      <c r="AD2946" s="39"/>
      <c r="AE2946" s="39"/>
      <c r="AT2946" s="18" t="s">
        <v>362</v>
      </c>
      <c r="AU2946" s="18" t="s">
        <v>90</v>
      </c>
    </row>
    <row r="2947" s="13" customFormat="1">
      <c r="A2947" s="13"/>
      <c r="B2947" s="252"/>
      <c r="C2947" s="253"/>
      <c r="D2947" s="233" t="s">
        <v>364</v>
      </c>
      <c r="E2947" s="254" t="s">
        <v>1</v>
      </c>
      <c r="F2947" s="255" t="s">
        <v>2787</v>
      </c>
      <c r="G2947" s="253"/>
      <c r="H2947" s="254" t="s">
        <v>1</v>
      </c>
      <c r="I2947" s="256"/>
      <c r="J2947" s="253"/>
      <c r="K2947" s="253"/>
      <c r="L2947" s="257"/>
      <c r="M2947" s="258"/>
      <c r="N2947" s="259"/>
      <c r="O2947" s="259"/>
      <c r="P2947" s="259"/>
      <c r="Q2947" s="259"/>
      <c r="R2947" s="259"/>
      <c r="S2947" s="259"/>
      <c r="T2947" s="260"/>
      <c r="U2947" s="13"/>
      <c r="V2947" s="13"/>
      <c r="W2947" s="13"/>
      <c r="X2947" s="13"/>
      <c r="Y2947" s="13"/>
      <c r="Z2947" s="13"/>
      <c r="AA2947" s="13"/>
      <c r="AB2947" s="13"/>
      <c r="AC2947" s="13"/>
      <c r="AD2947" s="13"/>
      <c r="AE2947" s="13"/>
      <c r="AT2947" s="261" t="s">
        <v>364</v>
      </c>
      <c r="AU2947" s="261" t="s">
        <v>90</v>
      </c>
      <c r="AV2947" s="13" t="s">
        <v>88</v>
      </c>
      <c r="AW2947" s="13" t="s">
        <v>36</v>
      </c>
      <c r="AX2947" s="13" t="s">
        <v>81</v>
      </c>
      <c r="AY2947" s="261" t="s">
        <v>215</v>
      </c>
    </row>
    <row r="2948" s="13" customFormat="1">
      <c r="A2948" s="13"/>
      <c r="B2948" s="252"/>
      <c r="C2948" s="253"/>
      <c r="D2948" s="233" t="s">
        <v>364</v>
      </c>
      <c r="E2948" s="254" t="s">
        <v>1</v>
      </c>
      <c r="F2948" s="255" t="s">
        <v>1387</v>
      </c>
      <c r="G2948" s="253"/>
      <c r="H2948" s="254" t="s">
        <v>1</v>
      </c>
      <c r="I2948" s="256"/>
      <c r="J2948" s="253"/>
      <c r="K2948" s="253"/>
      <c r="L2948" s="257"/>
      <c r="M2948" s="258"/>
      <c r="N2948" s="259"/>
      <c r="O2948" s="259"/>
      <c r="P2948" s="259"/>
      <c r="Q2948" s="259"/>
      <c r="R2948" s="259"/>
      <c r="S2948" s="259"/>
      <c r="T2948" s="260"/>
      <c r="U2948" s="13"/>
      <c r="V2948" s="13"/>
      <c r="W2948" s="13"/>
      <c r="X2948" s="13"/>
      <c r="Y2948" s="13"/>
      <c r="Z2948" s="13"/>
      <c r="AA2948" s="13"/>
      <c r="AB2948" s="13"/>
      <c r="AC2948" s="13"/>
      <c r="AD2948" s="13"/>
      <c r="AE2948" s="13"/>
      <c r="AT2948" s="261" t="s">
        <v>364</v>
      </c>
      <c r="AU2948" s="261" t="s">
        <v>90</v>
      </c>
      <c r="AV2948" s="13" t="s">
        <v>88</v>
      </c>
      <c r="AW2948" s="13" t="s">
        <v>36</v>
      </c>
      <c r="AX2948" s="13" t="s">
        <v>81</v>
      </c>
      <c r="AY2948" s="261" t="s">
        <v>215</v>
      </c>
    </row>
    <row r="2949" s="14" customFormat="1">
      <c r="A2949" s="14"/>
      <c r="B2949" s="262"/>
      <c r="C2949" s="263"/>
      <c r="D2949" s="233" t="s">
        <v>364</v>
      </c>
      <c r="E2949" s="264" t="s">
        <v>1</v>
      </c>
      <c r="F2949" s="265" t="s">
        <v>2801</v>
      </c>
      <c r="G2949" s="263"/>
      <c r="H2949" s="266">
        <v>10.125</v>
      </c>
      <c r="I2949" s="267"/>
      <c r="J2949" s="263"/>
      <c r="K2949" s="263"/>
      <c r="L2949" s="268"/>
      <c r="M2949" s="269"/>
      <c r="N2949" s="270"/>
      <c r="O2949" s="270"/>
      <c r="P2949" s="270"/>
      <c r="Q2949" s="270"/>
      <c r="R2949" s="270"/>
      <c r="S2949" s="270"/>
      <c r="T2949" s="271"/>
      <c r="U2949" s="14"/>
      <c r="V2949" s="14"/>
      <c r="W2949" s="14"/>
      <c r="X2949" s="14"/>
      <c r="Y2949" s="14"/>
      <c r="Z2949" s="14"/>
      <c r="AA2949" s="14"/>
      <c r="AB2949" s="14"/>
      <c r="AC2949" s="14"/>
      <c r="AD2949" s="14"/>
      <c r="AE2949" s="14"/>
      <c r="AT2949" s="272" t="s">
        <v>364</v>
      </c>
      <c r="AU2949" s="272" t="s">
        <v>90</v>
      </c>
      <c r="AV2949" s="14" t="s">
        <v>90</v>
      </c>
      <c r="AW2949" s="14" t="s">
        <v>36</v>
      </c>
      <c r="AX2949" s="14" t="s">
        <v>81</v>
      </c>
      <c r="AY2949" s="272" t="s">
        <v>215</v>
      </c>
    </row>
    <row r="2950" s="13" customFormat="1">
      <c r="A2950" s="13"/>
      <c r="B2950" s="252"/>
      <c r="C2950" s="253"/>
      <c r="D2950" s="233" t="s">
        <v>364</v>
      </c>
      <c r="E2950" s="254" t="s">
        <v>1</v>
      </c>
      <c r="F2950" s="255" t="s">
        <v>1396</v>
      </c>
      <c r="G2950" s="253"/>
      <c r="H2950" s="254" t="s">
        <v>1</v>
      </c>
      <c r="I2950" s="256"/>
      <c r="J2950" s="253"/>
      <c r="K2950" s="253"/>
      <c r="L2950" s="257"/>
      <c r="M2950" s="258"/>
      <c r="N2950" s="259"/>
      <c r="O2950" s="259"/>
      <c r="P2950" s="259"/>
      <c r="Q2950" s="259"/>
      <c r="R2950" s="259"/>
      <c r="S2950" s="259"/>
      <c r="T2950" s="260"/>
      <c r="U2950" s="13"/>
      <c r="V2950" s="13"/>
      <c r="W2950" s="13"/>
      <c r="X2950" s="13"/>
      <c r="Y2950" s="13"/>
      <c r="Z2950" s="13"/>
      <c r="AA2950" s="13"/>
      <c r="AB2950" s="13"/>
      <c r="AC2950" s="13"/>
      <c r="AD2950" s="13"/>
      <c r="AE2950" s="13"/>
      <c r="AT2950" s="261" t="s">
        <v>364</v>
      </c>
      <c r="AU2950" s="261" t="s">
        <v>90</v>
      </c>
      <c r="AV2950" s="13" t="s">
        <v>88</v>
      </c>
      <c r="AW2950" s="13" t="s">
        <v>36</v>
      </c>
      <c r="AX2950" s="13" t="s">
        <v>81</v>
      </c>
      <c r="AY2950" s="261" t="s">
        <v>215</v>
      </c>
    </row>
    <row r="2951" s="14" customFormat="1">
      <c r="A2951" s="14"/>
      <c r="B2951" s="262"/>
      <c r="C2951" s="263"/>
      <c r="D2951" s="233" t="s">
        <v>364</v>
      </c>
      <c r="E2951" s="264" t="s">
        <v>1</v>
      </c>
      <c r="F2951" s="265" t="s">
        <v>2802</v>
      </c>
      <c r="G2951" s="263"/>
      <c r="H2951" s="266">
        <v>9</v>
      </c>
      <c r="I2951" s="267"/>
      <c r="J2951" s="263"/>
      <c r="K2951" s="263"/>
      <c r="L2951" s="268"/>
      <c r="M2951" s="269"/>
      <c r="N2951" s="270"/>
      <c r="O2951" s="270"/>
      <c r="P2951" s="270"/>
      <c r="Q2951" s="270"/>
      <c r="R2951" s="270"/>
      <c r="S2951" s="270"/>
      <c r="T2951" s="271"/>
      <c r="U2951" s="14"/>
      <c r="V2951" s="14"/>
      <c r="W2951" s="14"/>
      <c r="X2951" s="14"/>
      <c r="Y2951" s="14"/>
      <c r="Z2951" s="14"/>
      <c r="AA2951" s="14"/>
      <c r="AB2951" s="14"/>
      <c r="AC2951" s="14"/>
      <c r="AD2951" s="14"/>
      <c r="AE2951" s="14"/>
      <c r="AT2951" s="272" t="s">
        <v>364</v>
      </c>
      <c r="AU2951" s="272" t="s">
        <v>90</v>
      </c>
      <c r="AV2951" s="14" t="s">
        <v>90</v>
      </c>
      <c r="AW2951" s="14" t="s">
        <v>36</v>
      </c>
      <c r="AX2951" s="14" t="s">
        <v>81</v>
      </c>
      <c r="AY2951" s="272" t="s">
        <v>215</v>
      </c>
    </row>
    <row r="2952" s="14" customFormat="1">
      <c r="A2952" s="14"/>
      <c r="B2952" s="262"/>
      <c r="C2952" s="263"/>
      <c r="D2952" s="233" t="s">
        <v>364</v>
      </c>
      <c r="E2952" s="264" t="s">
        <v>1</v>
      </c>
      <c r="F2952" s="265" t="s">
        <v>2803</v>
      </c>
      <c r="G2952" s="263"/>
      <c r="H2952" s="266">
        <v>15.75</v>
      </c>
      <c r="I2952" s="267"/>
      <c r="J2952" s="263"/>
      <c r="K2952" s="263"/>
      <c r="L2952" s="268"/>
      <c r="M2952" s="269"/>
      <c r="N2952" s="270"/>
      <c r="O2952" s="270"/>
      <c r="P2952" s="270"/>
      <c r="Q2952" s="270"/>
      <c r="R2952" s="270"/>
      <c r="S2952" s="270"/>
      <c r="T2952" s="271"/>
      <c r="U2952" s="14"/>
      <c r="V2952" s="14"/>
      <c r="W2952" s="14"/>
      <c r="X2952" s="14"/>
      <c r="Y2952" s="14"/>
      <c r="Z2952" s="14"/>
      <c r="AA2952" s="14"/>
      <c r="AB2952" s="14"/>
      <c r="AC2952" s="14"/>
      <c r="AD2952" s="14"/>
      <c r="AE2952" s="14"/>
      <c r="AT2952" s="272" t="s">
        <v>364</v>
      </c>
      <c r="AU2952" s="272" t="s">
        <v>90</v>
      </c>
      <c r="AV2952" s="14" t="s">
        <v>90</v>
      </c>
      <c r="AW2952" s="14" t="s">
        <v>36</v>
      </c>
      <c r="AX2952" s="14" t="s">
        <v>81</v>
      </c>
      <c r="AY2952" s="272" t="s">
        <v>215</v>
      </c>
    </row>
    <row r="2953" s="14" customFormat="1">
      <c r="A2953" s="14"/>
      <c r="B2953" s="262"/>
      <c r="C2953" s="263"/>
      <c r="D2953" s="233" t="s">
        <v>364</v>
      </c>
      <c r="E2953" s="264" t="s">
        <v>1</v>
      </c>
      <c r="F2953" s="265" t="s">
        <v>2804</v>
      </c>
      <c r="G2953" s="263"/>
      <c r="H2953" s="266">
        <v>3.5630000000000002</v>
      </c>
      <c r="I2953" s="267"/>
      <c r="J2953" s="263"/>
      <c r="K2953" s="263"/>
      <c r="L2953" s="268"/>
      <c r="M2953" s="269"/>
      <c r="N2953" s="270"/>
      <c r="O2953" s="270"/>
      <c r="P2953" s="270"/>
      <c r="Q2953" s="270"/>
      <c r="R2953" s="270"/>
      <c r="S2953" s="270"/>
      <c r="T2953" s="271"/>
      <c r="U2953" s="14"/>
      <c r="V2953" s="14"/>
      <c r="W2953" s="14"/>
      <c r="X2953" s="14"/>
      <c r="Y2953" s="14"/>
      <c r="Z2953" s="14"/>
      <c r="AA2953" s="14"/>
      <c r="AB2953" s="14"/>
      <c r="AC2953" s="14"/>
      <c r="AD2953" s="14"/>
      <c r="AE2953" s="14"/>
      <c r="AT2953" s="272" t="s">
        <v>364</v>
      </c>
      <c r="AU2953" s="272" t="s">
        <v>90</v>
      </c>
      <c r="AV2953" s="14" t="s">
        <v>90</v>
      </c>
      <c r="AW2953" s="14" t="s">
        <v>36</v>
      </c>
      <c r="AX2953" s="14" t="s">
        <v>81</v>
      </c>
      <c r="AY2953" s="272" t="s">
        <v>215</v>
      </c>
    </row>
    <row r="2954" s="14" customFormat="1">
      <c r="A2954" s="14"/>
      <c r="B2954" s="262"/>
      <c r="C2954" s="263"/>
      <c r="D2954" s="233" t="s">
        <v>364</v>
      </c>
      <c r="E2954" s="264" t="s">
        <v>1</v>
      </c>
      <c r="F2954" s="265" t="s">
        <v>2805</v>
      </c>
      <c r="G2954" s="263"/>
      <c r="H2954" s="266">
        <v>4.125</v>
      </c>
      <c r="I2954" s="267"/>
      <c r="J2954" s="263"/>
      <c r="K2954" s="263"/>
      <c r="L2954" s="268"/>
      <c r="M2954" s="269"/>
      <c r="N2954" s="270"/>
      <c r="O2954" s="270"/>
      <c r="P2954" s="270"/>
      <c r="Q2954" s="270"/>
      <c r="R2954" s="270"/>
      <c r="S2954" s="270"/>
      <c r="T2954" s="271"/>
      <c r="U2954" s="14"/>
      <c r="V2954" s="14"/>
      <c r="W2954" s="14"/>
      <c r="X2954" s="14"/>
      <c r="Y2954" s="14"/>
      <c r="Z2954" s="14"/>
      <c r="AA2954" s="14"/>
      <c r="AB2954" s="14"/>
      <c r="AC2954" s="14"/>
      <c r="AD2954" s="14"/>
      <c r="AE2954" s="14"/>
      <c r="AT2954" s="272" t="s">
        <v>364</v>
      </c>
      <c r="AU2954" s="272" t="s">
        <v>90</v>
      </c>
      <c r="AV2954" s="14" t="s">
        <v>90</v>
      </c>
      <c r="AW2954" s="14" t="s">
        <v>36</v>
      </c>
      <c r="AX2954" s="14" t="s">
        <v>81</v>
      </c>
      <c r="AY2954" s="272" t="s">
        <v>215</v>
      </c>
    </row>
    <row r="2955" s="14" customFormat="1">
      <c r="A2955" s="14"/>
      <c r="B2955" s="262"/>
      <c r="C2955" s="263"/>
      <c r="D2955" s="233" t="s">
        <v>364</v>
      </c>
      <c r="E2955" s="264" t="s">
        <v>1</v>
      </c>
      <c r="F2955" s="265" t="s">
        <v>2806</v>
      </c>
      <c r="G2955" s="263"/>
      <c r="H2955" s="266">
        <v>13</v>
      </c>
      <c r="I2955" s="267"/>
      <c r="J2955" s="263"/>
      <c r="K2955" s="263"/>
      <c r="L2955" s="268"/>
      <c r="M2955" s="269"/>
      <c r="N2955" s="270"/>
      <c r="O2955" s="270"/>
      <c r="P2955" s="270"/>
      <c r="Q2955" s="270"/>
      <c r="R2955" s="270"/>
      <c r="S2955" s="270"/>
      <c r="T2955" s="271"/>
      <c r="U2955" s="14"/>
      <c r="V2955" s="14"/>
      <c r="W2955" s="14"/>
      <c r="X2955" s="14"/>
      <c r="Y2955" s="14"/>
      <c r="Z2955" s="14"/>
      <c r="AA2955" s="14"/>
      <c r="AB2955" s="14"/>
      <c r="AC2955" s="14"/>
      <c r="AD2955" s="14"/>
      <c r="AE2955" s="14"/>
      <c r="AT2955" s="272" t="s">
        <v>364</v>
      </c>
      <c r="AU2955" s="272" t="s">
        <v>90</v>
      </c>
      <c r="AV2955" s="14" t="s">
        <v>90</v>
      </c>
      <c r="AW2955" s="14" t="s">
        <v>36</v>
      </c>
      <c r="AX2955" s="14" t="s">
        <v>81</v>
      </c>
      <c r="AY2955" s="272" t="s">
        <v>215</v>
      </c>
    </row>
    <row r="2956" s="15" customFormat="1">
      <c r="A2956" s="15"/>
      <c r="B2956" s="273"/>
      <c r="C2956" s="274"/>
      <c r="D2956" s="233" t="s">
        <v>364</v>
      </c>
      <c r="E2956" s="275" t="s">
        <v>1</v>
      </c>
      <c r="F2956" s="276" t="s">
        <v>368</v>
      </c>
      <c r="G2956" s="274"/>
      <c r="H2956" s="277">
        <v>55.563000000000002</v>
      </c>
      <c r="I2956" s="278"/>
      <c r="J2956" s="274"/>
      <c r="K2956" s="274"/>
      <c r="L2956" s="279"/>
      <c r="M2956" s="280"/>
      <c r="N2956" s="281"/>
      <c r="O2956" s="281"/>
      <c r="P2956" s="281"/>
      <c r="Q2956" s="281"/>
      <c r="R2956" s="281"/>
      <c r="S2956" s="281"/>
      <c r="T2956" s="282"/>
      <c r="U2956" s="15"/>
      <c r="V2956" s="15"/>
      <c r="W2956" s="15"/>
      <c r="X2956" s="15"/>
      <c r="Y2956" s="15"/>
      <c r="Z2956" s="15"/>
      <c r="AA2956" s="15"/>
      <c r="AB2956" s="15"/>
      <c r="AC2956" s="15"/>
      <c r="AD2956" s="15"/>
      <c r="AE2956" s="15"/>
      <c r="AT2956" s="283" t="s">
        <v>364</v>
      </c>
      <c r="AU2956" s="283" t="s">
        <v>90</v>
      </c>
      <c r="AV2956" s="15" t="s">
        <v>214</v>
      </c>
      <c r="AW2956" s="15" t="s">
        <v>36</v>
      </c>
      <c r="AX2956" s="15" t="s">
        <v>88</v>
      </c>
      <c r="AY2956" s="283" t="s">
        <v>215</v>
      </c>
    </row>
    <row r="2957" s="2" customFormat="1" ht="21.75" customHeight="1">
      <c r="A2957" s="39"/>
      <c r="B2957" s="40"/>
      <c r="C2957" s="220" t="s">
        <v>2807</v>
      </c>
      <c r="D2957" s="220" t="s">
        <v>216</v>
      </c>
      <c r="E2957" s="221" t="s">
        <v>2808</v>
      </c>
      <c r="F2957" s="222" t="s">
        <v>2809</v>
      </c>
      <c r="G2957" s="223" t="s">
        <v>797</v>
      </c>
      <c r="H2957" s="224">
        <v>64.480000000000004</v>
      </c>
      <c r="I2957" s="225"/>
      <c r="J2957" s="226">
        <f>ROUND(I2957*H2957,2)</f>
        <v>0</v>
      </c>
      <c r="K2957" s="222" t="s">
        <v>359</v>
      </c>
      <c r="L2957" s="45"/>
      <c r="M2957" s="227" t="s">
        <v>1</v>
      </c>
      <c r="N2957" s="228" t="s">
        <v>46</v>
      </c>
      <c r="O2957" s="92"/>
      <c r="P2957" s="229">
        <f>O2957*H2957</f>
        <v>0</v>
      </c>
      <c r="Q2957" s="229">
        <v>0.01486</v>
      </c>
      <c r="R2957" s="229">
        <f>Q2957*H2957</f>
        <v>0.95817280000000005</v>
      </c>
      <c r="S2957" s="229">
        <v>0</v>
      </c>
      <c r="T2957" s="230">
        <f>S2957*H2957</f>
        <v>0</v>
      </c>
      <c r="U2957" s="39"/>
      <c r="V2957" s="39"/>
      <c r="W2957" s="39"/>
      <c r="X2957" s="39"/>
      <c r="Y2957" s="39"/>
      <c r="Z2957" s="39"/>
      <c r="AA2957" s="39"/>
      <c r="AB2957" s="39"/>
      <c r="AC2957" s="39"/>
      <c r="AD2957" s="39"/>
      <c r="AE2957" s="39"/>
      <c r="AR2957" s="231" t="s">
        <v>291</v>
      </c>
      <c r="AT2957" s="231" t="s">
        <v>216</v>
      </c>
      <c r="AU2957" s="231" t="s">
        <v>90</v>
      </c>
      <c r="AY2957" s="18" t="s">
        <v>215</v>
      </c>
      <c r="BE2957" s="232">
        <f>IF(N2957="základní",J2957,0)</f>
        <v>0</v>
      </c>
      <c r="BF2957" s="232">
        <f>IF(N2957="snížená",J2957,0)</f>
        <v>0</v>
      </c>
      <c r="BG2957" s="232">
        <f>IF(N2957="zákl. přenesená",J2957,0)</f>
        <v>0</v>
      </c>
      <c r="BH2957" s="232">
        <f>IF(N2957="sníž. přenesená",J2957,0)</f>
        <v>0</v>
      </c>
      <c r="BI2957" s="232">
        <f>IF(N2957="nulová",J2957,0)</f>
        <v>0</v>
      </c>
      <c r="BJ2957" s="18" t="s">
        <v>88</v>
      </c>
      <c r="BK2957" s="232">
        <f>ROUND(I2957*H2957,2)</f>
        <v>0</v>
      </c>
      <c r="BL2957" s="18" t="s">
        <v>291</v>
      </c>
      <c r="BM2957" s="231" t="s">
        <v>2810</v>
      </c>
    </row>
    <row r="2958" s="2" customFormat="1">
      <c r="A2958" s="39"/>
      <c r="B2958" s="40"/>
      <c r="C2958" s="41"/>
      <c r="D2958" s="233" t="s">
        <v>221</v>
      </c>
      <c r="E2958" s="41"/>
      <c r="F2958" s="234" t="s">
        <v>2811</v>
      </c>
      <c r="G2958" s="41"/>
      <c r="H2958" s="41"/>
      <c r="I2958" s="235"/>
      <c r="J2958" s="41"/>
      <c r="K2958" s="41"/>
      <c r="L2958" s="45"/>
      <c r="M2958" s="236"/>
      <c r="N2958" s="237"/>
      <c r="O2958" s="92"/>
      <c r="P2958" s="92"/>
      <c r="Q2958" s="92"/>
      <c r="R2958" s="92"/>
      <c r="S2958" s="92"/>
      <c r="T2958" s="93"/>
      <c r="U2958" s="39"/>
      <c r="V2958" s="39"/>
      <c r="W2958" s="39"/>
      <c r="X2958" s="39"/>
      <c r="Y2958" s="39"/>
      <c r="Z2958" s="39"/>
      <c r="AA2958" s="39"/>
      <c r="AB2958" s="39"/>
      <c r="AC2958" s="39"/>
      <c r="AD2958" s="39"/>
      <c r="AE2958" s="39"/>
      <c r="AT2958" s="18" t="s">
        <v>221</v>
      </c>
      <c r="AU2958" s="18" t="s">
        <v>90</v>
      </c>
    </row>
    <row r="2959" s="2" customFormat="1">
      <c r="A2959" s="39"/>
      <c r="B2959" s="40"/>
      <c r="C2959" s="41"/>
      <c r="D2959" s="250" t="s">
        <v>362</v>
      </c>
      <c r="E2959" s="41"/>
      <c r="F2959" s="251" t="s">
        <v>2812</v>
      </c>
      <c r="G2959" s="41"/>
      <c r="H2959" s="41"/>
      <c r="I2959" s="235"/>
      <c r="J2959" s="41"/>
      <c r="K2959" s="41"/>
      <c r="L2959" s="45"/>
      <c r="M2959" s="236"/>
      <c r="N2959" s="237"/>
      <c r="O2959" s="92"/>
      <c r="P2959" s="92"/>
      <c r="Q2959" s="92"/>
      <c r="R2959" s="92"/>
      <c r="S2959" s="92"/>
      <c r="T2959" s="93"/>
      <c r="U2959" s="39"/>
      <c r="V2959" s="39"/>
      <c r="W2959" s="39"/>
      <c r="X2959" s="39"/>
      <c r="Y2959" s="39"/>
      <c r="Z2959" s="39"/>
      <c r="AA2959" s="39"/>
      <c r="AB2959" s="39"/>
      <c r="AC2959" s="39"/>
      <c r="AD2959" s="39"/>
      <c r="AE2959" s="39"/>
      <c r="AT2959" s="18" t="s">
        <v>362</v>
      </c>
      <c r="AU2959" s="18" t="s">
        <v>90</v>
      </c>
    </row>
    <row r="2960" s="13" customFormat="1">
      <c r="A2960" s="13"/>
      <c r="B2960" s="252"/>
      <c r="C2960" s="253"/>
      <c r="D2960" s="233" t="s">
        <v>364</v>
      </c>
      <c r="E2960" s="254" t="s">
        <v>1</v>
      </c>
      <c r="F2960" s="255" t="s">
        <v>2763</v>
      </c>
      <c r="G2960" s="253"/>
      <c r="H2960" s="254" t="s">
        <v>1</v>
      </c>
      <c r="I2960" s="256"/>
      <c r="J2960" s="253"/>
      <c r="K2960" s="253"/>
      <c r="L2960" s="257"/>
      <c r="M2960" s="258"/>
      <c r="N2960" s="259"/>
      <c r="O2960" s="259"/>
      <c r="P2960" s="259"/>
      <c r="Q2960" s="259"/>
      <c r="R2960" s="259"/>
      <c r="S2960" s="259"/>
      <c r="T2960" s="260"/>
      <c r="U2960" s="13"/>
      <c r="V2960" s="13"/>
      <c r="W2960" s="13"/>
      <c r="X2960" s="13"/>
      <c r="Y2960" s="13"/>
      <c r="Z2960" s="13"/>
      <c r="AA2960" s="13"/>
      <c r="AB2960" s="13"/>
      <c r="AC2960" s="13"/>
      <c r="AD2960" s="13"/>
      <c r="AE2960" s="13"/>
      <c r="AT2960" s="261" t="s">
        <v>364</v>
      </c>
      <c r="AU2960" s="261" t="s">
        <v>90</v>
      </c>
      <c r="AV2960" s="13" t="s">
        <v>88</v>
      </c>
      <c r="AW2960" s="13" t="s">
        <v>36</v>
      </c>
      <c r="AX2960" s="13" t="s">
        <v>81</v>
      </c>
      <c r="AY2960" s="261" t="s">
        <v>215</v>
      </c>
    </row>
    <row r="2961" s="13" customFormat="1">
      <c r="A2961" s="13"/>
      <c r="B2961" s="252"/>
      <c r="C2961" s="253"/>
      <c r="D2961" s="233" t="s">
        <v>364</v>
      </c>
      <c r="E2961" s="254" t="s">
        <v>1</v>
      </c>
      <c r="F2961" s="255" t="s">
        <v>1387</v>
      </c>
      <c r="G2961" s="253"/>
      <c r="H2961" s="254" t="s">
        <v>1</v>
      </c>
      <c r="I2961" s="256"/>
      <c r="J2961" s="253"/>
      <c r="K2961" s="253"/>
      <c r="L2961" s="257"/>
      <c r="M2961" s="258"/>
      <c r="N2961" s="259"/>
      <c r="O2961" s="259"/>
      <c r="P2961" s="259"/>
      <c r="Q2961" s="259"/>
      <c r="R2961" s="259"/>
      <c r="S2961" s="259"/>
      <c r="T2961" s="260"/>
      <c r="U2961" s="13"/>
      <c r="V2961" s="13"/>
      <c r="W2961" s="13"/>
      <c r="X2961" s="13"/>
      <c r="Y2961" s="13"/>
      <c r="Z2961" s="13"/>
      <c r="AA2961" s="13"/>
      <c r="AB2961" s="13"/>
      <c r="AC2961" s="13"/>
      <c r="AD2961" s="13"/>
      <c r="AE2961" s="13"/>
      <c r="AT2961" s="261" t="s">
        <v>364</v>
      </c>
      <c r="AU2961" s="261" t="s">
        <v>90</v>
      </c>
      <c r="AV2961" s="13" t="s">
        <v>88</v>
      </c>
      <c r="AW2961" s="13" t="s">
        <v>36</v>
      </c>
      <c r="AX2961" s="13" t="s">
        <v>81</v>
      </c>
      <c r="AY2961" s="261" t="s">
        <v>215</v>
      </c>
    </row>
    <row r="2962" s="14" customFormat="1">
      <c r="A2962" s="14"/>
      <c r="B2962" s="262"/>
      <c r="C2962" s="263"/>
      <c r="D2962" s="233" t="s">
        <v>364</v>
      </c>
      <c r="E2962" s="264" t="s">
        <v>1</v>
      </c>
      <c r="F2962" s="265" t="s">
        <v>2813</v>
      </c>
      <c r="G2962" s="263"/>
      <c r="H2962" s="266">
        <v>15.9</v>
      </c>
      <c r="I2962" s="267"/>
      <c r="J2962" s="263"/>
      <c r="K2962" s="263"/>
      <c r="L2962" s="268"/>
      <c r="M2962" s="269"/>
      <c r="N2962" s="270"/>
      <c r="O2962" s="270"/>
      <c r="P2962" s="270"/>
      <c r="Q2962" s="270"/>
      <c r="R2962" s="270"/>
      <c r="S2962" s="270"/>
      <c r="T2962" s="271"/>
      <c r="U2962" s="14"/>
      <c r="V2962" s="14"/>
      <c r="W2962" s="14"/>
      <c r="X2962" s="14"/>
      <c r="Y2962" s="14"/>
      <c r="Z2962" s="14"/>
      <c r="AA2962" s="14"/>
      <c r="AB2962" s="14"/>
      <c r="AC2962" s="14"/>
      <c r="AD2962" s="14"/>
      <c r="AE2962" s="14"/>
      <c r="AT2962" s="272" t="s">
        <v>364</v>
      </c>
      <c r="AU2962" s="272" t="s">
        <v>90</v>
      </c>
      <c r="AV2962" s="14" t="s">
        <v>90</v>
      </c>
      <c r="AW2962" s="14" t="s">
        <v>36</v>
      </c>
      <c r="AX2962" s="14" t="s">
        <v>81</v>
      </c>
      <c r="AY2962" s="272" t="s">
        <v>215</v>
      </c>
    </row>
    <row r="2963" s="13" customFormat="1">
      <c r="A2963" s="13"/>
      <c r="B2963" s="252"/>
      <c r="C2963" s="253"/>
      <c r="D2963" s="233" t="s">
        <v>364</v>
      </c>
      <c r="E2963" s="254" t="s">
        <v>1</v>
      </c>
      <c r="F2963" s="255" t="s">
        <v>1028</v>
      </c>
      <c r="G2963" s="253"/>
      <c r="H2963" s="254" t="s">
        <v>1</v>
      </c>
      <c r="I2963" s="256"/>
      <c r="J2963" s="253"/>
      <c r="K2963" s="253"/>
      <c r="L2963" s="257"/>
      <c r="M2963" s="258"/>
      <c r="N2963" s="259"/>
      <c r="O2963" s="259"/>
      <c r="P2963" s="259"/>
      <c r="Q2963" s="259"/>
      <c r="R2963" s="259"/>
      <c r="S2963" s="259"/>
      <c r="T2963" s="260"/>
      <c r="U2963" s="13"/>
      <c r="V2963" s="13"/>
      <c r="W2963" s="13"/>
      <c r="X2963" s="13"/>
      <c r="Y2963" s="13"/>
      <c r="Z2963" s="13"/>
      <c r="AA2963" s="13"/>
      <c r="AB2963" s="13"/>
      <c r="AC2963" s="13"/>
      <c r="AD2963" s="13"/>
      <c r="AE2963" s="13"/>
      <c r="AT2963" s="261" t="s">
        <v>364</v>
      </c>
      <c r="AU2963" s="261" t="s">
        <v>90</v>
      </c>
      <c r="AV2963" s="13" t="s">
        <v>88</v>
      </c>
      <c r="AW2963" s="13" t="s">
        <v>36</v>
      </c>
      <c r="AX2963" s="13" t="s">
        <v>81</v>
      </c>
      <c r="AY2963" s="261" t="s">
        <v>215</v>
      </c>
    </row>
    <row r="2964" s="14" customFormat="1">
      <c r="A2964" s="14"/>
      <c r="B2964" s="262"/>
      <c r="C2964" s="263"/>
      <c r="D2964" s="233" t="s">
        <v>364</v>
      </c>
      <c r="E2964" s="264" t="s">
        <v>1</v>
      </c>
      <c r="F2964" s="265" t="s">
        <v>2814</v>
      </c>
      <c r="G2964" s="263"/>
      <c r="H2964" s="266">
        <v>3.8999999999999999</v>
      </c>
      <c r="I2964" s="267"/>
      <c r="J2964" s="263"/>
      <c r="K2964" s="263"/>
      <c r="L2964" s="268"/>
      <c r="M2964" s="269"/>
      <c r="N2964" s="270"/>
      <c r="O2964" s="270"/>
      <c r="P2964" s="270"/>
      <c r="Q2964" s="270"/>
      <c r="R2964" s="270"/>
      <c r="S2964" s="270"/>
      <c r="T2964" s="271"/>
      <c r="U2964" s="14"/>
      <c r="V2964" s="14"/>
      <c r="W2964" s="14"/>
      <c r="X2964" s="14"/>
      <c r="Y2964" s="14"/>
      <c r="Z2964" s="14"/>
      <c r="AA2964" s="14"/>
      <c r="AB2964" s="14"/>
      <c r="AC2964" s="14"/>
      <c r="AD2964" s="14"/>
      <c r="AE2964" s="14"/>
      <c r="AT2964" s="272" t="s">
        <v>364</v>
      </c>
      <c r="AU2964" s="272" t="s">
        <v>90</v>
      </c>
      <c r="AV2964" s="14" t="s">
        <v>90</v>
      </c>
      <c r="AW2964" s="14" t="s">
        <v>36</v>
      </c>
      <c r="AX2964" s="14" t="s">
        <v>81</v>
      </c>
      <c r="AY2964" s="272" t="s">
        <v>215</v>
      </c>
    </row>
    <row r="2965" s="14" customFormat="1">
      <c r="A2965" s="14"/>
      <c r="B2965" s="262"/>
      <c r="C2965" s="263"/>
      <c r="D2965" s="233" t="s">
        <v>364</v>
      </c>
      <c r="E2965" s="264" t="s">
        <v>1</v>
      </c>
      <c r="F2965" s="265" t="s">
        <v>1790</v>
      </c>
      <c r="G2965" s="263"/>
      <c r="H2965" s="266">
        <v>3.6000000000000001</v>
      </c>
      <c r="I2965" s="267"/>
      <c r="J2965" s="263"/>
      <c r="K2965" s="263"/>
      <c r="L2965" s="268"/>
      <c r="M2965" s="269"/>
      <c r="N2965" s="270"/>
      <c r="O2965" s="270"/>
      <c r="P2965" s="270"/>
      <c r="Q2965" s="270"/>
      <c r="R2965" s="270"/>
      <c r="S2965" s="270"/>
      <c r="T2965" s="271"/>
      <c r="U2965" s="14"/>
      <c r="V2965" s="14"/>
      <c r="W2965" s="14"/>
      <c r="X2965" s="14"/>
      <c r="Y2965" s="14"/>
      <c r="Z2965" s="14"/>
      <c r="AA2965" s="14"/>
      <c r="AB2965" s="14"/>
      <c r="AC2965" s="14"/>
      <c r="AD2965" s="14"/>
      <c r="AE2965" s="14"/>
      <c r="AT2965" s="272" t="s">
        <v>364</v>
      </c>
      <c r="AU2965" s="272" t="s">
        <v>90</v>
      </c>
      <c r="AV2965" s="14" t="s">
        <v>90</v>
      </c>
      <c r="AW2965" s="14" t="s">
        <v>36</v>
      </c>
      <c r="AX2965" s="14" t="s">
        <v>81</v>
      </c>
      <c r="AY2965" s="272" t="s">
        <v>215</v>
      </c>
    </row>
    <row r="2966" s="13" customFormat="1">
      <c r="A2966" s="13"/>
      <c r="B2966" s="252"/>
      <c r="C2966" s="253"/>
      <c r="D2966" s="233" t="s">
        <v>364</v>
      </c>
      <c r="E2966" s="254" t="s">
        <v>1</v>
      </c>
      <c r="F2966" s="255" t="s">
        <v>1390</v>
      </c>
      <c r="G2966" s="253"/>
      <c r="H2966" s="254" t="s">
        <v>1</v>
      </c>
      <c r="I2966" s="256"/>
      <c r="J2966" s="253"/>
      <c r="K2966" s="253"/>
      <c r="L2966" s="257"/>
      <c r="M2966" s="258"/>
      <c r="N2966" s="259"/>
      <c r="O2966" s="259"/>
      <c r="P2966" s="259"/>
      <c r="Q2966" s="259"/>
      <c r="R2966" s="259"/>
      <c r="S2966" s="259"/>
      <c r="T2966" s="260"/>
      <c r="U2966" s="13"/>
      <c r="V2966" s="13"/>
      <c r="W2966" s="13"/>
      <c r="X2966" s="13"/>
      <c r="Y2966" s="13"/>
      <c r="Z2966" s="13"/>
      <c r="AA2966" s="13"/>
      <c r="AB2966" s="13"/>
      <c r="AC2966" s="13"/>
      <c r="AD2966" s="13"/>
      <c r="AE2966" s="13"/>
      <c r="AT2966" s="261" t="s">
        <v>364</v>
      </c>
      <c r="AU2966" s="261" t="s">
        <v>90</v>
      </c>
      <c r="AV2966" s="13" t="s">
        <v>88</v>
      </c>
      <c r="AW2966" s="13" t="s">
        <v>36</v>
      </c>
      <c r="AX2966" s="13" t="s">
        <v>81</v>
      </c>
      <c r="AY2966" s="261" t="s">
        <v>215</v>
      </c>
    </row>
    <row r="2967" s="14" customFormat="1">
      <c r="A2967" s="14"/>
      <c r="B2967" s="262"/>
      <c r="C2967" s="263"/>
      <c r="D2967" s="233" t="s">
        <v>364</v>
      </c>
      <c r="E2967" s="264" t="s">
        <v>1</v>
      </c>
      <c r="F2967" s="265" t="s">
        <v>2815</v>
      </c>
      <c r="G2967" s="263"/>
      <c r="H2967" s="266">
        <v>8.4499999999999993</v>
      </c>
      <c r="I2967" s="267"/>
      <c r="J2967" s="263"/>
      <c r="K2967" s="263"/>
      <c r="L2967" s="268"/>
      <c r="M2967" s="269"/>
      <c r="N2967" s="270"/>
      <c r="O2967" s="270"/>
      <c r="P2967" s="270"/>
      <c r="Q2967" s="270"/>
      <c r="R2967" s="270"/>
      <c r="S2967" s="270"/>
      <c r="T2967" s="271"/>
      <c r="U2967" s="14"/>
      <c r="V2967" s="14"/>
      <c r="W2967" s="14"/>
      <c r="X2967" s="14"/>
      <c r="Y2967" s="14"/>
      <c r="Z2967" s="14"/>
      <c r="AA2967" s="14"/>
      <c r="AB2967" s="14"/>
      <c r="AC2967" s="14"/>
      <c r="AD2967" s="14"/>
      <c r="AE2967" s="14"/>
      <c r="AT2967" s="272" t="s">
        <v>364</v>
      </c>
      <c r="AU2967" s="272" t="s">
        <v>90</v>
      </c>
      <c r="AV2967" s="14" t="s">
        <v>90</v>
      </c>
      <c r="AW2967" s="14" t="s">
        <v>36</v>
      </c>
      <c r="AX2967" s="14" t="s">
        <v>81</v>
      </c>
      <c r="AY2967" s="272" t="s">
        <v>215</v>
      </c>
    </row>
    <row r="2968" s="13" customFormat="1">
      <c r="A2968" s="13"/>
      <c r="B2968" s="252"/>
      <c r="C2968" s="253"/>
      <c r="D2968" s="233" t="s">
        <v>364</v>
      </c>
      <c r="E2968" s="254" t="s">
        <v>1</v>
      </c>
      <c r="F2968" s="255" t="s">
        <v>2816</v>
      </c>
      <c r="G2968" s="253"/>
      <c r="H2968" s="254" t="s">
        <v>1</v>
      </c>
      <c r="I2968" s="256"/>
      <c r="J2968" s="253"/>
      <c r="K2968" s="253"/>
      <c r="L2968" s="257"/>
      <c r="M2968" s="258"/>
      <c r="N2968" s="259"/>
      <c r="O2968" s="259"/>
      <c r="P2968" s="259"/>
      <c r="Q2968" s="259"/>
      <c r="R2968" s="259"/>
      <c r="S2968" s="259"/>
      <c r="T2968" s="260"/>
      <c r="U2968" s="13"/>
      <c r="V2968" s="13"/>
      <c r="W2968" s="13"/>
      <c r="X2968" s="13"/>
      <c r="Y2968" s="13"/>
      <c r="Z2968" s="13"/>
      <c r="AA2968" s="13"/>
      <c r="AB2968" s="13"/>
      <c r="AC2968" s="13"/>
      <c r="AD2968" s="13"/>
      <c r="AE2968" s="13"/>
      <c r="AT2968" s="261" t="s">
        <v>364</v>
      </c>
      <c r="AU2968" s="261" t="s">
        <v>90</v>
      </c>
      <c r="AV2968" s="13" t="s">
        <v>88</v>
      </c>
      <c r="AW2968" s="13" t="s">
        <v>36</v>
      </c>
      <c r="AX2968" s="13" t="s">
        <v>81</v>
      </c>
      <c r="AY2968" s="261" t="s">
        <v>215</v>
      </c>
    </row>
    <row r="2969" s="14" customFormat="1">
      <c r="A2969" s="14"/>
      <c r="B2969" s="262"/>
      <c r="C2969" s="263"/>
      <c r="D2969" s="233" t="s">
        <v>364</v>
      </c>
      <c r="E2969" s="264" t="s">
        <v>1</v>
      </c>
      <c r="F2969" s="265" t="s">
        <v>2817</v>
      </c>
      <c r="G2969" s="263"/>
      <c r="H2969" s="266">
        <v>4</v>
      </c>
      <c r="I2969" s="267"/>
      <c r="J2969" s="263"/>
      <c r="K2969" s="263"/>
      <c r="L2969" s="268"/>
      <c r="M2969" s="269"/>
      <c r="N2969" s="270"/>
      <c r="O2969" s="270"/>
      <c r="P2969" s="270"/>
      <c r="Q2969" s="270"/>
      <c r="R2969" s="270"/>
      <c r="S2969" s="270"/>
      <c r="T2969" s="271"/>
      <c r="U2969" s="14"/>
      <c r="V2969" s="14"/>
      <c r="W2969" s="14"/>
      <c r="X2969" s="14"/>
      <c r="Y2969" s="14"/>
      <c r="Z2969" s="14"/>
      <c r="AA2969" s="14"/>
      <c r="AB2969" s="14"/>
      <c r="AC2969" s="14"/>
      <c r="AD2969" s="14"/>
      <c r="AE2969" s="14"/>
      <c r="AT2969" s="272" t="s">
        <v>364</v>
      </c>
      <c r="AU2969" s="272" t="s">
        <v>90</v>
      </c>
      <c r="AV2969" s="14" t="s">
        <v>90</v>
      </c>
      <c r="AW2969" s="14" t="s">
        <v>36</v>
      </c>
      <c r="AX2969" s="14" t="s">
        <v>81</v>
      </c>
      <c r="AY2969" s="272" t="s">
        <v>215</v>
      </c>
    </row>
    <row r="2970" s="13" customFormat="1">
      <c r="A2970" s="13"/>
      <c r="B2970" s="252"/>
      <c r="C2970" s="253"/>
      <c r="D2970" s="233" t="s">
        <v>364</v>
      </c>
      <c r="E2970" s="254" t="s">
        <v>1</v>
      </c>
      <c r="F2970" s="255" t="s">
        <v>2818</v>
      </c>
      <c r="G2970" s="253"/>
      <c r="H2970" s="254" t="s">
        <v>1</v>
      </c>
      <c r="I2970" s="256"/>
      <c r="J2970" s="253"/>
      <c r="K2970" s="253"/>
      <c r="L2970" s="257"/>
      <c r="M2970" s="258"/>
      <c r="N2970" s="259"/>
      <c r="O2970" s="259"/>
      <c r="P2970" s="259"/>
      <c r="Q2970" s="259"/>
      <c r="R2970" s="259"/>
      <c r="S2970" s="259"/>
      <c r="T2970" s="260"/>
      <c r="U2970" s="13"/>
      <c r="V2970" s="13"/>
      <c r="W2970" s="13"/>
      <c r="X2970" s="13"/>
      <c r="Y2970" s="13"/>
      <c r="Z2970" s="13"/>
      <c r="AA2970" s="13"/>
      <c r="AB2970" s="13"/>
      <c r="AC2970" s="13"/>
      <c r="AD2970" s="13"/>
      <c r="AE2970" s="13"/>
      <c r="AT2970" s="261" t="s">
        <v>364</v>
      </c>
      <c r="AU2970" s="261" t="s">
        <v>90</v>
      </c>
      <c r="AV2970" s="13" t="s">
        <v>88</v>
      </c>
      <c r="AW2970" s="13" t="s">
        <v>36</v>
      </c>
      <c r="AX2970" s="13" t="s">
        <v>81</v>
      </c>
      <c r="AY2970" s="261" t="s">
        <v>215</v>
      </c>
    </row>
    <row r="2971" s="14" customFormat="1">
      <c r="A2971" s="14"/>
      <c r="B2971" s="262"/>
      <c r="C2971" s="263"/>
      <c r="D2971" s="233" t="s">
        <v>364</v>
      </c>
      <c r="E2971" s="264" t="s">
        <v>1</v>
      </c>
      <c r="F2971" s="265" t="s">
        <v>2819</v>
      </c>
      <c r="G2971" s="263"/>
      <c r="H2971" s="266">
        <v>8</v>
      </c>
      <c r="I2971" s="267"/>
      <c r="J2971" s="263"/>
      <c r="K2971" s="263"/>
      <c r="L2971" s="268"/>
      <c r="M2971" s="269"/>
      <c r="N2971" s="270"/>
      <c r="O2971" s="270"/>
      <c r="P2971" s="270"/>
      <c r="Q2971" s="270"/>
      <c r="R2971" s="270"/>
      <c r="S2971" s="270"/>
      <c r="T2971" s="271"/>
      <c r="U2971" s="14"/>
      <c r="V2971" s="14"/>
      <c r="W2971" s="14"/>
      <c r="X2971" s="14"/>
      <c r="Y2971" s="14"/>
      <c r="Z2971" s="14"/>
      <c r="AA2971" s="14"/>
      <c r="AB2971" s="14"/>
      <c r="AC2971" s="14"/>
      <c r="AD2971" s="14"/>
      <c r="AE2971" s="14"/>
      <c r="AT2971" s="272" t="s">
        <v>364</v>
      </c>
      <c r="AU2971" s="272" t="s">
        <v>90</v>
      </c>
      <c r="AV2971" s="14" t="s">
        <v>90</v>
      </c>
      <c r="AW2971" s="14" t="s">
        <v>36</v>
      </c>
      <c r="AX2971" s="14" t="s">
        <v>81</v>
      </c>
      <c r="AY2971" s="272" t="s">
        <v>215</v>
      </c>
    </row>
    <row r="2972" s="16" customFormat="1">
      <c r="A2972" s="16"/>
      <c r="B2972" s="284"/>
      <c r="C2972" s="285"/>
      <c r="D2972" s="233" t="s">
        <v>364</v>
      </c>
      <c r="E2972" s="286" t="s">
        <v>1</v>
      </c>
      <c r="F2972" s="287" t="s">
        <v>403</v>
      </c>
      <c r="G2972" s="285"/>
      <c r="H2972" s="288">
        <v>43.850000000000001</v>
      </c>
      <c r="I2972" s="289"/>
      <c r="J2972" s="285"/>
      <c r="K2972" s="285"/>
      <c r="L2972" s="290"/>
      <c r="M2972" s="291"/>
      <c r="N2972" s="292"/>
      <c r="O2972" s="292"/>
      <c r="P2972" s="292"/>
      <c r="Q2972" s="292"/>
      <c r="R2972" s="292"/>
      <c r="S2972" s="292"/>
      <c r="T2972" s="293"/>
      <c r="U2972" s="16"/>
      <c r="V2972" s="16"/>
      <c r="W2972" s="16"/>
      <c r="X2972" s="16"/>
      <c r="Y2972" s="16"/>
      <c r="Z2972" s="16"/>
      <c r="AA2972" s="16"/>
      <c r="AB2972" s="16"/>
      <c r="AC2972" s="16"/>
      <c r="AD2972" s="16"/>
      <c r="AE2972" s="16"/>
      <c r="AT2972" s="294" t="s">
        <v>364</v>
      </c>
      <c r="AU2972" s="294" t="s">
        <v>90</v>
      </c>
      <c r="AV2972" s="16" t="s">
        <v>227</v>
      </c>
      <c r="AW2972" s="16" t="s">
        <v>36</v>
      </c>
      <c r="AX2972" s="16" t="s">
        <v>81</v>
      </c>
      <c r="AY2972" s="294" t="s">
        <v>215</v>
      </c>
    </row>
    <row r="2973" s="13" customFormat="1">
      <c r="A2973" s="13"/>
      <c r="B2973" s="252"/>
      <c r="C2973" s="253"/>
      <c r="D2973" s="233" t="s">
        <v>364</v>
      </c>
      <c r="E2973" s="254" t="s">
        <v>1</v>
      </c>
      <c r="F2973" s="255" t="s">
        <v>2765</v>
      </c>
      <c r="G2973" s="253"/>
      <c r="H2973" s="254" t="s">
        <v>1</v>
      </c>
      <c r="I2973" s="256"/>
      <c r="J2973" s="253"/>
      <c r="K2973" s="253"/>
      <c r="L2973" s="257"/>
      <c r="M2973" s="258"/>
      <c r="N2973" s="259"/>
      <c r="O2973" s="259"/>
      <c r="P2973" s="259"/>
      <c r="Q2973" s="259"/>
      <c r="R2973" s="259"/>
      <c r="S2973" s="259"/>
      <c r="T2973" s="260"/>
      <c r="U2973" s="13"/>
      <c r="V2973" s="13"/>
      <c r="W2973" s="13"/>
      <c r="X2973" s="13"/>
      <c r="Y2973" s="13"/>
      <c r="Z2973" s="13"/>
      <c r="AA2973" s="13"/>
      <c r="AB2973" s="13"/>
      <c r="AC2973" s="13"/>
      <c r="AD2973" s="13"/>
      <c r="AE2973" s="13"/>
      <c r="AT2973" s="261" t="s">
        <v>364</v>
      </c>
      <c r="AU2973" s="261" t="s">
        <v>90</v>
      </c>
      <c r="AV2973" s="13" t="s">
        <v>88</v>
      </c>
      <c r="AW2973" s="13" t="s">
        <v>36</v>
      </c>
      <c r="AX2973" s="13" t="s">
        <v>81</v>
      </c>
      <c r="AY2973" s="261" t="s">
        <v>215</v>
      </c>
    </row>
    <row r="2974" s="13" customFormat="1">
      <c r="A2974" s="13"/>
      <c r="B2974" s="252"/>
      <c r="C2974" s="253"/>
      <c r="D2974" s="233" t="s">
        <v>364</v>
      </c>
      <c r="E2974" s="254" t="s">
        <v>1</v>
      </c>
      <c r="F2974" s="255" t="s">
        <v>1402</v>
      </c>
      <c r="G2974" s="253"/>
      <c r="H2974" s="254" t="s">
        <v>1</v>
      </c>
      <c r="I2974" s="256"/>
      <c r="J2974" s="253"/>
      <c r="K2974" s="253"/>
      <c r="L2974" s="257"/>
      <c r="M2974" s="258"/>
      <c r="N2974" s="259"/>
      <c r="O2974" s="259"/>
      <c r="P2974" s="259"/>
      <c r="Q2974" s="259"/>
      <c r="R2974" s="259"/>
      <c r="S2974" s="259"/>
      <c r="T2974" s="260"/>
      <c r="U2974" s="13"/>
      <c r="V2974" s="13"/>
      <c r="W2974" s="13"/>
      <c r="X2974" s="13"/>
      <c r="Y2974" s="13"/>
      <c r="Z2974" s="13"/>
      <c r="AA2974" s="13"/>
      <c r="AB2974" s="13"/>
      <c r="AC2974" s="13"/>
      <c r="AD2974" s="13"/>
      <c r="AE2974" s="13"/>
      <c r="AT2974" s="261" t="s">
        <v>364</v>
      </c>
      <c r="AU2974" s="261" t="s">
        <v>90</v>
      </c>
      <c r="AV2974" s="13" t="s">
        <v>88</v>
      </c>
      <c r="AW2974" s="13" t="s">
        <v>36</v>
      </c>
      <c r="AX2974" s="13" t="s">
        <v>81</v>
      </c>
      <c r="AY2974" s="261" t="s">
        <v>215</v>
      </c>
    </row>
    <row r="2975" s="14" customFormat="1">
      <c r="A2975" s="14"/>
      <c r="B2975" s="262"/>
      <c r="C2975" s="263"/>
      <c r="D2975" s="233" t="s">
        <v>364</v>
      </c>
      <c r="E2975" s="264" t="s">
        <v>1</v>
      </c>
      <c r="F2975" s="265" t="s">
        <v>2820</v>
      </c>
      <c r="G2975" s="263"/>
      <c r="H2975" s="266">
        <v>3.7000000000000002</v>
      </c>
      <c r="I2975" s="267"/>
      <c r="J2975" s="263"/>
      <c r="K2975" s="263"/>
      <c r="L2975" s="268"/>
      <c r="M2975" s="269"/>
      <c r="N2975" s="270"/>
      <c r="O2975" s="270"/>
      <c r="P2975" s="270"/>
      <c r="Q2975" s="270"/>
      <c r="R2975" s="270"/>
      <c r="S2975" s="270"/>
      <c r="T2975" s="271"/>
      <c r="U2975" s="14"/>
      <c r="V2975" s="14"/>
      <c r="W2975" s="14"/>
      <c r="X2975" s="14"/>
      <c r="Y2975" s="14"/>
      <c r="Z2975" s="14"/>
      <c r="AA2975" s="14"/>
      <c r="AB2975" s="14"/>
      <c r="AC2975" s="14"/>
      <c r="AD2975" s="14"/>
      <c r="AE2975" s="14"/>
      <c r="AT2975" s="272" t="s">
        <v>364</v>
      </c>
      <c r="AU2975" s="272" t="s">
        <v>90</v>
      </c>
      <c r="AV2975" s="14" t="s">
        <v>90</v>
      </c>
      <c r="AW2975" s="14" t="s">
        <v>36</v>
      </c>
      <c r="AX2975" s="14" t="s">
        <v>81</v>
      </c>
      <c r="AY2975" s="272" t="s">
        <v>215</v>
      </c>
    </row>
    <row r="2976" s="13" customFormat="1">
      <c r="A2976" s="13"/>
      <c r="B2976" s="252"/>
      <c r="C2976" s="253"/>
      <c r="D2976" s="233" t="s">
        <v>364</v>
      </c>
      <c r="E2976" s="254" t="s">
        <v>1</v>
      </c>
      <c r="F2976" s="255" t="s">
        <v>1404</v>
      </c>
      <c r="G2976" s="253"/>
      <c r="H2976" s="254" t="s">
        <v>1</v>
      </c>
      <c r="I2976" s="256"/>
      <c r="J2976" s="253"/>
      <c r="K2976" s="253"/>
      <c r="L2976" s="257"/>
      <c r="M2976" s="258"/>
      <c r="N2976" s="259"/>
      <c r="O2976" s="259"/>
      <c r="P2976" s="259"/>
      <c r="Q2976" s="259"/>
      <c r="R2976" s="259"/>
      <c r="S2976" s="259"/>
      <c r="T2976" s="260"/>
      <c r="U2976" s="13"/>
      <c r="V2976" s="13"/>
      <c r="W2976" s="13"/>
      <c r="X2976" s="13"/>
      <c r="Y2976" s="13"/>
      <c r="Z2976" s="13"/>
      <c r="AA2976" s="13"/>
      <c r="AB2976" s="13"/>
      <c r="AC2976" s="13"/>
      <c r="AD2976" s="13"/>
      <c r="AE2976" s="13"/>
      <c r="AT2976" s="261" t="s">
        <v>364</v>
      </c>
      <c r="AU2976" s="261" t="s">
        <v>90</v>
      </c>
      <c r="AV2976" s="13" t="s">
        <v>88</v>
      </c>
      <c r="AW2976" s="13" t="s">
        <v>36</v>
      </c>
      <c r="AX2976" s="13" t="s">
        <v>81</v>
      </c>
      <c r="AY2976" s="261" t="s">
        <v>215</v>
      </c>
    </row>
    <row r="2977" s="14" customFormat="1">
      <c r="A2977" s="14"/>
      <c r="B2977" s="262"/>
      <c r="C2977" s="263"/>
      <c r="D2977" s="233" t="s">
        <v>364</v>
      </c>
      <c r="E2977" s="264" t="s">
        <v>1</v>
      </c>
      <c r="F2977" s="265" t="s">
        <v>2821</v>
      </c>
      <c r="G2977" s="263"/>
      <c r="H2977" s="266">
        <v>1.8500000000000001</v>
      </c>
      <c r="I2977" s="267"/>
      <c r="J2977" s="263"/>
      <c r="K2977" s="263"/>
      <c r="L2977" s="268"/>
      <c r="M2977" s="269"/>
      <c r="N2977" s="270"/>
      <c r="O2977" s="270"/>
      <c r="P2977" s="270"/>
      <c r="Q2977" s="270"/>
      <c r="R2977" s="270"/>
      <c r="S2977" s="270"/>
      <c r="T2977" s="271"/>
      <c r="U2977" s="14"/>
      <c r="V2977" s="14"/>
      <c r="W2977" s="14"/>
      <c r="X2977" s="14"/>
      <c r="Y2977" s="14"/>
      <c r="Z2977" s="14"/>
      <c r="AA2977" s="14"/>
      <c r="AB2977" s="14"/>
      <c r="AC2977" s="14"/>
      <c r="AD2977" s="14"/>
      <c r="AE2977" s="14"/>
      <c r="AT2977" s="272" t="s">
        <v>364</v>
      </c>
      <c r="AU2977" s="272" t="s">
        <v>90</v>
      </c>
      <c r="AV2977" s="14" t="s">
        <v>90</v>
      </c>
      <c r="AW2977" s="14" t="s">
        <v>36</v>
      </c>
      <c r="AX2977" s="14" t="s">
        <v>81</v>
      </c>
      <c r="AY2977" s="272" t="s">
        <v>215</v>
      </c>
    </row>
    <row r="2978" s="13" customFormat="1">
      <c r="A2978" s="13"/>
      <c r="B2978" s="252"/>
      <c r="C2978" s="253"/>
      <c r="D2978" s="233" t="s">
        <v>364</v>
      </c>
      <c r="E2978" s="254" t="s">
        <v>1</v>
      </c>
      <c r="F2978" s="255" t="s">
        <v>1406</v>
      </c>
      <c r="G2978" s="253"/>
      <c r="H2978" s="254" t="s">
        <v>1</v>
      </c>
      <c r="I2978" s="256"/>
      <c r="J2978" s="253"/>
      <c r="K2978" s="253"/>
      <c r="L2978" s="257"/>
      <c r="M2978" s="258"/>
      <c r="N2978" s="259"/>
      <c r="O2978" s="259"/>
      <c r="P2978" s="259"/>
      <c r="Q2978" s="259"/>
      <c r="R2978" s="259"/>
      <c r="S2978" s="259"/>
      <c r="T2978" s="260"/>
      <c r="U2978" s="13"/>
      <c r="V2978" s="13"/>
      <c r="W2978" s="13"/>
      <c r="X2978" s="13"/>
      <c r="Y2978" s="13"/>
      <c r="Z2978" s="13"/>
      <c r="AA2978" s="13"/>
      <c r="AB2978" s="13"/>
      <c r="AC2978" s="13"/>
      <c r="AD2978" s="13"/>
      <c r="AE2978" s="13"/>
      <c r="AT2978" s="261" t="s">
        <v>364</v>
      </c>
      <c r="AU2978" s="261" t="s">
        <v>90</v>
      </c>
      <c r="AV2978" s="13" t="s">
        <v>88</v>
      </c>
      <c r="AW2978" s="13" t="s">
        <v>36</v>
      </c>
      <c r="AX2978" s="13" t="s">
        <v>81</v>
      </c>
      <c r="AY2978" s="261" t="s">
        <v>215</v>
      </c>
    </row>
    <row r="2979" s="14" customFormat="1">
      <c r="A2979" s="14"/>
      <c r="B2979" s="262"/>
      <c r="C2979" s="263"/>
      <c r="D2979" s="233" t="s">
        <v>364</v>
      </c>
      <c r="E2979" s="264" t="s">
        <v>1</v>
      </c>
      <c r="F2979" s="265" t="s">
        <v>2822</v>
      </c>
      <c r="G2979" s="263"/>
      <c r="H2979" s="266">
        <v>4.0999999999999996</v>
      </c>
      <c r="I2979" s="267"/>
      <c r="J2979" s="263"/>
      <c r="K2979" s="263"/>
      <c r="L2979" s="268"/>
      <c r="M2979" s="269"/>
      <c r="N2979" s="270"/>
      <c r="O2979" s="270"/>
      <c r="P2979" s="270"/>
      <c r="Q2979" s="270"/>
      <c r="R2979" s="270"/>
      <c r="S2979" s="270"/>
      <c r="T2979" s="271"/>
      <c r="U2979" s="14"/>
      <c r="V2979" s="14"/>
      <c r="W2979" s="14"/>
      <c r="X2979" s="14"/>
      <c r="Y2979" s="14"/>
      <c r="Z2979" s="14"/>
      <c r="AA2979" s="14"/>
      <c r="AB2979" s="14"/>
      <c r="AC2979" s="14"/>
      <c r="AD2979" s="14"/>
      <c r="AE2979" s="14"/>
      <c r="AT2979" s="272" t="s">
        <v>364</v>
      </c>
      <c r="AU2979" s="272" t="s">
        <v>90</v>
      </c>
      <c r="AV2979" s="14" t="s">
        <v>90</v>
      </c>
      <c r="AW2979" s="14" t="s">
        <v>36</v>
      </c>
      <c r="AX2979" s="14" t="s">
        <v>81</v>
      </c>
      <c r="AY2979" s="272" t="s">
        <v>215</v>
      </c>
    </row>
    <row r="2980" s="13" customFormat="1">
      <c r="A2980" s="13"/>
      <c r="B2980" s="252"/>
      <c r="C2980" s="253"/>
      <c r="D2980" s="233" t="s">
        <v>364</v>
      </c>
      <c r="E2980" s="254" t="s">
        <v>1</v>
      </c>
      <c r="F2980" s="255" t="s">
        <v>1408</v>
      </c>
      <c r="G2980" s="253"/>
      <c r="H2980" s="254" t="s">
        <v>1</v>
      </c>
      <c r="I2980" s="256"/>
      <c r="J2980" s="253"/>
      <c r="K2980" s="253"/>
      <c r="L2980" s="257"/>
      <c r="M2980" s="258"/>
      <c r="N2980" s="259"/>
      <c r="O2980" s="259"/>
      <c r="P2980" s="259"/>
      <c r="Q2980" s="259"/>
      <c r="R2980" s="259"/>
      <c r="S2980" s="259"/>
      <c r="T2980" s="260"/>
      <c r="U2980" s="13"/>
      <c r="V2980" s="13"/>
      <c r="W2980" s="13"/>
      <c r="X2980" s="13"/>
      <c r="Y2980" s="13"/>
      <c r="Z2980" s="13"/>
      <c r="AA2980" s="13"/>
      <c r="AB2980" s="13"/>
      <c r="AC2980" s="13"/>
      <c r="AD2980" s="13"/>
      <c r="AE2980" s="13"/>
      <c r="AT2980" s="261" t="s">
        <v>364</v>
      </c>
      <c r="AU2980" s="261" t="s">
        <v>90</v>
      </c>
      <c r="AV2980" s="13" t="s">
        <v>88</v>
      </c>
      <c r="AW2980" s="13" t="s">
        <v>36</v>
      </c>
      <c r="AX2980" s="13" t="s">
        <v>81</v>
      </c>
      <c r="AY2980" s="261" t="s">
        <v>215</v>
      </c>
    </row>
    <row r="2981" s="14" customFormat="1">
      <c r="A2981" s="14"/>
      <c r="B2981" s="262"/>
      <c r="C2981" s="263"/>
      <c r="D2981" s="233" t="s">
        <v>364</v>
      </c>
      <c r="E2981" s="264" t="s">
        <v>1</v>
      </c>
      <c r="F2981" s="265" t="s">
        <v>2823</v>
      </c>
      <c r="G2981" s="263"/>
      <c r="H2981" s="266">
        <v>5.4900000000000002</v>
      </c>
      <c r="I2981" s="267"/>
      <c r="J2981" s="263"/>
      <c r="K2981" s="263"/>
      <c r="L2981" s="268"/>
      <c r="M2981" s="269"/>
      <c r="N2981" s="270"/>
      <c r="O2981" s="270"/>
      <c r="P2981" s="270"/>
      <c r="Q2981" s="270"/>
      <c r="R2981" s="270"/>
      <c r="S2981" s="270"/>
      <c r="T2981" s="271"/>
      <c r="U2981" s="14"/>
      <c r="V2981" s="14"/>
      <c r="W2981" s="14"/>
      <c r="X2981" s="14"/>
      <c r="Y2981" s="14"/>
      <c r="Z2981" s="14"/>
      <c r="AA2981" s="14"/>
      <c r="AB2981" s="14"/>
      <c r="AC2981" s="14"/>
      <c r="AD2981" s="14"/>
      <c r="AE2981" s="14"/>
      <c r="AT2981" s="272" t="s">
        <v>364</v>
      </c>
      <c r="AU2981" s="272" t="s">
        <v>90</v>
      </c>
      <c r="AV2981" s="14" t="s">
        <v>90</v>
      </c>
      <c r="AW2981" s="14" t="s">
        <v>36</v>
      </c>
      <c r="AX2981" s="14" t="s">
        <v>81</v>
      </c>
      <c r="AY2981" s="272" t="s">
        <v>215</v>
      </c>
    </row>
    <row r="2982" s="13" customFormat="1">
      <c r="A2982" s="13"/>
      <c r="B2982" s="252"/>
      <c r="C2982" s="253"/>
      <c r="D2982" s="233" t="s">
        <v>364</v>
      </c>
      <c r="E2982" s="254" t="s">
        <v>1</v>
      </c>
      <c r="F2982" s="255" t="s">
        <v>1410</v>
      </c>
      <c r="G2982" s="253"/>
      <c r="H2982" s="254" t="s">
        <v>1</v>
      </c>
      <c r="I2982" s="256"/>
      <c r="J2982" s="253"/>
      <c r="K2982" s="253"/>
      <c r="L2982" s="257"/>
      <c r="M2982" s="258"/>
      <c r="N2982" s="259"/>
      <c r="O2982" s="259"/>
      <c r="P2982" s="259"/>
      <c r="Q2982" s="259"/>
      <c r="R2982" s="259"/>
      <c r="S2982" s="259"/>
      <c r="T2982" s="260"/>
      <c r="U2982" s="13"/>
      <c r="V2982" s="13"/>
      <c r="W2982" s="13"/>
      <c r="X2982" s="13"/>
      <c r="Y2982" s="13"/>
      <c r="Z2982" s="13"/>
      <c r="AA2982" s="13"/>
      <c r="AB2982" s="13"/>
      <c r="AC2982" s="13"/>
      <c r="AD2982" s="13"/>
      <c r="AE2982" s="13"/>
      <c r="AT2982" s="261" t="s">
        <v>364</v>
      </c>
      <c r="AU2982" s="261" t="s">
        <v>90</v>
      </c>
      <c r="AV2982" s="13" t="s">
        <v>88</v>
      </c>
      <c r="AW2982" s="13" t="s">
        <v>36</v>
      </c>
      <c r="AX2982" s="13" t="s">
        <v>81</v>
      </c>
      <c r="AY2982" s="261" t="s">
        <v>215</v>
      </c>
    </row>
    <row r="2983" s="14" customFormat="1">
      <c r="A2983" s="14"/>
      <c r="B2983" s="262"/>
      <c r="C2983" s="263"/>
      <c r="D2983" s="233" t="s">
        <v>364</v>
      </c>
      <c r="E2983" s="264" t="s">
        <v>1</v>
      </c>
      <c r="F2983" s="265" t="s">
        <v>2823</v>
      </c>
      <c r="G2983" s="263"/>
      <c r="H2983" s="266">
        <v>5.4900000000000002</v>
      </c>
      <c r="I2983" s="267"/>
      <c r="J2983" s="263"/>
      <c r="K2983" s="263"/>
      <c r="L2983" s="268"/>
      <c r="M2983" s="269"/>
      <c r="N2983" s="270"/>
      <c r="O2983" s="270"/>
      <c r="P2983" s="270"/>
      <c r="Q2983" s="270"/>
      <c r="R2983" s="270"/>
      <c r="S2983" s="270"/>
      <c r="T2983" s="271"/>
      <c r="U2983" s="14"/>
      <c r="V2983" s="14"/>
      <c r="W2983" s="14"/>
      <c r="X2983" s="14"/>
      <c r="Y2983" s="14"/>
      <c r="Z2983" s="14"/>
      <c r="AA2983" s="14"/>
      <c r="AB2983" s="14"/>
      <c r="AC2983" s="14"/>
      <c r="AD2983" s="14"/>
      <c r="AE2983" s="14"/>
      <c r="AT2983" s="272" t="s">
        <v>364</v>
      </c>
      <c r="AU2983" s="272" t="s">
        <v>90</v>
      </c>
      <c r="AV2983" s="14" t="s">
        <v>90</v>
      </c>
      <c r="AW2983" s="14" t="s">
        <v>36</v>
      </c>
      <c r="AX2983" s="14" t="s">
        <v>81</v>
      </c>
      <c r="AY2983" s="272" t="s">
        <v>215</v>
      </c>
    </row>
    <row r="2984" s="16" customFormat="1">
      <c r="A2984" s="16"/>
      <c r="B2984" s="284"/>
      <c r="C2984" s="285"/>
      <c r="D2984" s="233" t="s">
        <v>364</v>
      </c>
      <c r="E2984" s="286" t="s">
        <v>1</v>
      </c>
      <c r="F2984" s="287" t="s">
        <v>403</v>
      </c>
      <c r="G2984" s="285"/>
      <c r="H2984" s="288">
        <v>20.629999999999999</v>
      </c>
      <c r="I2984" s="289"/>
      <c r="J2984" s="285"/>
      <c r="K2984" s="285"/>
      <c r="L2984" s="290"/>
      <c r="M2984" s="291"/>
      <c r="N2984" s="292"/>
      <c r="O2984" s="292"/>
      <c r="P2984" s="292"/>
      <c r="Q2984" s="292"/>
      <c r="R2984" s="292"/>
      <c r="S2984" s="292"/>
      <c r="T2984" s="293"/>
      <c r="U2984" s="16"/>
      <c r="V2984" s="16"/>
      <c r="W2984" s="16"/>
      <c r="X2984" s="16"/>
      <c r="Y2984" s="16"/>
      <c r="Z2984" s="16"/>
      <c r="AA2984" s="16"/>
      <c r="AB2984" s="16"/>
      <c r="AC2984" s="16"/>
      <c r="AD2984" s="16"/>
      <c r="AE2984" s="16"/>
      <c r="AT2984" s="294" t="s">
        <v>364</v>
      </c>
      <c r="AU2984" s="294" t="s">
        <v>90</v>
      </c>
      <c r="AV2984" s="16" t="s">
        <v>227</v>
      </c>
      <c r="AW2984" s="16" t="s">
        <v>36</v>
      </c>
      <c r="AX2984" s="16" t="s">
        <v>81</v>
      </c>
      <c r="AY2984" s="294" t="s">
        <v>215</v>
      </c>
    </row>
    <row r="2985" s="15" customFormat="1">
      <c r="A2985" s="15"/>
      <c r="B2985" s="273"/>
      <c r="C2985" s="274"/>
      <c r="D2985" s="233" t="s">
        <v>364</v>
      </c>
      <c r="E2985" s="275" t="s">
        <v>1</v>
      </c>
      <c r="F2985" s="276" t="s">
        <v>368</v>
      </c>
      <c r="G2985" s="274"/>
      <c r="H2985" s="277">
        <v>64.480000000000004</v>
      </c>
      <c r="I2985" s="278"/>
      <c r="J2985" s="274"/>
      <c r="K2985" s="274"/>
      <c r="L2985" s="279"/>
      <c r="M2985" s="280"/>
      <c r="N2985" s="281"/>
      <c r="O2985" s="281"/>
      <c r="P2985" s="281"/>
      <c r="Q2985" s="281"/>
      <c r="R2985" s="281"/>
      <c r="S2985" s="281"/>
      <c r="T2985" s="282"/>
      <c r="U2985" s="15"/>
      <c r="V2985" s="15"/>
      <c r="W2985" s="15"/>
      <c r="X2985" s="15"/>
      <c r="Y2985" s="15"/>
      <c r="Z2985" s="15"/>
      <c r="AA2985" s="15"/>
      <c r="AB2985" s="15"/>
      <c r="AC2985" s="15"/>
      <c r="AD2985" s="15"/>
      <c r="AE2985" s="15"/>
      <c r="AT2985" s="283" t="s">
        <v>364</v>
      </c>
      <c r="AU2985" s="283" t="s">
        <v>90</v>
      </c>
      <c r="AV2985" s="15" t="s">
        <v>214</v>
      </c>
      <c r="AW2985" s="15" t="s">
        <v>36</v>
      </c>
      <c r="AX2985" s="15" t="s">
        <v>88</v>
      </c>
      <c r="AY2985" s="283" t="s">
        <v>215</v>
      </c>
    </row>
    <row r="2986" s="2" customFormat="1" ht="24.15" customHeight="1">
      <c r="A2986" s="39"/>
      <c r="B2986" s="40"/>
      <c r="C2986" s="220" t="s">
        <v>2824</v>
      </c>
      <c r="D2986" s="220" t="s">
        <v>216</v>
      </c>
      <c r="E2986" s="221" t="s">
        <v>2825</v>
      </c>
      <c r="F2986" s="222" t="s">
        <v>2826</v>
      </c>
      <c r="G2986" s="223" t="s">
        <v>797</v>
      </c>
      <c r="H2986" s="224">
        <v>3.75</v>
      </c>
      <c r="I2986" s="225"/>
      <c r="J2986" s="226">
        <f>ROUND(I2986*H2986,2)</f>
        <v>0</v>
      </c>
      <c r="K2986" s="222" t="s">
        <v>359</v>
      </c>
      <c r="L2986" s="45"/>
      <c r="M2986" s="227" t="s">
        <v>1</v>
      </c>
      <c r="N2986" s="228" t="s">
        <v>46</v>
      </c>
      <c r="O2986" s="92"/>
      <c r="P2986" s="229">
        <f>O2986*H2986</f>
        <v>0</v>
      </c>
      <c r="Q2986" s="229">
        <v>0.01055</v>
      </c>
      <c r="R2986" s="229">
        <f>Q2986*H2986</f>
        <v>0.0395625</v>
      </c>
      <c r="S2986" s="229">
        <v>0</v>
      </c>
      <c r="T2986" s="230">
        <f>S2986*H2986</f>
        <v>0</v>
      </c>
      <c r="U2986" s="39"/>
      <c r="V2986" s="39"/>
      <c r="W2986" s="39"/>
      <c r="X2986" s="39"/>
      <c r="Y2986" s="39"/>
      <c r="Z2986" s="39"/>
      <c r="AA2986" s="39"/>
      <c r="AB2986" s="39"/>
      <c r="AC2986" s="39"/>
      <c r="AD2986" s="39"/>
      <c r="AE2986" s="39"/>
      <c r="AR2986" s="231" t="s">
        <v>291</v>
      </c>
      <c r="AT2986" s="231" t="s">
        <v>216</v>
      </c>
      <c r="AU2986" s="231" t="s">
        <v>90</v>
      </c>
      <c r="AY2986" s="18" t="s">
        <v>215</v>
      </c>
      <c r="BE2986" s="232">
        <f>IF(N2986="základní",J2986,0)</f>
        <v>0</v>
      </c>
      <c r="BF2986" s="232">
        <f>IF(N2986="snížená",J2986,0)</f>
        <v>0</v>
      </c>
      <c r="BG2986" s="232">
        <f>IF(N2986="zákl. přenesená",J2986,0)</f>
        <v>0</v>
      </c>
      <c r="BH2986" s="232">
        <f>IF(N2986="sníž. přenesená",J2986,0)</f>
        <v>0</v>
      </c>
      <c r="BI2986" s="232">
        <f>IF(N2986="nulová",J2986,0)</f>
        <v>0</v>
      </c>
      <c r="BJ2986" s="18" t="s">
        <v>88</v>
      </c>
      <c r="BK2986" s="232">
        <f>ROUND(I2986*H2986,2)</f>
        <v>0</v>
      </c>
      <c r="BL2986" s="18" t="s">
        <v>291</v>
      </c>
      <c r="BM2986" s="231" t="s">
        <v>2827</v>
      </c>
    </row>
    <row r="2987" s="2" customFormat="1">
      <c r="A2987" s="39"/>
      <c r="B2987" s="40"/>
      <c r="C2987" s="41"/>
      <c r="D2987" s="233" t="s">
        <v>221</v>
      </c>
      <c r="E2987" s="41"/>
      <c r="F2987" s="234" t="s">
        <v>2828</v>
      </c>
      <c r="G2987" s="41"/>
      <c r="H2987" s="41"/>
      <c r="I2987" s="235"/>
      <c r="J2987" s="41"/>
      <c r="K2987" s="41"/>
      <c r="L2987" s="45"/>
      <c r="M2987" s="236"/>
      <c r="N2987" s="237"/>
      <c r="O2987" s="92"/>
      <c r="P2987" s="92"/>
      <c r="Q2987" s="92"/>
      <c r="R2987" s="92"/>
      <c r="S2987" s="92"/>
      <c r="T2987" s="93"/>
      <c r="U2987" s="39"/>
      <c r="V2987" s="39"/>
      <c r="W2987" s="39"/>
      <c r="X2987" s="39"/>
      <c r="Y2987" s="39"/>
      <c r="Z2987" s="39"/>
      <c r="AA2987" s="39"/>
      <c r="AB2987" s="39"/>
      <c r="AC2987" s="39"/>
      <c r="AD2987" s="39"/>
      <c r="AE2987" s="39"/>
      <c r="AT2987" s="18" t="s">
        <v>221</v>
      </c>
      <c r="AU2987" s="18" t="s">
        <v>90</v>
      </c>
    </row>
    <row r="2988" s="2" customFormat="1">
      <c r="A2988" s="39"/>
      <c r="B2988" s="40"/>
      <c r="C2988" s="41"/>
      <c r="D2988" s="250" t="s">
        <v>362</v>
      </c>
      <c r="E2988" s="41"/>
      <c r="F2988" s="251" t="s">
        <v>2829</v>
      </c>
      <c r="G2988" s="41"/>
      <c r="H2988" s="41"/>
      <c r="I2988" s="235"/>
      <c r="J2988" s="41"/>
      <c r="K2988" s="41"/>
      <c r="L2988" s="45"/>
      <c r="M2988" s="236"/>
      <c r="N2988" s="237"/>
      <c r="O2988" s="92"/>
      <c r="P2988" s="92"/>
      <c r="Q2988" s="92"/>
      <c r="R2988" s="92"/>
      <c r="S2988" s="92"/>
      <c r="T2988" s="93"/>
      <c r="U2988" s="39"/>
      <c r="V2988" s="39"/>
      <c r="W2988" s="39"/>
      <c r="X2988" s="39"/>
      <c r="Y2988" s="39"/>
      <c r="Z2988" s="39"/>
      <c r="AA2988" s="39"/>
      <c r="AB2988" s="39"/>
      <c r="AC2988" s="39"/>
      <c r="AD2988" s="39"/>
      <c r="AE2988" s="39"/>
      <c r="AT2988" s="18" t="s">
        <v>362</v>
      </c>
      <c r="AU2988" s="18" t="s">
        <v>90</v>
      </c>
    </row>
    <row r="2989" s="13" customFormat="1">
      <c r="A2989" s="13"/>
      <c r="B2989" s="252"/>
      <c r="C2989" s="253"/>
      <c r="D2989" s="233" t="s">
        <v>364</v>
      </c>
      <c r="E2989" s="254" t="s">
        <v>1</v>
      </c>
      <c r="F2989" s="255" t="s">
        <v>822</v>
      </c>
      <c r="G2989" s="253"/>
      <c r="H2989" s="254" t="s">
        <v>1</v>
      </c>
      <c r="I2989" s="256"/>
      <c r="J2989" s="253"/>
      <c r="K2989" s="253"/>
      <c r="L2989" s="257"/>
      <c r="M2989" s="258"/>
      <c r="N2989" s="259"/>
      <c r="O2989" s="259"/>
      <c r="P2989" s="259"/>
      <c r="Q2989" s="259"/>
      <c r="R2989" s="259"/>
      <c r="S2989" s="259"/>
      <c r="T2989" s="260"/>
      <c r="U2989" s="13"/>
      <c r="V2989" s="13"/>
      <c r="W2989" s="13"/>
      <c r="X2989" s="13"/>
      <c r="Y2989" s="13"/>
      <c r="Z2989" s="13"/>
      <c r="AA2989" s="13"/>
      <c r="AB2989" s="13"/>
      <c r="AC2989" s="13"/>
      <c r="AD2989" s="13"/>
      <c r="AE2989" s="13"/>
      <c r="AT2989" s="261" t="s">
        <v>364</v>
      </c>
      <c r="AU2989" s="261" t="s">
        <v>90</v>
      </c>
      <c r="AV2989" s="13" t="s">
        <v>88</v>
      </c>
      <c r="AW2989" s="13" t="s">
        <v>36</v>
      </c>
      <c r="AX2989" s="13" t="s">
        <v>81</v>
      </c>
      <c r="AY2989" s="261" t="s">
        <v>215</v>
      </c>
    </row>
    <row r="2990" s="13" customFormat="1">
      <c r="A2990" s="13"/>
      <c r="B2990" s="252"/>
      <c r="C2990" s="253"/>
      <c r="D2990" s="233" t="s">
        <v>364</v>
      </c>
      <c r="E2990" s="254" t="s">
        <v>1</v>
      </c>
      <c r="F2990" s="255" t="s">
        <v>2830</v>
      </c>
      <c r="G2990" s="253"/>
      <c r="H2990" s="254" t="s">
        <v>1</v>
      </c>
      <c r="I2990" s="256"/>
      <c r="J2990" s="253"/>
      <c r="K2990" s="253"/>
      <c r="L2990" s="257"/>
      <c r="M2990" s="258"/>
      <c r="N2990" s="259"/>
      <c r="O2990" s="259"/>
      <c r="P2990" s="259"/>
      <c r="Q2990" s="259"/>
      <c r="R2990" s="259"/>
      <c r="S2990" s="259"/>
      <c r="T2990" s="260"/>
      <c r="U2990" s="13"/>
      <c r="V2990" s="13"/>
      <c r="W2990" s="13"/>
      <c r="X2990" s="13"/>
      <c r="Y2990" s="13"/>
      <c r="Z2990" s="13"/>
      <c r="AA2990" s="13"/>
      <c r="AB2990" s="13"/>
      <c r="AC2990" s="13"/>
      <c r="AD2990" s="13"/>
      <c r="AE2990" s="13"/>
      <c r="AT2990" s="261" t="s">
        <v>364</v>
      </c>
      <c r="AU2990" s="261" t="s">
        <v>90</v>
      </c>
      <c r="AV2990" s="13" t="s">
        <v>88</v>
      </c>
      <c r="AW2990" s="13" t="s">
        <v>36</v>
      </c>
      <c r="AX2990" s="13" t="s">
        <v>81</v>
      </c>
      <c r="AY2990" s="261" t="s">
        <v>215</v>
      </c>
    </row>
    <row r="2991" s="14" customFormat="1">
      <c r="A2991" s="14"/>
      <c r="B2991" s="262"/>
      <c r="C2991" s="263"/>
      <c r="D2991" s="233" t="s">
        <v>364</v>
      </c>
      <c r="E2991" s="264" t="s">
        <v>1</v>
      </c>
      <c r="F2991" s="265" t="s">
        <v>1021</v>
      </c>
      <c r="G2991" s="263"/>
      <c r="H2991" s="266">
        <v>3.75</v>
      </c>
      <c r="I2991" s="267"/>
      <c r="J2991" s="263"/>
      <c r="K2991" s="263"/>
      <c r="L2991" s="268"/>
      <c r="M2991" s="269"/>
      <c r="N2991" s="270"/>
      <c r="O2991" s="270"/>
      <c r="P2991" s="270"/>
      <c r="Q2991" s="270"/>
      <c r="R2991" s="270"/>
      <c r="S2991" s="270"/>
      <c r="T2991" s="271"/>
      <c r="U2991" s="14"/>
      <c r="V2991" s="14"/>
      <c r="W2991" s="14"/>
      <c r="X2991" s="14"/>
      <c r="Y2991" s="14"/>
      <c r="Z2991" s="14"/>
      <c r="AA2991" s="14"/>
      <c r="AB2991" s="14"/>
      <c r="AC2991" s="14"/>
      <c r="AD2991" s="14"/>
      <c r="AE2991" s="14"/>
      <c r="AT2991" s="272" t="s">
        <v>364</v>
      </c>
      <c r="AU2991" s="272" t="s">
        <v>90</v>
      </c>
      <c r="AV2991" s="14" t="s">
        <v>90</v>
      </c>
      <c r="AW2991" s="14" t="s">
        <v>36</v>
      </c>
      <c r="AX2991" s="14" t="s">
        <v>81</v>
      </c>
      <c r="AY2991" s="272" t="s">
        <v>215</v>
      </c>
    </row>
    <row r="2992" s="15" customFormat="1">
      <c r="A2992" s="15"/>
      <c r="B2992" s="273"/>
      <c r="C2992" s="274"/>
      <c r="D2992" s="233" t="s">
        <v>364</v>
      </c>
      <c r="E2992" s="275" t="s">
        <v>1</v>
      </c>
      <c r="F2992" s="276" t="s">
        <v>368</v>
      </c>
      <c r="G2992" s="274"/>
      <c r="H2992" s="277">
        <v>3.75</v>
      </c>
      <c r="I2992" s="278"/>
      <c r="J2992" s="274"/>
      <c r="K2992" s="274"/>
      <c r="L2992" s="279"/>
      <c r="M2992" s="280"/>
      <c r="N2992" s="281"/>
      <c r="O2992" s="281"/>
      <c r="P2992" s="281"/>
      <c r="Q2992" s="281"/>
      <c r="R2992" s="281"/>
      <c r="S2992" s="281"/>
      <c r="T2992" s="282"/>
      <c r="U2992" s="15"/>
      <c r="V2992" s="15"/>
      <c r="W2992" s="15"/>
      <c r="X2992" s="15"/>
      <c r="Y2992" s="15"/>
      <c r="Z2992" s="15"/>
      <c r="AA2992" s="15"/>
      <c r="AB2992" s="15"/>
      <c r="AC2992" s="15"/>
      <c r="AD2992" s="15"/>
      <c r="AE2992" s="15"/>
      <c r="AT2992" s="283" t="s">
        <v>364</v>
      </c>
      <c r="AU2992" s="283" t="s">
        <v>90</v>
      </c>
      <c r="AV2992" s="15" t="s">
        <v>214</v>
      </c>
      <c r="AW2992" s="15" t="s">
        <v>36</v>
      </c>
      <c r="AX2992" s="15" t="s">
        <v>88</v>
      </c>
      <c r="AY2992" s="283" t="s">
        <v>215</v>
      </c>
    </row>
    <row r="2993" s="2" customFormat="1" ht="33" customHeight="1">
      <c r="A2993" s="39"/>
      <c r="B2993" s="40"/>
      <c r="C2993" s="220" t="s">
        <v>2831</v>
      </c>
      <c r="D2993" s="220" t="s">
        <v>216</v>
      </c>
      <c r="E2993" s="221" t="s">
        <v>2832</v>
      </c>
      <c r="F2993" s="222" t="s">
        <v>2833</v>
      </c>
      <c r="G2993" s="223" t="s">
        <v>716</v>
      </c>
      <c r="H2993" s="224">
        <v>49</v>
      </c>
      <c r="I2993" s="225"/>
      <c r="J2993" s="226">
        <f>ROUND(I2993*H2993,2)</f>
        <v>0</v>
      </c>
      <c r="K2993" s="222" t="s">
        <v>359</v>
      </c>
      <c r="L2993" s="45"/>
      <c r="M2993" s="227" t="s">
        <v>1</v>
      </c>
      <c r="N2993" s="228" t="s">
        <v>46</v>
      </c>
      <c r="O2993" s="92"/>
      <c r="P2993" s="229">
        <f>O2993*H2993</f>
        <v>0</v>
      </c>
      <c r="Q2993" s="229">
        <v>3.0000000000000001E-05</v>
      </c>
      <c r="R2993" s="229">
        <f>Q2993*H2993</f>
        <v>0.00147</v>
      </c>
      <c r="S2993" s="229">
        <v>0</v>
      </c>
      <c r="T2993" s="230">
        <f>S2993*H2993</f>
        <v>0</v>
      </c>
      <c r="U2993" s="39"/>
      <c r="V2993" s="39"/>
      <c r="W2993" s="39"/>
      <c r="X2993" s="39"/>
      <c r="Y2993" s="39"/>
      <c r="Z2993" s="39"/>
      <c r="AA2993" s="39"/>
      <c r="AB2993" s="39"/>
      <c r="AC2993" s="39"/>
      <c r="AD2993" s="39"/>
      <c r="AE2993" s="39"/>
      <c r="AR2993" s="231" t="s">
        <v>291</v>
      </c>
      <c r="AT2993" s="231" t="s">
        <v>216</v>
      </c>
      <c r="AU2993" s="231" t="s">
        <v>90</v>
      </c>
      <c r="AY2993" s="18" t="s">
        <v>215</v>
      </c>
      <c r="BE2993" s="232">
        <f>IF(N2993="základní",J2993,0)</f>
        <v>0</v>
      </c>
      <c r="BF2993" s="232">
        <f>IF(N2993="snížená",J2993,0)</f>
        <v>0</v>
      </c>
      <c r="BG2993" s="232">
        <f>IF(N2993="zákl. přenesená",J2993,0)</f>
        <v>0</v>
      </c>
      <c r="BH2993" s="232">
        <f>IF(N2993="sníž. přenesená",J2993,0)</f>
        <v>0</v>
      </c>
      <c r="BI2993" s="232">
        <f>IF(N2993="nulová",J2993,0)</f>
        <v>0</v>
      </c>
      <c r="BJ2993" s="18" t="s">
        <v>88</v>
      </c>
      <c r="BK2993" s="232">
        <f>ROUND(I2993*H2993,2)</f>
        <v>0</v>
      </c>
      <c r="BL2993" s="18" t="s">
        <v>291</v>
      </c>
      <c r="BM2993" s="231" t="s">
        <v>2834</v>
      </c>
    </row>
    <row r="2994" s="2" customFormat="1">
      <c r="A2994" s="39"/>
      <c r="B2994" s="40"/>
      <c r="C2994" s="41"/>
      <c r="D2994" s="233" t="s">
        <v>221</v>
      </c>
      <c r="E2994" s="41"/>
      <c r="F2994" s="234" t="s">
        <v>2835</v>
      </c>
      <c r="G2994" s="41"/>
      <c r="H2994" s="41"/>
      <c r="I2994" s="235"/>
      <c r="J2994" s="41"/>
      <c r="K2994" s="41"/>
      <c r="L2994" s="45"/>
      <c r="M2994" s="236"/>
      <c r="N2994" s="237"/>
      <c r="O2994" s="92"/>
      <c r="P2994" s="92"/>
      <c r="Q2994" s="92"/>
      <c r="R2994" s="92"/>
      <c r="S2994" s="92"/>
      <c r="T2994" s="93"/>
      <c r="U2994" s="39"/>
      <c r="V2994" s="39"/>
      <c r="W2994" s="39"/>
      <c r="X2994" s="39"/>
      <c r="Y2994" s="39"/>
      <c r="Z2994" s="39"/>
      <c r="AA2994" s="39"/>
      <c r="AB2994" s="39"/>
      <c r="AC2994" s="39"/>
      <c r="AD2994" s="39"/>
      <c r="AE2994" s="39"/>
      <c r="AT2994" s="18" t="s">
        <v>221</v>
      </c>
      <c r="AU2994" s="18" t="s">
        <v>90</v>
      </c>
    </row>
    <row r="2995" s="2" customFormat="1">
      <c r="A2995" s="39"/>
      <c r="B2995" s="40"/>
      <c r="C2995" s="41"/>
      <c r="D2995" s="250" t="s">
        <v>362</v>
      </c>
      <c r="E2995" s="41"/>
      <c r="F2995" s="251" t="s">
        <v>2836</v>
      </c>
      <c r="G2995" s="41"/>
      <c r="H2995" s="41"/>
      <c r="I2995" s="235"/>
      <c r="J2995" s="41"/>
      <c r="K2995" s="41"/>
      <c r="L2995" s="45"/>
      <c r="M2995" s="236"/>
      <c r="N2995" s="237"/>
      <c r="O2995" s="92"/>
      <c r="P2995" s="92"/>
      <c r="Q2995" s="92"/>
      <c r="R2995" s="92"/>
      <c r="S2995" s="92"/>
      <c r="T2995" s="93"/>
      <c r="U2995" s="39"/>
      <c r="V2995" s="39"/>
      <c r="W2995" s="39"/>
      <c r="X2995" s="39"/>
      <c r="Y2995" s="39"/>
      <c r="Z2995" s="39"/>
      <c r="AA2995" s="39"/>
      <c r="AB2995" s="39"/>
      <c r="AC2995" s="39"/>
      <c r="AD2995" s="39"/>
      <c r="AE2995" s="39"/>
      <c r="AT2995" s="18" t="s">
        <v>362</v>
      </c>
      <c r="AU2995" s="18" t="s">
        <v>90</v>
      </c>
    </row>
    <row r="2996" s="2" customFormat="1" ht="24.15" customHeight="1">
      <c r="A2996" s="39"/>
      <c r="B2996" s="40"/>
      <c r="C2996" s="295" t="s">
        <v>2837</v>
      </c>
      <c r="D2996" s="295" t="s">
        <v>539</v>
      </c>
      <c r="E2996" s="296" t="s">
        <v>2838</v>
      </c>
      <c r="F2996" s="297" t="s">
        <v>2839</v>
      </c>
      <c r="G2996" s="298" t="s">
        <v>716</v>
      </c>
      <c r="H2996" s="299">
        <v>40</v>
      </c>
      <c r="I2996" s="300"/>
      <c r="J2996" s="301">
        <f>ROUND(I2996*H2996,2)</f>
        <v>0</v>
      </c>
      <c r="K2996" s="297" t="s">
        <v>359</v>
      </c>
      <c r="L2996" s="302"/>
      <c r="M2996" s="303" t="s">
        <v>1</v>
      </c>
      <c r="N2996" s="304" t="s">
        <v>46</v>
      </c>
      <c r="O2996" s="92"/>
      <c r="P2996" s="229">
        <f>O2996*H2996</f>
        <v>0</v>
      </c>
      <c r="Q2996" s="229">
        <v>0.0014</v>
      </c>
      <c r="R2996" s="229">
        <f>Q2996*H2996</f>
        <v>0.056000000000000001</v>
      </c>
      <c r="S2996" s="229">
        <v>0</v>
      </c>
      <c r="T2996" s="230">
        <f>S2996*H2996</f>
        <v>0</v>
      </c>
      <c r="U2996" s="39"/>
      <c r="V2996" s="39"/>
      <c r="W2996" s="39"/>
      <c r="X2996" s="39"/>
      <c r="Y2996" s="39"/>
      <c r="Z2996" s="39"/>
      <c r="AA2996" s="39"/>
      <c r="AB2996" s="39"/>
      <c r="AC2996" s="39"/>
      <c r="AD2996" s="39"/>
      <c r="AE2996" s="39"/>
      <c r="AR2996" s="231" t="s">
        <v>676</v>
      </c>
      <c r="AT2996" s="231" t="s">
        <v>539</v>
      </c>
      <c r="AU2996" s="231" t="s">
        <v>90</v>
      </c>
      <c r="AY2996" s="18" t="s">
        <v>215</v>
      </c>
      <c r="BE2996" s="232">
        <f>IF(N2996="základní",J2996,0)</f>
        <v>0</v>
      </c>
      <c r="BF2996" s="232">
        <f>IF(N2996="snížená",J2996,0)</f>
        <v>0</v>
      </c>
      <c r="BG2996" s="232">
        <f>IF(N2996="zákl. přenesená",J2996,0)</f>
        <v>0</v>
      </c>
      <c r="BH2996" s="232">
        <f>IF(N2996="sníž. přenesená",J2996,0)</f>
        <v>0</v>
      </c>
      <c r="BI2996" s="232">
        <f>IF(N2996="nulová",J2996,0)</f>
        <v>0</v>
      </c>
      <c r="BJ2996" s="18" t="s">
        <v>88</v>
      </c>
      <c r="BK2996" s="232">
        <f>ROUND(I2996*H2996,2)</f>
        <v>0</v>
      </c>
      <c r="BL2996" s="18" t="s">
        <v>291</v>
      </c>
      <c r="BM2996" s="231" t="s">
        <v>2840</v>
      </c>
    </row>
    <row r="2997" s="2" customFormat="1">
      <c r="A2997" s="39"/>
      <c r="B2997" s="40"/>
      <c r="C2997" s="41"/>
      <c r="D2997" s="233" t="s">
        <v>221</v>
      </c>
      <c r="E2997" s="41"/>
      <c r="F2997" s="234" t="s">
        <v>2839</v>
      </c>
      <c r="G2997" s="41"/>
      <c r="H2997" s="41"/>
      <c r="I2997" s="235"/>
      <c r="J2997" s="41"/>
      <c r="K2997" s="41"/>
      <c r="L2997" s="45"/>
      <c r="M2997" s="236"/>
      <c r="N2997" s="237"/>
      <c r="O2997" s="92"/>
      <c r="P2997" s="92"/>
      <c r="Q2997" s="92"/>
      <c r="R2997" s="92"/>
      <c r="S2997" s="92"/>
      <c r="T2997" s="93"/>
      <c r="U2997" s="39"/>
      <c r="V2997" s="39"/>
      <c r="W2997" s="39"/>
      <c r="X2997" s="39"/>
      <c r="Y2997" s="39"/>
      <c r="Z2997" s="39"/>
      <c r="AA2997" s="39"/>
      <c r="AB2997" s="39"/>
      <c r="AC2997" s="39"/>
      <c r="AD2997" s="39"/>
      <c r="AE2997" s="39"/>
      <c r="AT2997" s="18" t="s">
        <v>221</v>
      </c>
      <c r="AU2997" s="18" t="s">
        <v>90</v>
      </c>
    </row>
    <row r="2998" s="13" customFormat="1">
      <c r="A2998" s="13"/>
      <c r="B2998" s="252"/>
      <c r="C2998" s="253"/>
      <c r="D2998" s="233" t="s">
        <v>364</v>
      </c>
      <c r="E2998" s="254" t="s">
        <v>1</v>
      </c>
      <c r="F2998" s="255" t="s">
        <v>822</v>
      </c>
      <c r="G2998" s="253"/>
      <c r="H2998" s="254" t="s">
        <v>1</v>
      </c>
      <c r="I2998" s="256"/>
      <c r="J2998" s="253"/>
      <c r="K2998" s="253"/>
      <c r="L2998" s="257"/>
      <c r="M2998" s="258"/>
      <c r="N2998" s="259"/>
      <c r="O2998" s="259"/>
      <c r="P2998" s="259"/>
      <c r="Q2998" s="259"/>
      <c r="R2998" s="259"/>
      <c r="S2998" s="259"/>
      <c r="T2998" s="260"/>
      <c r="U2998" s="13"/>
      <c r="V2998" s="13"/>
      <c r="W2998" s="13"/>
      <c r="X2998" s="13"/>
      <c r="Y2998" s="13"/>
      <c r="Z2998" s="13"/>
      <c r="AA2998" s="13"/>
      <c r="AB2998" s="13"/>
      <c r="AC2998" s="13"/>
      <c r="AD2998" s="13"/>
      <c r="AE2998" s="13"/>
      <c r="AT2998" s="261" t="s">
        <v>364</v>
      </c>
      <c r="AU2998" s="261" t="s">
        <v>90</v>
      </c>
      <c r="AV2998" s="13" t="s">
        <v>88</v>
      </c>
      <c r="AW2998" s="13" t="s">
        <v>36</v>
      </c>
      <c r="AX2998" s="13" t="s">
        <v>81</v>
      </c>
      <c r="AY2998" s="261" t="s">
        <v>215</v>
      </c>
    </row>
    <row r="2999" s="13" customFormat="1">
      <c r="A2999" s="13"/>
      <c r="B2999" s="252"/>
      <c r="C2999" s="253"/>
      <c r="D2999" s="233" t="s">
        <v>364</v>
      </c>
      <c r="E2999" s="254" t="s">
        <v>1</v>
      </c>
      <c r="F2999" s="255" t="s">
        <v>2841</v>
      </c>
      <c r="G2999" s="253"/>
      <c r="H2999" s="254" t="s">
        <v>1</v>
      </c>
      <c r="I2999" s="256"/>
      <c r="J2999" s="253"/>
      <c r="K2999" s="253"/>
      <c r="L2999" s="257"/>
      <c r="M2999" s="258"/>
      <c r="N2999" s="259"/>
      <c r="O2999" s="259"/>
      <c r="P2999" s="259"/>
      <c r="Q2999" s="259"/>
      <c r="R2999" s="259"/>
      <c r="S2999" s="259"/>
      <c r="T2999" s="260"/>
      <c r="U2999" s="13"/>
      <c r="V2999" s="13"/>
      <c r="W2999" s="13"/>
      <c r="X2999" s="13"/>
      <c r="Y2999" s="13"/>
      <c r="Z2999" s="13"/>
      <c r="AA2999" s="13"/>
      <c r="AB2999" s="13"/>
      <c r="AC2999" s="13"/>
      <c r="AD2999" s="13"/>
      <c r="AE2999" s="13"/>
      <c r="AT2999" s="261" t="s">
        <v>364</v>
      </c>
      <c r="AU2999" s="261" t="s">
        <v>90</v>
      </c>
      <c r="AV2999" s="13" t="s">
        <v>88</v>
      </c>
      <c r="AW2999" s="13" t="s">
        <v>36</v>
      </c>
      <c r="AX2999" s="13" t="s">
        <v>81</v>
      </c>
      <c r="AY2999" s="261" t="s">
        <v>215</v>
      </c>
    </row>
    <row r="3000" s="14" customFormat="1">
      <c r="A3000" s="14"/>
      <c r="B3000" s="262"/>
      <c r="C3000" s="263"/>
      <c r="D3000" s="233" t="s">
        <v>364</v>
      </c>
      <c r="E3000" s="264" t="s">
        <v>1</v>
      </c>
      <c r="F3000" s="265" t="s">
        <v>261</v>
      </c>
      <c r="G3000" s="263"/>
      <c r="H3000" s="266">
        <v>10</v>
      </c>
      <c r="I3000" s="267"/>
      <c r="J3000" s="263"/>
      <c r="K3000" s="263"/>
      <c r="L3000" s="268"/>
      <c r="M3000" s="269"/>
      <c r="N3000" s="270"/>
      <c r="O3000" s="270"/>
      <c r="P3000" s="270"/>
      <c r="Q3000" s="270"/>
      <c r="R3000" s="270"/>
      <c r="S3000" s="270"/>
      <c r="T3000" s="271"/>
      <c r="U3000" s="14"/>
      <c r="V3000" s="14"/>
      <c r="W3000" s="14"/>
      <c r="X3000" s="14"/>
      <c r="Y3000" s="14"/>
      <c r="Z3000" s="14"/>
      <c r="AA3000" s="14"/>
      <c r="AB3000" s="14"/>
      <c r="AC3000" s="14"/>
      <c r="AD3000" s="14"/>
      <c r="AE3000" s="14"/>
      <c r="AT3000" s="272" t="s">
        <v>364</v>
      </c>
      <c r="AU3000" s="272" t="s">
        <v>90</v>
      </c>
      <c r="AV3000" s="14" t="s">
        <v>90</v>
      </c>
      <c r="AW3000" s="14" t="s">
        <v>36</v>
      </c>
      <c r="AX3000" s="14" t="s">
        <v>81</v>
      </c>
      <c r="AY3000" s="272" t="s">
        <v>215</v>
      </c>
    </row>
    <row r="3001" s="13" customFormat="1">
      <c r="A3001" s="13"/>
      <c r="B3001" s="252"/>
      <c r="C3001" s="253"/>
      <c r="D3001" s="233" t="s">
        <v>364</v>
      </c>
      <c r="E3001" s="254" t="s">
        <v>1</v>
      </c>
      <c r="F3001" s="255" t="s">
        <v>853</v>
      </c>
      <c r="G3001" s="253"/>
      <c r="H3001" s="254" t="s">
        <v>1</v>
      </c>
      <c r="I3001" s="256"/>
      <c r="J3001" s="253"/>
      <c r="K3001" s="253"/>
      <c r="L3001" s="257"/>
      <c r="M3001" s="258"/>
      <c r="N3001" s="259"/>
      <c r="O3001" s="259"/>
      <c r="P3001" s="259"/>
      <c r="Q3001" s="259"/>
      <c r="R3001" s="259"/>
      <c r="S3001" s="259"/>
      <c r="T3001" s="260"/>
      <c r="U3001" s="13"/>
      <c r="V3001" s="13"/>
      <c r="W3001" s="13"/>
      <c r="X3001" s="13"/>
      <c r="Y3001" s="13"/>
      <c r="Z3001" s="13"/>
      <c r="AA3001" s="13"/>
      <c r="AB3001" s="13"/>
      <c r="AC3001" s="13"/>
      <c r="AD3001" s="13"/>
      <c r="AE3001" s="13"/>
      <c r="AT3001" s="261" t="s">
        <v>364</v>
      </c>
      <c r="AU3001" s="261" t="s">
        <v>90</v>
      </c>
      <c r="AV3001" s="13" t="s">
        <v>88</v>
      </c>
      <c r="AW3001" s="13" t="s">
        <v>36</v>
      </c>
      <c r="AX3001" s="13" t="s">
        <v>81</v>
      </c>
      <c r="AY3001" s="261" t="s">
        <v>215</v>
      </c>
    </row>
    <row r="3002" s="13" customFormat="1">
      <c r="A3002" s="13"/>
      <c r="B3002" s="252"/>
      <c r="C3002" s="253"/>
      <c r="D3002" s="233" t="s">
        <v>364</v>
      </c>
      <c r="E3002" s="254" t="s">
        <v>1</v>
      </c>
      <c r="F3002" s="255" t="s">
        <v>2841</v>
      </c>
      <c r="G3002" s="253"/>
      <c r="H3002" s="254" t="s">
        <v>1</v>
      </c>
      <c r="I3002" s="256"/>
      <c r="J3002" s="253"/>
      <c r="K3002" s="253"/>
      <c r="L3002" s="257"/>
      <c r="M3002" s="258"/>
      <c r="N3002" s="259"/>
      <c r="O3002" s="259"/>
      <c r="P3002" s="259"/>
      <c r="Q3002" s="259"/>
      <c r="R3002" s="259"/>
      <c r="S3002" s="259"/>
      <c r="T3002" s="260"/>
      <c r="U3002" s="13"/>
      <c r="V3002" s="13"/>
      <c r="W3002" s="13"/>
      <c r="X3002" s="13"/>
      <c r="Y3002" s="13"/>
      <c r="Z3002" s="13"/>
      <c r="AA3002" s="13"/>
      <c r="AB3002" s="13"/>
      <c r="AC3002" s="13"/>
      <c r="AD3002" s="13"/>
      <c r="AE3002" s="13"/>
      <c r="AT3002" s="261" t="s">
        <v>364</v>
      </c>
      <c r="AU3002" s="261" t="s">
        <v>90</v>
      </c>
      <c r="AV3002" s="13" t="s">
        <v>88</v>
      </c>
      <c r="AW3002" s="13" t="s">
        <v>36</v>
      </c>
      <c r="AX3002" s="13" t="s">
        <v>81</v>
      </c>
      <c r="AY3002" s="261" t="s">
        <v>215</v>
      </c>
    </row>
    <row r="3003" s="14" customFormat="1">
      <c r="A3003" s="14"/>
      <c r="B3003" s="262"/>
      <c r="C3003" s="263"/>
      <c r="D3003" s="233" t="s">
        <v>364</v>
      </c>
      <c r="E3003" s="264" t="s">
        <v>1</v>
      </c>
      <c r="F3003" s="265" t="s">
        <v>261</v>
      </c>
      <c r="G3003" s="263"/>
      <c r="H3003" s="266">
        <v>10</v>
      </c>
      <c r="I3003" s="267"/>
      <c r="J3003" s="263"/>
      <c r="K3003" s="263"/>
      <c r="L3003" s="268"/>
      <c r="M3003" s="269"/>
      <c r="N3003" s="270"/>
      <c r="O3003" s="270"/>
      <c r="P3003" s="270"/>
      <c r="Q3003" s="270"/>
      <c r="R3003" s="270"/>
      <c r="S3003" s="270"/>
      <c r="T3003" s="271"/>
      <c r="U3003" s="14"/>
      <c r="V3003" s="14"/>
      <c r="W3003" s="14"/>
      <c r="X3003" s="14"/>
      <c r="Y3003" s="14"/>
      <c r="Z3003" s="14"/>
      <c r="AA3003" s="14"/>
      <c r="AB3003" s="14"/>
      <c r="AC3003" s="14"/>
      <c r="AD3003" s="14"/>
      <c r="AE3003" s="14"/>
      <c r="AT3003" s="272" t="s">
        <v>364</v>
      </c>
      <c r="AU3003" s="272" t="s">
        <v>90</v>
      </c>
      <c r="AV3003" s="14" t="s">
        <v>90</v>
      </c>
      <c r="AW3003" s="14" t="s">
        <v>36</v>
      </c>
      <c r="AX3003" s="14" t="s">
        <v>81</v>
      </c>
      <c r="AY3003" s="272" t="s">
        <v>215</v>
      </c>
    </row>
    <row r="3004" s="14" customFormat="1">
      <c r="A3004" s="14"/>
      <c r="B3004" s="262"/>
      <c r="C3004" s="263"/>
      <c r="D3004" s="233" t="s">
        <v>364</v>
      </c>
      <c r="E3004" s="264" t="s">
        <v>1</v>
      </c>
      <c r="F3004" s="265" t="s">
        <v>309</v>
      </c>
      <c r="G3004" s="263"/>
      <c r="H3004" s="266">
        <v>20</v>
      </c>
      <c r="I3004" s="267"/>
      <c r="J3004" s="263"/>
      <c r="K3004" s="263"/>
      <c r="L3004" s="268"/>
      <c r="M3004" s="269"/>
      <c r="N3004" s="270"/>
      <c r="O3004" s="270"/>
      <c r="P3004" s="270"/>
      <c r="Q3004" s="270"/>
      <c r="R3004" s="270"/>
      <c r="S3004" s="270"/>
      <c r="T3004" s="271"/>
      <c r="U3004" s="14"/>
      <c r="V3004" s="14"/>
      <c r="W3004" s="14"/>
      <c r="X3004" s="14"/>
      <c r="Y3004" s="14"/>
      <c r="Z3004" s="14"/>
      <c r="AA3004" s="14"/>
      <c r="AB3004" s="14"/>
      <c r="AC3004" s="14"/>
      <c r="AD3004" s="14"/>
      <c r="AE3004" s="14"/>
      <c r="AT3004" s="272" t="s">
        <v>364</v>
      </c>
      <c r="AU3004" s="272" t="s">
        <v>90</v>
      </c>
      <c r="AV3004" s="14" t="s">
        <v>90</v>
      </c>
      <c r="AW3004" s="14" t="s">
        <v>36</v>
      </c>
      <c r="AX3004" s="14" t="s">
        <v>81</v>
      </c>
      <c r="AY3004" s="272" t="s">
        <v>215</v>
      </c>
    </row>
    <row r="3005" s="15" customFormat="1">
      <c r="A3005" s="15"/>
      <c r="B3005" s="273"/>
      <c r="C3005" s="274"/>
      <c r="D3005" s="233" t="s">
        <v>364</v>
      </c>
      <c r="E3005" s="275" t="s">
        <v>1</v>
      </c>
      <c r="F3005" s="276" t="s">
        <v>368</v>
      </c>
      <c r="G3005" s="274"/>
      <c r="H3005" s="277">
        <v>40</v>
      </c>
      <c r="I3005" s="278"/>
      <c r="J3005" s="274"/>
      <c r="K3005" s="274"/>
      <c r="L3005" s="279"/>
      <c r="M3005" s="280"/>
      <c r="N3005" s="281"/>
      <c r="O3005" s="281"/>
      <c r="P3005" s="281"/>
      <c r="Q3005" s="281"/>
      <c r="R3005" s="281"/>
      <c r="S3005" s="281"/>
      <c r="T3005" s="282"/>
      <c r="U3005" s="15"/>
      <c r="V3005" s="15"/>
      <c r="W3005" s="15"/>
      <c r="X3005" s="15"/>
      <c r="Y3005" s="15"/>
      <c r="Z3005" s="15"/>
      <c r="AA3005" s="15"/>
      <c r="AB3005" s="15"/>
      <c r="AC3005" s="15"/>
      <c r="AD3005" s="15"/>
      <c r="AE3005" s="15"/>
      <c r="AT3005" s="283" t="s">
        <v>364</v>
      </c>
      <c r="AU3005" s="283" t="s">
        <v>90</v>
      </c>
      <c r="AV3005" s="15" t="s">
        <v>214</v>
      </c>
      <c r="AW3005" s="15" t="s">
        <v>36</v>
      </c>
      <c r="AX3005" s="15" t="s">
        <v>88</v>
      </c>
      <c r="AY3005" s="283" t="s">
        <v>215</v>
      </c>
    </row>
    <row r="3006" s="2" customFormat="1" ht="24.15" customHeight="1">
      <c r="A3006" s="39"/>
      <c r="B3006" s="40"/>
      <c r="C3006" s="295" t="s">
        <v>2842</v>
      </c>
      <c r="D3006" s="295" t="s">
        <v>539</v>
      </c>
      <c r="E3006" s="296" t="s">
        <v>2843</v>
      </c>
      <c r="F3006" s="297" t="s">
        <v>2844</v>
      </c>
      <c r="G3006" s="298" t="s">
        <v>716</v>
      </c>
      <c r="H3006" s="299">
        <v>9</v>
      </c>
      <c r="I3006" s="300"/>
      <c r="J3006" s="301">
        <f>ROUND(I3006*H3006,2)</f>
        <v>0</v>
      </c>
      <c r="K3006" s="297" t="s">
        <v>359</v>
      </c>
      <c r="L3006" s="302"/>
      <c r="M3006" s="303" t="s">
        <v>1</v>
      </c>
      <c r="N3006" s="304" t="s">
        <v>46</v>
      </c>
      <c r="O3006" s="92"/>
      <c r="P3006" s="229">
        <f>O3006*H3006</f>
        <v>0</v>
      </c>
      <c r="Q3006" s="229">
        <v>0.00089999999999999998</v>
      </c>
      <c r="R3006" s="229">
        <f>Q3006*H3006</f>
        <v>0.0080999999999999996</v>
      </c>
      <c r="S3006" s="229">
        <v>0</v>
      </c>
      <c r="T3006" s="230">
        <f>S3006*H3006</f>
        <v>0</v>
      </c>
      <c r="U3006" s="39"/>
      <c r="V3006" s="39"/>
      <c r="W3006" s="39"/>
      <c r="X3006" s="39"/>
      <c r="Y3006" s="39"/>
      <c r="Z3006" s="39"/>
      <c r="AA3006" s="39"/>
      <c r="AB3006" s="39"/>
      <c r="AC3006" s="39"/>
      <c r="AD3006" s="39"/>
      <c r="AE3006" s="39"/>
      <c r="AR3006" s="231" t="s">
        <v>676</v>
      </c>
      <c r="AT3006" s="231" t="s">
        <v>539</v>
      </c>
      <c r="AU3006" s="231" t="s">
        <v>90</v>
      </c>
      <c r="AY3006" s="18" t="s">
        <v>215</v>
      </c>
      <c r="BE3006" s="232">
        <f>IF(N3006="základní",J3006,0)</f>
        <v>0</v>
      </c>
      <c r="BF3006" s="232">
        <f>IF(N3006="snížená",J3006,0)</f>
        <v>0</v>
      </c>
      <c r="BG3006" s="232">
        <f>IF(N3006="zákl. přenesená",J3006,0)</f>
        <v>0</v>
      </c>
      <c r="BH3006" s="232">
        <f>IF(N3006="sníž. přenesená",J3006,0)</f>
        <v>0</v>
      </c>
      <c r="BI3006" s="232">
        <f>IF(N3006="nulová",J3006,0)</f>
        <v>0</v>
      </c>
      <c r="BJ3006" s="18" t="s">
        <v>88</v>
      </c>
      <c r="BK3006" s="232">
        <f>ROUND(I3006*H3006,2)</f>
        <v>0</v>
      </c>
      <c r="BL3006" s="18" t="s">
        <v>291</v>
      </c>
      <c r="BM3006" s="231" t="s">
        <v>2845</v>
      </c>
    </row>
    <row r="3007" s="13" customFormat="1">
      <c r="A3007" s="13"/>
      <c r="B3007" s="252"/>
      <c r="C3007" s="253"/>
      <c r="D3007" s="233" t="s">
        <v>364</v>
      </c>
      <c r="E3007" s="254" t="s">
        <v>1</v>
      </c>
      <c r="F3007" s="255" t="s">
        <v>822</v>
      </c>
      <c r="G3007" s="253"/>
      <c r="H3007" s="254" t="s">
        <v>1</v>
      </c>
      <c r="I3007" s="256"/>
      <c r="J3007" s="253"/>
      <c r="K3007" s="253"/>
      <c r="L3007" s="257"/>
      <c r="M3007" s="258"/>
      <c r="N3007" s="259"/>
      <c r="O3007" s="259"/>
      <c r="P3007" s="259"/>
      <c r="Q3007" s="259"/>
      <c r="R3007" s="259"/>
      <c r="S3007" s="259"/>
      <c r="T3007" s="260"/>
      <c r="U3007" s="13"/>
      <c r="V3007" s="13"/>
      <c r="W3007" s="13"/>
      <c r="X3007" s="13"/>
      <c r="Y3007" s="13"/>
      <c r="Z3007" s="13"/>
      <c r="AA3007" s="13"/>
      <c r="AB3007" s="13"/>
      <c r="AC3007" s="13"/>
      <c r="AD3007" s="13"/>
      <c r="AE3007" s="13"/>
      <c r="AT3007" s="261" t="s">
        <v>364</v>
      </c>
      <c r="AU3007" s="261" t="s">
        <v>90</v>
      </c>
      <c r="AV3007" s="13" t="s">
        <v>88</v>
      </c>
      <c r="AW3007" s="13" t="s">
        <v>36</v>
      </c>
      <c r="AX3007" s="13" t="s">
        <v>81</v>
      </c>
      <c r="AY3007" s="261" t="s">
        <v>215</v>
      </c>
    </row>
    <row r="3008" s="13" customFormat="1">
      <c r="A3008" s="13"/>
      <c r="B3008" s="252"/>
      <c r="C3008" s="253"/>
      <c r="D3008" s="233" t="s">
        <v>364</v>
      </c>
      <c r="E3008" s="254" t="s">
        <v>1</v>
      </c>
      <c r="F3008" s="255" t="s">
        <v>2846</v>
      </c>
      <c r="G3008" s="253"/>
      <c r="H3008" s="254" t="s">
        <v>1</v>
      </c>
      <c r="I3008" s="256"/>
      <c r="J3008" s="253"/>
      <c r="K3008" s="253"/>
      <c r="L3008" s="257"/>
      <c r="M3008" s="258"/>
      <c r="N3008" s="259"/>
      <c r="O3008" s="259"/>
      <c r="P3008" s="259"/>
      <c r="Q3008" s="259"/>
      <c r="R3008" s="259"/>
      <c r="S3008" s="259"/>
      <c r="T3008" s="260"/>
      <c r="U3008" s="13"/>
      <c r="V3008" s="13"/>
      <c r="W3008" s="13"/>
      <c r="X3008" s="13"/>
      <c r="Y3008" s="13"/>
      <c r="Z3008" s="13"/>
      <c r="AA3008" s="13"/>
      <c r="AB3008" s="13"/>
      <c r="AC3008" s="13"/>
      <c r="AD3008" s="13"/>
      <c r="AE3008" s="13"/>
      <c r="AT3008" s="261" t="s">
        <v>364</v>
      </c>
      <c r="AU3008" s="261" t="s">
        <v>90</v>
      </c>
      <c r="AV3008" s="13" t="s">
        <v>88</v>
      </c>
      <c r="AW3008" s="13" t="s">
        <v>36</v>
      </c>
      <c r="AX3008" s="13" t="s">
        <v>81</v>
      </c>
      <c r="AY3008" s="261" t="s">
        <v>215</v>
      </c>
    </row>
    <row r="3009" s="14" customFormat="1">
      <c r="A3009" s="14"/>
      <c r="B3009" s="262"/>
      <c r="C3009" s="263"/>
      <c r="D3009" s="233" t="s">
        <v>364</v>
      </c>
      <c r="E3009" s="264" t="s">
        <v>1</v>
      </c>
      <c r="F3009" s="265" t="s">
        <v>2847</v>
      </c>
      <c r="G3009" s="263"/>
      <c r="H3009" s="266">
        <v>9</v>
      </c>
      <c r="I3009" s="267"/>
      <c r="J3009" s="263"/>
      <c r="K3009" s="263"/>
      <c r="L3009" s="268"/>
      <c r="M3009" s="269"/>
      <c r="N3009" s="270"/>
      <c r="O3009" s="270"/>
      <c r="P3009" s="270"/>
      <c r="Q3009" s="270"/>
      <c r="R3009" s="270"/>
      <c r="S3009" s="270"/>
      <c r="T3009" s="271"/>
      <c r="U3009" s="14"/>
      <c r="V3009" s="14"/>
      <c r="W3009" s="14"/>
      <c r="X3009" s="14"/>
      <c r="Y3009" s="14"/>
      <c r="Z3009" s="14"/>
      <c r="AA3009" s="14"/>
      <c r="AB3009" s="14"/>
      <c r="AC3009" s="14"/>
      <c r="AD3009" s="14"/>
      <c r="AE3009" s="14"/>
      <c r="AT3009" s="272" t="s">
        <v>364</v>
      </c>
      <c r="AU3009" s="272" t="s">
        <v>90</v>
      </c>
      <c r="AV3009" s="14" t="s">
        <v>90</v>
      </c>
      <c r="AW3009" s="14" t="s">
        <v>36</v>
      </c>
      <c r="AX3009" s="14" t="s">
        <v>81</v>
      </c>
      <c r="AY3009" s="272" t="s">
        <v>215</v>
      </c>
    </row>
    <row r="3010" s="15" customFormat="1">
      <c r="A3010" s="15"/>
      <c r="B3010" s="273"/>
      <c r="C3010" s="274"/>
      <c r="D3010" s="233" t="s">
        <v>364</v>
      </c>
      <c r="E3010" s="275" t="s">
        <v>1</v>
      </c>
      <c r="F3010" s="276" t="s">
        <v>368</v>
      </c>
      <c r="G3010" s="274"/>
      <c r="H3010" s="277">
        <v>9</v>
      </c>
      <c r="I3010" s="278"/>
      <c r="J3010" s="274"/>
      <c r="K3010" s="274"/>
      <c r="L3010" s="279"/>
      <c r="M3010" s="280"/>
      <c r="N3010" s="281"/>
      <c r="O3010" s="281"/>
      <c r="P3010" s="281"/>
      <c r="Q3010" s="281"/>
      <c r="R3010" s="281"/>
      <c r="S3010" s="281"/>
      <c r="T3010" s="282"/>
      <c r="U3010" s="15"/>
      <c r="V3010" s="15"/>
      <c r="W3010" s="15"/>
      <c r="X3010" s="15"/>
      <c r="Y3010" s="15"/>
      <c r="Z3010" s="15"/>
      <c r="AA3010" s="15"/>
      <c r="AB3010" s="15"/>
      <c r="AC3010" s="15"/>
      <c r="AD3010" s="15"/>
      <c r="AE3010" s="15"/>
      <c r="AT3010" s="283" t="s">
        <v>364</v>
      </c>
      <c r="AU3010" s="283" t="s">
        <v>90</v>
      </c>
      <c r="AV3010" s="15" t="s">
        <v>214</v>
      </c>
      <c r="AW3010" s="15" t="s">
        <v>36</v>
      </c>
      <c r="AX3010" s="15" t="s">
        <v>88</v>
      </c>
      <c r="AY3010" s="283" t="s">
        <v>215</v>
      </c>
    </row>
    <row r="3011" s="2" customFormat="1" ht="33" customHeight="1">
      <c r="A3011" s="39"/>
      <c r="B3011" s="40"/>
      <c r="C3011" s="220" t="s">
        <v>2848</v>
      </c>
      <c r="D3011" s="220" t="s">
        <v>216</v>
      </c>
      <c r="E3011" s="221" t="s">
        <v>2849</v>
      </c>
      <c r="F3011" s="222" t="s">
        <v>2850</v>
      </c>
      <c r="G3011" s="223" t="s">
        <v>716</v>
      </c>
      <c r="H3011" s="224">
        <v>1</v>
      </c>
      <c r="I3011" s="225"/>
      <c r="J3011" s="226">
        <f>ROUND(I3011*H3011,2)</f>
        <v>0</v>
      </c>
      <c r="K3011" s="222" t="s">
        <v>359</v>
      </c>
      <c r="L3011" s="45"/>
      <c r="M3011" s="227" t="s">
        <v>1</v>
      </c>
      <c r="N3011" s="228" t="s">
        <v>46</v>
      </c>
      <c r="O3011" s="92"/>
      <c r="P3011" s="229">
        <f>O3011*H3011</f>
        <v>0</v>
      </c>
      <c r="Q3011" s="229">
        <v>6.0000000000000002E-05</v>
      </c>
      <c r="R3011" s="229">
        <f>Q3011*H3011</f>
        <v>6.0000000000000002E-05</v>
      </c>
      <c r="S3011" s="229">
        <v>0</v>
      </c>
      <c r="T3011" s="230">
        <f>S3011*H3011</f>
        <v>0</v>
      </c>
      <c r="U3011" s="39"/>
      <c r="V3011" s="39"/>
      <c r="W3011" s="39"/>
      <c r="X3011" s="39"/>
      <c r="Y3011" s="39"/>
      <c r="Z3011" s="39"/>
      <c r="AA3011" s="39"/>
      <c r="AB3011" s="39"/>
      <c r="AC3011" s="39"/>
      <c r="AD3011" s="39"/>
      <c r="AE3011" s="39"/>
      <c r="AR3011" s="231" t="s">
        <v>291</v>
      </c>
      <c r="AT3011" s="231" t="s">
        <v>216</v>
      </c>
      <c r="AU3011" s="231" t="s">
        <v>90</v>
      </c>
      <c r="AY3011" s="18" t="s">
        <v>215</v>
      </c>
      <c r="BE3011" s="232">
        <f>IF(N3011="základní",J3011,0)</f>
        <v>0</v>
      </c>
      <c r="BF3011" s="232">
        <f>IF(N3011="snížená",J3011,0)</f>
        <v>0</v>
      </c>
      <c r="BG3011" s="232">
        <f>IF(N3011="zákl. přenesená",J3011,0)</f>
        <v>0</v>
      </c>
      <c r="BH3011" s="232">
        <f>IF(N3011="sníž. přenesená",J3011,0)</f>
        <v>0</v>
      </c>
      <c r="BI3011" s="232">
        <f>IF(N3011="nulová",J3011,0)</f>
        <v>0</v>
      </c>
      <c r="BJ3011" s="18" t="s">
        <v>88</v>
      </c>
      <c r="BK3011" s="232">
        <f>ROUND(I3011*H3011,2)</f>
        <v>0</v>
      </c>
      <c r="BL3011" s="18" t="s">
        <v>291</v>
      </c>
      <c r="BM3011" s="231" t="s">
        <v>2851</v>
      </c>
    </row>
    <row r="3012" s="2" customFormat="1">
      <c r="A3012" s="39"/>
      <c r="B3012" s="40"/>
      <c r="C3012" s="41"/>
      <c r="D3012" s="233" t="s">
        <v>221</v>
      </c>
      <c r="E3012" s="41"/>
      <c r="F3012" s="234" t="s">
        <v>2852</v>
      </c>
      <c r="G3012" s="41"/>
      <c r="H3012" s="41"/>
      <c r="I3012" s="235"/>
      <c r="J3012" s="41"/>
      <c r="K3012" s="41"/>
      <c r="L3012" s="45"/>
      <c r="M3012" s="236"/>
      <c r="N3012" s="237"/>
      <c r="O3012" s="92"/>
      <c r="P3012" s="92"/>
      <c r="Q3012" s="92"/>
      <c r="R3012" s="92"/>
      <c r="S3012" s="92"/>
      <c r="T3012" s="93"/>
      <c r="U3012" s="39"/>
      <c r="V3012" s="39"/>
      <c r="W3012" s="39"/>
      <c r="X3012" s="39"/>
      <c r="Y3012" s="39"/>
      <c r="Z3012" s="39"/>
      <c r="AA3012" s="39"/>
      <c r="AB3012" s="39"/>
      <c r="AC3012" s="39"/>
      <c r="AD3012" s="39"/>
      <c r="AE3012" s="39"/>
      <c r="AT3012" s="18" t="s">
        <v>221</v>
      </c>
      <c r="AU3012" s="18" t="s">
        <v>90</v>
      </c>
    </row>
    <row r="3013" s="2" customFormat="1">
      <c r="A3013" s="39"/>
      <c r="B3013" s="40"/>
      <c r="C3013" s="41"/>
      <c r="D3013" s="250" t="s">
        <v>362</v>
      </c>
      <c r="E3013" s="41"/>
      <c r="F3013" s="251" t="s">
        <v>2853</v>
      </c>
      <c r="G3013" s="41"/>
      <c r="H3013" s="41"/>
      <c r="I3013" s="235"/>
      <c r="J3013" s="41"/>
      <c r="K3013" s="41"/>
      <c r="L3013" s="45"/>
      <c r="M3013" s="236"/>
      <c r="N3013" s="237"/>
      <c r="O3013" s="92"/>
      <c r="P3013" s="92"/>
      <c r="Q3013" s="92"/>
      <c r="R3013" s="92"/>
      <c r="S3013" s="92"/>
      <c r="T3013" s="93"/>
      <c r="U3013" s="39"/>
      <c r="V3013" s="39"/>
      <c r="W3013" s="39"/>
      <c r="X3013" s="39"/>
      <c r="Y3013" s="39"/>
      <c r="Z3013" s="39"/>
      <c r="AA3013" s="39"/>
      <c r="AB3013" s="39"/>
      <c r="AC3013" s="39"/>
      <c r="AD3013" s="39"/>
      <c r="AE3013" s="39"/>
      <c r="AT3013" s="18" t="s">
        <v>362</v>
      </c>
      <c r="AU3013" s="18" t="s">
        <v>90</v>
      </c>
    </row>
    <row r="3014" s="13" customFormat="1">
      <c r="A3014" s="13"/>
      <c r="B3014" s="252"/>
      <c r="C3014" s="253"/>
      <c r="D3014" s="233" t="s">
        <v>364</v>
      </c>
      <c r="E3014" s="254" t="s">
        <v>1</v>
      </c>
      <c r="F3014" s="255" t="s">
        <v>822</v>
      </c>
      <c r="G3014" s="253"/>
      <c r="H3014" s="254" t="s">
        <v>1</v>
      </c>
      <c r="I3014" s="256"/>
      <c r="J3014" s="253"/>
      <c r="K3014" s="253"/>
      <c r="L3014" s="257"/>
      <c r="M3014" s="258"/>
      <c r="N3014" s="259"/>
      <c r="O3014" s="259"/>
      <c r="P3014" s="259"/>
      <c r="Q3014" s="259"/>
      <c r="R3014" s="259"/>
      <c r="S3014" s="259"/>
      <c r="T3014" s="260"/>
      <c r="U3014" s="13"/>
      <c r="V3014" s="13"/>
      <c r="W3014" s="13"/>
      <c r="X3014" s="13"/>
      <c r="Y3014" s="13"/>
      <c r="Z3014" s="13"/>
      <c r="AA3014" s="13"/>
      <c r="AB3014" s="13"/>
      <c r="AC3014" s="13"/>
      <c r="AD3014" s="13"/>
      <c r="AE3014" s="13"/>
      <c r="AT3014" s="261" t="s">
        <v>364</v>
      </c>
      <c r="AU3014" s="261" t="s">
        <v>90</v>
      </c>
      <c r="AV3014" s="13" t="s">
        <v>88</v>
      </c>
      <c r="AW3014" s="13" t="s">
        <v>36</v>
      </c>
      <c r="AX3014" s="13" t="s">
        <v>81</v>
      </c>
      <c r="AY3014" s="261" t="s">
        <v>215</v>
      </c>
    </row>
    <row r="3015" s="13" customFormat="1">
      <c r="A3015" s="13"/>
      <c r="B3015" s="252"/>
      <c r="C3015" s="253"/>
      <c r="D3015" s="233" t="s">
        <v>364</v>
      </c>
      <c r="E3015" s="254" t="s">
        <v>1</v>
      </c>
      <c r="F3015" s="255" t="s">
        <v>2854</v>
      </c>
      <c r="G3015" s="253"/>
      <c r="H3015" s="254" t="s">
        <v>1</v>
      </c>
      <c r="I3015" s="256"/>
      <c r="J3015" s="253"/>
      <c r="K3015" s="253"/>
      <c r="L3015" s="257"/>
      <c r="M3015" s="258"/>
      <c r="N3015" s="259"/>
      <c r="O3015" s="259"/>
      <c r="P3015" s="259"/>
      <c r="Q3015" s="259"/>
      <c r="R3015" s="259"/>
      <c r="S3015" s="259"/>
      <c r="T3015" s="260"/>
      <c r="U3015" s="13"/>
      <c r="V3015" s="13"/>
      <c r="W3015" s="13"/>
      <c r="X3015" s="13"/>
      <c r="Y3015" s="13"/>
      <c r="Z3015" s="13"/>
      <c r="AA3015" s="13"/>
      <c r="AB3015" s="13"/>
      <c r="AC3015" s="13"/>
      <c r="AD3015" s="13"/>
      <c r="AE3015" s="13"/>
      <c r="AT3015" s="261" t="s">
        <v>364</v>
      </c>
      <c r="AU3015" s="261" t="s">
        <v>90</v>
      </c>
      <c r="AV3015" s="13" t="s">
        <v>88</v>
      </c>
      <c r="AW3015" s="13" t="s">
        <v>36</v>
      </c>
      <c r="AX3015" s="13" t="s">
        <v>81</v>
      </c>
      <c r="AY3015" s="261" t="s">
        <v>215</v>
      </c>
    </row>
    <row r="3016" s="14" customFormat="1">
      <c r="A3016" s="14"/>
      <c r="B3016" s="262"/>
      <c r="C3016" s="263"/>
      <c r="D3016" s="233" t="s">
        <v>364</v>
      </c>
      <c r="E3016" s="264" t="s">
        <v>1</v>
      </c>
      <c r="F3016" s="265" t="s">
        <v>88</v>
      </c>
      <c r="G3016" s="263"/>
      <c r="H3016" s="266">
        <v>1</v>
      </c>
      <c r="I3016" s="267"/>
      <c r="J3016" s="263"/>
      <c r="K3016" s="263"/>
      <c r="L3016" s="268"/>
      <c r="M3016" s="269"/>
      <c r="N3016" s="270"/>
      <c r="O3016" s="270"/>
      <c r="P3016" s="270"/>
      <c r="Q3016" s="270"/>
      <c r="R3016" s="270"/>
      <c r="S3016" s="270"/>
      <c r="T3016" s="271"/>
      <c r="U3016" s="14"/>
      <c r="V3016" s="14"/>
      <c r="W3016" s="14"/>
      <c r="X3016" s="14"/>
      <c r="Y3016" s="14"/>
      <c r="Z3016" s="14"/>
      <c r="AA3016" s="14"/>
      <c r="AB3016" s="14"/>
      <c r="AC3016" s="14"/>
      <c r="AD3016" s="14"/>
      <c r="AE3016" s="14"/>
      <c r="AT3016" s="272" t="s">
        <v>364</v>
      </c>
      <c r="AU3016" s="272" t="s">
        <v>90</v>
      </c>
      <c r="AV3016" s="14" t="s">
        <v>90</v>
      </c>
      <c r="AW3016" s="14" t="s">
        <v>36</v>
      </c>
      <c r="AX3016" s="14" t="s">
        <v>81</v>
      </c>
      <c r="AY3016" s="272" t="s">
        <v>215</v>
      </c>
    </row>
    <row r="3017" s="15" customFormat="1">
      <c r="A3017" s="15"/>
      <c r="B3017" s="273"/>
      <c r="C3017" s="274"/>
      <c r="D3017" s="233" t="s">
        <v>364</v>
      </c>
      <c r="E3017" s="275" t="s">
        <v>1</v>
      </c>
      <c r="F3017" s="276" t="s">
        <v>368</v>
      </c>
      <c r="G3017" s="274"/>
      <c r="H3017" s="277">
        <v>1</v>
      </c>
      <c r="I3017" s="278"/>
      <c r="J3017" s="274"/>
      <c r="K3017" s="274"/>
      <c r="L3017" s="279"/>
      <c r="M3017" s="280"/>
      <c r="N3017" s="281"/>
      <c r="O3017" s="281"/>
      <c r="P3017" s="281"/>
      <c r="Q3017" s="281"/>
      <c r="R3017" s="281"/>
      <c r="S3017" s="281"/>
      <c r="T3017" s="282"/>
      <c r="U3017" s="15"/>
      <c r="V3017" s="15"/>
      <c r="W3017" s="15"/>
      <c r="X3017" s="15"/>
      <c r="Y3017" s="15"/>
      <c r="Z3017" s="15"/>
      <c r="AA3017" s="15"/>
      <c r="AB3017" s="15"/>
      <c r="AC3017" s="15"/>
      <c r="AD3017" s="15"/>
      <c r="AE3017" s="15"/>
      <c r="AT3017" s="283" t="s">
        <v>364</v>
      </c>
      <c r="AU3017" s="283" t="s">
        <v>90</v>
      </c>
      <c r="AV3017" s="15" t="s">
        <v>214</v>
      </c>
      <c r="AW3017" s="15" t="s">
        <v>36</v>
      </c>
      <c r="AX3017" s="15" t="s">
        <v>88</v>
      </c>
      <c r="AY3017" s="283" t="s">
        <v>215</v>
      </c>
    </row>
    <row r="3018" s="2" customFormat="1" ht="16.5" customHeight="1">
      <c r="A3018" s="39"/>
      <c r="B3018" s="40"/>
      <c r="C3018" s="295" t="s">
        <v>2855</v>
      </c>
      <c r="D3018" s="295" t="s">
        <v>539</v>
      </c>
      <c r="E3018" s="296" t="s">
        <v>2856</v>
      </c>
      <c r="F3018" s="297" t="s">
        <v>2857</v>
      </c>
      <c r="G3018" s="298" t="s">
        <v>716</v>
      </c>
      <c r="H3018" s="299">
        <v>1</v>
      </c>
      <c r="I3018" s="300"/>
      <c r="J3018" s="301">
        <f>ROUND(I3018*H3018,2)</f>
        <v>0</v>
      </c>
      <c r="K3018" s="297" t="s">
        <v>1</v>
      </c>
      <c r="L3018" s="302"/>
      <c r="M3018" s="303" t="s">
        <v>1</v>
      </c>
      <c r="N3018" s="304" t="s">
        <v>46</v>
      </c>
      <c r="O3018" s="92"/>
      <c r="P3018" s="229">
        <f>O3018*H3018</f>
        <v>0</v>
      </c>
      <c r="Q3018" s="229">
        <v>0.0088000000000000005</v>
      </c>
      <c r="R3018" s="229">
        <f>Q3018*H3018</f>
        <v>0.0088000000000000005</v>
      </c>
      <c r="S3018" s="229">
        <v>0</v>
      </c>
      <c r="T3018" s="230">
        <f>S3018*H3018</f>
        <v>0</v>
      </c>
      <c r="U3018" s="39"/>
      <c r="V3018" s="39"/>
      <c r="W3018" s="39"/>
      <c r="X3018" s="39"/>
      <c r="Y3018" s="39"/>
      <c r="Z3018" s="39"/>
      <c r="AA3018" s="39"/>
      <c r="AB3018" s="39"/>
      <c r="AC3018" s="39"/>
      <c r="AD3018" s="39"/>
      <c r="AE3018" s="39"/>
      <c r="AR3018" s="231" t="s">
        <v>676</v>
      </c>
      <c r="AT3018" s="231" t="s">
        <v>539</v>
      </c>
      <c r="AU3018" s="231" t="s">
        <v>90</v>
      </c>
      <c r="AY3018" s="18" t="s">
        <v>215</v>
      </c>
      <c r="BE3018" s="232">
        <f>IF(N3018="základní",J3018,0)</f>
        <v>0</v>
      </c>
      <c r="BF3018" s="232">
        <f>IF(N3018="snížená",J3018,0)</f>
        <v>0</v>
      </c>
      <c r="BG3018" s="232">
        <f>IF(N3018="zákl. přenesená",J3018,0)</f>
        <v>0</v>
      </c>
      <c r="BH3018" s="232">
        <f>IF(N3018="sníž. přenesená",J3018,0)</f>
        <v>0</v>
      </c>
      <c r="BI3018" s="232">
        <f>IF(N3018="nulová",J3018,0)</f>
        <v>0</v>
      </c>
      <c r="BJ3018" s="18" t="s">
        <v>88</v>
      </c>
      <c r="BK3018" s="232">
        <f>ROUND(I3018*H3018,2)</f>
        <v>0</v>
      </c>
      <c r="BL3018" s="18" t="s">
        <v>291</v>
      </c>
      <c r="BM3018" s="231" t="s">
        <v>2858</v>
      </c>
    </row>
    <row r="3019" s="2" customFormat="1" ht="24.15" customHeight="1">
      <c r="A3019" s="39"/>
      <c r="B3019" s="40"/>
      <c r="C3019" s="220" t="s">
        <v>2859</v>
      </c>
      <c r="D3019" s="220" t="s">
        <v>216</v>
      </c>
      <c r="E3019" s="221" t="s">
        <v>2860</v>
      </c>
      <c r="F3019" s="222" t="s">
        <v>2861</v>
      </c>
      <c r="G3019" s="223" t="s">
        <v>523</v>
      </c>
      <c r="H3019" s="224">
        <v>2.4500000000000002</v>
      </c>
      <c r="I3019" s="225"/>
      <c r="J3019" s="226">
        <f>ROUND(I3019*H3019,2)</f>
        <v>0</v>
      </c>
      <c r="K3019" s="222" t="s">
        <v>359</v>
      </c>
      <c r="L3019" s="45"/>
      <c r="M3019" s="227" t="s">
        <v>1</v>
      </c>
      <c r="N3019" s="228" t="s">
        <v>46</v>
      </c>
      <c r="O3019" s="92"/>
      <c r="P3019" s="229">
        <f>O3019*H3019</f>
        <v>0</v>
      </c>
      <c r="Q3019" s="229">
        <v>0.020119999999999999</v>
      </c>
      <c r="R3019" s="229">
        <f>Q3019*H3019</f>
        <v>0.049294000000000004</v>
      </c>
      <c r="S3019" s="229">
        <v>0</v>
      </c>
      <c r="T3019" s="230">
        <f>S3019*H3019</f>
        <v>0</v>
      </c>
      <c r="U3019" s="39"/>
      <c r="V3019" s="39"/>
      <c r="W3019" s="39"/>
      <c r="X3019" s="39"/>
      <c r="Y3019" s="39"/>
      <c r="Z3019" s="39"/>
      <c r="AA3019" s="39"/>
      <c r="AB3019" s="39"/>
      <c r="AC3019" s="39"/>
      <c r="AD3019" s="39"/>
      <c r="AE3019" s="39"/>
      <c r="AR3019" s="231" t="s">
        <v>291</v>
      </c>
      <c r="AT3019" s="231" t="s">
        <v>216</v>
      </c>
      <c r="AU3019" s="231" t="s">
        <v>90</v>
      </c>
      <c r="AY3019" s="18" t="s">
        <v>215</v>
      </c>
      <c r="BE3019" s="232">
        <f>IF(N3019="základní",J3019,0)</f>
        <v>0</v>
      </c>
      <c r="BF3019" s="232">
        <f>IF(N3019="snížená",J3019,0)</f>
        <v>0</v>
      </c>
      <c r="BG3019" s="232">
        <f>IF(N3019="zákl. přenesená",J3019,0)</f>
        <v>0</v>
      </c>
      <c r="BH3019" s="232">
        <f>IF(N3019="sníž. přenesená",J3019,0)</f>
        <v>0</v>
      </c>
      <c r="BI3019" s="232">
        <f>IF(N3019="nulová",J3019,0)</f>
        <v>0</v>
      </c>
      <c r="BJ3019" s="18" t="s">
        <v>88</v>
      </c>
      <c r="BK3019" s="232">
        <f>ROUND(I3019*H3019,2)</f>
        <v>0</v>
      </c>
      <c r="BL3019" s="18" t="s">
        <v>291</v>
      </c>
      <c r="BM3019" s="231" t="s">
        <v>2862</v>
      </c>
    </row>
    <row r="3020" s="2" customFormat="1">
      <c r="A3020" s="39"/>
      <c r="B3020" s="40"/>
      <c r="C3020" s="41"/>
      <c r="D3020" s="233" t="s">
        <v>221</v>
      </c>
      <c r="E3020" s="41"/>
      <c r="F3020" s="234" t="s">
        <v>2863</v>
      </c>
      <c r="G3020" s="41"/>
      <c r="H3020" s="41"/>
      <c r="I3020" s="235"/>
      <c r="J3020" s="41"/>
      <c r="K3020" s="41"/>
      <c r="L3020" s="45"/>
      <c r="M3020" s="236"/>
      <c r="N3020" s="237"/>
      <c r="O3020" s="92"/>
      <c r="P3020" s="92"/>
      <c r="Q3020" s="92"/>
      <c r="R3020" s="92"/>
      <c r="S3020" s="92"/>
      <c r="T3020" s="93"/>
      <c r="U3020" s="39"/>
      <c r="V3020" s="39"/>
      <c r="W3020" s="39"/>
      <c r="X3020" s="39"/>
      <c r="Y3020" s="39"/>
      <c r="Z3020" s="39"/>
      <c r="AA3020" s="39"/>
      <c r="AB3020" s="39"/>
      <c r="AC3020" s="39"/>
      <c r="AD3020" s="39"/>
      <c r="AE3020" s="39"/>
      <c r="AT3020" s="18" t="s">
        <v>221</v>
      </c>
      <c r="AU3020" s="18" t="s">
        <v>90</v>
      </c>
    </row>
    <row r="3021" s="2" customFormat="1">
      <c r="A3021" s="39"/>
      <c r="B3021" s="40"/>
      <c r="C3021" s="41"/>
      <c r="D3021" s="250" t="s">
        <v>362</v>
      </c>
      <c r="E3021" s="41"/>
      <c r="F3021" s="251" t="s">
        <v>2864</v>
      </c>
      <c r="G3021" s="41"/>
      <c r="H3021" s="41"/>
      <c r="I3021" s="235"/>
      <c r="J3021" s="41"/>
      <c r="K3021" s="41"/>
      <c r="L3021" s="45"/>
      <c r="M3021" s="236"/>
      <c r="N3021" s="237"/>
      <c r="O3021" s="92"/>
      <c r="P3021" s="92"/>
      <c r="Q3021" s="92"/>
      <c r="R3021" s="92"/>
      <c r="S3021" s="92"/>
      <c r="T3021" s="93"/>
      <c r="U3021" s="39"/>
      <c r="V3021" s="39"/>
      <c r="W3021" s="39"/>
      <c r="X3021" s="39"/>
      <c r="Y3021" s="39"/>
      <c r="Z3021" s="39"/>
      <c r="AA3021" s="39"/>
      <c r="AB3021" s="39"/>
      <c r="AC3021" s="39"/>
      <c r="AD3021" s="39"/>
      <c r="AE3021" s="39"/>
      <c r="AT3021" s="18" t="s">
        <v>362</v>
      </c>
      <c r="AU3021" s="18" t="s">
        <v>90</v>
      </c>
    </row>
    <row r="3022" s="13" customFormat="1">
      <c r="A3022" s="13"/>
      <c r="B3022" s="252"/>
      <c r="C3022" s="253"/>
      <c r="D3022" s="233" t="s">
        <v>364</v>
      </c>
      <c r="E3022" s="254" t="s">
        <v>1</v>
      </c>
      <c r="F3022" s="255" t="s">
        <v>2865</v>
      </c>
      <c r="G3022" s="253"/>
      <c r="H3022" s="254" t="s">
        <v>1</v>
      </c>
      <c r="I3022" s="256"/>
      <c r="J3022" s="253"/>
      <c r="K3022" s="253"/>
      <c r="L3022" s="257"/>
      <c r="M3022" s="258"/>
      <c r="N3022" s="259"/>
      <c r="O3022" s="259"/>
      <c r="P3022" s="259"/>
      <c r="Q3022" s="259"/>
      <c r="R3022" s="259"/>
      <c r="S3022" s="259"/>
      <c r="T3022" s="260"/>
      <c r="U3022" s="13"/>
      <c r="V3022" s="13"/>
      <c r="W3022" s="13"/>
      <c r="X3022" s="13"/>
      <c r="Y3022" s="13"/>
      <c r="Z3022" s="13"/>
      <c r="AA3022" s="13"/>
      <c r="AB3022" s="13"/>
      <c r="AC3022" s="13"/>
      <c r="AD3022" s="13"/>
      <c r="AE3022" s="13"/>
      <c r="AT3022" s="261" t="s">
        <v>364</v>
      </c>
      <c r="AU3022" s="261" t="s">
        <v>90</v>
      </c>
      <c r="AV3022" s="13" t="s">
        <v>88</v>
      </c>
      <c r="AW3022" s="13" t="s">
        <v>36</v>
      </c>
      <c r="AX3022" s="13" t="s">
        <v>81</v>
      </c>
      <c r="AY3022" s="261" t="s">
        <v>215</v>
      </c>
    </row>
    <row r="3023" s="13" customFormat="1">
      <c r="A3023" s="13"/>
      <c r="B3023" s="252"/>
      <c r="C3023" s="253"/>
      <c r="D3023" s="233" t="s">
        <v>364</v>
      </c>
      <c r="E3023" s="254" t="s">
        <v>1</v>
      </c>
      <c r="F3023" s="255" t="s">
        <v>1137</v>
      </c>
      <c r="G3023" s="253"/>
      <c r="H3023" s="254" t="s">
        <v>1</v>
      </c>
      <c r="I3023" s="256"/>
      <c r="J3023" s="253"/>
      <c r="K3023" s="253"/>
      <c r="L3023" s="257"/>
      <c r="M3023" s="258"/>
      <c r="N3023" s="259"/>
      <c r="O3023" s="259"/>
      <c r="P3023" s="259"/>
      <c r="Q3023" s="259"/>
      <c r="R3023" s="259"/>
      <c r="S3023" s="259"/>
      <c r="T3023" s="260"/>
      <c r="U3023" s="13"/>
      <c r="V3023" s="13"/>
      <c r="W3023" s="13"/>
      <c r="X3023" s="13"/>
      <c r="Y3023" s="13"/>
      <c r="Z3023" s="13"/>
      <c r="AA3023" s="13"/>
      <c r="AB3023" s="13"/>
      <c r="AC3023" s="13"/>
      <c r="AD3023" s="13"/>
      <c r="AE3023" s="13"/>
      <c r="AT3023" s="261" t="s">
        <v>364</v>
      </c>
      <c r="AU3023" s="261" t="s">
        <v>90</v>
      </c>
      <c r="AV3023" s="13" t="s">
        <v>88</v>
      </c>
      <c r="AW3023" s="13" t="s">
        <v>36</v>
      </c>
      <c r="AX3023" s="13" t="s">
        <v>81</v>
      </c>
      <c r="AY3023" s="261" t="s">
        <v>215</v>
      </c>
    </row>
    <row r="3024" s="14" customFormat="1">
      <c r="A3024" s="14"/>
      <c r="B3024" s="262"/>
      <c r="C3024" s="263"/>
      <c r="D3024" s="233" t="s">
        <v>364</v>
      </c>
      <c r="E3024" s="264" t="s">
        <v>1</v>
      </c>
      <c r="F3024" s="265" t="s">
        <v>2866</v>
      </c>
      <c r="G3024" s="263"/>
      <c r="H3024" s="266">
        <v>3.8500000000000001</v>
      </c>
      <c r="I3024" s="267"/>
      <c r="J3024" s="263"/>
      <c r="K3024" s="263"/>
      <c r="L3024" s="268"/>
      <c r="M3024" s="269"/>
      <c r="N3024" s="270"/>
      <c r="O3024" s="270"/>
      <c r="P3024" s="270"/>
      <c r="Q3024" s="270"/>
      <c r="R3024" s="270"/>
      <c r="S3024" s="270"/>
      <c r="T3024" s="271"/>
      <c r="U3024" s="14"/>
      <c r="V3024" s="14"/>
      <c r="W3024" s="14"/>
      <c r="X3024" s="14"/>
      <c r="Y3024" s="14"/>
      <c r="Z3024" s="14"/>
      <c r="AA3024" s="14"/>
      <c r="AB3024" s="14"/>
      <c r="AC3024" s="14"/>
      <c r="AD3024" s="14"/>
      <c r="AE3024" s="14"/>
      <c r="AT3024" s="272" t="s">
        <v>364</v>
      </c>
      <c r="AU3024" s="272" t="s">
        <v>90</v>
      </c>
      <c r="AV3024" s="14" t="s">
        <v>90</v>
      </c>
      <c r="AW3024" s="14" t="s">
        <v>36</v>
      </c>
      <c r="AX3024" s="14" t="s">
        <v>81</v>
      </c>
      <c r="AY3024" s="272" t="s">
        <v>215</v>
      </c>
    </row>
    <row r="3025" s="14" customFormat="1">
      <c r="A3025" s="14"/>
      <c r="B3025" s="262"/>
      <c r="C3025" s="263"/>
      <c r="D3025" s="233" t="s">
        <v>364</v>
      </c>
      <c r="E3025" s="264" t="s">
        <v>1</v>
      </c>
      <c r="F3025" s="265" t="s">
        <v>1533</v>
      </c>
      <c r="G3025" s="263"/>
      <c r="H3025" s="266">
        <v>-1.3999999999999999</v>
      </c>
      <c r="I3025" s="267"/>
      <c r="J3025" s="263"/>
      <c r="K3025" s="263"/>
      <c r="L3025" s="268"/>
      <c r="M3025" s="269"/>
      <c r="N3025" s="270"/>
      <c r="O3025" s="270"/>
      <c r="P3025" s="270"/>
      <c r="Q3025" s="270"/>
      <c r="R3025" s="270"/>
      <c r="S3025" s="270"/>
      <c r="T3025" s="271"/>
      <c r="U3025" s="14"/>
      <c r="V3025" s="14"/>
      <c r="W3025" s="14"/>
      <c r="X3025" s="14"/>
      <c r="Y3025" s="14"/>
      <c r="Z3025" s="14"/>
      <c r="AA3025" s="14"/>
      <c r="AB3025" s="14"/>
      <c r="AC3025" s="14"/>
      <c r="AD3025" s="14"/>
      <c r="AE3025" s="14"/>
      <c r="AT3025" s="272" t="s">
        <v>364</v>
      </c>
      <c r="AU3025" s="272" t="s">
        <v>90</v>
      </c>
      <c r="AV3025" s="14" t="s">
        <v>90</v>
      </c>
      <c r="AW3025" s="14" t="s">
        <v>36</v>
      </c>
      <c r="AX3025" s="14" t="s">
        <v>81</v>
      </c>
      <c r="AY3025" s="272" t="s">
        <v>215</v>
      </c>
    </row>
    <row r="3026" s="15" customFormat="1">
      <c r="A3026" s="15"/>
      <c r="B3026" s="273"/>
      <c r="C3026" s="274"/>
      <c r="D3026" s="233" t="s">
        <v>364</v>
      </c>
      <c r="E3026" s="275" t="s">
        <v>1</v>
      </c>
      <c r="F3026" s="276" t="s">
        <v>368</v>
      </c>
      <c r="G3026" s="274"/>
      <c r="H3026" s="277">
        <v>2.4500000000000002</v>
      </c>
      <c r="I3026" s="278"/>
      <c r="J3026" s="274"/>
      <c r="K3026" s="274"/>
      <c r="L3026" s="279"/>
      <c r="M3026" s="280"/>
      <c r="N3026" s="281"/>
      <c r="O3026" s="281"/>
      <c r="P3026" s="281"/>
      <c r="Q3026" s="281"/>
      <c r="R3026" s="281"/>
      <c r="S3026" s="281"/>
      <c r="T3026" s="282"/>
      <c r="U3026" s="15"/>
      <c r="V3026" s="15"/>
      <c r="W3026" s="15"/>
      <c r="X3026" s="15"/>
      <c r="Y3026" s="15"/>
      <c r="Z3026" s="15"/>
      <c r="AA3026" s="15"/>
      <c r="AB3026" s="15"/>
      <c r="AC3026" s="15"/>
      <c r="AD3026" s="15"/>
      <c r="AE3026" s="15"/>
      <c r="AT3026" s="283" t="s">
        <v>364</v>
      </c>
      <c r="AU3026" s="283" t="s">
        <v>90</v>
      </c>
      <c r="AV3026" s="15" t="s">
        <v>214</v>
      </c>
      <c r="AW3026" s="15" t="s">
        <v>36</v>
      </c>
      <c r="AX3026" s="15" t="s">
        <v>88</v>
      </c>
      <c r="AY3026" s="283" t="s">
        <v>215</v>
      </c>
    </row>
    <row r="3027" s="2" customFormat="1" ht="24.15" customHeight="1">
      <c r="A3027" s="39"/>
      <c r="B3027" s="40"/>
      <c r="C3027" s="220" t="s">
        <v>2867</v>
      </c>
      <c r="D3027" s="220" t="s">
        <v>216</v>
      </c>
      <c r="E3027" s="221" t="s">
        <v>2868</v>
      </c>
      <c r="F3027" s="222" t="s">
        <v>2869</v>
      </c>
      <c r="G3027" s="223" t="s">
        <v>716</v>
      </c>
      <c r="H3027" s="224">
        <v>1</v>
      </c>
      <c r="I3027" s="225"/>
      <c r="J3027" s="226">
        <f>ROUND(I3027*H3027,2)</f>
        <v>0</v>
      </c>
      <c r="K3027" s="222" t="s">
        <v>359</v>
      </c>
      <c r="L3027" s="45"/>
      <c r="M3027" s="227" t="s">
        <v>1</v>
      </c>
      <c r="N3027" s="228" t="s">
        <v>46</v>
      </c>
      <c r="O3027" s="92"/>
      <c r="P3027" s="229">
        <f>O3027*H3027</f>
        <v>0</v>
      </c>
      <c r="Q3027" s="229">
        <v>0.03058</v>
      </c>
      <c r="R3027" s="229">
        <f>Q3027*H3027</f>
        <v>0.03058</v>
      </c>
      <c r="S3027" s="229">
        <v>0</v>
      </c>
      <c r="T3027" s="230">
        <f>S3027*H3027</f>
        <v>0</v>
      </c>
      <c r="U3027" s="39"/>
      <c r="V3027" s="39"/>
      <c r="W3027" s="39"/>
      <c r="X3027" s="39"/>
      <c r="Y3027" s="39"/>
      <c r="Z3027" s="39"/>
      <c r="AA3027" s="39"/>
      <c r="AB3027" s="39"/>
      <c r="AC3027" s="39"/>
      <c r="AD3027" s="39"/>
      <c r="AE3027" s="39"/>
      <c r="AR3027" s="231" t="s">
        <v>291</v>
      </c>
      <c r="AT3027" s="231" t="s">
        <v>216</v>
      </c>
      <c r="AU3027" s="231" t="s">
        <v>90</v>
      </c>
      <c r="AY3027" s="18" t="s">
        <v>215</v>
      </c>
      <c r="BE3027" s="232">
        <f>IF(N3027="základní",J3027,0)</f>
        <v>0</v>
      </c>
      <c r="BF3027" s="232">
        <f>IF(N3027="snížená",J3027,0)</f>
        <v>0</v>
      </c>
      <c r="BG3027" s="232">
        <f>IF(N3027="zákl. přenesená",J3027,0)</f>
        <v>0</v>
      </c>
      <c r="BH3027" s="232">
        <f>IF(N3027="sníž. přenesená",J3027,0)</f>
        <v>0</v>
      </c>
      <c r="BI3027" s="232">
        <f>IF(N3027="nulová",J3027,0)</f>
        <v>0</v>
      </c>
      <c r="BJ3027" s="18" t="s">
        <v>88</v>
      </c>
      <c r="BK3027" s="232">
        <f>ROUND(I3027*H3027,2)</f>
        <v>0</v>
      </c>
      <c r="BL3027" s="18" t="s">
        <v>291</v>
      </c>
      <c r="BM3027" s="231" t="s">
        <v>2870</v>
      </c>
    </row>
    <row r="3028" s="2" customFormat="1">
      <c r="A3028" s="39"/>
      <c r="B3028" s="40"/>
      <c r="C3028" s="41"/>
      <c r="D3028" s="233" t="s">
        <v>221</v>
      </c>
      <c r="E3028" s="41"/>
      <c r="F3028" s="234" t="s">
        <v>2871</v>
      </c>
      <c r="G3028" s="41"/>
      <c r="H3028" s="41"/>
      <c r="I3028" s="235"/>
      <c r="J3028" s="41"/>
      <c r="K3028" s="41"/>
      <c r="L3028" s="45"/>
      <c r="M3028" s="236"/>
      <c r="N3028" s="237"/>
      <c r="O3028" s="92"/>
      <c r="P3028" s="92"/>
      <c r="Q3028" s="92"/>
      <c r="R3028" s="92"/>
      <c r="S3028" s="92"/>
      <c r="T3028" s="93"/>
      <c r="U3028" s="39"/>
      <c r="V3028" s="39"/>
      <c r="W3028" s="39"/>
      <c r="X3028" s="39"/>
      <c r="Y3028" s="39"/>
      <c r="Z3028" s="39"/>
      <c r="AA3028" s="39"/>
      <c r="AB3028" s="39"/>
      <c r="AC3028" s="39"/>
      <c r="AD3028" s="39"/>
      <c r="AE3028" s="39"/>
      <c r="AT3028" s="18" t="s">
        <v>221</v>
      </c>
      <c r="AU3028" s="18" t="s">
        <v>90</v>
      </c>
    </row>
    <row r="3029" s="2" customFormat="1">
      <c r="A3029" s="39"/>
      <c r="B3029" s="40"/>
      <c r="C3029" s="41"/>
      <c r="D3029" s="250" t="s">
        <v>362</v>
      </c>
      <c r="E3029" s="41"/>
      <c r="F3029" s="251" t="s">
        <v>2872</v>
      </c>
      <c r="G3029" s="41"/>
      <c r="H3029" s="41"/>
      <c r="I3029" s="235"/>
      <c r="J3029" s="41"/>
      <c r="K3029" s="41"/>
      <c r="L3029" s="45"/>
      <c r="M3029" s="236"/>
      <c r="N3029" s="237"/>
      <c r="O3029" s="92"/>
      <c r="P3029" s="92"/>
      <c r="Q3029" s="92"/>
      <c r="R3029" s="92"/>
      <c r="S3029" s="92"/>
      <c r="T3029" s="93"/>
      <c r="U3029" s="39"/>
      <c r="V3029" s="39"/>
      <c r="W3029" s="39"/>
      <c r="X3029" s="39"/>
      <c r="Y3029" s="39"/>
      <c r="Z3029" s="39"/>
      <c r="AA3029" s="39"/>
      <c r="AB3029" s="39"/>
      <c r="AC3029" s="39"/>
      <c r="AD3029" s="39"/>
      <c r="AE3029" s="39"/>
      <c r="AT3029" s="18" t="s">
        <v>362</v>
      </c>
      <c r="AU3029" s="18" t="s">
        <v>90</v>
      </c>
    </row>
    <row r="3030" s="2" customFormat="1" ht="24.15" customHeight="1">
      <c r="A3030" s="39"/>
      <c r="B3030" s="40"/>
      <c r="C3030" s="220" t="s">
        <v>2873</v>
      </c>
      <c r="D3030" s="220" t="s">
        <v>216</v>
      </c>
      <c r="E3030" s="221" t="s">
        <v>2874</v>
      </c>
      <c r="F3030" s="222" t="s">
        <v>2875</v>
      </c>
      <c r="G3030" s="223" t="s">
        <v>583</v>
      </c>
      <c r="H3030" s="224">
        <v>5.8150000000000004</v>
      </c>
      <c r="I3030" s="225"/>
      <c r="J3030" s="226">
        <f>ROUND(I3030*H3030,2)</f>
        <v>0</v>
      </c>
      <c r="K3030" s="222" t="s">
        <v>359</v>
      </c>
      <c r="L3030" s="45"/>
      <c r="M3030" s="227" t="s">
        <v>1</v>
      </c>
      <c r="N3030" s="228" t="s">
        <v>46</v>
      </c>
      <c r="O3030" s="92"/>
      <c r="P3030" s="229">
        <f>O3030*H3030</f>
        <v>0</v>
      </c>
      <c r="Q3030" s="229">
        <v>0</v>
      </c>
      <c r="R3030" s="229">
        <f>Q3030*H3030</f>
        <v>0</v>
      </c>
      <c r="S3030" s="229">
        <v>0</v>
      </c>
      <c r="T3030" s="230">
        <f>S3030*H3030</f>
        <v>0</v>
      </c>
      <c r="U3030" s="39"/>
      <c r="V3030" s="39"/>
      <c r="W3030" s="39"/>
      <c r="X3030" s="39"/>
      <c r="Y3030" s="39"/>
      <c r="Z3030" s="39"/>
      <c r="AA3030" s="39"/>
      <c r="AB3030" s="39"/>
      <c r="AC3030" s="39"/>
      <c r="AD3030" s="39"/>
      <c r="AE3030" s="39"/>
      <c r="AR3030" s="231" t="s">
        <v>291</v>
      </c>
      <c r="AT3030" s="231" t="s">
        <v>216</v>
      </c>
      <c r="AU3030" s="231" t="s">
        <v>90</v>
      </c>
      <c r="AY3030" s="18" t="s">
        <v>215</v>
      </c>
      <c r="BE3030" s="232">
        <f>IF(N3030="základní",J3030,0)</f>
        <v>0</v>
      </c>
      <c r="BF3030" s="232">
        <f>IF(N3030="snížená",J3030,0)</f>
        <v>0</v>
      </c>
      <c r="BG3030" s="232">
        <f>IF(N3030="zákl. přenesená",J3030,0)</f>
        <v>0</v>
      </c>
      <c r="BH3030" s="232">
        <f>IF(N3030="sníž. přenesená",J3030,0)</f>
        <v>0</v>
      </c>
      <c r="BI3030" s="232">
        <f>IF(N3030="nulová",J3030,0)</f>
        <v>0</v>
      </c>
      <c r="BJ3030" s="18" t="s">
        <v>88</v>
      </c>
      <c r="BK3030" s="232">
        <f>ROUND(I3030*H3030,2)</f>
        <v>0</v>
      </c>
      <c r="BL3030" s="18" t="s">
        <v>291</v>
      </c>
      <c r="BM3030" s="231" t="s">
        <v>2876</v>
      </c>
    </row>
    <row r="3031" s="2" customFormat="1">
      <c r="A3031" s="39"/>
      <c r="B3031" s="40"/>
      <c r="C3031" s="41"/>
      <c r="D3031" s="233" t="s">
        <v>221</v>
      </c>
      <c r="E3031" s="41"/>
      <c r="F3031" s="234" t="s">
        <v>2877</v>
      </c>
      <c r="G3031" s="41"/>
      <c r="H3031" s="41"/>
      <c r="I3031" s="235"/>
      <c r="J3031" s="41"/>
      <c r="K3031" s="41"/>
      <c r="L3031" s="45"/>
      <c r="M3031" s="236"/>
      <c r="N3031" s="237"/>
      <c r="O3031" s="92"/>
      <c r="P3031" s="92"/>
      <c r="Q3031" s="92"/>
      <c r="R3031" s="92"/>
      <c r="S3031" s="92"/>
      <c r="T3031" s="93"/>
      <c r="U3031" s="39"/>
      <c r="V3031" s="39"/>
      <c r="W3031" s="39"/>
      <c r="X3031" s="39"/>
      <c r="Y3031" s="39"/>
      <c r="Z3031" s="39"/>
      <c r="AA3031" s="39"/>
      <c r="AB3031" s="39"/>
      <c r="AC3031" s="39"/>
      <c r="AD3031" s="39"/>
      <c r="AE3031" s="39"/>
      <c r="AT3031" s="18" t="s">
        <v>221</v>
      </c>
      <c r="AU3031" s="18" t="s">
        <v>90</v>
      </c>
    </row>
    <row r="3032" s="2" customFormat="1">
      <c r="A3032" s="39"/>
      <c r="B3032" s="40"/>
      <c r="C3032" s="41"/>
      <c r="D3032" s="250" t="s">
        <v>362</v>
      </c>
      <c r="E3032" s="41"/>
      <c r="F3032" s="251" t="s">
        <v>2878</v>
      </c>
      <c r="G3032" s="41"/>
      <c r="H3032" s="41"/>
      <c r="I3032" s="235"/>
      <c r="J3032" s="41"/>
      <c r="K3032" s="41"/>
      <c r="L3032" s="45"/>
      <c r="M3032" s="236"/>
      <c r="N3032" s="237"/>
      <c r="O3032" s="92"/>
      <c r="P3032" s="92"/>
      <c r="Q3032" s="92"/>
      <c r="R3032" s="92"/>
      <c r="S3032" s="92"/>
      <c r="T3032" s="93"/>
      <c r="U3032" s="39"/>
      <c r="V3032" s="39"/>
      <c r="W3032" s="39"/>
      <c r="X3032" s="39"/>
      <c r="Y3032" s="39"/>
      <c r="Z3032" s="39"/>
      <c r="AA3032" s="39"/>
      <c r="AB3032" s="39"/>
      <c r="AC3032" s="39"/>
      <c r="AD3032" s="39"/>
      <c r="AE3032" s="39"/>
      <c r="AT3032" s="18" t="s">
        <v>362</v>
      </c>
      <c r="AU3032" s="18" t="s">
        <v>90</v>
      </c>
    </row>
    <row r="3033" s="11" customFormat="1" ht="22.8" customHeight="1">
      <c r="A3033" s="11"/>
      <c r="B3033" s="206"/>
      <c r="C3033" s="207"/>
      <c r="D3033" s="208" t="s">
        <v>80</v>
      </c>
      <c r="E3033" s="248" t="s">
        <v>2879</v>
      </c>
      <c r="F3033" s="248" t="s">
        <v>2880</v>
      </c>
      <c r="G3033" s="207"/>
      <c r="H3033" s="207"/>
      <c r="I3033" s="210"/>
      <c r="J3033" s="249">
        <f>BK3033</f>
        <v>0</v>
      </c>
      <c r="K3033" s="207"/>
      <c r="L3033" s="212"/>
      <c r="M3033" s="213"/>
      <c r="N3033" s="214"/>
      <c r="O3033" s="214"/>
      <c r="P3033" s="215">
        <f>SUM(P3034:P3054)</f>
        <v>0</v>
      </c>
      <c r="Q3033" s="214"/>
      <c r="R3033" s="215">
        <f>SUM(R3034:R3054)</f>
        <v>0.2072232</v>
      </c>
      <c r="S3033" s="214"/>
      <c r="T3033" s="216">
        <f>SUM(T3034:T3054)</f>
        <v>0</v>
      </c>
      <c r="U3033" s="11"/>
      <c r="V3033" s="11"/>
      <c r="W3033" s="11"/>
      <c r="X3033" s="11"/>
      <c r="Y3033" s="11"/>
      <c r="Z3033" s="11"/>
      <c r="AA3033" s="11"/>
      <c r="AB3033" s="11"/>
      <c r="AC3033" s="11"/>
      <c r="AD3033" s="11"/>
      <c r="AE3033" s="11"/>
      <c r="AR3033" s="217" t="s">
        <v>90</v>
      </c>
      <c r="AT3033" s="218" t="s">
        <v>80</v>
      </c>
      <c r="AU3033" s="218" t="s">
        <v>88</v>
      </c>
      <c r="AY3033" s="217" t="s">
        <v>215</v>
      </c>
      <c r="BK3033" s="219">
        <f>SUM(BK3034:BK3054)</f>
        <v>0</v>
      </c>
    </row>
    <row r="3034" s="2" customFormat="1" ht="24.15" customHeight="1">
      <c r="A3034" s="39"/>
      <c r="B3034" s="40"/>
      <c r="C3034" s="220" t="s">
        <v>2881</v>
      </c>
      <c r="D3034" s="220" t="s">
        <v>216</v>
      </c>
      <c r="E3034" s="221" t="s">
        <v>2882</v>
      </c>
      <c r="F3034" s="222" t="s">
        <v>2883</v>
      </c>
      <c r="G3034" s="223" t="s">
        <v>797</v>
      </c>
      <c r="H3034" s="224">
        <v>32.039999999999999</v>
      </c>
      <c r="I3034" s="225"/>
      <c r="J3034" s="226">
        <f>ROUND(I3034*H3034,2)</f>
        <v>0</v>
      </c>
      <c r="K3034" s="222" t="s">
        <v>359</v>
      </c>
      <c r="L3034" s="45"/>
      <c r="M3034" s="227" t="s">
        <v>1</v>
      </c>
      <c r="N3034" s="228" t="s">
        <v>46</v>
      </c>
      <c r="O3034" s="92"/>
      <c r="P3034" s="229">
        <f>O3034*H3034</f>
        <v>0</v>
      </c>
      <c r="Q3034" s="229">
        <v>0.00362</v>
      </c>
      <c r="R3034" s="229">
        <f>Q3034*H3034</f>
        <v>0.1159848</v>
      </c>
      <c r="S3034" s="229">
        <v>0</v>
      </c>
      <c r="T3034" s="230">
        <f>S3034*H3034</f>
        <v>0</v>
      </c>
      <c r="U3034" s="39"/>
      <c r="V3034" s="39"/>
      <c r="W3034" s="39"/>
      <c r="X3034" s="39"/>
      <c r="Y3034" s="39"/>
      <c r="Z3034" s="39"/>
      <c r="AA3034" s="39"/>
      <c r="AB3034" s="39"/>
      <c r="AC3034" s="39"/>
      <c r="AD3034" s="39"/>
      <c r="AE3034" s="39"/>
      <c r="AR3034" s="231" t="s">
        <v>291</v>
      </c>
      <c r="AT3034" s="231" t="s">
        <v>216</v>
      </c>
      <c r="AU3034" s="231" t="s">
        <v>90</v>
      </c>
      <c r="AY3034" s="18" t="s">
        <v>215</v>
      </c>
      <c r="BE3034" s="232">
        <f>IF(N3034="základní",J3034,0)</f>
        <v>0</v>
      </c>
      <c r="BF3034" s="232">
        <f>IF(N3034="snížená",J3034,0)</f>
        <v>0</v>
      </c>
      <c r="BG3034" s="232">
        <f>IF(N3034="zákl. přenesená",J3034,0)</f>
        <v>0</v>
      </c>
      <c r="BH3034" s="232">
        <f>IF(N3034="sníž. přenesená",J3034,0)</f>
        <v>0</v>
      </c>
      <c r="BI3034" s="232">
        <f>IF(N3034="nulová",J3034,0)</f>
        <v>0</v>
      </c>
      <c r="BJ3034" s="18" t="s">
        <v>88</v>
      </c>
      <c r="BK3034" s="232">
        <f>ROUND(I3034*H3034,2)</f>
        <v>0</v>
      </c>
      <c r="BL3034" s="18" t="s">
        <v>291</v>
      </c>
      <c r="BM3034" s="231" t="s">
        <v>2884</v>
      </c>
    </row>
    <row r="3035" s="2" customFormat="1">
      <c r="A3035" s="39"/>
      <c r="B3035" s="40"/>
      <c r="C3035" s="41"/>
      <c r="D3035" s="233" t="s">
        <v>221</v>
      </c>
      <c r="E3035" s="41"/>
      <c r="F3035" s="234" t="s">
        <v>2885</v>
      </c>
      <c r="G3035" s="41"/>
      <c r="H3035" s="41"/>
      <c r="I3035" s="235"/>
      <c r="J3035" s="41"/>
      <c r="K3035" s="41"/>
      <c r="L3035" s="45"/>
      <c r="M3035" s="236"/>
      <c r="N3035" s="237"/>
      <c r="O3035" s="92"/>
      <c r="P3035" s="92"/>
      <c r="Q3035" s="92"/>
      <c r="R3035" s="92"/>
      <c r="S3035" s="92"/>
      <c r="T3035" s="93"/>
      <c r="U3035" s="39"/>
      <c r="V3035" s="39"/>
      <c r="W3035" s="39"/>
      <c r="X3035" s="39"/>
      <c r="Y3035" s="39"/>
      <c r="Z3035" s="39"/>
      <c r="AA3035" s="39"/>
      <c r="AB3035" s="39"/>
      <c r="AC3035" s="39"/>
      <c r="AD3035" s="39"/>
      <c r="AE3035" s="39"/>
      <c r="AT3035" s="18" t="s">
        <v>221</v>
      </c>
      <c r="AU3035" s="18" t="s">
        <v>90</v>
      </c>
    </row>
    <row r="3036" s="2" customFormat="1">
      <c r="A3036" s="39"/>
      <c r="B3036" s="40"/>
      <c r="C3036" s="41"/>
      <c r="D3036" s="250" t="s">
        <v>362</v>
      </c>
      <c r="E3036" s="41"/>
      <c r="F3036" s="251" t="s">
        <v>2886</v>
      </c>
      <c r="G3036" s="41"/>
      <c r="H3036" s="41"/>
      <c r="I3036" s="235"/>
      <c r="J3036" s="41"/>
      <c r="K3036" s="41"/>
      <c r="L3036" s="45"/>
      <c r="M3036" s="236"/>
      <c r="N3036" s="237"/>
      <c r="O3036" s="92"/>
      <c r="P3036" s="92"/>
      <c r="Q3036" s="92"/>
      <c r="R3036" s="92"/>
      <c r="S3036" s="92"/>
      <c r="T3036" s="93"/>
      <c r="U3036" s="39"/>
      <c r="V3036" s="39"/>
      <c r="W3036" s="39"/>
      <c r="X3036" s="39"/>
      <c r="Y3036" s="39"/>
      <c r="Z3036" s="39"/>
      <c r="AA3036" s="39"/>
      <c r="AB3036" s="39"/>
      <c r="AC3036" s="39"/>
      <c r="AD3036" s="39"/>
      <c r="AE3036" s="39"/>
      <c r="AT3036" s="18" t="s">
        <v>362</v>
      </c>
      <c r="AU3036" s="18" t="s">
        <v>90</v>
      </c>
    </row>
    <row r="3037" s="13" customFormat="1">
      <c r="A3037" s="13"/>
      <c r="B3037" s="252"/>
      <c r="C3037" s="253"/>
      <c r="D3037" s="233" t="s">
        <v>364</v>
      </c>
      <c r="E3037" s="254" t="s">
        <v>1</v>
      </c>
      <c r="F3037" s="255" t="s">
        <v>2887</v>
      </c>
      <c r="G3037" s="253"/>
      <c r="H3037" s="254" t="s">
        <v>1</v>
      </c>
      <c r="I3037" s="256"/>
      <c r="J3037" s="253"/>
      <c r="K3037" s="253"/>
      <c r="L3037" s="257"/>
      <c r="M3037" s="258"/>
      <c r="N3037" s="259"/>
      <c r="O3037" s="259"/>
      <c r="P3037" s="259"/>
      <c r="Q3037" s="259"/>
      <c r="R3037" s="259"/>
      <c r="S3037" s="259"/>
      <c r="T3037" s="260"/>
      <c r="U3037" s="13"/>
      <c r="V3037" s="13"/>
      <c r="W3037" s="13"/>
      <c r="X3037" s="13"/>
      <c r="Y3037" s="13"/>
      <c r="Z3037" s="13"/>
      <c r="AA3037" s="13"/>
      <c r="AB3037" s="13"/>
      <c r="AC3037" s="13"/>
      <c r="AD3037" s="13"/>
      <c r="AE3037" s="13"/>
      <c r="AT3037" s="261" t="s">
        <v>364</v>
      </c>
      <c r="AU3037" s="261" t="s">
        <v>90</v>
      </c>
      <c r="AV3037" s="13" t="s">
        <v>88</v>
      </c>
      <c r="AW3037" s="13" t="s">
        <v>36</v>
      </c>
      <c r="AX3037" s="13" t="s">
        <v>81</v>
      </c>
      <c r="AY3037" s="261" t="s">
        <v>215</v>
      </c>
    </row>
    <row r="3038" s="14" customFormat="1">
      <c r="A3038" s="14"/>
      <c r="B3038" s="262"/>
      <c r="C3038" s="263"/>
      <c r="D3038" s="233" t="s">
        <v>364</v>
      </c>
      <c r="E3038" s="264" t="s">
        <v>1</v>
      </c>
      <c r="F3038" s="265" t="s">
        <v>2888</v>
      </c>
      <c r="G3038" s="263"/>
      <c r="H3038" s="266">
        <v>1.26</v>
      </c>
      <c r="I3038" s="267"/>
      <c r="J3038" s="263"/>
      <c r="K3038" s="263"/>
      <c r="L3038" s="268"/>
      <c r="M3038" s="269"/>
      <c r="N3038" s="270"/>
      <c r="O3038" s="270"/>
      <c r="P3038" s="270"/>
      <c r="Q3038" s="270"/>
      <c r="R3038" s="270"/>
      <c r="S3038" s="270"/>
      <c r="T3038" s="271"/>
      <c r="U3038" s="14"/>
      <c r="V3038" s="14"/>
      <c r="W3038" s="14"/>
      <c r="X3038" s="14"/>
      <c r="Y3038" s="14"/>
      <c r="Z3038" s="14"/>
      <c r="AA3038" s="14"/>
      <c r="AB3038" s="14"/>
      <c r="AC3038" s="14"/>
      <c r="AD3038" s="14"/>
      <c r="AE3038" s="14"/>
      <c r="AT3038" s="272" t="s">
        <v>364</v>
      </c>
      <c r="AU3038" s="272" t="s">
        <v>90</v>
      </c>
      <c r="AV3038" s="14" t="s">
        <v>90</v>
      </c>
      <c r="AW3038" s="14" t="s">
        <v>36</v>
      </c>
      <c r="AX3038" s="14" t="s">
        <v>81</v>
      </c>
      <c r="AY3038" s="272" t="s">
        <v>215</v>
      </c>
    </row>
    <row r="3039" s="14" customFormat="1">
      <c r="A3039" s="14"/>
      <c r="B3039" s="262"/>
      <c r="C3039" s="263"/>
      <c r="D3039" s="233" t="s">
        <v>364</v>
      </c>
      <c r="E3039" s="264" t="s">
        <v>1</v>
      </c>
      <c r="F3039" s="265" t="s">
        <v>2889</v>
      </c>
      <c r="G3039" s="263"/>
      <c r="H3039" s="266">
        <v>27.059999999999999</v>
      </c>
      <c r="I3039" s="267"/>
      <c r="J3039" s="263"/>
      <c r="K3039" s="263"/>
      <c r="L3039" s="268"/>
      <c r="M3039" s="269"/>
      <c r="N3039" s="270"/>
      <c r="O3039" s="270"/>
      <c r="P3039" s="270"/>
      <c r="Q3039" s="270"/>
      <c r="R3039" s="270"/>
      <c r="S3039" s="270"/>
      <c r="T3039" s="271"/>
      <c r="U3039" s="14"/>
      <c r="V3039" s="14"/>
      <c r="W3039" s="14"/>
      <c r="X3039" s="14"/>
      <c r="Y3039" s="14"/>
      <c r="Z3039" s="14"/>
      <c r="AA3039" s="14"/>
      <c r="AB3039" s="14"/>
      <c r="AC3039" s="14"/>
      <c r="AD3039" s="14"/>
      <c r="AE3039" s="14"/>
      <c r="AT3039" s="272" t="s">
        <v>364</v>
      </c>
      <c r="AU3039" s="272" t="s">
        <v>90</v>
      </c>
      <c r="AV3039" s="14" t="s">
        <v>90</v>
      </c>
      <c r="AW3039" s="14" t="s">
        <v>36</v>
      </c>
      <c r="AX3039" s="14" t="s">
        <v>81</v>
      </c>
      <c r="AY3039" s="272" t="s">
        <v>215</v>
      </c>
    </row>
    <row r="3040" s="14" customFormat="1">
      <c r="A3040" s="14"/>
      <c r="B3040" s="262"/>
      <c r="C3040" s="263"/>
      <c r="D3040" s="233" t="s">
        <v>364</v>
      </c>
      <c r="E3040" s="264" t="s">
        <v>1</v>
      </c>
      <c r="F3040" s="265" t="s">
        <v>2890</v>
      </c>
      <c r="G3040" s="263"/>
      <c r="H3040" s="266">
        <v>3.7200000000000002</v>
      </c>
      <c r="I3040" s="267"/>
      <c r="J3040" s="263"/>
      <c r="K3040" s="263"/>
      <c r="L3040" s="268"/>
      <c r="M3040" s="269"/>
      <c r="N3040" s="270"/>
      <c r="O3040" s="270"/>
      <c r="P3040" s="270"/>
      <c r="Q3040" s="270"/>
      <c r="R3040" s="270"/>
      <c r="S3040" s="270"/>
      <c r="T3040" s="271"/>
      <c r="U3040" s="14"/>
      <c r="V3040" s="14"/>
      <c r="W3040" s="14"/>
      <c r="X3040" s="14"/>
      <c r="Y3040" s="14"/>
      <c r="Z3040" s="14"/>
      <c r="AA3040" s="14"/>
      <c r="AB3040" s="14"/>
      <c r="AC3040" s="14"/>
      <c r="AD3040" s="14"/>
      <c r="AE3040" s="14"/>
      <c r="AT3040" s="272" t="s">
        <v>364</v>
      </c>
      <c r="AU3040" s="272" t="s">
        <v>90</v>
      </c>
      <c r="AV3040" s="14" t="s">
        <v>90</v>
      </c>
      <c r="AW3040" s="14" t="s">
        <v>36</v>
      </c>
      <c r="AX3040" s="14" t="s">
        <v>81</v>
      </c>
      <c r="AY3040" s="272" t="s">
        <v>215</v>
      </c>
    </row>
    <row r="3041" s="15" customFormat="1">
      <c r="A3041" s="15"/>
      <c r="B3041" s="273"/>
      <c r="C3041" s="274"/>
      <c r="D3041" s="233" t="s">
        <v>364</v>
      </c>
      <c r="E3041" s="275" t="s">
        <v>1</v>
      </c>
      <c r="F3041" s="276" t="s">
        <v>368</v>
      </c>
      <c r="G3041" s="274"/>
      <c r="H3041" s="277">
        <v>32.039999999999999</v>
      </c>
      <c r="I3041" s="278"/>
      <c r="J3041" s="274"/>
      <c r="K3041" s="274"/>
      <c r="L3041" s="279"/>
      <c r="M3041" s="280"/>
      <c r="N3041" s="281"/>
      <c r="O3041" s="281"/>
      <c r="P3041" s="281"/>
      <c r="Q3041" s="281"/>
      <c r="R3041" s="281"/>
      <c r="S3041" s="281"/>
      <c r="T3041" s="282"/>
      <c r="U3041" s="15"/>
      <c r="V3041" s="15"/>
      <c r="W3041" s="15"/>
      <c r="X3041" s="15"/>
      <c r="Y3041" s="15"/>
      <c r="Z3041" s="15"/>
      <c r="AA3041" s="15"/>
      <c r="AB3041" s="15"/>
      <c r="AC3041" s="15"/>
      <c r="AD3041" s="15"/>
      <c r="AE3041" s="15"/>
      <c r="AT3041" s="283" t="s">
        <v>364</v>
      </c>
      <c r="AU3041" s="283" t="s">
        <v>90</v>
      </c>
      <c r="AV3041" s="15" t="s">
        <v>214</v>
      </c>
      <c r="AW3041" s="15" t="s">
        <v>36</v>
      </c>
      <c r="AX3041" s="15" t="s">
        <v>88</v>
      </c>
      <c r="AY3041" s="283" t="s">
        <v>215</v>
      </c>
    </row>
    <row r="3042" s="2" customFormat="1" ht="24.15" customHeight="1">
      <c r="A3042" s="39"/>
      <c r="B3042" s="40"/>
      <c r="C3042" s="220" t="s">
        <v>2891</v>
      </c>
      <c r="D3042" s="220" t="s">
        <v>216</v>
      </c>
      <c r="E3042" s="221" t="s">
        <v>2892</v>
      </c>
      <c r="F3042" s="222" t="s">
        <v>2893</v>
      </c>
      <c r="G3042" s="223" t="s">
        <v>797</v>
      </c>
      <c r="H3042" s="224">
        <v>21.120000000000001</v>
      </c>
      <c r="I3042" s="225"/>
      <c r="J3042" s="226">
        <f>ROUND(I3042*H3042,2)</f>
        <v>0</v>
      </c>
      <c r="K3042" s="222" t="s">
        <v>359</v>
      </c>
      <c r="L3042" s="45"/>
      <c r="M3042" s="227" t="s">
        <v>1</v>
      </c>
      <c r="N3042" s="228" t="s">
        <v>46</v>
      </c>
      <c r="O3042" s="92"/>
      <c r="P3042" s="229">
        <f>O3042*H3042</f>
        <v>0</v>
      </c>
      <c r="Q3042" s="229">
        <v>0.0043200000000000001</v>
      </c>
      <c r="R3042" s="229">
        <f>Q3042*H3042</f>
        <v>0.091238400000000011</v>
      </c>
      <c r="S3042" s="229">
        <v>0</v>
      </c>
      <c r="T3042" s="230">
        <f>S3042*H3042</f>
        <v>0</v>
      </c>
      <c r="U3042" s="39"/>
      <c r="V3042" s="39"/>
      <c r="W3042" s="39"/>
      <c r="X3042" s="39"/>
      <c r="Y3042" s="39"/>
      <c r="Z3042" s="39"/>
      <c r="AA3042" s="39"/>
      <c r="AB3042" s="39"/>
      <c r="AC3042" s="39"/>
      <c r="AD3042" s="39"/>
      <c r="AE3042" s="39"/>
      <c r="AR3042" s="231" t="s">
        <v>291</v>
      </c>
      <c r="AT3042" s="231" t="s">
        <v>216</v>
      </c>
      <c r="AU3042" s="231" t="s">
        <v>90</v>
      </c>
      <c r="AY3042" s="18" t="s">
        <v>215</v>
      </c>
      <c r="BE3042" s="232">
        <f>IF(N3042="základní",J3042,0)</f>
        <v>0</v>
      </c>
      <c r="BF3042" s="232">
        <f>IF(N3042="snížená",J3042,0)</f>
        <v>0</v>
      </c>
      <c r="BG3042" s="232">
        <f>IF(N3042="zákl. přenesená",J3042,0)</f>
        <v>0</v>
      </c>
      <c r="BH3042" s="232">
        <f>IF(N3042="sníž. přenesená",J3042,0)</f>
        <v>0</v>
      </c>
      <c r="BI3042" s="232">
        <f>IF(N3042="nulová",J3042,0)</f>
        <v>0</v>
      </c>
      <c r="BJ3042" s="18" t="s">
        <v>88</v>
      </c>
      <c r="BK3042" s="232">
        <f>ROUND(I3042*H3042,2)</f>
        <v>0</v>
      </c>
      <c r="BL3042" s="18" t="s">
        <v>291</v>
      </c>
      <c r="BM3042" s="231" t="s">
        <v>2894</v>
      </c>
    </row>
    <row r="3043" s="2" customFormat="1">
      <c r="A3043" s="39"/>
      <c r="B3043" s="40"/>
      <c r="C3043" s="41"/>
      <c r="D3043" s="233" t="s">
        <v>221</v>
      </c>
      <c r="E3043" s="41"/>
      <c r="F3043" s="234" t="s">
        <v>2895</v>
      </c>
      <c r="G3043" s="41"/>
      <c r="H3043" s="41"/>
      <c r="I3043" s="235"/>
      <c r="J3043" s="41"/>
      <c r="K3043" s="41"/>
      <c r="L3043" s="45"/>
      <c r="M3043" s="236"/>
      <c r="N3043" s="237"/>
      <c r="O3043" s="92"/>
      <c r="P3043" s="92"/>
      <c r="Q3043" s="92"/>
      <c r="R3043" s="92"/>
      <c r="S3043" s="92"/>
      <c r="T3043" s="93"/>
      <c r="U3043" s="39"/>
      <c r="V3043" s="39"/>
      <c r="W3043" s="39"/>
      <c r="X3043" s="39"/>
      <c r="Y3043" s="39"/>
      <c r="Z3043" s="39"/>
      <c r="AA3043" s="39"/>
      <c r="AB3043" s="39"/>
      <c r="AC3043" s="39"/>
      <c r="AD3043" s="39"/>
      <c r="AE3043" s="39"/>
      <c r="AT3043" s="18" t="s">
        <v>221</v>
      </c>
      <c r="AU3043" s="18" t="s">
        <v>90</v>
      </c>
    </row>
    <row r="3044" s="2" customFormat="1">
      <c r="A3044" s="39"/>
      <c r="B3044" s="40"/>
      <c r="C3044" s="41"/>
      <c r="D3044" s="250" t="s">
        <v>362</v>
      </c>
      <c r="E3044" s="41"/>
      <c r="F3044" s="251" t="s">
        <v>2896</v>
      </c>
      <c r="G3044" s="41"/>
      <c r="H3044" s="41"/>
      <c r="I3044" s="235"/>
      <c r="J3044" s="41"/>
      <c r="K3044" s="41"/>
      <c r="L3044" s="45"/>
      <c r="M3044" s="236"/>
      <c r="N3044" s="237"/>
      <c r="O3044" s="92"/>
      <c r="P3044" s="92"/>
      <c r="Q3044" s="92"/>
      <c r="R3044" s="92"/>
      <c r="S3044" s="92"/>
      <c r="T3044" s="93"/>
      <c r="U3044" s="39"/>
      <c r="V3044" s="39"/>
      <c r="W3044" s="39"/>
      <c r="X3044" s="39"/>
      <c r="Y3044" s="39"/>
      <c r="Z3044" s="39"/>
      <c r="AA3044" s="39"/>
      <c r="AB3044" s="39"/>
      <c r="AC3044" s="39"/>
      <c r="AD3044" s="39"/>
      <c r="AE3044" s="39"/>
      <c r="AT3044" s="18" t="s">
        <v>362</v>
      </c>
      <c r="AU3044" s="18" t="s">
        <v>90</v>
      </c>
    </row>
    <row r="3045" s="13" customFormat="1">
      <c r="A3045" s="13"/>
      <c r="B3045" s="252"/>
      <c r="C3045" s="253"/>
      <c r="D3045" s="233" t="s">
        <v>364</v>
      </c>
      <c r="E3045" s="254" t="s">
        <v>1</v>
      </c>
      <c r="F3045" s="255" t="s">
        <v>2897</v>
      </c>
      <c r="G3045" s="253"/>
      <c r="H3045" s="254" t="s">
        <v>1</v>
      </c>
      <c r="I3045" s="256"/>
      <c r="J3045" s="253"/>
      <c r="K3045" s="253"/>
      <c r="L3045" s="257"/>
      <c r="M3045" s="258"/>
      <c r="N3045" s="259"/>
      <c r="O3045" s="259"/>
      <c r="P3045" s="259"/>
      <c r="Q3045" s="259"/>
      <c r="R3045" s="259"/>
      <c r="S3045" s="259"/>
      <c r="T3045" s="260"/>
      <c r="U3045" s="13"/>
      <c r="V3045" s="13"/>
      <c r="W3045" s="13"/>
      <c r="X3045" s="13"/>
      <c r="Y3045" s="13"/>
      <c r="Z3045" s="13"/>
      <c r="AA3045" s="13"/>
      <c r="AB3045" s="13"/>
      <c r="AC3045" s="13"/>
      <c r="AD3045" s="13"/>
      <c r="AE3045" s="13"/>
      <c r="AT3045" s="261" t="s">
        <v>364</v>
      </c>
      <c r="AU3045" s="261" t="s">
        <v>90</v>
      </c>
      <c r="AV3045" s="13" t="s">
        <v>88</v>
      </c>
      <c r="AW3045" s="13" t="s">
        <v>36</v>
      </c>
      <c r="AX3045" s="13" t="s">
        <v>81</v>
      </c>
      <c r="AY3045" s="261" t="s">
        <v>215</v>
      </c>
    </row>
    <row r="3046" s="14" customFormat="1">
      <c r="A3046" s="14"/>
      <c r="B3046" s="262"/>
      <c r="C3046" s="263"/>
      <c r="D3046" s="233" t="s">
        <v>364</v>
      </c>
      <c r="E3046" s="264" t="s">
        <v>1</v>
      </c>
      <c r="F3046" s="265" t="s">
        <v>2898</v>
      </c>
      <c r="G3046" s="263"/>
      <c r="H3046" s="266">
        <v>8.8200000000000003</v>
      </c>
      <c r="I3046" s="267"/>
      <c r="J3046" s="263"/>
      <c r="K3046" s="263"/>
      <c r="L3046" s="268"/>
      <c r="M3046" s="269"/>
      <c r="N3046" s="270"/>
      <c r="O3046" s="270"/>
      <c r="P3046" s="270"/>
      <c r="Q3046" s="270"/>
      <c r="R3046" s="270"/>
      <c r="S3046" s="270"/>
      <c r="T3046" s="271"/>
      <c r="U3046" s="14"/>
      <c r="V3046" s="14"/>
      <c r="W3046" s="14"/>
      <c r="X3046" s="14"/>
      <c r="Y3046" s="14"/>
      <c r="Z3046" s="14"/>
      <c r="AA3046" s="14"/>
      <c r="AB3046" s="14"/>
      <c r="AC3046" s="14"/>
      <c r="AD3046" s="14"/>
      <c r="AE3046" s="14"/>
      <c r="AT3046" s="272" t="s">
        <v>364</v>
      </c>
      <c r="AU3046" s="272" t="s">
        <v>90</v>
      </c>
      <c r="AV3046" s="14" t="s">
        <v>90</v>
      </c>
      <c r="AW3046" s="14" t="s">
        <v>36</v>
      </c>
      <c r="AX3046" s="14" t="s">
        <v>81</v>
      </c>
      <c r="AY3046" s="272" t="s">
        <v>215</v>
      </c>
    </row>
    <row r="3047" s="14" customFormat="1">
      <c r="A3047" s="14"/>
      <c r="B3047" s="262"/>
      <c r="C3047" s="263"/>
      <c r="D3047" s="233" t="s">
        <v>364</v>
      </c>
      <c r="E3047" s="264" t="s">
        <v>1</v>
      </c>
      <c r="F3047" s="265" t="s">
        <v>2899</v>
      </c>
      <c r="G3047" s="263"/>
      <c r="H3047" s="266">
        <v>12.300000000000001</v>
      </c>
      <c r="I3047" s="267"/>
      <c r="J3047" s="263"/>
      <c r="K3047" s="263"/>
      <c r="L3047" s="268"/>
      <c r="M3047" s="269"/>
      <c r="N3047" s="270"/>
      <c r="O3047" s="270"/>
      <c r="P3047" s="270"/>
      <c r="Q3047" s="270"/>
      <c r="R3047" s="270"/>
      <c r="S3047" s="270"/>
      <c r="T3047" s="271"/>
      <c r="U3047" s="14"/>
      <c r="V3047" s="14"/>
      <c r="W3047" s="14"/>
      <c r="X3047" s="14"/>
      <c r="Y3047" s="14"/>
      <c r="Z3047" s="14"/>
      <c r="AA3047" s="14"/>
      <c r="AB3047" s="14"/>
      <c r="AC3047" s="14"/>
      <c r="AD3047" s="14"/>
      <c r="AE3047" s="14"/>
      <c r="AT3047" s="272" t="s">
        <v>364</v>
      </c>
      <c r="AU3047" s="272" t="s">
        <v>90</v>
      </c>
      <c r="AV3047" s="14" t="s">
        <v>90</v>
      </c>
      <c r="AW3047" s="14" t="s">
        <v>36</v>
      </c>
      <c r="AX3047" s="14" t="s">
        <v>81</v>
      </c>
      <c r="AY3047" s="272" t="s">
        <v>215</v>
      </c>
    </row>
    <row r="3048" s="15" customFormat="1">
      <c r="A3048" s="15"/>
      <c r="B3048" s="273"/>
      <c r="C3048" s="274"/>
      <c r="D3048" s="233" t="s">
        <v>364</v>
      </c>
      <c r="E3048" s="275" t="s">
        <v>1</v>
      </c>
      <c r="F3048" s="276" t="s">
        <v>368</v>
      </c>
      <c r="G3048" s="274"/>
      <c r="H3048" s="277">
        <v>21.120000000000001</v>
      </c>
      <c r="I3048" s="278"/>
      <c r="J3048" s="274"/>
      <c r="K3048" s="274"/>
      <c r="L3048" s="279"/>
      <c r="M3048" s="280"/>
      <c r="N3048" s="281"/>
      <c r="O3048" s="281"/>
      <c r="P3048" s="281"/>
      <c r="Q3048" s="281"/>
      <c r="R3048" s="281"/>
      <c r="S3048" s="281"/>
      <c r="T3048" s="282"/>
      <c r="U3048" s="15"/>
      <c r="V3048" s="15"/>
      <c r="W3048" s="15"/>
      <c r="X3048" s="15"/>
      <c r="Y3048" s="15"/>
      <c r="Z3048" s="15"/>
      <c r="AA3048" s="15"/>
      <c r="AB3048" s="15"/>
      <c r="AC3048" s="15"/>
      <c r="AD3048" s="15"/>
      <c r="AE3048" s="15"/>
      <c r="AT3048" s="283" t="s">
        <v>364</v>
      </c>
      <c r="AU3048" s="283" t="s">
        <v>90</v>
      </c>
      <c r="AV3048" s="15" t="s">
        <v>214</v>
      </c>
      <c r="AW3048" s="15" t="s">
        <v>36</v>
      </c>
      <c r="AX3048" s="15" t="s">
        <v>88</v>
      </c>
      <c r="AY3048" s="283" t="s">
        <v>215</v>
      </c>
    </row>
    <row r="3049" s="2" customFormat="1" ht="16.5" customHeight="1">
      <c r="A3049" s="39"/>
      <c r="B3049" s="40"/>
      <c r="C3049" s="220" t="s">
        <v>2900</v>
      </c>
      <c r="D3049" s="220" t="s">
        <v>216</v>
      </c>
      <c r="E3049" s="221" t="s">
        <v>2901</v>
      </c>
      <c r="F3049" s="222" t="s">
        <v>2902</v>
      </c>
      <c r="G3049" s="223" t="s">
        <v>2903</v>
      </c>
      <c r="H3049" s="224">
        <v>26</v>
      </c>
      <c r="I3049" s="225"/>
      <c r="J3049" s="226">
        <f>ROUND(I3049*H3049,2)</f>
        <v>0</v>
      </c>
      <c r="K3049" s="222" t="s">
        <v>1</v>
      </c>
      <c r="L3049" s="45"/>
      <c r="M3049" s="227" t="s">
        <v>1</v>
      </c>
      <c r="N3049" s="228" t="s">
        <v>46</v>
      </c>
      <c r="O3049" s="92"/>
      <c r="P3049" s="229">
        <f>O3049*H3049</f>
        <v>0</v>
      </c>
      <c r="Q3049" s="229">
        <v>0</v>
      </c>
      <c r="R3049" s="229">
        <f>Q3049*H3049</f>
        <v>0</v>
      </c>
      <c r="S3049" s="229">
        <v>0</v>
      </c>
      <c r="T3049" s="230">
        <f>S3049*H3049</f>
        <v>0</v>
      </c>
      <c r="U3049" s="39"/>
      <c r="V3049" s="39"/>
      <c r="W3049" s="39"/>
      <c r="X3049" s="39"/>
      <c r="Y3049" s="39"/>
      <c r="Z3049" s="39"/>
      <c r="AA3049" s="39"/>
      <c r="AB3049" s="39"/>
      <c r="AC3049" s="39"/>
      <c r="AD3049" s="39"/>
      <c r="AE3049" s="39"/>
      <c r="AR3049" s="231" t="s">
        <v>291</v>
      </c>
      <c r="AT3049" s="231" t="s">
        <v>216</v>
      </c>
      <c r="AU3049" s="231" t="s">
        <v>90</v>
      </c>
      <c r="AY3049" s="18" t="s">
        <v>215</v>
      </c>
      <c r="BE3049" s="232">
        <f>IF(N3049="základní",J3049,0)</f>
        <v>0</v>
      </c>
      <c r="BF3049" s="232">
        <f>IF(N3049="snížená",J3049,0)</f>
        <v>0</v>
      </c>
      <c r="BG3049" s="232">
        <f>IF(N3049="zákl. přenesená",J3049,0)</f>
        <v>0</v>
      </c>
      <c r="BH3049" s="232">
        <f>IF(N3049="sníž. přenesená",J3049,0)</f>
        <v>0</v>
      </c>
      <c r="BI3049" s="232">
        <f>IF(N3049="nulová",J3049,0)</f>
        <v>0</v>
      </c>
      <c r="BJ3049" s="18" t="s">
        <v>88</v>
      </c>
      <c r="BK3049" s="232">
        <f>ROUND(I3049*H3049,2)</f>
        <v>0</v>
      </c>
      <c r="BL3049" s="18" t="s">
        <v>291</v>
      </c>
      <c r="BM3049" s="231" t="s">
        <v>2904</v>
      </c>
    </row>
    <row r="3050" s="14" customFormat="1">
      <c r="A3050" s="14"/>
      <c r="B3050" s="262"/>
      <c r="C3050" s="263"/>
      <c r="D3050" s="233" t="s">
        <v>364</v>
      </c>
      <c r="E3050" s="264" t="s">
        <v>1</v>
      </c>
      <c r="F3050" s="265" t="s">
        <v>2905</v>
      </c>
      <c r="G3050" s="263"/>
      <c r="H3050" s="266">
        <v>26</v>
      </c>
      <c r="I3050" s="267"/>
      <c r="J3050" s="263"/>
      <c r="K3050" s="263"/>
      <c r="L3050" s="268"/>
      <c r="M3050" s="269"/>
      <c r="N3050" s="270"/>
      <c r="O3050" s="270"/>
      <c r="P3050" s="270"/>
      <c r="Q3050" s="270"/>
      <c r="R3050" s="270"/>
      <c r="S3050" s="270"/>
      <c r="T3050" s="271"/>
      <c r="U3050" s="14"/>
      <c r="V3050" s="14"/>
      <c r="W3050" s="14"/>
      <c r="X3050" s="14"/>
      <c r="Y3050" s="14"/>
      <c r="Z3050" s="14"/>
      <c r="AA3050" s="14"/>
      <c r="AB3050" s="14"/>
      <c r="AC3050" s="14"/>
      <c r="AD3050" s="14"/>
      <c r="AE3050" s="14"/>
      <c r="AT3050" s="272" t="s">
        <v>364</v>
      </c>
      <c r="AU3050" s="272" t="s">
        <v>90</v>
      </c>
      <c r="AV3050" s="14" t="s">
        <v>90</v>
      </c>
      <c r="AW3050" s="14" t="s">
        <v>36</v>
      </c>
      <c r="AX3050" s="14" t="s">
        <v>81</v>
      </c>
      <c r="AY3050" s="272" t="s">
        <v>215</v>
      </c>
    </row>
    <row r="3051" s="15" customFormat="1">
      <c r="A3051" s="15"/>
      <c r="B3051" s="273"/>
      <c r="C3051" s="274"/>
      <c r="D3051" s="233" t="s">
        <v>364</v>
      </c>
      <c r="E3051" s="275" t="s">
        <v>1</v>
      </c>
      <c r="F3051" s="276" t="s">
        <v>368</v>
      </c>
      <c r="G3051" s="274"/>
      <c r="H3051" s="277">
        <v>26</v>
      </c>
      <c r="I3051" s="278"/>
      <c r="J3051" s="274"/>
      <c r="K3051" s="274"/>
      <c r="L3051" s="279"/>
      <c r="M3051" s="280"/>
      <c r="N3051" s="281"/>
      <c r="O3051" s="281"/>
      <c r="P3051" s="281"/>
      <c r="Q3051" s="281"/>
      <c r="R3051" s="281"/>
      <c r="S3051" s="281"/>
      <c r="T3051" s="282"/>
      <c r="U3051" s="15"/>
      <c r="V3051" s="15"/>
      <c r="W3051" s="15"/>
      <c r="X3051" s="15"/>
      <c r="Y3051" s="15"/>
      <c r="Z3051" s="15"/>
      <c r="AA3051" s="15"/>
      <c r="AB3051" s="15"/>
      <c r="AC3051" s="15"/>
      <c r="AD3051" s="15"/>
      <c r="AE3051" s="15"/>
      <c r="AT3051" s="283" t="s">
        <v>364</v>
      </c>
      <c r="AU3051" s="283" t="s">
        <v>90</v>
      </c>
      <c r="AV3051" s="15" t="s">
        <v>214</v>
      </c>
      <c r="AW3051" s="15" t="s">
        <v>36</v>
      </c>
      <c r="AX3051" s="15" t="s">
        <v>88</v>
      </c>
      <c r="AY3051" s="283" t="s">
        <v>215</v>
      </c>
    </row>
    <row r="3052" s="2" customFormat="1" ht="24.15" customHeight="1">
      <c r="A3052" s="39"/>
      <c r="B3052" s="40"/>
      <c r="C3052" s="220" t="s">
        <v>2906</v>
      </c>
      <c r="D3052" s="220" t="s">
        <v>216</v>
      </c>
      <c r="E3052" s="221" t="s">
        <v>2907</v>
      </c>
      <c r="F3052" s="222" t="s">
        <v>2908</v>
      </c>
      <c r="G3052" s="223" t="s">
        <v>583</v>
      </c>
      <c r="H3052" s="224">
        <v>0.20699999999999999</v>
      </c>
      <c r="I3052" s="225"/>
      <c r="J3052" s="226">
        <f>ROUND(I3052*H3052,2)</f>
        <v>0</v>
      </c>
      <c r="K3052" s="222" t="s">
        <v>359</v>
      </c>
      <c r="L3052" s="45"/>
      <c r="M3052" s="227" t="s">
        <v>1</v>
      </c>
      <c r="N3052" s="228" t="s">
        <v>46</v>
      </c>
      <c r="O3052" s="92"/>
      <c r="P3052" s="229">
        <f>O3052*H3052</f>
        <v>0</v>
      </c>
      <c r="Q3052" s="229">
        <v>0</v>
      </c>
      <c r="R3052" s="229">
        <f>Q3052*H3052</f>
        <v>0</v>
      </c>
      <c r="S3052" s="229">
        <v>0</v>
      </c>
      <c r="T3052" s="230">
        <f>S3052*H3052</f>
        <v>0</v>
      </c>
      <c r="U3052" s="39"/>
      <c r="V3052" s="39"/>
      <c r="W3052" s="39"/>
      <c r="X3052" s="39"/>
      <c r="Y3052" s="39"/>
      <c r="Z3052" s="39"/>
      <c r="AA3052" s="39"/>
      <c r="AB3052" s="39"/>
      <c r="AC3052" s="39"/>
      <c r="AD3052" s="39"/>
      <c r="AE3052" s="39"/>
      <c r="AR3052" s="231" t="s">
        <v>291</v>
      </c>
      <c r="AT3052" s="231" t="s">
        <v>216</v>
      </c>
      <c r="AU3052" s="231" t="s">
        <v>90</v>
      </c>
      <c r="AY3052" s="18" t="s">
        <v>215</v>
      </c>
      <c r="BE3052" s="232">
        <f>IF(N3052="základní",J3052,0)</f>
        <v>0</v>
      </c>
      <c r="BF3052" s="232">
        <f>IF(N3052="snížená",J3052,0)</f>
        <v>0</v>
      </c>
      <c r="BG3052" s="232">
        <f>IF(N3052="zákl. přenesená",J3052,0)</f>
        <v>0</v>
      </c>
      <c r="BH3052" s="232">
        <f>IF(N3052="sníž. přenesená",J3052,0)</f>
        <v>0</v>
      </c>
      <c r="BI3052" s="232">
        <f>IF(N3052="nulová",J3052,0)</f>
        <v>0</v>
      </c>
      <c r="BJ3052" s="18" t="s">
        <v>88</v>
      </c>
      <c r="BK3052" s="232">
        <f>ROUND(I3052*H3052,2)</f>
        <v>0</v>
      </c>
      <c r="BL3052" s="18" t="s">
        <v>291</v>
      </c>
      <c r="BM3052" s="231" t="s">
        <v>2909</v>
      </c>
    </row>
    <row r="3053" s="2" customFormat="1">
      <c r="A3053" s="39"/>
      <c r="B3053" s="40"/>
      <c r="C3053" s="41"/>
      <c r="D3053" s="233" t="s">
        <v>221</v>
      </c>
      <c r="E3053" s="41"/>
      <c r="F3053" s="234" t="s">
        <v>2910</v>
      </c>
      <c r="G3053" s="41"/>
      <c r="H3053" s="41"/>
      <c r="I3053" s="235"/>
      <c r="J3053" s="41"/>
      <c r="K3053" s="41"/>
      <c r="L3053" s="45"/>
      <c r="M3053" s="236"/>
      <c r="N3053" s="237"/>
      <c r="O3053" s="92"/>
      <c r="P3053" s="92"/>
      <c r="Q3053" s="92"/>
      <c r="R3053" s="92"/>
      <c r="S3053" s="92"/>
      <c r="T3053" s="93"/>
      <c r="U3053" s="39"/>
      <c r="V3053" s="39"/>
      <c r="W3053" s="39"/>
      <c r="X3053" s="39"/>
      <c r="Y3053" s="39"/>
      <c r="Z3053" s="39"/>
      <c r="AA3053" s="39"/>
      <c r="AB3053" s="39"/>
      <c r="AC3053" s="39"/>
      <c r="AD3053" s="39"/>
      <c r="AE3053" s="39"/>
      <c r="AT3053" s="18" t="s">
        <v>221</v>
      </c>
      <c r="AU3053" s="18" t="s">
        <v>90</v>
      </c>
    </row>
    <row r="3054" s="2" customFormat="1">
      <c r="A3054" s="39"/>
      <c r="B3054" s="40"/>
      <c r="C3054" s="41"/>
      <c r="D3054" s="250" t="s">
        <v>362</v>
      </c>
      <c r="E3054" s="41"/>
      <c r="F3054" s="251" t="s">
        <v>2911</v>
      </c>
      <c r="G3054" s="41"/>
      <c r="H3054" s="41"/>
      <c r="I3054" s="235"/>
      <c r="J3054" s="41"/>
      <c r="K3054" s="41"/>
      <c r="L3054" s="45"/>
      <c r="M3054" s="236"/>
      <c r="N3054" s="237"/>
      <c r="O3054" s="92"/>
      <c r="P3054" s="92"/>
      <c r="Q3054" s="92"/>
      <c r="R3054" s="92"/>
      <c r="S3054" s="92"/>
      <c r="T3054" s="93"/>
      <c r="U3054" s="39"/>
      <c r="V3054" s="39"/>
      <c r="W3054" s="39"/>
      <c r="X3054" s="39"/>
      <c r="Y3054" s="39"/>
      <c r="Z3054" s="39"/>
      <c r="AA3054" s="39"/>
      <c r="AB3054" s="39"/>
      <c r="AC3054" s="39"/>
      <c r="AD3054" s="39"/>
      <c r="AE3054" s="39"/>
      <c r="AT3054" s="18" t="s">
        <v>362</v>
      </c>
      <c r="AU3054" s="18" t="s">
        <v>90</v>
      </c>
    </row>
    <row r="3055" s="11" customFormat="1" ht="22.8" customHeight="1">
      <c r="A3055" s="11"/>
      <c r="B3055" s="206"/>
      <c r="C3055" s="207"/>
      <c r="D3055" s="208" t="s">
        <v>80</v>
      </c>
      <c r="E3055" s="248" t="s">
        <v>2912</v>
      </c>
      <c r="F3055" s="248" t="s">
        <v>2913</v>
      </c>
      <c r="G3055" s="207"/>
      <c r="H3055" s="207"/>
      <c r="I3055" s="210"/>
      <c r="J3055" s="249">
        <f>BK3055</f>
        <v>0</v>
      </c>
      <c r="K3055" s="207"/>
      <c r="L3055" s="212"/>
      <c r="M3055" s="213"/>
      <c r="N3055" s="214"/>
      <c r="O3055" s="214"/>
      <c r="P3055" s="215">
        <f>SUM(P3056:P3211)</f>
        <v>0</v>
      </c>
      <c r="Q3055" s="214"/>
      <c r="R3055" s="215">
        <f>SUM(R3056:R3211)</f>
        <v>5.9797552000000014</v>
      </c>
      <c r="S3055" s="214"/>
      <c r="T3055" s="216">
        <f>SUM(T3056:T3211)</f>
        <v>0</v>
      </c>
      <c r="U3055" s="11"/>
      <c r="V3055" s="11"/>
      <c r="W3055" s="11"/>
      <c r="X3055" s="11"/>
      <c r="Y3055" s="11"/>
      <c r="Z3055" s="11"/>
      <c r="AA3055" s="11"/>
      <c r="AB3055" s="11"/>
      <c r="AC3055" s="11"/>
      <c r="AD3055" s="11"/>
      <c r="AE3055" s="11"/>
      <c r="AR3055" s="217" t="s">
        <v>90</v>
      </c>
      <c r="AT3055" s="218" t="s">
        <v>80</v>
      </c>
      <c r="AU3055" s="218" t="s">
        <v>88</v>
      </c>
      <c r="AY3055" s="217" t="s">
        <v>215</v>
      </c>
      <c r="BK3055" s="219">
        <f>SUM(BK3056:BK3211)</f>
        <v>0</v>
      </c>
    </row>
    <row r="3056" s="2" customFormat="1" ht="37.8" customHeight="1">
      <c r="A3056" s="39"/>
      <c r="B3056" s="40"/>
      <c r="C3056" s="220" t="s">
        <v>2914</v>
      </c>
      <c r="D3056" s="220" t="s">
        <v>216</v>
      </c>
      <c r="E3056" s="221" t="s">
        <v>2915</v>
      </c>
      <c r="F3056" s="222" t="s">
        <v>2916</v>
      </c>
      <c r="G3056" s="223" t="s">
        <v>716</v>
      </c>
      <c r="H3056" s="224">
        <v>4</v>
      </c>
      <c r="I3056" s="225"/>
      <c r="J3056" s="226">
        <f>ROUND(I3056*H3056,2)</f>
        <v>0</v>
      </c>
      <c r="K3056" s="222" t="s">
        <v>1</v>
      </c>
      <c r="L3056" s="45"/>
      <c r="M3056" s="227" t="s">
        <v>1</v>
      </c>
      <c r="N3056" s="228" t="s">
        <v>46</v>
      </c>
      <c r="O3056" s="92"/>
      <c r="P3056" s="229">
        <f>O3056*H3056</f>
        <v>0</v>
      </c>
      <c r="Q3056" s="229">
        <v>0</v>
      </c>
      <c r="R3056" s="229">
        <f>Q3056*H3056</f>
        <v>0</v>
      </c>
      <c r="S3056" s="229">
        <v>0</v>
      </c>
      <c r="T3056" s="230">
        <f>S3056*H3056</f>
        <v>0</v>
      </c>
      <c r="U3056" s="39"/>
      <c r="V3056" s="39"/>
      <c r="W3056" s="39"/>
      <c r="X3056" s="39"/>
      <c r="Y3056" s="39"/>
      <c r="Z3056" s="39"/>
      <c r="AA3056" s="39"/>
      <c r="AB3056" s="39"/>
      <c r="AC3056" s="39"/>
      <c r="AD3056" s="39"/>
      <c r="AE3056" s="39"/>
      <c r="AR3056" s="231" t="s">
        <v>291</v>
      </c>
      <c r="AT3056" s="231" t="s">
        <v>216</v>
      </c>
      <c r="AU3056" s="231" t="s">
        <v>90</v>
      </c>
      <c r="AY3056" s="18" t="s">
        <v>215</v>
      </c>
      <c r="BE3056" s="232">
        <f>IF(N3056="základní",J3056,0)</f>
        <v>0</v>
      </c>
      <c r="BF3056" s="232">
        <f>IF(N3056="snížená",J3056,0)</f>
        <v>0</v>
      </c>
      <c r="BG3056" s="232">
        <f>IF(N3056="zákl. přenesená",J3056,0)</f>
        <v>0</v>
      </c>
      <c r="BH3056" s="232">
        <f>IF(N3056="sníž. přenesená",J3056,0)</f>
        <v>0</v>
      </c>
      <c r="BI3056" s="232">
        <f>IF(N3056="nulová",J3056,0)</f>
        <v>0</v>
      </c>
      <c r="BJ3056" s="18" t="s">
        <v>88</v>
      </c>
      <c r="BK3056" s="232">
        <f>ROUND(I3056*H3056,2)</f>
        <v>0</v>
      </c>
      <c r="BL3056" s="18" t="s">
        <v>291</v>
      </c>
      <c r="BM3056" s="231" t="s">
        <v>2917</v>
      </c>
    </row>
    <row r="3057" s="2" customFormat="1" ht="24.15" customHeight="1">
      <c r="A3057" s="39"/>
      <c r="B3057" s="40"/>
      <c r="C3057" s="220" t="s">
        <v>2918</v>
      </c>
      <c r="D3057" s="220" t="s">
        <v>216</v>
      </c>
      <c r="E3057" s="221" t="s">
        <v>2919</v>
      </c>
      <c r="F3057" s="222" t="s">
        <v>2920</v>
      </c>
      <c r="G3057" s="223" t="s">
        <v>523</v>
      </c>
      <c r="H3057" s="224">
        <v>3.1200000000000001</v>
      </c>
      <c r="I3057" s="225"/>
      <c r="J3057" s="226">
        <f>ROUND(I3057*H3057,2)</f>
        <v>0</v>
      </c>
      <c r="K3057" s="222" t="s">
        <v>359</v>
      </c>
      <c r="L3057" s="45"/>
      <c r="M3057" s="227" t="s">
        <v>1</v>
      </c>
      <c r="N3057" s="228" t="s">
        <v>46</v>
      </c>
      <c r="O3057" s="92"/>
      <c r="P3057" s="229">
        <f>O3057*H3057</f>
        <v>0</v>
      </c>
      <c r="Q3057" s="229">
        <v>0.00025999999999999998</v>
      </c>
      <c r="R3057" s="229">
        <f>Q3057*H3057</f>
        <v>0.00081119999999999999</v>
      </c>
      <c r="S3057" s="229">
        <v>0</v>
      </c>
      <c r="T3057" s="230">
        <f>S3057*H3057</f>
        <v>0</v>
      </c>
      <c r="U3057" s="39"/>
      <c r="V3057" s="39"/>
      <c r="W3057" s="39"/>
      <c r="X3057" s="39"/>
      <c r="Y3057" s="39"/>
      <c r="Z3057" s="39"/>
      <c r="AA3057" s="39"/>
      <c r="AB3057" s="39"/>
      <c r="AC3057" s="39"/>
      <c r="AD3057" s="39"/>
      <c r="AE3057" s="39"/>
      <c r="AR3057" s="231" t="s">
        <v>291</v>
      </c>
      <c r="AT3057" s="231" t="s">
        <v>216</v>
      </c>
      <c r="AU3057" s="231" t="s">
        <v>90</v>
      </c>
      <c r="AY3057" s="18" t="s">
        <v>215</v>
      </c>
      <c r="BE3057" s="232">
        <f>IF(N3057="základní",J3057,0)</f>
        <v>0</v>
      </c>
      <c r="BF3057" s="232">
        <f>IF(N3057="snížená",J3057,0)</f>
        <v>0</v>
      </c>
      <c r="BG3057" s="232">
        <f>IF(N3057="zákl. přenesená",J3057,0)</f>
        <v>0</v>
      </c>
      <c r="BH3057" s="232">
        <f>IF(N3057="sníž. přenesená",J3057,0)</f>
        <v>0</v>
      </c>
      <c r="BI3057" s="232">
        <f>IF(N3057="nulová",J3057,0)</f>
        <v>0</v>
      </c>
      <c r="BJ3057" s="18" t="s">
        <v>88</v>
      </c>
      <c r="BK3057" s="232">
        <f>ROUND(I3057*H3057,2)</f>
        <v>0</v>
      </c>
      <c r="BL3057" s="18" t="s">
        <v>291</v>
      </c>
      <c r="BM3057" s="231" t="s">
        <v>2921</v>
      </c>
    </row>
    <row r="3058" s="2" customFormat="1">
      <c r="A3058" s="39"/>
      <c r="B3058" s="40"/>
      <c r="C3058" s="41"/>
      <c r="D3058" s="233" t="s">
        <v>221</v>
      </c>
      <c r="E3058" s="41"/>
      <c r="F3058" s="234" t="s">
        <v>2922</v>
      </c>
      <c r="G3058" s="41"/>
      <c r="H3058" s="41"/>
      <c r="I3058" s="235"/>
      <c r="J3058" s="41"/>
      <c r="K3058" s="41"/>
      <c r="L3058" s="45"/>
      <c r="M3058" s="236"/>
      <c r="N3058" s="237"/>
      <c r="O3058" s="92"/>
      <c r="P3058" s="92"/>
      <c r="Q3058" s="92"/>
      <c r="R3058" s="92"/>
      <c r="S3058" s="92"/>
      <c r="T3058" s="93"/>
      <c r="U3058" s="39"/>
      <c r="V3058" s="39"/>
      <c r="W3058" s="39"/>
      <c r="X3058" s="39"/>
      <c r="Y3058" s="39"/>
      <c r="Z3058" s="39"/>
      <c r="AA3058" s="39"/>
      <c r="AB3058" s="39"/>
      <c r="AC3058" s="39"/>
      <c r="AD3058" s="39"/>
      <c r="AE3058" s="39"/>
      <c r="AT3058" s="18" t="s">
        <v>221</v>
      </c>
      <c r="AU3058" s="18" t="s">
        <v>90</v>
      </c>
    </row>
    <row r="3059" s="2" customFormat="1">
      <c r="A3059" s="39"/>
      <c r="B3059" s="40"/>
      <c r="C3059" s="41"/>
      <c r="D3059" s="250" t="s">
        <v>362</v>
      </c>
      <c r="E3059" s="41"/>
      <c r="F3059" s="251" t="s">
        <v>2923</v>
      </c>
      <c r="G3059" s="41"/>
      <c r="H3059" s="41"/>
      <c r="I3059" s="235"/>
      <c r="J3059" s="41"/>
      <c r="K3059" s="41"/>
      <c r="L3059" s="45"/>
      <c r="M3059" s="236"/>
      <c r="N3059" s="237"/>
      <c r="O3059" s="92"/>
      <c r="P3059" s="92"/>
      <c r="Q3059" s="92"/>
      <c r="R3059" s="92"/>
      <c r="S3059" s="92"/>
      <c r="T3059" s="93"/>
      <c r="U3059" s="39"/>
      <c r="V3059" s="39"/>
      <c r="W3059" s="39"/>
      <c r="X3059" s="39"/>
      <c r="Y3059" s="39"/>
      <c r="Z3059" s="39"/>
      <c r="AA3059" s="39"/>
      <c r="AB3059" s="39"/>
      <c r="AC3059" s="39"/>
      <c r="AD3059" s="39"/>
      <c r="AE3059" s="39"/>
      <c r="AT3059" s="18" t="s">
        <v>362</v>
      </c>
      <c r="AU3059" s="18" t="s">
        <v>90</v>
      </c>
    </row>
    <row r="3060" s="14" customFormat="1">
      <c r="A3060" s="14"/>
      <c r="B3060" s="262"/>
      <c r="C3060" s="263"/>
      <c r="D3060" s="233" t="s">
        <v>364</v>
      </c>
      <c r="E3060" s="264" t="s">
        <v>1</v>
      </c>
      <c r="F3060" s="265" t="s">
        <v>1610</v>
      </c>
      <c r="G3060" s="263"/>
      <c r="H3060" s="266">
        <v>3.1200000000000001</v>
      </c>
      <c r="I3060" s="267"/>
      <c r="J3060" s="263"/>
      <c r="K3060" s="263"/>
      <c r="L3060" s="268"/>
      <c r="M3060" s="269"/>
      <c r="N3060" s="270"/>
      <c r="O3060" s="270"/>
      <c r="P3060" s="270"/>
      <c r="Q3060" s="270"/>
      <c r="R3060" s="270"/>
      <c r="S3060" s="270"/>
      <c r="T3060" s="271"/>
      <c r="U3060" s="14"/>
      <c r="V3060" s="14"/>
      <c r="W3060" s="14"/>
      <c r="X3060" s="14"/>
      <c r="Y3060" s="14"/>
      <c r="Z3060" s="14"/>
      <c r="AA3060" s="14"/>
      <c r="AB3060" s="14"/>
      <c r="AC3060" s="14"/>
      <c r="AD3060" s="14"/>
      <c r="AE3060" s="14"/>
      <c r="AT3060" s="272" t="s">
        <v>364</v>
      </c>
      <c r="AU3060" s="272" t="s">
        <v>90</v>
      </c>
      <c r="AV3060" s="14" t="s">
        <v>90</v>
      </c>
      <c r="AW3060" s="14" t="s">
        <v>36</v>
      </c>
      <c r="AX3060" s="14" t="s">
        <v>81</v>
      </c>
      <c r="AY3060" s="272" t="s">
        <v>215</v>
      </c>
    </row>
    <row r="3061" s="15" customFormat="1">
      <c r="A3061" s="15"/>
      <c r="B3061" s="273"/>
      <c r="C3061" s="274"/>
      <c r="D3061" s="233" t="s">
        <v>364</v>
      </c>
      <c r="E3061" s="275" t="s">
        <v>1</v>
      </c>
      <c r="F3061" s="276" t="s">
        <v>368</v>
      </c>
      <c r="G3061" s="274"/>
      <c r="H3061" s="277">
        <v>3.1200000000000001</v>
      </c>
      <c r="I3061" s="278"/>
      <c r="J3061" s="274"/>
      <c r="K3061" s="274"/>
      <c r="L3061" s="279"/>
      <c r="M3061" s="280"/>
      <c r="N3061" s="281"/>
      <c r="O3061" s="281"/>
      <c r="P3061" s="281"/>
      <c r="Q3061" s="281"/>
      <c r="R3061" s="281"/>
      <c r="S3061" s="281"/>
      <c r="T3061" s="282"/>
      <c r="U3061" s="15"/>
      <c r="V3061" s="15"/>
      <c r="W3061" s="15"/>
      <c r="X3061" s="15"/>
      <c r="Y3061" s="15"/>
      <c r="Z3061" s="15"/>
      <c r="AA3061" s="15"/>
      <c r="AB3061" s="15"/>
      <c r="AC3061" s="15"/>
      <c r="AD3061" s="15"/>
      <c r="AE3061" s="15"/>
      <c r="AT3061" s="283" t="s">
        <v>364</v>
      </c>
      <c r="AU3061" s="283" t="s">
        <v>90</v>
      </c>
      <c r="AV3061" s="15" t="s">
        <v>214</v>
      </c>
      <c r="AW3061" s="15" t="s">
        <v>36</v>
      </c>
      <c r="AX3061" s="15" t="s">
        <v>88</v>
      </c>
      <c r="AY3061" s="283" t="s">
        <v>215</v>
      </c>
    </row>
    <row r="3062" s="2" customFormat="1" ht="24.15" customHeight="1">
      <c r="A3062" s="39"/>
      <c r="B3062" s="40"/>
      <c r="C3062" s="295" t="s">
        <v>2924</v>
      </c>
      <c r="D3062" s="295" t="s">
        <v>539</v>
      </c>
      <c r="E3062" s="296" t="s">
        <v>2925</v>
      </c>
      <c r="F3062" s="297" t="s">
        <v>2926</v>
      </c>
      <c r="G3062" s="298" t="s">
        <v>716</v>
      </c>
      <c r="H3062" s="299">
        <v>2</v>
      </c>
      <c r="I3062" s="300"/>
      <c r="J3062" s="301">
        <f>ROUND(I3062*H3062,2)</f>
        <v>0</v>
      </c>
      <c r="K3062" s="297" t="s">
        <v>1</v>
      </c>
      <c r="L3062" s="302"/>
      <c r="M3062" s="303" t="s">
        <v>1</v>
      </c>
      <c r="N3062" s="304" t="s">
        <v>46</v>
      </c>
      <c r="O3062" s="92"/>
      <c r="P3062" s="229">
        <f>O3062*H3062</f>
        <v>0</v>
      </c>
      <c r="Q3062" s="229">
        <v>0.078</v>
      </c>
      <c r="R3062" s="229">
        <f>Q3062*H3062</f>
        <v>0.156</v>
      </c>
      <c r="S3062" s="229">
        <v>0</v>
      </c>
      <c r="T3062" s="230">
        <f>S3062*H3062</f>
        <v>0</v>
      </c>
      <c r="U3062" s="39"/>
      <c r="V3062" s="39"/>
      <c r="W3062" s="39"/>
      <c r="X3062" s="39"/>
      <c r="Y3062" s="39"/>
      <c r="Z3062" s="39"/>
      <c r="AA3062" s="39"/>
      <c r="AB3062" s="39"/>
      <c r="AC3062" s="39"/>
      <c r="AD3062" s="39"/>
      <c r="AE3062" s="39"/>
      <c r="AR3062" s="231" t="s">
        <v>676</v>
      </c>
      <c r="AT3062" s="231" t="s">
        <v>539</v>
      </c>
      <c r="AU3062" s="231" t="s">
        <v>90</v>
      </c>
      <c r="AY3062" s="18" t="s">
        <v>215</v>
      </c>
      <c r="BE3062" s="232">
        <f>IF(N3062="základní",J3062,0)</f>
        <v>0</v>
      </c>
      <c r="BF3062" s="232">
        <f>IF(N3062="snížená",J3062,0)</f>
        <v>0</v>
      </c>
      <c r="BG3062" s="232">
        <f>IF(N3062="zákl. přenesená",J3062,0)</f>
        <v>0</v>
      </c>
      <c r="BH3062" s="232">
        <f>IF(N3062="sníž. přenesená",J3062,0)</f>
        <v>0</v>
      </c>
      <c r="BI3062" s="232">
        <f>IF(N3062="nulová",J3062,0)</f>
        <v>0</v>
      </c>
      <c r="BJ3062" s="18" t="s">
        <v>88</v>
      </c>
      <c r="BK3062" s="232">
        <f>ROUND(I3062*H3062,2)</f>
        <v>0</v>
      </c>
      <c r="BL3062" s="18" t="s">
        <v>291</v>
      </c>
      <c r="BM3062" s="231" t="s">
        <v>2927</v>
      </c>
    </row>
    <row r="3063" s="2" customFormat="1" ht="24.15" customHeight="1">
      <c r="A3063" s="39"/>
      <c r="B3063" s="40"/>
      <c r="C3063" s="220" t="s">
        <v>2928</v>
      </c>
      <c r="D3063" s="220" t="s">
        <v>216</v>
      </c>
      <c r="E3063" s="221" t="s">
        <v>2929</v>
      </c>
      <c r="F3063" s="222" t="s">
        <v>2930</v>
      </c>
      <c r="G3063" s="223" t="s">
        <v>523</v>
      </c>
      <c r="H3063" s="224">
        <v>71.040000000000006</v>
      </c>
      <c r="I3063" s="225"/>
      <c r="J3063" s="226">
        <f>ROUND(I3063*H3063,2)</f>
        <v>0</v>
      </c>
      <c r="K3063" s="222" t="s">
        <v>359</v>
      </c>
      <c r="L3063" s="45"/>
      <c r="M3063" s="227" t="s">
        <v>1</v>
      </c>
      <c r="N3063" s="228" t="s">
        <v>46</v>
      </c>
      <c r="O3063" s="92"/>
      <c r="P3063" s="229">
        <f>O3063*H3063</f>
        <v>0</v>
      </c>
      <c r="Q3063" s="229">
        <v>0.00025000000000000001</v>
      </c>
      <c r="R3063" s="229">
        <f>Q3063*H3063</f>
        <v>0.017760000000000001</v>
      </c>
      <c r="S3063" s="229">
        <v>0</v>
      </c>
      <c r="T3063" s="230">
        <f>S3063*H3063</f>
        <v>0</v>
      </c>
      <c r="U3063" s="39"/>
      <c r="V3063" s="39"/>
      <c r="W3063" s="39"/>
      <c r="X3063" s="39"/>
      <c r="Y3063" s="39"/>
      <c r="Z3063" s="39"/>
      <c r="AA3063" s="39"/>
      <c r="AB3063" s="39"/>
      <c r="AC3063" s="39"/>
      <c r="AD3063" s="39"/>
      <c r="AE3063" s="39"/>
      <c r="AR3063" s="231" t="s">
        <v>291</v>
      </c>
      <c r="AT3063" s="231" t="s">
        <v>216</v>
      </c>
      <c r="AU3063" s="231" t="s">
        <v>90</v>
      </c>
      <c r="AY3063" s="18" t="s">
        <v>215</v>
      </c>
      <c r="BE3063" s="232">
        <f>IF(N3063="základní",J3063,0)</f>
        <v>0</v>
      </c>
      <c r="BF3063" s="232">
        <f>IF(N3063="snížená",J3063,0)</f>
        <v>0</v>
      </c>
      <c r="BG3063" s="232">
        <f>IF(N3063="zákl. přenesená",J3063,0)</f>
        <v>0</v>
      </c>
      <c r="BH3063" s="232">
        <f>IF(N3063="sníž. přenesená",J3063,0)</f>
        <v>0</v>
      </c>
      <c r="BI3063" s="232">
        <f>IF(N3063="nulová",J3063,0)</f>
        <v>0</v>
      </c>
      <c r="BJ3063" s="18" t="s">
        <v>88</v>
      </c>
      <c r="BK3063" s="232">
        <f>ROUND(I3063*H3063,2)</f>
        <v>0</v>
      </c>
      <c r="BL3063" s="18" t="s">
        <v>291</v>
      </c>
      <c r="BM3063" s="231" t="s">
        <v>2931</v>
      </c>
    </row>
    <row r="3064" s="2" customFormat="1">
      <c r="A3064" s="39"/>
      <c r="B3064" s="40"/>
      <c r="C3064" s="41"/>
      <c r="D3064" s="233" t="s">
        <v>221</v>
      </c>
      <c r="E3064" s="41"/>
      <c r="F3064" s="234" t="s">
        <v>2932</v>
      </c>
      <c r="G3064" s="41"/>
      <c r="H3064" s="41"/>
      <c r="I3064" s="235"/>
      <c r="J3064" s="41"/>
      <c r="K3064" s="41"/>
      <c r="L3064" s="45"/>
      <c r="M3064" s="236"/>
      <c r="N3064" s="237"/>
      <c r="O3064" s="92"/>
      <c r="P3064" s="92"/>
      <c r="Q3064" s="92"/>
      <c r="R3064" s="92"/>
      <c r="S3064" s="92"/>
      <c r="T3064" s="93"/>
      <c r="U3064" s="39"/>
      <c r="V3064" s="39"/>
      <c r="W3064" s="39"/>
      <c r="X3064" s="39"/>
      <c r="Y3064" s="39"/>
      <c r="Z3064" s="39"/>
      <c r="AA3064" s="39"/>
      <c r="AB3064" s="39"/>
      <c r="AC3064" s="39"/>
      <c r="AD3064" s="39"/>
      <c r="AE3064" s="39"/>
      <c r="AT3064" s="18" t="s">
        <v>221</v>
      </c>
      <c r="AU3064" s="18" t="s">
        <v>90</v>
      </c>
    </row>
    <row r="3065" s="2" customFormat="1">
      <c r="A3065" s="39"/>
      <c r="B3065" s="40"/>
      <c r="C3065" s="41"/>
      <c r="D3065" s="250" t="s">
        <v>362</v>
      </c>
      <c r="E3065" s="41"/>
      <c r="F3065" s="251" t="s">
        <v>2933</v>
      </c>
      <c r="G3065" s="41"/>
      <c r="H3065" s="41"/>
      <c r="I3065" s="235"/>
      <c r="J3065" s="41"/>
      <c r="K3065" s="41"/>
      <c r="L3065" s="45"/>
      <c r="M3065" s="236"/>
      <c r="N3065" s="237"/>
      <c r="O3065" s="92"/>
      <c r="P3065" s="92"/>
      <c r="Q3065" s="92"/>
      <c r="R3065" s="92"/>
      <c r="S3065" s="92"/>
      <c r="T3065" s="93"/>
      <c r="U3065" s="39"/>
      <c r="V3065" s="39"/>
      <c r="W3065" s="39"/>
      <c r="X3065" s="39"/>
      <c r="Y3065" s="39"/>
      <c r="Z3065" s="39"/>
      <c r="AA3065" s="39"/>
      <c r="AB3065" s="39"/>
      <c r="AC3065" s="39"/>
      <c r="AD3065" s="39"/>
      <c r="AE3065" s="39"/>
      <c r="AT3065" s="18" t="s">
        <v>362</v>
      </c>
      <c r="AU3065" s="18" t="s">
        <v>90</v>
      </c>
    </row>
    <row r="3066" s="14" customFormat="1">
      <c r="A3066" s="14"/>
      <c r="B3066" s="262"/>
      <c r="C3066" s="263"/>
      <c r="D3066" s="233" t="s">
        <v>364</v>
      </c>
      <c r="E3066" s="264" t="s">
        <v>1</v>
      </c>
      <c r="F3066" s="265" t="s">
        <v>1608</v>
      </c>
      <c r="G3066" s="263"/>
      <c r="H3066" s="266">
        <v>9.5999999999999996</v>
      </c>
      <c r="I3066" s="267"/>
      <c r="J3066" s="263"/>
      <c r="K3066" s="263"/>
      <c r="L3066" s="268"/>
      <c r="M3066" s="269"/>
      <c r="N3066" s="270"/>
      <c r="O3066" s="270"/>
      <c r="P3066" s="270"/>
      <c r="Q3066" s="270"/>
      <c r="R3066" s="270"/>
      <c r="S3066" s="270"/>
      <c r="T3066" s="271"/>
      <c r="U3066" s="14"/>
      <c r="V3066" s="14"/>
      <c r="W3066" s="14"/>
      <c r="X3066" s="14"/>
      <c r="Y3066" s="14"/>
      <c r="Z3066" s="14"/>
      <c r="AA3066" s="14"/>
      <c r="AB3066" s="14"/>
      <c r="AC3066" s="14"/>
      <c r="AD3066" s="14"/>
      <c r="AE3066" s="14"/>
      <c r="AT3066" s="272" t="s">
        <v>364</v>
      </c>
      <c r="AU3066" s="272" t="s">
        <v>90</v>
      </c>
      <c r="AV3066" s="14" t="s">
        <v>90</v>
      </c>
      <c r="AW3066" s="14" t="s">
        <v>36</v>
      </c>
      <c r="AX3066" s="14" t="s">
        <v>81</v>
      </c>
      <c r="AY3066" s="272" t="s">
        <v>215</v>
      </c>
    </row>
    <row r="3067" s="14" customFormat="1">
      <c r="A3067" s="14"/>
      <c r="B3067" s="262"/>
      <c r="C3067" s="263"/>
      <c r="D3067" s="233" t="s">
        <v>364</v>
      </c>
      <c r="E3067" s="264" t="s">
        <v>1</v>
      </c>
      <c r="F3067" s="265" t="s">
        <v>1609</v>
      </c>
      <c r="G3067" s="263"/>
      <c r="H3067" s="266">
        <v>11.52</v>
      </c>
      <c r="I3067" s="267"/>
      <c r="J3067" s="263"/>
      <c r="K3067" s="263"/>
      <c r="L3067" s="268"/>
      <c r="M3067" s="269"/>
      <c r="N3067" s="270"/>
      <c r="O3067" s="270"/>
      <c r="P3067" s="270"/>
      <c r="Q3067" s="270"/>
      <c r="R3067" s="270"/>
      <c r="S3067" s="270"/>
      <c r="T3067" s="271"/>
      <c r="U3067" s="14"/>
      <c r="V3067" s="14"/>
      <c r="W3067" s="14"/>
      <c r="X3067" s="14"/>
      <c r="Y3067" s="14"/>
      <c r="Z3067" s="14"/>
      <c r="AA3067" s="14"/>
      <c r="AB3067" s="14"/>
      <c r="AC3067" s="14"/>
      <c r="AD3067" s="14"/>
      <c r="AE3067" s="14"/>
      <c r="AT3067" s="272" t="s">
        <v>364</v>
      </c>
      <c r="AU3067" s="272" t="s">
        <v>90</v>
      </c>
      <c r="AV3067" s="14" t="s">
        <v>90</v>
      </c>
      <c r="AW3067" s="14" t="s">
        <v>36</v>
      </c>
      <c r="AX3067" s="14" t="s">
        <v>81</v>
      </c>
      <c r="AY3067" s="272" t="s">
        <v>215</v>
      </c>
    </row>
    <row r="3068" s="14" customFormat="1">
      <c r="A3068" s="14"/>
      <c r="B3068" s="262"/>
      <c r="C3068" s="263"/>
      <c r="D3068" s="233" t="s">
        <v>364</v>
      </c>
      <c r="E3068" s="264" t="s">
        <v>1</v>
      </c>
      <c r="F3068" s="265" t="s">
        <v>1612</v>
      </c>
      <c r="G3068" s="263"/>
      <c r="H3068" s="266">
        <v>38.399999999999999</v>
      </c>
      <c r="I3068" s="267"/>
      <c r="J3068" s="263"/>
      <c r="K3068" s="263"/>
      <c r="L3068" s="268"/>
      <c r="M3068" s="269"/>
      <c r="N3068" s="270"/>
      <c r="O3068" s="270"/>
      <c r="P3068" s="270"/>
      <c r="Q3068" s="270"/>
      <c r="R3068" s="270"/>
      <c r="S3068" s="270"/>
      <c r="T3068" s="271"/>
      <c r="U3068" s="14"/>
      <c r="V3068" s="14"/>
      <c r="W3068" s="14"/>
      <c r="X3068" s="14"/>
      <c r="Y3068" s="14"/>
      <c r="Z3068" s="14"/>
      <c r="AA3068" s="14"/>
      <c r="AB3068" s="14"/>
      <c r="AC3068" s="14"/>
      <c r="AD3068" s="14"/>
      <c r="AE3068" s="14"/>
      <c r="AT3068" s="272" t="s">
        <v>364</v>
      </c>
      <c r="AU3068" s="272" t="s">
        <v>90</v>
      </c>
      <c r="AV3068" s="14" t="s">
        <v>90</v>
      </c>
      <c r="AW3068" s="14" t="s">
        <v>36</v>
      </c>
      <c r="AX3068" s="14" t="s">
        <v>81</v>
      </c>
      <c r="AY3068" s="272" t="s">
        <v>215</v>
      </c>
    </row>
    <row r="3069" s="14" customFormat="1">
      <c r="A3069" s="14"/>
      <c r="B3069" s="262"/>
      <c r="C3069" s="263"/>
      <c r="D3069" s="233" t="s">
        <v>364</v>
      </c>
      <c r="E3069" s="264" t="s">
        <v>1</v>
      </c>
      <c r="F3069" s="265" t="s">
        <v>1613</v>
      </c>
      <c r="G3069" s="263"/>
      <c r="H3069" s="266">
        <v>5.7599999999999998</v>
      </c>
      <c r="I3069" s="267"/>
      <c r="J3069" s="263"/>
      <c r="K3069" s="263"/>
      <c r="L3069" s="268"/>
      <c r="M3069" s="269"/>
      <c r="N3069" s="270"/>
      <c r="O3069" s="270"/>
      <c r="P3069" s="270"/>
      <c r="Q3069" s="270"/>
      <c r="R3069" s="270"/>
      <c r="S3069" s="270"/>
      <c r="T3069" s="271"/>
      <c r="U3069" s="14"/>
      <c r="V3069" s="14"/>
      <c r="W3069" s="14"/>
      <c r="X3069" s="14"/>
      <c r="Y3069" s="14"/>
      <c r="Z3069" s="14"/>
      <c r="AA3069" s="14"/>
      <c r="AB3069" s="14"/>
      <c r="AC3069" s="14"/>
      <c r="AD3069" s="14"/>
      <c r="AE3069" s="14"/>
      <c r="AT3069" s="272" t="s">
        <v>364</v>
      </c>
      <c r="AU3069" s="272" t="s">
        <v>90</v>
      </c>
      <c r="AV3069" s="14" t="s">
        <v>90</v>
      </c>
      <c r="AW3069" s="14" t="s">
        <v>36</v>
      </c>
      <c r="AX3069" s="14" t="s">
        <v>81</v>
      </c>
      <c r="AY3069" s="272" t="s">
        <v>215</v>
      </c>
    </row>
    <row r="3070" s="14" customFormat="1">
      <c r="A3070" s="14"/>
      <c r="B3070" s="262"/>
      <c r="C3070" s="263"/>
      <c r="D3070" s="233" t="s">
        <v>364</v>
      </c>
      <c r="E3070" s="264" t="s">
        <v>1</v>
      </c>
      <c r="F3070" s="265" t="s">
        <v>1615</v>
      </c>
      <c r="G3070" s="263"/>
      <c r="H3070" s="266">
        <v>1.9199999999999999</v>
      </c>
      <c r="I3070" s="267"/>
      <c r="J3070" s="263"/>
      <c r="K3070" s="263"/>
      <c r="L3070" s="268"/>
      <c r="M3070" s="269"/>
      <c r="N3070" s="270"/>
      <c r="O3070" s="270"/>
      <c r="P3070" s="270"/>
      <c r="Q3070" s="270"/>
      <c r="R3070" s="270"/>
      <c r="S3070" s="270"/>
      <c r="T3070" s="271"/>
      <c r="U3070" s="14"/>
      <c r="V3070" s="14"/>
      <c r="W3070" s="14"/>
      <c r="X3070" s="14"/>
      <c r="Y3070" s="14"/>
      <c r="Z3070" s="14"/>
      <c r="AA3070" s="14"/>
      <c r="AB3070" s="14"/>
      <c r="AC3070" s="14"/>
      <c r="AD3070" s="14"/>
      <c r="AE3070" s="14"/>
      <c r="AT3070" s="272" t="s">
        <v>364</v>
      </c>
      <c r="AU3070" s="272" t="s">
        <v>90</v>
      </c>
      <c r="AV3070" s="14" t="s">
        <v>90</v>
      </c>
      <c r="AW3070" s="14" t="s">
        <v>36</v>
      </c>
      <c r="AX3070" s="14" t="s">
        <v>81</v>
      </c>
      <c r="AY3070" s="272" t="s">
        <v>215</v>
      </c>
    </row>
    <row r="3071" s="14" customFormat="1">
      <c r="A3071" s="14"/>
      <c r="B3071" s="262"/>
      <c r="C3071" s="263"/>
      <c r="D3071" s="233" t="s">
        <v>364</v>
      </c>
      <c r="E3071" s="264" t="s">
        <v>1</v>
      </c>
      <c r="F3071" s="265" t="s">
        <v>1617</v>
      </c>
      <c r="G3071" s="263"/>
      <c r="H3071" s="266">
        <v>3.8399999999999999</v>
      </c>
      <c r="I3071" s="267"/>
      <c r="J3071" s="263"/>
      <c r="K3071" s="263"/>
      <c r="L3071" s="268"/>
      <c r="M3071" s="269"/>
      <c r="N3071" s="270"/>
      <c r="O3071" s="270"/>
      <c r="P3071" s="270"/>
      <c r="Q3071" s="270"/>
      <c r="R3071" s="270"/>
      <c r="S3071" s="270"/>
      <c r="T3071" s="271"/>
      <c r="U3071" s="14"/>
      <c r="V3071" s="14"/>
      <c r="W3071" s="14"/>
      <c r="X3071" s="14"/>
      <c r="Y3071" s="14"/>
      <c r="Z3071" s="14"/>
      <c r="AA3071" s="14"/>
      <c r="AB3071" s="14"/>
      <c r="AC3071" s="14"/>
      <c r="AD3071" s="14"/>
      <c r="AE3071" s="14"/>
      <c r="AT3071" s="272" t="s">
        <v>364</v>
      </c>
      <c r="AU3071" s="272" t="s">
        <v>90</v>
      </c>
      <c r="AV3071" s="14" t="s">
        <v>90</v>
      </c>
      <c r="AW3071" s="14" t="s">
        <v>36</v>
      </c>
      <c r="AX3071" s="14" t="s">
        <v>81</v>
      </c>
      <c r="AY3071" s="272" t="s">
        <v>215</v>
      </c>
    </row>
    <row r="3072" s="15" customFormat="1">
      <c r="A3072" s="15"/>
      <c r="B3072" s="273"/>
      <c r="C3072" s="274"/>
      <c r="D3072" s="233" t="s">
        <v>364</v>
      </c>
      <c r="E3072" s="275" t="s">
        <v>1</v>
      </c>
      <c r="F3072" s="276" t="s">
        <v>368</v>
      </c>
      <c r="G3072" s="274"/>
      <c r="H3072" s="277">
        <v>71.040000000000006</v>
      </c>
      <c r="I3072" s="278"/>
      <c r="J3072" s="274"/>
      <c r="K3072" s="274"/>
      <c r="L3072" s="279"/>
      <c r="M3072" s="280"/>
      <c r="N3072" s="281"/>
      <c r="O3072" s="281"/>
      <c r="P3072" s="281"/>
      <c r="Q3072" s="281"/>
      <c r="R3072" s="281"/>
      <c r="S3072" s="281"/>
      <c r="T3072" s="282"/>
      <c r="U3072" s="15"/>
      <c r="V3072" s="15"/>
      <c r="W3072" s="15"/>
      <c r="X3072" s="15"/>
      <c r="Y3072" s="15"/>
      <c r="Z3072" s="15"/>
      <c r="AA3072" s="15"/>
      <c r="AB3072" s="15"/>
      <c r="AC3072" s="15"/>
      <c r="AD3072" s="15"/>
      <c r="AE3072" s="15"/>
      <c r="AT3072" s="283" t="s">
        <v>364</v>
      </c>
      <c r="AU3072" s="283" t="s">
        <v>90</v>
      </c>
      <c r="AV3072" s="15" t="s">
        <v>214</v>
      </c>
      <c r="AW3072" s="15" t="s">
        <v>36</v>
      </c>
      <c r="AX3072" s="15" t="s">
        <v>88</v>
      </c>
      <c r="AY3072" s="283" t="s">
        <v>215</v>
      </c>
    </row>
    <row r="3073" s="2" customFormat="1" ht="24.15" customHeight="1">
      <c r="A3073" s="39"/>
      <c r="B3073" s="40"/>
      <c r="C3073" s="295" t="s">
        <v>2934</v>
      </c>
      <c r="D3073" s="295" t="s">
        <v>539</v>
      </c>
      <c r="E3073" s="296" t="s">
        <v>2935</v>
      </c>
      <c r="F3073" s="297" t="s">
        <v>2936</v>
      </c>
      <c r="G3073" s="298" t="s">
        <v>716</v>
      </c>
      <c r="H3073" s="299">
        <v>5</v>
      </c>
      <c r="I3073" s="300"/>
      <c r="J3073" s="301">
        <f>ROUND(I3073*H3073,2)</f>
        <v>0</v>
      </c>
      <c r="K3073" s="297" t="s">
        <v>1</v>
      </c>
      <c r="L3073" s="302"/>
      <c r="M3073" s="303" t="s">
        <v>1</v>
      </c>
      <c r="N3073" s="304" t="s">
        <v>46</v>
      </c>
      <c r="O3073" s="92"/>
      <c r="P3073" s="229">
        <f>O3073*H3073</f>
        <v>0</v>
      </c>
      <c r="Q3073" s="229">
        <v>0.096000000000000002</v>
      </c>
      <c r="R3073" s="229">
        <f>Q3073*H3073</f>
        <v>0.47999999999999998</v>
      </c>
      <c r="S3073" s="229">
        <v>0</v>
      </c>
      <c r="T3073" s="230">
        <f>S3073*H3073</f>
        <v>0</v>
      </c>
      <c r="U3073" s="39"/>
      <c r="V3073" s="39"/>
      <c r="W3073" s="39"/>
      <c r="X3073" s="39"/>
      <c r="Y3073" s="39"/>
      <c r="Z3073" s="39"/>
      <c r="AA3073" s="39"/>
      <c r="AB3073" s="39"/>
      <c r="AC3073" s="39"/>
      <c r="AD3073" s="39"/>
      <c r="AE3073" s="39"/>
      <c r="AR3073" s="231" t="s">
        <v>676</v>
      </c>
      <c r="AT3073" s="231" t="s">
        <v>539</v>
      </c>
      <c r="AU3073" s="231" t="s">
        <v>90</v>
      </c>
      <c r="AY3073" s="18" t="s">
        <v>215</v>
      </c>
      <c r="BE3073" s="232">
        <f>IF(N3073="základní",J3073,0)</f>
        <v>0</v>
      </c>
      <c r="BF3073" s="232">
        <f>IF(N3073="snížená",J3073,0)</f>
        <v>0</v>
      </c>
      <c r="BG3073" s="232">
        <f>IF(N3073="zákl. přenesená",J3073,0)</f>
        <v>0</v>
      </c>
      <c r="BH3073" s="232">
        <f>IF(N3073="sníž. přenesená",J3073,0)</f>
        <v>0</v>
      </c>
      <c r="BI3073" s="232">
        <f>IF(N3073="nulová",J3073,0)</f>
        <v>0</v>
      </c>
      <c r="BJ3073" s="18" t="s">
        <v>88</v>
      </c>
      <c r="BK3073" s="232">
        <f>ROUND(I3073*H3073,2)</f>
        <v>0</v>
      </c>
      <c r="BL3073" s="18" t="s">
        <v>291</v>
      </c>
      <c r="BM3073" s="231" t="s">
        <v>2937</v>
      </c>
    </row>
    <row r="3074" s="2" customFormat="1" ht="24.15" customHeight="1">
      <c r="A3074" s="39"/>
      <c r="B3074" s="40"/>
      <c r="C3074" s="295" t="s">
        <v>2938</v>
      </c>
      <c r="D3074" s="295" t="s">
        <v>539</v>
      </c>
      <c r="E3074" s="296" t="s">
        <v>2939</v>
      </c>
      <c r="F3074" s="297" t="s">
        <v>2940</v>
      </c>
      <c r="G3074" s="298" t="s">
        <v>716</v>
      </c>
      <c r="H3074" s="299">
        <v>3</v>
      </c>
      <c r="I3074" s="300"/>
      <c r="J3074" s="301">
        <f>ROUND(I3074*H3074,2)</f>
        <v>0</v>
      </c>
      <c r="K3074" s="297" t="s">
        <v>1</v>
      </c>
      <c r="L3074" s="302"/>
      <c r="M3074" s="303" t="s">
        <v>1</v>
      </c>
      <c r="N3074" s="304" t="s">
        <v>46</v>
      </c>
      <c r="O3074" s="92"/>
      <c r="P3074" s="229">
        <f>O3074*H3074</f>
        <v>0</v>
      </c>
      <c r="Q3074" s="229">
        <v>0.192</v>
      </c>
      <c r="R3074" s="229">
        <f>Q3074*H3074</f>
        <v>0.57600000000000007</v>
      </c>
      <c r="S3074" s="229">
        <v>0</v>
      </c>
      <c r="T3074" s="230">
        <f>S3074*H3074</f>
        <v>0</v>
      </c>
      <c r="U3074" s="39"/>
      <c r="V3074" s="39"/>
      <c r="W3074" s="39"/>
      <c r="X3074" s="39"/>
      <c r="Y3074" s="39"/>
      <c r="Z3074" s="39"/>
      <c r="AA3074" s="39"/>
      <c r="AB3074" s="39"/>
      <c r="AC3074" s="39"/>
      <c r="AD3074" s="39"/>
      <c r="AE3074" s="39"/>
      <c r="AR3074" s="231" t="s">
        <v>676</v>
      </c>
      <c r="AT3074" s="231" t="s">
        <v>539</v>
      </c>
      <c r="AU3074" s="231" t="s">
        <v>90</v>
      </c>
      <c r="AY3074" s="18" t="s">
        <v>215</v>
      </c>
      <c r="BE3074" s="232">
        <f>IF(N3074="základní",J3074,0)</f>
        <v>0</v>
      </c>
      <c r="BF3074" s="232">
        <f>IF(N3074="snížená",J3074,0)</f>
        <v>0</v>
      </c>
      <c r="BG3074" s="232">
        <f>IF(N3074="zákl. přenesená",J3074,0)</f>
        <v>0</v>
      </c>
      <c r="BH3074" s="232">
        <f>IF(N3074="sníž. přenesená",J3074,0)</f>
        <v>0</v>
      </c>
      <c r="BI3074" s="232">
        <f>IF(N3074="nulová",J3074,0)</f>
        <v>0</v>
      </c>
      <c r="BJ3074" s="18" t="s">
        <v>88</v>
      </c>
      <c r="BK3074" s="232">
        <f>ROUND(I3074*H3074,2)</f>
        <v>0</v>
      </c>
      <c r="BL3074" s="18" t="s">
        <v>291</v>
      </c>
      <c r="BM3074" s="231" t="s">
        <v>2941</v>
      </c>
    </row>
    <row r="3075" s="2" customFormat="1" ht="24.15" customHeight="1">
      <c r="A3075" s="39"/>
      <c r="B3075" s="40"/>
      <c r="C3075" s="295" t="s">
        <v>2942</v>
      </c>
      <c r="D3075" s="295" t="s">
        <v>539</v>
      </c>
      <c r="E3075" s="296" t="s">
        <v>2943</v>
      </c>
      <c r="F3075" s="297" t="s">
        <v>2944</v>
      </c>
      <c r="G3075" s="298" t="s">
        <v>716</v>
      </c>
      <c r="H3075" s="299">
        <v>10</v>
      </c>
      <c r="I3075" s="300"/>
      <c r="J3075" s="301">
        <f>ROUND(I3075*H3075,2)</f>
        <v>0</v>
      </c>
      <c r="K3075" s="297" t="s">
        <v>1</v>
      </c>
      <c r="L3075" s="302"/>
      <c r="M3075" s="303" t="s">
        <v>1</v>
      </c>
      <c r="N3075" s="304" t="s">
        <v>46</v>
      </c>
      <c r="O3075" s="92"/>
      <c r="P3075" s="229">
        <f>O3075*H3075</f>
        <v>0</v>
      </c>
      <c r="Q3075" s="229">
        <v>0.192</v>
      </c>
      <c r="R3075" s="229">
        <f>Q3075*H3075</f>
        <v>1.9199999999999999</v>
      </c>
      <c r="S3075" s="229">
        <v>0</v>
      </c>
      <c r="T3075" s="230">
        <f>S3075*H3075</f>
        <v>0</v>
      </c>
      <c r="U3075" s="39"/>
      <c r="V3075" s="39"/>
      <c r="W3075" s="39"/>
      <c r="X3075" s="39"/>
      <c r="Y3075" s="39"/>
      <c r="Z3075" s="39"/>
      <c r="AA3075" s="39"/>
      <c r="AB3075" s="39"/>
      <c r="AC3075" s="39"/>
      <c r="AD3075" s="39"/>
      <c r="AE3075" s="39"/>
      <c r="AR3075" s="231" t="s">
        <v>676</v>
      </c>
      <c r="AT3075" s="231" t="s">
        <v>539</v>
      </c>
      <c r="AU3075" s="231" t="s">
        <v>90</v>
      </c>
      <c r="AY3075" s="18" t="s">
        <v>215</v>
      </c>
      <c r="BE3075" s="232">
        <f>IF(N3075="základní",J3075,0)</f>
        <v>0</v>
      </c>
      <c r="BF3075" s="232">
        <f>IF(N3075="snížená",J3075,0)</f>
        <v>0</v>
      </c>
      <c r="BG3075" s="232">
        <f>IF(N3075="zákl. přenesená",J3075,0)</f>
        <v>0</v>
      </c>
      <c r="BH3075" s="232">
        <f>IF(N3075="sníž. přenesená",J3075,0)</f>
        <v>0</v>
      </c>
      <c r="BI3075" s="232">
        <f>IF(N3075="nulová",J3075,0)</f>
        <v>0</v>
      </c>
      <c r="BJ3075" s="18" t="s">
        <v>88</v>
      </c>
      <c r="BK3075" s="232">
        <f>ROUND(I3075*H3075,2)</f>
        <v>0</v>
      </c>
      <c r="BL3075" s="18" t="s">
        <v>291</v>
      </c>
      <c r="BM3075" s="231" t="s">
        <v>2945</v>
      </c>
    </row>
    <row r="3076" s="2" customFormat="1" ht="24.15" customHeight="1">
      <c r="A3076" s="39"/>
      <c r="B3076" s="40"/>
      <c r="C3076" s="295" t="s">
        <v>2946</v>
      </c>
      <c r="D3076" s="295" t="s">
        <v>539</v>
      </c>
      <c r="E3076" s="296" t="s">
        <v>2947</v>
      </c>
      <c r="F3076" s="297" t="s">
        <v>2948</v>
      </c>
      <c r="G3076" s="298" t="s">
        <v>716</v>
      </c>
      <c r="H3076" s="299">
        <v>2</v>
      </c>
      <c r="I3076" s="300"/>
      <c r="J3076" s="301">
        <f>ROUND(I3076*H3076,2)</f>
        <v>0</v>
      </c>
      <c r="K3076" s="297" t="s">
        <v>1</v>
      </c>
      <c r="L3076" s="302"/>
      <c r="M3076" s="303" t="s">
        <v>1</v>
      </c>
      <c r="N3076" s="304" t="s">
        <v>46</v>
      </c>
      <c r="O3076" s="92"/>
      <c r="P3076" s="229">
        <f>O3076*H3076</f>
        <v>0</v>
      </c>
      <c r="Q3076" s="229">
        <v>0.14399999999999999</v>
      </c>
      <c r="R3076" s="229">
        <f>Q3076*H3076</f>
        <v>0.28799999999999998</v>
      </c>
      <c r="S3076" s="229">
        <v>0</v>
      </c>
      <c r="T3076" s="230">
        <f>S3076*H3076</f>
        <v>0</v>
      </c>
      <c r="U3076" s="39"/>
      <c r="V3076" s="39"/>
      <c r="W3076" s="39"/>
      <c r="X3076" s="39"/>
      <c r="Y3076" s="39"/>
      <c r="Z3076" s="39"/>
      <c r="AA3076" s="39"/>
      <c r="AB3076" s="39"/>
      <c r="AC3076" s="39"/>
      <c r="AD3076" s="39"/>
      <c r="AE3076" s="39"/>
      <c r="AR3076" s="231" t="s">
        <v>676</v>
      </c>
      <c r="AT3076" s="231" t="s">
        <v>539</v>
      </c>
      <c r="AU3076" s="231" t="s">
        <v>90</v>
      </c>
      <c r="AY3076" s="18" t="s">
        <v>215</v>
      </c>
      <c r="BE3076" s="232">
        <f>IF(N3076="základní",J3076,0)</f>
        <v>0</v>
      </c>
      <c r="BF3076" s="232">
        <f>IF(N3076="snížená",J3076,0)</f>
        <v>0</v>
      </c>
      <c r="BG3076" s="232">
        <f>IF(N3076="zákl. přenesená",J3076,0)</f>
        <v>0</v>
      </c>
      <c r="BH3076" s="232">
        <f>IF(N3076="sníž. přenesená",J3076,0)</f>
        <v>0</v>
      </c>
      <c r="BI3076" s="232">
        <f>IF(N3076="nulová",J3076,0)</f>
        <v>0</v>
      </c>
      <c r="BJ3076" s="18" t="s">
        <v>88</v>
      </c>
      <c r="BK3076" s="232">
        <f>ROUND(I3076*H3076,2)</f>
        <v>0</v>
      </c>
      <c r="BL3076" s="18" t="s">
        <v>291</v>
      </c>
      <c r="BM3076" s="231" t="s">
        <v>2949</v>
      </c>
    </row>
    <row r="3077" s="2" customFormat="1" ht="24.15" customHeight="1">
      <c r="A3077" s="39"/>
      <c r="B3077" s="40"/>
      <c r="C3077" s="295" t="s">
        <v>2950</v>
      </c>
      <c r="D3077" s="295" t="s">
        <v>539</v>
      </c>
      <c r="E3077" s="296" t="s">
        <v>2951</v>
      </c>
      <c r="F3077" s="297" t="s">
        <v>2952</v>
      </c>
      <c r="G3077" s="298" t="s">
        <v>716</v>
      </c>
      <c r="H3077" s="299">
        <v>1</v>
      </c>
      <c r="I3077" s="300"/>
      <c r="J3077" s="301">
        <f>ROUND(I3077*H3077,2)</f>
        <v>0</v>
      </c>
      <c r="K3077" s="297" t="s">
        <v>1</v>
      </c>
      <c r="L3077" s="302"/>
      <c r="M3077" s="303" t="s">
        <v>1</v>
      </c>
      <c r="N3077" s="304" t="s">
        <v>46</v>
      </c>
      <c r="O3077" s="92"/>
      <c r="P3077" s="229">
        <f>O3077*H3077</f>
        <v>0</v>
      </c>
      <c r="Q3077" s="229">
        <v>0.096000000000000002</v>
      </c>
      <c r="R3077" s="229">
        <f>Q3077*H3077</f>
        <v>0.096000000000000002</v>
      </c>
      <c r="S3077" s="229">
        <v>0</v>
      </c>
      <c r="T3077" s="230">
        <f>S3077*H3077</f>
        <v>0</v>
      </c>
      <c r="U3077" s="39"/>
      <c r="V3077" s="39"/>
      <c r="W3077" s="39"/>
      <c r="X3077" s="39"/>
      <c r="Y3077" s="39"/>
      <c r="Z3077" s="39"/>
      <c r="AA3077" s="39"/>
      <c r="AB3077" s="39"/>
      <c r="AC3077" s="39"/>
      <c r="AD3077" s="39"/>
      <c r="AE3077" s="39"/>
      <c r="AR3077" s="231" t="s">
        <v>676</v>
      </c>
      <c r="AT3077" s="231" t="s">
        <v>539</v>
      </c>
      <c r="AU3077" s="231" t="s">
        <v>90</v>
      </c>
      <c r="AY3077" s="18" t="s">
        <v>215</v>
      </c>
      <c r="BE3077" s="232">
        <f>IF(N3077="základní",J3077,0)</f>
        <v>0</v>
      </c>
      <c r="BF3077" s="232">
        <f>IF(N3077="snížená",J3077,0)</f>
        <v>0</v>
      </c>
      <c r="BG3077" s="232">
        <f>IF(N3077="zákl. přenesená",J3077,0)</f>
        <v>0</v>
      </c>
      <c r="BH3077" s="232">
        <f>IF(N3077="sníž. přenesená",J3077,0)</f>
        <v>0</v>
      </c>
      <c r="BI3077" s="232">
        <f>IF(N3077="nulová",J3077,0)</f>
        <v>0</v>
      </c>
      <c r="BJ3077" s="18" t="s">
        <v>88</v>
      </c>
      <c r="BK3077" s="232">
        <f>ROUND(I3077*H3077,2)</f>
        <v>0</v>
      </c>
      <c r="BL3077" s="18" t="s">
        <v>291</v>
      </c>
      <c r="BM3077" s="231" t="s">
        <v>2953</v>
      </c>
    </row>
    <row r="3078" s="2" customFormat="1" ht="24.15" customHeight="1">
      <c r="A3078" s="39"/>
      <c r="B3078" s="40"/>
      <c r="C3078" s="295" t="s">
        <v>2954</v>
      </c>
      <c r="D3078" s="295" t="s">
        <v>539</v>
      </c>
      <c r="E3078" s="296" t="s">
        <v>2955</v>
      </c>
      <c r="F3078" s="297" t="s">
        <v>2956</v>
      </c>
      <c r="G3078" s="298" t="s">
        <v>716</v>
      </c>
      <c r="H3078" s="299">
        <v>1</v>
      </c>
      <c r="I3078" s="300"/>
      <c r="J3078" s="301">
        <f>ROUND(I3078*H3078,2)</f>
        <v>0</v>
      </c>
      <c r="K3078" s="297" t="s">
        <v>1</v>
      </c>
      <c r="L3078" s="302"/>
      <c r="M3078" s="303" t="s">
        <v>1</v>
      </c>
      <c r="N3078" s="304" t="s">
        <v>46</v>
      </c>
      <c r="O3078" s="92"/>
      <c r="P3078" s="229">
        <f>O3078*H3078</f>
        <v>0</v>
      </c>
      <c r="Q3078" s="229">
        <v>0.192</v>
      </c>
      <c r="R3078" s="229">
        <f>Q3078*H3078</f>
        <v>0.192</v>
      </c>
      <c r="S3078" s="229">
        <v>0</v>
      </c>
      <c r="T3078" s="230">
        <f>S3078*H3078</f>
        <v>0</v>
      </c>
      <c r="U3078" s="39"/>
      <c r="V3078" s="39"/>
      <c r="W3078" s="39"/>
      <c r="X3078" s="39"/>
      <c r="Y3078" s="39"/>
      <c r="Z3078" s="39"/>
      <c r="AA3078" s="39"/>
      <c r="AB3078" s="39"/>
      <c r="AC3078" s="39"/>
      <c r="AD3078" s="39"/>
      <c r="AE3078" s="39"/>
      <c r="AR3078" s="231" t="s">
        <v>676</v>
      </c>
      <c r="AT3078" s="231" t="s">
        <v>539</v>
      </c>
      <c r="AU3078" s="231" t="s">
        <v>90</v>
      </c>
      <c r="AY3078" s="18" t="s">
        <v>215</v>
      </c>
      <c r="BE3078" s="232">
        <f>IF(N3078="základní",J3078,0)</f>
        <v>0</v>
      </c>
      <c r="BF3078" s="232">
        <f>IF(N3078="snížená",J3078,0)</f>
        <v>0</v>
      </c>
      <c r="BG3078" s="232">
        <f>IF(N3078="zákl. přenesená",J3078,0)</f>
        <v>0</v>
      </c>
      <c r="BH3078" s="232">
        <f>IF(N3078="sníž. přenesená",J3078,0)</f>
        <v>0</v>
      </c>
      <c r="BI3078" s="232">
        <f>IF(N3078="nulová",J3078,0)</f>
        <v>0</v>
      </c>
      <c r="BJ3078" s="18" t="s">
        <v>88</v>
      </c>
      <c r="BK3078" s="232">
        <f>ROUND(I3078*H3078,2)</f>
        <v>0</v>
      </c>
      <c r="BL3078" s="18" t="s">
        <v>291</v>
      </c>
      <c r="BM3078" s="231" t="s">
        <v>2957</v>
      </c>
    </row>
    <row r="3079" s="2" customFormat="1" ht="24.15" customHeight="1">
      <c r="A3079" s="39"/>
      <c r="B3079" s="40"/>
      <c r="C3079" s="220" t="s">
        <v>2958</v>
      </c>
      <c r="D3079" s="220" t="s">
        <v>216</v>
      </c>
      <c r="E3079" s="221" t="s">
        <v>2959</v>
      </c>
      <c r="F3079" s="222" t="s">
        <v>2960</v>
      </c>
      <c r="G3079" s="223" t="s">
        <v>716</v>
      </c>
      <c r="H3079" s="224">
        <v>2</v>
      </c>
      <c r="I3079" s="225"/>
      <c r="J3079" s="226">
        <f>ROUND(I3079*H3079,2)</f>
        <v>0</v>
      </c>
      <c r="K3079" s="222" t="s">
        <v>359</v>
      </c>
      <c r="L3079" s="45"/>
      <c r="M3079" s="227" t="s">
        <v>1</v>
      </c>
      <c r="N3079" s="228" t="s">
        <v>46</v>
      </c>
      <c r="O3079" s="92"/>
      <c r="P3079" s="229">
        <f>O3079*H3079</f>
        <v>0</v>
      </c>
      <c r="Q3079" s="229">
        <v>0.00025999999999999998</v>
      </c>
      <c r="R3079" s="229">
        <f>Q3079*H3079</f>
        <v>0.00051999999999999995</v>
      </c>
      <c r="S3079" s="229">
        <v>0</v>
      </c>
      <c r="T3079" s="230">
        <f>S3079*H3079</f>
        <v>0</v>
      </c>
      <c r="U3079" s="39"/>
      <c r="V3079" s="39"/>
      <c r="W3079" s="39"/>
      <c r="X3079" s="39"/>
      <c r="Y3079" s="39"/>
      <c r="Z3079" s="39"/>
      <c r="AA3079" s="39"/>
      <c r="AB3079" s="39"/>
      <c r="AC3079" s="39"/>
      <c r="AD3079" s="39"/>
      <c r="AE3079" s="39"/>
      <c r="AR3079" s="231" t="s">
        <v>291</v>
      </c>
      <c r="AT3079" s="231" t="s">
        <v>216</v>
      </c>
      <c r="AU3079" s="231" t="s">
        <v>90</v>
      </c>
      <c r="AY3079" s="18" t="s">
        <v>215</v>
      </c>
      <c r="BE3079" s="232">
        <f>IF(N3079="základní",J3079,0)</f>
        <v>0</v>
      </c>
      <c r="BF3079" s="232">
        <f>IF(N3079="snížená",J3079,0)</f>
        <v>0</v>
      </c>
      <c r="BG3079" s="232">
        <f>IF(N3079="zákl. přenesená",J3079,0)</f>
        <v>0</v>
      </c>
      <c r="BH3079" s="232">
        <f>IF(N3079="sníž. přenesená",J3079,0)</f>
        <v>0</v>
      </c>
      <c r="BI3079" s="232">
        <f>IF(N3079="nulová",J3079,0)</f>
        <v>0</v>
      </c>
      <c r="BJ3079" s="18" t="s">
        <v>88</v>
      </c>
      <c r="BK3079" s="232">
        <f>ROUND(I3079*H3079,2)</f>
        <v>0</v>
      </c>
      <c r="BL3079" s="18" t="s">
        <v>291</v>
      </c>
      <c r="BM3079" s="231" t="s">
        <v>2961</v>
      </c>
    </row>
    <row r="3080" s="2" customFormat="1">
      <c r="A3080" s="39"/>
      <c r="B3080" s="40"/>
      <c r="C3080" s="41"/>
      <c r="D3080" s="233" t="s">
        <v>221</v>
      </c>
      <c r="E3080" s="41"/>
      <c r="F3080" s="234" t="s">
        <v>2962</v>
      </c>
      <c r="G3080" s="41"/>
      <c r="H3080" s="41"/>
      <c r="I3080" s="235"/>
      <c r="J3080" s="41"/>
      <c r="K3080" s="41"/>
      <c r="L3080" s="45"/>
      <c r="M3080" s="236"/>
      <c r="N3080" s="237"/>
      <c r="O3080" s="92"/>
      <c r="P3080" s="92"/>
      <c r="Q3080" s="92"/>
      <c r="R3080" s="92"/>
      <c r="S3080" s="92"/>
      <c r="T3080" s="93"/>
      <c r="U3080" s="39"/>
      <c r="V3080" s="39"/>
      <c r="W3080" s="39"/>
      <c r="X3080" s="39"/>
      <c r="Y3080" s="39"/>
      <c r="Z3080" s="39"/>
      <c r="AA3080" s="39"/>
      <c r="AB3080" s="39"/>
      <c r="AC3080" s="39"/>
      <c r="AD3080" s="39"/>
      <c r="AE3080" s="39"/>
      <c r="AT3080" s="18" t="s">
        <v>221</v>
      </c>
      <c r="AU3080" s="18" t="s">
        <v>90</v>
      </c>
    </row>
    <row r="3081" s="2" customFormat="1">
      <c r="A3081" s="39"/>
      <c r="B3081" s="40"/>
      <c r="C3081" s="41"/>
      <c r="D3081" s="250" t="s">
        <v>362</v>
      </c>
      <c r="E3081" s="41"/>
      <c r="F3081" s="251" t="s">
        <v>2963</v>
      </c>
      <c r="G3081" s="41"/>
      <c r="H3081" s="41"/>
      <c r="I3081" s="235"/>
      <c r="J3081" s="41"/>
      <c r="K3081" s="41"/>
      <c r="L3081" s="45"/>
      <c r="M3081" s="236"/>
      <c r="N3081" s="237"/>
      <c r="O3081" s="92"/>
      <c r="P3081" s="92"/>
      <c r="Q3081" s="92"/>
      <c r="R3081" s="92"/>
      <c r="S3081" s="92"/>
      <c r="T3081" s="93"/>
      <c r="U3081" s="39"/>
      <c r="V3081" s="39"/>
      <c r="W3081" s="39"/>
      <c r="X3081" s="39"/>
      <c r="Y3081" s="39"/>
      <c r="Z3081" s="39"/>
      <c r="AA3081" s="39"/>
      <c r="AB3081" s="39"/>
      <c r="AC3081" s="39"/>
      <c r="AD3081" s="39"/>
      <c r="AE3081" s="39"/>
      <c r="AT3081" s="18" t="s">
        <v>362</v>
      </c>
      <c r="AU3081" s="18" t="s">
        <v>90</v>
      </c>
    </row>
    <row r="3082" s="2" customFormat="1" ht="24.15" customHeight="1">
      <c r="A3082" s="39"/>
      <c r="B3082" s="40"/>
      <c r="C3082" s="295" t="s">
        <v>2964</v>
      </c>
      <c r="D3082" s="295" t="s">
        <v>539</v>
      </c>
      <c r="E3082" s="296" t="s">
        <v>2965</v>
      </c>
      <c r="F3082" s="297" t="s">
        <v>2966</v>
      </c>
      <c r="G3082" s="298" t="s">
        <v>716</v>
      </c>
      <c r="H3082" s="299">
        <v>2</v>
      </c>
      <c r="I3082" s="300"/>
      <c r="J3082" s="301">
        <f>ROUND(I3082*H3082,2)</f>
        <v>0</v>
      </c>
      <c r="K3082" s="297" t="s">
        <v>1</v>
      </c>
      <c r="L3082" s="302"/>
      <c r="M3082" s="303" t="s">
        <v>1</v>
      </c>
      <c r="N3082" s="304" t="s">
        <v>46</v>
      </c>
      <c r="O3082" s="92"/>
      <c r="P3082" s="229">
        <f>O3082*H3082</f>
        <v>0</v>
      </c>
      <c r="Q3082" s="229">
        <v>0.039</v>
      </c>
      <c r="R3082" s="229">
        <f>Q3082*H3082</f>
        <v>0.078</v>
      </c>
      <c r="S3082" s="229">
        <v>0</v>
      </c>
      <c r="T3082" s="230">
        <f>S3082*H3082</f>
        <v>0</v>
      </c>
      <c r="U3082" s="39"/>
      <c r="V3082" s="39"/>
      <c r="W3082" s="39"/>
      <c r="X3082" s="39"/>
      <c r="Y3082" s="39"/>
      <c r="Z3082" s="39"/>
      <c r="AA3082" s="39"/>
      <c r="AB3082" s="39"/>
      <c r="AC3082" s="39"/>
      <c r="AD3082" s="39"/>
      <c r="AE3082" s="39"/>
      <c r="AR3082" s="231" t="s">
        <v>676</v>
      </c>
      <c r="AT3082" s="231" t="s">
        <v>539</v>
      </c>
      <c r="AU3082" s="231" t="s">
        <v>90</v>
      </c>
      <c r="AY3082" s="18" t="s">
        <v>215</v>
      </c>
      <c r="BE3082" s="232">
        <f>IF(N3082="základní",J3082,0)</f>
        <v>0</v>
      </c>
      <c r="BF3082" s="232">
        <f>IF(N3082="snížená",J3082,0)</f>
        <v>0</v>
      </c>
      <c r="BG3082" s="232">
        <f>IF(N3082="zákl. přenesená",J3082,0)</f>
        <v>0</v>
      </c>
      <c r="BH3082" s="232">
        <f>IF(N3082="sníž. přenesená",J3082,0)</f>
        <v>0</v>
      </c>
      <c r="BI3082" s="232">
        <f>IF(N3082="nulová",J3082,0)</f>
        <v>0</v>
      </c>
      <c r="BJ3082" s="18" t="s">
        <v>88</v>
      </c>
      <c r="BK3082" s="232">
        <f>ROUND(I3082*H3082,2)</f>
        <v>0</v>
      </c>
      <c r="BL3082" s="18" t="s">
        <v>291</v>
      </c>
      <c r="BM3082" s="231" t="s">
        <v>2967</v>
      </c>
    </row>
    <row r="3083" s="2" customFormat="1" ht="33" customHeight="1">
      <c r="A3083" s="39"/>
      <c r="B3083" s="40"/>
      <c r="C3083" s="220" t="s">
        <v>2968</v>
      </c>
      <c r="D3083" s="220" t="s">
        <v>216</v>
      </c>
      <c r="E3083" s="221" t="s">
        <v>2969</v>
      </c>
      <c r="F3083" s="222" t="s">
        <v>2970</v>
      </c>
      <c r="G3083" s="223" t="s">
        <v>797</v>
      </c>
      <c r="H3083" s="224">
        <v>178.80000000000001</v>
      </c>
      <c r="I3083" s="225"/>
      <c r="J3083" s="226">
        <f>ROUND(I3083*H3083,2)</f>
        <v>0</v>
      </c>
      <c r="K3083" s="222" t="s">
        <v>359</v>
      </c>
      <c r="L3083" s="45"/>
      <c r="M3083" s="227" t="s">
        <v>1</v>
      </c>
      <c r="N3083" s="228" t="s">
        <v>46</v>
      </c>
      <c r="O3083" s="92"/>
      <c r="P3083" s="229">
        <f>O3083*H3083</f>
        <v>0</v>
      </c>
      <c r="Q3083" s="229">
        <v>0.00016000000000000001</v>
      </c>
      <c r="R3083" s="229">
        <f>Q3083*H3083</f>
        <v>0.028608000000000005</v>
      </c>
      <c r="S3083" s="229">
        <v>0</v>
      </c>
      <c r="T3083" s="230">
        <f>S3083*H3083</f>
        <v>0</v>
      </c>
      <c r="U3083" s="39"/>
      <c r="V3083" s="39"/>
      <c r="W3083" s="39"/>
      <c r="X3083" s="39"/>
      <c r="Y3083" s="39"/>
      <c r="Z3083" s="39"/>
      <c r="AA3083" s="39"/>
      <c r="AB3083" s="39"/>
      <c r="AC3083" s="39"/>
      <c r="AD3083" s="39"/>
      <c r="AE3083" s="39"/>
      <c r="AR3083" s="231" t="s">
        <v>291</v>
      </c>
      <c r="AT3083" s="231" t="s">
        <v>216</v>
      </c>
      <c r="AU3083" s="231" t="s">
        <v>90</v>
      </c>
      <c r="AY3083" s="18" t="s">
        <v>215</v>
      </c>
      <c r="BE3083" s="232">
        <f>IF(N3083="základní",J3083,0)</f>
        <v>0</v>
      </c>
      <c r="BF3083" s="232">
        <f>IF(N3083="snížená",J3083,0)</f>
        <v>0</v>
      </c>
      <c r="BG3083" s="232">
        <f>IF(N3083="zákl. přenesená",J3083,0)</f>
        <v>0</v>
      </c>
      <c r="BH3083" s="232">
        <f>IF(N3083="sníž. přenesená",J3083,0)</f>
        <v>0</v>
      </c>
      <c r="BI3083" s="232">
        <f>IF(N3083="nulová",J3083,0)</f>
        <v>0</v>
      </c>
      <c r="BJ3083" s="18" t="s">
        <v>88</v>
      </c>
      <c r="BK3083" s="232">
        <f>ROUND(I3083*H3083,2)</f>
        <v>0</v>
      </c>
      <c r="BL3083" s="18" t="s">
        <v>291</v>
      </c>
      <c r="BM3083" s="231" t="s">
        <v>2971</v>
      </c>
    </row>
    <row r="3084" s="2" customFormat="1">
      <c r="A3084" s="39"/>
      <c r="B3084" s="40"/>
      <c r="C3084" s="41"/>
      <c r="D3084" s="233" t="s">
        <v>221</v>
      </c>
      <c r="E3084" s="41"/>
      <c r="F3084" s="234" t="s">
        <v>2972</v>
      </c>
      <c r="G3084" s="41"/>
      <c r="H3084" s="41"/>
      <c r="I3084" s="235"/>
      <c r="J3084" s="41"/>
      <c r="K3084" s="41"/>
      <c r="L3084" s="45"/>
      <c r="M3084" s="236"/>
      <c r="N3084" s="237"/>
      <c r="O3084" s="92"/>
      <c r="P3084" s="92"/>
      <c r="Q3084" s="92"/>
      <c r="R3084" s="92"/>
      <c r="S3084" s="92"/>
      <c r="T3084" s="93"/>
      <c r="U3084" s="39"/>
      <c r="V3084" s="39"/>
      <c r="W3084" s="39"/>
      <c r="X3084" s="39"/>
      <c r="Y3084" s="39"/>
      <c r="Z3084" s="39"/>
      <c r="AA3084" s="39"/>
      <c r="AB3084" s="39"/>
      <c r="AC3084" s="39"/>
      <c r="AD3084" s="39"/>
      <c r="AE3084" s="39"/>
      <c r="AT3084" s="18" t="s">
        <v>221</v>
      </c>
      <c r="AU3084" s="18" t="s">
        <v>90</v>
      </c>
    </row>
    <row r="3085" s="2" customFormat="1">
      <c r="A3085" s="39"/>
      <c r="B3085" s="40"/>
      <c r="C3085" s="41"/>
      <c r="D3085" s="250" t="s">
        <v>362</v>
      </c>
      <c r="E3085" s="41"/>
      <c r="F3085" s="251" t="s">
        <v>2973</v>
      </c>
      <c r="G3085" s="41"/>
      <c r="H3085" s="41"/>
      <c r="I3085" s="235"/>
      <c r="J3085" s="41"/>
      <c r="K3085" s="41"/>
      <c r="L3085" s="45"/>
      <c r="M3085" s="236"/>
      <c r="N3085" s="237"/>
      <c r="O3085" s="92"/>
      <c r="P3085" s="92"/>
      <c r="Q3085" s="92"/>
      <c r="R3085" s="92"/>
      <c r="S3085" s="92"/>
      <c r="T3085" s="93"/>
      <c r="U3085" s="39"/>
      <c r="V3085" s="39"/>
      <c r="W3085" s="39"/>
      <c r="X3085" s="39"/>
      <c r="Y3085" s="39"/>
      <c r="Z3085" s="39"/>
      <c r="AA3085" s="39"/>
      <c r="AB3085" s="39"/>
      <c r="AC3085" s="39"/>
      <c r="AD3085" s="39"/>
      <c r="AE3085" s="39"/>
      <c r="AT3085" s="18" t="s">
        <v>362</v>
      </c>
      <c r="AU3085" s="18" t="s">
        <v>90</v>
      </c>
    </row>
    <row r="3086" s="13" customFormat="1">
      <c r="A3086" s="13"/>
      <c r="B3086" s="252"/>
      <c r="C3086" s="253"/>
      <c r="D3086" s="233" t="s">
        <v>364</v>
      </c>
      <c r="E3086" s="254" t="s">
        <v>1</v>
      </c>
      <c r="F3086" s="255" t="s">
        <v>2974</v>
      </c>
      <c r="G3086" s="253"/>
      <c r="H3086" s="254" t="s">
        <v>1</v>
      </c>
      <c r="I3086" s="256"/>
      <c r="J3086" s="253"/>
      <c r="K3086" s="253"/>
      <c r="L3086" s="257"/>
      <c r="M3086" s="258"/>
      <c r="N3086" s="259"/>
      <c r="O3086" s="259"/>
      <c r="P3086" s="259"/>
      <c r="Q3086" s="259"/>
      <c r="R3086" s="259"/>
      <c r="S3086" s="259"/>
      <c r="T3086" s="260"/>
      <c r="U3086" s="13"/>
      <c r="V3086" s="13"/>
      <c r="W3086" s="13"/>
      <c r="X3086" s="13"/>
      <c r="Y3086" s="13"/>
      <c r="Z3086" s="13"/>
      <c r="AA3086" s="13"/>
      <c r="AB3086" s="13"/>
      <c r="AC3086" s="13"/>
      <c r="AD3086" s="13"/>
      <c r="AE3086" s="13"/>
      <c r="AT3086" s="261" t="s">
        <v>364</v>
      </c>
      <c r="AU3086" s="261" t="s">
        <v>90</v>
      </c>
      <c r="AV3086" s="13" t="s">
        <v>88</v>
      </c>
      <c r="AW3086" s="13" t="s">
        <v>36</v>
      </c>
      <c r="AX3086" s="13" t="s">
        <v>81</v>
      </c>
      <c r="AY3086" s="261" t="s">
        <v>215</v>
      </c>
    </row>
    <row r="3087" s="14" customFormat="1">
      <c r="A3087" s="14"/>
      <c r="B3087" s="262"/>
      <c r="C3087" s="263"/>
      <c r="D3087" s="233" t="s">
        <v>364</v>
      </c>
      <c r="E3087" s="264" t="s">
        <v>1</v>
      </c>
      <c r="F3087" s="265" t="s">
        <v>2975</v>
      </c>
      <c r="G3087" s="263"/>
      <c r="H3087" s="266">
        <v>28</v>
      </c>
      <c r="I3087" s="267"/>
      <c r="J3087" s="263"/>
      <c r="K3087" s="263"/>
      <c r="L3087" s="268"/>
      <c r="M3087" s="269"/>
      <c r="N3087" s="270"/>
      <c r="O3087" s="270"/>
      <c r="P3087" s="270"/>
      <c r="Q3087" s="270"/>
      <c r="R3087" s="270"/>
      <c r="S3087" s="270"/>
      <c r="T3087" s="271"/>
      <c r="U3087" s="14"/>
      <c r="V3087" s="14"/>
      <c r="W3087" s="14"/>
      <c r="X3087" s="14"/>
      <c r="Y3087" s="14"/>
      <c r="Z3087" s="14"/>
      <c r="AA3087" s="14"/>
      <c r="AB3087" s="14"/>
      <c r="AC3087" s="14"/>
      <c r="AD3087" s="14"/>
      <c r="AE3087" s="14"/>
      <c r="AT3087" s="272" t="s">
        <v>364</v>
      </c>
      <c r="AU3087" s="272" t="s">
        <v>90</v>
      </c>
      <c r="AV3087" s="14" t="s">
        <v>90</v>
      </c>
      <c r="AW3087" s="14" t="s">
        <v>36</v>
      </c>
      <c r="AX3087" s="14" t="s">
        <v>81</v>
      </c>
      <c r="AY3087" s="272" t="s">
        <v>215</v>
      </c>
    </row>
    <row r="3088" s="14" customFormat="1">
      <c r="A3088" s="14"/>
      <c r="B3088" s="262"/>
      <c r="C3088" s="263"/>
      <c r="D3088" s="233" t="s">
        <v>364</v>
      </c>
      <c r="E3088" s="264" t="s">
        <v>1</v>
      </c>
      <c r="F3088" s="265" t="s">
        <v>2976</v>
      </c>
      <c r="G3088" s="263"/>
      <c r="H3088" s="266">
        <v>24</v>
      </c>
      <c r="I3088" s="267"/>
      <c r="J3088" s="263"/>
      <c r="K3088" s="263"/>
      <c r="L3088" s="268"/>
      <c r="M3088" s="269"/>
      <c r="N3088" s="270"/>
      <c r="O3088" s="270"/>
      <c r="P3088" s="270"/>
      <c r="Q3088" s="270"/>
      <c r="R3088" s="270"/>
      <c r="S3088" s="270"/>
      <c r="T3088" s="271"/>
      <c r="U3088" s="14"/>
      <c r="V3088" s="14"/>
      <c r="W3088" s="14"/>
      <c r="X3088" s="14"/>
      <c r="Y3088" s="14"/>
      <c r="Z3088" s="14"/>
      <c r="AA3088" s="14"/>
      <c r="AB3088" s="14"/>
      <c r="AC3088" s="14"/>
      <c r="AD3088" s="14"/>
      <c r="AE3088" s="14"/>
      <c r="AT3088" s="272" t="s">
        <v>364</v>
      </c>
      <c r="AU3088" s="272" t="s">
        <v>90</v>
      </c>
      <c r="AV3088" s="14" t="s">
        <v>90</v>
      </c>
      <c r="AW3088" s="14" t="s">
        <v>36</v>
      </c>
      <c r="AX3088" s="14" t="s">
        <v>81</v>
      </c>
      <c r="AY3088" s="272" t="s">
        <v>215</v>
      </c>
    </row>
    <row r="3089" s="14" customFormat="1">
      <c r="A3089" s="14"/>
      <c r="B3089" s="262"/>
      <c r="C3089" s="263"/>
      <c r="D3089" s="233" t="s">
        <v>364</v>
      </c>
      <c r="E3089" s="264" t="s">
        <v>1</v>
      </c>
      <c r="F3089" s="265" t="s">
        <v>2977</v>
      </c>
      <c r="G3089" s="263"/>
      <c r="H3089" s="266">
        <v>12.199999999999999</v>
      </c>
      <c r="I3089" s="267"/>
      <c r="J3089" s="263"/>
      <c r="K3089" s="263"/>
      <c r="L3089" s="268"/>
      <c r="M3089" s="269"/>
      <c r="N3089" s="270"/>
      <c r="O3089" s="270"/>
      <c r="P3089" s="270"/>
      <c r="Q3089" s="270"/>
      <c r="R3089" s="270"/>
      <c r="S3089" s="270"/>
      <c r="T3089" s="271"/>
      <c r="U3089" s="14"/>
      <c r="V3089" s="14"/>
      <c r="W3089" s="14"/>
      <c r="X3089" s="14"/>
      <c r="Y3089" s="14"/>
      <c r="Z3089" s="14"/>
      <c r="AA3089" s="14"/>
      <c r="AB3089" s="14"/>
      <c r="AC3089" s="14"/>
      <c r="AD3089" s="14"/>
      <c r="AE3089" s="14"/>
      <c r="AT3089" s="272" t="s">
        <v>364</v>
      </c>
      <c r="AU3089" s="272" t="s">
        <v>90</v>
      </c>
      <c r="AV3089" s="14" t="s">
        <v>90</v>
      </c>
      <c r="AW3089" s="14" t="s">
        <v>36</v>
      </c>
      <c r="AX3089" s="14" t="s">
        <v>81</v>
      </c>
      <c r="AY3089" s="272" t="s">
        <v>215</v>
      </c>
    </row>
    <row r="3090" s="14" customFormat="1">
      <c r="A3090" s="14"/>
      <c r="B3090" s="262"/>
      <c r="C3090" s="263"/>
      <c r="D3090" s="233" t="s">
        <v>364</v>
      </c>
      <c r="E3090" s="264" t="s">
        <v>1</v>
      </c>
      <c r="F3090" s="265" t="s">
        <v>2978</v>
      </c>
      <c r="G3090" s="263"/>
      <c r="H3090" s="266">
        <v>7.4000000000000004</v>
      </c>
      <c r="I3090" s="267"/>
      <c r="J3090" s="263"/>
      <c r="K3090" s="263"/>
      <c r="L3090" s="268"/>
      <c r="M3090" s="269"/>
      <c r="N3090" s="270"/>
      <c r="O3090" s="270"/>
      <c r="P3090" s="270"/>
      <c r="Q3090" s="270"/>
      <c r="R3090" s="270"/>
      <c r="S3090" s="270"/>
      <c r="T3090" s="271"/>
      <c r="U3090" s="14"/>
      <c r="V3090" s="14"/>
      <c r="W3090" s="14"/>
      <c r="X3090" s="14"/>
      <c r="Y3090" s="14"/>
      <c r="Z3090" s="14"/>
      <c r="AA3090" s="14"/>
      <c r="AB3090" s="14"/>
      <c r="AC3090" s="14"/>
      <c r="AD3090" s="14"/>
      <c r="AE3090" s="14"/>
      <c r="AT3090" s="272" t="s">
        <v>364</v>
      </c>
      <c r="AU3090" s="272" t="s">
        <v>90</v>
      </c>
      <c r="AV3090" s="14" t="s">
        <v>90</v>
      </c>
      <c r="AW3090" s="14" t="s">
        <v>36</v>
      </c>
      <c r="AX3090" s="14" t="s">
        <v>81</v>
      </c>
      <c r="AY3090" s="272" t="s">
        <v>215</v>
      </c>
    </row>
    <row r="3091" s="14" customFormat="1">
      <c r="A3091" s="14"/>
      <c r="B3091" s="262"/>
      <c r="C3091" s="263"/>
      <c r="D3091" s="233" t="s">
        <v>364</v>
      </c>
      <c r="E3091" s="264" t="s">
        <v>1</v>
      </c>
      <c r="F3091" s="265" t="s">
        <v>2979</v>
      </c>
      <c r="G3091" s="263"/>
      <c r="H3091" s="266">
        <v>80</v>
      </c>
      <c r="I3091" s="267"/>
      <c r="J3091" s="263"/>
      <c r="K3091" s="263"/>
      <c r="L3091" s="268"/>
      <c r="M3091" s="269"/>
      <c r="N3091" s="270"/>
      <c r="O3091" s="270"/>
      <c r="P3091" s="270"/>
      <c r="Q3091" s="270"/>
      <c r="R3091" s="270"/>
      <c r="S3091" s="270"/>
      <c r="T3091" s="271"/>
      <c r="U3091" s="14"/>
      <c r="V3091" s="14"/>
      <c r="W3091" s="14"/>
      <c r="X3091" s="14"/>
      <c r="Y3091" s="14"/>
      <c r="Z3091" s="14"/>
      <c r="AA3091" s="14"/>
      <c r="AB3091" s="14"/>
      <c r="AC3091" s="14"/>
      <c r="AD3091" s="14"/>
      <c r="AE3091" s="14"/>
      <c r="AT3091" s="272" t="s">
        <v>364</v>
      </c>
      <c r="AU3091" s="272" t="s">
        <v>90</v>
      </c>
      <c r="AV3091" s="14" t="s">
        <v>90</v>
      </c>
      <c r="AW3091" s="14" t="s">
        <v>36</v>
      </c>
      <c r="AX3091" s="14" t="s">
        <v>81</v>
      </c>
      <c r="AY3091" s="272" t="s">
        <v>215</v>
      </c>
    </row>
    <row r="3092" s="14" customFormat="1">
      <c r="A3092" s="14"/>
      <c r="B3092" s="262"/>
      <c r="C3092" s="263"/>
      <c r="D3092" s="233" t="s">
        <v>364</v>
      </c>
      <c r="E3092" s="264" t="s">
        <v>1</v>
      </c>
      <c r="F3092" s="265" t="s">
        <v>2980</v>
      </c>
      <c r="G3092" s="263"/>
      <c r="H3092" s="266">
        <v>13.6</v>
      </c>
      <c r="I3092" s="267"/>
      <c r="J3092" s="263"/>
      <c r="K3092" s="263"/>
      <c r="L3092" s="268"/>
      <c r="M3092" s="269"/>
      <c r="N3092" s="270"/>
      <c r="O3092" s="270"/>
      <c r="P3092" s="270"/>
      <c r="Q3092" s="270"/>
      <c r="R3092" s="270"/>
      <c r="S3092" s="270"/>
      <c r="T3092" s="271"/>
      <c r="U3092" s="14"/>
      <c r="V3092" s="14"/>
      <c r="W3092" s="14"/>
      <c r="X3092" s="14"/>
      <c r="Y3092" s="14"/>
      <c r="Z3092" s="14"/>
      <c r="AA3092" s="14"/>
      <c r="AB3092" s="14"/>
      <c r="AC3092" s="14"/>
      <c r="AD3092" s="14"/>
      <c r="AE3092" s="14"/>
      <c r="AT3092" s="272" t="s">
        <v>364</v>
      </c>
      <c r="AU3092" s="272" t="s">
        <v>90</v>
      </c>
      <c r="AV3092" s="14" t="s">
        <v>90</v>
      </c>
      <c r="AW3092" s="14" t="s">
        <v>36</v>
      </c>
      <c r="AX3092" s="14" t="s">
        <v>81</v>
      </c>
      <c r="AY3092" s="272" t="s">
        <v>215</v>
      </c>
    </row>
    <row r="3093" s="14" customFormat="1">
      <c r="A3093" s="14"/>
      <c r="B3093" s="262"/>
      <c r="C3093" s="263"/>
      <c r="D3093" s="233" t="s">
        <v>364</v>
      </c>
      <c r="E3093" s="264" t="s">
        <v>1</v>
      </c>
      <c r="F3093" s="265" t="s">
        <v>2981</v>
      </c>
      <c r="G3093" s="263"/>
      <c r="H3093" s="266">
        <v>5.5999999999999996</v>
      </c>
      <c r="I3093" s="267"/>
      <c r="J3093" s="263"/>
      <c r="K3093" s="263"/>
      <c r="L3093" s="268"/>
      <c r="M3093" s="269"/>
      <c r="N3093" s="270"/>
      <c r="O3093" s="270"/>
      <c r="P3093" s="270"/>
      <c r="Q3093" s="270"/>
      <c r="R3093" s="270"/>
      <c r="S3093" s="270"/>
      <c r="T3093" s="271"/>
      <c r="U3093" s="14"/>
      <c r="V3093" s="14"/>
      <c r="W3093" s="14"/>
      <c r="X3093" s="14"/>
      <c r="Y3093" s="14"/>
      <c r="Z3093" s="14"/>
      <c r="AA3093" s="14"/>
      <c r="AB3093" s="14"/>
      <c r="AC3093" s="14"/>
      <c r="AD3093" s="14"/>
      <c r="AE3093" s="14"/>
      <c r="AT3093" s="272" t="s">
        <v>364</v>
      </c>
      <c r="AU3093" s="272" t="s">
        <v>90</v>
      </c>
      <c r="AV3093" s="14" t="s">
        <v>90</v>
      </c>
      <c r="AW3093" s="14" t="s">
        <v>36</v>
      </c>
      <c r="AX3093" s="14" t="s">
        <v>81</v>
      </c>
      <c r="AY3093" s="272" t="s">
        <v>215</v>
      </c>
    </row>
    <row r="3094" s="14" customFormat="1">
      <c r="A3094" s="14"/>
      <c r="B3094" s="262"/>
      <c r="C3094" s="263"/>
      <c r="D3094" s="233" t="s">
        <v>364</v>
      </c>
      <c r="E3094" s="264" t="s">
        <v>1</v>
      </c>
      <c r="F3094" s="265" t="s">
        <v>2982</v>
      </c>
      <c r="G3094" s="263"/>
      <c r="H3094" s="266">
        <v>8</v>
      </c>
      <c r="I3094" s="267"/>
      <c r="J3094" s="263"/>
      <c r="K3094" s="263"/>
      <c r="L3094" s="268"/>
      <c r="M3094" s="269"/>
      <c r="N3094" s="270"/>
      <c r="O3094" s="270"/>
      <c r="P3094" s="270"/>
      <c r="Q3094" s="270"/>
      <c r="R3094" s="270"/>
      <c r="S3094" s="270"/>
      <c r="T3094" s="271"/>
      <c r="U3094" s="14"/>
      <c r="V3094" s="14"/>
      <c r="W3094" s="14"/>
      <c r="X3094" s="14"/>
      <c r="Y3094" s="14"/>
      <c r="Z3094" s="14"/>
      <c r="AA3094" s="14"/>
      <c r="AB3094" s="14"/>
      <c r="AC3094" s="14"/>
      <c r="AD3094" s="14"/>
      <c r="AE3094" s="14"/>
      <c r="AT3094" s="272" t="s">
        <v>364</v>
      </c>
      <c r="AU3094" s="272" t="s">
        <v>90</v>
      </c>
      <c r="AV3094" s="14" t="s">
        <v>90</v>
      </c>
      <c r="AW3094" s="14" t="s">
        <v>36</v>
      </c>
      <c r="AX3094" s="14" t="s">
        <v>81</v>
      </c>
      <c r="AY3094" s="272" t="s">
        <v>215</v>
      </c>
    </row>
    <row r="3095" s="15" customFormat="1">
      <c r="A3095" s="15"/>
      <c r="B3095" s="273"/>
      <c r="C3095" s="274"/>
      <c r="D3095" s="233" t="s">
        <v>364</v>
      </c>
      <c r="E3095" s="275" t="s">
        <v>1</v>
      </c>
      <c r="F3095" s="276" t="s">
        <v>368</v>
      </c>
      <c r="G3095" s="274"/>
      <c r="H3095" s="277">
        <v>178.80000000000001</v>
      </c>
      <c r="I3095" s="278"/>
      <c r="J3095" s="274"/>
      <c r="K3095" s="274"/>
      <c r="L3095" s="279"/>
      <c r="M3095" s="280"/>
      <c r="N3095" s="281"/>
      <c r="O3095" s="281"/>
      <c r="P3095" s="281"/>
      <c r="Q3095" s="281"/>
      <c r="R3095" s="281"/>
      <c r="S3095" s="281"/>
      <c r="T3095" s="282"/>
      <c r="U3095" s="15"/>
      <c r="V3095" s="15"/>
      <c r="W3095" s="15"/>
      <c r="X3095" s="15"/>
      <c r="Y3095" s="15"/>
      <c r="Z3095" s="15"/>
      <c r="AA3095" s="15"/>
      <c r="AB3095" s="15"/>
      <c r="AC3095" s="15"/>
      <c r="AD3095" s="15"/>
      <c r="AE3095" s="15"/>
      <c r="AT3095" s="283" t="s">
        <v>364</v>
      </c>
      <c r="AU3095" s="283" t="s">
        <v>90</v>
      </c>
      <c r="AV3095" s="15" t="s">
        <v>214</v>
      </c>
      <c r="AW3095" s="15" t="s">
        <v>36</v>
      </c>
      <c r="AX3095" s="15" t="s">
        <v>88</v>
      </c>
      <c r="AY3095" s="283" t="s">
        <v>215</v>
      </c>
    </row>
    <row r="3096" s="2" customFormat="1" ht="24.15" customHeight="1">
      <c r="A3096" s="39"/>
      <c r="B3096" s="40"/>
      <c r="C3096" s="220" t="s">
        <v>2983</v>
      </c>
      <c r="D3096" s="220" t="s">
        <v>216</v>
      </c>
      <c r="E3096" s="221" t="s">
        <v>2984</v>
      </c>
      <c r="F3096" s="222" t="s">
        <v>2985</v>
      </c>
      <c r="G3096" s="223" t="s">
        <v>716</v>
      </c>
      <c r="H3096" s="224">
        <v>9</v>
      </c>
      <c r="I3096" s="225"/>
      <c r="J3096" s="226">
        <f>ROUND(I3096*H3096,2)</f>
        <v>0</v>
      </c>
      <c r="K3096" s="222" t="s">
        <v>359</v>
      </c>
      <c r="L3096" s="45"/>
      <c r="M3096" s="227" t="s">
        <v>1</v>
      </c>
      <c r="N3096" s="228" t="s">
        <v>46</v>
      </c>
      <c r="O3096" s="92"/>
      <c r="P3096" s="229">
        <f>O3096*H3096</f>
        <v>0</v>
      </c>
      <c r="Q3096" s="229">
        <v>0</v>
      </c>
      <c r="R3096" s="229">
        <f>Q3096*H3096</f>
        <v>0</v>
      </c>
      <c r="S3096" s="229">
        <v>0</v>
      </c>
      <c r="T3096" s="230">
        <f>S3096*H3096</f>
        <v>0</v>
      </c>
      <c r="U3096" s="39"/>
      <c r="V3096" s="39"/>
      <c r="W3096" s="39"/>
      <c r="X3096" s="39"/>
      <c r="Y3096" s="39"/>
      <c r="Z3096" s="39"/>
      <c r="AA3096" s="39"/>
      <c r="AB3096" s="39"/>
      <c r="AC3096" s="39"/>
      <c r="AD3096" s="39"/>
      <c r="AE3096" s="39"/>
      <c r="AR3096" s="231" t="s">
        <v>291</v>
      </c>
      <c r="AT3096" s="231" t="s">
        <v>216</v>
      </c>
      <c r="AU3096" s="231" t="s">
        <v>90</v>
      </c>
      <c r="AY3096" s="18" t="s">
        <v>215</v>
      </c>
      <c r="BE3096" s="232">
        <f>IF(N3096="základní",J3096,0)</f>
        <v>0</v>
      </c>
      <c r="BF3096" s="232">
        <f>IF(N3096="snížená",J3096,0)</f>
        <v>0</v>
      </c>
      <c r="BG3096" s="232">
        <f>IF(N3096="zákl. přenesená",J3096,0)</f>
        <v>0</v>
      </c>
      <c r="BH3096" s="232">
        <f>IF(N3096="sníž. přenesená",J3096,0)</f>
        <v>0</v>
      </c>
      <c r="BI3096" s="232">
        <f>IF(N3096="nulová",J3096,0)</f>
        <v>0</v>
      </c>
      <c r="BJ3096" s="18" t="s">
        <v>88</v>
      </c>
      <c r="BK3096" s="232">
        <f>ROUND(I3096*H3096,2)</f>
        <v>0</v>
      </c>
      <c r="BL3096" s="18" t="s">
        <v>291</v>
      </c>
      <c r="BM3096" s="231" t="s">
        <v>2986</v>
      </c>
    </row>
    <row r="3097" s="2" customFormat="1">
      <c r="A3097" s="39"/>
      <c r="B3097" s="40"/>
      <c r="C3097" s="41"/>
      <c r="D3097" s="233" t="s">
        <v>221</v>
      </c>
      <c r="E3097" s="41"/>
      <c r="F3097" s="234" t="s">
        <v>2987</v>
      </c>
      <c r="G3097" s="41"/>
      <c r="H3097" s="41"/>
      <c r="I3097" s="235"/>
      <c r="J3097" s="41"/>
      <c r="K3097" s="41"/>
      <c r="L3097" s="45"/>
      <c r="M3097" s="236"/>
      <c r="N3097" s="237"/>
      <c r="O3097" s="92"/>
      <c r="P3097" s="92"/>
      <c r="Q3097" s="92"/>
      <c r="R3097" s="92"/>
      <c r="S3097" s="92"/>
      <c r="T3097" s="93"/>
      <c r="U3097" s="39"/>
      <c r="V3097" s="39"/>
      <c r="W3097" s="39"/>
      <c r="X3097" s="39"/>
      <c r="Y3097" s="39"/>
      <c r="Z3097" s="39"/>
      <c r="AA3097" s="39"/>
      <c r="AB3097" s="39"/>
      <c r="AC3097" s="39"/>
      <c r="AD3097" s="39"/>
      <c r="AE3097" s="39"/>
      <c r="AT3097" s="18" t="s">
        <v>221</v>
      </c>
      <c r="AU3097" s="18" t="s">
        <v>90</v>
      </c>
    </row>
    <row r="3098" s="2" customFormat="1">
      <c r="A3098" s="39"/>
      <c r="B3098" s="40"/>
      <c r="C3098" s="41"/>
      <c r="D3098" s="250" t="s">
        <v>362</v>
      </c>
      <c r="E3098" s="41"/>
      <c r="F3098" s="251" t="s">
        <v>2988</v>
      </c>
      <c r="G3098" s="41"/>
      <c r="H3098" s="41"/>
      <c r="I3098" s="235"/>
      <c r="J3098" s="41"/>
      <c r="K3098" s="41"/>
      <c r="L3098" s="45"/>
      <c r="M3098" s="236"/>
      <c r="N3098" s="237"/>
      <c r="O3098" s="92"/>
      <c r="P3098" s="92"/>
      <c r="Q3098" s="92"/>
      <c r="R3098" s="92"/>
      <c r="S3098" s="92"/>
      <c r="T3098" s="93"/>
      <c r="U3098" s="39"/>
      <c r="V3098" s="39"/>
      <c r="W3098" s="39"/>
      <c r="X3098" s="39"/>
      <c r="Y3098" s="39"/>
      <c r="Z3098" s="39"/>
      <c r="AA3098" s="39"/>
      <c r="AB3098" s="39"/>
      <c r="AC3098" s="39"/>
      <c r="AD3098" s="39"/>
      <c r="AE3098" s="39"/>
      <c r="AT3098" s="18" t="s">
        <v>362</v>
      </c>
      <c r="AU3098" s="18" t="s">
        <v>90</v>
      </c>
    </row>
    <row r="3099" s="2" customFormat="1" ht="24.15" customHeight="1">
      <c r="A3099" s="39"/>
      <c r="B3099" s="40"/>
      <c r="C3099" s="295" t="s">
        <v>2989</v>
      </c>
      <c r="D3099" s="295" t="s">
        <v>539</v>
      </c>
      <c r="E3099" s="296" t="s">
        <v>2990</v>
      </c>
      <c r="F3099" s="297" t="s">
        <v>2991</v>
      </c>
      <c r="G3099" s="298" t="s">
        <v>716</v>
      </c>
      <c r="H3099" s="299">
        <v>5</v>
      </c>
      <c r="I3099" s="300"/>
      <c r="J3099" s="301">
        <f>ROUND(I3099*H3099,2)</f>
        <v>0</v>
      </c>
      <c r="K3099" s="297" t="s">
        <v>1</v>
      </c>
      <c r="L3099" s="302"/>
      <c r="M3099" s="303" t="s">
        <v>1</v>
      </c>
      <c r="N3099" s="304" t="s">
        <v>46</v>
      </c>
      <c r="O3099" s="92"/>
      <c r="P3099" s="229">
        <f>O3099*H3099</f>
        <v>0</v>
      </c>
      <c r="Q3099" s="229">
        <v>0.0195</v>
      </c>
      <c r="R3099" s="229">
        <f>Q3099*H3099</f>
        <v>0.097500000000000003</v>
      </c>
      <c r="S3099" s="229">
        <v>0</v>
      </c>
      <c r="T3099" s="230">
        <f>S3099*H3099</f>
        <v>0</v>
      </c>
      <c r="U3099" s="39"/>
      <c r="V3099" s="39"/>
      <c r="W3099" s="39"/>
      <c r="X3099" s="39"/>
      <c r="Y3099" s="39"/>
      <c r="Z3099" s="39"/>
      <c r="AA3099" s="39"/>
      <c r="AB3099" s="39"/>
      <c r="AC3099" s="39"/>
      <c r="AD3099" s="39"/>
      <c r="AE3099" s="39"/>
      <c r="AR3099" s="231" t="s">
        <v>676</v>
      </c>
      <c r="AT3099" s="231" t="s">
        <v>539</v>
      </c>
      <c r="AU3099" s="231" t="s">
        <v>90</v>
      </c>
      <c r="AY3099" s="18" t="s">
        <v>215</v>
      </c>
      <c r="BE3099" s="232">
        <f>IF(N3099="základní",J3099,0)</f>
        <v>0</v>
      </c>
      <c r="BF3099" s="232">
        <f>IF(N3099="snížená",J3099,0)</f>
        <v>0</v>
      </c>
      <c r="BG3099" s="232">
        <f>IF(N3099="zákl. přenesená",J3099,0)</f>
        <v>0</v>
      </c>
      <c r="BH3099" s="232">
        <f>IF(N3099="sníž. přenesená",J3099,0)</f>
        <v>0</v>
      </c>
      <c r="BI3099" s="232">
        <f>IF(N3099="nulová",J3099,0)</f>
        <v>0</v>
      </c>
      <c r="BJ3099" s="18" t="s">
        <v>88</v>
      </c>
      <c r="BK3099" s="232">
        <f>ROUND(I3099*H3099,2)</f>
        <v>0</v>
      </c>
      <c r="BL3099" s="18" t="s">
        <v>291</v>
      </c>
      <c r="BM3099" s="231" t="s">
        <v>2992</v>
      </c>
    </row>
    <row r="3100" s="13" customFormat="1">
      <c r="A3100" s="13"/>
      <c r="B3100" s="252"/>
      <c r="C3100" s="253"/>
      <c r="D3100" s="233" t="s">
        <v>364</v>
      </c>
      <c r="E3100" s="254" t="s">
        <v>1</v>
      </c>
      <c r="F3100" s="255" t="s">
        <v>2993</v>
      </c>
      <c r="G3100" s="253"/>
      <c r="H3100" s="254" t="s">
        <v>1</v>
      </c>
      <c r="I3100" s="256"/>
      <c r="J3100" s="253"/>
      <c r="K3100" s="253"/>
      <c r="L3100" s="257"/>
      <c r="M3100" s="258"/>
      <c r="N3100" s="259"/>
      <c r="O3100" s="259"/>
      <c r="P3100" s="259"/>
      <c r="Q3100" s="259"/>
      <c r="R3100" s="259"/>
      <c r="S3100" s="259"/>
      <c r="T3100" s="260"/>
      <c r="U3100" s="13"/>
      <c r="V3100" s="13"/>
      <c r="W3100" s="13"/>
      <c r="X3100" s="13"/>
      <c r="Y3100" s="13"/>
      <c r="Z3100" s="13"/>
      <c r="AA3100" s="13"/>
      <c r="AB3100" s="13"/>
      <c r="AC3100" s="13"/>
      <c r="AD3100" s="13"/>
      <c r="AE3100" s="13"/>
      <c r="AT3100" s="261" t="s">
        <v>364</v>
      </c>
      <c r="AU3100" s="261" t="s">
        <v>90</v>
      </c>
      <c r="AV3100" s="13" t="s">
        <v>88</v>
      </c>
      <c r="AW3100" s="13" t="s">
        <v>36</v>
      </c>
      <c r="AX3100" s="13" t="s">
        <v>81</v>
      </c>
      <c r="AY3100" s="261" t="s">
        <v>215</v>
      </c>
    </row>
    <row r="3101" s="14" customFormat="1">
      <c r="A3101" s="14"/>
      <c r="B3101" s="262"/>
      <c r="C3101" s="263"/>
      <c r="D3101" s="233" t="s">
        <v>364</v>
      </c>
      <c r="E3101" s="264" t="s">
        <v>1</v>
      </c>
      <c r="F3101" s="265" t="s">
        <v>236</v>
      </c>
      <c r="G3101" s="263"/>
      <c r="H3101" s="266">
        <v>5</v>
      </c>
      <c r="I3101" s="267"/>
      <c r="J3101" s="263"/>
      <c r="K3101" s="263"/>
      <c r="L3101" s="268"/>
      <c r="M3101" s="269"/>
      <c r="N3101" s="270"/>
      <c r="O3101" s="270"/>
      <c r="P3101" s="270"/>
      <c r="Q3101" s="270"/>
      <c r="R3101" s="270"/>
      <c r="S3101" s="270"/>
      <c r="T3101" s="271"/>
      <c r="U3101" s="14"/>
      <c r="V3101" s="14"/>
      <c r="W3101" s="14"/>
      <c r="X3101" s="14"/>
      <c r="Y3101" s="14"/>
      <c r="Z3101" s="14"/>
      <c r="AA3101" s="14"/>
      <c r="AB3101" s="14"/>
      <c r="AC3101" s="14"/>
      <c r="AD3101" s="14"/>
      <c r="AE3101" s="14"/>
      <c r="AT3101" s="272" t="s">
        <v>364</v>
      </c>
      <c r="AU3101" s="272" t="s">
        <v>90</v>
      </c>
      <c r="AV3101" s="14" t="s">
        <v>90</v>
      </c>
      <c r="AW3101" s="14" t="s">
        <v>36</v>
      </c>
      <c r="AX3101" s="14" t="s">
        <v>81</v>
      </c>
      <c r="AY3101" s="272" t="s">
        <v>215</v>
      </c>
    </row>
    <row r="3102" s="15" customFormat="1">
      <c r="A3102" s="15"/>
      <c r="B3102" s="273"/>
      <c r="C3102" s="274"/>
      <c r="D3102" s="233" t="s">
        <v>364</v>
      </c>
      <c r="E3102" s="275" t="s">
        <v>1</v>
      </c>
      <c r="F3102" s="276" t="s">
        <v>368</v>
      </c>
      <c r="G3102" s="274"/>
      <c r="H3102" s="277">
        <v>5</v>
      </c>
      <c r="I3102" s="278"/>
      <c r="J3102" s="274"/>
      <c r="K3102" s="274"/>
      <c r="L3102" s="279"/>
      <c r="M3102" s="280"/>
      <c r="N3102" s="281"/>
      <c r="O3102" s="281"/>
      <c r="P3102" s="281"/>
      <c r="Q3102" s="281"/>
      <c r="R3102" s="281"/>
      <c r="S3102" s="281"/>
      <c r="T3102" s="282"/>
      <c r="U3102" s="15"/>
      <c r="V3102" s="15"/>
      <c r="W3102" s="15"/>
      <c r="X3102" s="15"/>
      <c r="Y3102" s="15"/>
      <c r="Z3102" s="15"/>
      <c r="AA3102" s="15"/>
      <c r="AB3102" s="15"/>
      <c r="AC3102" s="15"/>
      <c r="AD3102" s="15"/>
      <c r="AE3102" s="15"/>
      <c r="AT3102" s="283" t="s">
        <v>364</v>
      </c>
      <c r="AU3102" s="283" t="s">
        <v>90</v>
      </c>
      <c r="AV3102" s="15" t="s">
        <v>214</v>
      </c>
      <c r="AW3102" s="15" t="s">
        <v>36</v>
      </c>
      <c r="AX3102" s="15" t="s">
        <v>88</v>
      </c>
      <c r="AY3102" s="283" t="s">
        <v>215</v>
      </c>
    </row>
    <row r="3103" s="2" customFormat="1" ht="24.15" customHeight="1">
      <c r="A3103" s="39"/>
      <c r="B3103" s="40"/>
      <c r="C3103" s="295" t="s">
        <v>2994</v>
      </c>
      <c r="D3103" s="295" t="s">
        <v>539</v>
      </c>
      <c r="E3103" s="296" t="s">
        <v>2995</v>
      </c>
      <c r="F3103" s="297" t="s">
        <v>2996</v>
      </c>
      <c r="G3103" s="298" t="s">
        <v>716</v>
      </c>
      <c r="H3103" s="299">
        <v>4</v>
      </c>
      <c r="I3103" s="300"/>
      <c r="J3103" s="301">
        <f>ROUND(I3103*H3103,2)</f>
        <v>0</v>
      </c>
      <c r="K3103" s="297" t="s">
        <v>1</v>
      </c>
      <c r="L3103" s="302"/>
      <c r="M3103" s="303" t="s">
        <v>1</v>
      </c>
      <c r="N3103" s="304" t="s">
        <v>46</v>
      </c>
      <c r="O3103" s="92"/>
      <c r="P3103" s="229">
        <f>O3103*H3103</f>
        <v>0</v>
      </c>
      <c r="Q3103" s="229">
        <v>0.017500000000000002</v>
      </c>
      <c r="R3103" s="229">
        <f>Q3103*H3103</f>
        <v>0.070000000000000007</v>
      </c>
      <c r="S3103" s="229">
        <v>0</v>
      </c>
      <c r="T3103" s="230">
        <f>S3103*H3103</f>
        <v>0</v>
      </c>
      <c r="U3103" s="39"/>
      <c r="V3103" s="39"/>
      <c r="W3103" s="39"/>
      <c r="X3103" s="39"/>
      <c r="Y3103" s="39"/>
      <c r="Z3103" s="39"/>
      <c r="AA3103" s="39"/>
      <c r="AB3103" s="39"/>
      <c r="AC3103" s="39"/>
      <c r="AD3103" s="39"/>
      <c r="AE3103" s="39"/>
      <c r="AR3103" s="231" t="s">
        <v>676</v>
      </c>
      <c r="AT3103" s="231" t="s">
        <v>539</v>
      </c>
      <c r="AU3103" s="231" t="s">
        <v>90</v>
      </c>
      <c r="AY3103" s="18" t="s">
        <v>215</v>
      </c>
      <c r="BE3103" s="232">
        <f>IF(N3103="základní",J3103,0)</f>
        <v>0</v>
      </c>
      <c r="BF3103" s="232">
        <f>IF(N3103="snížená",J3103,0)</f>
        <v>0</v>
      </c>
      <c r="BG3103" s="232">
        <f>IF(N3103="zákl. přenesená",J3103,0)</f>
        <v>0</v>
      </c>
      <c r="BH3103" s="232">
        <f>IF(N3103="sníž. přenesená",J3103,0)</f>
        <v>0</v>
      </c>
      <c r="BI3103" s="232">
        <f>IF(N3103="nulová",J3103,0)</f>
        <v>0</v>
      </c>
      <c r="BJ3103" s="18" t="s">
        <v>88</v>
      </c>
      <c r="BK3103" s="232">
        <f>ROUND(I3103*H3103,2)</f>
        <v>0</v>
      </c>
      <c r="BL3103" s="18" t="s">
        <v>291</v>
      </c>
      <c r="BM3103" s="231" t="s">
        <v>2997</v>
      </c>
    </row>
    <row r="3104" s="13" customFormat="1">
      <c r="A3104" s="13"/>
      <c r="B3104" s="252"/>
      <c r="C3104" s="253"/>
      <c r="D3104" s="233" t="s">
        <v>364</v>
      </c>
      <c r="E3104" s="254" t="s">
        <v>1</v>
      </c>
      <c r="F3104" s="255" t="s">
        <v>2998</v>
      </c>
      <c r="G3104" s="253"/>
      <c r="H3104" s="254" t="s">
        <v>1</v>
      </c>
      <c r="I3104" s="256"/>
      <c r="J3104" s="253"/>
      <c r="K3104" s="253"/>
      <c r="L3104" s="257"/>
      <c r="M3104" s="258"/>
      <c r="N3104" s="259"/>
      <c r="O3104" s="259"/>
      <c r="P3104" s="259"/>
      <c r="Q3104" s="259"/>
      <c r="R3104" s="259"/>
      <c r="S3104" s="259"/>
      <c r="T3104" s="260"/>
      <c r="U3104" s="13"/>
      <c r="V3104" s="13"/>
      <c r="W3104" s="13"/>
      <c r="X3104" s="13"/>
      <c r="Y3104" s="13"/>
      <c r="Z3104" s="13"/>
      <c r="AA3104" s="13"/>
      <c r="AB3104" s="13"/>
      <c r="AC3104" s="13"/>
      <c r="AD3104" s="13"/>
      <c r="AE3104" s="13"/>
      <c r="AT3104" s="261" t="s">
        <v>364</v>
      </c>
      <c r="AU3104" s="261" t="s">
        <v>90</v>
      </c>
      <c r="AV3104" s="13" t="s">
        <v>88</v>
      </c>
      <c r="AW3104" s="13" t="s">
        <v>36</v>
      </c>
      <c r="AX3104" s="13" t="s">
        <v>81</v>
      </c>
      <c r="AY3104" s="261" t="s">
        <v>215</v>
      </c>
    </row>
    <row r="3105" s="14" customFormat="1">
      <c r="A3105" s="14"/>
      <c r="B3105" s="262"/>
      <c r="C3105" s="263"/>
      <c r="D3105" s="233" t="s">
        <v>364</v>
      </c>
      <c r="E3105" s="264" t="s">
        <v>1</v>
      </c>
      <c r="F3105" s="265" t="s">
        <v>214</v>
      </c>
      <c r="G3105" s="263"/>
      <c r="H3105" s="266">
        <v>4</v>
      </c>
      <c r="I3105" s="267"/>
      <c r="J3105" s="263"/>
      <c r="K3105" s="263"/>
      <c r="L3105" s="268"/>
      <c r="M3105" s="269"/>
      <c r="N3105" s="270"/>
      <c r="O3105" s="270"/>
      <c r="P3105" s="270"/>
      <c r="Q3105" s="270"/>
      <c r="R3105" s="270"/>
      <c r="S3105" s="270"/>
      <c r="T3105" s="271"/>
      <c r="U3105" s="14"/>
      <c r="V3105" s="14"/>
      <c r="W3105" s="14"/>
      <c r="X3105" s="14"/>
      <c r="Y3105" s="14"/>
      <c r="Z3105" s="14"/>
      <c r="AA3105" s="14"/>
      <c r="AB3105" s="14"/>
      <c r="AC3105" s="14"/>
      <c r="AD3105" s="14"/>
      <c r="AE3105" s="14"/>
      <c r="AT3105" s="272" t="s">
        <v>364</v>
      </c>
      <c r="AU3105" s="272" t="s">
        <v>90</v>
      </c>
      <c r="AV3105" s="14" t="s">
        <v>90</v>
      </c>
      <c r="AW3105" s="14" t="s">
        <v>36</v>
      </c>
      <c r="AX3105" s="14" t="s">
        <v>81</v>
      </c>
      <c r="AY3105" s="272" t="s">
        <v>215</v>
      </c>
    </row>
    <row r="3106" s="15" customFormat="1">
      <c r="A3106" s="15"/>
      <c r="B3106" s="273"/>
      <c r="C3106" s="274"/>
      <c r="D3106" s="233" t="s">
        <v>364</v>
      </c>
      <c r="E3106" s="275" t="s">
        <v>1</v>
      </c>
      <c r="F3106" s="276" t="s">
        <v>368</v>
      </c>
      <c r="G3106" s="274"/>
      <c r="H3106" s="277">
        <v>4</v>
      </c>
      <c r="I3106" s="278"/>
      <c r="J3106" s="274"/>
      <c r="K3106" s="274"/>
      <c r="L3106" s="279"/>
      <c r="M3106" s="280"/>
      <c r="N3106" s="281"/>
      <c r="O3106" s="281"/>
      <c r="P3106" s="281"/>
      <c r="Q3106" s="281"/>
      <c r="R3106" s="281"/>
      <c r="S3106" s="281"/>
      <c r="T3106" s="282"/>
      <c r="U3106" s="15"/>
      <c r="V3106" s="15"/>
      <c r="W3106" s="15"/>
      <c r="X3106" s="15"/>
      <c r="Y3106" s="15"/>
      <c r="Z3106" s="15"/>
      <c r="AA3106" s="15"/>
      <c r="AB3106" s="15"/>
      <c r="AC3106" s="15"/>
      <c r="AD3106" s="15"/>
      <c r="AE3106" s="15"/>
      <c r="AT3106" s="283" t="s">
        <v>364</v>
      </c>
      <c r="AU3106" s="283" t="s">
        <v>90</v>
      </c>
      <c r="AV3106" s="15" t="s">
        <v>214</v>
      </c>
      <c r="AW3106" s="15" t="s">
        <v>36</v>
      </c>
      <c r="AX3106" s="15" t="s">
        <v>88</v>
      </c>
      <c r="AY3106" s="283" t="s">
        <v>215</v>
      </c>
    </row>
    <row r="3107" s="2" customFormat="1" ht="24.15" customHeight="1">
      <c r="A3107" s="39"/>
      <c r="B3107" s="40"/>
      <c r="C3107" s="220" t="s">
        <v>2999</v>
      </c>
      <c r="D3107" s="220" t="s">
        <v>216</v>
      </c>
      <c r="E3107" s="221" t="s">
        <v>3000</v>
      </c>
      <c r="F3107" s="222" t="s">
        <v>3001</v>
      </c>
      <c r="G3107" s="223" t="s">
        <v>716</v>
      </c>
      <c r="H3107" s="224">
        <v>22</v>
      </c>
      <c r="I3107" s="225"/>
      <c r="J3107" s="226">
        <f>ROUND(I3107*H3107,2)</f>
        <v>0</v>
      </c>
      <c r="K3107" s="222" t="s">
        <v>359</v>
      </c>
      <c r="L3107" s="45"/>
      <c r="M3107" s="227" t="s">
        <v>1</v>
      </c>
      <c r="N3107" s="228" t="s">
        <v>46</v>
      </c>
      <c r="O3107" s="92"/>
      <c r="P3107" s="229">
        <f>O3107*H3107</f>
        <v>0</v>
      </c>
      <c r="Q3107" s="229">
        <v>0</v>
      </c>
      <c r="R3107" s="229">
        <f>Q3107*H3107</f>
        <v>0</v>
      </c>
      <c r="S3107" s="229">
        <v>0</v>
      </c>
      <c r="T3107" s="230">
        <f>S3107*H3107</f>
        <v>0</v>
      </c>
      <c r="U3107" s="39"/>
      <c r="V3107" s="39"/>
      <c r="W3107" s="39"/>
      <c r="X3107" s="39"/>
      <c r="Y3107" s="39"/>
      <c r="Z3107" s="39"/>
      <c r="AA3107" s="39"/>
      <c r="AB3107" s="39"/>
      <c r="AC3107" s="39"/>
      <c r="AD3107" s="39"/>
      <c r="AE3107" s="39"/>
      <c r="AR3107" s="231" t="s">
        <v>291</v>
      </c>
      <c r="AT3107" s="231" t="s">
        <v>216</v>
      </c>
      <c r="AU3107" s="231" t="s">
        <v>90</v>
      </c>
      <c r="AY3107" s="18" t="s">
        <v>215</v>
      </c>
      <c r="BE3107" s="232">
        <f>IF(N3107="základní",J3107,0)</f>
        <v>0</v>
      </c>
      <c r="BF3107" s="232">
        <f>IF(N3107="snížená",J3107,0)</f>
        <v>0</v>
      </c>
      <c r="BG3107" s="232">
        <f>IF(N3107="zákl. přenesená",J3107,0)</f>
        <v>0</v>
      </c>
      <c r="BH3107" s="232">
        <f>IF(N3107="sníž. přenesená",J3107,0)</f>
        <v>0</v>
      </c>
      <c r="BI3107" s="232">
        <f>IF(N3107="nulová",J3107,0)</f>
        <v>0</v>
      </c>
      <c r="BJ3107" s="18" t="s">
        <v>88</v>
      </c>
      <c r="BK3107" s="232">
        <f>ROUND(I3107*H3107,2)</f>
        <v>0</v>
      </c>
      <c r="BL3107" s="18" t="s">
        <v>291</v>
      </c>
      <c r="BM3107" s="231" t="s">
        <v>3002</v>
      </c>
    </row>
    <row r="3108" s="2" customFormat="1">
      <c r="A3108" s="39"/>
      <c r="B3108" s="40"/>
      <c r="C3108" s="41"/>
      <c r="D3108" s="233" t="s">
        <v>221</v>
      </c>
      <c r="E3108" s="41"/>
      <c r="F3108" s="234" t="s">
        <v>3003</v>
      </c>
      <c r="G3108" s="41"/>
      <c r="H3108" s="41"/>
      <c r="I3108" s="235"/>
      <c r="J3108" s="41"/>
      <c r="K3108" s="41"/>
      <c r="L3108" s="45"/>
      <c r="M3108" s="236"/>
      <c r="N3108" s="237"/>
      <c r="O3108" s="92"/>
      <c r="P3108" s="92"/>
      <c r="Q3108" s="92"/>
      <c r="R3108" s="92"/>
      <c r="S3108" s="92"/>
      <c r="T3108" s="93"/>
      <c r="U3108" s="39"/>
      <c r="V3108" s="39"/>
      <c r="W3108" s="39"/>
      <c r="X3108" s="39"/>
      <c r="Y3108" s="39"/>
      <c r="Z3108" s="39"/>
      <c r="AA3108" s="39"/>
      <c r="AB3108" s="39"/>
      <c r="AC3108" s="39"/>
      <c r="AD3108" s="39"/>
      <c r="AE3108" s="39"/>
      <c r="AT3108" s="18" t="s">
        <v>221</v>
      </c>
      <c r="AU3108" s="18" t="s">
        <v>90</v>
      </c>
    </row>
    <row r="3109" s="2" customFormat="1">
      <c r="A3109" s="39"/>
      <c r="B3109" s="40"/>
      <c r="C3109" s="41"/>
      <c r="D3109" s="250" t="s">
        <v>362</v>
      </c>
      <c r="E3109" s="41"/>
      <c r="F3109" s="251" t="s">
        <v>3004</v>
      </c>
      <c r="G3109" s="41"/>
      <c r="H3109" s="41"/>
      <c r="I3109" s="235"/>
      <c r="J3109" s="41"/>
      <c r="K3109" s="41"/>
      <c r="L3109" s="45"/>
      <c r="M3109" s="236"/>
      <c r="N3109" s="237"/>
      <c r="O3109" s="92"/>
      <c r="P3109" s="92"/>
      <c r="Q3109" s="92"/>
      <c r="R3109" s="92"/>
      <c r="S3109" s="92"/>
      <c r="T3109" s="93"/>
      <c r="U3109" s="39"/>
      <c r="V3109" s="39"/>
      <c r="W3109" s="39"/>
      <c r="X3109" s="39"/>
      <c r="Y3109" s="39"/>
      <c r="Z3109" s="39"/>
      <c r="AA3109" s="39"/>
      <c r="AB3109" s="39"/>
      <c r="AC3109" s="39"/>
      <c r="AD3109" s="39"/>
      <c r="AE3109" s="39"/>
      <c r="AT3109" s="18" t="s">
        <v>362</v>
      </c>
      <c r="AU3109" s="18" t="s">
        <v>90</v>
      </c>
    </row>
    <row r="3110" s="2" customFormat="1" ht="24.15" customHeight="1">
      <c r="A3110" s="39"/>
      <c r="B3110" s="40"/>
      <c r="C3110" s="295" t="s">
        <v>3005</v>
      </c>
      <c r="D3110" s="295" t="s">
        <v>539</v>
      </c>
      <c r="E3110" s="296" t="s">
        <v>3006</v>
      </c>
      <c r="F3110" s="297" t="s">
        <v>3007</v>
      </c>
      <c r="G3110" s="298" t="s">
        <v>716</v>
      </c>
      <c r="H3110" s="299">
        <v>22</v>
      </c>
      <c r="I3110" s="300"/>
      <c r="J3110" s="301">
        <f>ROUND(I3110*H3110,2)</f>
        <v>0</v>
      </c>
      <c r="K3110" s="297" t="s">
        <v>1</v>
      </c>
      <c r="L3110" s="302"/>
      <c r="M3110" s="303" t="s">
        <v>1</v>
      </c>
      <c r="N3110" s="304" t="s">
        <v>46</v>
      </c>
      <c r="O3110" s="92"/>
      <c r="P3110" s="229">
        <f>O3110*H3110</f>
        <v>0</v>
      </c>
      <c r="Q3110" s="229">
        <v>0.020500000000000001</v>
      </c>
      <c r="R3110" s="229">
        <f>Q3110*H3110</f>
        <v>0.45100000000000001</v>
      </c>
      <c r="S3110" s="229">
        <v>0</v>
      </c>
      <c r="T3110" s="230">
        <f>S3110*H3110</f>
        <v>0</v>
      </c>
      <c r="U3110" s="39"/>
      <c r="V3110" s="39"/>
      <c r="W3110" s="39"/>
      <c r="X3110" s="39"/>
      <c r="Y3110" s="39"/>
      <c r="Z3110" s="39"/>
      <c r="AA3110" s="39"/>
      <c r="AB3110" s="39"/>
      <c r="AC3110" s="39"/>
      <c r="AD3110" s="39"/>
      <c r="AE3110" s="39"/>
      <c r="AR3110" s="231" t="s">
        <v>676</v>
      </c>
      <c r="AT3110" s="231" t="s">
        <v>539</v>
      </c>
      <c r="AU3110" s="231" t="s">
        <v>90</v>
      </c>
      <c r="AY3110" s="18" t="s">
        <v>215</v>
      </c>
      <c r="BE3110" s="232">
        <f>IF(N3110="základní",J3110,0)</f>
        <v>0</v>
      </c>
      <c r="BF3110" s="232">
        <f>IF(N3110="snížená",J3110,0)</f>
        <v>0</v>
      </c>
      <c r="BG3110" s="232">
        <f>IF(N3110="zákl. přenesená",J3110,0)</f>
        <v>0</v>
      </c>
      <c r="BH3110" s="232">
        <f>IF(N3110="sníž. přenesená",J3110,0)</f>
        <v>0</v>
      </c>
      <c r="BI3110" s="232">
        <f>IF(N3110="nulová",J3110,0)</f>
        <v>0</v>
      </c>
      <c r="BJ3110" s="18" t="s">
        <v>88</v>
      </c>
      <c r="BK3110" s="232">
        <f>ROUND(I3110*H3110,2)</f>
        <v>0</v>
      </c>
      <c r="BL3110" s="18" t="s">
        <v>291</v>
      </c>
      <c r="BM3110" s="231" t="s">
        <v>3008</v>
      </c>
    </row>
    <row r="3111" s="13" customFormat="1">
      <c r="A3111" s="13"/>
      <c r="B3111" s="252"/>
      <c r="C3111" s="253"/>
      <c r="D3111" s="233" t="s">
        <v>364</v>
      </c>
      <c r="E3111" s="254" t="s">
        <v>1</v>
      </c>
      <c r="F3111" s="255" t="s">
        <v>3009</v>
      </c>
      <c r="G3111" s="253"/>
      <c r="H3111" s="254" t="s">
        <v>1</v>
      </c>
      <c r="I3111" s="256"/>
      <c r="J3111" s="253"/>
      <c r="K3111" s="253"/>
      <c r="L3111" s="257"/>
      <c r="M3111" s="258"/>
      <c r="N3111" s="259"/>
      <c r="O3111" s="259"/>
      <c r="P3111" s="259"/>
      <c r="Q3111" s="259"/>
      <c r="R3111" s="259"/>
      <c r="S3111" s="259"/>
      <c r="T3111" s="260"/>
      <c r="U3111" s="13"/>
      <c r="V3111" s="13"/>
      <c r="W3111" s="13"/>
      <c r="X3111" s="13"/>
      <c r="Y3111" s="13"/>
      <c r="Z3111" s="13"/>
      <c r="AA3111" s="13"/>
      <c r="AB3111" s="13"/>
      <c r="AC3111" s="13"/>
      <c r="AD3111" s="13"/>
      <c r="AE3111" s="13"/>
      <c r="AT3111" s="261" t="s">
        <v>364</v>
      </c>
      <c r="AU3111" s="261" t="s">
        <v>90</v>
      </c>
      <c r="AV3111" s="13" t="s">
        <v>88</v>
      </c>
      <c r="AW3111" s="13" t="s">
        <v>36</v>
      </c>
      <c r="AX3111" s="13" t="s">
        <v>81</v>
      </c>
      <c r="AY3111" s="261" t="s">
        <v>215</v>
      </c>
    </row>
    <row r="3112" s="14" customFormat="1">
      <c r="A3112" s="14"/>
      <c r="B3112" s="262"/>
      <c r="C3112" s="263"/>
      <c r="D3112" s="233" t="s">
        <v>364</v>
      </c>
      <c r="E3112" s="264" t="s">
        <v>1</v>
      </c>
      <c r="F3112" s="265" t="s">
        <v>256</v>
      </c>
      <c r="G3112" s="263"/>
      <c r="H3112" s="266">
        <v>9</v>
      </c>
      <c r="I3112" s="267"/>
      <c r="J3112" s="263"/>
      <c r="K3112" s="263"/>
      <c r="L3112" s="268"/>
      <c r="M3112" s="269"/>
      <c r="N3112" s="270"/>
      <c r="O3112" s="270"/>
      <c r="P3112" s="270"/>
      <c r="Q3112" s="270"/>
      <c r="R3112" s="270"/>
      <c r="S3112" s="270"/>
      <c r="T3112" s="271"/>
      <c r="U3112" s="14"/>
      <c r="V3112" s="14"/>
      <c r="W3112" s="14"/>
      <c r="X3112" s="14"/>
      <c r="Y3112" s="14"/>
      <c r="Z3112" s="14"/>
      <c r="AA3112" s="14"/>
      <c r="AB3112" s="14"/>
      <c r="AC3112" s="14"/>
      <c r="AD3112" s="14"/>
      <c r="AE3112" s="14"/>
      <c r="AT3112" s="272" t="s">
        <v>364</v>
      </c>
      <c r="AU3112" s="272" t="s">
        <v>90</v>
      </c>
      <c r="AV3112" s="14" t="s">
        <v>90</v>
      </c>
      <c r="AW3112" s="14" t="s">
        <v>36</v>
      </c>
      <c r="AX3112" s="14" t="s">
        <v>81</v>
      </c>
      <c r="AY3112" s="272" t="s">
        <v>215</v>
      </c>
    </row>
    <row r="3113" s="13" customFormat="1">
      <c r="A3113" s="13"/>
      <c r="B3113" s="252"/>
      <c r="C3113" s="253"/>
      <c r="D3113" s="233" t="s">
        <v>364</v>
      </c>
      <c r="E3113" s="254" t="s">
        <v>1</v>
      </c>
      <c r="F3113" s="255" t="s">
        <v>3010</v>
      </c>
      <c r="G3113" s="253"/>
      <c r="H3113" s="254" t="s">
        <v>1</v>
      </c>
      <c r="I3113" s="256"/>
      <c r="J3113" s="253"/>
      <c r="K3113" s="253"/>
      <c r="L3113" s="257"/>
      <c r="M3113" s="258"/>
      <c r="N3113" s="259"/>
      <c r="O3113" s="259"/>
      <c r="P3113" s="259"/>
      <c r="Q3113" s="259"/>
      <c r="R3113" s="259"/>
      <c r="S3113" s="259"/>
      <c r="T3113" s="260"/>
      <c r="U3113" s="13"/>
      <c r="V3113" s="13"/>
      <c r="W3113" s="13"/>
      <c r="X3113" s="13"/>
      <c r="Y3113" s="13"/>
      <c r="Z3113" s="13"/>
      <c r="AA3113" s="13"/>
      <c r="AB3113" s="13"/>
      <c r="AC3113" s="13"/>
      <c r="AD3113" s="13"/>
      <c r="AE3113" s="13"/>
      <c r="AT3113" s="261" t="s">
        <v>364</v>
      </c>
      <c r="AU3113" s="261" t="s">
        <v>90</v>
      </c>
      <c r="AV3113" s="13" t="s">
        <v>88</v>
      </c>
      <c r="AW3113" s="13" t="s">
        <v>36</v>
      </c>
      <c r="AX3113" s="13" t="s">
        <v>81</v>
      </c>
      <c r="AY3113" s="261" t="s">
        <v>215</v>
      </c>
    </row>
    <row r="3114" s="14" customFormat="1">
      <c r="A3114" s="14"/>
      <c r="B3114" s="262"/>
      <c r="C3114" s="263"/>
      <c r="D3114" s="233" t="s">
        <v>364</v>
      </c>
      <c r="E3114" s="264" t="s">
        <v>1</v>
      </c>
      <c r="F3114" s="265" t="s">
        <v>251</v>
      </c>
      <c r="G3114" s="263"/>
      <c r="H3114" s="266">
        <v>8</v>
      </c>
      <c r="I3114" s="267"/>
      <c r="J3114" s="263"/>
      <c r="K3114" s="263"/>
      <c r="L3114" s="268"/>
      <c r="M3114" s="269"/>
      <c r="N3114" s="270"/>
      <c r="O3114" s="270"/>
      <c r="P3114" s="270"/>
      <c r="Q3114" s="270"/>
      <c r="R3114" s="270"/>
      <c r="S3114" s="270"/>
      <c r="T3114" s="271"/>
      <c r="U3114" s="14"/>
      <c r="V3114" s="14"/>
      <c r="W3114" s="14"/>
      <c r="X3114" s="14"/>
      <c r="Y3114" s="14"/>
      <c r="Z3114" s="14"/>
      <c r="AA3114" s="14"/>
      <c r="AB3114" s="14"/>
      <c r="AC3114" s="14"/>
      <c r="AD3114" s="14"/>
      <c r="AE3114" s="14"/>
      <c r="AT3114" s="272" t="s">
        <v>364</v>
      </c>
      <c r="AU3114" s="272" t="s">
        <v>90</v>
      </c>
      <c r="AV3114" s="14" t="s">
        <v>90</v>
      </c>
      <c r="AW3114" s="14" t="s">
        <v>36</v>
      </c>
      <c r="AX3114" s="14" t="s">
        <v>81</v>
      </c>
      <c r="AY3114" s="272" t="s">
        <v>215</v>
      </c>
    </row>
    <row r="3115" s="13" customFormat="1">
      <c r="A3115" s="13"/>
      <c r="B3115" s="252"/>
      <c r="C3115" s="253"/>
      <c r="D3115" s="233" t="s">
        <v>364</v>
      </c>
      <c r="E3115" s="254" t="s">
        <v>1</v>
      </c>
      <c r="F3115" s="255" t="s">
        <v>3011</v>
      </c>
      <c r="G3115" s="253"/>
      <c r="H3115" s="254" t="s">
        <v>1</v>
      </c>
      <c r="I3115" s="256"/>
      <c r="J3115" s="253"/>
      <c r="K3115" s="253"/>
      <c r="L3115" s="257"/>
      <c r="M3115" s="258"/>
      <c r="N3115" s="259"/>
      <c r="O3115" s="259"/>
      <c r="P3115" s="259"/>
      <c r="Q3115" s="259"/>
      <c r="R3115" s="259"/>
      <c r="S3115" s="259"/>
      <c r="T3115" s="260"/>
      <c r="U3115" s="13"/>
      <c r="V3115" s="13"/>
      <c r="W3115" s="13"/>
      <c r="X3115" s="13"/>
      <c r="Y3115" s="13"/>
      <c r="Z3115" s="13"/>
      <c r="AA3115" s="13"/>
      <c r="AB3115" s="13"/>
      <c r="AC3115" s="13"/>
      <c r="AD3115" s="13"/>
      <c r="AE3115" s="13"/>
      <c r="AT3115" s="261" t="s">
        <v>364</v>
      </c>
      <c r="AU3115" s="261" t="s">
        <v>90</v>
      </c>
      <c r="AV3115" s="13" t="s">
        <v>88</v>
      </c>
      <c r="AW3115" s="13" t="s">
        <v>36</v>
      </c>
      <c r="AX3115" s="13" t="s">
        <v>81</v>
      </c>
      <c r="AY3115" s="261" t="s">
        <v>215</v>
      </c>
    </row>
    <row r="3116" s="14" customFormat="1">
      <c r="A3116" s="14"/>
      <c r="B3116" s="262"/>
      <c r="C3116" s="263"/>
      <c r="D3116" s="233" t="s">
        <v>364</v>
      </c>
      <c r="E3116" s="264" t="s">
        <v>1</v>
      </c>
      <c r="F3116" s="265" t="s">
        <v>90</v>
      </c>
      <c r="G3116" s="263"/>
      <c r="H3116" s="266">
        <v>2</v>
      </c>
      <c r="I3116" s="267"/>
      <c r="J3116" s="263"/>
      <c r="K3116" s="263"/>
      <c r="L3116" s="268"/>
      <c r="M3116" s="269"/>
      <c r="N3116" s="270"/>
      <c r="O3116" s="270"/>
      <c r="P3116" s="270"/>
      <c r="Q3116" s="270"/>
      <c r="R3116" s="270"/>
      <c r="S3116" s="270"/>
      <c r="T3116" s="271"/>
      <c r="U3116" s="14"/>
      <c r="V3116" s="14"/>
      <c r="W3116" s="14"/>
      <c r="X3116" s="14"/>
      <c r="Y3116" s="14"/>
      <c r="Z3116" s="14"/>
      <c r="AA3116" s="14"/>
      <c r="AB3116" s="14"/>
      <c r="AC3116" s="14"/>
      <c r="AD3116" s="14"/>
      <c r="AE3116" s="14"/>
      <c r="AT3116" s="272" t="s">
        <v>364</v>
      </c>
      <c r="AU3116" s="272" t="s">
        <v>90</v>
      </c>
      <c r="AV3116" s="14" t="s">
        <v>90</v>
      </c>
      <c r="AW3116" s="14" t="s">
        <v>36</v>
      </c>
      <c r="AX3116" s="14" t="s">
        <v>81</v>
      </c>
      <c r="AY3116" s="272" t="s">
        <v>215</v>
      </c>
    </row>
    <row r="3117" s="13" customFormat="1">
      <c r="A3117" s="13"/>
      <c r="B3117" s="252"/>
      <c r="C3117" s="253"/>
      <c r="D3117" s="233" t="s">
        <v>364</v>
      </c>
      <c r="E3117" s="254" t="s">
        <v>1</v>
      </c>
      <c r="F3117" s="255" t="s">
        <v>3012</v>
      </c>
      <c r="G3117" s="253"/>
      <c r="H3117" s="254" t="s">
        <v>1</v>
      </c>
      <c r="I3117" s="256"/>
      <c r="J3117" s="253"/>
      <c r="K3117" s="253"/>
      <c r="L3117" s="257"/>
      <c r="M3117" s="258"/>
      <c r="N3117" s="259"/>
      <c r="O3117" s="259"/>
      <c r="P3117" s="259"/>
      <c r="Q3117" s="259"/>
      <c r="R3117" s="259"/>
      <c r="S3117" s="259"/>
      <c r="T3117" s="260"/>
      <c r="U3117" s="13"/>
      <c r="V3117" s="13"/>
      <c r="W3117" s="13"/>
      <c r="X3117" s="13"/>
      <c r="Y3117" s="13"/>
      <c r="Z3117" s="13"/>
      <c r="AA3117" s="13"/>
      <c r="AB3117" s="13"/>
      <c r="AC3117" s="13"/>
      <c r="AD3117" s="13"/>
      <c r="AE3117" s="13"/>
      <c r="AT3117" s="261" t="s">
        <v>364</v>
      </c>
      <c r="AU3117" s="261" t="s">
        <v>90</v>
      </c>
      <c r="AV3117" s="13" t="s">
        <v>88</v>
      </c>
      <c r="AW3117" s="13" t="s">
        <v>36</v>
      </c>
      <c r="AX3117" s="13" t="s">
        <v>81</v>
      </c>
      <c r="AY3117" s="261" t="s">
        <v>215</v>
      </c>
    </row>
    <row r="3118" s="14" customFormat="1">
      <c r="A3118" s="14"/>
      <c r="B3118" s="262"/>
      <c r="C3118" s="263"/>
      <c r="D3118" s="233" t="s">
        <v>364</v>
      </c>
      <c r="E3118" s="264" t="s">
        <v>1</v>
      </c>
      <c r="F3118" s="265" t="s">
        <v>88</v>
      </c>
      <c r="G3118" s="263"/>
      <c r="H3118" s="266">
        <v>1</v>
      </c>
      <c r="I3118" s="267"/>
      <c r="J3118" s="263"/>
      <c r="K3118" s="263"/>
      <c r="L3118" s="268"/>
      <c r="M3118" s="269"/>
      <c r="N3118" s="270"/>
      <c r="O3118" s="270"/>
      <c r="P3118" s="270"/>
      <c r="Q3118" s="270"/>
      <c r="R3118" s="270"/>
      <c r="S3118" s="270"/>
      <c r="T3118" s="271"/>
      <c r="U3118" s="14"/>
      <c r="V3118" s="14"/>
      <c r="W3118" s="14"/>
      <c r="X3118" s="14"/>
      <c r="Y3118" s="14"/>
      <c r="Z3118" s="14"/>
      <c r="AA3118" s="14"/>
      <c r="AB3118" s="14"/>
      <c r="AC3118" s="14"/>
      <c r="AD3118" s="14"/>
      <c r="AE3118" s="14"/>
      <c r="AT3118" s="272" t="s">
        <v>364</v>
      </c>
      <c r="AU3118" s="272" t="s">
        <v>90</v>
      </c>
      <c r="AV3118" s="14" t="s">
        <v>90</v>
      </c>
      <c r="AW3118" s="14" t="s">
        <v>36</v>
      </c>
      <c r="AX3118" s="14" t="s">
        <v>81</v>
      </c>
      <c r="AY3118" s="272" t="s">
        <v>215</v>
      </c>
    </row>
    <row r="3119" s="13" customFormat="1">
      <c r="A3119" s="13"/>
      <c r="B3119" s="252"/>
      <c r="C3119" s="253"/>
      <c r="D3119" s="233" t="s">
        <v>364</v>
      </c>
      <c r="E3119" s="254" t="s">
        <v>1</v>
      </c>
      <c r="F3119" s="255" t="s">
        <v>3013</v>
      </c>
      <c r="G3119" s="253"/>
      <c r="H3119" s="254" t="s">
        <v>1</v>
      </c>
      <c r="I3119" s="256"/>
      <c r="J3119" s="253"/>
      <c r="K3119" s="253"/>
      <c r="L3119" s="257"/>
      <c r="M3119" s="258"/>
      <c r="N3119" s="259"/>
      <c r="O3119" s="259"/>
      <c r="P3119" s="259"/>
      <c r="Q3119" s="259"/>
      <c r="R3119" s="259"/>
      <c r="S3119" s="259"/>
      <c r="T3119" s="260"/>
      <c r="U3119" s="13"/>
      <c r="V3119" s="13"/>
      <c r="W3119" s="13"/>
      <c r="X3119" s="13"/>
      <c r="Y3119" s="13"/>
      <c r="Z3119" s="13"/>
      <c r="AA3119" s="13"/>
      <c r="AB3119" s="13"/>
      <c r="AC3119" s="13"/>
      <c r="AD3119" s="13"/>
      <c r="AE3119" s="13"/>
      <c r="AT3119" s="261" t="s">
        <v>364</v>
      </c>
      <c r="AU3119" s="261" t="s">
        <v>90</v>
      </c>
      <c r="AV3119" s="13" t="s">
        <v>88</v>
      </c>
      <c r="AW3119" s="13" t="s">
        <v>36</v>
      </c>
      <c r="AX3119" s="13" t="s">
        <v>81</v>
      </c>
      <c r="AY3119" s="261" t="s">
        <v>215</v>
      </c>
    </row>
    <row r="3120" s="14" customFormat="1">
      <c r="A3120" s="14"/>
      <c r="B3120" s="262"/>
      <c r="C3120" s="263"/>
      <c r="D3120" s="233" t="s">
        <v>364</v>
      </c>
      <c r="E3120" s="264" t="s">
        <v>1</v>
      </c>
      <c r="F3120" s="265" t="s">
        <v>90</v>
      </c>
      <c r="G3120" s="263"/>
      <c r="H3120" s="266">
        <v>2</v>
      </c>
      <c r="I3120" s="267"/>
      <c r="J3120" s="263"/>
      <c r="K3120" s="263"/>
      <c r="L3120" s="268"/>
      <c r="M3120" s="269"/>
      <c r="N3120" s="270"/>
      <c r="O3120" s="270"/>
      <c r="P3120" s="270"/>
      <c r="Q3120" s="270"/>
      <c r="R3120" s="270"/>
      <c r="S3120" s="270"/>
      <c r="T3120" s="271"/>
      <c r="U3120" s="14"/>
      <c r="V3120" s="14"/>
      <c r="W3120" s="14"/>
      <c r="X3120" s="14"/>
      <c r="Y3120" s="14"/>
      <c r="Z3120" s="14"/>
      <c r="AA3120" s="14"/>
      <c r="AB3120" s="14"/>
      <c r="AC3120" s="14"/>
      <c r="AD3120" s="14"/>
      <c r="AE3120" s="14"/>
      <c r="AT3120" s="272" t="s">
        <v>364</v>
      </c>
      <c r="AU3120" s="272" t="s">
        <v>90</v>
      </c>
      <c r="AV3120" s="14" t="s">
        <v>90</v>
      </c>
      <c r="AW3120" s="14" t="s">
        <v>36</v>
      </c>
      <c r="AX3120" s="14" t="s">
        <v>81</v>
      </c>
      <c r="AY3120" s="272" t="s">
        <v>215</v>
      </c>
    </row>
    <row r="3121" s="15" customFormat="1">
      <c r="A3121" s="15"/>
      <c r="B3121" s="273"/>
      <c r="C3121" s="274"/>
      <c r="D3121" s="233" t="s">
        <v>364</v>
      </c>
      <c r="E3121" s="275" t="s">
        <v>1</v>
      </c>
      <c r="F3121" s="276" t="s">
        <v>368</v>
      </c>
      <c r="G3121" s="274"/>
      <c r="H3121" s="277">
        <v>22</v>
      </c>
      <c r="I3121" s="278"/>
      <c r="J3121" s="274"/>
      <c r="K3121" s="274"/>
      <c r="L3121" s="279"/>
      <c r="M3121" s="280"/>
      <c r="N3121" s="281"/>
      <c r="O3121" s="281"/>
      <c r="P3121" s="281"/>
      <c r="Q3121" s="281"/>
      <c r="R3121" s="281"/>
      <c r="S3121" s="281"/>
      <c r="T3121" s="282"/>
      <c r="U3121" s="15"/>
      <c r="V3121" s="15"/>
      <c r="W3121" s="15"/>
      <c r="X3121" s="15"/>
      <c r="Y3121" s="15"/>
      <c r="Z3121" s="15"/>
      <c r="AA3121" s="15"/>
      <c r="AB3121" s="15"/>
      <c r="AC3121" s="15"/>
      <c r="AD3121" s="15"/>
      <c r="AE3121" s="15"/>
      <c r="AT3121" s="283" t="s">
        <v>364</v>
      </c>
      <c r="AU3121" s="283" t="s">
        <v>90</v>
      </c>
      <c r="AV3121" s="15" t="s">
        <v>214</v>
      </c>
      <c r="AW3121" s="15" t="s">
        <v>36</v>
      </c>
      <c r="AX3121" s="15" t="s">
        <v>88</v>
      </c>
      <c r="AY3121" s="283" t="s">
        <v>215</v>
      </c>
    </row>
    <row r="3122" s="2" customFormat="1" ht="24.15" customHeight="1">
      <c r="A3122" s="39"/>
      <c r="B3122" s="40"/>
      <c r="C3122" s="220" t="s">
        <v>3014</v>
      </c>
      <c r="D3122" s="220" t="s">
        <v>216</v>
      </c>
      <c r="E3122" s="221" t="s">
        <v>3015</v>
      </c>
      <c r="F3122" s="222" t="s">
        <v>3016</v>
      </c>
      <c r="G3122" s="223" t="s">
        <v>716</v>
      </c>
      <c r="H3122" s="224">
        <v>1</v>
      </c>
      <c r="I3122" s="225"/>
      <c r="J3122" s="226">
        <f>ROUND(I3122*H3122,2)</f>
        <v>0</v>
      </c>
      <c r="K3122" s="222" t="s">
        <v>359</v>
      </c>
      <c r="L3122" s="45"/>
      <c r="M3122" s="227" t="s">
        <v>1</v>
      </c>
      <c r="N3122" s="228" t="s">
        <v>46</v>
      </c>
      <c r="O3122" s="92"/>
      <c r="P3122" s="229">
        <f>O3122*H3122</f>
        <v>0</v>
      </c>
      <c r="Q3122" s="229">
        <v>0</v>
      </c>
      <c r="R3122" s="229">
        <f>Q3122*H3122</f>
        <v>0</v>
      </c>
      <c r="S3122" s="229">
        <v>0</v>
      </c>
      <c r="T3122" s="230">
        <f>S3122*H3122</f>
        <v>0</v>
      </c>
      <c r="U3122" s="39"/>
      <c r="V3122" s="39"/>
      <c r="W3122" s="39"/>
      <c r="X3122" s="39"/>
      <c r="Y3122" s="39"/>
      <c r="Z3122" s="39"/>
      <c r="AA3122" s="39"/>
      <c r="AB3122" s="39"/>
      <c r="AC3122" s="39"/>
      <c r="AD3122" s="39"/>
      <c r="AE3122" s="39"/>
      <c r="AR3122" s="231" t="s">
        <v>291</v>
      </c>
      <c r="AT3122" s="231" t="s">
        <v>216</v>
      </c>
      <c r="AU3122" s="231" t="s">
        <v>90</v>
      </c>
      <c r="AY3122" s="18" t="s">
        <v>215</v>
      </c>
      <c r="BE3122" s="232">
        <f>IF(N3122="základní",J3122,0)</f>
        <v>0</v>
      </c>
      <c r="BF3122" s="232">
        <f>IF(N3122="snížená",J3122,0)</f>
        <v>0</v>
      </c>
      <c r="BG3122" s="232">
        <f>IF(N3122="zákl. přenesená",J3122,0)</f>
        <v>0</v>
      </c>
      <c r="BH3122" s="232">
        <f>IF(N3122="sníž. přenesená",J3122,0)</f>
        <v>0</v>
      </c>
      <c r="BI3122" s="232">
        <f>IF(N3122="nulová",J3122,0)</f>
        <v>0</v>
      </c>
      <c r="BJ3122" s="18" t="s">
        <v>88</v>
      </c>
      <c r="BK3122" s="232">
        <f>ROUND(I3122*H3122,2)</f>
        <v>0</v>
      </c>
      <c r="BL3122" s="18" t="s">
        <v>291</v>
      </c>
      <c r="BM3122" s="231" t="s">
        <v>3017</v>
      </c>
    </row>
    <row r="3123" s="2" customFormat="1">
      <c r="A3123" s="39"/>
      <c r="B3123" s="40"/>
      <c r="C3123" s="41"/>
      <c r="D3123" s="233" t="s">
        <v>221</v>
      </c>
      <c r="E3123" s="41"/>
      <c r="F3123" s="234" t="s">
        <v>3018</v>
      </c>
      <c r="G3123" s="41"/>
      <c r="H3123" s="41"/>
      <c r="I3123" s="235"/>
      <c r="J3123" s="41"/>
      <c r="K3123" s="41"/>
      <c r="L3123" s="45"/>
      <c r="M3123" s="236"/>
      <c r="N3123" s="237"/>
      <c r="O3123" s="92"/>
      <c r="P3123" s="92"/>
      <c r="Q3123" s="92"/>
      <c r="R3123" s="92"/>
      <c r="S3123" s="92"/>
      <c r="T3123" s="93"/>
      <c r="U3123" s="39"/>
      <c r="V3123" s="39"/>
      <c r="W3123" s="39"/>
      <c r="X3123" s="39"/>
      <c r="Y3123" s="39"/>
      <c r="Z3123" s="39"/>
      <c r="AA3123" s="39"/>
      <c r="AB3123" s="39"/>
      <c r="AC3123" s="39"/>
      <c r="AD3123" s="39"/>
      <c r="AE3123" s="39"/>
      <c r="AT3123" s="18" t="s">
        <v>221</v>
      </c>
      <c r="AU3123" s="18" t="s">
        <v>90</v>
      </c>
    </row>
    <row r="3124" s="2" customFormat="1">
      <c r="A3124" s="39"/>
      <c r="B3124" s="40"/>
      <c r="C3124" s="41"/>
      <c r="D3124" s="250" t="s">
        <v>362</v>
      </c>
      <c r="E3124" s="41"/>
      <c r="F3124" s="251" t="s">
        <v>3019</v>
      </c>
      <c r="G3124" s="41"/>
      <c r="H3124" s="41"/>
      <c r="I3124" s="235"/>
      <c r="J3124" s="41"/>
      <c r="K3124" s="41"/>
      <c r="L3124" s="45"/>
      <c r="M3124" s="236"/>
      <c r="N3124" s="237"/>
      <c r="O3124" s="92"/>
      <c r="P3124" s="92"/>
      <c r="Q3124" s="92"/>
      <c r="R3124" s="92"/>
      <c r="S3124" s="92"/>
      <c r="T3124" s="93"/>
      <c r="U3124" s="39"/>
      <c r="V3124" s="39"/>
      <c r="W3124" s="39"/>
      <c r="X3124" s="39"/>
      <c r="Y3124" s="39"/>
      <c r="Z3124" s="39"/>
      <c r="AA3124" s="39"/>
      <c r="AB3124" s="39"/>
      <c r="AC3124" s="39"/>
      <c r="AD3124" s="39"/>
      <c r="AE3124" s="39"/>
      <c r="AT3124" s="18" t="s">
        <v>362</v>
      </c>
      <c r="AU3124" s="18" t="s">
        <v>90</v>
      </c>
    </row>
    <row r="3125" s="2" customFormat="1" ht="24.15" customHeight="1">
      <c r="A3125" s="39"/>
      <c r="B3125" s="40"/>
      <c r="C3125" s="295" t="s">
        <v>3020</v>
      </c>
      <c r="D3125" s="295" t="s">
        <v>539</v>
      </c>
      <c r="E3125" s="296" t="s">
        <v>3021</v>
      </c>
      <c r="F3125" s="297" t="s">
        <v>3022</v>
      </c>
      <c r="G3125" s="298" t="s">
        <v>716</v>
      </c>
      <c r="H3125" s="299">
        <v>1</v>
      </c>
      <c r="I3125" s="300"/>
      <c r="J3125" s="301">
        <f>ROUND(I3125*H3125,2)</f>
        <v>0</v>
      </c>
      <c r="K3125" s="297" t="s">
        <v>1</v>
      </c>
      <c r="L3125" s="302"/>
      <c r="M3125" s="303" t="s">
        <v>1</v>
      </c>
      <c r="N3125" s="304" t="s">
        <v>46</v>
      </c>
      <c r="O3125" s="92"/>
      <c r="P3125" s="229">
        <f>O3125*H3125</f>
        <v>0</v>
      </c>
      <c r="Q3125" s="229">
        <v>0.021600000000000001</v>
      </c>
      <c r="R3125" s="229">
        <f>Q3125*H3125</f>
        <v>0.021600000000000001</v>
      </c>
      <c r="S3125" s="229">
        <v>0</v>
      </c>
      <c r="T3125" s="230">
        <f>S3125*H3125</f>
        <v>0</v>
      </c>
      <c r="U3125" s="39"/>
      <c r="V3125" s="39"/>
      <c r="W3125" s="39"/>
      <c r="X3125" s="39"/>
      <c r="Y3125" s="39"/>
      <c r="Z3125" s="39"/>
      <c r="AA3125" s="39"/>
      <c r="AB3125" s="39"/>
      <c r="AC3125" s="39"/>
      <c r="AD3125" s="39"/>
      <c r="AE3125" s="39"/>
      <c r="AR3125" s="231" t="s">
        <v>676</v>
      </c>
      <c r="AT3125" s="231" t="s">
        <v>539</v>
      </c>
      <c r="AU3125" s="231" t="s">
        <v>90</v>
      </c>
      <c r="AY3125" s="18" t="s">
        <v>215</v>
      </c>
      <c r="BE3125" s="232">
        <f>IF(N3125="základní",J3125,0)</f>
        <v>0</v>
      </c>
      <c r="BF3125" s="232">
        <f>IF(N3125="snížená",J3125,0)</f>
        <v>0</v>
      </c>
      <c r="BG3125" s="232">
        <f>IF(N3125="zákl. přenesená",J3125,0)</f>
        <v>0</v>
      </c>
      <c r="BH3125" s="232">
        <f>IF(N3125="sníž. přenesená",J3125,0)</f>
        <v>0</v>
      </c>
      <c r="BI3125" s="232">
        <f>IF(N3125="nulová",J3125,0)</f>
        <v>0</v>
      </c>
      <c r="BJ3125" s="18" t="s">
        <v>88</v>
      </c>
      <c r="BK3125" s="232">
        <f>ROUND(I3125*H3125,2)</f>
        <v>0</v>
      </c>
      <c r="BL3125" s="18" t="s">
        <v>291</v>
      </c>
      <c r="BM3125" s="231" t="s">
        <v>3023</v>
      </c>
    </row>
    <row r="3126" s="13" customFormat="1">
      <c r="A3126" s="13"/>
      <c r="B3126" s="252"/>
      <c r="C3126" s="253"/>
      <c r="D3126" s="233" t="s">
        <v>364</v>
      </c>
      <c r="E3126" s="254" t="s">
        <v>1</v>
      </c>
      <c r="F3126" s="255" t="s">
        <v>3024</v>
      </c>
      <c r="G3126" s="253"/>
      <c r="H3126" s="254" t="s">
        <v>1</v>
      </c>
      <c r="I3126" s="256"/>
      <c r="J3126" s="253"/>
      <c r="K3126" s="253"/>
      <c r="L3126" s="257"/>
      <c r="M3126" s="258"/>
      <c r="N3126" s="259"/>
      <c r="O3126" s="259"/>
      <c r="P3126" s="259"/>
      <c r="Q3126" s="259"/>
      <c r="R3126" s="259"/>
      <c r="S3126" s="259"/>
      <c r="T3126" s="260"/>
      <c r="U3126" s="13"/>
      <c r="V3126" s="13"/>
      <c r="W3126" s="13"/>
      <c r="X3126" s="13"/>
      <c r="Y3126" s="13"/>
      <c r="Z3126" s="13"/>
      <c r="AA3126" s="13"/>
      <c r="AB3126" s="13"/>
      <c r="AC3126" s="13"/>
      <c r="AD3126" s="13"/>
      <c r="AE3126" s="13"/>
      <c r="AT3126" s="261" t="s">
        <v>364</v>
      </c>
      <c r="AU3126" s="261" t="s">
        <v>90</v>
      </c>
      <c r="AV3126" s="13" t="s">
        <v>88</v>
      </c>
      <c r="AW3126" s="13" t="s">
        <v>36</v>
      </c>
      <c r="AX3126" s="13" t="s">
        <v>81</v>
      </c>
      <c r="AY3126" s="261" t="s">
        <v>215</v>
      </c>
    </row>
    <row r="3127" s="14" customFormat="1">
      <c r="A3127" s="14"/>
      <c r="B3127" s="262"/>
      <c r="C3127" s="263"/>
      <c r="D3127" s="233" t="s">
        <v>364</v>
      </c>
      <c r="E3127" s="264" t="s">
        <v>1</v>
      </c>
      <c r="F3127" s="265" t="s">
        <v>88</v>
      </c>
      <c r="G3127" s="263"/>
      <c r="H3127" s="266">
        <v>1</v>
      </c>
      <c r="I3127" s="267"/>
      <c r="J3127" s="263"/>
      <c r="K3127" s="263"/>
      <c r="L3127" s="268"/>
      <c r="M3127" s="269"/>
      <c r="N3127" s="270"/>
      <c r="O3127" s="270"/>
      <c r="P3127" s="270"/>
      <c r="Q3127" s="270"/>
      <c r="R3127" s="270"/>
      <c r="S3127" s="270"/>
      <c r="T3127" s="271"/>
      <c r="U3127" s="14"/>
      <c r="V3127" s="14"/>
      <c r="W3127" s="14"/>
      <c r="X3127" s="14"/>
      <c r="Y3127" s="14"/>
      <c r="Z3127" s="14"/>
      <c r="AA3127" s="14"/>
      <c r="AB3127" s="14"/>
      <c r="AC3127" s="14"/>
      <c r="AD3127" s="14"/>
      <c r="AE3127" s="14"/>
      <c r="AT3127" s="272" t="s">
        <v>364</v>
      </c>
      <c r="AU3127" s="272" t="s">
        <v>90</v>
      </c>
      <c r="AV3127" s="14" t="s">
        <v>90</v>
      </c>
      <c r="AW3127" s="14" t="s">
        <v>36</v>
      </c>
      <c r="AX3127" s="14" t="s">
        <v>81</v>
      </c>
      <c r="AY3127" s="272" t="s">
        <v>215</v>
      </c>
    </row>
    <row r="3128" s="15" customFormat="1">
      <c r="A3128" s="15"/>
      <c r="B3128" s="273"/>
      <c r="C3128" s="274"/>
      <c r="D3128" s="233" t="s">
        <v>364</v>
      </c>
      <c r="E3128" s="275" t="s">
        <v>1</v>
      </c>
      <c r="F3128" s="276" t="s">
        <v>368</v>
      </c>
      <c r="G3128" s="274"/>
      <c r="H3128" s="277">
        <v>1</v>
      </c>
      <c r="I3128" s="278"/>
      <c r="J3128" s="274"/>
      <c r="K3128" s="274"/>
      <c r="L3128" s="279"/>
      <c r="M3128" s="280"/>
      <c r="N3128" s="281"/>
      <c r="O3128" s="281"/>
      <c r="P3128" s="281"/>
      <c r="Q3128" s="281"/>
      <c r="R3128" s="281"/>
      <c r="S3128" s="281"/>
      <c r="T3128" s="282"/>
      <c r="U3128" s="15"/>
      <c r="V3128" s="15"/>
      <c r="W3128" s="15"/>
      <c r="X3128" s="15"/>
      <c r="Y3128" s="15"/>
      <c r="Z3128" s="15"/>
      <c r="AA3128" s="15"/>
      <c r="AB3128" s="15"/>
      <c r="AC3128" s="15"/>
      <c r="AD3128" s="15"/>
      <c r="AE3128" s="15"/>
      <c r="AT3128" s="283" t="s">
        <v>364</v>
      </c>
      <c r="AU3128" s="283" t="s">
        <v>90</v>
      </c>
      <c r="AV3128" s="15" t="s">
        <v>214</v>
      </c>
      <c r="AW3128" s="15" t="s">
        <v>36</v>
      </c>
      <c r="AX3128" s="15" t="s">
        <v>88</v>
      </c>
      <c r="AY3128" s="283" t="s">
        <v>215</v>
      </c>
    </row>
    <row r="3129" s="2" customFormat="1" ht="24.15" customHeight="1">
      <c r="A3129" s="39"/>
      <c r="B3129" s="40"/>
      <c r="C3129" s="220" t="s">
        <v>3025</v>
      </c>
      <c r="D3129" s="220" t="s">
        <v>216</v>
      </c>
      <c r="E3129" s="221" t="s">
        <v>3026</v>
      </c>
      <c r="F3129" s="222" t="s">
        <v>3027</v>
      </c>
      <c r="G3129" s="223" t="s">
        <v>716</v>
      </c>
      <c r="H3129" s="224">
        <v>7</v>
      </c>
      <c r="I3129" s="225"/>
      <c r="J3129" s="226">
        <f>ROUND(I3129*H3129,2)</f>
        <v>0</v>
      </c>
      <c r="K3129" s="222" t="s">
        <v>359</v>
      </c>
      <c r="L3129" s="45"/>
      <c r="M3129" s="227" t="s">
        <v>1</v>
      </c>
      <c r="N3129" s="228" t="s">
        <v>46</v>
      </c>
      <c r="O3129" s="92"/>
      <c r="P3129" s="229">
        <f>O3129*H3129</f>
        <v>0</v>
      </c>
      <c r="Q3129" s="229">
        <v>0</v>
      </c>
      <c r="R3129" s="229">
        <f>Q3129*H3129</f>
        <v>0</v>
      </c>
      <c r="S3129" s="229">
        <v>0</v>
      </c>
      <c r="T3129" s="230">
        <f>S3129*H3129</f>
        <v>0</v>
      </c>
      <c r="U3129" s="39"/>
      <c r="V3129" s="39"/>
      <c r="W3129" s="39"/>
      <c r="X3129" s="39"/>
      <c r="Y3129" s="39"/>
      <c r="Z3129" s="39"/>
      <c r="AA3129" s="39"/>
      <c r="AB3129" s="39"/>
      <c r="AC3129" s="39"/>
      <c r="AD3129" s="39"/>
      <c r="AE3129" s="39"/>
      <c r="AR3129" s="231" t="s">
        <v>291</v>
      </c>
      <c r="AT3129" s="231" t="s">
        <v>216</v>
      </c>
      <c r="AU3129" s="231" t="s">
        <v>90</v>
      </c>
      <c r="AY3129" s="18" t="s">
        <v>215</v>
      </c>
      <c r="BE3129" s="232">
        <f>IF(N3129="základní",J3129,0)</f>
        <v>0</v>
      </c>
      <c r="BF3129" s="232">
        <f>IF(N3129="snížená",J3129,0)</f>
        <v>0</v>
      </c>
      <c r="BG3129" s="232">
        <f>IF(N3129="zákl. přenesená",J3129,0)</f>
        <v>0</v>
      </c>
      <c r="BH3129" s="232">
        <f>IF(N3129="sníž. přenesená",J3129,0)</f>
        <v>0</v>
      </c>
      <c r="BI3129" s="232">
        <f>IF(N3129="nulová",J3129,0)</f>
        <v>0</v>
      </c>
      <c r="BJ3129" s="18" t="s">
        <v>88</v>
      </c>
      <c r="BK3129" s="232">
        <f>ROUND(I3129*H3129,2)</f>
        <v>0</v>
      </c>
      <c r="BL3129" s="18" t="s">
        <v>291</v>
      </c>
      <c r="BM3129" s="231" t="s">
        <v>3028</v>
      </c>
    </row>
    <row r="3130" s="2" customFormat="1">
      <c r="A3130" s="39"/>
      <c r="B3130" s="40"/>
      <c r="C3130" s="41"/>
      <c r="D3130" s="233" t="s">
        <v>221</v>
      </c>
      <c r="E3130" s="41"/>
      <c r="F3130" s="234" t="s">
        <v>3029</v>
      </c>
      <c r="G3130" s="41"/>
      <c r="H3130" s="41"/>
      <c r="I3130" s="235"/>
      <c r="J3130" s="41"/>
      <c r="K3130" s="41"/>
      <c r="L3130" s="45"/>
      <c r="M3130" s="236"/>
      <c r="N3130" s="237"/>
      <c r="O3130" s="92"/>
      <c r="P3130" s="92"/>
      <c r="Q3130" s="92"/>
      <c r="R3130" s="92"/>
      <c r="S3130" s="92"/>
      <c r="T3130" s="93"/>
      <c r="U3130" s="39"/>
      <c r="V3130" s="39"/>
      <c r="W3130" s="39"/>
      <c r="X3130" s="39"/>
      <c r="Y3130" s="39"/>
      <c r="Z3130" s="39"/>
      <c r="AA3130" s="39"/>
      <c r="AB3130" s="39"/>
      <c r="AC3130" s="39"/>
      <c r="AD3130" s="39"/>
      <c r="AE3130" s="39"/>
      <c r="AT3130" s="18" t="s">
        <v>221</v>
      </c>
      <c r="AU3130" s="18" t="s">
        <v>90</v>
      </c>
    </row>
    <row r="3131" s="2" customFormat="1">
      <c r="A3131" s="39"/>
      <c r="B3131" s="40"/>
      <c r="C3131" s="41"/>
      <c r="D3131" s="250" t="s">
        <v>362</v>
      </c>
      <c r="E3131" s="41"/>
      <c r="F3131" s="251" t="s">
        <v>3030</v>
      </c>
      <c r="G3131" s="41"/>
      <c r="H3131" s="41"/>
      <c r="I3131" s="235"/>
      <c r="J3131" s="41"/>
      <c r="K3131" s="41"/>
      <c r="L3131" s="45"/>
      <c r="M3131" s="236"/>
      <c r="N3131" s="237"/>
      <c r="O3131" s="92"/>
      <c r="P3131" s="92"/>
      <c r="Q3131" s="92"/>
      <c r="R3131" s="92"/>
      <c r="S3131" s="92"/>
      <c r="T3131" s="93"/>
      <c r="U3131" s="39"/>
      <c r="V3131" s="39"/>
      <c r="W3131" s="39"/>
      <c r="X3131" s="39"/>
      <c r="Y3131" s="39"/>
      <c r="Z3131" s="39"/>
      <c r="AA3131" s="39"/>
      <c r="AB3131" s="39"/>
      <c r="AC3131" s="39"/>
      <c r="AD3131" s="39"/>
      <c r="AE3131" s="39"/>
      <c r="AT3131" s="18" t="s">
        <v>362</v>
      </c>
      <c r="AU3131" s="18" t="s">
        <v>90</v>
      </c>
    </row>
    <row r="3132" s="2" customFormat="1" ht="24.15" customHeight="1">
      <c r="A3132" s="39"/>
      <c r="B3132" s="40"/>
      <c r="C3132" s="295" t="s">
        <v>3031</v>
      </c>
      <c r="D3132" s="295" t="s">
        <v>539</v>
      </c>
      <c r="E3132" s="296" t="s">
        <v>3032</v>
      </c>
      <c r="F3132" s="297" t="s">
        <v>3033</v>
      </c>
      <c r="G3132" s="298" t="s">
        <v>716</v>
      </c>
      <c r="H3132" s="299">
        <v>7</v>
      </c>
      <c r="I3132" s="300"/>
      <c r="J3132" s="301">
        <f>ROUND(I3132*H3132,2)</f>
        <v>0</v>
      </c>
      <c r="K3132" s="297" t="s">
        <v>1</v>
      </c>
      <c r="L3132" s="302"/>
      <c r="M3132" s="303" t="s">
        <v>1</v>
      </c>
      <c r="N3132" s="304" t="s">
        <v>46</v>
      </c>
      <c r="O3132" s="92"/>
      <c r="P3132" s="229">
        <f>O3132*H3132</f>
        <v>0</v>
      </c>
      <c r="Q3132" s="229">
        <v>0.020500000000000001</v>
      </c>
      <c r="R3132" s="229">
        <f>Q3132*H3132</f>
        <v>0.14350000000000002</v>
      </c>
      <c r="S3132" s="229">
        <v>0</v>
      </c>
      <c r="T3132" s="230">
        <f>S3132*H3132</f>
        <v>0</v>
      </c>
      <c r="U3132" s="39"/>
      <c r="V3132" s="39"/>
      <c r="W3132" s="39"/>
      <c r="X3132" s="39"/>
      <c r="Y3132" s="39"/>
      <c r="Z3132" s="39"/>
      <c r="AA3132" s="39"/>
      <c r="AB3132" s="39"/>
      <c r="AC3132" s="39"/>
      <c r="AD3132" s="39"/>
      <c r="AE3132" s="39"/>
      <c r="AR3132" s="231" t="s">
        <v>676</v>
      </c>
      <c r="AT3132" s="231" t="s">
        <v>539</v>
      </c>
      <c r="AU3132" s="231" t="s">
        <v>90</v>
      </c>
      <c r="AY3132" s="18" t="s">
        <v>215</v>
      </c>
      <c r="BE3132" s="232">
        <f>IF(N3132="základní",J3132,0)</f>
        <v>0</v>
      </c>
      <c r="BF3132" s="232">
        <f>IF(N3132="snížená",J3132,0)</f>
        <v>0</v>
      </c>
      <c r="BG3132" s="232">
        <f>IF(N3132="zákl. přenesená",J3132,0)</f>
        <v>0</v>
      </c>
      <c r="BH3132" s="232">
        <f>IF(N3132="sníž. přenesená",J3132,0)</f>
        <v>0</v>
      </c>
      <c r="BI3132" s="232">
        <f>IF(N3132="nulová",J3132,0)</f>
        <v>0</v>
      </c>
      <c r="BJ3132" s="18" t="s">
        <v>88</v>
      </c>
      <c r="BK3132" s="232">
        <f>ROUND(I3132*H3132,2)</f>
        <v>0</v>
      </c>
      <c r="BL3132" s="18" t="s">
        <v>291</v>
      </c>
      <c r="BM3132" s="231" t="s">
        <v>3034</v>
      </c>
    </row>
    <row r="3133" s="13" customFormat="1">
      <c r="A3133" s="13"/>
      <c r="B3133" s="252"/>
      <c r="C3133" s="253"/>
      <c r="D3133" s="233" t="s">
        <v>364</v>
      </c>
      <c r="E3133" s="254" t="s">
        <v>1</v>
      </c>
      <c r="F3133" s="255" t="s">
        <v>3035</v>
      </c>
      <c r="G3133" s="253"/>
      <c r="H3133" s="254" t="s">
        <v>1</v>
      </c>
      <c r="I3133" s="256"/>
      <c r="J3133" s="253"/>
      <c r="K3133" s="253"/>
      <c r="L3133" s="257"/>
      <c r="M3133" s="258"/>
      <c r="N3133" s="259"/>
      <c r="O3133" s="259"/>
      <c r="P3133" s="259"/>
      <c r="Q3133" s="259"/>
      <c r="R3133" s="259"/>
      <c r="S3133" s="259"/>
      <c r="T3133" s="260"/>
      <c r="U3133" s="13"/>
      <c r="V3133" s="13"/>
      <c r="W3133" s="13"/>
      <c r="X3133" s="13"/>
      <c r="Y3133" s="13"/>
      <c r="Z3133" s="13"/>
      <c r="AA3133" s="13"/>
      <c r="AB3133" s="13"/>
      <c r="AC3133" s="13"/>
      <c r="AD3133" s="13"/>
      <c r="AE3133" s="13"/>
      <c r="AT3133" s="261" t="s">
        <v>364</v>
      </c>
      <c r="AU3133" s="261" t="s">
        <v>90</v>
      </c>
      <c r="AV3133" s="13" t="s">
        <v>88</v>
      </c>
      <c r="AW3133" s="13" t="s">
        <v>36</v>
      </c>
      <c r="AX3133" s="13" t="s">
        <v>81</v>
      </c>
      <c r="AY3133" s="261" t="s">
        <v>215</v>
      </c>
    </row>
    <row r="3134" s="14" customFormat="1">
      <c r="A3134" s="14"/>
      <c r="B3134" s="262"/>
      <c r="C3134" s="263"/>
      <c r="D3134" s="233" t="s">
        <v>364</v>
      </c>
      <c r="E3134" s="264" t="s">
        <v>1</v>
      </c>
      <c r="F3134" s="265" t="s">
        <v>246</v>
      </c>
      <c r="G3134" s="263"/>
      <c r="H3134" s="266">
        <v>7</v>
      </c>
      <c r="I3134" s="267"/>
      <c r="J3134" s="263"/>
      <c r="K3134" s="263"/>
      <c r="L3134" s="268"/>
      <c r="M3134" s="269"/>
      <c r="N3134" s="270"/>
      <c r="O3134" s="270"/>
      <c r="P3134" s="270"/>
      <c r="Q3134" s="270"/>
      <c r="R3134" s="270"/>
      <c r="S3134" s="270"/>
      <c r="T3134" s="271"/>
      <c r="U3134" s="14"/>
      <c r="V3134" s="14"/>
      <c r="W3134" s="14"/>
      <c r="X3134" s="14"/>
      <c r="Y3134" s="14"/>
      <c r="Z3134" s="14"/>
      <c r="AA3134" s="14"/>
      <c r="AB3134" s="14"/>
      <c r="AC3134" s="14"/>
      <c r="AD3134" s="14"/>
      <c r="AE3134" s="14"/>
      <c r="AT3134" s="272" t="s">
        <v>364</v>
      </c>
      <c r="AU3134" s="272" t="s">
        <v>90</v>
      </c>
      <c r="AV3134" s="14" t="s">
        <v>90</v>
      </c>
      <c r="AW3134" s="14" t="s">
        <v>36</v>
      </c>
      <c r="AX3134" s="14" t="s">
        <v>81</v>
      </c>
      <c r="AY3134" s="272" t="s">
        <v>215</v>
      </c>
    </row>
    <row r="3135" s="15" customFormat="1">
      <c r="A3135" s="15"/>
      <c r="B3135" s="273"/>
      <c r="C3135" s="274"/>
      <c r="D3135" s="233" t="s">
        <v>364</v>
      </c>
      <c r="E3135" s="275" t="s">
        <v>1</v>
      </c>
      <c r="F3135" s="276" t="s">
        <v>368</v>
      </c>
      <c r="G3135" s="274"/>
      <c r="H3135" s="277">
        <v>7</v>
      </c>
      <c r="I3135" s="278"/>
      <c r="J3135" s="274"/>
      <c r="K3135" s="274"/>
      <c r="L3135" s="279"/>
      <c r="M3135" s="280"/>
      <c r="N3135" s="281"/>
      <c r="O3135" s="281"/>
      <c r="P3135" s="281"/>
      <c r="Q3135" s="281"/>
      <c r="R3135" s="281"/>
      <c r="S3135" s="281"/>
      <c r="T3135" s="282"/>
      <c r="U3135" s="15"/>
      <c r="V3135" s="15"/>
      <c r="W3135" s="15"/>
      <c r="X3135" s="15"/>
      <c r="Y3135" s="15"/>
      <c r="Z3135" s="15"/>
      <c r="AA3135" s="15"/>
      <c r="AB3135" s="15"/>
      <c r="AC3135" s="15"/>
      <c r="AD3135" s="15"/>
      <c r="AE3135" s="15"/>
      <c r="AT3135" s="283" t="s">
        <v>364</v>
      </c>
      <c r="AU3135" s="283" t="s">
        <v>90</v>
      </c>
      <c r="AV3135" s="15" t="s">
        <v>214</v>
      </c>
      <c r="AW3135" s="15" t="s">
        <v>36</v>
      </c>
      <c r="AX3135" s="15" t="s">
        <v>88</v>
      </c>
      <c r="AY3135" s="283" t="s">
        <v>215</v>
      </c>
    </row>
    <row r="3136" s="2" customFormat="1" ht="24.15" customHeight="1">
      <c r="A3136" s="39"/>
      <c r="B3136" s="40"/>
      <c r="C3136" s="220" t="s">
        <v>3036</v>
      </c>
      <c r="D3136" s="220" t="s">
        <v>216</v>
      </c>
      <c r="E3136" s="221" t="s">
        <v>3037</v>
      </c>
      <c r="F3136" s="222" t="s">
        <v>3038</v>
      </c>
      <c r="G3136" s="223" t="s">
        <v>716</v>
      </c>
      <c r="H3136" s="224">
        <v>13</v>
      </c>
      <c r="I3136" s="225"/>
      <c r="J3136" s="226">
        <f>ROUND(I3136*H3136,2)</f>
        <v>0</v>
      </c>
      <c r="K3136" s="222" t="s">
        <v>359</v>
      </c>
      <c r="L3136" s="45"/>
      <c r="M3136" s="227" t="s">
        <v>1</v>
      </c>
      <c r="N3136" s="228" t="s">
        <v>46</v>
      </c>
      <c r="O3136" s="92"/>
      <c r="P3136" s="229">
        <f>O3136*H3136</f>
        <v>0</v>
      </c>
      <c r="Q3136" s="229">
        <v>0</v>
      </c>
      <c r="R3136" s="229">
        <f>Q3136*H3136</f>
        <v>0</v>
      </c>
      <c r="S3136" s="229">
        <v>0</v>
      </c>
      <c r="T3136" s="230">
        <f>S3136*H3136</f>
        <v>0</v>
      </c>
      <c r="U3136" s="39"/>
      <c r="V3136" s="39"/>
      <c r="W3136" s="39"/>
      <c r="X3136" s="39"/>
      <c r="Y3136" s="39"/>
      <c r="Z3136" s="39"/>
      <c r="AA3136" s="39"/>
      <c r="AB3136" s="39"/>
      <c r="AC3136" s="39"/>
      <c r="AD3136" s="39"/>
      <c r="AE3136" s="39"/>
      <c r="AR3136" s="231" t="s">
        <v>291</v>
      </c>
      <c r="AT3136" s="231" t="s">
        <v>216</v>
      </c>
      <c r="AU3136" s="231" t="s">
        <v>90</v>
      </c>
      <c r="AY3136" s="18" t="s">
        <v>215</v>
      </c>
      <c r="BE3136" s="232">
        <f>IF(N3136="základní",J3136,0)</f>
        <v>0</v>
      </c>
      <c r="BF3136" s="232">
        <f>IF(N3136="snížená",J3136,0)</f>
        <v>0</v>
      </c>
      <c r="BG3136" s="232">
        <f>IF(N3136="zákl. přenesená",J3136,0)</f>
        <v>0</v>
      </c>
      <c r="BH3136" s="232">
        <f>IF(N3136="sníž. přenesená",J3136,0)</f>
        <v>0</v>
      </c>
      <c r="BI3136" s="232">
        <f>IF(N3136="nulová",J3136,0)</f>
        <v>0</v>
      </c>
      <c r="BJ3136" s="18" t="s">
        <v>88</v>
      </c>
      <c r="BK3136" s="232">
        <f>ROUND(I3136*H3136,2)</f>
        <v>0</v>
      </c>
      <c r="BL3136" s="18" t="s">
        <v>291</v>
      </c>
      <c r="BM3136" s="231" t="s">
        <v>3039</v>
      </c>
    </row>
    <row r="3137" s="2" customFormat="1">
      <c r="A3137" s="39"/>
      <c r="B3137" s="40"/>
      <c r="C3137" s="41"/>
      <c r="D3137" s="233" t="s">
        <v>221</v>
      </c>
      <c r="E3137" s="41"/>
      <c r="F3137" s="234" t="s">
        <v>3040</v>
      </c>
      <c r="G3137" s="41"/>
      <c r="H3137" s="41"/>
      <c r="I3137" s="235"/>
      <c r="J3137" s="41"/>
      <c r="K3137" s="41"/>
      <c r="L3137" s="45"/>
      <c r="M3137" s="236"/>
      <c r="N3137" s="237"/>
      <c r="O3137" s="92"/>
      <c r="P3137" s="92"/>
      <c r="Q3137" s="92"/>
      <c r="R3137" s="92"/>
      <c r="S3137" s="92"/>
      <c r="T3137" s="93"/>
      <c r="U3137" s="39"/>
      <c r="V3137" s="39"/>
      <c r="W3137" s="39"/>
      <c r="X3137" s="39"/>
      <c r="Y3137" s="39"/>
      <c r="Z3137" s="39"/>
      <c r="AA3137" s="39"/>
      <c r="AB3137" s="39"/>
      <c r="AC3137" s="39"/>
      <c r="AD3137" s="39"/>
      <c r="AE3137" s="39"/>
      <c r="AT3137" s="18" t="s">
        <v>221</v>
      </c>
      <c r="AU3137" s="18" t="s">
        <v>90</v>
      </c>
    </row>
    <row r="3138" s="2" customFormat="1">
      <c r="A3138" s="39"/>
      <c r="B3138" s="40"/>
      <c r="C3138" s="41"/>
      <c r="D3138" s="250" t="s">
        <v>362</v>
      </c>
      <c r="E3138" s="41"/>
      <c r="F3138" s="251" t="s">
        <v>3041</v>
      </c>
      <c r="G3138" s="41"/>
      <c r="H3138" s="41"/>
      <c r="I3138" s="235"/>
      <c r="J3138" s="41"/>
      <c r="K3138" s="41"/>
      <c r="L3138" s="45"/>
      <c r="M3138" s="236"/>
      <c r="N3138" s="237"/>
      <c r="O3138" s="92"/>
      <c r="P3138" s="92"/>
      <c r="Q3138" s="92"/>
      <c r="R3138" s="92"/>
      <c r="S3138" s="92"/>
      <c r="T3138" s="93"/>
      <c r="U3138" s="39"/>
      <c r="V3138" s="39"/>
      <c r="W3138" s="39"/>
      <c r="X3138" s="39"/>
      <c r="Y3138" s="39"/>
      <c r="Z3138" s="39"/>
      <c r="AA3138" s="39"/>
      <c r="AB3138" s="39"/>
      <c r="AC3138" s="39"/>
      <c r="AD3138" s="39"/>
      <c r="AE3138" s="39"/>
      <c r="AT3138" s="18" t="s">
        <v>362</v>
      </c>
      <c r="AU3138" s="18" t="s">
        <v>90</v>
      </c>
    </row>
    <row r="3139" s="2" customFormat="1" ht="16.5" customHeight="1">
      <c r="A3139" s="39"/>
      <c r="B3139" s="40"/>
      <c r="C3139" s="295" t="s">
        <v>3042</v>
      </c>
      <c r="D3139" s="295" t="s">
        <v>539</v>
      </c>
      <c r="E3139" s="296" t="s">
        <v>3043</v>
      </c>
      <c r="F3139" s="297" t="s">
        <v>3044</v>
      </c>
      <c r="G3139" s="298" t="s">
        <v>716</v>
      </c>
      <c r="H3139" s="299">
        <v>13</v>
      </c>
      <c r="I3139" s="300"/>
      <c r="J3139" s="301">
        <f>ROUND(I3139*H3139,2)</f>
        <v>0</v>
      </c>
      <c r="K3139" s="297" t="s">
        <v>1</v>
      </c>
      <c r="L3139" s="302"/>
      <c r="M3139" s="303" t="s">
        <v>1</v>
      </c>
      <c r="N3139" s="304" t="s">
        <v>46</v>
      </c>
      <c r="O3139" s="92"/>
      <c r="P3139" s="229">
        <f>O3139*H3139</f>
        <v>0</v>
      </c>
      <c r="Q3139" s="229">
        <v>0.0023999999999999998</v>
      </c>
      <c r="R3139" s="229">
        <f>Q3139*H3139</f>
        <v>0.031199999999999999</v>
      </c>
      <c r="S3139" s="229">
        <v>0</v>
      </c>
      <c r="T3139" s="230">
        <f>S3139*H3139</f>
        <v>0</v>
      </c>
      <c r="U3139" s="39"/>
      <c r="V3139" s="39"/>
      <c r="W3139" s="39"/>
      <c r="X3139" s="39"/>
      <c r="Y3139" s="39"/>
      <c r="Z3139" s="39"/>
      <c r="AA3139" s="39"/>
      <c r="AB3139" s="39"/>
      <c r="AC3139" s="39"/>
      <c r="AD3139" s="39"/>
      <c r="AE3139" s="39"/>
      <c r="AR3139" s="231" t="s">
        <v>676</v>
      </c>
      <c r="AT3139" s="231" t="s">
        <v>539</v>
      </c>
      <c r="AU3139" s="231" t="s">
        <v>90</v>
      </c>
      <c r="AY3139" s="18" t="s">
        <v>215</v>
      </c>
      <c r="BE3139" s="232">
        <f>IF(N3139="základní",J3139,0)</f>
        <v>0</v>
      </c>
      <c r="BF3139" s="232">
        <f>IF(N3139="snížená",J3139,0)</f>
        <v>0</v>
      </c>
      <c r="BG3139" s="232">
        <f>IF(N3139="zákl. přenesená",J3139,0)</f>
        <v>0</v>
      </c>
      <c r="BH3139" s="232">
        <f>IF(N3139="sníž. přenesená",J3139,0)</f>
        <v>0</v>
      </c>
      <c r="BI3139" s="232">
        <f>IF(N3139="nulová",J3139,0)</f>
        <v>0</v>
      </c>
      <c r="BJ3139" s="18" t="s">
        <v>88</v>
      </c>
      <c r="BK3139" s="232">
        <f>ROUND(I3139*H3139,2)</f>
        <v>0</v>
      </c>
      <c r="BL3139" s="18" t="s">
        <v>291</v>
      </c>
      <c r="BM3139" s="231" t="s">
        <v>3045</v>
      </c>
    </row>
    <row r="3140" s="13" customFormat="1">
      <c r="A3140" s="13"/>
      <c r="B3140" s="252"/>
      <c r="C3140" s="253"/>
      <c r="D3140" s="233" t="s">
        <v>364</v>
      </c>
      <c r="E3140" s="254" t="s">
        <v>1</v>
      </c>
      <c r="F3140" s="255" t="s">
        <v>3035</v>
      </c>
      <c r="G3140" s="253"/>
      <c r="H3140" s="254" t="s">
        <v>1</v>
      </c>
      <c r="I3140" s="256"/>
      <c r="J3140" s="253"/>
      <c r="K3140" s="253"/>
      <c r="L3140" s="257"/>
      <c r="M3140" s="258"/>
      <c r="N3140" s="259"/>
      <c r="O3140" s="259"/>
      <c r="P3140" s="259"/>
      <c r="Q3140" s="259"/>
      <c r="R3140" s="259"/>
      <c r="S3140" s="259"/>
      <c r="T3140" s="260"/>
      <c r="U3140" s="13"/>
      <c r="V3140" s="13"/>
      <c r="W3140" s="13"/>
      <c r="X3140" s="13"/>
      <c r="Y3140" s="13"/>
      <c r="Z3140" s="13"/>
      <c r="AA3140" s="13"/>
      <c r="AB3140" s="13"/>
      <c r="AC3140" s="13"/>
      <c r="AD3140" s="13"/>
      <c r="AE3140" s="13"/>
      <c r="AT3140" s="261" t="s">
        <v>364</v>
      </c>
      <c r="AU3140" s="261" t="s">
        <v>90</v>
      </c>
      <c r="AV3140" s="13" t="s">
        <v>88</v>
      </c>
      <c r="AW3140" s="13" t="s">
        <v>36</v>
      </c>
      <c r="AX3140" s="13" t="s">
        <v>81</v>
      </c>
      <c r="AY3140" s="261" t="s">
        <v>215</v>
      </c>
    </row>
    <row r="3141" s="14" customFormat="1">
      <c r="A3141" s="14"/>
      <c r="B3141" s="262"/>
      <c r="C3141" s="263"/>
      <c r="D3141" s="233" t="s">
        <v>364</v>
      </c>
      <c r="E3141" s="264" t="s">
        <v>1</v>
      </c>
      <c r="F3141" s="265" t="s">
        <v>246</v>
      </c>
      <c r="G3141" s="263"/>
      <c r="H3141" s="266">
        <v>7</v>
      </c>
      <c r="I3141" s="267"/>
      <c r="J3141" s="263"/>
      <c r="K3141" s="263"/>
      <c r="L3141" s="268"/>
      <c r="M3141" s="269"/>
      <c r="N3141" s="270"/>
      <c r="O3141" s="270"/>
      <c r="P3141" s="270"/>
      <c r="Q3141" s="270"/>
      <c r="R3141" s="270"/>
      <c r="S3141" s="270"/>
      <c r="T3141" s="271"/>
      <c r="U3141" s="14"/>
      <c r="V3141" s="14"/>
      <c r="W3141" s="14"/>
      <c r="X3141" s="14"/>
      <c r="Y3141" s="14"/>
      <c r="Z3141" s="14"/>
      <c r="AA3141" s="14"/>
      <c r="AB3141" s="14"/>
      <c r="AC3141" s="14"/>
      <c r="AD3141" s="14"/>
      <c r="AE3141" s="14"/>
      <c r="AT3141" s="272" t="s">
        <v>364</v>
      </c>
      <c r="AU3141" s="272" t="s">
        <v>90</v>
      </c>
      <c r="AV3141" s="14" t="s">
        <v>90</v>
      </c>
      <c r="AW3141" s="14" t="s">
        <v>36</v>
      </c>
      <c r="AX3141" s="14" t="s">
        <v>81</v>
      </c>
      <c r="AY3141" s="272" t="s">
        <v>215</v>
      </c>
    </row>
    <row r="3142" s="13" customFormat="1">
      <c r="A3142" s="13"/>
      <c r="B3142" s="252"/>
      <c r="C3142" s="253"/>
      <c r="D3142" s="233" t="s">
        <v>364</v>
      </c>
      <c r="E3142" s="254" t="s">
        <v>1</v>
      </c>
      <c r="F3142" s="255" t="s">
        <v>3011</v>
      </c>
      <c r="G3142" s="253"/>
      <c r="H3142" s="254" t="s">
        <v>1</v>
      </c>
      <c r="I3142" s="256"/>
      <c r="J3142" s="253"/>
      <c r="K3142" s="253"/>
      <c r="L3142" s="257"/>
      <c r="M3142" s="258"/>
      <c r="N3142" s="259"/>
      <c r="O3142" s="259"/>
      <c r="P3142" s="259"/>
      <c r="Q3142" s="259"/>
      <c r="R3142" s="259"/>
      <c r="S3142" s="259"/>
      <c r="T3142" s="260"/>
      <c r="U3142" s="13"/>
      <c r="V3142" s="13"/>
      <c r="W3142" s="13"/>
      <c r="X3142" s="13"/>
      <c r="Y3142" s="13"/>
      <c r="Z3142" s="13"/>
      <c r="AA3142" s="13"/>
      <c r="AB3142" s="13"/>
      <c r="AC3142" s="13"/>
      <c r="AD3142" s="13"/>
      <c r="AE3142" s="13"/>
      <c r="AT3142" s="261" t="s">
        <v>364</v>
      </c>
      <c r="AU3142" s="261" t="s">
        <v>90</v>
      </c>
      <c r="AV3142" s="13" t="s">
        <v>88</v>
      </c>
      <c r="AW3142" s="13" t="s">
        <v>36</v>
      </c>
      <c r="AX3142" s="13" t="s">
        <v>81</v>
      </c>
      <c r="AY3142" s="261" t="s">
        <v>215</v>
      </c>
    </row>
    <row r="3143" s="14" customFormat="1">
      <c r="A3143" s="14"/>
      <c r="B3143" s="262"/>
      <c r="C3143" s="263"/>
      <c r="D3143" s="233" t="s">
        <v>364</v>
      </c>
      <c r="E3143" s="264" t="s">
        <v>1</v>
      </c>
      <c r="F3143" s="265" t="s">
        <v>90</v>
      </c>
      <c r="G3143" s="263"/>
      <c r="H3143" s="266">
        <v>2</v>
      </c>
      <c r="I3143" s="267"/>
      <c r="J3143" s="263"/>
      <c r="K3143" s="263"/>
      <c r="L3143" s="268"/>
      <c r="M3143" s="269"/>
      <c r="N3143" s="270"/>
      <c r="O3143" s="270"/>
      <c r="P3143" s="270"/>
      <c r="Q3143" s="270"/>
      <c r="R3143" s="270"/>
      <c r="S3143" s="270"/>
      <c r="T3143" s="271"/>
      <c r="U3143" s="14"/>
      <c r="V3143" s="14"/>
      <c r="W3143" s="14"/>
      <c r="X3143" s="14"/>
      <c r="Y3143" s="14"/>
      <c r="Z3143" s="14"/>
      <c r="AA3143" s="14"/>
      <c r="AB3143" s="14"/>
      <c r="AC3143" s="14"/>
      <c r="AD3143" s="14"/>
      <c r="AE3143" s="14"/>
      <c r="AT3143" s="272" t="s">
        <v>364</v>
      </c>
      <c r="AU3143" s="272" t="s">
        <v>90</v>
      </c>
      <c r="AV3143" s="14" t="s">
        <v>90</v>
      </c>
      <c r="AW3143" s="14" t="s">
        <v>36</v>
      </c>
      <c r="AX3143" s="14" t="s">
        <v>81</v>
      </c>
      <c r="AY3143" s="272" t="s">
        <v>215</v>
      </c>
    </row>
    <row r="3144" s="13" customFormat="1">
      <c r="A3144" s="13"/>
      <c r="B3144" s="252"/>
      <c r="C3144" s="253"/>
      <c r="D3144" s="233" t="s">
        <v>364</v>
      </c>
      <c r="E3144" s="254" t="s">
        <v>1</v>
      </c>
      <c r="F3144" s="255" t="s">
        <v>3024</v>
      </c>
      <c r="G3144" s="253"/>
      <c r="H3144" s="254" t="s">
        <v>1</v>
      </c>
      <c r="I3144" s="256"/>
      <c r="J3144" s="253"/>
      <c r="K3144" s="253"/>
      <c r="L3144" s="257"/>
      <c r="M3144" s="258"/>
      <c r="N3144" s="259"/>
      <c r="O3144" s="259"/>
      <c r="P3144" s="259"/>
      <c r="Q3144" s="259"/>
      <c r="R3144" s="259"/>
      <c r="S3144" s="259"/>
      <c r="T3144" s="260"/>
      <c r="U3144" s="13"/>
      <c r="V3144" s="13"/>
      <c r="W3144" s="13"/>
      <c r="X3144" s="13"/>
      <c r="Y3144" s="13"/>
      <c r="Z3144" s="13"/>
      <c r="AA3144" s="13"/>
      <c r="AB3144" s="13"/>
      <c r="AC3144" s="13"/>
      <c r="AD3144" s="13"/>
      <c r="AE3144" s="13"/>
      <c r="AT3144" s="261" t="s">
        <v>364</v>
      </c>
      <c r="AU3144" s="261" t="s">
        <v>90</v>
      </c>
      <c r="AV3144" s="13" t="s">
        <v>88</v>
      </c>
      <c r="AW3144" s="13" t="s">
        <v>36</v>
      </c>
      <c r="AX3144" s="13" t="s">
        <v>81</v>
      </c>
      <c r="AY3144" s="261" t="s">
        <v>215</v>
      </c>
    </row>
    <row r="3145" s="14" customFormat="1">
      <c r="A3145" s="14"/>
      <c r="B3145" s="262"/>
      <c r="C3145" s="263"/>
      <c r="D3145" s="233" t="s">
        <v>364</v>
      </c>
      <c r="E3145" s="264" t="s">
        <v>1</v>
      </c>
      <c r="F3145" s="265" t="s">
        <v>88</v>
      </c>
      <c r="G3145" s="263"/>
      <c r="H3145" s="266">
        <v>1</v>
      </c>
      <c r="I3145" s="267"/>
      <c r="J3145" s="263"/>
      <c r="K3145" s="263"/>
      <c r="L3145" s="268"/>
      <c r="M3145" s="269"/>
      <c r="N3145" s="270"/>
      <c r="O3145" s="270"/>
      <c r="P3145" s="270"/>
      <c r="Q3145" s="270"/>
      <c r="R3145" s="270"/>
      <c r="S3145" s="270"/>
      <c r="T3145" s="271"/>
      <c r="U3145" s="14"/>
      <c r="V3145" s="14"/>
      <c r="W3145" s="14"/>
      <c r="X3145" s="14"/>
      <c r="Y3145" s="14"/>
      <c r="Z3145" s="14"/>
      <c r="AA3145" s="14"/>
      <c r="AB3145" s="14"/>
      <c r="AC3145" s="14"/>
      <c r="AD3145" s="14"/>
      <c r="AE3145" s="14"/>
      <c r="AT3145" s="272" t="s">
        <v>364</v>
      </c>
      <c r="AU3145" s="272" t="s">
        <v>90</v>
      </c>
      <c r="AV3145" s="14" t="s">
        <v>90</v>
      </c>
      <c r="AW3145" s="14" t="s">
        <v>36</v>
      </c>
      <c r="AX3145" s="14" t="s">
        <v>81</v>
      </c>
      <c r="AY3145" s="272" t="s">
        <v>215</v>
      </c>
    </row>
    <row r="3146" s="13" customFormat="1">
      <c r="A3146" s="13"/>
      <c r="B3146" s="252"/>
      <c r="C3146" s="253"/>
      <c r="D3146" s="233" t="s">
        <v>364</v>
      </c>
      <c r="E3146" s="254" t="s">
        <v>1</v>
      </c>
      <c r="F3146" s="255" t="s">
        <v>3012</v>
      </c>
      <c r="G3146" s="253"/>
      <c r="H3146" s="254" t="s">
        <v>1</v>
      </c>
      <c r="I3146" s="256"/>
      <c r="J3146" s="253"/>
      <c r="K3146" s="253"/>
      <c r="L3146" s="257"/>
      <c r="M3146" s="258"/>
      <c r="N3146" s="259"/>
      <c r="O3146" s="259"/>
      <c r="P3146" s="259"/>
      <c r="Q3146" s="259"/>
      <c r="R3146" s="259"/>
      <c r="S3146" s="259"/>
      <c r="T3146" s="260"/>
      <c r="U3146" s="13"/>
      <c r="V3146" s="13"/>
      <c r="W3146" s="13"/>
      <c r="X3146" s="13"/>
      <c r="Y3146" s="13"/>
      <c r="Z3146" s="13"/>
      <c r="AA3146" s="13"/>
      <c r="AB3146" s="13"/>
      <c r="AC3146" s="13"/>
      <c r="AD3146" s="13"/>
      <c r="AE3146" s="13"/>
      <c r="AT3146" s="261" t="s">
        <v>364</v>
      </c>
      <c r="AU3146" s="261" t="s">
        <v>90</v>
      </c>
      <c r="AV3146" s="13" t="s">
        <v>88</v>
      </c>
      <c r="AW3146" s="13" t="s">
        <v>36</v>
      </c>
      <c r="AX3146" s="13" t="s">
        <v>81</v>
      </c>
      <c r="AY3146" s="261" t="s">
        <v>215</v>
      </c>
    </row>
    <row r="3147" s="14" customFormat="1">
      <c r="A3147" s="14"/>
      <c r="B3147" s="262"/>
      <c r="C3147" s="263"/>
      <c r="D3147" s="233" t="s">
        <v>364</v>
      </c>
      <c r="E3147" s="264" t="s">
        <v>1</v>
      </c>
      <c r="F3147" s="265" t="s">
        <v>88</v>
      </c>
      <c r="G3147" s="263"/>
      <c r="H3147" s="266">
        <v>1</v>
      </c>
      <c r="I3147" s="267"/>
      <c r="J3147" s="263"/>
      <c r="K3147" s="263"/>
      <c r="L3147" s="268"/>
      <c r="M3147" s="269"/>
      <c r="N3147" s="270"/>
      <c r="O3147" s="270"/>
      <c r="P3147" s="270"/>
      <c r="Q3147" s="270"/>
      <c r="R3147" s="270"/>
      <c r="S3147" s="270"/>
      <c r="T3147" s="271"/>
      <c r="U3147" s="14"/>
      <c r="V3147" s="14"/>
      <c r="W3147" s="14"/>
      <c r="X3147" s="14"/>
      <c r="Y3147" s="14"/>
      <c r="Z3147" s="14"/>
      <c r="AA3147" s="14"/>
      <c r="AB3147" s="14"/>
      <c r="AC3147" s="14"/>
      <c r="AD3147" s="14"/>
      <c r="AE3147" s="14"/>
      <c r="AT3147" s="272" t="s">
        <v>364</v>
      </c>
      <c r="AU3147" s="272" t="s">
        <v>90</v>
      </c>
      <c r="AV3147" s="14" t="s">
        <v>90</v>
      </c>
      <c r="AW3147" s="14" t="s">
        <v>36</v>
      </c>
      <c r="AX3147" s="14" t="s">
        <v>81</v>
      </c>
      <c r="AY3147" s="272" t="s">
        <v>215</v>
      </c>
    </row>
    <row r="3148" s="13" customFormat="1">
      <c r="A3148" s="13"/>
      <c r="B3148" s="252"/>
      <c r="C3148" s="253"/>
      <c r="D3148" s="233" t="s">
        <v>364</v>
      </c>
      <c r="E3148" s="254" t="s">
        <v>1</v>
      </c>
      <c r="F3148" s="255" t="s">
        <v>3013</v>
      </c>
      <c r="G3148" s="253"/>
      <c r="H3148" s="254" t="s">
        <v>1</v>
      </c>
      <c r="I3148" s="256"/>
      <c r="J3148" s="253"/>
      <c r="K3148" s="253"/>
      <c r="L3148" s="257"/>
      <c r="M3148" s="258"/>
      <c r="N3148" s="259"/>
      <c r="O3148" s="259"/>
      <c r="P3148" s="259"/>
      <c r="Q3148" s="259"/>
      <c r="R3148" s="259"/>
      <c r="S3148" s="259"/>
      <c r="T3148" s="260"/>
      <c r="U3148" s="13"/>
      <c r="V3148" s="13"/>
      <c r="W3148" s="13"/>
      <c r="X3148" s="13"/>
      <c r="Y3148" s="13"/>
      <c r="Z3148" s="13"/>
      <c r="AA3148" s="13"/>
      <c r="AB3148" s="13"/>
      <c r="AC3148" s="13"/>
      <c r="AD3148" s="13"/>
      <c r="AE3148" s="13"/>
      <c r="AT3148" s="261" t="s">
        <v>364</v>
      </c>
      <c r="AU3148" s="261" t="s">
        <v>90</v>
      </c>
      <c r="AV3148" s="13" t="s">
        <v>88</v>
      </c>
      <c r="AW3148" s="13" t="s">
        <v>36</v>
      </c>
      <c r="AX3148" s="13" t="s">
        <v>81</v>
      </c>
      <c r="AY3148" s="261" t="s">
        <v>215</v>
      </c>
    </row>
    <row r="3149" s="14" customFormat="1">
      <c r="A3149" s="14"/>
      <c r="B3149" s="262"/>
      <c r="C3149" s="263"/>
      <c r="D3149" s="233" t="s">
        <v>364</v>
      </c>
      <c r="E3149" s="264" t="s">
        <v>1</v>
      </c>
      <c r="F3149" s="265" t="s">
        <v>90</v>
      </c>
      <c r="G3149" s="263"/>
      <c r="H3149" s="266">
        <v>2</v>
      </c>
      <c r="I3149" s="267"/>
      <c r="J3149" s="263"/>
      <c r="K3149" s="263"/>
      <c r="L3149" s="268"/>
      <c r="M3149" s="269"/>
      <c r="N3149" s="270"/>
      <c r="O3149" s="270"/>
      <c r="P3149" s="270"/>
      <c r="Q3149" s="270"/>
      <c r="R3149" s="270"/>
      <c r="S3149" s="270"/>
      <c r="T3149" s="271"/>
      <c r="U3149" s="14"/>
      <c r="V3149" s="14"/>
      <c r="W3149" s="14"/>
      <c r="X3149" s="14"/>
      <c r="Y3149" s="14"/>
      <c r="Z3149" s="14"/>
      <c r="AA3149" s="14"/>
      <c r="AB3149" s="14"/>
      <c r="AC3149" s="14"/>
      <c r="AD3149" s="14"/>
      <c r="AE3149" s="14"/>
      <c r="AT3149" s="272" t="s">
        <v>364</v>
      </c>
      <c r="AU3149" s="272" t="s">
        <v>90</v>
      </c>
      <c r="AV3149" s="14" t="s">
        <v>90</v>
      </c>
      <c r="AW3149" s="14" t="s">
        <v>36</v>
      </c>
      <c r="AX3149" s="14" t="s">
        <v>81</v>
      </c>
      <c r="AY3149" s="272" t="s">
        <v>215</v>
      </c>
    </row>
    <row r="3150" s="15" customFormat="1">
      <c r="A3150" s="15"/>
      <c r="B3150" s="273"/>
      <c r="C3150" s="274"/>
      <c r="D3150" s="233" t="s">
        <v>364</v>
      </c>
      <c r="E3150" s="275" t="s">
        <v>1</v>
      </c>
      <c r="F3150" s="276" t="s">
        <v>368</v>
      </c>
      <c r="G3150" s="274"/>
      <c r="H3150" s="277">
        <v>13</v>
      </c>
      <c r="I3150" s="278"/>
      <c r="J3150" s="274"/>
      <c r="K3150" s="274"/>
      <c r="L3150" s="279"/>
      <c r="M3150" s="280"/>
      <c r="N3150" s="281"/>
      <c r="O3150" s="281"/>
      <c r="P3150" s="281"/>
      <c r="Q3150" s="281"/>
      <c r="R3150" s="281"/>
      <c r="S3150" s="281"/>
      <c r="T3150" s="282"/>
      <c r="U3150" s="15"/>
      <c r="V3150" s="15"/>
      <c r="W3150" s="15"/>
      <c r="X3150" s="15"/>
      <c r="Y3150" s="15"/>
      <c r="Z3150" s="15"/>
      <c r="AA3150" s="15"/>
      <c r="AB3150" s="15"/>
      <c r="AC3150" s="15"/>
      <c r="AD3150" s="15"/>
      <c r="AE3150" s="15"/>
      <c r="AT3150" s="283" t="s">
        <v>364</v>
      </c>
      <c r="AU3150" s="283" t="s">
        <v>90</v>
      </c>
      <c r="AV3150" s="15" t="s">
        <v>214</v>
      </c>
      <c r="AW3150" s="15" t="s">
        <v>36</v>
      </c>
      <c r="AX3150" s="15" t="s">
        <v>88</v>
      </c>
      <c r="AY3150" s="283" t="s">
        <v>215</v>
      </c>
    </row>
    <row r="3151" s="2" customFormat="1" ht="16.5" customHeight="1">
      <c r="A3151" s="39"/>
      <c r="B3151" s="40"/>
      <c r="C3151" s="220" t="s">
        <v>3046</v>
      </c>
      <c r="D3151" s="220" t="s">
        <v>216</v>
      </c>
      <c r="E3151" s="221" t="s">
        <v>3047</v>
      </c>
      <c r="F3151" s="222" t="s">
        <v>3048</v>
      </c>
      <c r="G3151" s="223" t="s">
        <v>716</v>
      </c>
      <c r="H3151" s="224">
        <v>39</v>
      </c>
      <c r="I3151" s="225"/>
      <c r="J3151" s="226">
        <f>ROUND(I3151*H3151,2)</f>
        <v>0</v>
      </c>
      <c r="K3151" s="222" t="s">
        <v>359</v>
      </c>
      <c r="L3151" s="45"/>
      <c r="M3151" s="227" t="s">
        <v>1</v>
      </c>
      <c r="N3151" s="228" t="s">
        <v>46</v>
      </c>
      <c r="O3151" s="92"/>
      <c r="P3151" s="229">
        <f>O3151*H3151</f>
        <v>0</v>
      </c>
      <c r="Q3151" s="229">
        <v>0</v>
      </c>
      <c r="R3151" s="229">
        <f>Q3151*H3151</f>
        <v>0</v>
      </c>
      <c r="S3151" s="229">
        <v>0</v>
      </c>
      <c r="T3151" s="230">
        <f>S3151*H3151</f>
        <v>0</v>
      </c>
      <c r="U3151" s="39"/>
      <c r="V3151" s="39"/>
      <c r="W3151" s="39"/>
      <c r="X3151" s="39"/>
      <c r="Y3151" s="39"/>
      <c r="Z3151" s="39"/>
      <c r="AA3151" s="39"/>
      <c r="AB3151" s="39"/>
      <c r="AC3151" s="39"/>
      <c r="AD3151" s="39"/>
      <c r="AE3151" s="39"/>
      <c r="AR3151" s="231" t="s">
        <v>291</v>
      </c>
      <c r="AT3151" s="231" t="s">
        <v>216</v>
      </c>
      <c r="AU3151" s="231" t="s">
        <v>90</v>
      </c>
      <c r="AY3151" s="18" t="s">
        <v>215</v>
      </c>
      <c r="BE3151" s="232">
        <f>IF(N3151="základní",J3151,0)</f>
        <v>0</v>
      </c>
      <c r="BF3151" s="232">
        <f>IF(N3151="snížená",J3151,0)</f>
        <v>0</v>
      </c>
      <c r="BG3151" s="232">
        <f>IF(N3151="zákl. přenesená",J3151,0)</f>
        <v>0</v>
      </c>
      <c r="BH3151" s="232">
        <f>IF(N3151="sníž. přenesená",J3151,0)</f>
        <v>0</v>
      </c>
      <c r="BI3151" s="232">
        <f>IF(N3151="nulová",J3151,0)</f>
        <v>0</v>
      </c>
      <c r="BJ3151" s="18" t="s">
        <v>88</v>
      </c>
      <c r="BK3151" s="232">
        <f>ROUND(I3151*H3151,2)</f>
        <v>0</v>
      </c>
      <c r="BL3151" s="18" t="s">
        <v>291</v>
      </c>
      <c r="BM3151" s="231" t="s">
        <v>3049</v>
      </c>
    </row>
    <row r="3152" s="2" customFormat="1">
      <c r="A3152" s="39"/>
      <c r="B3152" s="40"/>
      <c r="C3152" s="41"/>
      <c r="D3152" s="233" t="s">
        <v>221</v>
      </c>
      <c r="E3152" s="41"/>
      <c r="F3152" s="234" t="s">
        <v>3050</v>
      </c>
      <c r="G3152" s="41"/>
      <c r="H3152" s="41"/>
      <c r="I3152" s="235"/>
      <c r="J3152" s="41"/>
      <c r="K3152" s="41"/>
      <c r="L3152" s="45"/>
      <c r="M3152" s="236"/>
      <c r="N3152" s="237"/>
      <c r="O3152" s="92"/>
      <c r="P3152" s="92"/>
      <c r="Q3152" s="92"/>
      <c r="R3152" s="92"/>
      <c r="S3152" s="92"/>
      <c r="T3152" s="93"/>
      <c r="U3152" s="39"/>
      <c r="V3152" s="39"/>
      <c r="W3152" s="39"/>
      <c r="X3152" s="39"/>
      <c r="Y3152" s="39"/>
      <c r="Z3152" s="39"/>
      <c r="AA3152" s="39"/>
      <c r="AB3152" s="39"/>
      <c r="AC3152" s="39"/>
      <c r="AD3152" s="39"/>
      <c r="AE3152" s="39"/>
      <c r="AT3152" s="18" t="s">
        <v>221</v>
      </c>
      <c r="AU3152" s="18" t="s">
        <v>90</v>
      </c>
    </row>
    <row r="3153" s="2" customFormat="1">
      <c r="A3153" s="39"/>
      <c r="B3153" s="40"/>
      <c r="C3153" s="41"/>
      <c r="D3153" s="250" t="s">
        <v>362</v>
      </c>
      <c r="E3153" s="41"/>
      <c r="F3153" s="251" t="s">
        <v>3051</v>
      </c>
      <c r="G3153" s="41"/>
      <c r="H3153" s="41"/>
      <c r="I3153" s="235"/>
      <c r="J3153" s="41"/>
      <c r="K3153" s="41"/>
      <c r="L3153" s="45"/>
      <c r="M3153" s="236"/>
      <c r="N3153" s="237"/>
      <c r="O3153" s="92"/>
      <c r="P3153" s="92"/>
      <c r="Q3153" s="92"/>
      <c r="R3153" s="92"/>
      <c r="S3153" s="92"/>
      <c r="T3153" s="93"/>
      <c r="U3153" s="39"/>
      <c r="V3153" s="39"/>
      <c r="W3153" s="39"/>
      <c r="X3153" s="39"/>
      <c r="Y3153" s="39"/>
      <c r="Z3153" s="39"/>
      <c r="AA3153" s="39"/>
      <c r="AB3153" s="39"/>
      <c r="AC3153" s="39"/>
      <c r="AD3153" s="39"/>
      <c r="AE3153" s="39"/>
      <c r="AT3153" s="18" t="s">
        <v>362</v>
      </c>
      <c r="AU3153" s="18" t="s">
        <v>90</v>
      </c>
    </row>
    <row r="3154" s="2" customFormat="1" ht="16.5" customHeight="1">
      <c r="A3154" s="39"/>
      <c r="B3154" s="40"/>
      <c r="C3154" s="295" t="s">
        <v>3052</v>
      </c>
      <c r="D3154" s="295" t="s">
        <v>539</v>
      </c>
      <c r="E3154" s="296" t="s">
        <v>3053</v>
      </c>
      <c r="F3154" s="297" t="s">
        <v>3054</v>
      </c>
      <c r="G3154" s="298" t="s">
        <v>716</v>
      </c>
      <c r="H3154" s="299">
        <v>39</v>
      </c>
      <c r="I3154" s="300"/>
      <c r="J3154" s="301">
        <f>ROUND(I3154*H3154,2)</f>
        <v>0</v>
      </c>
      <c r="K3154" s="297" t="s">
        <v>359</v>
      </c>
      <c r="L3154" s="302"/>
      <c r="M3154" s="303" t="s">
        <v>1</v>
      </c>
      <c r="N3154" s="304" t="s">
        <v>46</v>
      </c>
      <c r="O3154" s="92"/>
      <c r="P3154" s="229">
        <f>O3154*H3154</f>
        <v>0</v>
      </c>
      <c r="Q3154" s="229">
        <v>0.00021000000000000001</v>
      </c>
      <c r="R3154" s="229">
        <f>Q3154*H3154</f>
        <v>0.0081900000000000011</v>
      </c>
      <c r="S3154" s="229">
        <v>0</v>
      </c>
      <c r="T3154" s="230">
        <f>S3154*H3154</f>
        <v>0</v>
      </c>
      <c r="U3154" s="39"/>
      <c r="V3154" s="39"/>
      <c r="W3154" s="39"/>
      <c r="X3154" s="39"/>
      <c r="Y3154" s="39"/>
      <c r="Z3154" s="39"/>
      <c r="AA3154" s="39"/>
      <c r="AB3154" s="39"/>
      <c r="AC3154" s="39"/>
      <c r="AD3154" s="39"/>
      <c r="AE3154" s="39"/>
      <c r="AR3154" s="231" t="s">
        <v>676</v>
      </c>
      <c r="AT3154" s="231" t="s">
        <v>539</v>
      </c>
      <c r="AU3154" s="231" t="s">
        <v>90</v>
      </c>
      <c r="AY3154" s="18" t="s">
        <v>215</v>
      </c>
      <c r="BE3154" s="232">
        <f>IF(N3154="základní",J3154,0)</f>
        <v>0</v>
      </c>
      <c r="BF3154" s="232">
        <f>IF(N3154="snížená",J3154,0)</f>
        <v>0</v>
      </c>
      <c r="BG3154" s="232">
        <f>IF(N3154="zákl. přenesená",J3154,0)</f>
        <v>0</v>
      </c>
      <c r="BH3154" s="232">
        <f>IF(N3154="sníž. přenesená",J3154,0)</f>
        <v>0</v>
      </c>
      <c r="BI3154" s="232">
        <f>IF(N3154="nulová",J3154,0)</f>
        <v>0</v>
      </c>
      <c r="BJ3154" s="18" t="s">
        <v>88</v>
      </c>
      <c r="BK3154" s="232">
        <f>ROUND(I3154*H3154,2)</f>
        <v>0</v>
      </c>
      <c r="BL3154" s="18" t="s">
        <v>291</v>
      </c>
      <c r="BM3154" s="231" t="s">
        <v>3055</v>
      </c>
    </row>
    <row r="3155" s="2" customFormat="1">
      <c r="A3155" s="39"/>
      <c r="B3155" s="40"/>
      <c r="C3155" s="41"/>
      <c r="D3155" s="233" t="s">
        <v>221</v>
      </c>
      <c r="E3155" s="41"/>
      <c r="F3155" s="234" t="s">
        <v>3054</v>
      </c>
      <c r="G3155" s="41"/>
      <c r="H3155" s="41"/>
      <c r="I3155" s="235"/>
      <c r="J3155" s="41"/>
      <c r="K3155" s="41"/>
      <c r="L3155" s="45"/>
      <c r="M3155" s="236"/>
      <c r="N3155" s="237"/>
      <c r="O3155" s="92"/>
      <c r="P3155" s="92"/>
      <c r="Q3155" s="92"/>
      <c r="R3155" s="92"/>
      <c r="S3155" s="92"/>
      <c r="T3155" s="93"/>
      <c r="U3155" s="39"/>
      <c r="V3155" s="39"/>
      <c r="W3155" s="39"/>
      <c r="X3155" s="39"/>
      <c r="Y3155" s="39"/>
      <c r="Z3155" s="39"/>
      <c r="AA3155" s="39"/>
      <c r="AB3155" s="39"/>
      <c r="AC3155" s="39"/>
      <c r="AD3155" s="39"/>
      <c r="AE3155" s="39"/>
      <c r="AT3155" s="18" t="s">
        <v>221</v>
      </c>
      <c r="AU3155" s="18" t="s">
        <v>90</v>
      </c>
    </row>
    <row r="3156" s="2" customFormat="1" ht="16.5" customHeight="1">
      <c r="A3156" s="39"/>
      <c r="B3156" s="40"/>
      <c r="C3156" s="220" t="s">
        <v>3056</v>
      </c>
      <c r="D3156" s="220" t="s">
        <v>216</v>
      </c>
      <c r="E3156" s="221" t="s">
        <v>3057</v>
      </c>
      <c r="F3156" s="222" t="s">
        <v>3058</v>
      </c>
      <c r="G3156" s="223" t="s">
        <v>716</v>
      </c>
      <c r="H3156" s="224">
        <v>19</v>
      </c>
      <c r="I3156" s="225"/>
      <c r="J3156" s="226">
        <f>ROUND(I3156*H3156,2)</f>
        <v>0</v>
      </c>
      <c r="K3156" s="222" t="s">
        <v>359</v>
      </c>
      <c r="L3156" s="45"/>
      <c r="M3156" s="227" t="s">
        <v>1</v>
      </c>
      <c r="N3156" s="228" t="s">
        <v>46</v>
      </c>
      <c r="O3156" s="92"/>
      <c r="P3156" s="229">
        <f>O3156*H3156</f>
        <v>0</v>
      </c>
      <c r="Q3156" s="229">
        <v>0</v>
      </c>
      <c r="R3156" s="229">
        <f>Q3156*H3156</f>
        <v>0</v>
      </c>
      <c r="S3156" s="229">
        <v>0</v>
      </c>
      <c r="T3156" s="230">
        <f>S3156*H3156</f>
        <v>0</v>
      </c>
      <c r="U3156" s="39"/>
      <c r="V3156" s="39"/>
      <c r="W3156" s="39"/>
      <c r="X3156" s="39"/>
      <c r="Y3156" s="39"/>
      <c r="Z3156" s="39"/>
      <c r="AA3156" s="39"/>
      <c r="AB3156" s="39"/>
      <c r="AC3156" s="39"/>
      <c r="AD3156" s="39"/>
      <c r="AE3156" s="39"/>
      <c r="AR3156" s="231" t="s">
        <v>291</v>
      </c>
      <c r="AT3156" s="231" t="s">
        <v>216</v>
      </c>
      <c r="AU3156" s="231" t="s">
        <v>90</v>
      </c>
      <c r="AY3156" s="18" t="s">
        <v>215</v>
      </c>
      <c r="BE3156" s="232">
        <f>IF(N3156="základní",J3156,0)</f>
        <v>0</v>
      </c>
      <c r="BF3156" s="232">
        <f>IF(N3156="snížená",J3156,0)</f>
        <v>0</v>
      </c>
      <c r="BG3156" s="232">
        <f>IF(N3156="zákl. přenesená",J3156,0)</f>
        <v>0</v>
      </c>
      <c r="BH3156" s="232">
        <f>IF(N3156="sníž. přenesená",J3156,0)</f>
        <v>0</v>
      </c>
      <c r="BI3156" s="232">
        <f>IF(N3156="nulová",J3156,0)</f>
        <v>0</v>
      </c>
      <c r="BJ3156" s="18" t="s">
        <v>88</v>
      </c>
      <c r="BK3156" s="232">
        <f>ROUND(I3156*H3156,2)</f>
        <v>0</v>
      </c>
      <c r="BL3156" s="18" t="s">
        <v>291</v>
      </c>
      <c r="BM3156" s="231" t="s">
        <v>3059</v>
      </c>
    </row>
    <row r="3157" s="2" customFormat="1">
      <c r="A3157" s="39"/>
      <c r="B3157" s="40"/>
      <c r="C3157" s="41"/>
      <c r="D3157" s="233" t="s">
        <v>221</v>
      </c>
      <c r="E3157" s="41"/>
      <c r="F3157" s="234" t="s">
        <v>3060</v>
      </c>
      <c r="G3157" s="41"/>
      <c r="H3157" s="41"/>
      <c r="I3157" s="235"/>
      <c r="J3157" s="41"/>
      <c r="K3157" s="41"/>
      <c r="L3157" s="45"/>
      <c r="M3157" s="236"/>
      <c r="N3157" s="237"/>
      <c r="O3157" s="92"/>
      <c r="P3157" s="92"/>
      <c r="Q3157" s="92"/>
      <c r="R3157" s="92"/>
      <c r="S3157" s="92"/>
      <c r="T3157" s="93"/>
      <c r="U3157" s="39"/>
      <c r="V3157" s="39"/>
      <c r="W3157" s="39"/>
      <c r="X3157" s="39"/>
      <c r="Y3157" s="39"/>
      <c r="Z3157" s="39"/>
      <c r="AA3157" s="39"/>
      <c r="AB3157" s="39"/>
      <c r="AC3157" s="39"/>
      <c r="AD3157" s="39"/>
      <c r="AE3157" s="39"/>
      <c r="AT3157" s="18" t="s">
        <v>221</v>
      </c>
      <c r="AU3157" s="18" t="s">
        <v>90</v>
      </c>
    </row>
    <row r="3158" s="2" customFormat="1">
      <c r="A3158" s="39"/>
      <c r="B3158" s="40"/>
      <c r="C3158" s="41"/>
      <c r="D3158" s="250" t="s">
        <v>362</v>
      </c>
      <c r="E3158" s="41"/>
      <c r="F3158" s="251" t="s">
        <v>3061</v>
      </c>
      <c r="G3158" s="41"/>
      <c r="H3158" s="41"/>
      <c r="I3158" s="235"/>
      <c r="J3158" s="41"/>
      <c r="K3158" s="41"/>
      <c r="L3158" s="45"/>
      <c r="M3158" s="236"/>
      <c r="N3158" s="237"/>
      <c r="O3158" s="92"/>
      <c r="P3158" s="92"/>
      <c r="Q3158" s="92"/>
      <c r="R3158" s="92"/>
      <c r="S3158" s="92"/>
      <c r="T3158" s="93"/>
      <c r="U3158" s="39"/>
      <c r="V3158" s="39"/>
      <c r="W3158" s="39"/>
      <c r="X3158" s="39"/>
      <c r="Y3158" s="39"/>
      <c r="Z3158" s="39"/>
      <c r="AA3158" s="39"/>
      <c r="AB3158" s="39"/>
      <c r="AC3158" s="39"/>
      <c r="AD3158" s="39"/>
      <c r="AE3158" s="39"/>
      <c r="AT3158" s="18" t="s">
        <v>362</v>
      </c>
      <c r="AU3158" s="18" t="s">
        <v>90</v>
      </c>
    </row>
    <row r="3159" s="2" customFormat="1" ht="24.15" customHeight="1">
      <c r="A3159" s="39"/>
      <c r="B3159" s="40"/>
      <c r="C3159" s="295" t="s">
        <v>3062</v>
      </c>
      <c r="D3159" s="295" t="s">
        <v>539</v>
      </c>
      <c r="E3159" s="296" t="s">
        <v>3063</v>
      </c>
      <c r="F3159" s="297" t="s">
        <v>3064</v>
      </c>
      <c r="G3159" s="298" t="s">
        <v>2903</v>
      </c>
      <c r="H3159" s="299">
        <v>19</v>
      </c>
      <c r="I3159" s="300"/>
      <c r="J3159" s="301">
        <f>ROUND(I3159*H3159,2)</f>
        <v>0</v>
      </c>
      <c r="K3159" s="297" t="s">
        <v>1</v>
      </c>
      <c r="L3159" s="302"/>
      <c r="M3159" s="303" t="s">
        <v>1</v>
      </c>
      <c r="N3159" s="304" t="s">
        <v>46</v>
      </c>
      <c r="O3159" s="92"/>
      <c r="P3159" s="229">
        <f>O3159*H3159</f>
        <v>0</v>
      </c>
      <c r="Q3159" s="229">
        <v>0.0012999999999999999</v>
      </c>
      <c r="R3159" s="229">
        <f>Q3159*H3159</f>
        <v>0.0247</v>
      </c>
      <c r="S3159" s="229">
        <v>0</v>
      </c>
      <c r="T3159" s="230">
        <f>S3159*H3159</f>
        <v>0</v>
      </c>
      <c r="U3159" s="39"/>
      <c r="V3159" s="39"/>
      <c r="W3159" s="39"/>
      <c r="X3159" s="39"/>
      <c r="Y3159" s="39"/>
      <c r="Z3159" s="39"/>
      <c r="AA3159" s="39"/>
      <c r="AB3159" s="39"/>
      <c r="AC3159" s="39"/>
      <c r="AD3159" s="39"/>
      <c r="AE3159" s="39"/>
      <c r="AR3159" s="231" t="s">
        <v>676</v>
      </c>
      <c r="AT3159" s="231" t="s">
        <v>539</v>
      </c>
      <c r="AU3159" s="231" t="s">
        <v>90</v>
      </c>
      <c r="AY3159" s="18" t="s">
        <v>215</v>
      </c>
      <c r="BE3159" s="232">
        <f>IF(N3159="základní",J3159,0)</f>
        <v>0</v>
      </c>
      <c r="BF3159" s="232">
        <f>IF(N3159="snížená",J3159,0)</f>
        <v>0</v>
      </c>
      <c r="BG3159" s="232">
        <f>IF(N3159="zákl. přenesená",J3159,0)</f>
        <v>0</v>
      </c>
      <c r="BH3159" s="232">
        <f>IF(N3159="sníž. přenesená",J3159,0)</f>
        <v>0</v>
      </c>
      <c r="BI3159" s="232">
        <f>IF(N3159="nulová",J3159,0)</f>
        <v>0</v>
      </c>
      <c r="BJ3159" s="18" t="s">
        <v>88</v>
      </c>
      <c r="BK3159" s="232">
        <f>ROUND(I3159*H3159,2)</f>
        <v>0</v>
      </c>
      <c r="BL3159" s="18" t="s">
        <v>291</v>
      </c>
      <c r="BM3159" s="231" t="s">
        <v>3065</v>
      </c>
    </row>
    <row r="3160" s="13" customFormat="1">
      <c r="A3160" s="13"/>
      <c r="B3160" s="252"/>
      <c r="C3160" s="253"/>
      <c r="D3160" s="233" t="s">
        <v>364</v>
      </c>
      <c r="E3160" s="254" t="s">
        <v>1</v>
      </c>
      <c r="F3160" s="255" t="s">
        <v>3010</v>
      </c>
      <c r="G3160" s="253"/>
      <c r="H3160" s="254" t="s">
        <v>1</v>
      </c>
      <c r="I3160" s="256"/>
      <c r="J3160" s="253"/>
      <c r="K3160" s="253"/>
      <c r="L3160" s="257"/>
      <c r="M3160" s="258"/>
      <c r="N3160" s="259"/>
      <c r="O3160" s="259"/>
      <c r="P3160" s="259"/>
      <c r="Q3160" s="259"/>
      <c r="R3160" s="259"/>
      <c r="S3160" s="259"/>
      <c r="T3160" s="260"/>
      <c r="U3160" s="13"/>
      <c r="V3160" s="13"/>
      <c r="W3160" s="13"/>
      <c r="X3160" s="13"/>
      <c r="Y3160" s="13"/>
      <c r="Z3160" s="13"/>
      <c r="AA3160" s="13"/>
      <c r="AB3160" s="13"/>
      <c r="AC3160" s="13"/>
      <c r="AD3160" s="13"/>
      <c r="AE3160" s="13"/>
      <c r="AT3160" s="261" t="s">
        <v>364</v>
      </c>
      <c r="AU3160" s="261" t="s">
        <v>90</v>
      </c>
      <c r="AV3160" s="13" t="s">
        <v>88</v>
      </c>
      <c r="AW3160" s="13" t="s">
        <v>36</v>
      </c>
      <c r="AX3160" s="13" t="s">
        <v>81</v>
      </c>
      <c r="AY3160" s="261" t="s">
        <v>215</v>
      </c>
    </row>
    <row r="3161" s="14" customFormat="1">
      <c r="A3161" s="14"/>
      <c r="B3161" s="262"/>
      <c r="C3161" s="263"/>
      <c r="D3161" s="233" t="s">
        <v>364</v>
      </c>
      <c r="E3161" s="264" t="s">
        <v>1</v>
      </c>
      <c r="F3161" s="265" t="s">
        <v>251</v>
      </c>
      <c r="G3161" s="263"/>
      <c r="H3161" s="266">
        <v>8</v>
      </c>
      <c r="I3161" s="267"/>
      <c r="J3161" s="263"/>
      <c r="K3161" s="263"/>
      <c r="L3161" s="268"/>
      <c r="M3161" s="269"/>
      <c r="N3161" s="270"/>
      <c r="O3161" s="270"/>
      <c r="P3161" s="270"/>
      <c r="Q3161" s="270"/>
      <c r="R3161" s="270"/>
      <c r="S3161" s="270"/>
      <c r="T3161" s="271"/>
      <c r="U3161" s="14"/>
      <c r="V3161" s="14"/>
      <c r="W3161" s="14"/>
      <c r="X3161" s="14"/>
      <c r="Y3161" s="14"/>
      <c r="Z3161" s="14"/>
      <c r="AA3161" s="14"/>
      <c r="AB3161" s="14"/>
      <c r="AC3161" s="14"/>
      <c r="AD3161" s="14"/>
      <c r="AE3161" s="14"/>
      <c r="AT3161" s="272" t="s">
        <v>364</v>
      </c>
      <c r="AU3161" s="272" t="s">
        <v>90</v>
      </c>
      <c r="AV3161" s="14" t="s">
        <v>90</v>
      </c>
      <c r="AW3161" s="14" t="s">
        <v>36</v>
      </c>
      <c r="AX3161" s="14" t="s">
        <v>81</v>
      </c>
      <c r="AY3161" s="272" t="s">
        <v>215</v>
      </c>
    </row>
    <row r="3162" s="13" customFormat="1">
      <c r="A3162" s="13"/>
      <c r="B3162" s="252"/>
      <c r="C3162" s="253"/>
      <c r="D3162" s="233" t="s">
        <v>364</v>
      </c>
      <c r="E3162" s="254" t="s">
        <v>1</v>
      </c>
      <c r="F3162" s="255" t="s">
        <v>2993</v>
      </c>
      <c r="G3162" s="253"/>
      <c r="H3162" s="254" t="s">
        <v>1</v>
      </c>
      <c r="I3162" s="256"/>
      <c r="J3162" s="253"/>
      <c r="K3162" s="253"/>
      <c r="L3162" s="257"/>
      <c r="M3162" s="258"/>
      <c r="N3162" s="259"/>
      <c r="O3162" s="259"/>
      <c r="P3162" s="259"/>
      <c r="Q3162" s="259"/>
      <c r="R3162" s="259"/>
      <c r="S3162" s="259"/>
      <c r="T3162" s="260"/>
      <c r="U3162" s="13"/>
      <c r="V3162" s="13"/>
      <c r="W3162" s="13"/>
      <c r="X3162" s="13"/>
      <c r="Y3162" s="13"/>
      <c r="Z3162" s="13"/>
      <c r="AA3162" s="13"/>
      <c r="AB3162" s="13"/>
      <c r="AC3162" s="13"/>
      <c r="AD3162" s="13"/>
      <c r="AE3162" s="13"/>
      <c r="AT3162" s="261" t="s">
        <v>364</v>
      </c>
      <c r="AU3162" s="261" t="s">
        <v>90</v>
      </c>
      <c r="AV3162" s="13" t="s">
        <v>88</v>
      </c>
      <c r="AW3162" s="13" t="s">
        <v>36</v>
      </c>
      <c r="AX3162" s="13" t="s">
        <v>81</v>
      </c>
      <c r="AY3162" s="261" t="s">
        <v>215</v>
      </c>
    </row>
    <row r="3163" s="14" customFormat="1">
      <c r="A3163" s="14"/>
      <c r="B3163" s="262"/>
      <c r="C3163" s="263"/>
      <c r="D3163" s="233" t="s">
        <v>364</v>
      </c>
      <c r="E3163" s="264" t="s">
        <v>1</v>
      </c>
      <c r="F3163" s="265" t="s">
        <v>236</v>
      </c>
      <c r="G3163" s="263"/>
      <c r="H3163" s="266">
        <v>5</v>
      </c>
      <c r="I3163" s="267"/>
      <c r="J3163" s="263"/>
      <c r="K3163" s="263"/>
      <c r="L3163" s="268"/>
      <c r="M3163" s="269"/>
      <c r="N3163" s="270"/>
      <c r="O3163" s="270"/>
      <c r="P3163" s="270"/>
      <c r="Q3163" s="270"/>
      <c r="R3163" s="270"/>
      <c r="S3163" s="270"/>
      <c r="T3163" s="271"/>
      <c r="U3163" s="14"/>
      <c r="V3163" s="14"/>
      <c r="W3163" s="14"/>
      <c r="X3163" s="14"/>
      <c r="Y3163" s="14"/>
      <c r="Z3163" s="14"/>
      <c r="AA3163" s="14"/>
      <c r="AB3163" s="14"/>
      <c r="AC3163" s="14"/>
      <c r="AD3163" s="14"/>
      <c r="AE3163" s="14"/>
      <c r="AT3163" s="272" t="s">
        <v>364</v>
      </c>
      <c r="AU3163" s="272" t="s">
        <v>90</v>
      </c>
      <c r="AV3163" s="14" t="s">
        <v>90</v>
      </c>
      <c r="AW3163" s="14" t="s">
        <v>36</v>
      </c>
      <c r="AX3163" s="14" t="s">
        <v>81</v>
      </c>
      <c r="AY3163" s="272" t="s">
        <v>215</v>
      </c>
    </row>
    <row r="3164" s="13" customFormat="1">
      <c r="A3164" s="13"/>
      <c r="B3164" s="252"/>
      <c r="C3164" s="253"/>
      <c r="D3164" s="233" t="s">
        <v>364</v>
      </c>
      <c r="E3164" s="254" t="s">
        <v>1</v>
      </c>
      <c r="F3164" s="255" t="s">
        <v>2998</v>
      </c>
      <c r="G3164" s="253"/>
      <c r="H3164" s="254" t="s">
        <v>1</v>
      </c>
      <c r="I3164" s="256"/>
      <c r="J3164" s="253"/>
      <c r="K3164" s="253"/>
      <c r="L3164" s="257"/>
      <c r="M3164" s="258"/>
      <c r="N3164" s="259"/>
      <c r="O3164" s="259"/>
      <c r="P3164" s="259"/>
      <c r="Q3164" s="259"/>
      <c r="R3164" s="259"/>
      <c r="S3164" s="259"/>
      <c r="T3164" s="260"/>
      <c r="U3164" s="13"/>
      <c r="V3164" s="13"/>
      <c r="W3164" s="13"/>
      <c r="X3164" s="13"/>
      <c r="Y3164" s="13"/>
      <c r="Z3164" s="13"/>
      <c r="AA3164" s="13"/>
      <c r="AB3164" s="13"/>
      <c r="AC3164" s="13"/>
      <c r="AD3164" s="13"/>
      <c r="AE3164" s="13"/>
      <c r="AT3164" s="261" t="s">
        <v>364</v>
      </c>
      <c r="AU3164" s="261" t="s">
        <v>90</v>
      </c>
      <c r="AV3164" s="13" t="s">
        <v>88</v>
      </c>
      <c r="AW3164" s="13" t="s">
        <v>36</v>
      </c>
      <c r="AX3164" s="13" t="s">
        <v>81</v>
      </c>
      <c r="AY3164" s="261" t="s">
        <v>215</v>
      </c>
    </row>
    <row r="3165" s="14" customFormat="1">
      <c r="A3165" s="14"/>
      <c r="B3165" s="262"/>
      <c r="C3165" s="263"/>
      <c r="D3165" s="233" t="s">
        <v>364</v>
      </c>
      <c r="E3165" s="264" t="s">
        <v>1</v>
      </c>
      <c r="F3165" s="265" t="s">
        <v>214</v>
      </c>
      <c r="G3165" s="263"/>
      <c r="H3165" s="266">
        <v>4</v>
      </c>
      <c r="I3165" s="267"/>
      <c r="J3165" s="263"/>
      <c r="K3165" s="263"/>
      <c r="L3165" s="268"/>
      <c r="M3165" s="269"/>
      <c r="N3165" s="270"/>
      <c r="O3165" s="270"/>
      <c r="P3165" s="270"/>
      <c r="Q3165" s="270"/>
      <c r="R3165" s="270"/>
      <c r="S3165" s="270"/>
      <c r="T3165" s="271"/>
      <c r="U3165" s="14"/>
      <c r="V3165" s="14"/>
      <c r="W3165" s="14"/>
      <c r="X3165" s="14"/>
      <c r="Y3165" s="14"/>
      <c r="Z3165" s="14"/>
      <c r="AA3165" s="14"/>
      <c r="AB3165" s="14"/>
      <c r="AC3165" s="14"/>
      <c r="AD3165" s="14"/>
      <c r="AE3165" s="14"/>
      <c r="AT3165" s="272" t="s">
        <v>364</v>
      </c>
      <c r="AU3165" s="272" t="s">
        <v>90</v>
      </c>
      <c r="AV3165" s="14" t="s">
        <v>90</v>
      </c>
      <c r="AW3165" s="14" t="s">
        <v>36</v>
      </c>
      <c r="AX3165" s="14" t="s">
        <v>81</v>
      </c>
      <c r="AY3165" s="272" t="s">
        <v>215</v>
      </c>
    </row>
    <row r="3166" s="13" customFormat="1">
      <c r="A3166" s="13"/>
      <c r="B3166" s="252"/>
      <c r="C3166" s="253"/>
      <c r="D3166" s="233" t="s">
        <v>364</v>
      </c>
      <c r="E3166" s="254" t="s">
        <v>1</v>
      </c>
      <c r="F3166" s="255" t="s">
        <v>3013</v>
      </c>
      <c r="G3166" s="253"/>
      <c r="H3166" s="254" t="s">
        <v>1</v>
      </c>
      <c r="I3166" s="256"/>
      <c r="J3166" s="253"/>
      <c r="K3166" s="253"/>
      <c r="L3166" s="257"/>
      <c r="M3166" s="258"/>
      <c r="N3166" s="259"/>
      <c r="O3166" s="259"/>
      <c r="P3166" s="259"/>
      <c r="Q3166" s="259"/>
      <c r="R3166" s="259"/>
      <c r="S3166" s="259"/>
      <c r="T3166" s="260"/>
      <c r="U3166" s="13"/>
      <c r="V3166" s="13"/>
      <c r="W3166" s="13"/>
      <c r="X3166" s="13"/>
      <c r="Y3166" s="13"/>
      <c r="Z3166" s="13"/>
      <c r="AA3166" s="13"/>
      <c r="AB3166" s="13"/>
      <c r="AC3166" s="13"/>
      <c r="AD3166" s="13"/>
      <c r="AE3166" s="13"/>
      <c r="AT3166" s="261" t="s">
        <v>364</v>
      </c>
      <c r="AU3166" s="261" t="s">
        <v>90</v>
      </c>
      <c r="AV3166" s="13" t="s">
        <v>88</v>
      </c>
      <c r="AW3166" s="13" t="s">
        <v>36</v>
      </c>
      <c r="AX3166" s="13" t="s">
        <v>81</v>
      </c>
      <c r="AY3166" s="261" t="s">
        <v>215</v>
      </c>
    </row>
    <row r="3167" s="14" customFormat="1">
      <c r="A3167" s="14"/>
      <c r="B3167" s="262"/>
      <c r="C3167" s="263"/>
      <c r="D3167" s="233" t="s">
        <v>364</v>
      </c>
      <c r="E3167" s="264" t="s">
        <v>1</v>
      </c>
      <c r="F3167" s="265" t="s">
        <v>90</v>
      </c>
      <c r="G3167" s="263"/>
      <c r="H3167" s="266">
        <v>2</v>
      </c>
      <c r="I3167" s="267"/>
      <c r="J3167" s="263"/>
      <c r="K3167" s="263"/>
      <c r="L3167" s="268"/>
      <c r="M3167" s="269"/>
      <c r="N3167" s="270"/>
      <c r="O3167" s="270"/>
      <c r="P3167" s="270"/>
      <c r="Q3167" s="270"/>
      <c r="R3167" s="270"/>
      <c r="S3167" s="270"/>
      <c r="T3167" s="271"/>
      <c r="U3167" s="14"/>
      <c r="V3167" s="14"/>
      <c r="W3167" s="14"/>
      <c r="X3167" s="14"/>
      <c r="Y3167" s="14"/>
      <c r="Z3167" s="14"/>
      <c r="AA3167" s="14"/>
      <c r="AB3167" s="14"/>
      <c r="AC3167" s="14"/>
      <c r="AD3167" s="14"/>
      <c r="AE3167" s="14"/>
      <c r="AT3167" s="272" t="s">
        <v>364</v>
      </c>
      <c r="AU3167" s="272" t="s">
        <v>90</v>
      </c>
      <c r="AV3167" s="14" t="s">
        <v>90</v>
      </c>
      <c r="AW3167" s="14" t="s">
        <v>36</v>
      </c>
      <c r="AX3167" s="14" t="s">
        <v>81</v>
      </c>
      <c r="AY3167" s="272" t="s">
        <v>215</v>
      </c>
    </row>
    <row r="3168" s="15" customFormat="1">
      <c r="A3168" s="15"/>
      <c r="B3168" s="273"/>
      <c r="C3168" s="274"/>
      <c r="D3168" s="233" t="s">
        <v>364</v>
      </c>
      <c r="E3168" s="275" t="s">
        <v>1</v>
      </c>
      <c r="F3168" s="276" t="s">
        <v>368</v>
      </c>
      <c r="G3168" s="274"/>
      <c r="H3168" s="277">
        <v>19</v>
      </c>
      <c r="I3168" s="278"/>
      <c r="J3168" s="274"/>
      <c r="K3168" s="274"/>
      <c r="L3168" s="279"/>
      <c r="M3168" s="280"/>
      <c r="N3168" s="281"/>
      <c r="O3168" s="281"/>
      <c r="P3168" s="281"/>
      <c r="Q3168" s="281"/>
      <c r="R3168" s="281"/>
      <c r="S3168" s="281"/>
      <c r="T3168" s="282"/>
      <c r="U3168" s="15"/>
      <c r="V3168" s="15"/>
      <c r="W3168" s="15"/>
      <c r="X3168" s="15"/>
      <c r="Y3168" s="15"/>
      <c r="Z3168" s="15"/>
      <c r="AA3168" s="15"/>
      <c r="AB3168" s="15"/>
      <c r="AC3168" s="15"/>
      <c r="AD3168" s="15"/>
      <c r="AE3168" s="15"/>
      <c r="AT3168" s="283" t="s">
        <v>364</v>
      </c>
      <c r="AU3168" s="283" t="s">
        <v>90</v>
      </c>
      <c r="AV3168" s="15" t="s">
        <v>214</v>
      </c>
      <c r="AW3168" s="15" t="s">
        <v>36</v>
      </c>
      <c r="AX3168" s="15" t="s">
        <v>88</v>
      </c>
      <c r="AY3168" s="283" t="s">
        <v>215</v>
      </c>
    </row>
    <row r="3169" s="2" customFormat="1" ht="21.75" customHeight="1">
      <c r="A3169" s="39"/>
      <c r="B3169" s="40"/>
      <c r="C3169" s="220" t="s">
        <v>3066</v>
      </c>
      <c r="D3169" s="220" t="s">
        <v>216</v>
      </c>
      <c r="E3169" s="221" t="s">
        <v>3067</v>
      </c>
      <c r="F3169" s="222" t="s">
        <v>3068</v>
      </c>
      <c r="G3169" s="223" t="s">
        <v>716</v>
      </c>
      <c r="H3169" s="224">
        <v>35</v>
      </c>
      <c r="I3169" s="225"/>
      <c r="J3169" s="226">
        <f>ROUND(I3169*H3169,2)</f>
        <v>0</v>
      </c>
      <c r="K3169" s="222" t="s">
        <v>359</v>
      </c>
      <c r="L3169" s="45"/>
      <c r="M3169" s="227" t="s">
        <v>1</v>
      </c>
      <c r="N3169" s="228" t="s">
        <v>46</v>
      </c>
      <c r="O3169" s="92"/>
      <c r="P3169" s="229">
        <f>O3169*H3169</f>
        <v>0</v>
      </c>
      <c r="Q3169" s="229">
        <v>0</v>
      </c>
      <c r="R3169" s="229">
        <f>Q3169*H3169</f>
        <v>0</v>
      </c>
      <c r="S3169" s="229">
        <v>0</v>
      </c>
      <c r="T3169" s="230">
        <f>S3169*H3169</f>
        <v>0</v>
      </c>
      <c r="U3169" s="39"/>
      <c r="V3169" s="39"/>
      <c r="W3169" s="39"/>
      <c r="X3169" s="39"/>
      <c r="Y3169" s="39"/>
      <c r="Z3169" s="39"/>
      <c r="AA3169" s="39"/>
      <c r="AB3169" s="39"/>
      <c r="AC3169" s="39"/>
      <c r="AD3169" s="39"/>
      <c r="AE3169" s="39"/>
      <c r="AR3169" s="231" t="s">
        <v>291</v>
      </c>
      <c r="AT3169" s="231" t="s">
        <v>216</v>
      </c>
      <c r="AU3169" s="231" t="s">
        <v>90</v>
      </c>
      <c r="AY3169" s="18" t="s">
        <v>215</v>
      </c>
      <c r="BE3169" s="232">
        <f>IF(N3169="základní",J3169,0)</f>
        <v>0</v>
      </c>
      <c r="BF3169" s="232">
        <f>IF(N3169="snížená",J3169,0)</f>
        <v>0</v>
      </c>
      <c r="BG3169" s="232">
        <f>IF(N3169="zákl. přenesená",J3169,0)</f>
        <v>0</v>
      </c>
      <c r="BH3169" s="232">
        <f>IF(N3169="sníž. přenesená",J3169,0)</f>
        <v>0</v>
      </c>
      <c r="BI3169" s="232">
        <f>IF(N3169="nulová",J3169,0)</f>
        <v>0</v>
      </c>
      <c r="BJ3169" s="18" t="s">
        <v>88</v>
      </c>
      <c r="BK3169" s="232">
        <f>ROUND(I3169*H3169,2)</f>
        <v>0</v>
      </c>
      <c r="BL3169" s="18" t="s">
        <v>291</v>
      </c>
      <c r="BM3169" s="231" t="s">
        <v>3069</v>
      </c>
    </row>
    <row r="3170" s="2" customFormat="1">
      <c r="A3170" s="39"/>
      <c r="B3170" s="40"/>
      <c r="C3170" s="41"/>
      <c r="D3170" s="233" t="s">
        <v>221</v>
      </c>
      <c r="E3170" s="41"/>
      <c r="F3170" s="234" t="s">
        <v>3070</v>
      </c>
      <c r="G3170" s="41"/>
      <c r="H3170" s="41"/>
      <c r="I3170" s="235"/>
      <c r="J3170" s="41"/>
      <c r="K3170" s="41"/>
      <c r="L3170" s="45"/>
      <c r="M3170" s="236"/>
      <c r="N3170" s="237"/>
      <c r="O3170" s="92"/>
      <c r="P3170" s="92"/>
      <c r="Q3170" s="92"/>
      <c r="R3170" s="92"/>
      <c r="S3170" s="92"/>
      <c r="T3170" s="93"/>
      <c r="U3170" s="39"/>
      <c r="V3170" s="39"/>
      <c r="W3170" s="39"/>
      <c r="X3170" s="39"/>
      <c r="Y3170" s="39"/>
      <c r="Z3170" s="39"/>
      <c r="AA3170" s="39"/>
      <c r="AB3170" s="39"/>
      <c r="AC3170" s="39"/>
      <c r="AD3170" s="39"/>
      <c r="AE3170" s="39"/>
      <c r="AT3170" s="18" t="s">
        <v>221</v>
      </c>
      <c r="AU3170" s="18" t="s">
        <v>90</v>
      </c>
    </row>
    <row r="3171" s="2" customFormat="1">
      <c r="A3171" s="39"/>
      <c r="B3171" s="40"/>
      <c r="C3171" s="41"/>
      <c r="D3171" s="250" t="s">
        <v>362</v>
      </c>
      <c r="E3171" s="41"/>
      <c r="F3171" s="251" t="s">
        <v>3071</v>
      </c>
      <c r="G3171" s="41"/>
      <c r="H3171" s="41"/>
      <c r="I3171" s="235"/>
      <c r="J3171" s="41"/>
      <c r="K3171" s="41"/>
      <c r="L3171" s="45"/>
      <c r="M3171" s="236"/>
      <c r="N3171" s="237"/>
      <c r="O3171" s="92"/>
      <c r="P3171" s="92"/>
      <c r="Q3171" s="92"/>
      <c r="R3171" s="92"/>
      <c r="S3171" s="92"/>
      <c r="T3171" s="93"/>
      <c r="U3171" s="39"/>
      <c r="V3171" s="39"/>
      <c r="W3171" s="39"/>
      <c r="X3171" s="39"/>
      <c r="Y3171" s="39"/>
      <c r="Z3171" s="39"/>
      <c r="AA3171" s="39"/>
      <c r="AB3171" s="39"/>
      <c r="AC3171" s="39"/>
      <c r="AD3171" s="39"/>
      <c r="AE3171" s="39"/>
      <c r="AT3171" s="18" t="s">
        <v>362</v>
      </c>
      <c r="AU3171" s="18" t="s">
        <v>90</v>
      </c>
    </row>
    <row r="3172" s="2" customFormat="1" ht="16.5" customHeight="1">
      <c r="A3172" s="39"/>
      <c r="B3172" s="40"/>
      <c r="C3172" s="295" t="s">
        <v>3072</v>
      </c>
      <c r="D3172" s="295" t="s">
        <v>539</v>
      </c>
      <c r="E3172" s="296" t="s">
        <v>3073</v>
      </c>
      <c r="F3172" s="297" t="s">
        <v>3074</v>
      </c>
      <c r="G3172" s="298" t="s">
        <v>716</v>
      </c>
      <c r="H3172" s="299">
        <v>35</v>
      </c>
      <c r="I3172" s="300"/>
      <c r="J3172" s="301">
        <f>ROUND(I3172*H3172,2)</f>
        <v>0</v>
      </c>
      <c r="K3172" s="297" t="s">
        <v>359</v>
      </c>
      <c r="L3172" s="302"/>
      <c r="M3172" s="303" t="s">
        <v>1</v>
      </c>
      <c r="N3172" s="304" t="s">
        <v>46</v>
      </c>
      <c r="O3172" s="92"/>
      <c r="P3172" s="229">
        <f>O3172*H3172</f>
        <v>0</v>
      </c>
      <c r="Q3172" s="229">
        <v>0.0022000000000000001</v>
      </c>
      <c r="R3172" s="229">
        <f>Q3172*H3172</f>
        <v>0.076999999999999999</v>
      </c>
      <c r="S3172" s="229">
        <v>0</v>
      </c>
      <c r="T3172" s="230">
        <f>S3172*H3172</f>
        <v>0</v>
      </c>
      <c r="U3172" s="39"/>
      <c r="V3172" s="39"/>
      <c r="W3172" s="39"/>
      <c r="X3172" s="39"/>
      <c r="Y3172" s="39"/>
      <c r="Z3172" s="39"/>
      <c r="AA3172" s="39"/>
      <c r="AB3172" s="39"/>
      <c r="AC3172" s="39"/>
      <c r="AD3172" s="39"/>
      <c r="AE3172" s="39"/>
      <c r="AR3172" s="231" t="s">
        <v>676</v>
      </c>
      <c r="AT3172" s="231" t="s">
        <v>539</v>
      </c>
      <c r="AU3172" s="231" t="s">
        <v>90</v>
      </c>
      <c r="AY3172" s="18" t="s">
        <v>215</v>
      </c>
      <c r="BE3172" s="232">
        <f>IF(N3172="základní",J3172,0)</f>
        <v>0</v>
      </c>
      <c r="BF3172" s="232">
        <f>IF(N3172="snížená",J3172,0)</f>
        <v>0</v>
      </c>
      <c r="BG3172" s="232">
        <f>IF(N3172="zákl. přenesená",J3172,0)</f>
        <v>0</v>
      </c>
      <c r="BH3172" s="232">
        <f>IF(N3172="sníž. přenesená",J3172,0)</f>
        <v>0</v>
      </c>
      <c r="BI3172" s="232">
        <f>IF(N3172="nulová",J3172,0)</f>
        <v>0</v>
      </c>
      <c r="BJ3172" s="18" t="s">
        <v>88</v>
      </c>
      <c r="BK3172" s="232">
        <f>ROUND(I3172*H3172,2)</f>
        <v>0</v>
      </c>
      <c r="BL3172" s="18" t="s">
        <v>291</v>
      </c>
      <c r="BM3172" s="231" t="s">
        <v>3075</v>
      </c>
    </row>
    <row r="3173" s="2" customFormat="1">
      <c r="A3173" s="39"/>
      <c r="B3173" s="40"/>
      <c r="C3173" s="41"/>
      <c r="D3173" s="233" t="s">
        <v>221</v>
      </c>
      <c r="E3173" s="41"/>
      <c r="F3173" s="234" t="s">
        <v>3074</v>
      </c>
      <c r="G3173" s="41"/>
      <c r="H3173" s="41"/>
      <c r="I3173" s="235"/>
      <c r="J3173" s="41"/>
      <c r="K3173" s="41"/>
      <c r="L3173" s="45"/>
      <c r="M3173" s="236"/>
      <c r="N3173" s="237"/>
      <c r="O3173" s="92"/>
      <c r="P3173" s="92"/>
      <c r="Q3173" s="92"/>
      <c r="R3173" s="92"/>
      <c r="S3173" s="92"/>
      <c r="T3173" s="93"/>
      <c r="U3173" s="39"/>
      <c r="V3173" s="39"/>
      <c r="W3173" s="39"/>
      <c r="X3173" s="39"/>
      <c r="Y3173" s="39"/>
      <c r="Z3173" s="39"/>
      <c r="AA3173" s="39"/>
      <c r="AB3173" s="39"/>
      <c r="AC3173" s="39"/>
      <c r="AD3173" s="39"/>
      <c r="AE3173" s="39"/>
      <c r="AT3173" s="18" t="s">
        <v>221</v>
      </c>
      <c r="AU3173" s="18" t="s">
        <v>90</v>
      </c>
    </row>
    <row r="3174" s="2" customFormat="1" ht="24.15" customHeight="1">
      <c r="A3174" s="39"/>
      <c r="B3174" s="40"/>
      <c r="C3174" s="220" t="s">
        <v>3076</v>
      </c>
      <c r="D3174" s="220" t="s">
        <v>216</v>
      </c>
      <c r="E3174" s="221" t="s">
        <v>3077</v>
      </c>
      <c r="F3174" s="222" t="s">
        <v>3078</v>
      </c>
      <c r="G3174" s="223" t="s">
        <v>716</v>
      </c>
      <c r="H3174" s="224">
        <v>4</v>
      </c>
      <c r="I3174" s="225"/>
      <c r="J3174" s="226">
        <f>ROUND(I3174*H3174,2)</f>
        <v>0</v>
      </c>
      <c r="K3174" s="222" t="s">
        <v>359</v>
      </c>
      <c r="L3174" s="45"/>
      <c r="M3174" s="227" t="s">
        <v>1</v>
      </c>
      <c r="N3174" s="228" t="s">
        <v>46</v>
      </c>
      <c r="O3174" s="92"/>
      <c r="P3174" s="229">
        <f>O3174*H3174</f>
        <v>0</v>
      </c>
      <c r="Q3174" s="229">
        <v>0</v>
      </c>
      <c r="R3174" s="229">
        <f>Q3174*H3174</f>
        <v>0</v>
      </c>
      <c r="S3174" s="229">
        <v>0</v>
      </c>
      <c r="T3174" s="230">
        <f>S3174*H3174</f>
        <v>0</v>
      </c>
      <c r="U3174" s="39"/>
      <c r="V3174" s="39"/>
      <c r="W3174" s="39"/>
      <c r="X3174" s="39"/>
      <c r="Y3174" s="39"/>
      <c r="Z3174" s="39"/>
      <c r="AA3174" s="39"/>
      <c r="AB3174" s="39"/>
      <c r="AC3174" s="39"/>
      <c r="AD3174" s="39"/>
      <c r="AE3174" s="39"/>
      <c r="AR3174" s="231" t="s">
        <v>291</v>
      </c>
      <c r="AT3174" s="231" t="s">
        <v>216</v>
      </c>
      <c r="AU3174" s="231" t="s">
        <v>90</v>
      </c>
      <c r="AY3174" s="18" t="s">
        <v>215</v>
      </c>
      <c r="BE3174" s="232">
        <f>IF(N3174="základní",J3174,0)</f>
        <v>0</v>
      </c>
      <c r="BF3174" s="232">
        <f>IF(N3174="snížená",J3174,0)</f>
        <v>0</v>
      </c>
      <c r="BG3174" s="232">
        <f>IF(N3174="zákl. přenesená",J3174,0)</f>
        <v>0</v>
      </c>
      <c r="BH3174" s="232">
        <f>IF(N3174="sníž. přenesená",J3174,0)</f>
        <v>0</v>
      </c>
      <c r="BI3174" s="232">
        <f>IF(N3174="nulová",J3174,0)</f>
        <v>0</v>
      </c>
      <c r="BJ3174" s="18" t="s">
        <v>88</v>
      </c>
      <c r="BK3174" s="232">
        <f>ROUND(I3174*H3174,2)</f>
        <v>0</v>
      </c>
      <c r="BL3174" s="18" t="s">
        <v>291</v>
      </c>
      <c r="BM3174" s="231" t="s">
        <v>3079</v>
      </c>
    </row>
    <row r="3175" s="2" customFormat="1">
      <c r="A3175" s="39"/>
      <c r="B3175" s="40"/>
      <c r="C3175" s="41"/>
      <c r="D3175" s="233" t="s">
        <v>221</v>
      </c>
      <c r="E3175" s="41"/>
      <c r="F3175" s="234" t="s">
        <v>3080</v>
      </c>
      <c r="G3175" s="41"/>
      <c r="H3175" s="41"/>
      <c r="I3175" s="235"/>
      <c r="J3175" s="41"/>
      <c r="K3175" s="41"/>
      <c r="L3175" s="45"/>
      <c r="M3175" s="236"/>
      <c r="N3175" s="237"/>
      <c r="O3175" s="92"/>
      <c r="P3175" s="92"/>
      <c r="Q3175" s="92"/>
      <c r="R3175" s="92"/>
      <c r="S3175" s="92"/>
      <c r="T3175" s="93"/>
      <c r="U3175" s="39"/>
      <c r="V3175" s="39"/>
      <c r="W3175" s="39"/>
      <c r="X3175" s="39"/>
      <c r="Y3175" s="39"/>
      <c r="Z3175" s="39"/>
      <c r="AA3175" s="39"/>
      <c r="AB3175" s="39"/>
      <c r="AC3175" s="39"/>
      <c r="AD3175" s="39"/>
      <c r="AE3175" s="39"/>
      <c r="AT3175" s="18" t="s">
        <v>221</v>
      </c>
      <c r="AU3175" s="18" t="s">
        <v>90</v>
      </c>
    </row>
    <row r="3176" s="2" customFormat="1">
      <c r="A3176" s="39"/>
      <c r="B3176" s="40"/>
      <c r="C3176" s="41"/>
      <c r="D3176" s="250" t="s">
        <v>362</v>
      </c>
      <c r="E3176" s="41"/>
      <c r="F3176" s="251" t="s">
        <v>3081</v>
      </c>
      <c r="G3176" s="41"/>
      <c r="H3176" s="41"/>
      <c r="I3176" s="235"/>
      <c r="J3176" s="41"/>
      <c r="K3176" s="41"/>
      <c r="L3176" s="45"/>
      <c r="M3176" s="236"/>
      <c r="N3176" s="237"/>
      <c r="O3176" s="92"/>
      <c r="P3176" s="92"/>
      <c r="Q3176" s="92"/>
      <c r="R3176" s="92"/>
      <c r="S3176" s="92"/>
      <c r="T3176" s="93"/>
      <c r="U3176" s="39"/>
      <c r="V3176" s="39"/>
      <c r="W3176" s="39"/>
      <c r="X3176" s="39"/>
      <c r="Y3176" s="39"/>
      <c r="Z3176" s="39"/>
      <c r="AA3176" s="39"/>
      <c r="AB3176" s="39"/>
      <c r="AC3176" s="39"/>
      <c r="AD3176" s="39"/>
      <c r="AE3176" s="39"/>
      <c r="AT3176" s="18" t="s">
        <v>362</v>
      </c>
      <c r="AU3176" s="18" t="s">
        <v>90</v>
      </c>
    </row>
    <row r="3177" s="2" customFormat="1" ht="16.5" customHeight="1">
      <c r="A3177" s="39"/>
      <c r="B3177" s="40"/>
      <c r="C3177" s="295" t="s">
        <v>3082</v>
      </c>
      <c r="D3177" s="295" t="s">
        <v>539</v>
      </c>
      <c r="E3177" s="296" t="s">
        <v>3083</v>
      </c>
      <c r="F3177" s="297" t="s">
        <v>3084</v>
      </c>
      <c r="G3177" s="298" t="s">
        <v>716</v>
      </c>
      <c r="H3177" s="299">
        <v>4</v>
      </c>
      <c r="I3177" s="300"/>
      <c r="J3177" s="301">
        <f>ROUND(I3177*H3177,2)</f>
        <v>0</v>
      </c>
      <c r="K3177" s="297" t="s">
        <v>359</v>
      </c>
      <c r="L3177" s="302"/>
      <c r="M3177" s="303" t="s">
        <v>1</v>
      </c>
      <c r="N3177" s="304" t="s">
        <v>46</v>
      </c>
      <c r="O3177" s="92"/>
      <c r="P3177" s="229">
        <f>O3177*H3177</f>
        <v>0</v>
      </c>
      <c r="Q3177" s="229">
        <v>0.0022000000000000001</v>
      </c>
      <c r="R3177" s="229">
        <f>Q3177*H3177</f>
        <v>0.0088000000000000005</v>
      </c>
      <c r="S3177" s="229">
        <v>0</v>
      </c>
      <c r="T3177" s="230">
        <f>S3177*H3177</f>
        <v>0</v>
      </c>
      <c r="U3177" s="39"/>
      <c r="V3177" s="39"/>
      <c r="W3177" s="39"/>
      <c r="X3177" s="39"/>
      <c r="Y3177" s="39"/>
      <c r="Z3177" s="39"/>
      <c r="AA3177" s="39"/>
      <c r="AB3177" s="39"/>
      <c r="AC3177" s="39"/>
      <c r="AD3177" s="39"/>
      <c r="AE3177" s="39"/>
      <c r="AR3177" s="231" t="s">
        <v>676</v>
      </c>
      <c r="AT3177" s="231" t="s">
        <v>539</v>
      </c>
      <c r="AU3177" s="231" t="s">
        <v>90</v>
      </c>
      <c r="AY3177" s="18" t="s">
        <v>215</v>
      </c>
      <c r="BE3177" s="232">
        <f>IF(N3177="základní",J3177,0)</f>
        <v>0</v>
      </c>
      <c r="BF3177" s="232">
        <f>IF(N3177="snížená",J3177,0)</f>
        <v>0</v>
      </c>
      <c r="BG3177" s="232">
        <f>IF(N3177="zákl. přenesená",J3177,0)</f>
        <v>0</v>
      </c>
      <c r="BH3177" s="232">
        <f>IF(N3177="sníž. přenesená",J3177,0)</f>
        <v>0</v>
      </c>
      <c r="BI3177" s="232">
        <f>IF(N3177="nulová",J3177,0)</f>
        <v>0</v>
      </c>
      <c r="BJ3177" s="18" t="s">
        <v>88</v>
      </c>
      <c r="BK3177" s="232">
        <f>ROUND(I3177*H3177,2)</f>
        <v>0</v>
      </c>
      <c r="BL3177" s="18" t="s">
        <v>291</v>
      </c>
      <c r="BM3177" s="231" t="s">
        <v>3085</v>
      </c>
    </row>
    <row r="3178" s="2" customFormat="1">
      <c r="A3178" s="39"/>
      <c r="B3178" s="40"/>
      <c r="C3178" s="41"/>
      <c r="D3178" s="233" t="s">
        <v>221</v>
      </c>
      <c r="E3178" s="41"/>
      <c r="F3178" s="234" t="s">
        <v>3084</v>
      </c>
      <c r="G3178" s="41"/>
      <c r="H3178" s="41"/>
      <c r="I3178" s="235"/>
      <c r="J3178" s="41"/>
      <c r="K3178" s="41"/>
      <c r="L3178" s="45"/>
      <c r="M3178" s="236"/>
      <c r="N3178" s="237"/>
      <c r="O3178" s="92"/>
      <c r="P3178" s="92"/>
      <c r="Q3178" s="92"/>
      <c r="R3178" s="92"/>
      <c r="S3178" s="92"/>
      <c r="T3178" s="93"/>
      <c r="U3178" s="39"/>
      <c r="V3178" s="39"/>
      <c r="W3178" s="39"/>
      <c r="X3178" s="39"/>
      <c r="Y3178" s="39"/>
      <c r="Z3178" s="39"/>
      <c r="AA3178" s="39"/>
      <c r="AB3178" s="39"/>
      <c r="AC3178" s="39"/>
      <c r="AD3178" s="39"/>
      <c r="AE3178" s="39"/>
      <c r="AT3178" s="18" t="s">
        <v>221</v>
      </c>
      <c r="AU3178" s="18" t="s">
        <v>90</v>
      </c>
    </row>
    <row r="3179" s="2" customFormat="1" ht="16.5" customHeight="1">
      <c r="A3179" s="39"/>
      <c r="B3179" s="40"/>
      <c r="C3179" s="220" t="s">
        <v>3086</v>
      </c>
      <c r="D3179" s="220" t="s">
        <v>216</v>
      </c>
      <c r="E3179" s="221" t="s">
        <v>3087</v>
      </c>
      <c r="F3179" s="222" t="s">
        <v>3088</v>
      </c>
      <c r="G3179" s="223" t="s">
        <v>716</v>
      </c>
      <c r="H3179" s="224">
        <v>38</v>
      </c>
      <c r="I3179" s="225"/>
      <c r="J3179" s="226">
        <f>ROUND(I3179*H3179,2)</f>
        <v>0</v>
      </c>
      <c r="K3179" s="222" t="s">
        <v>359</v>
      </c>
      <c r="L3179" s="45"/>
      <c r="M3179" s="227" t="s">
        <v>1</v>
      </c>
      <c r="N3179" s="228" t="s">
        <v>46</v>
      </c>
      <c r="O3179" s="92"/>
      <c r="P3179" s="229">
        <f>O3179*H3179</f>
        <v>0</v>
      </c>
      <c r="Q3179" s="229">
        <v>0</v>
      </c>
      <c r="R3179" s="229">
        <f>Q3179*H3179</f>
        <v>0</v>
      </c>
      <c r="S3179" s="229">
        <v>0</v>
      </c>
      <c r="T3179" s="230">
        <f>S3179*H3179</f>
        <v>0</v>
      </c>
      <c r="U3179" s="39"/>
      <c r="V3179" s="39"/>
      <c r="W3179" s="39"/>
      <c r="X3179" s="39"/>
      <c r="Y3179" s="39"/>
      <c r="Z3179" s="39"/>
      <c r="AA3179" s="39"/>
      <c r="AB3179" s="39"/>
      <c r="AC3179" s="39"/>
      <c r="AD3179" s="39"/>
      <c r="AE3179" s="39"/>
      <c r="AR3179" s="231" t="s">
        <v>291</v>
      </c>
      <c r="AT3179" s="231" t="s">
        <v>216</v>
      </c>
      <c r="AU3179" s="231" t="s">
        <v>90</v>
      </c>
      <c r="AY3179" s="18" t="s">
        <v>215</v>
      </c>
      <c r="BE3179" s="232">
        <f>IF(N3179="základní",J3179,0)</f>
        <v>0</v>
      </c>
      <c r="BF3179" s="232">
        <f>IF(N3179="snížená",J3179,0)</f>
        <v>0</v>
      </c>
      <c r="BG3179" s="232">
        <f>IF(N3179="zákl. přenesená",J3179,0)</f>
        <v>0</v>
      </c>
      <c r="BH3179" s="232">
        <f>IF(N3179="sníž. přenesená",J3179,0)</f>
        <v>0</v>
      </c>
      <c r="BI3179" s="232">
        <f>IF(N3179="nulová",J3179,0)</f>
        <v>0</v>
      </c>
      <c r="BJ3179" s="18" t="s">
        <v>88</v>
      </c>
      <c r="BK3179" s="232">
        <f>ROUND(I3179*H3179,2)</f>
        <v>0</v>
      </c>
      <c r="BL3179" s="18" t="s">
        <v>291</v>
      </c>
      <c r="BM3179" s="231" t="s">
        <v>3089</v>
      </c>
    </row>
    <row r="3180" s="2" customFormat="1">
      <c r="A3180" s="39"/>
      <c r="B3180" s="40"/>
      <c r="C3180" s="41"/>
      <c r="D3180" s="233" t="s">
        <v>221</v>
      </c>
      <c r="E3180" s="41"/>
      <c r="F3180" s="234" t="s">
        <v>3090</v>
      </c>
      <c r="G3180" s="41"/>
      <c r="H3180" s="41"/>
      <c r="I3180" s="235"/>
      <c r="J3180" s="41"/>
      <c r="K3180" s="41"/>
      <c r="L3180" s="45"/>
      <c r="M3180" s="236"/>
      <c r="N3180" s="237"/>
      <c r="O3180" s="92"/>
      <c r="P3180" s="92"/>
      <c r="Q3180" s="92"/>
      <c r="R3180" s="92"/>
      <c r="S3180" s="92"/>
      <c r="T3180" s="93"/>
      <c r="U3180" s="39"/>
      <c r="V3180" s="39"/>
      <c r="W3180" s="39"/>
      <c r="X3180" s="39"/>
      <c r="Y3180" s="39"/>
      <c r="Z3180" s="39"/>
      <c r="AA3180" s="39"/>
      <c r="AB3180" s="39"/>
      <c r="AC3180" s="39"/>
      <c r="AD3180" s="39"/>
      <c r="AE3180" s="39"/>
      <c r="AT3180" s="18" t="s">
        <v>221</v>
      </c>
      <c r="AU3180" s="18" t="s">
        <v>90</v>
      </c>
    </row>
    <row r="3181" s="2" customFormat="1">
      <c r="A3181" s="39"/>
      <c r="B3181" s="40"/>
      <c r="C3181" s="41"/>
      <c r="D3181" s="250" t="s">
        <v>362</v>
      </c>
      <c r="E3181" s="41"/>
      <c r="F3181" s="251" t="s">
        <v>3091</v>
      </c>
      <c r="G3181" s="41"/>
      <c r="H3181" s="41"/>
      <c r="I3181" s="235"/>
      <c r="J3181" s="41"/>
      <c r="K3181" s="41"/>
      <c r="L3181" s="45"/>
      <c r="M3181" s="236"/>
      <c r="N3181" s="237"/>
      <c r="O3181" s="92"/>
      <c r="P3181" s="92"/>
      <c r="Q3181" s="92"/>
      <c r="R3181" s="92"/>
      <c r="S3181" s="92"/>
      <c r="T3181" s="93"/>
      <c r="U3181" s="39"/>
      <c r="V3181" s="39"/>
      <c r="W3181" s="39"/>
      <c r="X3181" s="39"/>
      <c r="Y3181" s="39"/>
      <c r="Z3181" s="39"/>
      <c r="AA3181" s="39"/>
      <c r="AB3181" s="39"/>
      <c r="AC3181" s="39"/>
      <c r="AD3181" s="39"/>
      <c r="AE3181" s="39"/>
      <c r="AT3181" s="18" t="s">
        <v>362</v>
      </c>
      <c r="AU3181" s="18" t="s">
        <v>90</v>
      </c>
    </row>
    <row r="3182" s="2" customFormat="1" ht="16.5" customHeight="1">
      <c r="A3182" s="39"/>
      <c r="B3182" s="40"/>
      <c r="C3182" s="295" t="s">
        <v>3092</v>
      </c>
      <c r="D3182" s="295" t="s">
        <v>539</v>
      </c>
      <c r="E3182" s="296" t="s">
        <v>3093</v>
      </c>
      <c r="F3182" s="297" t="s">
        <v>3094</v>
      </c>
      <c r="G3182" s="298" t="s">
        <v>716</v>
      </c>
      <c r="H3182" s="299">
        <v>38</v>
      </c>
      <c r="I3182" s="300"/>
      <c r="J3182" s="301">
        <f>ROUND(I3182*H3182,2)</f>
        <v>0</v>
      </c>
      <c r="K3182" s="297" t="s">
        <v>359</v>
      </c>
      <c r="L3182" s="302"/>
      <c r="M3182" s="303" t="s">
        <v>1</v>
      </c>
      <c r="N3182" s="304" t="s">
        <v>46</v>
      </c>
      <c r="O3182" s="92"/>
      <c r="P3182" s="229">
        <f>O3182*H3182</f>
        <v>0</v>
      </c>
      <c r="Q3182" s="229">
        <v>0.00014999999999999999</v>
      </c>
      <c r="R3182" s="229">
        <f>Q3182*H3182</f>
        <v>0.0056999999999999993</v>
      </c>
      <c r="S3182" s="229">
        <v>0</v>
      </c>
      <c r="T3182" s="230">
        <f>S3182*H3182</f>
        <v>0</v>
      </c>
      <c r="U3182" s="39"/>
      <c r="V3182" s="39"/>
      <c r="W3182" s="39"/>
      <c r="X3182" s="39"/>
      <c r="Y3182" s="39"/>
      <c r="Z3182" s="39"/>
      <c r="AA3182" s="39"/>
      <c r="AB3182" s="39"/>
      <c r="AC3182" s="39"/>
      <c r="AD3182" s="39"/>
      <c r="AE3182" s="39"/>
      <c r="AR3182" s="231" t="s">
        <v>676</v>
      </c>
      <c r="AT3182" s="231" t="s">
        <v>539</v>
      </c>
      <c r="AU3182" s="231" t="s">
        <v>90</v>
      </c>
      <c r="AY3182" s="18" t="s">
        <v>215</v>
      </c>
      <c r="BE3182" s="232">
        <f>IF(N3182="základní",J3182,0)</f>
        <v>0</v>
      </c>
      <c r="BF3182" s="232">
        <f>IF(N3182="snížená",J3182,0)</f>
        <v>0</v>
      </c>
      <c r="BG3182" s="232">
        <f>IF(N3182="zákl. přenesená",J3182,0)</f>
        <v>0</v>
      </c>
      <c r="BH3182" s="232">
        <f>IF(N3182="sníž. přenesená",J3182,0)</f>
        <v>0</v>
      </c>
      <c r="BI3182" s="232">
        <f>IF(N3182="nulová",J3182,0)</f>
        <v>0</v>
      </c>
      <c r="BJ3182" s="18" t="s">
        <v>88</v>
      </c>
      <c r="BK3182" s="232">
        <f>ROUND(I3182*H3182,2)</f>
        <v>0</v>
      </c>
      <c r="BL3182" s="18" t="s">
        <v>291</v>
      </c>
      <c r="BM3182" s="231" t="s">
        <v>3095</v>
      </c>
    </row>
    <row r="3183" s="2" customFormat="1" ht="16.5" customHeight="1">
      <c r="A3183" s="39"/>
      <c r="B3183" s="40"/>
      <c r="C3183" s="220" t="s">
        <v>3096</v>
      </c>
      <c r="D3183" s="220" t="s">
        <v>216</v>
      </c>
      <c r="E3183" s="221" t="s">
        <v>3097</v>
      </c>
      <c r="F3183" s="222" t="s">
        <v>3098</v>
      </c>
      <c r="G3183" s="223" t="s">
        <v>716</v>
      </c>
      <c r="H3183" s="224">
        <v>1</v>
      </c>
      <c r="I3183" s="225"/>
      <c r="J3183" s="226">
        <f>ROUND(I3183*H3183,2)</f>
        <v>0</v>
      </c>
      <c r="K3183" s="222" t="s">
        <v>1</v>
      </c>
      <c r="L3183" s="45"/>
      <c r="M3183" s="227" t="s">
        <v>1</v>
      </c>
      <c r="N3183" s="228" t="s">
        <v>46</v>
      </c>
      <c r="O3183" s="92"/>
      <c r="P3183" s="229">
        <f>O3183*H3183</f>
        <v>0</v>
      </c>
      <c r="Q3183" s="229">
        <v>0</v>
      </c>
      <c r="R3183" s="229">
        <f>Q3183*H3183</f>
        <v>0</v>
      </c>
      <c r="S3183" s="229">
        <v>0</v>
      </c>
      <c r="T3183" s="230">
        <f>S3183*H3183</f>
        <v>0</v>
      </c>
      <c r="U3183" s="39"/>
      <c r="V3183" s="39"/>
      <c r="W3183" s="39"/>
      <c r="X3183" s="39"/>
      <c r="Y3183" s="39"/>
      <c r="Z3183" s="39"/>
      <c r="AA3183" s="39"/>
      <c r="AB3183" s="39"/>
      <c r="AC3183" s="39"/>
      <c r="AD3183" s="39"/>
      <c r="AE3183" s="39"/>
      <c r="AR3183" s="231" t="s">
        <v>291</v>
      </c>
      <c r="AT3183" s="231" t="s">
        <v>216</v>
      </c>
      <c r="AU3183" s="231" t="s">
        <v>90</v>
      </c>
      <c r="AY3183" s="18" t="s">
        <v>215</v>
      </c>
      <c r="BE3183" s="232">
        <f>IF(N3183="základní",J3183,0)</f>
        <v>0</v>
      </c>
      <c r="BF3183" s="232">
        <f>IF(N3183="snížená",J3183,0)</f>
        <v>0</v>
      </c>
      <c r="BG3183" s="232">
        <f>IF(N3183="zákl. přenesená",J3183,0)</f>
        <v>0</v>
      </c>
      <c r="BH3183" s="232">
        <f>IF(N3183="sníž. přenesená",J3183,0)</f>
        <v>0</v>
      </c>
      <c r="BI3183" s="232">
        <f>IF(N3183="nulová",J3183,0)</f>
        <v>0</v>
      </c>
      <c r="BJ3183" s="18" t="s">
        <v>88</v>
      </c>
      <c r="BK3183" s="232">
        <f>ROUND(I3183*H3183,2)</f>
        <v>0</v>
      </c>
      <c r="BL3183" s="18" t="s">
        <v>291</v>
      </c>
      <c r="BM3183" s="231" t="s">
        <v>3099</v>
      </c>
    </row>
    <row r="3184" s="2" customFormat="1" ht="24.15" customHeight="1">
      <c r="A3184" s="39"/>
      <c r="B3184" s="40"/>
      <c r="C3184" s="220" t="s">
        <v>3100</v>
      </c>
      <c r="D3184" s="220" t="s">
        <v>216</v>
      </c>
      <c r="E3184" s="221" t="s">
        <v>3101</v>
      </c>
      <c r="F3184" s="222" t="s">
        <v>3102</v>
      </c>
      <c r="G3184" s="223" t="s">
        <v>797</v>
      </c>
      <c r="H3184" s="224">
        <v>46.700000000000003</v>
      </c>
      <c r="I3184" s="225"/>
      <c r="J3184" s="226">
        <f>ROUND(I3184*H3184,2)</f>
        <v>0</v>
      </c>
      <c r="K3184" s="222" t="s">
        <v>359</v>
      </c>
      <c r="L3184" s="45"/>
      <c r="M3184" s="227" t="s">
        <v>1</v>
      </c>
      <c r="N3184" s="228" t="s">
        <v>46</v>
      </c>
      <c r="O3184" s="92"/>
      <c r="P3184" s="229">
        <f>O3184*H3184</f>
        <v>0</v>
      </c>
      <c r="Q3184" s="229">
        <v>0</v>
      </c>
      <c r="R3184" s="229">
        <f>Q3184*H3184</f>
        <v>0</v>
      </c>
      <c r="S3184" s="229">
        <v>0</v>
      </c>
      <c r="T3184" s="230">
        <f>S3184*H3184</f>
        <v>0</v>
      </c>
      <c r="U3184" s="39"/>
      <c r="V3184" s="39"/>
      <c r="W3184" s="39"/>
      <c r="X3184" s="39"/>
      <c r="Y3184" s="39"/>
      <c r="Z3184" s="39"/>
      <c r="AA3184" s="39"/>
      <c r="AB3184" s="39"/>
      <c r="AC3184" s="39"/>
      <c r="AD3184" s="39"/>
      <c r="AE3184" s="39"/>
      <c r="AR3184" s="231" t="s">
        <v>291</v>
      </c>
      <c r="AT3184" s="231" t="s">
        <v>216</v>
      </c>
      <c r="AU3184" s="231" t="s">
        <v>90</v>
      </c>
      <c r="AY3184" s="18" t="s">
        <v>215</v>
      </c>
      <c r="BE3184" s="232">
        <f>IF(N3184="základní",J3184,0)</f>
        <v>0</v>
      </c>
      <c r="BF3184" s="232">
        <f>IF(N3184="snížená",J3184,0)</f>
        <v>0</v>
      </c>
      <c r="BG3184" s="232">
        <f>IF(N3184="zákl. přenesená",J3184,0)</f>
        <v>0</v>
      </c>
      <c r="BH3184" s="232">
        <f>IF(N3184="sníž. přenesená",J3184,0)</f>
        <v>0</v>
      </c>
      <c r="BI3184" s="232">
        <f>IF(N3184="nulová",J3184,0)</f>
        <v>0</v>
      </c>
      <c r="BJ3184" s="18" t="s">
        <v>88</v>
      </c>
      <c r="BK3184" s="232">
        <f>ROUND(I3184*H3184,2)</f>
        <v>0</v>
      </c>
      <c r="BL3184" s="18" t="s">
        <v>291</v>
      </c>
      <c r="BM3184" s="231" t="s">
        <v>3103</v>
      </c>
    </row>
    <row r="3185" s="2" customFormat="1">
      <c r="A3185" s="39"/>
      <c r="B3185" s="40"/>
      <c r="C3185" s="41"/>
      <c r="D3185" s="233" t="s">
        <v>221</v>
      </c>
      <c r="E3185" s="41"/>
      <c r="F3185" s="234" t="s">
        <v>3104</v>
      </c>
      <c r="G3185" s="41"/>
      <c r="H3185" s="41"/>
      <c r="I3185" s="235"/>
      <c r="J3185" s="41"/>
      <c r="K3185" s="41"/>
      <c r="L3185" s="45"/>
      <c r="M3185" s="236"/>
      <c r="N3185" s="237"/>
      <c r="O3185" s="92"/>
      <c r="P3185" s="92"/>
      <c r="Q3185" s="92"/>
      <c r="R3185" s="92"/>
      <c r="S3185" s="92"/>
      <c r="T3185" s="93"/>
      <c r="U3185" s="39"/>
      <c r="V3185" s="39"/>
      <c r="W3185" s="39"/>
      <c r="X3185" s="39"/>
      <c r="Y3185" s="39"/>
      <c r="Z3185" s="39"/>
      <c r="AA3185" s="39"/>
      <c r="AB3185" s="39"/>
      <c r="AC3185" s="39"/>
      <c r="AD3185" s="39"/>
      <c r="AE3185" s="39"/>
      <c r="AT3185" s="18" t="s">
        <v>221</v>
      </c>
      <c r="AU3185" s="18" t="s">
        <v>90</v>
      </c>
    </row>
    <row r="3186" s="2" customFormat="1">
      <c r="A3186" s="39"/>
      <c r="B3186" s="40"/>
      <c r="C3186" s="41"/>
      <c r="D3186" s="250" t="s">
        <v>362</v>
      </c>
      <c r="E3186" s="41"/>
      <c r="F3186" s="251" t="s">
        <v>3105</v>
      </c>
      <c r="G3186" s="41"/>
      <c r="H3186" s="41"/>
      <c r="I3186" s="235"/>
      <c r="J3186" s="41"/>
      <c r="K3186" s="41"/>
      <c r="L3186" s="45"/>
      <c r="M3186" s="236"/>
      <c r="N3186" s="237"/>
      <c r="O3186" s="92"/>
      <c r="P3186" s="92"/>
      <c r="Q3186" s="92"/>
      <c r="R3186" s="92"/>
      <c r="S3186" s="92"/>
      <c r="T3186" s="93"/>
      <c r="U3186" s="39"/>
      <c r="V3186" s="39"/>
      <c r="W3186" s="39"/>
      <c r="X3186" s="39"/>
      <c r="Y3186" s="39"/>
      <c r="Z3186" s="39"/>
      <c r="AA3186" s="39"/>
      <c r="AB3186" s="39"/>
      <c r="AC3186" s="39"/>
      <c r="AD3186" s="39"/>
      <c r="AE3186" s="39"/>
      <c r="AT3186" s="18" t="s">
        <v>362</v>
      </c>
      <c r="AU3186" s="18" t="s">
        <v>90</v>
      </c>
    </row>
    <row r="3187" s="13" customFormat="1">
      <c r="A3187" s="13"/>
      <c r="B3187" s="252"/>
      <c r="C3187" s="253"/>
      <c r="D3187" s="233" t="s">
        <v>364</v>
      </c>
      <c r="E3187" s="254" t="s">
        <v>1</v>
      </c>
      <c r="F3187" s="255" t="s">
        <v>3106</v>
      </c>
      <c r="G3187" s="253"/>
      <c r="H3187" s="254" t="s">
        <v>1</v>
      </c>
      <c r="I3187" s="256"/>
      <c r="J3187" s="253"/>
      <c r="K3187" s="253"/>
      <c r="L3187" s="257"/>
      <c r="M3187" s="258"/>
      <c r="N3187" s="259"/>
      <c r="O3187" s="259"/>
      <c r="P3187" s="259"/>
      <c r="Q3187" s="259"/>
      <c r="R3187" s="259"/>
      <c r="S3187" s="259"/>
      <c r="T3187" s="260"/>
      <c r="U3187" s="13"/>
      <c r="V3187" s="13"/>
      <c r="W3187" s="13"/>
      <c r="X3187" s="13"/>
      <c r="Y3187" s="13"/>
      <c r="Z3187" s="13"/>
      <c r="AA3187" s="13"/>
      <c r="AB3187" s="13"/>
      <c r="AC3187" s="13"/>
      <c r="AD3187" s="13"/>
      <c r="AE3187" s="13"/>
      <c r="AT3187" s="261" t="s">
        <v>364</v>
      </c>
      <c r="AU3187" s="261" t="s">
        <v>90</v>
      </c>
      <c r="AV3187" s="13" t="s">
        <v>88</v>
      </c>
      <c r="AW3187" s="13" t="s">
        <v>36</v>
      </c>
      <c r="AX3187" s="13" t="s">
        <v>81</v>
      </c>
      <c r="AY3187" s="261" t="s">
        <v>215</v>
      </c>
    </row>
    <row r="3188" s="14" customFormat="1">
      <c r="A3188" s="14"/>
      <c r="B3188" s="262"/>
      <c r="C3188" s="263"/>
      <c r="D3188" s="233" t="s">
        <v>364</v>
      </c>
      <c r="E3188" s="264" t="s">
        <v>1</v>
      </c>
      <c r="F3188" s="265" t="s">
        <v>3107</v>
      </c>
      <c r="G3188" s="263"/>
      <c r="H3188" s="266">
        <v>6.25</v>
      </c>
      <c r="I3188" s="267"/>
      <c r="J3188" s="263"/>
      <c r="K3188" s="263"/>
      <c r="L3188" s="268"/>
      <c r="M3188" s="269"/>
      <c r="N3188" s="270"/>
      <c r="O3188" s="270"/>
      <c r="P3188" s="270"/>
      <c r="Q3188" s="270"/>
      <c r="R3188" s="270"/>
      <c r="S3188" s="270"/>
      <c r="T3188" s="271"/>
      <c r="U3188" s="14"/>
      <c r="V3188" s="14"/>
      <c r="W3188" s="14"/>
      <c r="X3188" s="14"/>
      <c r="Y3188" s="14"/>
      <c r="Z3188" s="14"/>
      <c r="AA3188" s="14"/>
      <c r="AB3188" s="14"/>
      <c r="AC3188" s="14"/>
      <c r="AD3188" s="14"/>
      <c r="AE3188" s="14"/>
      <c r="AT3188" s="272" t="s">
        <v>364</v>
      </c>
      <c r="AU3188" s="272" t="s">
        <v>90</v>
      </c>
      <c r="AV3188" s="14" t="s">
        <v>90</v>
      </c>
      <c r="AW3188" s="14" t="s">
        <v>36</v>
      </c>
      <c r="AX3188" s="14" t="s">
        <v>81</v>
      </c>
      <c r="AY3188" s="272" t="s">
        <v>215</v>
      </c>
    </row>
    <row r="3189" s="14" customFormat="1">
      <c r="A3189" s="14"/>
      <c r="B3189" s="262"/>
      <c r="C3189" s="263"/>
      <c r="D3189" s="233" t="s">
        <v>364</v>
      </c>
      <c r="E3189" s="264" t="s">
        <v>1</v>
      </c>
      <c r="F3189" s="265" t="s">
        <v>3108</v>
      </c>
      <c r="G3189" s="263"/>
      <c r="H3189" s="266">
        <v>36.75</v>
      </c>
      <c r="I3189" s="267"/>
      <c r="J3189" s="263"/>
      <c r="K3189" s="263"/>
      <c r="L3189" s="268"/>
      <c r="M3189" s="269"/>
      <c r="N3189" s="270"/>
      <c r="O3189" s="270"/>
      <c r="P3189" s="270"/>
      <c r="Q3189" s="270"/>
      <c r="R3189" s="270"/>
      <c r="S3189" s="270"/>
      <c r="T3189" s="271"/>
      <c r="U3189" s="14"/>
      <c r="V3189" s="14"/>
      <c r="W3189" s="14"/>
      <c r="X3189" s="14"/>
      <c r="Y3189" s="14"/>
      <c r="Z3189" s="14"/>
      <c r="AA3189" s="14"/>
      <c r="AB3189" s="14"/>
      <c r="AC3189" s="14"/>
      <c r="AD3189" s="14"/>
      <c r="AE3189" s="14"/>
      <c r="AT3189" s="272" t="s">
        <v>364</v>
      </c>
      <c r="AU3189" s="272" t="s">
        <v>90</v>
      </c>
      <c r="AV3189" s="14" t="s">
        <v>90</v>
      </c>
      <c r="AW3189" s="14" t="s">
        <v>36</v>
      </c>
      <c r="AX3189" s="14" t="s">
        <v>81</v>
      </c>
      <c r="AY3189" s="272" t="s">
        <v>215</v>
      </c>
    </row>
    <row r="3190" s="14" customFormat="1">
      <c r="A3190" s="14"/>
      <c r="B3190" s="262"/>
      <c r="C3190" s="263"/>
      <c r="D3190" s="233" t="s">
        <v>364</v>
      </c>
      <c r="E3190" s="264" t="s">
        <v>1</v>
      </c>
      <c r="F3190" s="265" t="s">
        <v>2820</v>
      </c>
      <c r="G3190" s="263"/>
      <c r="H3190" s="266">
        <v>3.7000000000000002</v>
      </c>
      <c r="I3190" s="267"/>
      <c r="J3190" s="263"/>
      <c r="K3190" s="263"/>
      <c r="L3190" s="268"/>
      <c r="M3190" s="269"/>
      <c r="N3190" s="270"/>
      <c r="O3190" s="270"/>
      <c r="P3190" s="270"/>
      <c r="Q3190" s="270"/>
      <c r="R3190" s="270"/>
      <c r="S3190" s="270"/>
      <c r="T3190" s="271"/>
      <c r="U3190" s="14"/>
      <c r="V3190" s="14"/>
      <c r="W3190" s="14"/>
      <c r="X3190" s="14"/>
      <c r="Y3190" s="14"/>
      <c r="Z3190" s="14"/>
      <c r="AA3190" s="14"/>
      <c r="AB3190" s="14"/>
      <c r="AC3190" s="14"/>
      <c r="AD3190" s="14"/>
      <c r="AE3190" s="14"/>
      <c r="AT3190" s="272" t="s">
        <v>364</v>
      </c>
      <c r="AU3190" s="272" t="s">
        <v>90</v>
      </c>
      <c r="AV3190" s="14" t="s">
        <v>90</v>
      </c>
      <c r="AW3190" s="14" t="s">
        <v>36</v>
      </c>
      <c r="AX3190" s="14" t="s">
        <v>81</v>
      </c>
      <c r="AY3190" s="272" t="s">
        <v>215</v>
      </c>
    </row>
    <row r="3191" s="15" customFormat="1">
      <c r="A3191" s="15"/>
      <c r="B3191" s="273"/>
      <c r="C3191" s="274"/>
      <c r="D3191" s="233" t="s">
        <v>364</v>
      </c>
      <c r="E3191" s="275" t="s">
        <v>1</v>
      </c>
      <c r="F3191" s="276" t="s">
        <v>368</v>
      </c>
      <c r="G3191" s="274"/>
      <c r="H3191" s="277">
        <v>46.700000000000003</v>
      </c>
      <c r="I3191" s="278"/>
      <c r="J3191" s="274"/>
      <c r="K3191" s="274"/>
      <c r="L3191" s="279"/>
      <c r="M3191" s="280"/>
      <c r="N3191" s="281"/>
      <c r="O3191" s="281"/>
      <c r="P3191" s="281"/>
      <c r="Q3191" s="281"/>
      <c r="R3191" s="281"/>
      <c r="S3191" s="281"/>
      <c r="T3191" s="282"/>
      <c r="U3191" s="15"/>
      <c r="V3191" s="15"/>
      <c r="W3191" s="15"/>
      <c r="X3191" s="15"/>
      <c r="Y3191" s="15"/>
      <c r="Z3191" s="15"/>
      <c r="AA3191" s="15"/>
      <c r="AB3191" s="15"/>
      <c r="AC3191" s="15"/>
      <c r="AD3191" s="15"/>
      <c r="AE3191" s="15"/>
      <c r="AT3191" s="283" t="s">
        <v>364</v>
      </c>
      <c r="AU3191" s="283" t="s">
        <v>90</v>
      </c>
      <c r="AV3191" s="15" t="s">
        <v>214</v>
      </c>
      <c r="AW3191" s="15" t="s">
        <v>36</v>
      </c>
      <c r="AX3191" s="15" t="s">
        <v>88</v>
      </c>
      <c r="AY3191" s="283" t="s">
        <v>215</v>
      </c>
    </row>
    <row r="3192" s="2" customFormat="1" ht="16.5" customHeight="1">
      <c r="A3192" s="39"/>
      <c r="B3192" s="40"/>
      <c r="C3192" s="295" t="s">
        <v>3109</v>
      </c>
      <c r="D3192" s="295" t="s">
        <v>539</v>
      </c>
      <c r="E3192" s="296" t="s">
        <v>3110</v>
      </c>
      <c r="F3192" s="297" t="s">
        <v>3111</v>
      </c>
      <c r="G3192" s="298" t="s">
        <v>797</v>
      </c>
      <c r="H3192" s="299">
        <v>51.369999999999997</v>
      </c>
      <c r="I3192" s="300"/>
      <c r="J3192" s="301">
        <f>ROUND(I3192*H3192,2)</f>
        <v>0</v>
      </c>
      <c r="K3192" s="297" t="s">
        <v>359</v>
      </c>
      <c r="L3192" s="302"/>
      <c r="M3192" s="303" t="s">
        <v>1</v>
      </c>
      <c r="N3192" s="304" t="s">
        <v>46</v>
      </c>
      <c r="O3192" s="92"/>
      <c r="P3192" s="229">
        <f>O3192*H3192</f>
        <v>0</v>
      </c>
      <c r="Q3192" s="229">
        <v>0.0018</v>
      </c>
      <c r="R3192" s="229">
        <f>Q3192*H3192</f>
        <v>0.092465999999999993</v>
      </c>
      <c r="S3192" s="229">
        <v>0</v>
      </c>
      <c r="T3192" s="230">
        <f>S3192*H3192</f>
        <v>0</v>
      </c>
      <c r="U3192" s="39"/>
      <c r="V3192" s="39"/>
      <c r="W3192" s="39"/>
      <c r="X3192" s="39"/>
      <c r="Y3192" s="39"/>
      <c r="Z3192" s="39"/>
      <c r="AA3192" s="39"/>
      <c r="AB3192" s="39"/>
      <c r="AC3192" s="39"/>
      <c r="AD3192" s="39"/>
      <c r="AE3192" s="39"/>
      <c r="AR3192" s="231" t="s">
        <v>676</v>
      </c>
      <c r="AT3192" s="231" t="s">
        <v>539</v>
      </c>
      <c r="AU3192" s="231" t="s">
        <v>90</v>
      </c>
      <c r="AY3192" s="18" t="s">
        <v>215</v>
      </c>
      <c r="BE3192" s="232">
        <f>IF(N3192="základní",J3192,0)</f>
        <v>0</v>
      </c>
      <c r="BF3192" s="232">
        <f>IF(N3192="snížená",J3192,0)</f>
        <v>0</v>
      </c>
      <c r="BG3192" s="232">
        <f>IF(N3192="zákl. přenesená",J3192,0)</f>
        <v>0</v>
      </c>
      <c r="BH3192" s="232">
        <f>IF(N3192="sníž. přenesená",J3192,0)</f>
        <v>0</v>
      </c>
      <c r="BI3192" s="232">
        <f>IF(N3192="nulová",J3192,0)</f>
        <v>0</v>
      </c>
      <c r="BJ3192" s="18" t="s">
        <v>88</v>
      </c>
      <c r="BK3192" s="232">
        <f>ROUND(I3192*H3192,2)</f>
        <v>0</v>
      </c>
      <c r="BL3192" s="18" t="s">
        <v>291</v>
      </c>
      <c r="BM3192" s="231" t="s">
        <v>3112</v>
      </c>
    </row>
    <row r="3193" s="2" customFormat="1">
      <c r="A3193" s="39"/>
      <c r="B3193" s="40"/>
      <c r="C3193" s="41"/>
      <c r="D3193" s="233" t="s">
        <v>221</v>
      </c>
      <c r="E3193" s="41"/>
      <c r="F3193" s="234" t="s">
        <v>3111</v>
      </c>
      <c r="G3193" s="41"/>
      <c r="H3193" s="41"/>
      <c r="I3193" s="235"/>
      <c r="J3193" s="41"/>
      <c r="K3193" s="41"/>
      <c r="L3193" s="45"/>
      <c r="M3193" s="236"/>
      <c r="N3193" s="237"/>
      <c r="O3193" s="92"/>
      <c r="P3193" s="92"/>
      <c r="Q3193" s="92"/>
      <c r="R3193" s="92"/>
      <c r="S3193" s="92"/>
      <c r="T3193" s="93"/>
      <c r="U3193" s="39"/>
      <c r="V3193" s="39"/>
      <c r="W3193" s="39"/>
      <c r="X3193" s="39"/>
      <c r="Y3193" s="39"/>
      <c r="Z3193" s="39"/>
      <c r="AA3193" s="39"/>
      <c r="AB3193" s="39"/>
      <c r="AC3193" s="39"/>
      <c r="AD3193" s="39"/>
      <c r="AE3193" s="39"/>
      <c r="AT3193" s="18" t="s">
        <v>221</v>
      </c>
      <c r="AU3193" s="18" t="s">
        <v>90</v>
      </c>
    </row>
    <row r="3194" s="14" customFormat="1">
      <c r="A3194" s="14"/>
      <c r="B3194" s="262"/>
      <c r="C3194" s="263"/>
      <c r="D3194" s="233" t="s">
        <v>364</v>
      </c>
      <c r="E3194" s="264" t="s">
        <v>1</v>
      </c>
      <c r="F3194" s="265" t="s">
        <v>3113</v>
      </c>
      <c r="G3194" s="263"/>
      <c r="H3194" s="266">
        <v>51.369999999999997</v>
      </c>
      <c r="I3194" s="267"/>
      <c r="J3194" s="263"/>
      <c r="K3194" s="263"/>
      <c r="L3194" s="268"/>
      <c r="M3194" s="269"/>
      <c r="N3194" s="270"/>
      <c r="O3194" s="270"/>
      <c r="P3194" s="270"/>
      <c r="Q3194" s="270"/>
      <c r="R3194" s="270"/>
      <c r="S3194" s="270"/>
      <c r="T3194" s="271"/>
      <c r="U3194" s="14"/>
      <c r="V3194" s="14"/>
      <c r="W3194" s="14"/>
      <c r="X3194" s="14"/>
      <c r="Y3194" s="14"/>
      <c r="Z3194" s="14"/>
      <c r="AA3194" s="14"/>
      <c r="AB3194" s="14"/>
      <c r="AC3194" s="14"/>
      <c r="AD3194" s="14"/>
      <c r="AE3194" s="14"/>
      <c r="AT3194" s="272" t="s">
        <v>364</v>
      </c>
      <c r="AU3194" s="272" t="s">
        <v>90</v>
      </c>
      <c r="AV3194" s="14" t="s">
        <v>90</v>
      </c>
      <c r="AW3194" s="14" t="s">
        <v>36</v>
      </c>
      <c r="AX3194" s="14" t="s">
        <v>81</v>
      </c>
      <c r="AY3194" s="272" t="s">
        <v>215</v>
      </c>
    </row>
    <row r="3195" s="15" customFormat="1">
      <c r="A3195" s="15"/>
      <c r="B3195" s="273"/>
      <c r="C3195" s="274"/>
      <c r="D3195" s="233" t="s">
        <v>364</v>
      </c>
      <c r="E3195" s="275" t="s">
        <v>1</v>
      </c>
      <c r="F3195" s="276" t="s">
        <v>368</v>
      </c>
      <c r="G3195" s="274"/>
      <c r="H3195" s="277">
        <v>51.369999999999997</v>
      </c>
      <c r="I3195" s="278"/>
      <c r="J3195" s="274"/>
      <c r="K3195" s="274"/>
      <c r="L3195" s="279"/>
      <c r="M3195" s="280"/>
      <c r="N3195" s="281"/>
      <c r="O3195" s="281"/>
      <c r="P3195" s="281"/>
      <c r="Q3195" s="281"/>
      <c r="R3195" s="281"/>
      <c r="S3195" s="281"/>
      <c r="T3195" s="282"/>
      <c r="U3195" s="15"/>
      <c r="V3195" s="15"/>
      <c r="W3195" s="15"/>
      <c r="X3195" s="15"/>
      <c r="Y3195" s="15"/>
      <c r="Z3195" s="15"/>
      <c r="AA3195" s="15"/>
      <c r="AB3195" s="15"/>
      <c r="AC3195" s="15"/>
      <c r="AD3195" s="15"/>
      <c r="AE3195" s="15"/>
      <c r="AT3195" s="283" t="s">
        <v>364</v>
      </c>
      <c r="AU3195" s="283" t="s">
        <v>90</v>
      </c>
      <c r="AV3195" s="15" t="s">
        <v>214</v>
      </c>
      <c r="AW3195" s="15" t="s">
        <v>36</v>
      </c>
      <c r="AX3195" s="15" t="s">
        <v>88</v>
      </c>
      <c r="AY3195" s="283" t="s">
        <v>215</v>
      </c>
    </row>
    <row r="3196" s="2" customFormat="1" ht="16.5" customHeight="1">
      <c r="A3196" s="39"/>
      <c r="B3196" s="40"/>
      <c r="C3196" s="295" t="s">
        <v>3114</v>
      </c>
      <c r="D3196" s="295" t="s">
        <v>539</v>
      </c>
      <c r="E3196" s="296" t="s">
        <v>3115</v>
      </c>
      <c r="F3196" s="297" t="s">
        <v>3116</v>
      </c>
      <c r="G3196" s="298" t="s">
        <v>3117</v>
      </c>
      <c r="H3196" s="299">
        <v>22</v>
      </c>
      <c r="I3196" s="300"/>
      <c r="J3196" s="301">
        <f>ROUND(I3196*H3196,2)</f>
        <v>0</v>
      </c>
      <c r="K3196" s="297" t="s">
        <v>359</v>
      </c>
      <c r="L3196" s="302"/>
      <c r="M3196" s="303" t="s">
        <v>1</v>
      </c>
      <c r="N3196" s="304" t="s">
        <v>46</v>
      </c>
      <c r="O3196" s="92"/>
      <c r="P3196" s="229">
        <f>O3196*H3196</f>
        <v>0</v>
      </c>
      <c r="Q3196" s="229">
        <v>0.00020000000000000001</v>
      </c>
      <c r="R3196" s="229">
        <f>Q3196*H3196</f>
        <v>0.0044000000000000003</v>
      </c>
      <c r="S3196" s="229">
        <v>0</v>
      </c>
      <c r="T3196" s="230">
        <f>S3196*H3196</f>
        <v>0</v>
      </c>
      <c r="U3196" s="39"/>
      <c r="V3196" s="39"/>
      <c r="W3196" s="39"/>
      <c r="X3196" s="39"/>
      <c r="Y3196" s="39"/>
      <c r="Z3196" s="39"/>
      <c r="AA3196" s="39"/>
      <c r="AB3196" s="39"/>
      <c r="AC3196" s="39"/>
      <c r="AD3196" s="39"/>
      <c r="AE3196" s="39"/>
      <c r="AR3196" s="231" t="s">
        <v>676</v>
      </c>
      <c r="AT3196" s="231" t="s">
        <v>539</v>
      </c>
      <c r="AU3196" s="231" t="s">
        <v>90</v>
      </c>
      <c r="AY3196" s="18" t="s">
        <v>215</v>
      </c>
      <c r="BE3196" s="232">
        <f>IF(N3196="základní",J3196,0)</f>
        <v>0</v>
      </c>
      <c r="BF3196" s="232">
        <f>IF(N3196="snížená",J3196,0)</f>
        <v>0</v>
      </c>
      <c r="BG3196" s="232">
        <f>IF(N3196="zákl. přenesená",J3196,0)</f>
        <v>0</v>
      </c>
      <c r="BH3196" s="232">
        <f>IF(N3196="sníž. přenesená",J3196,0)</f>
        <v>0</v>
      </c>
      <c r="BI3196" s="232">
        <f>IF(N3196="nulová",J3196,0)</f>
        <v>0</v>
      </c>
      <c r="BJ3196" s="18" t="s">
        <v>88</v>
      </c>
      <c r="BK3196" s="232">
        <f>ROUND(I3196*H3196,2)</f>
        <v>0</v>
      </c>
      <c r="BL3196" s="18" t="s">
        <v>291</v>
      </c>
      <c r="BM3196" s="231" t="s">
        <v>3118</v>
      </c>
    </row>
    <row r="3197" s="2" customFormat="1">
      <c r="A3197" s="39"/>
      <c r="B3197" s="40"/>
      <c r="C3197" s="41"/>
      <c r="D3197" s="233" t="s">
        <v>221</v>
      </c>
      <c r="E3197" s="41"/>
      <c r="F3197" s="234" t="s">
        <v>3116</v>
      </c>
      <c r="G3197" s="41"/>
      <c r="H3197" s="41"/>
      <c r="I3197" s="235"/>
      <c r="J3197" s="41"/>
      <c r="K3197" s="41"/>
      <c r="L3197" s="45"/>
      <c r="M3197" s="236"/>
      <c r="N3197" s="237"/>
      <c r="O3197" s="92"/>
      <c r="P3197" s="92"/>
      <c r="Q3197" s="92"/>
      <c r="R3197" s="92"/>
      <c r="S3197" s="92"/>
      <c r="T3197" s="93"/>
      <c r="U3197" s="39"/>
      <c r="V3197" s="39"/>
      <c r="W3197" s="39"/>
      <c r="X3197" s="39"/>
      <c r="Y3197" s="39"/>
      <c r="Z3197" s="39"/>
      <c r="AA3197" s="39"/>
      <c r="AB3197" s="39"/>
      <c r="AC3197" s="39"/>
      <c r="AD3197" s="39"/>
      <c r="AE3197" s="39"/>
      <c r="AT3197" s="18" t="s">
        <v>221</v>
      </c>
      <c r="AU3197" s="18" t="s">
        <v>90</v>
      </c>
    </row>
    <row r="3198" s="2" customFormat="1" ht="16.5" customHeight="1">
      <c r="A3198" s="39"/>
      <c r="B3198" s="40"/>
      <c r="C3198" s="220" t="s">
        <v>3119</v>
      </c>
      <c r="D3198" s="220" t="s">
        <v>216</v>
      </c>
      <c r="E3198" s="221" t="s">
        <v>3120</v>
      </c>
      <c r="F3198" s="222" t="s">
        <v>3121</v>
      </c>
      <c r="G3198" s="223" t="s">
        <v>219</v>
      </c>
      <c r="H3198" s="224">
        <v>1</v>
      </c>
      <c r="I3198" s="225"/>
      <c r="J3198" s="226">
        <f>ROUND(I3198*H3198,2)</f>
        <v>0</v>
      </c>
      <c r="K3198" s="222" t="s">
        <v>1</v>
      </c>
      <c r="L3198" s="45"/>
      <c r="M3198" s="227" t="s">
        <v>1</v>
      </c>
      <c r="N3198" s="228" t="s">
        <v>46</v>
      </c>
      <c r="O3198" s="92"/>
      <c r="P3198" s="229">
        <f>O3198*H3198</f>
        <v>0</v>
      </c>
      <c r="Q3198" s="229">
        <v>0</v>
      </c>
      <c r="R3198" s="229">
        <f>Q3198*H3198</f>
        <v>0</v>
      </c>
      <c r="S3198" s="229">
        <v>0</v>
      </c>
      <c r="T3198" s="230">
        <f>S3198*H3198</f>
        <v>0</v>
      </c>
      <c r="U3198" s="39"/>
      <c r="V3198" s="39"/>
      <c r="W3198" s="39"/>
      <c r="X3198" s="39"/>
      <c r="Y3198" s="39"/>
      <c r="Z3198" s="39"/>
      <c r="AA3198" s="39"/>
      <c r="AB3198" s="39"/>
      <c r="AC3198" s="39"/>
      <c r="AD3198" s="39"/>
      <c r="AE3198" s="39"/>
      <c r="AR3198" s="231" t="s">
        <v>291</v>
      </c>
      <c r="AT3198" s="231" t="s">
        <v>216</v>
      </c>
      <c r="AU3198" s="231" t="s">
        <v>90</v>
      </c>
      <c r="AY3198" s="18" t="s">
        <v>215</v>
      </c>
      <c r="BE3198" s="232">
        <f>IF(N3198="základní",J3198,0)</f>
        <v>0</v>
      </c>
      <c r="BF3198" s="232">
        <f>IF(N3198="snížená",J3198,0)</f>
        <v>0</v>
      </c>
      <c r="BG3198" s="232">
        <f>IF(N3198="zákl. přenesená",J3198,0)</f>
        <v>0</v>
      </c>
      <c r="BH3198" s="232">
        <f>IF(N3198="sníž. přenesená",J3198,0)</f>
        <v>0</v>
      </c>
      <c r="BI3198" s="232">
        <f>IF(N3198="nulová",J3198,0)</f>
        <v>0</v>
      </c>
      <c r="BJ3198" s="18" t="s">
        <v>88</v>
      </c>
      <c r="BK3198" s="232">
        <f>ROUND(I3198*H3198,2)</f>
        <v>0</v>
      </c>
      <c r="BL3198" s="18" t="s">
        <v>291</v>
      </c>
      <c r="BM3198" s="231" t="s">
        <v>3122</v>
      </c>
    </row>
    <row r="3199" s="2" customFormat="1" ht="24.15" customHeight="1">
      <c r="A3199" s="39"/>
      <c r="B3199" s="40"/>
      <c r="C3199" s="220" t="s">
        <v>3123</v>
      </c>
      <c r="D3199" s="220" t="s">
        <v>216</v>
      </c>
      <c r="E3199" s="221" t="s">
        <v>3124</v>
      </c>
      <c r="F3199" s="222" t="s">
        <v>3125</v>
      </c>
      <c r="G3199" s="223" t="s">
        <v>716</v>
      </c>
      <c r="H3199" s="224">
        <v>1</v>
      </c>
      <c r="I3199" s="225"/>
      <c r="J3199" s="226">
        <f>ROUND(I3199*H3199,2)</f>
        <v>0</v>
      </c>
      <c r="K3199" s="222" t="s">
        <v>1</v>
      </c>
      <c r="L3199" s="45"/>
      <c r="M3199" s="227" t="s">
        <v>1</v>
      </c>
      <c r="N3199" s="228" t="s">
        <v>46</v>
      </c>
      <c r="O3199" s="92"/>
      <c r="P3199" s="229">
        <f>O3199*H3199</f>
        <v>0</v>
      </c>
      <c r="Q3199" s="229">
        <v>0</v>
      </c>
      <c r="R3199" s="229">
        <f>Q3199*H3199</f>
        <v>0</v>
      </c>
      <c r="S3199" s="229">
        <v>0</v>
      </c>
      <c r="T3199" s="230">
        <f>S3199*H3199</f>
        <v>0</v>
      </c>
      <c r="U3199" s="39"/>
      <c r="V3199" s="39"/>
      <c r="W3199" s="39"/>
      <c r="X3199" s="39"/>
      <c r="Y3199" s="39"/>
      <c r="Z3199" s="39"/>
      <c r="AA3199" s="39"/>
      <c r="AB3199" s="39"/>
      <c r="AC3199" s="39"/>
      <c r="AD3199" s="39"/>
      <c r="AE3199" s="39"/>
      <c r="AR3199" s="231" t="s">
        <v>291</v>
      </c>
      <c r="AT3199" s="231" t="s">
        <v>216</v>
      </c>
      <c r="AU3199" s="231" t="s">
        <v>90</v>
      </c>
      <c r="AY3199" s="18" t="s">
        <v>215</v>
      </c>
      <c r="BE3199" s="232">
        <f>IF(N3199="základní",J3199,0)</f>
        <v>0</v>
      </c>
      <c r="BF3199" s="232">
        <f>IF(N3199="snížená",J3199,0)</f>
        <v>0</v>
      </c>
      <c r="BG3199" s="232">
        <f>IF(N3199="zákl. přenesená",J3199,0)</f>
        <v>0</v>
      </c>
      <c r="BH3199" s="232">
        <f>IF(N3199="sníž. přenesená",J3199,0)</f>
        <v>0</v>
      </c>
      <c r="BI3199" s="232">
        <f>IF(N3199="nulová",J3199,0)</f>
        <v>0</v>
      </c>
      <c r="BJ3199" s="18" t="s">
        <v>88</v>
      </c>
      <c r="BK3199" s="232">
        <f>ROUND(I3199*H3199,2)</f>
        <v>0</v>
      </c>
      <c r="BL3199" s="18" t="s">
        <v>291</v>
      </c>
      <c r="BM3199" s="231" t="s">
        <v>3126</v>
      </c>
    </row>
    <row r="3200" s="2" customFormat="1" ht="24.15" customHeight="1">
      <c r="A3200" s="39"/>
      <c r="B3200" s="40"/>
      <c r="C3200" s="220" t="s">
        <v>3127</v>
      </c>
      <c r="D3200" s="220" t="s">
        <v>216</v>
      </c>
      <c r="E3200" s="221" t="s">
        <v>3128</v>
      </c>
      <c r="F3200" s="222" t="s">
        <v>3129</v>
      </c>
      <c r="G3200" s="223" t="s">
        <v>716</v>
      </c>
      <c r="H3200" s="224">
        <v>1</v>
      </c>
      <c r="I3200" s="225"/>
      <c r="J3200" s="226">
        <f>ROUND(I3200*H3200,2)</f>
        <v>0</v>
      </c>
      <c r="K3200" s="222" t="s">
        <v>1</v>
      </c>
      <c r="L3200" s="45"/>
      <c r="M3200" s="227" t="s">
        <v>1</v>
      </c>
      <c r="N3200" s="228" t="s">
        <v>46</v>
      </c>
      <c r="O3200" s="92"/>
      <c r="P3200" s="229">
        <f>O3200*H3200</f>
        <v>0</v>
      </c>
      <c r="Q3200" s="229">
        <v>0</v>
      </c>
      <c r="R3200" s="229">
        <f>Q3200*H3200</f>
        <v>0</v>
      </c>
      <c r="S3200" s="229">
        <v>0</v>
      </c>
      <c r="T3200" s="230">
        <f>S3200*H3200</f>
        <v>0</v>
      </c>
      <c r="U3200" s="39"/>
      <c r="V3200" s="39"/>
      <c r="W3200" s="39"/>
      <c r="X3200" s="39"/>
      <c r="Y3200" s="39"/>
      <c r="Z3200" s="39"/>
      <c r="AA3200" s="39"/>
      <c r="AB3200" s="39"/>
      <c r="AC3200" s="39"/>
      <c r="AD3200" s="39"/>
      <c r="AE3200" s="39"/>
      <c r="AR3200" s="231" t="s">
        <v>291</v>
      </c>
      <c r="AT3200" s="231" t="s">
        <v>216</v>
      </c>
      <c r="AU3200" s="231" t="s">
        <v>90</v>
      </c>
      <c r="AY3200" s="18" t="s">
        <v>215</v>
      </c>
      <c r="BE3200" s="232">
        <f>IF(N3200="základní",J3200,0)</f>
        <v>0</v>
      </c>
      <c r="BF3200" s="232">
        <f>IF(N3200="snížená",J3200,0)</f>
        <v>0</v>
      </c>
      <c r="BG3200" s="232">
        <f>IF(N3200="zákl. přenesená",J3200,0)</f>
        <v>0</v>
      </c>
      <c r="BH3200" s="232">
        <f>IF(N3200="sníž. přenesená",J3200,0)</f>
        <v>0</v>
      </c>
      <c r="BI3200" s="232">
        <f>IF(N3200="nulová",J3200,0)</f>
        <v>0</v>
      </c>
      <c r="BJ3200" s="18" t="s">
        <v>88</v>
      </c>
      <c r="BK3200" s="232">
        <f>ROUND(I3200*H3200,2)</f>
        <v>0</v>
      </c>
      <c r="BL3200" s="18" t="s">
        <v>291</v>
      </c>
      <c r="BM3200" s="231" t="s">
        <v>3130</v>
      </c>
    </row>
    <row r="3201" s="2" customFormat="1" ht="24.15" customHeight="1">
      <c r="A3201" s="39"/>
      <c r="B3201" s="40"/>
      <c r="C3201" s="220" t="s">
        <v>3131</v>
      </c>
      <c r="D3201" s="220" t="s">
        <v>216</v>
      </c>
      <c r="E3201" s="221" t="s">
        <v>3132</v>
      </c>
      <c r="F3201" s="222" t="s">
        <v>3133</v>
      </c>
      <c r="G3201" s="223" t="s">
        <v>716</v>
      </c>
      <c r="H3201" s="224">
        <v>1</v>
      </c>
      <c r="I3201" s="225"/>
      <c r="J3201" s="226">
        <f>ROUND(I3201*H3201,2)</f>
        <v>0</v>
      </c>
      <c r="K3201" s="222" t="s">
        <v>1</v>
      </c>
      <c r="L3201" s="45"/>
      <c r="M3201" s="227" t="s">
        <v>1</v>
      </c>
      <c r="N3201" s="228" t="s">
        <v>46</v>
      </c>
      <c r="O3201" s="92"/>
      <c r="P3201" s="229">
        <f>O3201*H3201</f>
        <v>0</v>
      </c>
      <c r="Q3201" s="229">
        <v>0</v>
      </c>
      <c r="R3201" s="229">
        <f>Q3201*H3201</f>
        <v>0</v>
      </c>
      <c r="S3201" s="229">
        <v>0</v>
      </c>
      <c r="T3201" s="230">
        <f>S3201*H3201</f>
        <v>0</v>
      </c>
      <c r="U3201" s="39"/>
      <c r="V3201" s="39"/>
      <c r="W3201" s="39"/>
      <c r="X3201" s="39"/>
      <c r="Y3201" s="39"/>
      <c r="Z3201" s="39"/>
      <c r="AA3201" s="39"/>
      <c r="AB3201" s="39"/>
      <c r="AC3201" s="39"/>
      <c r="AD3201" s="39"/>
      <c r="AE3201" s="39"/>
      <c r="AR3201" s="231" t="s">
        <v>291</v>
      </c>
      <c r="AT3201" s="231" t="s">
        <v>216</v>
      </c>
      <c r="AU3201" s="231" t="s">
        <v>90</v>
      </c>
      <c r="AY3201" s="18" t="s">
        <v>215</v>
      </c>
      <c r="BE3201" s="232">
        <f>IF(N3201="základní",J3201,0)</f>
        <v>0</v>
      </c>
      <c r="BF3201" s="232">
        <f>IF(N3201="snížená",J3201,0)</f>
        <v>0</v>
      </c>
      <c r="BG3201" s="232">
        <f>IF(N3201="zákl. přenesená",J3201,0)</f>
        <v>0</v>
      </c>
      <c r="BH3201" s="232">
        <f>IF(N3201="sníž. přenesená",J3201,0)</f>
        <v>0</v>
      </c>
      <c r="BI3201" s="232">
        <f>IF(N3201="nulová",J3201,0)</f>
        <v>0</v>
      </c>
      <c r="BJ3201" s="18" t="s">
        <v>88</v>
      </c>
      <c r="BK3201" s="232">
        <f>ROUND(I3201*H3201,2)</f>
        <v>0</v>
      </c>
      <c r="BL3201" s="18" t="s">
        <v>291</v>
      </c>
      <c r="BM3201" s="231" t="s">
        <v>3134</v>
      </c>
    </row>
    <row r="3202" s="2" customFormat="1" ht="24.15" customHeight="1">
      <c r="A3202" s="39"/>
      <c r="B3202" s="40"/>
      <c r="C3202" s="220" t="s">
        <v>3135</v>
      </c>
      <c r="D3202" s="220" t="s">
        <v>216</v>
      </c>
      <c r="E3202" s="221" t="s">
        <v>3136</v>
      </c>
      <c r="F3202" s="222" t="s">
        <v>3137</v>
      </c>
      <c r="G3202" s="223" t="s">
        <v>716</v>
      </c>
      <c r="H3202" s="224">
        <v>1</v>
      </c>
      <c r="I3202" s="225"/>
      <c r="J3202" s="226">
        <f>ROUND(I3202*H3202,2)</f>
        <v>0</v>
      </c>
      <c r="K3202" s="222" t="s">
        <v>1</v>
      </c>
      <c r="L3202" s="45"/>
      <c r="M3202" s="227" t="s">
        <v>1</v>
      </c>
      <c r="N3202" s="228" t="s">
        <v>46</v>
      </c>
      <c r="O3202" s="92"/>
      <c r="P3202" s="229">
        <f>O3202*H3202</f>
        <v>0</v>
      </c>
      <c r="Q3202" s="229">
        <v>0</v>
      </c>
      <c r="R3202" s="229">
        <f>Q3202*H3202</f>
        <v>0</v>
      </c>
      <c r="S3202" s="229">
        <v>0</v>
      </c>
      <c r="T3202" s="230">
        <f>S3202*H3202</f>
        <v>0</v>
      </c>
      <c r="U3202" s="39"/>
      <c r="V3202" s="39"/>
      <c r="W3202" s="39"/>
      <c r="X3202" s="39"/>
      <c r="Y3202" s="39"/>
      <c r="Z3202" s="39"/>
      <c r="AA3202" s="39"/>
      <c r="AB3202" s="39"/>
      <c r="AC3202" s="39"/>
      <c r="AD3202" s="39"/>
      <c r="AE3202" s="39"/>
      <c r="AR3202" s="231" t="s">
        <v>291</v>
      </c>
      <c r="AT3202" s="231" t="s">
        <v>216</v>
      </c>
      <c r="AU3202" s="231" t="s">
        <v>90</v>
      </c>
      <c r="AY3202" s="18" t="s">
        <v>215</v>
      </c>
      <c r="BE3202" s="232">
        <f>IF(N3202="základní",J3202,0)</f>
        <v>0</v>
      </c>
      <c r="BF3202" s="232">
        <f>IF(N3202="snížená",J3202,0)</f>
        <v>0</v>
      </c>
      <c r="BG3202" s="232">
        <f>IF(N3202="zákl. přenesená",J3202,0)</f>
        <v>0</v>
      </c>
      <c r="BH3202" s="232">
        <f>IF(N3202="sníž. přenesená",J3202,0)</f>
        <v>0</v>
      </c>
      <c r="BI3202" s="232">
        <f>IF(N3202="nulová",J3202,0)</f>
        <v>0</v>
      </c>
      <c r="BJ3202" s="18" t="s">
        <v>88</v>
      </c>
      <c r="BK3202" s="232">
        <f>ROUND(I3202*H3202,2)</f>
        <v>0</v>
      </c>
      <c r="BL3202" s="18" t="s">
        <v>291</v>
      </c>
      <c r="BM3202" s="231" t="s">
        <v>3138</v>
      </c>
    </row>
    <row r="3203" s="2" customFormat="1" ht="24.15" customHeight="1">
      <c r="A3203" s="39"/>
      <c r="B3203" s="40"/>
      <c r="C3203" s="220" t="s">
        <v>3139</v>
      </c>
      <c r="D3203" s="220" t="s">
        <v>216</v>
      </c>
      <c r="E3203" s="221" t="s">
        <v>3140</v>
      </c>
      <c r="F3203" s="222" t="s">
        <v>3141</v>
      </c>
      <c r="G3203" s="223" t="s">
        <v>716</v>
      </c>
      <c r="H3203" s="224">
        <v>1</v>
      </c>
      <c r="I3203" s="225"/>
      <c r="J3203" s="226">
        <f>ROUND(I3203*H3203,2)</f>
        <v>0</v>
      </c>
      <c r="K3203" s="222" t="s">
        <v>1</v>
      </c>
      <c r="L3203" s="45"/>
      <c r="M3203" s="227" t="s">
        <v>1</v>
      </c>
      <c r="N3203" s="228" t="s">
        <v>46</v>
      </c>
      <c r="O3203" s="92"/>
      <c r="P3203" s="229">
        <f>O3203*H3203</f>
        <v>0</v>
      </c>
      <c r="Q3203" s="229">
        <v>0</v>
      </c>
      <c r="R3203" s="229">
        <f>Q3203*H3203</f>
        <v>0</v>
      </c>
      <c r="S3203" s="229">
        <v>0</v>
      </c>
      <c r="T3203" s="230">
        <f>S3203*H3203</f>
        <v>0</v>
      </c>
      <c r="U3203" s="39"/>
      <c r="V3203" s="39"/>
      <c r="W3203" s="39"/>
      <c r="X3203" s="39"/>
      <c r="Y3203" s="39"/>
      <c r="Z3203" s="39"/>
      <c r="AA3203" s="39"/>
      <c r="AB3203" s="39"/>
      <c r="AC3203" s="39"/>
      <c r="AD3203" s="39"/>
      <c r="AE3203" s="39"/>
      <c r="AR3203" s="231" t="s">
        <v>291</v>
      </c>
      <c r="AT3203" s="231" t="s">
        <v>216</v>
      </c>
      <c r="AU3203" s="231" t="s">
        <v>90</v>
      </c>
      <c r="AY3203" s="18" t="s">
        <v>215</v>
      </c>
      <c r="BE3203" s="232">
        <f>IF(N3203="základní",J3203,0)</f>
        <v>0</v>
      </c>
      <c r="BF3203" s="232">
        <f>IF(N3203="snížená",J3203,0)</f>
        <v>0</v>
      </c>
      <c r="BG3203" s="232">
        <f>IF(N3203="zákl. přenesená",J3203,0)</f>
        <v>0</v>
      </c>
      <c r="BH3203" s="232">
        <f>IF(N3203="sníž. přenesená",J3203,0)</f>
        <v>0</v>
      </c>
      <c r="BI3203" s="232">
        <f>IF(N3203="nulová",J3203,0)</f>
        <v>0</v>
      </c>
      <c r="BJ3203" s="18" t="s">
        <v>88</v>
      </c>
      <c r="BK3203" s="232">
        <f>ROUND(I3203*H3203,2)</f>
        <v>0</v>
      </c>
      <c r="BL3203" s="18" t="s">
        <v>291</v>
      </c>
      <c r="BM3203" s="231" t="s">
        <v>3142</v>
      </c>
    </row>
    <row r="3204" s="2" customFormat="1" ht="24.15" customHeight="1">
      <c r="A3204" s="39"/>
      <c r="B3204" s="40"/>
      <c r="C3204" s="220" t="s">
        <v>2614</v>
      </c>
      <c r="D3204" s="220" t="s">
        <v>216</v>
      </c>
      <c r="E3204" s="221" t="s">
        <v>3143</v>
      </c>
      <c r="F3204" s="222" t="s">
        <v>3144</v>
      </c>
      <c r="G3204" s="223" t="s">
        <v>716</v>
      </c>
      <c r="H3204" s="224">
        <v>1</v>
      </c>
      <c r="I3204" s="225"/>
      <c r="J3204" s="226">
        <f>ROUND(I3204*H3204,2)</f>
        <v>0</v>
      </c>
      <c r="K3204" s="222" t="s">
        <v>1</v>
      </c>
      <c r="L3204" s="45"/>
      <c r="M3204" s="227" t="s">
        <v>1</v>
      </c>
      <c r="N3204" s="228" t="s">
        <v>46</v>
      </c>
      <c r="O3204" s="92"/>
      <c r="P3204" s="229">
        <f>O3204*H3204</f>
        <v>0</v>
      </c>
      <c r="Q3204" s="229">
        <v>0</v>
      </c>
      <c r="R3204" s="229">
        <f>Q3204*H3204</f>
        <v>0</v>
      </c>
      <c r="S3204" s="229">
        <v>0</v>
      </c>
      <c r="T3204" s="230">
        <f>S3204*H3204</f>
        <v>0</v>
      </c>
      <c r="U3204" s="39"/>
      <c r="V3204" s="39"/>
      <c r="W3204" s="39"/>
      <c r="X3204" s="39"/>
      <c r="Y3204" s="39"/>
      <c r="Z3204" s="39"/>
      <c r="AA3204" s="39"/>
      <c r="AB3204" s="39"/>
      <c r="AC3204" s="39"/>
      <c r="AD3204" s="39"/>
      <c r="AE3204" s="39"/>
      <c r="AR3204" s="231" t="s">
        <v>291</v>
      </c>
      <c r="AT3204" s="231" t="s">
        <v>216</v>
      </c>
      <c r="AU3204" s="231" t="s">
        <v>90</v>
      </c>
      <c r="AY3204" s="18" t="s">
        <v>215</v>
      </c>
      <c r="BE3204" s="232">
        <f>IF(N3204="základní",J3204,0)</f>
        <v>0</v>
      </c>
      <c r="BF3204" s="232">
        <f>IF(N3204="snížená",J3204,0)</f>
        <v>0</v>
      </c>
      <c r="BG3204" s="232">
        <f>IF(N3204="zákl. přenesená",J3204,0)</f>
        <v>0</v>
      </c>
      <c r="BH3204" s="232">
        <f>IF(N3204="sníž. přenesená",J3204,0)</f>
        <v>0</v>
      </c>
      <c r="BI3204" s="232">
        <f>IF(N3204="nulová",J3204,0)</f>
        <v>0</v>
      </c>
      <c r="BJ3204" s="18" t="s">
        <v>88</v>
      </c>
      <c r="BK3204" s="232">
        <f>ROUND(I3204*H3204,2)</f>
        <v>0</v>
      </c>
      <c r="BL3204" s="18" t="s">
        <v>291</v>
      </c>
      <c r="BM3204" s="231" t="s">
        <v>3145</v>
      </c>
    </row>
    <row r="3205" s="2" customFormat="1" ht="24.15" customHeight="1">
      <c r="A3205" s="39"/>
      <c r="B3205" s="40"/>
      <c r="C3205" s="220" t="s">
        <v>3146</v>
      </c>
      <c r="D3205" s="220" t="s">
        <v>216</v>
      </c>
      <c r="E3205" s="221" t="s">
        <v>3147</v>
      </c>
      <c r="F3205" s="222" t="s">
        <v>3148</v>
      </c>
      <c r="G3205" s="223" t="s">
        <v>716</v>
      </c>
      <c r="H3205" s="224">
        <v>1</v>
      </c>
      <c r="I3205" s="225"/>
      <c r="J3205" s="226">
        <f>ROUND(I3205*H3205,2)</f>
        <v>0</v>
      </c>
      <c r="K3205" s="222" t="s">
        <v>1</v>
      </c>
      <c r="L3205" s="45"/>
      <c r="M3205" s="227" t="s">
        <v>1</v>
      </c>
      <c r="N3205" s="228" t="s">
        <v>46</v>
      </c>
      <c r="O3205" s="92"/>
      <c r="P3205" s="229">
        <f>O3205*H3205</f>
        <v>0</v>
      </c>
      <c r="Q3205" s="229">
        <v>0</v>
      </c>
      <c r="R3205" s="229">
        <f>Q3205*H3205</f>
        <v>0</v>
      </c>
      <c r="S3205" s="229">
        <v>0</v>
      </c>
      <c r="T3205" s="230">
        <f>S3205*H3205</f>
        <v>0</v>
      </c>
      <c r="U3205" s="39"/>
      <c r="V3205" s="39"/>
      <c r="W3205" s="39"/>
      <c r="X3205" s="39"/>
      <c r="Y3205" s="39"/>
      <c r="Z3205" s="39"/>
      <c r="AA3205" s="39"/>
      <c r="AB3205" s="39"/>
      <c r="AC3205" s="39"/>
      <c r="AD3205" s="39"/>
      <c r="AE3205" s="39"/>
      <c r="AR3205" s="231" t="s">
        <v>291</v>
      </c>
      <c r="AT3205" s="231" t="s">
        <v>216</v>
      </c>
      <c r="AU3205" s="231" t="s">
        <v>90</v>
      </c>
      <c r="AY3205" s="18" t="s">
        <v>215</v>
      </c>
      <c r="BE3205" s="232">
        <f>IF(N3205="základní",J3205,0)</f>
        <v>0</v>
      </c>
      <c r="BF3205" s="232">
        <f>IF(N3205="snížená",J3205,0)</f>
        <v>0</v>
      </c>
      <c r="BG3205" s="232">
        <f>IF(N3205="zákl. přenesená",J3205,0)</f>
        <v>0</v>
      </c>
      <c r="BH3205" s="232">
        <f>IF(N3205="sníž. přenesená",J3205,0)</f>
        <v>0</v>
      </c>
      <c r="BI3205" s="232">
        <f>IF(N3205="nulová",J3205,0)</f>
        <v>0</v>
      </c>
      <c r="BJ3205" s="18" t="s">
        <v>88</v>
      </c>
      <c r="BK3205" s="232">
        <f>ROUND(I3205*H3205,2)</f>
        <v>0</v>
      </c>
      <c r="BL3205" s="18" t="s">
        <v>291</v>
      </c>
      <c r="BM3205" s="231" t="s">
        <v>3149</v>
      </c>
    </row>
    <row r="3206" s="2" customFormat="1" ht="24.15" customHeight="1">
      <c r="A3206" s="39"/>
      <c r="B3206" s="40"/>
      <c r="C3206" s="220" t="s">
        <v>3150</v>
      </c>
      <c r="D3206" s="220" t="s">
        <v>216</v>
      </c>
      <c r="E3206" s="221" t="s">
        <v>3151</v>
      </c>
      <c r="F3206" s="222" t="s">
        <v>3152</v>
      </c>
      <c r="G3206" s="223" t="s">
        <v>797</v>
      </c>
      <c r="H3206" s="224">
        <v>5.5499999999999998</v>
      </c>
      <c r="I3206" s="225"/>
      <c r="J3206" s="226">
        <f>ROUND(I3206*H3206,2)</f>
        <v>0</v>
      </c>
      <c r="K3206" s="222" t="s">
        <v>1</v>
      </c>
      <c r="L3206" s="45"/>
      <c r="M3206" s="227" t="s">
        <v>1</v>
      </c>
      <c r="N3206" s="228" t="s">
        <v>46</v>
      </c>
      <c r="O3206" s="92"/>
      <c r="P3206" s="229">
        <f>O3206*H3206</f>
        <v>0</v>
      </c>
      <c r="Q3206" s="229">
        <v>0.20000000000000001</v>
      </c>
      <c r="R3206" s="229">
        <f>Q3206*H3206</f>
        <v>1.1100000000000001</v>
      </c>
      <c r="S3206" s="229">
        <v>0</v>
      </c>
      <c r="T3206" s="230">
        <f>S3206*H3206</f>
        <v>0</v>
      </c>
      <c r="U3206" s="39"/>
      <c r="V3206" s="39"/>
      <c r="W3206" s="39"/>
      <c r="X3206" s="39"/>
      <c r="Y3206" s="39"/>
      <c r="Z3206" s="39"/>
      <c r="AA3206" s="39"/>
      <c r="AB3206" s="39"/>
      <c r="AC3206" s="39"/>
      <c r="AD3206" s="39"/>
      <c r="AE3206" s="39"/>
      <c r="AR3206" s="231" t="s">
        <v>291</v>
      </c>
      <c r="AT3206" s="231" t="s">
        <v>216</v>
      </c>
      <c r="AU3206" s="231" t="s">
        <v>90</v>
      </c>
      <c r="AY3206" s="18" t="s">
        <v>215</v>
      </c>
      <c r="BE3206" s="232">
        <f>IF(N3206="základní",J3206,0)</f>
        <v>0</v>
      </c>
      <c r="BF3206" s="232">
        <f>IF(N3206="snížená",J3206,0)</f>
        <v>0</v>
      </c>
      <c r="BG3206" s="232">
        <f>IF(N3206="zákl. přenesená",J3206,0)</f>
        <v>0</v>
      </c>
      <c r="BH3206" s="232">
        <f>IF(N3206="sníž. přenesená",J3206,0)</f>
        <v>0</v>
      </c>
      <c r="BI3206" s="232">
        <f>IF(N3206="nulová",J3206,0)</f>
        <v>0</v>
      </c>
      <c r="BJ3206" s="18" t="s">
        <v>88</v>
      </c>
      <c r="BK3206" s="232">
        <f>ROUND(I3206*H3206,2)</f>
        <v>0</v>
      </c>
      <c r="BL3206" s="18" t="s">
        <v>291</v>
      </c>
      <c r="BM3206" s="231" t="s">
        <v>3153</v>
      </c>
    </row>
    <row r="3207" s="14" customFormat="1">
      <c r="A3207" s="14"/>
      <c r="B3207" s="262"/>
      <c r="C3207" s="263"/>
      <c r="D3207" s="233" t="s">
        <v>364</v>
      </c>
      <c r="E3207" s="264" t="s">
        <v>1</v>
      </c>
      <c r="F3207" s="265" t="s">
        <v>3154</v>
      </c>
      <c r="G3207" s="263"/>
      <c r="H3207" s="266">
        <v>5.5499999999999998</v>
      </c>
      <c r="I3207" s="267"/>
      <c r="J3207" s="263"/>
      <c r="K3207" s="263"/>
      <c r="L3207" s="268"/>
      <c r="M3207" s="269"/>
      <c r="N3207" s="270"/>
      <c r="O3207" s="270"/>
      <c r="P3207" s="270"/>
      <c r="Q3207" s="270"/>
      <c r="R3207" s="270"/>
      <c r="S3207" s="270"/>
      <c r="T3207" s="271"/>
      <c r="U3207" s="14"/>
      <c r="V3207" s="14"/>
      <c r="W3207" s="14"/>
      <c r="X3207" s="14"/>
      <c r="Y3207" s="14"/>
      <c r="Z3207" s="14"/>
      <c r="AA3207" s="14"/>
      <c r="AB3207" s="14"/>
      <c r="AC3207" s="14"/>
      <c r="AD3207" s="14"/>
      <c r="AE3207" s="14"/>
      <c r="AT3207" s="272" t="s">
        <v>364</v>
      </c>
      <c r="AU3207" s="272" t="s">
        <v>90</v>
      </c>
      <c r="AV3207" s="14" t="s">
        <v>90</v>
      </c>
      <c r="AW3207" s="14" t="s">
        <v>36</v>
      </c>
      <c r="AX3207" s="14" t="s">
        <v>81</v>
      </c>
      <c r="AY3207" s="272" t="s">
        <v>215</v>
      </c>
    </row>
    <row r="3208" s="15" customFormat="1">
      <c r="A3208" s="15"/>
      <c r="B3208" s="273"/>
      <c r="C3208" s="274"/>
      <c r="D3208" s="233" t="s">
        <v>364</v>
      </c>
      <c r="E3208" s="275" t="s">
        <v>1</v>
      </c>
      <c r="F3208" s="276" t="s">
        <v>368</v>
      </c>
      <c r="G3208" s="274"/>
      <c r="H3208" s="277">
        <v>5.5499999999999998</v>
      </c>
      <c r="I3208" s="278"/>
      <c r="J3208" s="274"/>
      <c r="K3208" s="274"/>
      <c r="L3208" s="279"/>
      <c r="M3208" s="280"/>
      <c r="N3208" s="281"/>
      <c r="O3208" s="281"/>
      <c r="P3208" s="281"/>
      <c r="Q3208" s="281"/>
      <c r="R3208" s="281"/>
      <c r="S3208" s="281"/>
      <c r="T3208" s="282"/>
      <c r="U3208" s="15"/>
      <c r="V3208" s="15"/>
      <c r="W3208" s="15"/>
      <c r="X3208" s="15"/>
      <c r="Y3208" s="15"/>
      <c r="Z3208" s="15"/>
      <c r="AA3208" s="15"/>
      <c r="AB3208" s="15"/>
      <c r="AC3208" s="15"/>
      <c r="AD3208" s="15"/>
      <c r="AE3208" s="15"/>
      <c r="AT3208" s="283" t="s">
        <v>364</v>
      </c>
      <c r="AU3208" s="283" t="s">
        <v>90</v>
      </c>
      <c r="AV3208" s="15" t="s">
        <v>214</v>
      </c>
      <c r="AW3208" s="15" t="s">
        <v>36</v>
      </c>
      <c r="AX3208" s="15" t="s">
        <v>88</v>
      </c>
      <c r="AY3208" s="283" t="s">
        <v>215</v>
      </c>
    </row>
    <row r="3209" s="2" customFormat="1" ht="24.15" customHeight="1">
      <c r="A3209" s="39"/>
      <c r="B3209" s="40"/>
      <c r="C3209" s="220" t="s">
        <v>3155</v>
      </c>
      <c r="D3209" s="220" t="s">
        <v>216</v>
      </c>
      <c r="E3209" s="221" t="s">
        <v>3156</v>
      </c>
      <c r="F3209" s="222" t="s">
        <v>3157</v>
      </c>
      <c r="G3209" s="223" t="s">
        <v>583</v>
      </c>
      <c r="H3209" s="224">
        <v>5.9800000000000004</v>
      </c>
      <c r="I3209" s="225"/>
      <c r="J3209" s="226">
        <f>ROUND(I3209*H3209,2)</f>
        <v>0</v>
      </c>
      <c r="K3209" s="222" t="s">
        <v>359</v>
      </c>
      <c r="L3209" s="45"/>
      <c r="M3209" s="227" t="s">
        <v>1</v>
      </c>
      <c r="N3209" s="228" t="s">
        <v>46</v>
      </c>
      <c r="O3209" s="92"/>
      <c r="P3209" s="229">
        <f>O3209*H3209</f>
        <v>0</v>
      </c>
      <c r="Q3209" s="229">
        <v>0</v>
      </c>
      <c r="R3209" s="229">
        <f>Q3209*H3209</f>
        <v>0</v>
      </c>
      <c r="S3209" s="229">
        <v>0</v>
      </c>
      <c r="T3209" s="230">
        <f>S3209*H3209</f>
        <v>0</v>
      </c>
      <c r="U3209" s="39"/>
      <c r="V3209" s="39"/>
      <c r="W3209" s="39"/>
      <c r="X3209" s="39"/>
      <c r="Y3209" s="39"/>
      <c r="Z3209" s="39"/>
      <c r="AA3209" s="39"/>
      <c r="AB3209" s="39"/>
      <c r="AC3209" s="39"/>
      <c r="AD3209" s="39"/>
      <c r="AE3209" s="39"/>
      <c r="AR3209" s="231" t="s">
        <v>291</v>
      </c>
      <c r="AT3209" s="231" t="s">
        <v>216</v>
      </c>
      <c r="AU3209" s="231" t="s">
        <v>90</v>
      </c>
      <c r="AY3209" s="18" t="s">
        <v>215</v>
      </c>
      <c r="BE3209" s="232">
        <f>IF(N3209="základní",J3209,0)</f>
        <v>0</v>
      </c>
      <c r="BF3209" s="232">
        <f>IF(N3209="snížená",J3209,0)</f>
        <v>0</v>
      </c>
      <c r="BG3209" s="232">
        <f>IF(N3209="zákl. přenesená",J3209,0)</f>
        <v>0</v>
      </c>
      <c r="BH3209" s="232">
        <f>IF(N3209="sníž. přenesená",J3209,0)</f>
        <v>0</v>
      </c>
      <c r="BI3209" s="232">
        <f>IF(N3209="nulová",J3209,0)</f>
        <v>0</v>
      </c>
      <c r="BJ3209" s="18" t="s">
        <v>88</v>
      </c>
      <c r="BK3209" s="232">
        <f>ROUND(I3209*H3209,2)</f>
        <v>0</v>
      </c>
      <c r="BL3209" s="18" t="s">
        <v>291</v>
      </c>
      <c r="BM3209" s="231" t="s">
        <v>3158</v>
      </c>
    </row>
    <row r="3210" s="2" customFormat="1">
      <c r="A3210" s="39"/>
      <c r="B3210" s="40"/>
      <c r="C3210" s="41"/>
      <c r="D3210" s="233" t="s">
        <v>221</v>
      </c>
      <c r="E3210" s="41"/>
      <c r="F3210" s="234" t="s">
        <v>3159</v>
      </c>
      <c r="G3210" s="41"/>
      <c r="H3210" s="41"/>
      <c r="I3210" s="235"/>
      <c r="J3210" s="41"/>
      <c r="K3210" s="41"/>
      <c r="L3210" s="45"/>
      <c r="M3210" s="236"/>
      <c r="N3210" s="237"/>
      <c r="O3210" s="92"/>
      <c r="P3210" s="92"/>
      <c r="Q3210" s="92"/>
      <c r="R3210" s="92"/>
      <c r="S3210" s="92"/>
      <c r="T3210" s="93"/>
      <c r="U3210" s="39"/>
      <c r="V3210" s="39"/>
      <c r="W3210" s="39"/>
      <c r="X3210" s="39"/>
      <c r="Y3210" s="39"/>
      <c r="Z3210" s="39"/>
      <c r="AA3210" s="39"/>
      <c r="AB3210" s="39"/>
      <c r="AC3210" s="39"/>
      <c r="AD3210" s="39"/>
      <c r="AE3210" s="39"/>
      <c r="AT3210" s="18" t="s">
        <v>221</v>
      </c>
      <c r="AU3210" s="18" t="s">
        <v>90</v>
      </c>
    </row>
    <row r="3211" s="2" customFormat="1">
      <c r="A3211" s="39"/>
      <c r="B3211" s="40"/>
      <c r="C3211" s="41"/>
      <c r="D3211" s="250" t="s">
        <v>362</v>
      </c>
      <c r="E3211" s="41"/>
      <c r="F3211" s="251" t="s">
        <v>3160</v>
      </c>
      <c r="G3211" s="41"/>
      <c r="H3211" s="41"/>
      <c r="I3211" s="235"/>
      <c r="J3211" s="41"/>
      <c r="K3211" s="41"/>
      <c r="L3211" s="45"/>
      <c r="M3211" s="236"/>
      <c r="N3211" s="237"/>
      <c r="O3211" s="92"/>
      <c r="P3211" s="92"/>
      <c r="Q3211" s="92"/>
      <c r="R3211" s="92"/>
      <c r="S3211" s="92"/>
      <c r="T3211" s="93"/>
      <c r="U3211" s="39"/>
      <c r="V3211" s="39"/>
      <c r="W3211" s="39"/>
      <c r="X3211" s="39"/>
      <c r="Y3211" s="39"/>
      <c r="Z3211" s="39"/>
      <c r="AA3211" s="39"/>
      <c r="AB3211" s="39"/>
      <c r="AC3211" s="39"/>
      <c r="AD3211" s="39"/>
      <c r="AE3211" s="39"/>
      <c r="AT3211" s="18" t="s">
        <v>362</v>
      </c>
      <c r="AU3211" s="18" t="s">
        <v>90</v>
      </c>
    </row>
    <row r="3212" s="11" customFormat="1" ht="22.8" customHeight="1">
      <c r="A3212" s="11"/>
      <c r="B3212" s="206"/>
      <c r="C3212" s="207"/>
      <c r="D3212" s="208" t="s">
        <v>80</v>
      </c>
      <c r="E3212" s="248" t="s">
        <v>3161</v>
      </c>
      <c r="F3212" s="248" t="s">
        <v>3162</v>
      </c>
      <c r="G3212" s="207"/>
      <c r="H3212" s="207"/>
      <c r="I3212" s="210"/>
      <c r="J3212" s="249">
        <f>BK3212</f>
        <v>0</v>
      </c>
      <c r="K3212" s="207"/>
      <c r="L3212" s="212"/>
      <c r="M3212" s="213"/>
      <c r="N3212" s="214"/>
      <c r="O3212" s="214"/>
      <c r="P3212" s="215">
        <f>SUM(P3213:P3388)</f>
        <v>0</v>
      </c>
      <c r="Q3212" s="214"/>
      <c r="R3212" s="215">
        <f>SUM(R3213:R3388)</f>
        <v>33.230979980000001</v>
      </c>
      <c r="S3212" s="214"/>
      <c r="T3212" s="216">
        <f>SUM(T3213:T3388)</f>
        <v>0</v>
      </c>
      <c r="U3212" s="11"/>
      <c r="V3212" s="11"/>
      <c r="W3212" s="11"/>
      <c r="X3212" s="11"/>
      <c r="Y3212" s="11"/>
      <c r="Z3212" s="11"/>
      <c r="AA3212" s="11"/>
      <c r="AB3212" s="11"/>
      <c r="AC3212" s="11"/>
      <c r="AD3212" s="11"/>
      <c r="AE3212" s="11"/>
      <c r="AR3212" s="217" t="s">
        <v>90</v>
      </c>
      <c r="AT3212" s="218" t="s">
        <v>80</v>
      </c>
      <c r="AU3212" s="218" t="s">
        <v>88</v>
      </c>
      <c r="AY3212" s="217" t="s">
        <v>215</v>
      </c>
      <c r="BK3212" s="219">
        <f>SUM(BK3213:BK3388)</f>
        <v>0</v>
      </c>
    </row>
    <row r="3213" s="2" customFormat="1" ht="33" customHeight="1">
      <c r="A3213" s="39"/>
      <c r="B3213" s="40"/>
      <c r="C3213" s="220" t="s">
        <v>3163</v>
      </c>
      <c r="D3213" s="220" t="s">
        <v>216</v>
      </c>
      <c r="E3213" s="221" t="s">
        <v>3164</v>
      </c>
      <c r="F3213" s="222" t="s">
        <v>3165</v>
      </c>
      <c r="G3213" s="223" t="s">
        <v>1155</v>
      </c>
      <c r="H3213" s="224">
        <v>9688.3500000000004</v>
      </c>
      <c r="I3213" s="225"/>
      <c r="J3213" s="226">
        <f>ROUND(I3213*H3213,2)</f>
        <v>0</v>
      </c>
      <c r="K3213" s="222" t="s">
        <v>1</v>
      </c>
      <c r="L3213" s="45"/>
      <c r="M3213" s="227" t="s">
        <v>1</v>
      </c>
      <c r="N3213" s="228" t="s">
        <v>46</v>
      </c>
      <c r="O3213" s="92"/>
      <c r="P3213" s="229">
        <f>O3213*H3213</f>
        <v>0</v>
      </c>
      <c r="Q3213" s="229">
        <v>0.001</v>
      </c>
      <c r="R3213" s="229">
        <f>Q3213*H3213</f>
        <v>9.6883499999999998</v>
      </c>
      <c r="S3213" s="229">
        <v>0</v>
      </c>
      <c r="T3213" s="230">
        <f>S3213*H3213</f>
        <v>0</v>
      </c>
      <c r="U3213" s="39"/>
      <c r="V3213" s="39"/>
      <c r="W3213" s="39"/>
      <c r="X3213" s="39"/>
      <c r="Y3213" s="39"/>
      <c r="Z3213" s="39"/>
      <c r="AA3213" s="39"/>
      <c r="AB3213" s="39"/>
      <c r="AC3213" s="39"/>
      <c r="AD3213" s="39"/>
      <c r="AE3213" s="39"/>
      <c r="AR3213" s="231" t="s">
        <v>291</v>
      </c>
      <c r="AT3213" s="231" t="s">
        <v>216</v>
      </c>
      <c r="AU3213" s="231" t="s">
        <v>90</v>
      </c>
      <c r="AY3213" s="18" t="s">
        <v>215</v>
      </c>
      <c r="BE3213" s="232">
        <f>IF(N3213="základní",J3213,0)</f>
        <v>0</v>
      </c>
      <c r="BF3213" s="232">
        <f>IF(N3213="snížená",J3213,0)</f>
        <v>0</v>
      </c>
      <c r="BG3213" s="232">
        <f>IF(N3213="zákl. přenesená",J3213,0)</f>
        <v>0</v>
      </c>
      <c r="BH3213" s="232">
        <f>IF(N3213="sníž. přenesená",J3213,0)</f>
        <v>0</v>
      </c>
      <c r="BI3213" s="232">
        <f>IF(N3213="nulová",J3213,0)</f>
        <v>0</v>
      </c>
      <c r="BJ3213" s="18" t="s">
        <v>88</v>
      </c>
      <c r="BK3213" s="232">
        <f>ROUND(I3213*H3213,2)</f>
        <v>0</v>
      </c>
      <c r="BL3213" s="18" t="s">
        <v>291</v>
      </c>
      <c r="BM3213" s="231" t="s">
        <v>3166</v>
      </c>
    </row>
    <row r="3214" s="14" customFormat="1">
      <c r="A3214" s="14"/>
      <c r="B3214" s="262"/>
      <c r="C3214" s="263"/>
      <c r="D3214" s="233" t="s">
        <v>364</v>
      </c>
      <c r="E3214" s="264" t="s">
        <v>1</v>
      </c>
      <c r="F3214" s="265" t="s">
        <v>3167</v>
      </c>
      <c r="G3214" s="263"/>
      <c r="H3214" s="266">
        <v>8861</v>
      </c>
      <c r="I3214" s="267"/>
      <c r="J3214" s="263"/>
      <c r="K3214" s="263"/>
      <c r="L3214" s="268"/>
      <c r="M3214" s="269"/>
      <c r="N3214" s="270"/>
      <c r="O3214" s="270"/>
      <c r="P3214" s="270"/>
      <c r="Q3214" s="270"/>
      <c r="R3214" s="270"/>
      <c r="S3214" s="270"/>
      <c r="T3214" s="271"/>
      <c r="U3214" s="14"/>
      <c r="V3214" s="14"/>
      <c r="W3214" s="14"/>
      <c r="X3214" s="14"/>
      <c r="Y3214" s="14"/>
      <c r="Z3214" s="14"/>
      <c r="AA3214" s="14"/>
      <c r="AB3214" s="14"/>
      <c r="AC3214" s="14"/>
      <c r="AD3214" s="14"/>
      <c r="AE3214" s="14"/>
      <c r="AT3214" s="272" t="s">
        <v>364</v>
      </c>
      <c r="AU3214" s="272" t="s">
        <v>90</v>
      </c>
      <c r="AV3214" s="14" t="s">
        <v>90</v>
      </c>
      <c r="AW3214" s="14" t="s">
        <v>36</v>
      </c>
      <c r="AX3214" s="14" t="s">
        <v>81</v>
      </c>
      <c r="AY3214" s="272" t="s">
        <v>215</v>
      </c>
    </row>
    <row r="3215" s="13" customFormat="1">
      <c r="A3215" s="13"/>
      <c r="B3215" s="252"/>
      <c r="C3215" s="253"/>
      <c r="D3215" s="233" t="s">
        <v>364</v>
      </c>
      <c r="E3215" s="254" t="s">
        <v>1</v>
      </c>
      <c r="F3215" s="255" t="s">
        <v>3168</v>
      </c>
      <c r="G3215" s="253"/>
      <c r="H3215" s="254" t="s">
        <v>1</v>
      </c>
      <c r="I3215" s="256"/>
      <c r="J3215" s="253"/>
      <c r="K3215" s="253"/>
      <c r="L3215" s="257"/>
      <c r="M3215" s="258"/>
      <c r="N3215" s="259"/>
      <c r="O3215" s="259"/>
      <c r="P3215" s="259"/>
      <c r="Q3215" s="259"/>
      <c r="R3215" s="259"/>
      <c r="S3215" s="259"/>
      <c r="T3215" s="260"/>
      <c r="U3215" s="13"/>
      <c r="V3215" s="13"/>
      <c r="W3215" s="13"/>
      <c r="X3215" s="13"/>
      <c r="Y3215" s="13"/>
      <c r="Z3215" s="13"/>
      <c r="AA3215" s="13"/>
      <c r="AB3215" s="13"/>
      <c r="AC3215" s="13"/>
      <c r="AD3215" s="13"/>
      <c r="AE3215" s="13"/>
      <c r="AT3215" s="261" t="s">
        <v>364</v>
      </c>
      <c r="AU3215" s="261" t="s">
        <v>90</v>
      </c>
      <c r="AV3215" s="13" t="s">
        <v>88</v>
      </c>
      <c r="AW3215" s="13" t="s">
        <v>36</v>
      </c>
      <c r="AX3215" s="13" t="s">
        <v>81</v>
      </c>
      <c r="AY3215" s="261" t="s">
        <v>215</v>
      </c>
    </row>
    <row r="3216" s="14" customFormat="1">
      <c r="A3216" s="14"/>
      <c r="B3216" s="262"/>
      <c r="C3216" s="263"/>
      <c r="D3216" s="233" t="s">
        <v>364</v>
      </c>
      <c r="E3216" s="264" t="s">
        <v>1</v>
      </c>
      <c r="F3216" s="265" t="s">
        <v>3169</v>
      </c>
      <c r="G3216" s="263"/>
      <c r="H3216" s="266">
        <v>366</v>
      </c>
      <c r="I3216" s="267"/>
      <c r="J3216" s="263"/>
      <c r="K3216" s="263"/>
      <c r="L3216" s="268"/>
      <c r="M3216" s="269"/>
      <c r="N3216" s="270"/>
      <c r="O3216" s="270"/>
      <c r="P3216" s="270"/>
      <c r="Q3216" s="270"/>
      <c r="R3216" s="270"/>
      <c r="S3216" s="270"/>
      <c r="T3216" s="271"/>
      <c r="U3216" s="14"/>
      <c r="V3216" s="14"/>
      <c r="W3216" s="14"/>
      <c r="X3216" s="14"/>
      <c r="Y3216" s="14"/>
      <c r="Z3216" s="14"/>
      <c r="AA3216" s="14"/>
      <c r="AB3216" s="14"/>
      <c r="AC3216" s="14"/>
      <c r="AD3216" s="14"/>
      <c r="AE3216" s="14"/>
      <c r="AT3216" s="272" t="s">
        <v>364</v>
      </c>
      <c r="AU3216" s="272" t="s">
        <v>90</v>
      </c>
      <c r="AV3216" s="14" t="s">
        <v>90</v>
      </c>
      <c r="AW3216" s="14" t="s">
        <v>36</v>
      </c>
      <c r="AX3216" s="14" t="s">
        <v>81</v>
      </c>
      <c r="AY3216" s="272" t="s">
        <v>215</v>
      </c>
    </row>
    <row r="3217" s="16" customFormat="1">
      <c r="A3217" s="16"/>
      <c r="B3217" s="284"/>
      <c r="C3217" s="285"/>
      <c r="D3217" s="233" t="s">
        <v>364</v>
      </c>
      <c r="E3217" s="286" t="s">
        <v>1</v>
      </c>
      <c r="F3217" s="287" t="s">
        <v>403</v>
      </c>
      <c r="G3217" s="285"/>
      <c r="H3217" s="288">
        <v>9227</v>
      </c>
      <c r="I3217" s="289"/>
      <c r="J3217" s="285"/>
      <c r="K3217" s="285"/>
      <c r="L3217" s="290"/>
      <c r="M3217" s="291"/>
      <c r="N3217" s="292"/>
      <c r="O3217" s="292"/>
      <c r="P3217" s="292"/>
      <c r="Q3217" s="292"/>
      <c r="R3217" s="292"/>
      <c r="S3217" s="292"/>
      <c r="T3217" s="293"/>
      <c r="U3217" s="16"/>
      <c r="V3217" s="16"/>
      <c r="W3217" s="16"/>
      <c r="X3217" s="16"/>
      <c r="Y3217" s="16"/>
      <c r="Z3217" s="16"/>
      <c r="AA3217" s="16"/>
      <c r="AB3217" s="16"/>
      <c r="AC3217" s="16"/>
      <c r="AD3217" s="16"/>
      <c r="AE3217" s="16"/>
      <c r="AT3217" s="294" t="s">
        <v>364</v>
      </c>
      <c r="AU3217" s="294" t="s">
        <v>90</v>
      </c>
      <c r="AV3217" s="16" t="s">
        <v>227</v>
      </c>
      <c r="AW3217" s="16" t="s">
        <v>36</v>
      </c>
      <c r="AX3217" s="16" t="s">
        <v>81</v>
      </c>
      <c r="AY3217" s="294" t="s">
        <v>215</v>
      </c>
    </row>
    <row r="3218" s="13" customFormat="1">
      <c r="A3218" s="13"/>
      <c r="B3218" s="252"/>
      <c r="C3218" s="253"/>
      <c r="D3218" s="233" t="s">
        <v>364</v>
      </c>
      <c r="E3218" s="254" t="s">
        <v>1</v>
      </c>
      <c r="F3218" s="255" t="s">
        <v>3170</v>
      </c>
      <c r="G3218" s="253"/>
      <c r="H3218" s="254" t="s">
        <v>1</v>
      </c>
      <c r="I3218" s="256"/>
      <c r="J3218" s="253"/>
      <c r="K3218" s="253"/>
      <c r="L3218" s="257"/>
      <c r="M3218" s="258"/>
      <c r="N3218" s="259"/>
      <c r="O3218" s="259"/>
      <c r="P3218" s="259"/>
      <c r="Q3218" s="259"/>
      <c r="R3218" s="259"/>
      <c r="S3218" s="259"/>
      <c r="T3218" s="260"/>
      <c r="U3218" s="13"/>
      <c r="V3218" s="13"/>
      <c r="W3218" s="13"/>
      <c r="X3218" s="13"/>
      <c r="Y3218" s="13"/>
      <c r="Z3218" s="13"/>
      <c r="AA3218" s="13"/>
      <c r="AB3218" s="13"/>
      <c r="AC3218" s="13"/>
      <c r="AD3218" s="13"/>
      <c r="AE3218" s="13"/>
      <c r="AT3218" s="261" t="s">
        <v>364</v>
      </c>
      <c r="AU3218" s="261" t="s">
        <v>90</v>
      </c>
      <c r="AV3218" s="13" t="s">
        <v>88</v>
      </c>
      <c r="AW3218" s="13" t="s">
        <v>36</v>
      </c>
      <c r="AX3218" s="13" t="s">
        <v>81</v>
      </c>
      <c r="AY3218" s="261" t="s">
        <v>215</v>
      </c>
    </row>
    <row r="3219" s="14" customFormat="1">
      <c r="A3219" s="14"/>
      <c r="B3219" s="262"/>
      <c r="C3219" s="263"/>
      <c r="D3219" s="233" t="s">
        <v>364</v>
      </c>
      <c r="E3219" s="264" t="s">
        <v>1</v>
      </c>
      <c r="F3219" s="265" t="s">
        <v>3171</v>
      </c>
      <c r="G3219" s="263"/>
      <c r="H3219" s="266">
        <v>461.35000000000002</v>
      </c>
      <c r="I3219" s="267"/>
      <c r="J3219" s="263"/>
      <c r="K3219" s="263"/>
      <c r="L3219" s="268"/>
      <c r="M3219" s="269"/>
      <c r="N3219" s="270"/>
      <c r="O3219" s="270"/>
      <c r="P3219" s="270"/>
      <c r="Q3219" s="270"/>
      <c r="R3219" s="270"/>
      <c r="S3219" s="270"/>
      <c r="T3219" s="271"/>
      <c r="U3219" s="14"/>
      <c r="V3219" s="14"/>
      <c r="W3219" s="14"/>
      <c r="X3219" s="14"/>
      <c r="Y3219" s="14"/>
      <c r="Z3219" s="14"/>
      <c r="AA3219" s="14"/>
      <c r="AB3219" s="14"/>
      <c r="AC3219" s="14"/>
      <c r="AD3219" s="14"/>
      <c r="AE3219" s="14"/>
      <c r="AT3219" s="272" t="s">
        <v>364</v>
      </c>
      <c r="AU3219" s="272" t="s">
        <v>90</v>
      </c>
      <c r="AV3219" s="14" t="s">
        <v>90</v>
      </c>
      <c r="AW3219" s="14" t="s">
        <v>36</v>
      </c>
      <c r="AX3219" s="14" t="s">
        <v>81</v>
      </c>
      <c r="AY3219" s="272" t="s">
        <v>215</v>
      </c>
    </row>
    <row r="3220" s="15" customFormat="1">
      <c r="A3220" s="15"/>
      <c r="B3220" s="273"/>
      <c r="C3220" s="274"/>
      <c r="D3220" s="233" t="s">
        <v>364</v>
      </c>
      <c r="E3220" s="275" t="s">
        <v>1</v>
      </c>
      <c r="F3220" s="276" t="s">
        <v>368</v>
      </c>
      <c r="G3220" s="274"/>
      <c r="H3220" s="277">
        <v>9688.3500000000004</v>
      </c>
      <c r="I3220" s="278"/>
      <c r="J3220" s="274"/>
      <c r="K3220" s="274"/>
      <c r="L3220" s="279"/>
      <c r="M3220" s="280"/>
      <c r="N3220" s="281"/>
      <c r="O3220" s="281"/>
      <c r="P3220" s="281"/>
      <c r="Q3220" s="281"/>
      <c r="R3220" s="281"/>
      <c r="S3220" s="281"/>
      <c r="T3220" s="282"/>
      <c r="U3220" s="15"/>
      <c r="V3220" s="15"/>
      <c r="W3220" s="15"/>
      <c r="X3220" s="15"/>
      <c r="Y3220" s="15"/>
      <c r="Z3220" s="15"/>
      <c r="AA3220" s="15"/>
      <c r="AB3220" s="15"/>
      <c r="AC3220" s="15"/>
      <c r="AD3220" s="15"/>
      <c r="AE3220" s="15"/>
      <c r="AT3220" s="283" t="s">
        <v>364</v>
      </c>
      <c r="AU3220" s="283" t="s">
        <v>90</v>
      </c>
      <c r="AV3220" s="15" t="s">
        <v>214</v>
      </c>
      <c r="AW3220" s="15" t="s">
        <v>36</v>
      </c>
      <c r="AX3220" s="15" t="s">
        <v>88</v>
      </c>
      <c r="AY3220" s="283" t="s">
        <v>215</v>
      </c>
    </row>
    <row r="3221" s="2" customFormat="1" ht="33" customHeight="1">
      <c r="A3221" s="39"/>
      <c r="B3221" s="40"/>
      <c r="C3221" s="220" t="s">
        <v>3172</v>
      </c>
      <c r="D3221" s="220" t="s">
        <v>216</v>
      </c>
      <c r="E3221" s="221" t="s">
        <v>3173</v>
      </c>
      <c r="F3221" s="222" t="s">
        <v>3174</v>
      </c>
      <c r="G3221" s="223" t="s">
        <v>1155</v>
      </c>
      <c r="H3221" s="224">
        <v>3379.9499999999998</v>
      </c>
      <c r="I3221" s="225"/>
      <c r="J3221" s="226">
        <f>ROUND(I3221*H3221,2)</f>
        <v>0</v>
      </c>
      <c r="K3221" s="222" t="s">
        <v>1</v>
      </c>
      <c r="L3221" s="45"/>
      <c r="M3221" s="227" t="s">
        <v>1</v>
      </c>
      <c r="N3221" s="228" t="s">
        <v>46</v>
      </c>
      <c r="O3221" s="92"/>
      <c r="P3221" s="229">
        <f>O3221*H3221</f>
        <v>0</v>
      </c>
      <c r="Q3221" s="229">
        <v>0.001</v>
      </c>
      <c r="R3221" s="229">
        <f>Q3221*H3221</f>
        <v>3.37995</v>
      </c>
      <c r="S3221" s="229">
        <v>0</v>
      </c>
      <c r="T3221" s="230">
        <f>S3221*H3221</f>
        <v>0</v>
      </c>
      <c r="U3221" s="39"/>
      <c r="V3221" s="39"/>
      <c r="W3221" s="39"/>
      <c r="X3221" s="39"/>
      <c r="Y3221" s="39"/>
      <c r="Z3221" s="39"/>
      <c r="AA3221" s="39"/>
      <c r="AB3221" s="39"/>
      <c r="AC3221" s="39"/>
      <c r="AD3221" s="39"/>
      <c r="AE3221" s="39"/>
      <c r="AR3221" s="231" t="s">
        <v>291</v>
      </c>
      <c r="AT3221" s="231" t="s">
        <v>216</v>
      </c>
      <c r="AU3221" s="231" t="s">
        <v>90</v>
      </c>
      <c r="AY3221" s="18" t="s">
        <v>215</v>
      </c>
      <c r="BE3221" s="232">
        <f>IF(N3221="základní",J3221,0)</f>
        <v>0</v>
      </c>
      <c r="BF3221" s="232">
        <f>IF(N3221="snížená",J3221,0)</f>
        <v>0</v>
      </c>
      <c r="BG3221" s="232">
        <f>IF(N3221="zákl. přenesená",J3221,0)</f>
        <v>0</v>
      </c>
      <c r="BH3221" s="232">
        <f>IF(N3221="sníž. přenesená",J3221,0)</f>
        <v>0</v>
      </c>
      <c r="BI3221" s="232">
        <f>IF(N3221="nulová",J3221,0)</f>
        <v>0</v>
      </c>
      <c r="BJ3221" s="18" t="s">
        <v>88</v>
      </c>
      <c r="BK3221" s="232">
        <f>ROUND(I3221*H3221,2)</f>
        <v>0</v>
      </c>
      <c r="BL3221" s="18" t="s">
        <v>291</v>
      </c>
      <c r="BM3221" s="231" t="s">
        <v>3175</v>
      </c>
    </row>
    <row r="3222" s="14" customFormat="1">
      <c r="A3222" s="14"/>
      <c r="B3222" s="262"/>
      <c r="C3222" s="263"/>
      <c r="D3222" s="233" t="s">
        <v>364</v>
      </c>
      <c r="E3222" s="264" t="s">
        <v>1</v>
      </c>
      <c r="F3222" s="265" t="s">
        <v>3176</v>
      </c>
      <c r="G3222" s="263"/>
      <c r="H3222" s="266">
        <v>3219</v>
      </c>
      <c r="I3222" s="267"/>
      <c r="J3222" s="263"/>
      <c r="K3222" s="263"/>
      <c r="L3222" s="268"/>
      <c r="M3222" s="269"/>
      <c r="N3222" s="270"/>
      <c r="O3222" s="270"/>
      <c r="P3222" s="270"/>
      <c r="Q3222" s="270"/>
      <c r="R3222" s="270"/>
      <c r="S3222" s="270"/>
      <c r="T3222" s="271"/>
      <c r="U3222" s="14"/>
      <c r="V3222" s="14"/>
      <c r="W3222" s="14"/>
      <c r="X3222" s="14"/>
      <c r="Y3222" s="14"/>
      <c r="Z3222" s="14"/>
      <c r="AA3222" s="14"/>
      <c r="AB3222" s="14"/>
      <c r="AC3222" s="14"/>
      <c r="AD3222" s="14"/>
      <c r="AE3222" s="14"/>
      <c r="AT3222" s="272" t="s">
        <v>364</v>
      </c>
      <c r="AU3222" s="272" t="s">
        <v>90</v>
      </c>
      <c r="AV3222" s="14" t="s">
        <v>90</v>
      </c>
      <c r="AW3222" s="14" t="s">
        <v>36</v>
      </c>
      <c r="AX3222" s="14" t="s">
        <v>81</v>
      </c>
      <c r="AY3222" s="272" t="s">
        <v>215</v>
      </c>
    </row>
    <row r="3223" s="13" customFormat="1">
      <c r="A3223" s="13"/>
      <c r="B3223" s="252"/>
      <c r="C3223" s="253"/>
      <c r="D3223" s="233" t="s">
        <v>364</v>
      </c>
      <c r="E3223" s="254" t="s">
        <v>1</v>
      </c>
      <c r="F3223" s="255" t="s">
        <v>3170</v>
      </c>
      <c r="G3223" s="253"/>
      <c r="H3223" s="254" t="s">
        <v>1</v>
      </c>
      <c r="I3223" s="256"/>
      <c r="J3223" s="253"/>
      <c r="K3223" s="253"/>
      <c r="L3223" s="257"/>
      <c r="M3223" s="258"/>
      <c r="N3223" s="259"/>
      <c r="O3223" s="259"/>
      <c r="P3223" s="259"/>
      <c r="Q3223" s="259"/>
      <c r="R3223" s="259"/>
      <c r="S3223" s="259"/>
      <c r="T3223" s="260"/>
      <c r="U3223" s="13"/>
      <c r="V3223" s="13"/>
      <c r="W3223" s="13"/>
      <c r="X3223" s="13"/>
      <c r="Y3223" s="13"/>
      <c r="Z3223" s="13"/>
      <c r="AA3223" s="13"/>
      <c r="AB3223" s="13"/>
      <c r="AC3223" s="13"/>
      <c r="AD3223" s="13"/>
      <c r="AE3223" s="13"/>
      <c r="AT3223" s="261" t="s">
        <v>364</v>
      </c>
      <c r="AU3223" s="261" t="s">
        <v>90</v>
      </c>
      <c r="AV3223" s="13" t="s">
        <v>88</v>
      </c>
      <c r="AW3223" s="13" t="s">
        <v>36</v>
      </c>
      <c r="AX3223" s="13" t="s">
        <v>81</v>
      </c>
      <c r="AY3223" s="261" t="s">
        <v>215</v>
      </c>
    </row>
    <row r="3224" s="14" customFormat="1">
      <c r="A3224" s="14"/>
      <c r="B3224" s="262"/>
      <c r="C3224" s="263"/>
      <c r="D3224" s="233" t="s">
        <v>364</v>
      </c>
      <c r="E3224" s="264" t="s">
        <v>1</v>
      </c>
      <c r="F3224" s="265" t="s">
        <v>3177</v>
      </c>
      <c r="G3224" s="263"/>
      <c r="H3224" s="266">
        <v>160.94999999999999</v>
      </c>
      <c r="I3224" s="267"/>
      <c r="J3224" s="263"/>
      <c r="K3224" s="263"/>
      <c r="L3224" s="268"/>
      <c r="M3224" s="269"/>
      <c r="N3224" s="270"/>
      <c r="O3224" s="270"/>
      <c r="P3224" s="270"/>
      <c r="Q3224" s="270"/>
      <c r="R3224" s="270"/>
      <c r="S3224" s="270"/>
      <c r="T3224" s="271"/>
      <c r="U3224" s="14"/>
      <c r="V3224" s="14"/>
      <c r="W3224" s="14"/>
      <c r="X3224" s="14"/>
      <c r="Y3224" s="14"/>
      <c r="Z3224" s="14"/>
      <c r="AA3224" s="14"/>
      <c r="AB3224" s="14"/>
      <c r="AC3224" s="14"/>
      <c r="AD3224" s="14"/>
      <c r="AE3224" s="14"/>
      <c r="AT3224" s="272" t="s">
        <v>364</v>
      </c>
      <c r="AU3224" s="272" t="s">
        <v>90</v>
      </c>
      <c r="AV3224" s="14" t="s">
        <v>90</v>
      </c>
      <c r="AW3224" s="14" t="s">
        <v>36</v>
      </c>
      <c r="AX3224" s="14" t="s">
        <v>81</v>
      </c>
      <c r="AY3224" s="272" t="s">
        <v>215</v>
      </c>
    </row>
    <row r="3225" s="15" customFormat="1">
      <c r="A3225" s="15"/>
      <c r="B3225" s="273"/>
      <c r="C3225" s="274"/>
      <c r="D3225" s="233" t="s">
        <v>364</v>
      </c>
      <c r="E3225" s="275" t="s">
        <v>1</v>
      </c>
      <c r="F3225" s="276" t="s">
        <v>368</v>
      </c>
      <c r="G3225" s="274"/>
      <c r="H3225" s="277">
        <v>3379.9499999999998</v>
      </c>
      <c r="I3225" s="278"/>
      <c r="J3225" s="274"/>
      <c r="K3225" s="274"/>
      <c r="L3225" s="279"/>
      <c r="M3225" s="280"/>
      <c r="N3225" s="281"/>
      <c r="O3225" s="281"/>
      <c r="P3225" s="281"/>
      <c r="Q3225" s="281"/>
      <c r="R3225" s="281"/>
      <c r="S3225" s="281"/>
      <c r="T3225" s="282"/>
      <c r="U3225" s="15"/>
      <c r="V3225" s="15"/>
      <c r="W3225" s="15"/>
      <c r="X3225" s="15"/>
      <c r="Y3225" s="15"/>
      <c r="Z3225" s="15"/>
      <c r="AA3225" s="15"/>
      <c r="AB3225" s="15"/>
      <c r="AC3225" s="15"/>
      <c r="AD3225" s="15"/>
      <c r="AE3225" s="15"/>
      <c r="AT3225" s="283" t="s">
        <v>364</v>
      </c>
      <c r="AU3225" s="283" t="s">
        <v>90</v>
      </c>
      <c r="AV3225" s="15" t="s">
        <v>214</v>
      </c>
      <c r="AW3225" s="15" t="s">
        <v>36</v>
      </c>
      <c r="AX3225" s="15" t="s">
        <v>88</v>
      </c>
      <c r="AY3225" s="283" t="s">
        <v>215</v>
      </c>
    </row>
    <row r="3226" s="2" customFormat="1" ht="24.15" customHeight="1">
      <c r="A3226" s="39"/>
      <c r="B3226" s="40"/>
      <c r="C3226" s="220" t="s">
        <v>3178</v>
      </c>
      <c r="D3226" s="220" t="s">
        <v>216</v>
      </c>
      <c r="E3226" s="221" t="s">
        <v>3179</v>
      </c>
      <c r="F3226" s="222" t="s">
        <v>3180</v>
      </c>
      <c r="G3226" s="223" t="s">
        <v>523</v>
      </c>
      <c r="H3226" s="224">
        <v>126.95999999999999</v>
      </c>
      <c r="I3226" s="225"/>
      <c r="J3226" s="226">
        <f>ROUND(I3226*H3226,2)</f>
        <v>0</v>
      </c>
      <c r="K3226" s="222" t="s">
        <v>359</v>
      </c>
      <c r="L3226" s="45"/>
      <c r="M3226" s="227" t="s">
        <v>1</v>
      </c>
      <c r="N3226" s="228" t="s">
        <v>46</v>
      </c>
      <c r="O3226" s="92"/>
      <c r="P3226" s="229">
        <f>O3226*H3226</f>
        <v>0</v>
      </c>
      <c r="Q3226" s="229">
        <v>1.0000000000000001E-05</v>
      </c>
      <c r="R3226" s="229">
        <f>Q3226*H3226</f>
        <v>0.0012696000000000001</v>
      </c>
      <c r="S3226" s="229">
        <v>0</v>
      </c>
      <c r="T3226" s="230">
        <f>S3226*H3226</f>
        <v>0</v>
      </c>
      <c r="U3226" s="39"/>
      <c r="V3226" s="39"/>
      <c r="W3226" s="39"/>
      <c r="X3226" s="39"/>
      <c r="Y3226" s="39"/>
      <c r="Z3226" s="39"/>
      <c r="AA3226" s="39"/>
      <c r="AB3226" s="39"/>
      <c r="AC3226" s="39"/>
      <c r="AD3226" s="39"/>
      <c r="AE3226" s="39"/>
      <c r="AR3226" s="231" t="s">
        <v>291</v>
      </c>
      <c r="AT3226" s="231" t="s">
        <v>216</v>
      </c>
      <c r="AU3226" s="231" t="s">
        <v>90</v>
      </c>
      <c r="AY3226" s="18" t="s">
        <v>215</v>
      </c>
      <c r="BE3226" s="232">
        <f>IF(N3226="základní",J3226,0)</f>
        <v>0</v>
      </c>
      <c r="BF3226" s="232">
        <f>IF(N3226="snížená",J3226,0)</f>
        <v>0</v>
      </c>
      <c r="BG3226" s="232">
        <f>IF(N3226="zákl. přenesená",J3226,0)</f>
        <v>0</v>
      </c>
      <c r="BH3226" s="232">
        <f>IF(N3226="sníž. přenesená",J3226,0)</f>
        <v>0</v>
      </c>
      <c r="BI3226" s="232">
        <f>IF(N3226="nulová",J3226,0)</f>
        <v>0</v>
      </c>
      <c r="BJ3226" s="18" t="s">
        <v>88</v>
      </c>
      <c r="BK3226" s="232">
        <f>ROUND(I3226*H3226,2)</f>
        <v>0</v>
      </c>
      <c r="BL3226" s="18" t="s">
        <v>291</v>
      </c>
      <c r="BM3226" s="231" t="s">
        <v>3181</v>
      </c>
    </row>
    <row r="3227" s="2" customFormat="1">
      <c r="A3227" s="39"/>
      <c r="B3227" s="40"/>
      <c r="C3227" s="41"/>
      <c r="D3227" s="233" t="s">
        <v>221</v>
      </c>
      <c r="E3227" s="41"/>
      <c r="F3227" s="234" t="s">
        <v>3182</v>
      </c>
      <c r="G3227" s="41"/>
      <c r="H3227" s="41"/>
      <c r="I3227" s="235"/>
      <c r="J3227" s="41"/>
      <c r="K3227" s="41"/>
      <c r="L3227" s="45"/>
      <c r="M3227" s="236"/>
      <c r="N3227" s="237"/>
      <c r="O3227" s="92"/>
      <c r="P3227" s="92"/>
      <c r="Q3227" s="92"/>
      <c r="R3227" s="92"/>
      <c r="S3227" s="92"/>
      <c r="T3227" s="93"/>
      <c r="U3227" s="39"/>
      <c r="V3227" s="39"/>
      <c r="W3227" s="39"/>
      <c r="X3227" s="39"/>
      <c r="Y3227" s="39"/>
      <c r="Z3227" s="39"/>
      <c r="AA3227" s="39"/>
      <c r="AB3227" s="39"/>
      <c r="AC3227" s="39"/>
      <c r="AD3227" s="39"/>
      <c r="AE3227" s="39"/>
      <c r="AT3227" s="18" t="s">
        <v>221</v>
      </c>
      <c r="AU3227" s="18" t="s">
        <v>90</v>
      </c>
    </row>
    <row r="3228" s="2" customFormat="1">
      <c r="A3228" s="39"/>
      <c r="B3228" s="40"/>
      <c r="C3228" s="41"/>
      <c r="D3228" s="250" t="s">
        <v>362</v>
      </c>
      <c r="E3228" s="41"/>
      <c r="F3228" s="251" t="s">
        <v>3183</v>
      </c>
      <c r="G3228" s="41"/>
      <c r="H3228" s="41"/>
      <c r="I3228" s="235"/>
      <c r="J3228" s="41"/>
      <c r="K3228" s="41"/>
      <c r="L3228" s="45"/>
      <c r="M3228" s="236"/>
      <c r="N3228" s="237"/>
      <c r="O3228" s="92"/>
      <c r="P3228" s="92"/>
      <c r="Q3228" s="92"/>
      <c r="R3228" s="92"/>
      <c r="S3228" s="92"/>
      <c r="T3228" s="93"/>
      <c r="U3228" s="39"/>
      <c r="V3228" s="39"/>
      <c r="W3228" s="39"/>
      <c r="X3228" s="39"/>
      <c r="Y3228" s="39"/>
      <c r="Z3228" s="39"/>
      <c r="AA3228" s="39"/>
      <c r="AB3228" s="39"/>
      <c r="AC3228" s="39"/>
      <c r="AD3228" s="39"/>
      <c r="AE3228" s="39"/>
      <c r="AT3228" s="18" t="s">
        <v>362</v>
      </c>
      <c r="AU3228" s="18" t="s">
        <v>90</v>
      </c>
    </row>
    <row r="3229" s="13" customFormat="1">
      <c r="A3229" s="13"/>
      <c r="B3229" s="252"/>
      <c r="C3229" s="253"/>
      <c r="D3229" s="233" t="s">
        <v>364</v>
      </c>
      <c r="E3229" s="254" t="s">
        <v>1</v>
      </c>
      <c r="F3229" s="255" t="s">
        <v>822</v>
      </c>
      <c r="G3229" s="253"/>
      <c r="H3229" s="254" t="s">
        <v>1</v>
      </c>
      <c r="I3229" s="256"/>
      <c r="J3229" s="253"/>
      <c r="K3229" s="253"/>
      <c r="L3229" s="257"/>
      <c r="M3229" s="258"/>
      <c r="N3229" s="259"/>
      <c r="O3229" s="259"/>
      <c r="P3229" s="259"/>
      <c r="Q3229" s="259"/>
      <c r="R3229" s="259"/>
      <c r="S3229" s="259"/>
      <c r="T3229" s="260"/>
      <c r="U3229" s="13"/>
      <c r="V3229" s="13"/>
      <c r="W3229" s="13"/>
      <c r="X3229" s="13"/>
      <c r="Y3229" s="13"/>
      <c r="Z3229" s="13"/>
      <c r="AA3229" s="13"/>
      <c r="AB3229" s="13"/>
      <c r="AC3229" s="13"/>
      <c r="AD3229" s="13"/>
      <c r="AE3229" s="13"/>
      <c r="AT3229" s="261" t="s">
        <v>364</v>
      </c>
      <c r="AU3229" s="261" t="s">
        <v>90</v>
      </c>
      <c r="AV3229" s="13" t="s">
        <v>88</v>
      </c>
      <c r="AW3229" s="13" t="s">
        <v>36</v>
      </c>
      <c r="AX3229" s="13" t="s">
        <v>81</v>
      </c>
      <c r="AY3229" s="261" t="s">
        <v>215</v>
      </c>
    </row>
    <row r="3230" s="13" customFormat="1">
      <c r="A3230" s="13"/>
      <c r="B3230" s="252"/>
      <c r="C3230" s="253"/>
      <c r="D3230" s="233" t="s">
        <v>364</v>
      </c>
      <c r="E3230" s="254" t="s">
        <v>1</v>
      </c>
      <c r="F3230" s="255" t="s">
        <v>389</v>
      </c>
      <c r="G3230" s="253"/>
      <c r="H3230" s="254" t="s">
        <v>1</v>
      </c>
      <c r="I3230" s="256"/>
      <c r="J3230" s="253"/>
      <c r="K3230" s="253"/>
      <c r="L3230" s="257"/>
      <c r="M3230" s="258"/>
      <c r="N3230" s="259"/>
      <c r="O3230" s="259"/>
      <c r="P3230" s="259"/>
      <c r="Q3230" s="259"/>
      <c r="R3230" s="259"/>
      <c r="S3230" s="259"/>
      <c r="T3230" s="260"/>
      <c r="U3230" s="13"/>
      <c r="V3230" s="13"/>
      <c r="W3230" s="13"/>
      <c r="X3230" s="13"/>
      <c r="Y3230" s="13"/>
      <c r="Z3230" s="13"/>
      <c r="AA3230" s="13"/>
      <c r="AB3230" s="13"/>
      <c r="AC3230" s="13"/>
      <c r="AD3230" s="13"/>
      <c r="AE3230" s="13"/>
      <c r="AT3230" s="261" t="s">
        <v>364</v>
      </c>
      <c r="AU3230" s="261" t="s">
        <v>90</v>
      </c>
      <c r="AV3230" s="13" t="s">
        <v>88</v>
      </c>
      <c r="AW3230" s="13" t="s">
        <v>36</v>
      </c>
      <c r="AX3230" s="13" t="s">
        <v>81</v>
      </c>
      <c r="AY3230" s="261" t="s">
        <v>215</v>
      </c>
    </row>
    <row r="3231" s="14" customFormat="1">
      <c r="A3231" s="14"/>
      <c r="B3231" s="262"/>
      <c r="C3231" s="263"/>
      <c r="D3231" s="233" t="s">
        <v>364</v>
      </c>
      <c r="E3231" s="264" t="s">
        <v>1</v>
      </c>
      <c r="F3231" s="265" t="s">
        <v>3184</v>
      </c>
      <c r="G3231" s="263"/>
      <c r="H3231" s="266">
        <v>22.32</v>
      </c>
      <c r="I3231" s="267"/>
      <c r="J3231" s="263"/>
      <c r="K3231" s="263"/>
      <c r="L3231" s="268"/>
      <c r="M3231" s="269"/>
      <c r="N3231" s="270"/>
      <c r="O3231" s="270"/>
      <c r="P3231" s="270"/>
      <c r="Q3231" s="270"/>
      <c r="R3231" s="270"/>
      <c r="S3231" s="270"/>
      <c r="T3231" s="271"/>
      <c r="U3231" s="14"/>
      <c r="V3231" s="14"/>
      <c r="W3231" s="14"/>
      <c r="X3231" s="14"/>
      <c r="Y3231" s="14"/>
      <c r="Z3231" s="14"/>
      <c r="AA3231" s="14"/>
      <c r="AB3231" s="14"/>
      <c r="AC3231" s="14"/>
      <c r="AD3231" s="14"/>
      <c r="AE3231" s="14"/>
      <c r="AT3231" s="272" t="s">
        <v>364</v>
      </c>
      <c r="AU3231" s="272" t="s">
        <v>90</v>
      </c>
      <c r="AV3231" s="14" t="s">
        <v>90</v>
      </c>
      <c r="AW3231" s="14" t="s">
        <v>36</v>
      </c>
      <c r="AX3231" s="14" t="s">
        <v>81</v>
      </c>
      <c r="AY3231" s="272" t="s">
        <v>215</v>
      </c>
    </row>
    <row r="3232" s="14" customFormat="1">
      <c r="A3232" s="14"/>
      <c r="B3232" s="262"/>
      <c r="C3232" s="263"/>
      <c r="D3232" s="233" t="s">
        <v>364</v>
      </c>
      <c r="E3232" s="264" t="s">
        <v>1</v>
      </c>
      <c r="F3232" s="265" t="s">
        <v>3185</v>
      </c>
      <c r="G3232" s="263"/>
      <c r="H3232" s="266">
        <v>7.04</v>
      </c>
      <c r="I3232" s="267"/>
      <c r="J3232" s="263"/>
      <c r="K3232" s="263"/>
      <c r="L3232" s="268"/>
      <c r="M3232" s="269"/>
      <c r="N3232" s="270"/>
      <c r="O3232" s="270"/>
      <c r="P3232" s="270"/>
      <c r="Q3232" s="270"/>
      <c r="R3232" s="270"/>
      <c r="S3232" s="270"/>
      <c r="T3232" s="271"/>
      <c r="U3232" s="14"/>
      <c r="V3232" s="14"/>
      <c r="W3232" s="14"/>
      <c r="X3232" s="14"/>
      <c r="Y3232" s="14"/>
      <c r="Z3232" s="14"/>
      <c r="AA3232" s="14"/>
      <c r="AB3232" s="14"/>
      <c r="AC3232" s="14"/>
      <c r="AD3232" s="14"/>
      <c r="AE3232" s="14"/>
      <c r="AT3232" s="272" t="s">
        <v>364</v>
      </c>
      <c r="AU3232" s="272" t="s">
        <v>90</v>
      </c>
      <c r="AV3232" s="14" t="s">
        <v>90</v>
      </c>
      <c r="AW3232" s="14" t="s">
        <v>36</v>
      </c>
      <c r="AX3232" s="14" t="s">
        <v>81</v>
      </c>
      <c r="AY3232" s="272" t="s">
        <v>215</v>
      </c>
    </row>
    <row r="3233" s="14" customFormat="1">
      <c r="A3233" s="14"/>
      <c r="B3233" s="262"/>
      <c r="C3233" s="263"/>
      <c r="D3233" s="233" t="s">
        <v>364</v>
      </c>
      <c r="E3233" s="264" t="s">
        <v>1</v>
      </c>
      <c r="F3233" s="265" t="s">
        <v>3186</v>
      </c>
      <c r="G3233" s="263"/>
      <c r="H3233" s="266">
        <v>8.9600000000000009</v>
      </c>
      <c r="I3233" s="267"/>
      <c r="J3233" s="263"/>
      <c r="K3233" s="263"/>
      <c r="L3233" s="268"/>
      <c r="M3233" s="269"/>
      <c r="N3233" s="270"/>
      <c r="O3233" s="270"/>
      <c r="P3233" s="270"/>
      <c r="Q3233" s="270"/>
      <c r="R3233" s="270"/>
      <c r="S3233" s="270"/>
      <c r="T3233" s="271"/>
      <c r="U3233" s="14"/>
      <c r="V3233" s="14"/>
      <c r="W3233" s="14"/>
      <c r="X3233" s="14"/>
      <c r="Y3233" s="14"/>
      <c r="Z3233" s="14"/>
      <c r="AA3233" s="14"/>
      <c r="AB3233" s="14"/>
      <c r="AC3233" s="14"/>
      <c r="AD3233" s="14"/>
      <c r="AE3233" s="14"/>
      <c r="AT3233" s="272" t="s">
        <v>364</v>
      </c>
      <c r="AU3233" s="272" t="s">
        <v>90</v>
      </c>
      <c r="AV3233" s="14" t="s">
        <v>90</v>
      </c>
      <c r="AW3233" s="14" t="s">
        <v>36</v>
      </c>
      <c r="AX3233" s="14" t="s">
        <v>81</v>
      </c>
      <c r="AY3233" s="272" t="s">
        <v>215</v>
      </c>
    </row>
    <row r="3234" s="14" customFormat="1">
      <c r="A3234" s="14"/>
      <c r="B3234" s="262"/>
      <c r="C3234" s="263"/>
      <c r="D3234" s="233" t="s">
        <v>364</v>
      </c>
      <c r="E3234" s="264" t="s">
        <v>1</v>
      </c>
      <c r="F3234" s="265" t="s">
        <v>3187</v>
      </c>
      <c r="G3234" s="263"/>
      <c r="H3234" s="266">
        <v>2.96</v>
      </c>
      <c r="I3234" s="267"/>
      <c r="J3234" s="263"/>
      <c r="K3234" s="263"/>
      <c r="L3234" s="268"/>
      <c r="M3234" s="269"/>
      <c r="N3234" s="270"/>
      <c r="O3234" s="270"/>
      <c r="P3234" s="270"/>
      <c r="Q3234" s="270"/>
      <c r="R3234" s="270"/>
      <c r="S3234" s="270"/>
      <c r="T3234" s="271"/>
      <c r="U3234" s="14"/>
      <c r="V3234" s="14"/>
      <c r="W3234" s="14"/>
      <c r="X3234" s="14"/>
      <c r="Y3234" s="14"/>
      <c r="Z3234" s="14"/>
      <c r="AA3234" s="14"/>
      <c r="AB3234" s="14"/>
      <c r="AC3234" s="14"/>
      <c r="AD3234" s="14"/>
      <c r="AE3234" s="14"/>
      <c r="AT3234" s="272" t="s">
        <v>364</v>
      </c>
      <c r="AU3234" s="272" t="s">
        <v>90</v>
      </c>
      <c r="AV3234" s="14" t="s">
        <v>90</v>
      </c>
      <c r="AW3234" s="14" t="s">
        <v>36</v>
      </c>
      <c r="AX3234" s="14" t="s">
        <v>81</v>
      </c>
      <c r="AY3234" s="272" t="s">
        <v>215</v>
      </c>
    </row>
    <row r="3235" s="14" customFormat="1">
      <c r="A3235" s="14"/>
      <c r="B3235" s="262"/>
      <c r="C3235" s="263"/>
      <c r="D3235" s="233" t="s">
        <v>364</v>
      </c>
      <c r="E3235" s="264" t="s">
        <v>1</v>
      </c>
      <c r="F3235" s="265" t="s">
        <v>3188</v>
      </c>
      <c r="G3235" s="263"/>
      <c r="H3235" s="266">
        <v>2</v>
      </c>
      <c r="I3235" s="267"/>
      <c r="J3235" s="263"/>
      <c r="K3235" s="263"/>
      <c r="L3235" s="268"/>
      <c r="M3235" s="269"/>
      <c r="N3235" s="270"/>
      <c r="O3235" s="270"/>
      <c r="P3235" s="270"/>
      <c r="Q3235" s="270"/>
      <c r="R3235" s="270"/>
      <c r="S3235" s="270"/>
      <c r="T3235" s="271"/>
      <c r="U3235" s="14"/>
      <c r="V3235" s="14"/>
      <c r="W3235" s="14"/>
      <c r="X3235" s="14"/>
      <c r="Y3235" s="14"/>
      <c r="Z3235" s="14"/>
      <c r="AA3235" s="14"/>
      <c r="AB3235" s="14"/>
      <c r="AC3235" s="14"/>
      <c r="AD3235" s="14"/>
      <c r="AE3235" s="14"/>
      <c r="AT3235" s="272" t="s">
        <v>364</v>
      </c>
      <c r="AU3235" s="272" t="s">
        <v>90</v>
      </c>
      <c r="AV3235" s="14" t="s">
        <v>90</v>
      </c>
      <c r="AW3235" s="14" t="s">
        <v>36</v>
      </c>
      <c r="AX3235" s="14" t="s">
        <v>81</v>
      </c>
      <c r="AY3235" s="272" t="s">
        <v>215</v>
      </c>
    </row>
    <row r="3236" s="13" customFormat="1">
      <c r="A3236" s="13"/>
      <c r="B3236" s="252"/>
      <c r="C3236" s="253"/>
      <c r="D3236" s="233" t="s">
        <v>364</v>
      </c>
      <c r="E3236" s="254" t="s">
        <v>1</v>
      </c>
      <c r="F3236" s="255" t="s">
        <v>401</v>
      </c>
      <c r="G3236" s="253"/>
      <c r="H3236" s="254" t="s">
        <v>1</v>
      </c>
      <c r="I3236" s="256"/>
      <c r="J3236" s="253"/>
      <c r="K3236" s="253"/>
      <c r="L3236" s="257"/>
      <c r="M3236" s="258"/>
      <c r="N3236" s="259"/>
      <c r="O3236" s="259"/>
      <c r="P3236" s="259"/>
      <c r="Q3236" s="259"/>
      <c r="R3236" s="259"/>
      <c r="S3236" s="259"/>
      <c r="T3236" s="260"/>
      <c r="U3236" s="13"/>
      <c r="V3236" s="13"/>
      <c r="W3236" s="13"/>
      <c r="X3236" s="13"/>
      <c r="Y3236" s="13"/>
      <c r="Z3236" s="13"/>
      <c r="AA3236" s="13"/>
      <c r="AB3236" s="13"/>
      <c r="AC3236" s="13"/>
      <c r="AD3236" s="13"/>
      <c r="AE3236" s="13"/>
      <c r="AT3236" s="261" t="s">
        <v>364</v>
      </c>
      <c r="AU3236" s="261" t="s">
        <v>90</v>
      </c>
      <c r="AV3236" s="13" t="s">
        <v>88</v>
      </c>
      <c r="AW3236" s="13" t="s">
        <v>36</v>
      </c>
      <c r="AX3236" s="13" t="s">
        <v>81</v>
      </c>
      <c r="AY3236" s="261" t="s">
        <v>215</v>
      </c>
    </row>
    <row r="3237" s="14" customFormat="1">
      <c r="A3237" s="14"/>
      <c r="B3237" s="262"/>
      <c r="C3237" s="263"/>
      <c r="D3237" s="233" t="s">
        <v>364</v>
      </c>
      <c r="E3237" s="264" t="s">
        <v>1</v>
      </c>
      <c r="F3237" s="265" t="s">
        <v>3189</v>
      </c>
      <c r="G3237" s="263"/>
      <c r="H3237" s="266">
        <v>14.880000000000001</v>
      </c>
      <c r="I3237" s="267"/>
      <c r="J3237" s="263"/>
      <c r="K3237" s="263"/>
      <c r="L3237" s="268"/>
      <c r="M3237" s="269"/>
      <c r="N3237" s="270"/>
      <c r="O3237" s="270"/>
      <c r="P3237" s="270"/>
      <c r="Q3237" s="270"/>
      <c r="R3237" s="270"/>
      <c r="S3237" s="270"/>
      <c r="T3237" s="271"/>
      <c r="U3237" s="14"/>
      <c r="V3237" s="14"/>
      <c r="W3237" s="14"/>
      <c r="X3237" s="14"/>
      <c r="Y3237" s="14"/>
      <c r="Z3237" s="14"/>
      <c r="AA3237" s="14"/>
      <c r="AB3237" s="14"/>
      <c r="AC3237" s="14"/>
      <c r="AD3237" s="14"/>
      <c r="AE3237" s="14"/>
      <c r="AT3237" s="272" t="s">
        <v>364</v>
      </c>
      <c r="AU3237" s="272" t="s">
        <v>90</v>
      </c>
      <c r="AV3237" s="14" t="s">
        <v>90</v>
      </c>
      <c r="AW3237" s="14" t="s">
        <v>36</v>
      </c>
      <c r="AX3237" s="14" t="s">
        <v>81</v>
      </c>
      <c r="AY3237" s="272" t="s">
        <v>215</v>
      </c>
    </row>
    <row r="3238" s="14" customFormat="1">
      <c r="A3238" s="14"/>
      <c r="B3238" s="262"/>
      <c r="C3238" s="263"/>
      <c r="D3238" s="233" t="s">
        <v>364</v>
      </c>
      <c r="E3238" s="264" t="s">
        <v>1</v>
      </c>
      <c r="F3238" s="265" t="s">
        <v>3190</v>
      </c>
      <c r="G3238" s="263"/>
      <c r="H3238" s="266">
        <v>4.4000000000000004</v>
      </c>
      <c r="I3238" s="267"/>
      <c r="J3238" s="263"/>
      <c r="K3238" s="263"/>
      <c r="L3238" s="268"/>
      <c r="M3238" s="269"/>
      <c r="N3238" s="270"/>
      <c r="O3238" s="270"/>
      <c r="P3238" s="270"/>
      <c r="Q3238" s="270"/>
      <c r="R3238" s="270"/>
      <c r="S3238" s="270"/>
      <c r="T3238" s="271"/>
      <c r="U3238" s="14"/>
      <c r="V3238" s="14"/>
      <c r="W3238" s="14"/>
      <c r="X3238" s="14"/>
      <c r="Y3238" s="14"/>
      <c r="Z3238" s="14"/>
      <c r="AA3238" s="14"/>
      <c r="AB3238" s="14"/>
      <c r="AC3238" s="14"/>
      <c r="AD3238" s="14"/>
      <c r="AE3238" s="14"/>
      <c r="AT3238" s="272" t="s">
        <v>364</v>
      </c>
      <c r="AU3238" s="272" t="s">
        <v>90</v>
      </c>
      <c r="AV3238" s="14" t="s">
        <v>90</v>
      </c>
      <c r="AW3238" s="14" t="s">
        <v>36</v>
      </c>
      <c r="AX3238" s="14" t="s">
        <v>81</v>
      </c>
      <c r="AY3238" s="272" t="s">
        <v>215</v>
      </c>
    </row>
    <row r="3239" s="14" customFormat="1">
      <c r="A3239" s="14"/>
      <c r="B3239" s="262"/>
      <c r="C3239" s="263"/>
      <c r="D3239" s="233" t="s">
        <v>364</v>
      </c>
      <c r="E3239" s="264" t="s">
        <v>1</v>
      </c>
      <c r="F3239" s="265" t="s">
        <v>3191</v>
      </c>
      <c r="G3239" s="263"/>
      <c r="H3239" s="266">
        <v>10.560000000000001</v>
      </c>
      <c r="I3239" s="267"/>
      <c r="J3239" s="263"/>
      <c r="K3239" s="263"/>
      <c r="L3239" s="268"/>
      <c r="M3239" s="269"/>
      <c r="N3239" s="270"/>
      <c r="O3239" s="270"/>
      <c r="P3239" s="270"/>
      <c r="Q3239" s="270"/>
      <c r="R3239" s="270"/>
      <c r="S3239" s="270"/>
      <c r="T3239" s="271"/>
      <c r="U3239" s="14"/>
      <c r="V3239" s="14"/>
      <c r="W3239" s="14"/>
      <c r="X3239" s="14"/>
      <c r="Y3239" s="14"/>
      <c r="Z3239" s="14"/>
      <c r="AA3239" s="14"/>
      <c r="AB3239" s="14"/>
      <c r="AC3239" s="14"/>
      <c r="AD3239" s="14"/>
      <c r="AE3239" s="14"/>
      <c r="AT3239" s="272" t="s">
        <v>364</v>
      </c>
      <c r="AU3239" s="272" t="s">
        <v>90</v>
      </c>
      <c r="AV3239" s="14" t="s">
        <v>90</v>
      </c>
      <c r="AW3239" s="14" t="s">
        <v>36</v>
      </c>
      <c r="AX3239" s="14" t="s">
        <v>81</v>
      </c>
      <c r="AY3239" s="272" t="s">
        <v>215</v>
      </c>
    </row>
    <row r="3240" s="14" customFormat="1">
      <c r="A3240" s="14"/>
      <c r="B3240" s="262"/>
      <c r="C3240" s="263"/>
      <c r="D3240" s="233" t="s">
        <v>364</v>
      </c>
      <c r="E3240" s="264" t="s">
        <v>1</v>
      </c>
      <c r="F3240" s="265" t="s">
        <v>3192</v>
      </c>
      <c r="G3240" s="263"/>
      <c r="H3240" s="266">
        <v>4.4800000000000004</v>
      </c>
      <c r="I3240" s="267"/>
      <c r="J3240" s="263"/>
      <c r="K3240" s="263"/>
      <c r="L3240" s="268"/>
      <c r="M3240" s="269"/>
      <c r="N3240" s="270"/>
      <c r="O3240" s="270"/>
      <c r="P3240" s="270"/>
      <c r="Q3240" s="270"/>
      <c r="R3240" s="270"/>
      <c r="S3240" s="270"/>
      <c r="T3240" s="271"/>
      <c r="U3240" s="14"/>
      <c r="V3240" s="14"/>
      <c r="W3240" s="14"/>
      <c r="X3240" s="14"/>
      <c r="Y3240" s="14"/>
      <c r="Z3240" s="14"/>
      <c r="AA3240" s="14"/>
      <c r="AB3240" s="14"/>
      <c r="AC3240" s="14"/>
      <c r="AD3240" s="14"/>
      <c r="AE3240" s="14"/>
      <c r="AT3240" s="272" t="s">
        <v>364</v>
      </c>
      <c r="AU3240" s="272" t="s">
        <v>90</v>
      </c>
      <c r="AV3240" s="14" t="s">
        <v>90</v>
      </c>
      <c r="AW3240" s="14" t="s">
        <v>36</v>
      </c>
      <c r="AX3240" s="14" t="s">
        <v>81</v>
      </c>
      <c r="AY3240" s="272" t="s">
        <v>215</v>
      </c>
    </row>
    <row r="3241" s="14" customFormat="1">
      <c r="A3241" s="14"/>
      <c r="B3241" s="262"/>
      <c r="C3241" s="263"/>
      <c r="D3241" s="233" t="s">
        <v>364</v>
      </c>
      <c r="E3241" s="264" t="s">
        <v>1</v>
      </c>
      <c r="F3241" s="265" t="s">
        <v>3187</v>
      </c>
      <c r="G3241" s="263"/>
      <c r="H3241" s="266">
        <v>2.96</v>
      </c>
      <c r="I3241" s="267"/>
      <c r="J3241" s="263"/>
      <c r="K3241" s="263"/>
      <c r="L3241" s="268"/>
      <c r="M3241" s="269"/>
      <c r="N3241" s="270"/>
      <c r="O3241" s="270"/>
      <c r="P3241" s="270"/>
      <c r="Q3241" s="270"/>
      <c r="R3241" s="270"/>
      <c r="S3241" s="270"/>
      <c r="T3241" s="271"/>
      <c r="U3241" s="14"/>
      <c r="V3241" s="14"/>
      <c r="W3241" s="14"/>
      <c r="X3241" s="14"/>
      <c r="Y3241" s="14"/>
      <c r="Z3241" s="14"/>
      <c r="AA3241" s="14"/>
      <c r="AB3241" s="14"/>
      <c r="AC3241" s="14"/>
      <c r="AD3241" s="14"/>
      <c r="AE3241" s="14"/>
      <c r="AT3241" s="272" t="s">
        <v>364</v>
      </c>
      <c r="AU3241" s="272" t="s">
        <v>90</v>
      </c>
      <c r="AV3241" s="14" t="s">
        <v>90</v>
      </c>
      <c r="AW3241" s="14" t="s">
        <v>36</v>
      </c>
      <c r="AX3241" s="14" t="s">
        <v>81</v>
      </c>
      <c r="AY3241" s="272" t="s">
        <v>215</v>
      </c>
    </row>
    <row r="3242" s="14" customFormat="1">
      <c r="A3242" s="14"/>
      <c r="B3242" s="262"/>
      <c r="C3242" s="263"/>
      <c r="D3242" s="233" t="s">
        <v>364</v>
      </c>
      <c r="E3242" s="264" t="s">
        <v>1</v>
      </c>
      <c r="F3242" s="265" t="s">
        <v>3188</v>
      </c>
      <c r="G3242" s="263"/>
      <c r="H3242" s="266">
        <v>2</v>
      </c>
      <c r="I3242" s="267"/>
      <c r="J3242" s="263"/>
      <c r="K3242" s="263"/>
      <c r="L3242" s="268"/>
      <c r="M3242" s="269"/>
      <c r="N3242" s="270"/>
      <c r="O3242" s="270"/>
      <c r="P3242" s="270"/>
      <c r="Q3242" s="270"/>
      <c r="R3242" s="270"/>
      <c r="S3242" s="270"/>
      <c r="T3242" s="271"/>
      <c r="U3242" s="14"/>
      <c r="V3242" s="14"/>
      <c r="W3242" s="14"/>
      <c r="X3242" s="14"/>
      <c r="Y3242" s="14"/>
      <c r="Z3242" s="14"/>
      <c r="AA3242" s="14"/>
      <c r="AB3242" s="14"/>
      <c r="AC3242" s="14"/>
      <c r="AD3242" s="14"/>
      <c r="AE3242" s="14"/>
      <c r="AT3242" s="272" t="s">
        <v>364</v>
      </c>
      <c r="AU3242" s="272" t="s">
        <v>90</v>
      </c>
      <c r="AV3242" s="14" t="s">
        <v>90</v>
      </c>
      <c r="AW3242" s="14" t="s">
        <v>36</v>
      </c>
      <c r="AX3242" s="14" t="s">
        <v>81</v>
      </c>
      <c r="AY3242" s="272" t="s">
        <v>215</v>
      </c>
    </row>
    <row r="3243" s="13" customFormat="1">
      <c r="A3243" s="13"/>
      <c r="B3243" s="252"/>
      <c r="C3243" s="253"/>
      <c r="D3243" s="233" t="s">
        <v>364</v>
      </c>
      <c r="E3243" s="254" t="s">
        <v>1</v>
      </c>
      <c r="F3243" s="255" t="s">
        <v>3193</v>
      </c>
      <c r="G3243" s="253"/>
      <c r="H3243" s="254" t="s">
        <v>1</v>
      </c>
      <c r="I3243" s="256"/>
      <c r="J3243" s="253"/>
      <c r="K3243" s="253"/>
      <c r="L3243" s="257"/>
      <c r="M3243" s="258"/>
      <c r="N3243" s="259"/>
      <c r="O3243" s="259"/>
      <c r="P3243" s="259"/>
      <c r="Q3243" s="259"/>
      <c r="R3243" s="259"/>
      <c r="S3243" s="259"/>
      <c r="T3243" s="260"/>
      <c r="U3243" s="13"/>
      <c r="V3243" s="13"/>
      <c r="W3243" s="13"/>
      <c r="X3243" s="13"/>
      <c r="Y3243" s="13"/>
      <c r="Z3243" s="13"/>
      <c r="AA3243" s="13"/>
      <c r="AB3243" s="13"/>
      <c r="AC3243" s="13"/>
      <c r="AD3243" s="13"/>
      <c r="AE3243" s="13"/>
      <c r="AT3243" s="261" t="s">
        <v>364</v>
      </c>
      <c r="AU3243" s="261" t="s">
        <v>90</v>
      </c>
      <c r="AV3243" s="13" t="s">
        <v>88</v>
      </c>
      <c r="AW3243" s="13" t="s">
        <v>36</v>
      </c>
      <c r="AX3243" s="13" t="s">
        <v>81</v>
      </c>
      <c r="AY3243" s="261" t="s">
        <v>215</v>
      </c>
    </row>
    <row r="3244" s="14" customFormat="1">
      <c r="A3244" s="14"/>
      <c r="B3244" s="262"/>
      <c r="C3244" s="263"/>
      <c r="D3244" s="233" t="s">
        <v>364</v>
      </c>
      <c r="E3244" s="264" t="s">
        <v>1</v>
      </c>
      <c r="F3244" s="265" t="s">
        <v>3194</v>
      </c>
      <c r="G3244" s="263"/>
      <c r="H3244" s="266">
        <v>28.800000000000001</v>
      </c>
      <c r="I3244" s="267"/>
      <c r="J3244" s="263"/>
      <c r="K3244" s="263"/>
      <c r="L3244" s="268"/>
      <c r="M3244" s="269"/>
      <c r="N3244" s="270"/>
      <c r="O3244" s="270"/>
      <c r="P3244" s="270"/>
      <c r="Q3244" s="270"/>
      <c r="R3244" s="270"/>
      <c r="S3244" s="270"/>
      <c r="T3244" s="271"/>
      <c r="U3244" s="14"/>
      <c r="V3244" s="14"/>
      <c r="W3244" s="14"/>
      <c r="X3244" s="14"/>
      <c r="Y3244" s="14"/>
      <c r="Z3244" s="14"/>
      <c r="AA3244" s="14"/>
      <c r="AB3244" s="14"/>
      <c r="AC3244" s="14"/>
      <c r="AD3244" s="14"/>
      <c r="AE3244" s="14"/>
      <c r="AT3244" s="272" t="s">
        <v>364</v>
      </c>
      <c r="AU3244" s="272" t="s">
        <v>90</v>
      </c>
      <c r="AV3244" s="14" t="s">
        <v>90</v>
      </c>
      <c r="AW3244" s="14" t="s">
        <v>36</v>
      </c>
      <c r="AX3244" s="14" t="s">
        <v>81</v>
      </c>
      <c r="AY3244" s="272" t="s">
        <v>215</v>
      </c>
    </row>
    <row r="3245" s="14" customFormat="1">
      <c r="A3245" s="14"/>
      <c r="B3245" s="262"/>
      <c r="C3245" s="263"/>
      <c r="D3245" s="233" t="s">
        <v>364</v>
      </c>
      <c r="E3245" s="264" t="s">
        <v>1</v>
      </c>
      <c r="F3245" s="265" t="s">
        <v>3195</v>
      </c>
      <c r="G3245" s="263"/>
      <c r="H3245" s="266">
        <v>15.6</v>
      </c>
      <c r="I3245" s="267"/>
      <c r="J3245" s="263"/>
      <c r="K3245" s="263"/>
      <c r="L3245" s="268"/>
      <c r="M3245" s="269"/>
      <c r="N3245" s="270"/>
      <c r="O3245" s="270"/>
      <c r="P3245" s="270"/>
      <c r="Q3245" s="270"/>
      <c r="R3245" s="270"/>
      <c r="S3245" s="270"/>
      <c r="T3245" s="271"/>
      <c r="U3245" s="14"/>
      <c r="V3245" s="14"/>
      <c r="W3245" s="14"/>
      <c r="X3245" s="14"/>
      <c r="Y3245" s="14"/>
      <c r="Z3245" s="14"/>
      <c r="AA3245" s="14"/>
      <c r="AB3245" s="14"/>
      <c r="AC3245" s="14"/>
      <c r="AD3245" s="14"/>
      <c r="AE3245" s="14"/>
      <c r="AT3245" s="272" t="s">
        <v>364</v>
      </c>
      <c r="AU3245" s="272" t="s">
        <v>90</v>
      </c>
      <c r="AV3245" s="14" t="s">
        <v>90</v>
      </c>
      <c r="AW3245" s="14" t="s">
        <v>36</v>
      </c>
      <c r="AX3245" s="14" t="s">
        <v>81</v>
      </c>
      <c r="AY3245" s="272" t="s">
        <v>215</v>
      </c>
    </row>
    <row r="3246" s="15" customFormat="1">
      <c r="A3246" s="15"/>
      <c r="B3246" s="273"/>
      <c r="C3246" s="274"/>
      <c r="D3246" s="233" t="s">
        <v>364</v>
      </c>
      <c r="E3246" s="275" t="s">
        <v>1</v>
      </c>
      <c r="F3246" s="276" t="s">
        <v>368</v>
      </c>
      <c r="G3246" s="274"/>
      <c r="H3246" s="277">
        <v>126.95999999999999</v>
      </c>
      <c r="I3246" s="278"/>
      <c r="J3246" s="274"/>
      <c r="K3246" s="274"/>
      <c r="L3246" s="279"/>
      <c r="M3246" s="280"/>
      <c r="N3246" s="281"/>
      <c r="O3246" s="281"/>
      <c r="P3246" s="281"/>
      <c r="Q3246" s="281"/>
      <c r="R3246" s="281"/>
      <c r="S3246" s="281"/>
      <c r="T3246" s="282"/>
      <c r="U3246" s="15"/>
      <c r="V3246" s="15"/>
      <c r="W3246" s="15"/>
      <c r="X3246" s="15"/>
      <c r="Y3246" s="15"/>
      <c r="Z3246" s="15"/>
      <c r="AA3246" s="15"/>
      <c r="AB3246" s="15"/>
      <c r="AC3246" s="15"/>
      <c r="AD3246" s="15"/>
      <c r="AE3246" s="15"/>
      <c r="AT3246" s="283" t="s">
        <v>364</v>
      </c>
      <c r="AU3246" s="283" t="s">
        <v>90</v>
      </c>
      <c r="AV3246" s="15" t="s">
        <v>214</v>
      </c>
      <c r="AW3246" s="15" t="s">
        <v>36</v>
      </c>
      <c r="AX3246" s="15" t="s">
        <v>88</v>
      </c>
      <c r="AY3246" s="283" t="s">
        <v>215</v>
      </c>
    </row>
    <row r="3247" s="2" customFormat="1" ht="16.5" customHeight="1">
      <c r="A3247" s="39"/>
      <c r="B3247" s="40"/>
      <c r="C3247" s="295" t="s">
        <v>3196</v>
      </c>
      <c r="D3247" s="295" t="s">
        <v>539</v>
      </c>
      <c r="E3247" s="296" t="s">
        <v>3197</v>
      </c>
      <c r="F3247" s="297" t="s">
        <v>3198</v>
      </c>
      <c r="G3247" s="298" t="s">
        <v>523</v>
      </c>
      <c r="H3247" s="299">
        <v>146.00399999999999</v>
      </c>
      <c r="I3247" s="300"/>
      <c r="J3247" s="301">
        <f>ROUND(I3247*H3247,2)</f>
        <v>0</v>
      </c>
      <c r="K3247" s="297" t="s">
        <v>359</v>
      </c>
      <c r="L3247" s="302"/>
      <c r="M3247" s="303" t="s">
        <v>1</v>
      </c>
      <c r="N3247" s="304" t="s">
        <v>46</v>
      </c>
      <c r="O3247" s="92"/>
      <c r="P3247" s="229">
        <f>O3247*H3247</f>
        <v>0</v>
      </c>
      <c r="Q3247" s="229">
        <v>0.01</v>
      </c>
      <c r="R3247" s="229">
        <f>Q3247*H3247</f>
        <v>1.46004</v>
      </c>
      <c r="S3247" s="229">
        <v>0</v>
      </c>
      <c r="T3247" s="230">
        <f>S3247*H3247</f>
        <v>0</v>
      </c>
      <c r="U3247" s="39"/>
      <c r="V3247" s="39"/>
      <c r="W3247" s="39"/>
      <c r="X3247" s="39"/>
      <c r="Y3247" s="39"/>
      <c r="Z3247" s="39"/>
      <c r="AA3247" s="39"/>
      <c r="AB3247" s="39"/>
      <c r="AC3247" s="39"/>
      <c r="AD3247" s="39"/>
      <c r="AE3247" s="39"/>
      <c r="AR3247" s="231" t="s">
        <v>676</v>
      </c>
      <c r="AT3247" s="231" t="s">
        <v>539</v>
      </c>
      <c r="AU3247" s="231" t="s">
        <v>90</v>
      </c>
      <c r="AY3247" s="18" t="s">
        <v>215</v>
      </c>
      <c r="BE3247" s="232">
        <f>IF(N3247="základní",J3247,0)</f>
        <v>0</v>
      </c>
      <c r="BF3247" s="232">
        <f>IF(N3247="snížená",J3247,0)</f>
        <v>0</v>
      </c>
      <c r="BG3247" s="232">
        <f>IF(N3247="zákl. přenesená",J3247,0)</f>
        <v>0</v>
      </c>
      <c r="BH3247" s="232">
        <f>IF(N3247="sníž. přenesená",J3247,0)</f>
        <v>0</v>
      </c>
      <c r="BI3247" s="232">
        <f>IF(N3247="nulová",J3247,0)</f>
        <v>0</v>
      </c>
      <c r="BJ3247" s="18" t="s">
        <v>88</v>
      </c>
      <c r="BK3247" s="232">
        <f>ROUND(I3247*H3247,2)</f>
        <v>0</v>
      </c>
      <c r="BL3247" s="18" t="s">
        <v>291</v>
      </c>
      <c r="BM3247" s="231" t="s">
        <v>3199</v>
      </c>
    </row>
    <row r="3248" s="2" customFormat="1">
      <c r="A3248" s="39"/>
      <c r="B3248" s="40"/>
      <c r="C3248" s="41"/>
      <c r="D3248" s="233" t="s">
        <v>221</v>
      </c>
      <c r="E3248" s="41"/>
      <c r="F3248" s="234" t="s">
        <v>3198</v>
      </c>
      <c r="G3248" s="41"/>
      <c r="H3248" s="41"/>
      <c r="I3248" s="235"/>
      <c r="J3248" s="41"/>
      <c r="K3248" s="41"/>
      <c r="L3248" s="45"/>
      <c r="M3248" s="236"/>
      <c r="N3248" s="237"/>
      <c r="O3248" s="92"/>
      <c r="P3248" s="92"/>
      <c r="Q3248" s="92"/>
      <c r="R3248" s="92"/>
      <c r="S3248" s="92"/>
      <c r="T3248" s="93"/>
      <c r="U3248" s="39"/>
      <c r="V3248" s="39"/>
      <c r="W3248" s="39"/>
      <c r="X3248" s="39"/>
      <c r="Y3248" s="39"/>
      <c r="Z3248" s="39"/>
      <c r="AA3248" s="39"/>
      <c r="AB3248" s="39"/>
      <c r="AC3248" s="39"/>
      <c r="AD3248" s="39"/>
      <c r="AE3248" s="39"/>
      <c r="AT3248" s="18" t="s">
        <v>221</v>
      </c>
      <c r="AU3248" s="18" t="s">
        <v>90</v>
      </c>
    </row>
    <row r="3249" s="14" customFormat="1">
      <c r="A3249" s="14"/>
      <c r="B3249" s="262"/>
      <c r="C3249" s="263"/>
      <c r="D3249" s="233" t="s">
        <v>364</v>
      </c>
      <c r="E3249" s="264" t="s">
        <v>1</v>
      </c>
      <c r="F3249" s="265" t="s">
        <v>3200</v>
      </c>
      <c r="G3249" s="263"/>
      <c r="H3249" s="266">
        <v>146.00399999999999</v>
      </c>
      <c r="I3249" s="267"/>
      <c r="J3249" s="263"/>
      <c r="K3249" s="263"/>
      <c r="L3249" s="268"/>
      <c r="M3249" s="269"/>
      <c r="N3249" s="270"/>
      <c r="O3249" s="270"/>
      <c r="P3249" s="270"/>
      <c r="Q3249" s="270"/>
      <c r="R3249" s="270"/>
      <c r="S3249" s="270"/>
      <c r="T3249" s="271"/>
      <c r="U3249" s="14"/>
      <c r="V3249" s="14"/>
      <c r="W3249" s="14"/>
      <c r="X3249" s="14"/>
      <c r="Y3249" s="14"/>
      <c r="Z3249" s="14"/>
      <c r="AA3249" s="14"/>
      <c r="AB3249" s="14"/>
      <c r="AC3249" s="14"/>
      <c r="AD3249" s="14"/>
      <c r="AE3249" s="14"/>
      <c r="AT3249" s="272" t="s">
        <v>364</v>
      </c>
      <c r="AU3249" s="272" t="s">
        <v>90</v>
      </c>
      <c r="AV3249" s="14" t="s">
        <v>90</v>
      </c>
      <c r="AW3249" s="14" t="s">
        <v>36</v>
      </c>
      <c r="AX3249" s="14" t="s">
        <v>81</v>
      </c>
      <c r="AY3249" s="272" t="s">
        <v>215</v>
      </c>
    </row>
    <row r="3250" s="15" customFormat="1">
      <c r="A3250" s="15"/>
      <c r="B3250" s="273"/>
      <c r="C3250" s="274"/>
      <c r="D3250" s="233" t="s">
        <v>364</v>
      </c>
      <c r="E3250" s="275" t="s">
        <v>1</v>
      </c>
      <c r="F3250" s="276" t="s">
        <v>368</v>
      </c>
      <c r="G3250" s="274"/>
      <c r="H3250" s="277">
        <v>146.00399999999999</v>
      </c>
      <c r="I3250" s="278"/>
      <c r="J3250" s="274"/>
      <c r="K3250" s="274"/>
      <c r="L3250" s="279"/>
      <c r="M3250" s="280"/>
      <c r="N3250" s="281"/>
      <c r="O3250" s="281"/>
      <c r="P3250" s="281"/>
      <c r="Q3250" s="281"/>
      <c r="R3250" s="281"/>
      <c r="S3250" s="281"/>
      <c r="T3250" s="282"/>
      <c r="U3250" s="15"/>
      <c r="V3250" s="15"/>
      <c r="W3250" s="15"/>
      <c r="X3250" s="15"/>
      <c r="Y3250" s="15"/>
      <c r="Z3250" s="15"/>
      <c r="AA3250" s="15"/>
      <c r="AB3250" s="15"/>
      <c r="AC3250" s="15"/>
      <c r="AD3250" s="15"/>
      <c r="AE3250" s="15"/>
      <c r="AT3250" s="283" t="s">
        <v>364</v>
      </c>
      <c r="AU3250" s="283" t="s">
        <v>90</v>
      </c>
      <c r="AV3250" s="15" t="s">
        <v>214</v>
      </c>
      <c r="AW3250" s="15" t="s">
        <v>36</v>
      </c>
      <c r="AX3250" s="15" t="s">
        <v>88</v>
      </c>
      <c r="AY3250" s="283" t="s">
        <v>215</v>
      </c>
    </row>
    <row r="3251" s="2" customFormat="1" ht="21.75" customHeight="1">
      <c r="A3251" s="39"/>
      <c r="B3251" s="40"/>
      <c r="C3251" s="220" t="s">
        <v>3201</v>
      </c>
      <c r="D3251" s="220" t="s">
        <v>216</v>
      </c>
      <c r="E3251" s="221" t="s">
        <v>3202</v>
      </c>
      <c r="F3251" s="222" t="s">
        <v>3203</v>
      </c>
      <c r="G3251" s="223" t="s">
        <v>523</v>
      </c>
      <c r="H3251" s="224">
        <v>566.01099999999997</v>
      </c>
      <c r="I3251" s="225"/>
      <c r="J3251" s="226">
        <f>ROUND(I3251*H3251,2)</f>
        <v>0</v>
      </c>
      <c r="K3251" s="222" t="s">
        <v>359</v>
      </c>
      <c r="L3251" s="45"/>
      <c r="M3251" s="227" t="s">
        <v>1</v>
      </c>
      <c r="N3251" s="228" t="s">
        <v>46</v>
      </c>
      <c r="O3251" s="92"/>
      <c r="P3251" s="229">
        <f>O3251*H3251</f>
        <v>0</v>
      </c>
      <c r="Q3251" s="229">
        <v>6.9999999999999994E-05</v>
      </c>
      <c r="R3251" s="229">
        <f>Q3251*H3251</f>
        <v>0.039620769999999993</v>
      </c>
      <c r="S3251" s="229">
        <v>0</v>
      </c>
      <c r="T3251" s="230">
        <f>S3251*H3251</f>
        <v>0</v>
      </c>
      <c r="U3251" s="39"/>
      <c r="V3251" s="39"/>
      <c r="W3251" s="39"/>
      <c r="X3251" s="39"/>
      <c r="Y3251" s="39"/>
      <c r="Z3251" s="39"/>
      <c r="AA3251" s="39"/>
      <c r="AB3251" s="39"/>
      <c r="AC3251" s="39"/>
      <c r="AD3251" s="39"/>
      <c r="AE3251" s="39"/>
      <c r="AR3251" s="231" t="s">
        <v>291</v>
      </c>
      <c r="AT3251" s="231" t="s">
        <v>216</v>
      </c>
      <c r="AU3251" s="231" t="s">
        <v>90</v>
      </c>
      <c r="AY3251" s="18" t="s">
        <v>215</v>
      </c>
      <c r="BE3251" s="232">
        <f>IF(N3251="základní",J3251,0)</f>
        <v>0</v>
      </c>
      <c r="BF3251" s="232">
        <f>IF(N3251="snížená",J3251,0)</f>
        <v>0</v>
      </c>
      <c r="BG3251" s="232">
        <f>IF(N3251="zákl. přenesená",J3251,0)</f>
        <v>0</v>
      </c>
      <c r="BH3251" s="232">
        <f>IF(N3251="sníž. přenesená",J3251,0)</f>
        <v>0</v>
      </c>
      <c r="BI3251" s="232">
        <f>IF(N3251="nulová",J3251,0)</f>
        <v>0</v>
      </c>
      <c r="BJ3251" s="18" t="s">
        <v>88</v>
      </c>
      <c r="BK3251" s="232">
        <f>ROUND(I3251*H3251,2)</f>
        <v>0</v>
      </c>
      <c r="BL3251" s="18" t="s">
        <v>291</v>
      </c>
      <c r="BM3251" s="231" t="s">
        <v>3204</v>
      </c>
    </row>
    <row r="3252" s="2" customFormat="1">
      <c r="A3252" s="39"/>
      <c r="B3252" s="40"/>
      <c r="C3252" s="41"/>
      <c r="D3252" s="233" t="s">
        <v>221</v>
      </c>
      <c r="E3252" s="41"/>
      <c r="F3252" s="234" t="s">
        <v>3205</v>
      </c>
      <c r="G3252" s="41"/>
      <c r="H3252" s="41"/>
      <c r="I3252" s="235"/>
      <c r="J3252" s="41"/>
      <c r="K3252" s="41"/>
      <c r="L3252" s="45"/>
      <c r="M3252" s="236"/>
      <c r="N3252" s="237"/>
      <c r="O3252" s="92"/>
      <c r="P3252" s="92"/>
      <c r="Q3252" s="92"/>
      <c r="R3252" s="92"/>
      <c r="S3252" s="92"/>
      <c r="T3252" s="93"/>
      <c r="U3252" s="39"/>
      <c r="V3252" s="39"/>
      <c r="W3252" s="39"/>
      <c r="X3252" s="39"/>
      <c r="Y3252" s="39"/>
      <c r="Z3252" s="39"/>
      <c r="AA3252" s="39"/>
      <c r="AB3252" s="39"/>
      <c r="AC3252" s="39"/>
      <c r="AD3252" s="39"/>
      <c r="AE3252" s="39"/>
      <c r="AT3252" s="18" t="s">
        <v>221</v>
      </c>
      <c r="AU3252" s="18" t="s">
        <v>90</v>
      </c>
    </row>
    <row r="3253" s="2" customFormat="1">
      <c r="A3253" s="39"/>
      <c r="B3253" s="40"/>
      <c r="C3253" s="41"/>
      <c r="D3253" s="250" t="s">
        <v>362</v>
      </c>
      <c r="E3253" s="41"/>
      <c r="F3253" s="251" t="s">
        <v>3206</v>
      </c>
      <c r="G3253" s="41"/>
      <c r="H3253" s="41"/>
      <c r="I3253" s="235"/>
      <c r="J3253" s="41"/>
      <c r="K3253" s="41"/>
      <c r="L3253" s="45"/>
      <c r="M3253" s="236"/>
      <c r="N3253" s="237"/>
      <c r="O3253" s="92"/>
      <c r="P3253" s="92"/>
      <c r="Q3253" s="92"/>
      <c r="R3253" s="92"/>
      <c r="S3253" s="92"/>
      <c r="T3253" s="93"/>
      <c r="U3253" s="39"/>
      <c r="V3253" s="39"/>
      <c r="W3253" s="39"/>
      <c r="X3253" s="39"/>
      <c r="Y3253" s="39"/>
      <c r="Z3253" s="39"/>
      <c r="AA3253" s="39"/>
      <c r="AB3253" s="39"/>
      <c r="AC3253" s="39"/>
      <c r="AD3253" s="39"/>
      <c r="AE3253" s="39"/>
      <c r="AT3253" s="18" t="s">
        <v>362</v>
      </c>
      <c r="AU3253" s="18" t="s">
        <v>90</v>
      </c>
    </row>
    <row r="3254" s="13" customFormat="1">
      <c r="A3254" s="13"/>
      <c r="B3254" s="252"/>
      <c r="C3254" s="253"/>
      <c r="D3254" s="233" t="s">
        <v>364</v>
      </c>
      <c r="E3254" s="254" t="s">
        <v>1</v>
      </c>
      <c r="F3254" s="255" t="s">
        <v>1625</v>
      </c>
      <c r="G3254" s="253"/>
      <c r="H3254" s="254" t="s">
        <v>1</v>
      </c>
      <c r="I3254" s="256"/>
      <c r="J3254" s="253"/>
      <c r="K3254" s="253"/>
      <c r="L3254" s="257"/>
      <c r="M3254" s="258"/>
      <c r="N3254" s="259"/>
      <c r="O3254" s="259"/>
      <c r="P3254" s="259"/>
      <c r="Q3254" s="259"/>
      <c r="R3254" s="259"/>
      <c r="S3254" s="259"/>
      <c r="T3254" s="260"/>
      <c r="U3254" s="13"/>
      <c r="V3254" s="13"/>
      <c r="W3254" s="13"/>
      <c r="X3254" s="13"/>
      <c r="Y3254" s="13"/>
      <c r="Z3254" s="13"/>
      <c r="AA3254" s="13"/>
      <c r="AB3254" s="13"/>
      <c r="AC3254" s="13"/>
      <c r="AD3254" s="13"/>
      <c r="AE3254" s="13"/>
      <c r="AT3254" s="261" t="s">
        <v>364</v>
      </c>
      <c r="AU3254" s="261" t="s">
        <v>90</v>
      </c>
      <c r="AV3254" s="13" t="s">
        <v>88</v>
      </c>
      <c r="AW3254" s="13" t="s">
        <v>36</v>
      </c>
      <c r="AX3254" s="13" t="s">
        <v>81</v>
      </c>
      <c r="AY3254" s="261" t="s">
        <v>215</v>
      </c>
    </row>
    <row r="3255" s="13" customFormat="1">
      <c r="A3255" s="13"/>
      <c r="B3255" s="252"/>
      <c r="C3255" s="253"/>
      <c r="D3255" s="233" t="s">
        <v>364</v>
      </c>
      <c r="E3255" s="254" t="s">
        <v>1</v>
      </c>
      <c r="F3255" s="255" t="s">
        <v>1626</v>
      </c>
      <c r="G3255" s="253"/>
      <c r="H3255" s="254" t="s">
        <v>1</v>
      </c>
      <c r="I3255" s="256"/>
      <c r="J3255" s="253"/>
      <c r="K3255" s="253"/>
      <c r="L3255" s="257"/>
      <c r="M3255" s="258"/>
      <c r="N3255" s="259"/>
      <c r="O3255" s="259"/>
      <c r="P3255" s="259"/>
      <c r="Q3255" s="259"/>
      <c r="R3255" s="259"/>
      <c r="S3255" s="259"/>
      <c r="T3255" s="260"/>
      <c r="U3255" s="13"/>
      <c r="V3255" s="13"/>
      <c r="W3255" s="13"/>
      <c r="X3255" s="13"/>
      <c r="Y3255" s="13"/>
      <c r="Z3255" s="13"/>
      <c r="AA3255" s="13"/>
      <c r="AB3255" s="13"/>
      <c r="AC3255" s="13"/>
      <c r="AD3255" s="13"/>
      <c r="AE3255" s="13"/>
      <c r="AT3255" s="261" t="s">
        <v>364</v>
      </c>
      <c r="AU3255" s="261" t="s">
        <v>90</v>
      </c>
      <c r="AV3255" s="13" t="s">
        <v>88</v>
      </c>
      <c r="AW3255" s="13" t="s">
        <v>36</v>
      </c>
      <c r="AX3255" s="13" t="s">
        <v>81</v>
      </c>
      <c r="AY3255" s="261" t="s">
        <v>215</v>
      </c>
    </row>
    <row r="3256" s="13" customFormat="1">
      <c r="A3256" s="13"/>
      <c r="B3256" s="252"/>
      <c r="C3256" s="253"/>
      <c r="D3256" s="233" t="s">
        <v>364</v>
      </c>
      <c r="E3256" s="254" t="s">
        <v>1</v>
      </c>
      <c r="F3256" s="255" t="s">
        <v>389</v>
      </c>
      <c r="G3256" s="253"/>
      <c r="H3256" s="254" t="s">
        <v>1</v>
      </c>
      <c r="I3256" s="256"/>
      <c r="J3256" s="253"/>
      <c r="K3256" s="253"/>
      <c r="L3256" s="257"/>
      <c r="M3256" s="258"/>
      <c r="N3256" s="259"/>
      <c r="O3256" s="259"/>
      <c r="P3256" s="259"/>
      <c r="Q3256" s="259"/>
      <c r="R3256" s="259"/>
      <c r="S3256" s="259"/>
      <c r="T3256" s="260"/>
      <c r="U3256" s="13"/>
      <c r="V3256" s="13"/>
      <c r="W3256" s="13"/>
      <c r="X3256" s="13"/>
      <c r="Y3256" s="13"/>
      <c r="Z3256" s="13"/>
      <c r="AA3256" s="13"/>
      <c r="AB3256" s="13"/>
      <c r="AC3256" s="13"/>
      <c r="AD3256" s="13"/>
      <c r="AE3256" s="13"/>
      <c r="AT3256" s="261" t="s">
        <v>364</v>
      </c>
      <c r="AU3256" s="261" t="s">
        <v>90</v>
      </c>
      <c r="AV3256" s="13" t="s">
        <v>88</v>
      </c>
      <c r="AW3256" s="13" t="s">
        <v>36</v>
      </c>
      <c r="AX3256" s="13" t="s">
        <v>81</v>
      </c>
      <c r="AY3256" s="261" t="s">
        <v>215</v>
      </c>
    </row>
    <row r="3257" s="14" customFormat="1">
      <c r="A3257" s="14"/>
      <c r="B3257" s="262"/>
      <c r="C3257" s="263"/>
      <c r="D3257" s="233" t="s">
        <v>364</v>
      </c>
      <c r="E3257" s="264" t="s">
        <v>1</v>
      </c>
      <c r="F3257" s="265" t="s">
        <v>1627</v>
      </c>
      <c r="G3257" s="263"/>
      <c r="H3257" s="266">
        <v>81.182000000000002</v>
      </c>
      <c r="I3257" s="267"/>
      <c r="J3257" s="263"/>
      <c r="K3257" s="263"/>
      <c r="L3257" s="268"/>
      <c r="M3257" s="269"/>
      <c r="N3257" s="270"/>
      <c r="O3257" s="270"/>
      <c r="P3257" s="270"/>
      <c r="Q3257" s="270"/>
      <c r="R3257" s="270"/>
      <c r="S3257" s="270"/>
      <c r="T3257" s="271"/>
      <c r="U3257" s="14"/>
      <c r="V3257" s="14"/>
      <c r="W3257" s="14"/>
      <c r="X3257" s="14"/>
      <c r="Y3257" s="14"/>
      <c r="Z3257" s="14"/>
      <c r="AA3257" s="14"/>
      <c r="AB3257" s="14"/>
      <c r="AC3257" s="14"/>
      <c r="AD3257" s="14"/>
      <c r="AE3257" s="14"/>
      <c r="AT3257" s="272" t="s">
        <v>364</v>
      </c>
      <c r="AU3257" s="272" t="s">
        <v>90</v>
      </c>
      <c r="AV3257" s="14" t="s">
        <v>90</v>
      </c>
      <c r="AW3257" s="14" t="s">
        <v>36</v>
      </c>
      <c r="AX3257" s="14" t="s">
        <v>81</v>
      </c>
      <c r="AY3257" s="272" t="s">
        <v>215</v>
      </c>
    </row>
    <row r="3258" s="14" customFormat="1">
      <c r="A3258" s="14"/>
      <c r="B3258" s="262"/>
      <c r="C3258" s="263"/>
      <c r="D3258" s="233" t="s">
        <v>364</v>
      </c>
      <c r="E3258" s="264" t="s">
        <v>1</v>
      </c>
      <c r="F3258" s="265" t="s">
        <v>1628</v>
      </c>
      <c r="G3258" s="263"/>
      <c r="H3258" s="266">
        <v>101.934</v>
      </c>
      <c r="I3258" s="267"/>
      <c r="J3258" s="263"/>
      <c r="K3258" s="263"/>
      <c r="L3258" s="268"/>
      <c r="M3258" s="269"/>
      <c r="N3258" s="270"/>
      <c r="O3258" s="270"/>
      <c r="P3258" s="270"/>
      <c r="Q3258" s="270"/>
      <c r="R3258" s="270"/>
      <c r="S3258" s="270"/>
      <c r="T3258" s="271"/>
      <c r="U3258" s="14"/>
      <c r="V3258" s="14"/>
      <c r="W3258" s="14"/>
      <c r="X3258" s="14"/>
      <c r="Y3258" s="14"/>
      <c r="Z3258" s="14"/>
      <c r="AA3258" s="14"/>
      <c r="AB3258" s="14"/>
      <c r="AC3258" s="14"/>
      <c r="AD3258" s="14"/>
      <c r="AE3258" s="14"/>
      <c r="AT3258" s="272" t="s">
        <v>364</v>
      </c>
      <c r="AU3258" s="272" t="s">
        <v>90</v>
      </c>
      <c r="AV3258" s="14" t="s">
        <v>90</v>
      </c>
      <c r="AW3258" s="14" t="s">
        <v>36</v>
      </c>
      <c r="AX3258" s="14" t="s">
        <v>81</v>
      </c>
      <c r="AY3258" s="272" t="s">
        <v>215</v>
      </c>
    </row>
    <row r="3259" s="14" customFormat="1">
      <c r="A3259" s="14"/>
      <c r="B3259" s="262"/>
      <c r="C3259" s="263"/>
      <c r="D3259" s="233" t="s">
        <v>364</v>
      </c>
      <c r="E3259" s="264" t="s">
        <v>1</v>
      </c>
      <c r="F3259" s="265" t="s">
        <v>1629</v>
      </c>
      <c r="G3259" s="263"/>
      <c r="H3259" s="266">
        <v>97.5</v>
      </c>
      <c r="I3259" s="267"/>
      <c r="J3259" s="263"/>
      <c r="K3259" s="263"/>
      <c r="L3259" s="268"/>
      <c r="M3259" s="269"/>
      <c r="N3259" s="270"/>
      <c r="O3259" s="270"/>
      <c r="P3259" s="270"/>
      <c r="Q3259" s="270"/>
      <c r="R3259" s="270"/>
      <c r="S3259" s="270"/>
      <c r="T3259" s="271"/>
      <c r="U3259" s="14"/>
      <c r="V3259" s="14"/>
      <c r="W3259" s="14"/>
      <c r="X3259" s="14"/>
      <c r="Y3259" s="14"/>
      <c r="Z3259" s="14"/>
      <c r="AA3259" s="14"/>
      <c r="AB3259" s="14"/>
      <c r="AC3259" s="14"/>
      <c r="AD3259" s="14"/>
      <c r="AE3259" s="14"/>
      <c r="AT3259" s="272" t="s">
        <v>364</v>
      </c>
      <c r="AU3259" s="272" t="s">
        <v>90</v>
      </c>
      <c r="AV3259" s="14" t="s">
        <v>90</v>
      </c>
      <c r="AW3259" s="14" t="s">
        <v>36</v>
      </c>
      <c r="AX3259" s="14" t="s">
        <v>81</v>
      </c>
      <c r="AY3259" s="272" t="s">
        <v>215</v>
      </c>
    </row>
    <row r="3260" s="14" customFormat="1">
      <c r="A3260" s="14"/>
      <c r="B3260" s="262"/>
      <c r="C3260" s="263"/>
      <c r="D3260" s="233" t="s">
        <v>364</v>
      </c>
      <c r="E3260" s="264" t="s">
        <v>1</v>
      </c>
      <c r="F3260" s="265" t="s">
        <v>824</v>
      </c>
      <c r="G3260" s="263"/>
      <c r="H3260" s="266">
        <v>-29.699999999999999</v>
      </c>
      <c r="I3260" s="267"/>
      <c r="J3260" s="263"/>
      <c r="K3260" s="263"/>
      <c r="L3260" s="268"/>
      <c r="M3260" s="269"/>
      <c r="N3260" s="270"/>
      <c r="O3260" s="270"/>
      <c r="P3260" s="270"/>
      <c r="Q3260" s="270"/>
      <c r="R3260" s="270"/>
      <c r="S3260" s="270"/>
      <c r="T3260" s="271"/>
      <c r="U3260" s="14"/>
      <c r="V3260" s="14"/>
      <c r="W3260" s="14"/>
      <c r="X3260" s="14"/>
      <c r="Y3260" s="14"/>
      <c r="Z3260" s="14"/>
      <c r="AA3260" s="14"/>
      <c r="AB3260" s="14"/>
      <c r="AC3260" s="14"/>
      <c r="AD3260" s="14"/>
      <c r="AE3260" s="14"/>
      <c r="AT3260" s="272" t="s">
        <v>364</v>
      </c>
      <c r="AU3260" s="272" t="s">
        <v>90</v>
      </c>
      <c r="AV3260" s="14" t="s">
        <v>90</v>
      </c>
      <c r="AW3260" s="14" t="s">
        <v>36</v>
      </c>
      <c r="AX3260" s="14" t="s">
        <v>81</v>
      </c>
      <c r="AY3260" s="272" t="s">
        <v>215</v>
      </c>
    </row>
    <row r="3261" s="14" customFormat="1">
      <c r="A3261" s="14"/>
      <c r="B3261" s="262"/>
      <c r="C3261" s="263"/>
      <c r="D3261" s="233" t="s">
        <v>364</v>
      </c>
      <c r="E3261" s="264" t="s">
        <v>1</v>
      </c>
      <c r="F3261" s="265" t="s">
        <v>825</v>
      </c>
      <c r="G3261" s="263"/>
      <c r="H3261" s="266">
        <v>-3.8399999999999999</v>
      </c>
      <c r="I3261" s="267"/>
      <c r="J3261" s="263"/>
      <c r="K3261" s="263"/>
      <c r="L3261" s="268"/>
      <c r="M3261" s="269"/>
      <c r="N3261" s="270"/>
      <c r="O3261" s="270"/>
      <c r="P3261" s="270"/>
      <c r="Q3261" s="270"/>
      <c r="R3261" s="270"/>
      <c r="S3261" s="270"/>
      <c r="T3261" s="271"/>
      <c r="U3261" s="14"/>
      <c r="V3261" s="14"/>
      <c r="W3261" s="14"/>
      <c r="X3261" s="14"/>
      <c r="Y3261" s="14"/>
      <c r="Z3261" s="14"/>
      <c r="AA3261" s="14"/>
      <c r="AB3261" s="14"/>
      <c r="AC3261" s="14"/>
      <c r="AD3261" s="14"/>
      <c r="AE3261" s="14"/>
      <c r="AT3261" s="272" t="s">
        <v>364</v>
      </c>
      <c r="AU3261" s="272" t="s">
        <v>90</v>
      </c>
      <c r="AV3261" s="14" t="s">
        <v>90</v>
      </c>
      <c r="AW3261" s="14" t="s">
        <v>36</v>
      </c>
      <c r="AX3261" s="14" t="s">
        <v>81</v>
      </c>
      <c r="AY3261" s="272" t="s">
        <v>215</v>
      </c>
    </row>
    <row r="3262" s="14" customFormat="1">
      <c r="A3262" s="14"/>
      <c r="B3262" s="262"/>
      <c r="C3262" s="263"/>
      <c r="D3262" s="233" t="s">
        <v>364</v>
      </c>
      <c r="E3262" s="264" t="s">
        <v>1</v>
      </c>
      <c r="F3262" s="265" t="s">
        <v>826</v>
      </c>
      <c r="G3262" s="263"/>
      <c r="H3262" s="266">
        <v>-7.6799999999999997</v>
      </c>
      <c r="I3262" s="267"/>
      <c r="J3262" s="263"/>
      <c r="K3262" s="263"/>
      <c r="L3262" s="268"/>
      <c r="M3262" s="269"/>
      <c r="N3262" s="270"/>
      <c r="O3262" s="270"/>
      <c r="P3262" s="270"/>
      <c r="Q3262" s="270"/>
      <c r="R3262" s="270"/>
      <c r="S3262" s="270"/>
      <c r="T3262" s="271"/>
      <c r="U3262" s="14"/>
      <c r="V3262" s="14"/>
      <c r="W3262" s="14"/>
      <c r="X3262" s="14"/>
      <c r="Y3262" s="14"/>
      <c r="Z3262" s="14"/>
      <c r="AA3262" s="14"/>
      <c r="AB3262" s="14"/>
      <c r="AC3262" s="14"/>
      <c r="AD3262" s="14"/>
      <c r="AE3262" s="14"/>
      <c r="AT3262" s="272" t="s">
        <v>364</v>
      </c>
      <c r="AU3262" s="272" t="s">
        <v>90</v>
      </c>
      <c r="AV3262" s="14" t="s">
        <v>90</v>
      </c>
      <c r="AW3262" s="14" t="s">
        <v>36</v>
      </c>
      <c r="AX3262" s="14" t="s">
        <v>81</v>
      </c>
      <c r="AY3262" s="272" t="s">
        <v>215</v>
      </c>
    </row>
    <row r="3263" s="14" customFormat="1">
      <c r="A3263" s="14"/>
      <c r="B3263" s="262"/>
      <c r="C3263" s="263"/>
      <c r="D3263" s="233" t="s">
        <v>364</v>
      </c>
      <c r="E3263" s="264" t="s">
        <v>1</v>
      </c>
      <c r="F3263" s="265" t="s">
        <v>827</v>
      </c>
      <c r="G3263" s="263"/>
      <c r="H3263" s="266">
        <v>-1.5600000000000001</v>
      </c>
      <c r="I3263" s="267"/>
      <c r="J3263" s="263"/>
      <c r="K3263" s="263"/>
      <c r="L3263" s="268"/>
      <c r="M3263" s="269"/>
      <c r="N3263" s="270"/>
      <c r="O3263" s="270"/>
      <c r="P3263" s="270"/>
      <c r="Q3263" s="270"/>
      <c r="R3263" s="270"/>
      <c r="S3263" s="270"/>
      <c r="T3263" s="271"/>
      <c r="U3263" s="14"/>
      <c r="V3263" s="14"/>
      <c r="W3263" s="14"/>
      <c r="X3263" s="14"/>
      <c r="Y3263" s="14"/>
      <c r="Z3263" s="14"/>
      <c r="AA3263" s="14"/>
      <c r="AB3263" s="14"/>
      <c r="AC3263" s="14"/>
      <c r="AD3263" s="14"/>
      <c r="AE3263" s="14"/>
      <c r="AT3263" s="272" t="s">
        <v>364</v>
      </c>
      <c r="AU3263" s="272" t="s">
        <v>90</v>
      </c>
      <c r="AV3263" s="14" t="s">
        <v>90</v>
      </c>
      <c r="AW3263" s="14" t="s">
        <v>36</v>
      </c>
      <c r="AX3263" s="14" t="s">
        <v>81</v>
      </c>
      <c r="AY3263" s="272" t="s">
        <v>215</v>
      </c>
    </row>
    <row r="3264" s="14" customFormat="1">
      <c r="A3264" s="14"/>
      <c r="B3264" s="262"/>
      <c r="C3264" s="263"/>
      <c r="D3264" s="233" t="s">
        <v>364</v>
      </c>
      <c r="E3264" s="264" t="s">
        <v>1</v>
      </c>
      <c r="F3264" s="265" t="s">
        <v>828</v>
      </c>
      <c r="G3264" s="263"/>
      <c r="H3264" s="266">
        <v>-0.78000000000000003</v>
      </c>
      <c r="I3264" s="267"/>
      <c r="J3264" s="263"/>
      <c r="K3264" s="263"/>
      <c r="L3264" s="268"/>
      <c r="M3264" s="269"/>
      <c r="N3264" s="270"/>
      <c r="O3264" s="270"/>
      <c r="P3264" s="270"/>
      <c r="Q3264" s="270"/>
      <c r="R3264" s="270"/>
      <c r="S3264" s="270"/>
      <c r="T3264" s="271"/>
      <c r="U3264" s="14"/>
      <c r="V3264" s="14"/>
      <c r="W3264" s="14"/>
      <c r="X3264" s="14"/>
      <c r="Y3264" s="14"/>
      <c r="Z3264" s="14"/>
      <c r="AA3264" s="14"/>
      <c r="AB3264" s="14"/>
      <c r="AC3264" s="14"/>
      <c r="AD3264" s="14"/>
      <c r="AE3264" s="14"/>
      <c r="AT3264" s="272" t="s">
        <v>364</v>
      </c>
      <c r="AU3264" s="272" t="s">
        <v>90</v>
      </c>
      <c r="AV3264" s="14" t="s">
        <v>90</v>
      </c>
      <c r="AW3264" s="14" t="s">
        <v>36</v>
      </c>
      <c r="AX3264" s="14" t="s">
        <v>81</v>
      </c>
      <c r="AY3264" s="272" t="s">
        <v>215</v>
      </c>
    </row>
    <row r="3265" s="13" customFormat="1">
      <c r="A3265" s="13"/>
      <c r="B3265" s="252"/>
      <c r="C3265" s="253"/>
      <c r="D3265" s="233" t="s">
        <v>364</v>
      </c>
      <c r="E3265" s="254" t="s">
        <v>1</v>
      </c>
      <c r="F3265" s="255" t="s">
        <v>401</v>
      </c>
      <c r="G3265" s="253"/>
      <c r="H3265" s="254" t="s">
        <v>1</v>
      </c>
      <c r="I3265" s="256"/>
      <c r="J3265" s="253"/>
      <c r="K3265" s="253"/>
      <c r="L3265" s="257"/>
      <c r="M3265" s="258"/>
      <c r="N3265" s="259"/>
      <c r="O3265" s="259"/>
      <c r="P3265" s="259"/>
      <c r="Q3265" s="259"/>
      <c r="R3265" s="259"/>
      <c r="S3265" s="259"/>
      <c r="T3265" s="260"/>
      <c r="U3265" s="13"/>
      <c r="V3265" s="13"/>
      <c r="W3265" s="13"/>
      <c r="X3265" s="13"/>
      <c r="Y3265" s="13"/>
      <c r="Z3265" s="13"/>
      <c r="AA3265" s="13"/>
      <c r="AB3265" s="13"/>
      <c r="AC3265" s="13"/>
      <c r="AD3265" s="13"/>
      <c r="AE3265" s="13"/>
      <c r="AT3265" s="261" t="s">
        <v>364</v>
      </c>
      <c r="AU3265" s="261" t="s">
        <v>90</v>
      </c>
      <c r="AV3265" s="13" t="s">
        <v>88</v>
      </c>
      <c r="AW3265" s="13" t="s">
        <v>36</v>
      </c>
      <c r="AX3265" s="13" t="s">
        <v>81</v>
      </c>
      <c r="AY3265" s="261" t="s">
        <v>215</v>
      </c>
    </row>
    <row r="3266" s="14" customFormat="1">
      <c r="A3266" s="14"/>
      <c r="B3266" s="262"/>
      <c r="C3266" s="263"/>
      <c r="D3266" s="233" t="s">
        <v>364</v>
      </c>
      <c r="E3266" s="264" t="s">
        <v>1</v>
      </c>
      <c r="F3266" s="265" t="s">
        <v>1630</v>
      </c>
      <c r="G3266" s="263"/>
      <c r="H3266" s="266">
        <v>88.051000000000002</v>
      </c>
      <c r="I3266" s="267"/>
      <c r="J3266" s="263"/>
      <c r="K3266" s="263"/>
      <c r="L3266" s="268"/>
      <c r="M3266" s="269"/>
      <c r="N3266" s="270"/>
      <c r="O3266" s="270"/>
      <c r="P3266" s="270"/>
      <c r="Q3266" s="270"/>
      <c r="R3266" s="270"/>
      <c r="S3266" s="270"/>
      <c r="T3266" s="271"/>
      <c r="U3266" s="14"/>
      <c r="V3266" s="14"/>
      <c r="W3266" s="14"/>
      <c r="X3266" s="14"/>
      <c r="Y3266" s="14"/>
      <c r="Z3266" s="14"/>
      <c r="AA3266" s="14"/>
      <c r="AB3266" s="14"/>
      <c r="AC3266" s="14"/>
      <c r="AD3266" s="14"/>
      <c r="AE3266" s="14"/>
      <c r="AT3266" s="272" t="s">
        <v>364</v>
      </c>
      <c r="AU3266" s="272" t="s">
        <v>90</v>
      </c>
      <c r="AV3266" s="14" t="s">
        <v>90</v>
      </c>
      <c r="AW3266" s="14" t="s">
        <v>36</v>
      </c>
      <c r="AX3266" s="14" t="s">
        <v>81</v>
      </c>
      <c r="AY3266" s="272" t="s">
        <v>215</v>
      </c>
    </row>
    <row r="3267" s="14" customFormat="1">
      <c r="A3267" s="14"/>
      <c r="B3267" s="262"/>
      <c r="C3267" s="263"/>
      <c r="D3267" s="233" t="s">
        <v>364</v>
      </c>
      <c r="E3267" s="264" t="s">
        <v>1</v>
      </c>
      <c r="F3267" s="265" t="s">
        <v>1628</v>
      </c>
      <c r="G3267" s="263"/>
      <c r="H3267" s="266">
        <v>101.934</v>
      </c>
      <c r="I3267" s="267"/>
      <c r="J3267" s="263"/>
      <c r="K3267" s="263"/>
      <c r="L3267" s="268"/>
      <c r="M3267" s="269"/>
      <c r="N3267" s="270"/>
      <c r="O3267" s="270"/>
      <c r="P3267" s="270"/>
      <c r="Q3267" s="270"/>
      <c r="R3267" s="270"/>
      <c r="S3267" s="270"/>
      <c r="T3267" s="271"/>
      <c r="U3267" s="14"/>
      <c r="V3267" s="14"/>
      <c r="W3267" s="14"/>
      <c r="X3267" s="14"/>
      <c r="Y3267" s="14"/>
      <c r="Z3267" s="14"/>
      <c r="AA3267" s="14"/>
      <c r="AB3267" s="14"/>
      <c r="AC3267" s="14"/>
      <c r="AD3267" s="14"/>
      <c r="AE3267" s="14"/>
      <c r="AT3267" s="272" t="s">
        <v>364</v>
      </c>
      <c r="AU3267" s="272" t="s">
        <v>90</v>
      </c>
      <c r="AV3267" s="14" t="s">
        <v>90</v>
      </c>
      <c r="AW3267" s="14" t="s">
        <v>36</v>
      </c>
      <c r="AX3267" s="14" t="s">
        <v>81</v>
      </c>
      <c r="AY3267" s="272" t="s">
        <v>215</v>
      </c>
    </row>
    <row r="3268" s="14" customFormat="1">
      <c r="A3268" s="14"/>
      <c r="B3268" s="262"/>
      <c r="C3268" s="263"/>
      <c r="D3268" s="233" t="s">
        <v>364</v>
      </c>
      <c r="E3268" s="264" t="s">
        <v>1</v>
      </c>
      <c r="F3268" s="265" t="s">
        <v>1631</v>
      </c>
      <c r="G3268" s="263"/>
      <c r="H3268" s="266">
        <v>182.5</v>
      </c>
      <c r="I3268" s="267"/>
      <c r="J3268" s="263"/>
      <c r="K3268" s="263"/>
      <c r="L3268" s="268"/>
      <c r="M3268" s="269"/>
      <c r="N3268" s="270"/>
      <c r="O3268" s="270"/>
      <c r="P3268" s="270"/>
      <c r="Q3268" s="270"/>
      <c r="R3268" s="270"/>
      <c r="S3268" s="270"/>
      <c r="T3268" s="271"/>
      <c r="U3268" s="14"/>
      <c r="V3268" s="14"/>
      <c r="W3268" s="14"/>
      <c r="X3268" s="14"/>
      <c r="Y3268" s="14"/>
      <c r="Z3268" s="14"/>
      <c r="AA3268" s="14"/>
      <c r="AB3268" s="14"/>
      <c r="AC3268" s="14"/>
      <c r="AD3268" s="14"/>
      <c r="AE3268" s="14"/>
      <c r="AT3268" s="272" t="s">
        <v>364</v>
      </c>
      <c r="AU3268" s="272" t="s">
        <v>90</v>
      </c>
      <c r="AV3268" s="14" t="s">
        <v>90</v>
      </c>
      <c r="AW3268" s="14" t="s">
        <v>36</v>
      </c>
      <c r="AX3268" s="14" t="s">
        <v>81</v>
      </c>
      <c r="AY3268" s="272" t="s">
        <v>215</v>
      </c>
    </row>
    <row r="3269" s="14" customFormat="1">
      <c r="A3269" s="14"/>
      <c r="B3269" s="262"/>
      <c r="C3269" s="263"/>
      <c r="D3269" s="233" t="s">
        <v>364</v>
      </c>
      <c r="E3269" s="264" t="s">
        <v>1</v>
      </c>
      <c r="F3269" s="265" t="s">
        <v>824</v>
      </c>
      <c r="G3269" s="263"/>
      <c r="H3269" s="266">
        <v>-29.699999999999999</v>
      </c>
      <c r="I3269" s="267"/>
      <c r="J3269" s="263"/>
      <c r="K3269" s="263"/>
      <c r="L3269" s="268"/>
      <c r="M3269" s="269"/>
      <c r="N3269" s="270"/>
      <c r="O3269" s="270"/>
      <c r="P3269" s="270"/>
      <c r="Q3269" s="270"/>
      <c r="R3269" s="270"/>
      <c r="S3269" s="270"/>
      <c r="T3269" s="271"/>
      <c r="U3269" s="14"/>
      <c r="V3269" s="14"/>
      <c r="W3269" s="14"/>
      <c r="X3269" s="14"/>
      <c r="Y3269" s="14"/>
      <c r="Z3269" s="14"/>
      <c r="AA3269" s="14"/>
      <c r="AB3269" s="14"/>
      <c r="AC3269" s="14"/>
      <c r="AD3269" s="14"/>
      <c r="AE3269" s="14"/>
      <c r="AT3269" s="272" t="s">
        <v>364</v>
      </c>
      <c r="AU3269" s="272" t="s">
        <v>90</v>
      </c>
      <c r="AV3269" s="14" t="s">
        <v>90</v>
      </c>
      <c r="AW3269" s="14" t="s">
        <v>36</v>
      </c>
      <c r="AX3269" s="14" t="s">
        <v>81</v>
      </c>
      <c r="AY3269" s="272" t="s">
        <v>215</v>
      </c>
    </row>
    <row r="3270" s="14" customFormat="1">
      <c r="A3270" s="14"/>
      <c r="B3270" s="262"/>
      <c r="C3270" s="263"/>
      <c r="D3270" s="233" t="s">
        <v>364</v>
      </c>
      <c r="E3270" s="264" t="s">
        <v>1</v>
      </c>
      <c r="F3270" s="265" t="s">
        <v>846</v>
      </c>
      <c r="G3270" s="263"/>
      <c r="H3270" s="266">
        <v>-1.8899999999999999</v>
      </c>
      <c r="I3270" s="267"/>
      <c r="J3270" s="263"/>
      <c r="K3270" s="263"/>
      <c r="L3270" s="268"/>
      <c r="M3270" s="269"/>
      <c r="N3270" s="270"/>
      <c r="O3270" s="270"/>
      <c r="P3270" s="270"/>
      <c r="Q3270" s="270"/>
      <c r="R3270" s="270"/>
      <c r="S3270" s="270"/>
      <c r="T3270" s="271"/>
      <c r="U3270" s="14"/>
      <c r="V3270" s="14"/>
      <c r="W3270" s="14"/>
      <c r="X3270" s="14"/>
      <c r="Y3270" s="14"/>
      <c r="Z3270" s="14"/>
      <c r="AA3270" s="14"/>
      <c r="AB3270" s="14"/>
      <c r="AC3270" s="14"/>
      <c r="AD3270" s="14"/>
      <c r="AE3270" s="14"/>
      <c r="AT3270" s="272" t="s">
        <v>364</v>
      </c>
      <c r="AU3270" s="272" t="s">
        <v>90</v>
      </c>
      <c r="AV3270" s="14" t="s">
        <v>90</v>
      </c>
      <c r="AW3270" s="14" t="s">
        <v>36</v>
      </c>
      <c r="AX3270" s="14" t="s">
        <v>81</v>
      </c>
      <c r="AY3270" s="272" t="s">
        <v>215</v>
      </c>
    </row>
    <row r="3271" s="14" customFormat="1">
      <c r="A3271" s="14"/>
      <c r="B3271" s="262"/>
      <c r="C3271" s="263"/>
      <c r="D3271" s="233" t="s">
        <v>364</v>
      </c>
      <c r="E3271" s="264" t="s">
        <v>1</v>
      </c>
      <c r="F3271" s="265" t="s">
        <v>844</v>
      </c>
      <c r="G3271" s="263"/>
      <c r="H3271" s="266">
        <v>-5.7599999999999998</v>
      </c>
      <c r="I3271" s="267"/>
      <c r="J3271" s="263"/>
      <c r="K3271" s="263"/>
      <c r="L3271" s="268"/>
      <c r="M3271" s="269"/>
      <c r="N3271" s="270"/>
      <c r="O3271" s="270"/>
      <c r="P3271" s="270"/>
      <c r="Q3271" s="270"/>
      <c r="R3271" s="270"/>
      <c r="S3271" s="270"/>
      <c r="T3271" s="271"/>
      <c r="U3271" s="14"/>
      <c r="V3271" s="14"/>
      <c r="W3271" s="14"/>
      <c r="X3271" s="14"/>
      <c r="Y3271" s="14"/>
      <c r="Z3271" s="14"/>
      <c r="AA3271" s="14"/>
      <c r="AB3271" s="14"/>
      <c r="AC3271" s="14"/>
      <c r="AD3271" s="14"/>
      <c r="AE3271" s="14"/>
      <c r="AT3271" s="272" t="s">
        <v>364</v>
      </c>
      <c r="AU3271" s="272" t="s">
        <v>90</v>
      </c>
      <c r="AV3271" s="14" t="s">
        <v>90</v>
      </c>
      <c r="AW3271" s="14" t="s">
        <v>36</v>
      </c>
      <c r="AX3271" s="14" t="s">
        <v>81</v>
      </c>
      <c r="AY3271" s="272" t="s">
        <v>215</v>
      </c>
    </row>
    <row r="3272" s="14" customFormat="1">
      <c r="A3272" s="14"/>
      <c r="B3272" s="262"/>
      <c r="C3272" s="263"/>
      <c r="D3272" s="233" t="s">
        <v>364</v>
      </c>
      <c r="E3272" s="264" t="s">
        <v>1</v>
      </c>
      <c r="F3272" s="265" t="s">
        <v>845</v>
      </c>
      <c r="G3272" s="263"/>
      <c r="H3272" s="266">
        <v>-3.8399999999999999</v>
      </c>
      <c r="I3272" s="267"/>
      <c r="J3272" s="263"/>
      <c r="K3272" s="263"/>
      <c r="L3272" s="268"/>
      <c r="M3272" s="269"/>
      <c r="N3272" s="270"/>
      <c r="O3272" s="270"/>
      <c r="P3272" s="270"/>
      <c r="Q3272" s="270"/>
      <c r="R3272" s="270"/>
      <c r="S3272" s="270"/>
      <c r="T3272" s="271"/>
      <c r="U3272" s="14"/>
      <c r="V3272" s="14"/>
      <c r="W3272" s="14"/>
      <c r="X3272" s="14"/>
      <c r="Y3272" s="14"/>
      <c r="Z3272" s="14"/>
      <c r="AA3272" s="14"/>
      <c r="AB3272" s="14"/>
      <c r="AC3272" s="14"/>
      <c r="AD3272" s="14"/>
      <c r="AE3272" s="14"/>
      <c r="AT3272" s="272" t="s">
        <v>364</v>
      </c>
      <c r="AU3272" s="272" t="s">
        <v>90</v>
      </c>
      <c r="AV3272" s="14" t="s">
        <v>90</v>
      </c>
      <c r="AW3272" s="14" t="s">
        <v>36</v>
      </c>
      <c r="AX3272" s="14" t="s">
        <v>81</v>
      </c>
      <c r="AY3272" s="272" t="s">
        <v>215</v>
      </c>
    </row>
    <row r="3273" s="14" customFormat="1">
      <c r="A3273" s="14"/>
      <c r="B3273" s="262"/>
      <c r="C3273" s="263"/>
      <c r="D3273" s="233" t="s">
        <v>364</v>
      </c>
      <c r="E3273" s="264" t="s">
        <v>1</v>
      </c>
      <c r="F3273" s="265" t="s">
        <v>827</v>
      </c>
      <c r="G3273" s="263"/>
      <c r="H3273" s="266">
        <v>-1.5600000000000001</v>
      </c>
      <c r="I3273" s="267"/>
      <c r="J3273" s="263"/>
      <c r="K3273" s="263"/>
      <c r="L3273" s="268"/>
      <c r="M3273" s="269"/>
      <c r="N3273" s="270"/>
      <c r="O3273" s="270"/>
      <c r="P3273" s="270"/>
      <c r="Q3273" s="270"/>
      <c r="R3273" s="270"/>
      <c r="S3273" s="270"/>
      <c r="T3273" s="271"/>
      <c r="U3273" s="14"/>
      <c r="V3273" s="14"/>
      <c r="W3273" s="14"/>
      <c r="X3273" s="14"/>
      <c r="Y3273" s="14"/>
      <c r="Z3273" s="14"/>
      <c r="AA3273" s="14"/>
      <c r="AB3273" s="14"/>
      <c r="AC3273" s="14"/>
      <c r="AD3273" s="14"/>
      <c r="AE3273" s="14"/>
      <c r="AT3273" s="272" t="s">
        <v>364</v>
      </c>
      <c r="AU3273" s="272" t="s">
        <v>90</v>
      </c>
      <c r="AV3273" s="14" t="s">
        <v>90</v>
      </c>
      <c r="AW3273" s="14" t="s">
        <v>36</v>
      </c>
      <c r="AX3273" s="14" t="s">
        <v>81</v>
      </c>
      <c r="AY3273" s="272" t="s">
        <v>215</v>
      </c>
    </row>
    <row r="3274" s="14" customFormat="1">
      <c r="A3274" s="14"/>
      <c r="B3274" s="262"/>
      <c r="C3274" s="263"/>
      <c r="D3274" s="233" t="s">
        <v>364</v>
      </c>
      <c r="E3274" s="264" t="s">
        <v>1</v>
      </c>
      <c r="F3274" s="265" t="s">
        <v>828</v>
      </c>
      <c r="G3274" s="263"/>
      <c r="H3274" s="266">
        <v>-0.78000000000000003</v>
      </c>
      <c r="I3274" s="267"/>
      <c r="J3274" s="263"/>
      <c r="K3274" s="263"/>
      <c r="L3274" s="268"/>
      <c r="M3274" s="269"/>
      <c r="N3274" s="270"/>
      <c r="O3274" s="270"/>
      <c r="P3274" s="270"/>
      <c r="Q3274" s="270"/>
      <c r="R3274" s="270"/>
      <c r="S3274" s="270"/>
      <c r="T3274" s="271"/>
      <c r="U3274" s="14"/>
      <c r="V3274" s="14"/>
      <c r="W3274" s="14"/>
      <c r="X3274" s="14"/>
      <c r="Y3274" s="14"/>
      <c r="Z3274" s="14"/>
      <c r="AA3274" s="14"/>
      <c r="AB3274" s="14"/>
      <c r="AC3274" s="14"/>
      <c r="AD3274" s="14"/>
      <c r="AE3274" s="14"/>
      <c r="AT3274" s="272" t="s">
        <v>364</v>
      </c>
      <c r="AU3274" s="272" t="s">
        <v>90</v>
      </c>
      <c r="AV3274" s="14" t="s">
        <v>90</v>
      </c>
      <c r="AW3274" s="14" t="s">
        <v>36</v>
      </c>
      <c r="AX3274" s="14" t="s">
        <v>81</v>
      </c>
      <c r="AY3274" s="272" t="s">
        <v>215</v>
      </c>
    </row>
    <row r="3275" s="15" customFormat="1">
      <c r="A3275" s="15"/>
      <c r="B3275" s="273"/>
      <c r="C3275" s="274"/>
      <c r="D3275" s="233" t="s">
        <v>364</v>
      </c>
      <c r="E3275" s="275" t="s">
        <v>1</v>
      </c>
      <c r="F3275" s="276" t="s">
        <v>368</v>
      </c>
      <c r="G3275" s="274"/>
      <c r="H3275" s="277">
        <v>566.01099999999997</v>
      </c>
      <c r="I3275" s="278"/>
      <c r="J3275" s="274"/>
      <c r="K3275" s="274"/>
      <c r="L3275" s="279"/>
      <c r="M3275" s="280"/>
      <c r="N3275" s="281"/>
      <c r="O3275" s="281"/>
      <c r="P3275" s="281"/>
      <c r="Q3275" s="281"/>
      <c r="R3275" s="281"/>
      <c r="S3275" s="281"/>
      <c r="T3275" s="282"/>
      <c r="U3275" s="15"/>
      <c r="V3275" s="15"/>
      <c r="W3275" s="15"/>
      <c r="X3275" s="15"/>
      <c r="Y3275" s="15"/>
      <c r="Z3275" s="15"/>
      <c r="AA3275" s="15"/>
      <c r="AB3275" s="15"/>
      <c r="AC3275" s="15"/>
      <c r="AD3275" s="15"/>
      <c r="AE3275" s="15"/>
      <c r="AT3275" s="283" t="s">
        <v>364</v>
      </c>
      <c r="AU3275" s="283" t="s">
        <v>90</v>
      </c>
      <c r="AV3275" s="15" t="s">
        <v>214</v>
      </c>
      <c r="AW3275" s="15" t="s">
        <v>36</v>
      </c>
      <c r="AX3275" s="15" t="s">
        <v>88</v>
      </c>
      <c r="AY3275" s="283" t="s">
        <v>215</v>
      </c>
    </row>
    <row r="3276" s="2" customFormat="1" ht="24.15" customHeight="1">
      <c r="A3276" s="39"/>
      <c r="B3276" s="40"/>
      <c r="C3276" s="295" t="s">
        <v>3207</v>
      </c>
      <c r="D3276" s="295" t="s">
        <v>539</v>
      </c>
      <c r="E3276" s="296" t="s">
        <v>3208</v>
      </c>
      <c r="F3276" s="297" t="s">
        <v>3209</v>
      </c>
      <c r="G3276" s="298" t="s">
        <v>523</v>
      </c>
      <c r="H3276" s="299">
        <v>650.91300000000001</v>
      </c>
      <c r="I3276" s="300"/>
      <c r="J3276" s="301">
        <f>ROUND(I3276*H3276,2)</f>
        <v>0</v>
      </c>
      <c r="K3276" s="297" t="s">
        <v>1</v>
      </c>
      <c r="L3276" s="302"/>
      <c r="M3276" s="303" t="s">
        <v>1</v>
      </c>
      <c r="N3276" s="304" t="s">
        <v>46</v>
      </c>
      <c r="O3276" s="92"/>
      <c r="P3276" s="229">
        <f>O3276*H3276</f>
        <v>0</v>
      </c>
      <c r="Q3276" s="229">
        <v>0.0050000000000000001</v>
      </c>
      <c r="R3276" s="229">
        <f>Q3276*H3276</f>
        <v>3.2545649999999999</v>
      </c>
      <c r="S3276" s="229">
        <v>0</v>
      </c>
      <c r="T3276" s="230">
        <f>S3276*H3276</f>
        <v>0</v>
      </c>
      <c r="U3276" s="39"/>
      <c r="V3276" s="39"/>
      <c r="W3276" s="39"/>
      <c r="X3276" s="39"/>
      <c r="Y3276" s="39"/>
      <c r="Z3276" s="39"/>
      <c r="AA3276" s="39"/>
      <c r="AB3276" s="39"/>
      <c r="AC3276" s="39"/>
      <c r="AD3276" s="39"/>
      <c r="AE3276" s="39"/>
      <c r="AR3276" s="231" t="s">
        <v>676</v>
      </c>
      <c r="AT3276" s="231" t="s">
        <v>539</v>
      </c>
      <c r="AU3276" s="231" t="s">
        <v>90</v>
      </c>
      <c r="AY3276" s="18" t="s">
        <v>215</v>
      </c>
      <c r="BE3276" s="232">
        <f>IF(N3276="základní",J3276,0)</f>
        <v>0</v>
      </c>
      <c r="BF3276" s="232">
        <f>IF(N3276="snížená",J3276,0)</f>
        <v>0</v>
      </c>
      <c r="BG3276" s="232">
        <f>IF(N3276="zákl. přenesená",J3276,0)</f>
        <v>0</v>
      </c>
      <c r="BH3276" s="232">
        <f>IF(N3276="sníž. přenesená",J3276,0)</f>
        <v>0</v>
      </c>
      <c r="BI3276" s="232">
        <f>IF(N3276="nulová",J3276,0)</f>
        <v>0</v>
      </c>
      <c r="BJ3276" s="18" t="s">
        <v>88</v>
      </c>
      <c r="BK3276" s="232">
        <f>ROUND(I3276*H3276,2)</f>
        <v>0</v>
      </c>
      <c r="BL3276" s="18" t="s">
        <v>291</v>
      </c>
      <c r="BM3276" s="231" t="s">
        <v>3210</v>
      </c>
    </row>
    <row r="3277" s="14" customFormat="1">
      <c r="A3277" s="14"/>
      <c r="B3277" s="262"/>
      <c r="C3277" s="263"/>
      <c r="D3277" s="233" t="s">
        <v>364</v>
      </c>
      <c r="E3277" s="264" t="s">
        <v>1</v>
      </c>
      <c r="F3277" s="265" t="s">
        <v>3211</v>
      </c>
      <c r="G3277" s="263"/>
      <c r="H3277" s="266">
        <v>650.91300000000001</v>
      </c>
      <c r="I3277" s="267"/>
      <c r="J3277" s="263"/>
      <c r="K3277" s="263"/>
      <c r="L3277" s="268"/>
      <c r="M3277" s="269"/>
      <c r="N3277" s="270"/>
      <c r="O3277" s="270"/>
      <c r="P3277" s="270"/>
      <c r="Q3277" s="270"/>
      <c r="R3277" s="270"/>
      <c r="S3277" s="270"/>
      <c r="T3277" s="271"/>
      <c r="U3277" s="14"/>
      <c r="V3277" s="14"/>
      <c r="W3277" s="14"/>
      <c r="X3277" s="14"/>
      <c r="Y3277" s="14"/>
      <c r="Z3277" s="14"/>
      <c r="AA3277" s="14"/>
      <c r="AB3277" s="14"/>
      <c r="AC3277" s="14"/>
      <c r="AD3277" s="14"/>
      <c r="AE3277" s="14"/>
      <c r="AT3277" s="272" t="s">
        <v>364</v>
      </c>
      <c r="AU3277" s="272" t="s">
        <v>90</v>
      </c>
      <c r="AV3277" s="14" t="s">
        <v>90</v>
      </c>
      <c r="AW3277" s="14" t="s">
        <v>36</v>
      </c>
      <c r="AX3277" s="14" t="s">
        <v>81</v>
      </c>
      <c r="AY3277" s="272" t="s">
        <v>215</v>
      </c>
    </row>
    <row r="3278" s="15" customFormat="1">
      <c r="A3278" s="15"/>
      <c r="B3278" s="273"/>
      <c r="C3278" s="274"/>
      <c r="D3278" s="233" t="s">
        <v>364</v>
      </c>
      <c r="E3278" s="275" t="s">
        <v>1</v>
      </c>
      <c r="F3278" s="276" t="s">
        <v>368</v>
      </c>
      <c r="G3278" s="274"/>
      <c r="H3278" s="277">
        <v>650.91300000000001</v>
      </c>
      <c r="I3278" s="278"/>
      <c r="J3278" s="274"/>
      <c r="K3278" s="274"/>
      <c r="L3278" s="279"/>
      <c r="M3278" s="280"/>
      <c r="N3278" s="281"/>
      <c r="O3278" s="281"/>
      <c r="P3278" s="281"/>
      <c r="Q3278" s="281"/>
      <c r="R3278" s="281"/>
      <c r="S3278" s="281"/>
      <c r="T3278" s="282"/>
      <c r="U3278" s="15"/>
      <c r="V3278" s="15"/>
      <c r="W3278" s="15"/>
      <c r="X3278" s="15"/>
      <c r="Y3278" s="15"/>
      <c r="Z3278" s="15"/>
      <c r="AA3278" s="15"/>
      <c r="AB3278" s="15"/>
      <c r="AC3278" s="15"/>
      <c r="AD3278" s="15"/>
      <c r="AE3278" s="15"/>
      <c r="AT3278" s="283" t="s">
        <v>364</v>
      </c>
      <c r="AU3278" s="283" t="s">
        <v>90</v>
      </c>
      <c r="AV3278" s="15" t="s">
        <v>214</v>
      </c>
      <c r="AW3278" s="15" t="s">
        <v>36</v>
      </c>
      <c r="AX3278" s="15" t="s">
        <v>88</v>
      </c>
      <c r="AY3278" s="283" t="s">
        <v>215</v>
      </c>
    </row>
    <row r="3279" s="2" customFormat="1" ht="37.8" customHeight="1">
      <c r="A3279" s="39"/>
      <c r="B3279" s="40"/>
      <c r="C3279" s="220" t="s">
        <v>2419</v>
      </c>
      <c r="D3279" s="220" t="s">
        <v>216</v>
      </c>
      <c r="E3279" s="221" t="s">
        <v>3212</v>
      </c>
      <c r="F3279" s="222" t="s">
        <v>3213</v>
      </c>
      <c r="G3279" s="223" t="s">
        <v>523</v>
      </c>
      <c r="H3279" s="224">
        <v>566.01099999999997</v>
      </c>
      <c r="I3279" s="225"/>
      <c r="J3279" s="226">
        <f>ROUND(I3279*H3279,2)</f>
        <v>0</v>
      </c>
      <c r="K3279" s="222" t="s">
        <v>359</v>
      </c>
      <c r="L3279" s="45"/>
      <c r="M3279" s="227" t="s">
        <v>1</v>
      </c>
      <c r="N3279" s="228" t="s">
        <v>46</v>
      </c>
      <c r="O3279" s="92"/>
      <c r="P3279" s="229">
        <f>O3279*H3279</f>
        <v>0</v>
      </c>
      <c r="Q3279" s="229">
        <v>0.00031</v>
      </c>
      <c r="R3279" s="229">
        <f>Q3279*H3279</f>
        <v>0.17546340999999999</v>
      </c>
      <c r="S3279" s="229">
        <v>0</v>
      </c>
      <c r="T3279" s="230">
        <f>S3279*H3279</f>
        <v>0</v>
      </c>
      <c r="U3279" s="39"/>
      <c r="V3279" s="39"/>
      <c r="W3279" s="39"/>
      <c r="X3279" s="39"/>
      <c r="Y3279" s="39"/>
      <c r="Z3279" s="39"/>
      <c r="AA3279" s="39"/>
      <c r="AB3279" s="39"/>
      <c r="AC3279" s="39"/>
      <c r="AD3279" s="39"/>
      <c r="AE3279" s="39"/>
      <c r="AR3279" s="231" t="s">
        <v>291</v>
      </c>
      <c r="AT3279" s="231" t="s">
        <v>216</v>
      </c>
      <c r="AU3279" s="231" t="s">
        <v>90</v>
      </c>
      <c r="AY3279" s="18" t="s">
        <v>215</v>
      </c>
      <c r="BE3279" s="232">
        <f>IF(N3279="základní",J3279,0)</f>
        <v>0</v>
      </c>
      <c r="BF3279" s="232">
        <f>IF(N3279="snížená",J3279,0)</f>
        <v>0</v>
      </c>
      <c r="BG3279" s="232">
        <f>IF(N3279="zákl. přenesená",J3279,0)</f>
        <v>0</v>
      </c>
      <c r="BH3279" s="232">
        <f>IF(N3279="sníž. přenesená",J3279,0)</f>
        <v>0</v>
      </c>
      <c r="BI3279" s="232">
        <f>IF(N3279="nulová",J3279,0)</f>
        <v>0</v>
      </c>
      <c r="BJ3279" s="18" t="s">
        <v>88</v>
      </c>
      <c r="BK3279" s="232">
        <f>ROUND(I3279*H3279,2)</f>
        <v>0</v>
      </c>
      <c r="BL3279" s="18" t="s">
        <v>291</v>
      </c>
      <c r="BM3279" s="231" t="s">
        <v>3214</v>
      </c>
    </row>
    <row r="3280" s="2" customFormat="1">
      <c r="A3280" s="39"/>
      <c r="B3280" s="40"/>
      <c r="C3280" s="41"/>
      <c r="D3280" s="233" t="s">
        <v>221</v>
      </c>
      <c r="E3280" s="41"/>
      <c r="F3280" s="234" t="s">
        <v>3215</v>
      </c>
      <c r="G3280" s="41"/>
      <c r="H3280" s="41"/>
      <c r="I3280" s="235"/>
      <c r="J3280" s="41"/>
      <c r="K3280" s="41"/>
      <c r="L3280" s="45"/>
      <c r="M3280" s="236"/>
      <c r="N3280" s="237"/>
      <c r="O3280" s="92"/>
      <c r="P3280" s="92"/>
      <c r="Q3280" s="92"/>
      <c r="R3280" s="92"/>
      <c r="S3280" s="92"/>
      <c r="T3280" s="93"/>
      <c r="U3280" s="39"/>
      <c r="V3280" s="39"/>
      <c r="W3280" s="39"/>
      <c r="X3280" s="39"/>
      <c r="Y3280" s="39"/>
      <c r="Z3280" s="39"/>
      <c r="AA3280" s="39"/>
      <c r="AB3280" s="39"/>
      <c r="AC3280" s="39"/>
      <c r="AD3280" s="39"/>
      <c r="AE3280" s="39"/>
      <c r="AT3280" s="18" t="s">
        <v>221</v>
      </c>
      <c r="AU3280" s="18" t="s">
        <v>90</v>
      </c>
    </row>
    <row r="3281" s="2" customFormat="1">
      <c r="A3281" s="39"/>
      <c r="B3281" s="40"/>
      <c r="C3281" s="41"/>
      <c r="D3281" s="250" t="s">
        <v>362</v>
      </c>
      <c r="E3281" s="41"/>
      <c r="F3281" s="251" t="s">
        <v>3216</v>
      </c>
      <c r="G3281" s="41"/>
      <c r="H3281" s="41"/>
      <c r="I3281" s="235"/>
      <c r="J3281" s="41"/>
      <c r="K3281" s="41"/>
      <c r="L3281" s="45"/>
      <c r="M3281" s="236"/>
      <c r="N3281" s="237"/>
      <c r="O3281" s="92"/>
      <c r="P3281" s="92"/>
      <c r="Q3281" s="92"/>
      <c r="R3281" s="92"/>
      <c r="S3281" s="92"/>
      <c r="T3281" s="93"/>
      <c r="U3281" s="39"/>
      <c r="V3281" s="39"/>
      <c r="W3281" s="39"/>
      <c r="X3281" s="39"/>
      <c r="Y3281" s="39"/>
      <c r="Z3281" s="39"/>
      <c r="AA3281" s="39"/>
      <c r="AB3281" s="39"/>
      <c r="AC3281" s="39"/>
      <c r="AD3281" s="39"/>
      <c r="AE3281" s="39"/>
      <c r="AT3281" s="18" t="s">
        <v>362</v>
      </c>
      <c r="AU3281" s="18" t="s">
        <v>90</v>
      </c>
    </row>
    <row r="3282" s="2" customFormat="1" ht="24.15" customHeight="1">
      <c r="A3282" s="39"/>
      <c r="B3282" s="40"/>
      <c r="C3282" s="295" t="s">
        <v>3217</v>
      </c>
      <c r="D3282" s="295" t="s">
        <v>539</v>
      </c>
      <c r="E3282" s="296" t="s">
        <v>3218</v>
      </c>
      <c r="F3282" s="297" t="s">
        <v>3219</v>
      </c>
      <c r="G3282" s="298" t="s">
        <v>523</v>
      </c>
      <c r="H3282" s="299">
        <v>622.61199999999997</v>
      </c>
      <c r="I3282" s="300"/>
      <c r="J3282" s="301">
        <f>ROUND(I3282*H3282,2)</f>
        <v>0</v>
      </c>
      <c r="K3282" s="297" t="s">
        <v>359</v>
      </c>
      <c r="L3282" s="302"/>
      <c r="M3282" s="303" t="s">
        <v>1</v>
      </c>
      <c r="N3282" s="304" t="s">
        <v>46</v>
      </c>
      <c r="O3282" s="92"/>
      <c r="P3282" s="229">
        <f>O3282*H3282</f>
        <v>0</v>
      </c>
      <c r="Q3282" s="229">
        <v>0.0070000000000000001</v>
      </c>
      <c r="R3282" s="229">
        <f>Q3282*H3282</f>
        <v>4.3582840000000003</v>
      </c>
      <c r="S3282" s="229">
        <v>0</v>
      </c>
      <c r="T3282" s="230">
        <f>S3282*H3282</f>
        <v>0</v>
      </c>
      <c r="U3282" s="39"/>
      <c r="V3282" s="39"/>
      <c r="W3282" s="39"/>
      <c r="X3282" s="39"/>
      <c r="Y3282" s="39"/>
      <c r="Z3282" s="39"/>
      <c r="AA3282" s="39"/>
      <c r="AB3282" s="39"/>
      <c r="AC3282" s="39"/>
      <c r="AD3282" s="39"/>
      <c r="AE3282" s="39"/>
      <c r="AR3282" s="231" t="s">
        <v>676</v>
      </c>
      <c r="AT3282" s="231" t="s">
        <v>539</v>
      </c>
      <c r="AU3282" s="231" t="s">
        <v>90</v>
      </c>
      <c r="AY3282" s="18" t="s">
        <v>215</v>
      </c>
      <c r="BE3282" s="232">
        <f>IF(N3282="základní",J3282,0)</f>
        <v>0</v>
      </c>
      <c r="BF3282" s="232">
        <f>IF(N3282="snížená",J3282,0)</f>
        <v>0</v>
      </c>
      <c r="BG3282" s="232">
        <f>IF(N3282="zákl. přenesená",J3282,0)</f>
        <v>0</v>
      </c>
      <c r="BH3282" s="232">
        <f>IF(N3282="sníž. přenesená",J3282,0)</f>
        <v>0</v>
      </c>
      <c r="BI3282" s="232">
        <f>IF(N3282="nulová",J3282,0)</f>
        <v>0</v>
      </c>
      <c r="BJ3282" s="18" t="s">
        <v>88</v>
      </c>
      <c r="BK3282" s="232">
        <f>ROUND(I3282*H3282,2)</f>
        <v>0</v>
      </c>
      <c r="BL3282" s="18" t="s">
        <v>291</v>
      </c>
      <c r="BM3282" s="231" t="s">
        <v>3220</v>
      </c>
    </row>
    <row r="3283" s="2" customFormat="1">
      <c r="A3283" s="39"/>
      <c r="B3283" s="40"/>
      <c r="C3283" s="41"/>
      <c r="D3283" s="233" t="s">
        <v>221</v>
      </c>
      <c r="E3283" s="41"/>
      <c r="F3283" s="234" t="s">
        <v>3219</v>
      </c>
      <c r="G3283" s="41"/>
      <c r="H3283" s="41"/>
      <c r="I3283" s="235"/>
      <c r="J3283" s="41"/>
      <c r="K3283" s="41"/>
      <c r="L3283" s="45"/>
      <c r="M3283" s="236"/>
      <c r="N3283" s="237"/>
      <c r="O3283" s="92"/>
      <c r="P3283" s="92"/>
      <c r="Q3283" s="92"/>
      <c r="R3283" s="92"/>
      <c r="S3283" s="92"/>
      <c r="T3283" s="93"/>
      <c r="U3283" s="39"/>
      <c r="V3283" s="39"/>
      <c r="W3283" s="39"/>
      <c r="X3283" s="39"/>
      <c r="Y3283" s="39"/>
      <c r="Z3283" s="39"/>
      <c r="AA3283" s="39"/>
      <c r="AB3283" s="39"/>
      <c r="AC3283" s="39"/>
      <c r="AD3283" s="39"/>
      <c r="AE3283" s="39"/>
      <c r="AT3283" s="18" t="s">
        <v>221</v>
      </c>
      <c r="AU3283" s="18" t="s">
        <v>90</v>
      </c>
    </row>
    <row r="3284" s="14" customFormat="1">
      <c r="A3284" s="14"/>
      <c r="B3284" s="262"/>
      <c r="C3284" s="263"/>
      <c r="D3284" s="233" t="s">
        <v>364</v>
      </c>
      <c r="E3284" s="264" t="s">
        <v>1</v>
      </c>
      <c r="F3284" s="265" t="s">
        <v>3221</v>
      </c>
      <c r="G3284" s="263"/>
      <c r="H3284" s="266">
        <v>622.61199999999997</v>
      </c>
      <c r="I3284" s="267"/>
      <c r="J3284" s="263"/>
      <c r="K3284" s="263"/>
      <c r="L3284" s="268"/>
      <c r="M3284" s="269"/>
      <c r="N3284" s="270"/>
      <c r="O3284" s="270"/>
      <c r="P3284" s="270"/>
      <c r="Q3284" s="270"/>
      <c r="R3284" s="270"/>
      <c r="S3284" s="270"/>
      <c r="T3284" s="271"/>
      <c r="U3284" s="14"/>
      <c r="V3284" s="14"/>
      <c r="W3284" s="14"/>
      <c r="X3284" s="14"/>
      <c r="Y3284" s="14"/>
      <c r="Z3284" s="14"/>
      <c r="AA3284" s="14"/>
      <c r="AB3284" s="14"/>
      <c r="AC3284" s="14"/>
      <c r="AD3284" s="14"/>
      <c r="AE3284" s="14"/>
      <c r="AT3284" s="272" t="s">
        <v>364</v>
      </c>
      <c r="AU3284" s="272" t="s">
        <v>90</v>
      </c>
      <c r="AV3284" s="14" t="s">
        <v>90</v>
      </c>
      <c r="AW3284" s="14" t="s">
        <v>36</v>
      </c>
      <c r="AX3284" s="14" t="s">
        <v>81</v>
      </c>
      <c r="AY3284" s="272" t="s">
        <v>215</v>
      </c>
    </row>
    <row r="3285" s="15" customFormat="1">
      <c r="A3285" s="15"/>
      <c r="B3285" s="273"/>
      <c r="C3285" s="274"/>
      <c r="D3285" s="233" t="s">
        <v>364</v>
      </c>
      <c r="E3285" s="275" t="s">
        <v>1</v>
      </c>
      <c r="F3285" s="276" t="s">
        <v>368</v>
      </c>
      <c r="G3285" s="274"/>
      <c r="H3285" s="277">
        <v>622.61199999999997</v>
      </c>
      <c r="I3285" s="278"/>
      <c r="J3285" s="274"/>
      <c r="K3285" s="274"/>
      <c r="L3285" s="279"/>
      <c r="M3285" s="280"/>
      <c r="N3285" s="281"/>
      <c r="O3285" s="281"/>
      <c r="P3285" s="281"/>
      <c r="Q3285" s="281"/>
      <c r="R3285" s="281"/>
      <c r="S3285" s="281"/>
      <c r="T3285" s="282"/>
      <c r="U3285" s="15"/>
      <c r="V3285" s="15"/>
      <c r="W3285" s="15"/>
      <c r="X3285" s="15"/>
      <c r="Y3285" s="15"/>
      <c r="Z3285" s="15"/>
      <c r="AA3285" s="15"/>
      <c r="AB3285" s="15"/>
      <c r="AC3285" s="15"/>
      <c r="AD3285" s="15"/>
      <c r="AE3285" s="15"/>
      <c r="AT3285" s="283" t="s">
        <v>364</v>
      </c>
      <c r="AU3285" s="283" t="s">
        <v>90</v>
      </c>
      <c r="AV3285" s="15" t="s">
        <v>214</v>
      </c>
      <c r="AW3285" s="15" t="s">
        <v>36</v>
      </c>
      <c r="AX3285" s="15" t="s">
        <v>88</v>
      </c>
      <c r="AY3285" s="283" t="s">
        <v>215</v>
      </c>
    </row>
    <row r="3286" s="2" customFormat="1" ht="33" customHeight="1">
      <c r="A3286" s="39"/>
      <c r="B3286" s="40"/>
      <c r="C3286" s="220" t="s">
        <v>3222</v>
      </c>
      <c r="D3286" s="220" t="s">
        <v>216</v>
      </c>
      <c r="E3286" s="221" t="s">
        <v>3223</v>
      </c>
      <c r="F3286" s="222" t="s">
        <v>3224</v>
      </c>
      <c r="G3286" s="223" t="s">
        <v>1155</v>
      </c>
      <c r="H3286" s="224">
        <v>804.70399999999995</v>
      </c>
      <c r="I3286" s="225"/>
      <c r="J3286" s="226">
        <f>ROUND(I3286*H3286,2)</f>
        <v>0</v>
      </c>
      <c r="K3286" s="222" t="s">
        <v>1</v>
      </c>
      <c r="L3286" s="45"/>
      <c r="M3286" s="227" t="s">
        <v>1</v>
      </c>
      <c r="N3286" s="228" t="s">
        <v>46</v>
      </c>
      <c r="O3286" s="92"/>
      <c r="P3286" s="229">
        <f>O3286*H3286</f>
        <v>0</v>
      </c>
      <c r="Q3286" s="229">
        <v>0.001</v>
      </c>
      <c r="R3286" s="229">
        <f>Q3286*H3286</f>
        <v>0.80470399999999997</v>
      </c>
      <c r="S3286" s="229">
        <v>0</v>
      </c>
      <c r="T3286" s="230">
        <f>S3286*H3286</f>
        <v>0</v>
      </c>
      <c r="U3286" s="39"/>
      <c r="V3286" s="39"/>
      <c r="W3286" s="39"/>
      <c r="X3286" s="39"/>
      <c r="Y3286" s="39"/>
      <c r="Z3286" s="39"/>
      <c r="AA3286" s="39"/>
      <c r="AB3286" s="39"/>
      <c r="AC3286" s="39"/>
      <c r="AD3286" s="39"/>
      <c r="AE3286" s="39"/>
      <c r="AR3286" s="231" t="s">
        <v>291</v>
      </c>
      <c r="AT3286" s="231" t="s">
        <v>216</v>
      </c>
      <c r="AU3286" s="231" t="s">
        <v>90</v>
      </c>
      <c r="AY3286" s="18" t="s">
        <v>215</v>
      </c>
      <c r="BE3286" s="232">
        <f>IF(N3286="základní",J3286,0)</f>
        <v>0</v>
      </c>
      <c r="BF3286" s="232">
        <f>IF(N3286="snížená",J3286,0)</f>
        <v>0</v>
      </c>
      <c r="BG3286" s="232">
        <f>IF(N3286="zákl. přenesená",J3286,0)</f>
        <v>0</v>
      </c>
      <c r="BH3286" s="232">
        <f>IF(N3286="sníž. přenesená",J3286,0)</f>
        <v>0</v>
      </c>
      <c r="BI3286" s="232">
        <f>IF(N3286="nulová",J3286,0)</f>
        <v>0</v>
      </c>
      <c r="BJ3286" s="18" t="s">
        <v>88</v>
      </c>
      <c r="BK3286" s="232">
        <f>ROUND(I3286*H3286,2)</f>
        <v>0</v>
      </c>
      <c r="BL3286" s="18" t="s">
        <v>291</v>
      </c>
      <c r="BM3286" s="231" t="s">
        <v>3225</v>
      </c>
    </row>
    <row r="3287" s="14" customFormat="1">
      <c r="A3287" s="14"/>
      <c r="B3287" s="262"/>
      <c r="C3287" s="263"/>
      <c r="D3287" s="233" t="s">
        <v>364</v>
      </c>
      <c r="E3287" s="264" t="s">
        <v>1</v>
      </c>
      <c r="F3287" s="265" t="s">
        <v>3226</v>
      </c>
      <c r="G3287" s="263"/>
      <c r="H3287" s="266">
        <v>752.05999999999995</v>
      </c>
      <c r="I3287" s="267"/>
      <c r="J3287" s="263"/>
      <c r="K3287" s="263"/>
      <c r="L3287" s="268"/>
      <c r="M3287" s="269"/>
      <c r="N3287" s="270"/>
      <c r="O3287" s="270"/>
      <c r="P3287" s="270"/>
      <c r="Q3287" s="270"/>
      <c r="R3287" s="270"/>
      <c r="S3287" s="270"/>
      <c r="T3287" s="271"/>
      <c r="U3287" s="14"/>
      <c r="V3287" s="14"/>
      <c r="W3287" s="14"/>
      <c r="X3287" s="14"/>
      <c r="Y3287" s="14"/>
      <c r="Z3287" s="14"/>
      <c r="AA3287" s="14"/>
      <c r="AB3287" s="14"/>
      <c r="AC3287" s="14"/>
      <c r="AD3287" s="14"/>
      <c r="AE3287" s="14"/>
      <c r="AT3287" s="272" t="s">
        <v>364</v>
      </c>
      <c r="AU3287" s="272" t="s">
        <v>90</v>
      </c>
      <c r="AV3287" s="14" t="s">
        <v>90</v>
      </c>
      <c r="AW3287" s="14" t="s">
        <v>36</v>
      </c>
      <c r="AX3287" s="14" t="s">
        <v>81</v>
      </c>
      <c r="AY3287" s="272" t="s">
        <v>215</v>
      </c>
    </row>
    <row r="3288" s="13" customFormat="1">
      <c r="A3288" s="13"/>
      <c r="B3288" s="252"/>
      <c r="C3288" s="253"/>
      <c r="D3288" s="233" t="s">
        <v>364</v>
      </c>
      <c r="E3288" s="254" t="s">
        <v>1</v>
      </c>
      <c r="F3288" s="255" t="s">
        <v>3170</v>
      </c>
      <c r="G3288" s="253"/>
      <c r="H3288" s="254" t="s">
        <v>1</v>
      </c>
      <c r="I3288" s="256"/>
      <c r="J3288" s="253"/>
      <c r="K3288" s="253"/>
      <c r="L3288" s="257"/>
      <c r="M3288" s="258"/>
      <c r="N3288" s="259"/>
      <c r="O3288" s="259"/>
      <c r="P3288" s="259"/>
      <c r="Q3288" s="259"/>
      <c r="R3288" s="259"/>
      <c r="S3288" s="259"/>
      <c r="T3288" s="260"/>
      <c r="U3288" s="13"/>
      <c r="V3288" s="13"/>
      <c r="W3288" s="13"/>
      <c r="X3288" s="13"/>
      <c r="Y3288" s="13"/>
      <c r="Z3288" s="13"/>
      <c r="AA3288" s="13"/>
      <c r="AB3288" s="13"/>
      <c r="AC3288" s="13"/>
      <c r="AD3288" s="13"/>
      <c r="AE3288" s="13"/>
      <c r="AT3288" s="261" t="s">
        <v>364</v>
      </c>
      <c r="AU3288" s="261" t="s">
        <v>90</v>
      </c>
      <c r="AV3288" s="13" t="s">
        <v>88</v>
      </c>
      <c r="AW3288" s="13" t="s">
        <v>36</v>
      </c>
      <c r="AX3288" s="13" t="s">
        <v>81</v>
      </c>
      <c r="AY3288" s="261" t="s">
        <v>215</v>
      </c>
    </row>
    <row r="3289" s="14" customFormat="1">
      <c r="A3289" s="14"/>
      <c r="B3289" s="262"/>
      <c r="C3289" s="263"/>
      <c r="D3289" s="233" t="s">
        <v>364</v>
      </c>
      <c r="E3289" s="264" t="s">
        <v>1</v>
      </c>
      <c r="F3289" s="265" t="s">
        <v>3227</v>
      </c>
      <c r="G3289" s="263"/>
      <c r="H3289" s="266">
        <v>52.643999999999998</v>
      </c>
      <c r="I3289" s="267"/>
      <c r="J3289" s="263"/>
      <c r="K3289" s="263"/>
      <c r="L3289" s="268"/>
      <c r="M3289" s="269"/>
      <c r="N3289" s="270"/>
      <c r="O3289" s="270"/>
      <c r="P3289" s="270"/>
      <c r="Q3289" s="270"/>
      <c r="R3289" s="270"/>
      <c r="S3289" s="270"/>
      <c r="T3289" s="271"/>
      <c r="U3289" s="14"/>
      <c r="V3289" s="14"/>
      <c r="W3289" s="14"/>
      <c r="X3289" s="14"/>
      <c r="Y3289" s="14"/>
      <c r="Z3289" s="14"/>
      <c r="AA3289" s="14"/>
      <c r="AB3289" s="14"/>
      <c r="AC3289" s="14"/>
      <c r="AD3289" s="14"/>
      <c r="AE3289" s="14"/>
      <c r="AT3289" s="272" t="s">
        <v>364</v>
      </c>
      <c r="AU3289" s="272" t="s">
        <v>90</v>
      </c>
      <c r="AV3289" s="14" t="s">
        <v>90</v>
      </c>
      <c r="AW3289" s="14" t="s">
        <v>36</v>
      </c>
      <c r="AX3289" s="14" t="s">
        <v>81</v>
      </c>
      <c r="AY3289" s="272" t="s">
        <v>215</v>
      </c>
    </row>
    <row r="3290" s="15" customFormat="1">
      <c r="A3290" s="15"/>
      <c r="B3290" s="273"/>
      <c r="C3290" s="274"/>
      <c r="D3290" s="233" t="s">
        <v>364</v>
      </c>
      <c r="E3290" s="275" t="s">
        <v>1</v>
      </c>
      <c r="F3290" s="276" t="s">
        <v>368</v>
      </c>
      <c r="G3290" s="274"/>
      <c r="H3290" s="277">
        <v>804.70399999999995</v>
      </c>
      <c r="I3290" s="278"/>
      <c r="J3290" s="274"/>
      <c r="K3290" s="274"/>
      <c r="L3290" s="279"/>
      <c r="M3290" s="280"/>
      <c r="N3290" s="281"/>
      <c r="O3290" s="281"/>
      <c r="P3290" s="281"/>
      <c r="Q3290" s="281"/>
      <c r="R3290" s="281"/>
      <c r="S3290" s="281"/>
      <c r="T3290" s="282"/>
      <c r="U3290" s="15"/>
      <c r="V3290" s="15"/>
      <c r="W3290" s="15"/>
      <c r="X3290" s="15"/>
      <c r="Y3290" s="15"/>
      <c r="Z3290" s="15"/>
      <c r="AA3290" s="15"/>
      <c r="AB3290" s="15"/>
      <c r="AC3290" s="15"/>
      <c r="AD3290" s="15"/>
      <c r="AE3290" s="15"/>
      <c r="AT3290" s="283" t="s">
        <v>364</v>
      </c>
      <c r="AU3290" s="283" t="s">
        <v>90</v>
      </c>
      <c r="AV3290" s="15" t="s">
        <v>214</v>
      </c>
      <c r="AW3290" s="15" t="s">
        <v>36</v>
      </c>
      <c r="AX3290" s="15" t="s">
        <v>88</v>
      </c>
      <c r="AY3290" s="283" t="s">
        <v>215</v>
      </c>
    </row>
    <row r="3291" s="2" customFormat="1" ht="24.15" customHeight="1">
      <c r="A3291" s="39"/>
      <c r="B3291" s="40"/>
      <c r="C3291" s="220" t="s">
        <v>3228</v>
      </c>
      <c r="D3291" s="220" t="s">
        <v>216</v>
      </c>
      <c r="E3291" s="221" t="s">
        <v>3229</v>
      </c>
      <c r="F3291" s="222" t="s">
        <v>3230</v>
      </c>
      <c r="G3291" s="223" t="s">
        <v>797</v>
      </c>
      <c r="H3291" s="224">
        <v>32</v>
      </c>
      <c r="I3291" s="225"/>
      <c r="J3291" s="226">
        <f>ROUND(I3291*H3291,2)</f>
        <v>0</v>
      </c>
      <c r="K3291" s="222" t="s">
        <v>359</v>
      </c>
      <c r="L3291" s="45"/>
      <c r="M3291" s="227" t="s">
        <v>1</v>
      </c>
      <c r="N3291" s="228" t="s">
        <v>46</v>
      </c>
      <c r="O3291" s="92"/>
      <c r="P3291" s="229">
        <f>O3291*H3291</f>
        <v>0</v>
      </c>
      <c r="Q3291" s="229">
        <v>0</v>
      </c>
      <c r="R3291" s="229">
        <f>Q3291*H3291</f>
        <v>0</v>
      </c>
      <c r="S3291" s="229">
        <v>0</v>
      </c>
      <c r="T3291" s="230">
        <f>S3291*H3291</f>
        <v>0</v>
      </c>
      <c r="U3291" s="39"/>
      <c r="V3291" s="39"/>
      <c r="W3291" s="39"/>
      <c r="X3291" s="39"/>
      <c r="Y3291" s="39"/>
      <c r="Z3291" s="39"/>
      <c r="AA3291" s="39"/>
      <c r="AB3291" s="39"/>
      <c r="AC3291" s="39"/>
      <c r="AD3291" s="39"/>
      <c r="AE3291" s="39"/>
      <c r="AR3291" s="231" t="s">
        <v>291</v>
      </c>
      <c r="AT3291" s="231" t="s">
        <v>216</v>
      </c>
      <c r="AU3291" s="231" t="s">
        <v>90</v>
      </c>
      <c r="AY3291" s="18" t="s">
        <v>215</v>
      </c>
      <c r="BE3291" s="232">
        <f>IF(N3291="základní",J3291,0)</f>
        <v>0</v>
      </c>
      <c r="BF3291" s="232">
        <f>IF(N3291="snížená",J3291,0)</f>
        <v>0</v>
      </c>
      <c r="BG3291" s="232">
        <f>IF(N3291="zákl. přenesená",J3291,0)</f>
        <v>0</v>
      </c>
      <c r="BH3291" s="232">
        <f>IF(N3291="sníž. přenesená",J3291,0)</f>
        <v>0</v>
      </c>
      <c r="BI3291" s="232">
        <f>IF(N3291="nulová",J3291,0)</f>
        <v>0</v>
      </c>
      <c r="BJ3291" s="18" t="s">
        <v>88</v>
      </c>
      <c r="BK3291" s="232">
        <f>ROUND(I3291*H3291,2)</f>
        <v>0</v>
      </c>
      <c r="BL3291" s="18" t="s">
        <v>291</v>
      </c>
      <c r="BM3291" s="231" t="s">
        <v>3231</v>
      </c>
    </row>
    <row r="3292" s="2" customFormat="1">
      <c r="A3292" s="39"/>
      <c r="B3292" s="40"/>
      <c r="C3292" s="41"/>
      <c r="D3292" s="233" t="s">
        <v>221</v>
      </c>
      <c r="E3292" s="41"/>
      <c r="F3292" s="234" t="s">
        <v>3232</v>
      </c>
      <c r="G3292" s="41"/>
      <c r="H3292" s="41"/>
      <c r="I3292" s="235"/>
      <c r="J3292" s="41"/>
      <c r="K3292" s="41"/>
      <c r="L3292" s="45"/>
      <c r="M3292" s="236"/>
      <c r="N3292" s="237"/>
      <c r="O3292" s="92"/>
      <c r="P3292" s="92"/>
      <c r="Q3292" s="92"/>
      <c r="R3292" s="92"/>
      <c r="S3292" s="92"/>
      <c r="T3292" s="93"/>
      <c r="U3292" s="39"/>
      <c r="V3292" s="39"/>
      <c r="W3292" s="39"/>
      <c r="X3292" s="39"/>
      <c r="Y3292" s="39"/>
      <c r="Z3292" s="39"/>
      <c r="AA3292" s="39"/>
      <c r="AB3292" s="39"/>
      <c r="AC3292" s="39"/>
      <c r="AD3292" s="39"/>
      <c r="AE3292" s="39"/>
      <c r="AT3292" s="18" t="s">
        <v>221</v>
      </c>
      <c r="AU3292" s="18" t="s">
        <v>90</v>
      </c>
    </row>
    <row r="3293" s="2" customFormat="1">
      <c r="A3293" s="39"/>
      <c r="B3293" s="40"/>
      <c r="C3293" s="41"/>
      <c r="D3293" s="250" t="s">
        <v>362</v>
      </c>
      <c r="E3293" s="41"/>
      <c r="F3293" s="251" t="s">
        <v>3233</v>
      </c>
      <c r="G3293" s="41"/>
      <c r="H3293" s="41"/>
      <c r="I3293" s="235"/>
      <c r="J3293" s="41"/>
      <c r="K3293" s="41"/>
      <c r="L3293" s="45"/>
      <c r="M3293" s="236"/>
      <c r="N3293" s="237"/>
      <c r="O3293" s="92"/>
      <c r="P3293" s="92"/>
      <c r="Q3293" s="92"/>
      <c r="R3293" s="92"/>
      <c r="S3293" s="92"/>
      <c r="T3293" s="93"/>
      <c r="U3293" s="39"/>
      <c r="V3293" s="39"/>
      <c r="W3293" s="39"/>
      <c r="X3293" s="39"/>
      <c r="Y3293" s="39"/>
      <c r="Z3293" s="39"/>
      <c r="AA3293" s="39"/>
      <c r="AB3293" s="39"/>
      <c r="AC3293" s="39"/>
      <c r="AD3293" s="39"/>
      <c r="AE3293" s="39"/>
      <c r="AT3293" s="18" t="s">
        <v>362</v>
      </c>
      <c r="AU3293" s="18" t="s">
        <v>90</v>
      </c>
    </row>
    <row r="3294" s="13" customFormat="1">
      <c r="A3294" s="13"/>
      <c r="B3294" s="252"/>
      <c r="C3294" s="253"/>
      <c r="D3294" s="233" t="s">
        <v>364</v>
      </c>
      <c r="E3294" s="254" t="s">
        <v>1</v>
      </c>
      <c r="F3294" s="255" t="s">
        <v>3234</v>
      </c>
      <c r="G3294" s="253"/>
      <c r="H3294" s="254" t="s">
        <v>1</v>
      </c>
      <c r="I3294" s="256"/>
      <c r="J3294" s="253"/>
      <c r="K3294" s="253"/>
      <c r="L3294" s="257"/>
      <c r="M3294" s="258"/>
      <c r="N3294" s="259"/>
      <c r="O3294" s="259"/>
      <c r="P3294" s="259"/>
      <c r="Q3294" s="259"/>
      <c r="R3294" s="259"/>
      <c r="S3294" s="259"/>
      <c r="T3294" s="260"/>
      <c r="U3294" s="13"/>
      <c r="V3294" s="13"/>
      <c r="W3294" s="13"/>
      <c r="X3294" s="13"/>
      <c r="Y3294" s="13"/>
      <c r="Z3294" s="13"/>
      <c r="AA3294" s="13"/>
      <c r="AB3294" s="13"/>
      <c r="AC3294" s="13"/>
      <c r="AD3294" s="13"/>
      <c r="AE3294" s="13"/>
      <c r="AT3294" s="261" t="s">
        <v>364</v>
      </c>
      <c r="AU3294" s="261" t="s">
        <v>90</v>
      </c>
      <c r="AV3294" s="13" t="s">
        <v>88</v>
      </c>
      <c r="AW3294" s="13" t="s">
        <v>36</v>
      </c>
      <c r="AX3294" s="13" t="s">
        <v>81</v>
      </c>
      <c r="AY3294" s="261" t="s">
        <v>215</v>
      </c>
    </row>
    <row r="3295" s="14" customFormat="1">
      <c r="A3295" s="14"/>
      <c r="B3295" s="262"/>
      <c r="C3295" s="263"/>
      <c r="D3295" s="233" t="s">
        <v>364</v>
      </c>
      <c r="E3295" s="264" t="s">
        <v>1</v>
      </c>
      <c r="F3295" s="265" t="s">
        <v>3235</v>
      </c>
      <c r="G3295" s="263"/>
      <c r="H3295" s="266">
        <v>6</v>
      </c>
      <c r="I3295" s="267"/>
      <c r="J3295" s="263"/>
      <c r="K3295" s="263"/>
      <c r="L3295" s="268"/>
      <c r="M3295" s="269"/>
      <c r="N3295" s="270"/>
      <c r="O3295" s="270"/>
      <c r="P3295" s="270"/>
      <c r="Q3295" s="270"/>
      <c r="R3295" s="270"/>
      <c r="S3295" s="270"/>
      <c r="T3295" s="271"/>
      <c r="U3295" s="14"/>
      <c r="V3295" s="14"/>
      <c r="W3295" s="14"/>
      <c r="X3295" s="14"/>
      <c r="Y3295" s="14"/>
      <c r="Z3295" s="14"/>
      <c r="AA3295" s="14"/>
      <c r="AB3295" s="14"/>
      <c r="AC3295" s="14"/>
      <c r="AD3295" s="14"/>
      <c r="AE3295" s="14"/>
      <c r="AT3295" s="272" t="s">
        <v>364</v>
      </c>
      <c r="AU3295" s="272" t="s">
        <v>90</v>
      </c>
      <c r="AV3295" s="14" t="s">
        <v>90</v>
      </c>
      <c r="AW3295" s="14" t="s">
        <v>36</v>
      </c>
      <c r="AX3295" s="14" t="s">
        <v>81</v>
      </c>
      <c r="AY3295" s="272" t="s">
        <v>215</v>
      </c>
    </row>
    <row r="3296" s="13" customFormat="1">
      <c r="A3296" s="13"/>
      <c r="B3296" s="252"/>
      <c r="C3296" s="253"/>
      <c r="D3296" s="233" t="s">
        <v>364</v>
      </c>
      <c r="E3296" s="254" t="s">
        <v>1</v>
      </c>
      <c r="F3296" s="255" t="s">
        <v>3236</v>
      </c>
      <c r="G3296" s="253"/>
      <c r="H3296" s="254" t="s">
        <v>1</v>
      </c>
      <c r="I3296" s="256"/>
      <c r="J3296" s="253"/>
      <c r="K3296" s="253"/>
      <c r="L3296" s="257"/>
      <c r="M3296" s="258"/>
      <c r="N3296" s="259"/>
      <c r="O3296" s="259"/>
      <c r="P3296" s="259"/>
      <c r="Q3296" s="259"/>
      <c r="R3296" s="259"/>
      <c r="S3296" s="259"/>
      <c r="T3296" s="260"/>
      <c r="U3296" s="13"/>
      <c r="V3296" s="13"/>
      <c r="W3296" s="13"/>
      <c r="X3296" s="13"/>
      <c r="Y3296" s="13"/>
      <c r="Z3296" s="13"/>
      <c r="AA3296" s="13"/>
      <c r="AB3296" s="13"/>
      <c r="AC3296" s="13"/>
      <c r="AD3296" s="13"/>
      <c r="AE3296" s="13"/>
      <c r="AT3296" s="261" t="s">
        <v>364</v>
      </c>
      <c r="AU3296" s="261" t="s">
        <v>90</v>
      </c>
      <c r="AV3296" s="13" t="s">
        <v>88</v>
      </c>
      <c r="AW3296" s="13" t="s">
        <v>36</v>
      </c>
      <c r="AX3296" s="13" t="s">
        <v>81</v>
      </c>
      <c r="AY3296" s="261" t="s">
        <v>215</v>
      </c>
    </row>
    <row r="3297" s="14" customFormat="1">
      <c r="A3297" s="14"/>
      <c r="B3297" s="262"/>
      <c r="C3297" s="263"/>
      <c r="D3297" s="233" t="s">
        <v>364</v>
      </c>
      <c r="E3297" s="264" t="s">
        <v>1</v>
      </c>
      <c r="F3297" s="265" t="s">
        <v>3237</v>
      </c>
      <c r="G3297" s="263"/>
      <c r="H3297" s="266">
        <v>20</v>
      </c>
      <c r="I3297" s="267"/>
      <c r="J3297" s="263"/>
      <c r="K3297" s="263"/>
      <c r="L3297" s="268"/>
      <c r="M3297" s="269"/>
      <c r="N3297" s="270"/>
      <c r="O3297" s="270"/>
      <c r="P3297" s="270"/>
      <c r="Q3297" s="270"/>
      <c r="R3297" s="270"/>
      <c r="S3297" s="270"/>
      <c r="T3297" s="271"/>
      <c r="U3297" s="14"/>
      <c r="V3297" s="14"/>
      <c r="W3297" s="14"/>
      <c r="X3297" s="14"/>
      <c r="Y3297" s="14"/>
      <c r="Z3297" s="14"/>
      <c r="AA3297" s="14"/>
      <c r="AB3297" s="14"/>
      <c r="AC3297" s="14"/>
      <c r="AD3297" s="14"/>
      <c r="AE3297" s="14"/>
      <c r="AT3297" s="272" t="s">
        <v>364</v>
      </c>
      <c r="AU3297" s="272" t="s">
        <v>90</v>
      </c>
      <c r="AV3297" s="14" t="s">
        <v>90</v>
      </c>
      <c r="AW3297" s="14" t="s">
        <v>36</v>
      </c>
      <c r="AX3297" s="14" t="s">
        <v>81</v>
      </c>
      <c r="AY3297" s="272" t="s">
        <v>215</v>
      </c>
    </row>
    <row r="3298" s="13" customFormat="1">
      <c r="A3298" s="13"/>
      <c r="B3298" s="252"/>
      <c r="C3298" s="253"/>
      <c r="D3298" s="233" t="s">
        <v>364</v>
      </c>
      <c r="E3298" s="254" t="s">
        <v>1</v>
      </c>
      <c r="F3298" s="255" t="s">
        <v>3238</v>
      </c>
      <c r="G3298" s="253"/>
      <c r="H3298" s="254" t="s">
        <v>1</v>
      </c>
      <c r="I3298" s="256"/>
      <c r="J3298" s="253"/>
      <c r="K3298" s="253"/>
      <c r="L3298" s="257"/>
      <c r="M3298" s="258"/>
      <c r="N3298" s="259"/>
      <c r="O3298" s="259"/>
      <c r="P3298" s="259"/>
      <c r="Q3298" s="259"/>
      <c r="R3298" s="259"/>
      <c r="S3298" s="259"/>
      <c r="T3298" s="260"/>
      <c r="U3298" s="13"/>
      <c r="V3298" s="13"/>
      <c r="W3298" s="13"/>
      <c r="X3298" s="13"/>
      <c r="Y3298" s="13"/>
      <c r="Z3298" s="13"/>
      <c r="AA3298" s="13"/>
      <c r="AB3298" s="13"/>
      <c r="AC3298" s="13"/>
      <c r="AD3298" s="13"/>
      <c r="AE3298" s="13"/>
      <c r="AT3298" s="261" t="s">
        <v>364</v>
      </c>
      <c r="AU3298" s="261" t="s">
        <v>90</v>
      </c>
      <c r="AV3298" s="13" t="s">
        <v>88</v>
      </c>
      <c r="AW3298" s="13" t="s">
        <v>36</v>
      </c>
      <c r="AX3298" s="13" t="s">
        <v>81</v>
      </c>
      <c r="AY3298" s="261" t="s">
        <v>215</v>
      </c>
    </row>
    <row r="3299" s="14" customFormat="1">
      <c r="A3299" s="14"/>
      <c r="B3299" s="262"/>
      <c r="C3299" s="263"/>
      <c r="D3299" s="233" t="s">
        <v>364</v>
      </c>
      <c r="E3299" s="264" t="s">
        <v>1</v>
      </c>
      <c r="F3299" s="265" t="s">
        <v>3239</v>
      </c>
      <c r="G3299" s="263"/>
      <c r="H3299" s="266">
        <v>6</v>
      </c>
      <c r="I3299" s="267"/>
      <c r="J3299" s="263"/>
      <c r="K3299" s="263"/>
      <c r="L3299" s="268"/>
      <c r="M3299" s="269"/>
      <c r="N3299" s="270"/>
      <c r="O3299" s="270"/>
      <c r="P3299" s="270"/>
      <c r="Q3299" s="270"/>
      <c r="R3299" s="270"/>
      <c r="S3299" s="270"/>
      <c r="T3299" s="271"/>
      <c r="U3299" s="14"/>
      <c r="V3299" s="14"/>
      <c r="W3299" s="14"/>
      <c r="X3299" s="14"/>
      <c r="Y3299" s="14"/>
      <c r="Z3299" s="14"/>
      <c r="AA3299" s="14"/>
      <c r="AB3299" s="14"/>
      <c r="AC3299" s="14"/>
      <c r="AD3299" s="14"/>
      <c r="AE3299" s="14"/>
      <c r="AT3299" s="272" t="s">
        <v>364</v>
      </c>
      <c r="AU3299" s="272" t="s">
        <v>90</v>
      </c>
      <c r="AV3299" s="14" t="s">
        <v>90</v>
      </c>
      <c r="AW3299" s="14" t="s">
        <v>36</v>
      </c>
      <c r="AX3299" s="14" t="s">
        <v>81</v>
      </c>
      <c r="AY3299" s="272" t="s">
        <v>215</v>
      </c>
    </row>
    <row r="3300" s="15" customFormat="1">
      <c r="A3300" s="15"/>
      <c r="B3300" s="273"/>
      <c r="C3300" s="274"/>
      <c r="D3300" s="233" t="s">
        <v>364</v>
      </c>
      <c r="E3300" s="275" t="s">
        <v>1</v>
      </c>
      <c r="F3300" s="276" t="s">
        <v>368</v>
      </c>
      <c r="G3300" s="274"/>
      <c r="H3300" s="277">
        <v>32</v>
      </c>
      <c r="I3300" s="278"/>
      <c r="J3300" s="274"/>
      <c r="K3300" s="274"/>
      <c r="L3300" s="279"/>
      <c r="M3300" s="280"/>
      <c r="N3300" s="281"/>
      <c r="O3300" s="281"/>
      <c r="P3300" s="281"/>
      <c r="Q3300" s="281"/>
      <c r="R3300" s="281"/>
      <c r="S3300" s="281"/>
      <c r="T3300" s="282"/>
      <c r="U3300" s="15"/>
      <c r="V3300" s="15"/>
      <c r="W3300" s="15"/>
      <c r="X3300" s="15"/>
      <c r="Y3300" s="15"/>
      <c r="Z3300" s="15"/>
      <c r="AA3300" s="15"/>
      <c r="AB3300" s="15"/>
      <c r="AC3300" s="15"/>
      <c r="AD3300" s="15"/>
      <c r="AE3300" s="15"/>
      <c r="AT3300" s="283" t="s">
        <v>364</v>
      </c>
      <c r="AU3300" s="283" t="s">
        <v>90</v>
      </c>
      <c r="AV3300" s="15" t="s">
        <v>214</v>
      </c>
      <c r="AW3300" s="15" t="s">
        <v>36</v>
      </c>
      <c r="AX3300" s="15" t="s">
        <v>88</v>
      </c>
      <c r="AY3300" s="283" t="s">
        <v>215</v>
      </c>
    </row>
    <row r="3301" s="2" customFormat="1" ht="21.75" customHeight="1">
      <c r="A3301" s="39"/>
      <c r="B3301" s="40"/>
      <c r="C3301" s="295" t="s">
        <v>3240</v>
      </c>
      <c r="D3301" s="295" t="s">
        <v>539</v>
      </c>
      <c r="E3301" s="296" t="s">
        <v>3241</v>
      </c>
      <c r="F3301" s="297" t="s">
        <v>3242</v>
      </c>
      <c r="G3301" s="298" t="s">
        <v>797</v>
      </c>
      <c r="H3301" s="299">
        <v>35.200000000000003</v>
      </c>
      <c r="I3301" s="300"/>
      <c r="J3301" s="301">
        <f>ROUND(I3301*H3301,2)</f>
        <v>0</v>
      </c>
      <c r="K3301" s="297" t="s">
        <v>359</v>
      </c>
      <c r="L3301" s="302"/>
      <c r="M3301" s="303" t="s">
        <v>1</v>
      </c>
      <c r="N3301" s="304" t="s">
        <v>46</v>
      </c>
      <c r="O3301" s="92"/>
      <c r="P3301" s="229">
        <f>O3301*H3301</f>
        <v>0</v>
      </c>
      <c r="Q3301" s="229">
        <v>0.00020000000000000001</v>
      </c>
      <c r="R3301" s="229">
        <f>Q3301*H3301</f>
        <v>0.0070400000000000011</v>
      </c>
      <c r="S3301" s="229">
        <v>0</v>
      </c>
      <c r="T3301" s="230">
        <f>S3301*H3301</f>
        <v>0</v>
      </c>
      <c r="U3301" s="39"/>
      <c r="V3301" s="39"/>
      <c r="W3301" s="39"/>
      <c r="X3301" s="39"/>
      <c r="Y3301" s="39"/>
      <c r="Z3301" s="39"/>
      <c r="AA3301" s="39"/>
      <c r="AB3301" s="39"/>
      <c r="AC3301" s="39"/>
      <c r="AD3301" s="39"/>
      <c r="AE3301" s="39"/>
      <c r="AR3301" s="231" t="s">
        <v>676</v>
      </c>
      <c r="AT3301" s="231" t="s">
        <v>539</v>
      </c>
      <c r="AU3301" s="231" t="s">
        <v>90</v>
      </c>
      <c r="AY3301" s="18" t="s">
        <v>215</v>
      </c>
      <c r="BE3301" s="232">
        <f>IF(N3301="základní",J3301,0)</f>
        <v>0</v>
      </c>
      <c r="BF3301" s="232">
        <f>IF(N3301="snížená",J3301,0)</f>
        <v>0</v>
      </c>
      <c r="BG3301" s="232">
        <f>IF(N3301="zákl. přenesená",J3301,0)</f>
        <v>0</v>
      </c>
      <c r="BH3301" s="232">
        <f>IF(N3301="sníž. přenesená",J3301,0)</f>
        <v>0</v>
      </c>
      <c r="BI3301" s="232">
        <f>IF(N3301="nulová",J3301,0)</f>
        <v>0</v>
      </c>
      <c r="BJ3301" s="18" t="s">
        <v>88</v>
      </c>
      <c r="BK3301" s="232">
        <f>ROUND(I3301*H3301,2)</f>
        <v>0</v>
      </c>
      <c r="BL3301" s="18" t="s">
        <v>291</v>
      </c>
      <c r="BM3301" s="231" t="s">
        <v>3243</v>
      </c>
    </row>
    <row r="3302" s="2" customFormat="1">
      <c r="A3302" s="39"/>
      <c r="B3302" s="40"/>
      <c r="C3302" s="41"/>
      <c r="D3302" s="233" t="s">
        <v>221</v>
      </c>
      <c r="E3302" s="41"/>
      <c r="F3302" s="234" t="s">
        <v>3242</v>
      </c>
      <c r="G3302" s="41"/>
      <c r="H3302" s="41"/>
      <c r="I3302" s="235"/>
      <c r="J3302" s="41"/>
      <c r="K3302" s="41"/>
      <c r="L3302" s="45"/>
      <c r="M3302" s="236"/>
      <c r="N3302" s="237"/>
      <c r="O3302" s="92"/>
      <c r="P3302" s="92"/>
      <c r="Q3302" s="92"/>
      <c r="R3302" s="92"/>
      <c r="S3302" s="92"/>
      <c r="T3302" s="93"/>
      <c r="U3302" s="39"/>
      <c r="V3302" s="39"/>
      <c r="W3302" s="39"/>
      <c r="X3302" s="39"/>
      <c r="Y3302" s="39"/>
      <c r="Z3302" s="39"/>
      <c r="AA3302" s="39"/>
      <c r="AB3302" s="39"/>
      <c r="AC3302" s="39"/>
      <c r="AD3302" s="39"/>
      <c r="AE3302" s="39"/>
      <c r="AT3302" s="18" t="s">
        <v>221</v>
      </c>
      <c r="AU3302" s="18" t="s">
        <v>90</v>
      </c>
    </row>
    <row r="3303" s="14" customFormat="1">
      <c r="A3303" s="14"/>
      <c r="B3303" s="262"/>
      <c r="C3303" s="263"/>
      <c r="D3303" s="233" t="s">
        <v>364</v>
      </c>
      <c r="E3303" s="264" t="s">
        <v>1</v>
      </c>
      <c r="F3303" s="265" t="s">
        <v>3244</v>
      </c>
      <c r="G3303" s="263"/>
      <c r="H3303" s="266">
        <v>35.200000000000003</v>
      </c>
      <c r="I3303" s="267"/>
      <c r="J3303" s="263"/>
      <c r="K3303" s="263"/>
      <c r="L3303" s="268"/>
      <c r="M3303" s="269"/>
      <c r="N3303" s="270"/>
      <c r="O3303" s="270"/>
      <c r="P3303" s="270"/>
      <c r="Q3303" s="270"/>
      <c r="R3303" s="270"/>
      <c r="S3303" s="270"/>
      <c r="T3303" s="271"/>
      <c r="U3303" s="14"/>
      <c r="V3303" s="14"/>
      <c r="W3303" s="14"/>
      <c r="X3303" s="14"/>
      <c r="Y3303" s="14"/>
      <c r="Z3303" s="14"/>
      <c r="AA3303" s="14"/>
      <c r="AB3303" s="14"/>
      <c r="AC3303" s="14"/>
      <c r="AD3303" s="14"/>
      <c r="AE3303" s="14"/>
      <c r="AT3303" s="272" t="s">
        <v>364</v>
      </c>
      <c r="AU3303" s="272" t="s">
        <v>90</v>
      </c>
      <c r="AV3303" s="14" t="s">
        <v>90</v>
      </c>
      <c r="AW3303" s="14" t="s">
        <v>36</v>
      </c>
      <c r="AX3303" s="14" t="s">
        <v>81</v>
      </c>
      <c r="AY3303" s="272" t="s">
        <v>215</v>
      </c>
    </row>
    <row r="3304" s="15" customFormat="1">
      <c r="A3304" s="15"/>
      <c r="B3304" s="273"/>
      <c r="C3304" s="274"/>
      <c r="D3304" s="233" t="s">
        <v>364</v>
      </c>
      <c r="E3304" s="275" t="s">
        <v>1</v>
      </c>
      <c r="F3304" s="276" t="s">
        <v>368</v>
      </c>
      <c r="G3304" s="274"/>
      <c r="H3304" s="277">
        <v>35.200000000000003</v>
      </c>
      <c r="I3304" s="278"/>
      <c r="J3304" s="274"/>
      <c r="K3304" s="274"/>
      <c r="L3304" s="279"/>
      <c r="M3304" s="280"/>
      <c r="N3304" s="281"/>
      <c r="O3304" s="281"/>
      <c r="P3304" s="281"/>
      <c r="Q3304" s="281"/>
      <c r="R3304" s="281"/>
      <c r="S3304" s="281"/>
      <c r="T3304" s="282"/>
      <c r="U3304" s="15"/>
      <c r="V3304" s="15"/>
      <c r="W3304" s="15"/>
      <c r="X3304" s="15"/>
      <c r="Y3304" s="15"/>
      <c r="Z3304" s="15"/>
      <c r="AA3304" s="15"/>
      <c r="AB3304" s="15"/>
      <c r="AC3304" s="15"/>
      <c r="AD3304" s="15"/>
      <c r="AE3304" s="15"/>
      <c r="AT3304" s="283" t="s">
        <v>364</v>
      </c>
      <c r="AU3304" s="283" t="s">
        <v>90</v>
      </c>
      <c r="AV3304" s="15" t="s">
        <v>214</v>
      </c>
      <c r="AW3304" s="15" t="s">
        <v>36</v>
      </c>
      <c r="AX3304" s="15" t="s">
        <v>88</v>
      </c>
      <c r="AY3304" s="283" t="s">
        <v>215</v>
      </c>
    </row>
    <row r="3305" s="2" customFormat="1" ht="24.15" customHeight="1">
      <c r="A3305" s="39"/>
      <c r="B3305" s="40"/>
      <c r="C3305" s="220" t="s">
        <v>3245</v>
      </c>
      <c r="D3305" s="220" t="s">
        <v>216</v>
      </c>
      <c r="E3305" s="221" t="s">
        <v>3246</v>
      </c>
      <c r="F3305" s="222" t="s">
        <v>3247</v>
      </c>
      <c r="G3305" s="223" t="s">
        <v>716</v>
      </c>
      <c r="H3305" s="224">
        <v>5</v>
      </c>
      <c r="I3305" s="225"/>
      <c r="J3305" s="226">
        <f>ROUND(I3305*H3305,2)</f>
        <v>0</v>
      </c>
      <c r="K3305" s="222" t="s">
        <v>359</v>
      </c>
      <c r="L3305" s="45"/>
      <c r="M3305" s="227" t="s">
        <v>1</v>
      </c>
      <c r="N3305" s="228" t="s">
        <v>46</v>
      </c>
      <c r="O3305" s="92"/>
      <c r="P3305" s="229">
        <f>O3305*H3305</f>
        <v>0</v>
      </c>
      <c r="Q3305" s="229">
        <v>0</v>
      </c>
      <c r="R3305" s="229">
        <f>Q3305*H3305</f>
        <v>0</v>
      </c>
      <c r="S3305" s="229">
        <v>0</v>
      </c>
      <c r="T3305" s="230">
        <f>S3305*H3305</f>
        <v>0</v>
      </c>
      <c r="U3305" s="39"/>
      <c r="V3305" s="39"/>
      <c r="W3305" s="39"/>
      <c r="X3305" s="39"/>
      <c r="Y3305" s="39"/>
      <c r="Z3305" s="39"/>
      <c r="AA3305" s="39"/>
      <c r="AB3305" s="39"/>
      <c r="AC3305" s="39"/>
      <c r="AD3305" s="39"/>
      <c r="AE3305" s="39"/>
      <c r="AR3305" s="231" t="s">
        <v>291</v>
      </c>
      <c r="AT3305" s="231" t="s">
        <v>216</v>
      </c>
      <c r="AU3305" s="231" t="s">
        <v>90</v>
      </c>
      <c r="AY3305" s="18" t="s">
        <v>215</v>
      </c>
      <c r="BE3305" s="232">
        <f>IF(N3305="základní",J3305,0)</f>
        <v>0</v>
      </c>
      <c r="BF3305" s="232">
        <f>IF(N3305="snížená",J3305,0)</f>
        <v>0</v>
      </c>
      <c r="BG3305" s="232">
        <f>IF(N3305="zákl. přenesená",J3305,0)</f>
        <v>0</v>
      </c>
      <c r="BH3305" s="232">
        <f>IF(N3305="sníž. přenesená",J3305,0)</f>
        <v>0</v>
      </c>
      <c r="BI3305" s="232">
        <f>IF(N3305="nulová",J3305,0)</f>
        <v>0</v>
      </c>
      <c r="BJ3305" s="18" t="s">
        <v>88</v>
      </c>
      <c r="BK3305" s="232">
        <f>ROUND(I3305*H3305,2)</f>
        <v>0</v>
      </c>
      <c r="BL3305" s="18" t="s">
        <v>291</v>
      </c>
      <c r="BM3305" s="231" t="s">
        <v>3248</v>
      </c>
    </row>
    <row r="3306" s="2" customFormat="1">
      <c r="A3306" s="39"/>
      <c r="B3306" s="40"/>
      <c r="C3306" s="41"/>
      <c r="D3306" s="233" t="s">
        <v>221</v>
      </c>
      <c r="E3306" s="41"/>
      <c r="F3306" s="234" t="s">
        <v>3249</v>
      </c>
      <c r="G3306" s="41"/>
      <c r="H3306" s="41"/>
      <c r="I3306" s="235"/>
      <c r="J3306" s="41"/>
      <c r="K3306" s="41"/>
      <c r="L3306" s="45"/>
      <c r="M3306" s="236"/>
      <c r="N3306" s="237"/>
      <c r="O3306" s="92"/>
      <c r="P3306" s="92"/>
      <c r="Q3306" s="92"/>
      <c r="R3306" s="92"/>
      <c r="S3306" s="92"/>
      <c r="T3306" s="93"/>
      <c r="U3306" s="39"/>
      <c r="V3306" s="39"/>
      <c r="W3306" s="39"/>
      <c r="X3306" s="39"/>
      <c r="Y3306" s="39"/>
      <c r="Z3306" s="39"/>
      <c r="AA3306" s="39"/>
      <c r="AB3306" s="39"/>
      <c r="AC3306" s="39"/>
      <c r="AD3306" s="39"/>
      <c r="AE3306" s="39"/>
      <c r="AT3306" s="18" t="s">
        <v>221</v>
      </c>
      <c r="AU3306" s="18" t="s">
        <v>90</v>
      </c>
    </row>
    <row r="3307" s="2" customFormat="1">
      <c r="A3307" s="39"/>
      <c r="B3307" s="40"/>
      <c r="C3307" s="41"/>
      <c r="D3307" s="250" t="s">
        <v>362</v>
      </c>
      <c r="E3307" s="41"/>
      <c r="F3307" s="251" t="s">
        <v>3250</v>
      </c>
      <c r="G3307" s="41"/>
      <c r="H3307" s="41"/>
      <c r="I3307" s="235"/>
      <c r="J3307" s="41"/>
      <c r="K3307" s="41"/>
      <c r="L3307" s="45"/>
      <c r="M3307" s="236"/>
      <c r="N3307" s="237"/>
      <c r="O3307" s="92"/>
      <c r="P3307" s="92"/>
      <c r="Q3307" s="92"/>
      <c r="R3307" s="92"/>
      <c r="S3307" s="92"/>
      <c r="T3307" s="93"/>
      <c r="U3307" s="39"/>
      <c r="V3307" s="39"/>
      <c r="W3307" s="39"/>
      <c r="X3307" s="39"/>
      <c r="Y3307" s="39"/>
      <c r="Z3307" s="39"/>
      <c r="AA3307" s="39"/>
      <c r="AB3307" s="39"/>
      <c r="AC3307" s="39"/>
      <c r="AD3307" s="39"/>
      <c r="AE3307" s="39"/>
      <c r="AT3307" s="18" t="s">
        <v>362</v>
      </c>
      <c r="AU3307" s="18" t="s">
        <v>90</v>
      </c>
    </row>
    <row r="3308" s="2" customFormat="1" ht="24.15" customHeight="1">
      <c r="A3308" s="39"/>
      <c r="B3308" s="40"/>
      <c r="C3308" s="295" t="s">
        <v>3251</v>
      </c>
      <c r="D3308" s="295" t="s">
        <v>539</v>
      </c>
      <c r="E3308" s="296" t="s">
        <v>3252</v>
      </c>
      <c r="F3308" s="297" t="s">
        <v>3253</v>
      </c>
      <c r="G3308" s="298" t="s">
        <v>523</v>
      </c>
      <c r="H3308" s="299">
        <v>5.9400000000000004</v>
      </c>
      <c r="I3308" s="300"/>
      <c r="J3308" s="301">
        <f>ROUND(I3308*H3308,2)</f>
        <v>0</v>
      </c>
      <c r="K3308" s="297" t="s">
        <v>359</v>
      </c>
      <c r="L3308" s="302"/>
      <c r="M3308" s="303" t="s">
        <v>1</v>
      </c>
      <c r="N3308" s="304" t="s">
        <v>46</v>
      </c>
      <c r="O3308" s="92"/>
      <c r="P3308" s="229">
        <f>O3308*H3308</f>
        <v>0</v>
      </c>
      <c r="Q3308" s="229">
        <v>0.0041999999999999997</v>
      </c>
      <c r="R3308" s="229">
        <f>Q3308*H3308</f>
        <v>0.024948000000000001</v>
      </c>
      <c r="S3308" s="229">
        <v>0</v>
      </c>
      <c r="T3308" s="230">
        <f>S3308*H3308</f>
        <v>0</v>
      </c>
      <c r="U3308" s="39"/>
      <c r="V3308" s="39"/>
      <c r="W3308" s="39"/>
      <c r="X3308" s="39"/>
      <c r="Y3308" s="39"/>
      <c r="Z3308" s="39"/>
      <c r="AA3308" s="39"/>
      <c r="AB3308" s="39"/>
      <c r="AC3308" s="39"/>
      <c r="AD3308" s="39"/>
      <c r="AE3308" s="39"/>
      <c r="AR3308" s="231" t="s">
        <v>676</v>
      </c>
      <c r="AT3308" s="231" t="s">
        <v>539</v>
      </c>
      <c r="AU3308" s="231" t="s">
        <v>90</v>
      </c>
      <c r="AY3308" s="18" t="s">
        <v>215</v>
      </c>
      <c r="BE3308" s="232">
        <f>IF(N3308="základní",J3308,0)</f>
        <v>0</v>
      </c>
      <c r="BF3308" s="232">
        <f>IF(N3308="snížená",J3308,0)</f>
        <v>0</v>
      </c>
      <c r="BG3308" s="232">
        <f>IF(N3308="zákl. přenesená",J3308,0)</f>
        <v>0</v>
      </c>
      <c r="BH3308" s="232">
        <f>IF(N3308="sníž. přenesená",J3308,0)</f>
        <v>0</v>
      </c>
      <c r="BI3308" s="232">
        <f>IF(N3308="nulová",J3308,0)</f>
        <v>0</v>
      </c>
      <c r="BJ3308" s="18" t="s">
        <v>88</v>
      </c>
      <c r="BK3308" s="232">
        <f>ROUND(I3308*H3308,2)</f>
        <v>0</v>
      </c>
      <c r="BL3308" s="18" t="s">
        <v>291</v>
      </c>
      <c r="BM3308" s="231" t="s">
        <v>3254</v>
      </c>
    </row>
    <row r="3309" s="2" customFormat="1">
      <c r="A3309" s="39"/>
      <c r="B3309" s="40"/>
      <c r="C3309" s="41"/>
      <c r="D3309" s="233" t="s">
        <v>221</v>
      </c>
      <c r="E3309" s="41"/>
      <c r="F3309" s="234" t="s">
        <v>3253</v>
      </c>
      <c r="G3309" s="41"/>
      <c r="H3309" s="41"/>
      <c r="I3309" s="235"/>
      <c r="J3309" s="41"/>
      <c r="K3309" s="41"/>
      <c r="L3309" s="45"/>
      <c r="M3309" s="236"/>
      <c r="N3309" s="237"/>
      <c r="O3309" s="92"/>
      <c r="P3309" s="92"/>
      <c r="Q3309" s="92"/>
      <c r="R3309" s="92"/>
      <c r="S3309" s="92"/>
      <c r="T3309" s="93"/>
      <c r="U3309" s="39"/>
      <c r="V3309" s="39"/>
      <c r="W3309" s="39"/>
      <c r="X3309" s="39"/>
      <c r="Y3309" s="39"/>
      <c r="Z3309" s="39"/>
      <c r="AA3309" s="39"/>
      <c r="AB3309" s="39"/>
      <c r="AC3309" s="39"/>
      <c r="AD3309" s="39"/>
      <c r="AE3309" s="39"/>
      <c r="AT3309" s="18" t="s">
        <v>221</v>
      </c>
      <c r="AU3309" s="18" t="s">
        <v>90</v>
      </c>
    </row>
    <row r="3310" s="13" customFormat="1">
      <c r="A3310" s="13"/>
      <c r="B3310" s="252"/>
      <c r="C3310" s="253"/>
      <c r="D3310" s="233" t="s">
        <v>364</v>
      </c>
      <c r="E3310" s="254" t="s">
        <v>1</v>
      </c>
      <c r="F3310" s="255" t="s">
        <v>3236</v>
      </c>
      <c r="G3310" s="253"/>
      <c r="H3310" s="254" t="s">
        <v>1</v>
      </c>
      <c r="I3310" s="256"/>
      <c r="J3310" s="253"/>
      <c r="K3310" s="253"/>
      <c r="L3310" s="257"/>
      <c r="M3310" s="258"/>
      <c r="N3310" s="259"/>
      <c r="O3310" s="259"/>
      <c r="P3310" s="259"/>
      <c r="Q3310" s="259"/>
      <c r="R3310" s="259"/>
      <c r="S3310" s="259"/>
      <c r="T3310" s="260"/>
      <c r="U3310" s="13"/>
      <c r="V3310" s="13"/>
      <c r="W3310" s="13"/>
      <c r="X3310" s="13"/>
      <c r="Y3310" s="13"/>
      <c r="Z3310" s="13"/>
      <c r="AA3310" s="13"/>
      <c r="AB3310" s="13"/>
      <c r="AC3310" s="13"/>
      <c r="AD3310" s="13"/>
      <c r="AE3310" s="13"/>
      <c r="AT3310" s="261" t="s">
        <v>364</v>
      </c>
      <c r="AU3310" s="261" t="s">
        <v>90</v>
      </c>
      <c r="AV3310" s="13" t="s">
        <v>88</v>
      </c>
      <c r="AW3310" s="13" t="s">
        <v>36</v>
      </c>
      <c r="AX3310" s="13" t="s">
        <v>81</v>
      </c>
      <c r="AY3310" s="261" t="s">
        <v>215</v>
      </c>
    </row>
    <row r="3311" s="14" customFormat="1">
      <c r="A3311" s="14"/>
      <c r="B3311" s="262"/>
      <c r="C3311" s="263"/>
      <c r="D3311" s="233" t="s">
        <v>364</v>
      </c>
      <c r="E3311" s="264" t="s">
        <v>1</v>
      </c>
      <c r="F3311" s="265" t="s">
        <v>3255</v>
      </c>
      <c r="G3311" s="263"/>
      <c r="H3311" s="266">
        <v>5.9400000000000004</v>
      </c>
      <c r="I3311" s="267"/>
      <c r="J3311" s="263"/>
      <c r="K3311" s="263"/>
      <c r="L3311" s="268"/>
      <c r="M3311" s="269"/>
      <c r="N3311" s="270"/>
      <c r="O3311" s="270"/>
      <c r="P3311" s="270"/>
      <c r="Q3311" s="270"/>
      <c r="R3311" s="270"/>
      <c r="S3311" s="270"/>
      <c r="T3311" s="271"/>
      <c r="U3311" s="14"/>
      <c r="V3311" s="14"/>
      <c r="W3311" s="14"/>
      <c r="X3311" s="14"/>
      <c r="Y3311" s="14"/>
      <c r="Z3311" s="14"/>
      <c r="AA3311" s="14"/>
      <c r="AB3311" s="14"/>
      <c r="AC3311" s="14"/>
      <c r="AD3311" s="14"/>
      <c r="AE3311" s="14"/>
      <c r="AT3311" s="272" t="s">
        <v>364</v>
      </c>
      <c r="AU3311" s="272" t="s">
        <v>90</v>
      </c>
      <c r="AV3311" s="14" t="s">
        <v>90</v>
      </c>
      <c r="AW3311" s="14" t="s">
        <v>36</v>
      </c>
      <c r="AX3311" s="14" t="s">
        <v>81</v>
      </c>
      <c r="AY3311" s="272" t="s">
        <v>215</v>
      </c>
    </row>
    <row r="3312" s="15" customFormat="1">
      <c r="A3312" s="15"/>
      <c r="B3312" s="273"/>
      <c r="C3312" s="274"/>
      <c r="D3312" s="233" t="s">
        <v>364</v>
      </c>
      <c r="E3312" s="275" t="s">
        <v>1</v>
      </c>
      <c r="F3312" s="276" t="s">
        <v>368</v>
      </c>
      <c r="G3312" s="274"/>
      <c r="H3312" s="277">
        <v>5.9400000000000004</v>
      </c>
      <c r="I3312" s="278"/>
      <c r="J3312" s="274"/>
      <c r="K3312" s="274"/>
      <c r="L3312" s="279"/>
      <c r="M3312" s="280"/>
      <c r="N3312" s="281"/>
      <c r="O3312" s="281"/>
      <c r="P3312" s="281"/>
      <c r="Q3312" s="281"/>
      <c r="R3312" s="281"/>
      <c r="S3312" s="281"/>
      <c r="T3312" s="282"/>
      <c r="U3312" s="15"/>
      <c r="V3312" s="15"/>
      <c r="W3312" s="15"/>
      <c r="X3312" s="15"/>
      <c r="Y3312" s="15"/>
      <c r="Z3312" s="15"/>
      <c r="AA3312" s="15"/>
      <c r="AB3312" s="15"/>
      <c r="AC3312" s="15"/>
      <c r="AD3312" s="15"/>
      <c r="AE3312" s="15"/>
      <c r="AT3312" s="283" t="s">
        <v>364</v>
      </c>
      <c r="AU3312" s="283" t="s">
        <v>90</v>
      </c>
      <c r="AV3312" s="15" t="s">
        <v>214</v>
      </c>
      <c r="AW3312" s="15" t="s">
        <v>36</v>
      </c>
      <c r="AX3312" s="15" t="s">
        <v>88</v>
      </c>
      <c r="AY3312" s="283" t="s">
        <v>215</v>
      </c>
    </row>
    <row r="3313" s="2" customFormat="1" ht="24.15" customHeight="1">
      <c r="A3313" s="39"/>
      <c r="B3313" s="40"/>
      <c r="C3313" s="220" t="s">
        <v>3256</v>
      </c>
      <c r="D3313" s="220" t="s">
        <v>216</v>
      </c>
      <c r="E3313" s="221" t="s">
        <v>3257</v>
      </c>
      <c r="F3313" s="222" t="s">
        <v>3258</v>
      </c>
      <c r="G3313" s="223" t="s">
        <v>716</v>
      </c>
      <c r="H3313" s="224">
        <v>1</v>
      </c>
      <c r="I3313" s="225"/>
      <c r="J3313" s="226">
        <f>ROUND(I3313*H3313,2)</f>
        <v>0</v>
      </c>
      <c r="K3313" s="222" t="s">
        <v>359</v>
      </c>
      <c r="L3313" s="45"/>
      <c r="M3313" s="227" t="s">
        <v>1</v>
      </c>
      <c r="N3313" s="228" t="s">
        <v>46</v>
      </c>
      <c r="O3313" s="92"/>
      <c r="P3313" s="229">
        <f>O3313*H3313</f>
        <v>0</v>
      </c>
      <c r="Q3313" s="229">
        <v>0</v>
      </c>
      <c r="R3313" s="229">
        <f>Q3313*H3313</f>
        <v>0</v>
      </c>
      <c r="S3313" s="229">
        <v>0</v>
      </c>
      <c r="T3313" s="230">
        <f>S3313*H3313</f>
        <v>0</v>
      </c>
      <c r="U3313" s="39"/>
      <c r="V3313" s="39"/>
      <c r="W3313" s="39"/>
      <c r="X3313" s="39"/>
      <c r="Y3313" s="39"/>
      <c r="Z3313" s="39"/>
      <c r="AA3313" s="39"/>
      <c r="AB3313" s="39"/>
      <c r="AC3313" s="39"/>
      <c r="AD3313" s="39"/>
      <c r="AE3313" s="39"/>
      <c r="AR3313" s="231" t="s">
        <v>291</v>
      </c>
      <c r="AT3313" s="231" t="s">
        <v>216</v>
      </c>
      <c r="AU3313" s="231" t="s">
        <v>90</v>
      </c>
      <c r="AY3313" s="18" t="s">
        <v>215</v>
      </c>
      <c r="BE3313" s="232">
        <f>IF(N3313="základní",J3313,0)</f>
        <v>0</v>
      </c>
      <c r="BF3313" s="232">
        <f>IF(N3313="snížená",J3313,0)</f>
        <v>0</v>
      </c>
      <c r="BG3313" s="232">
        <f>IF(N3313="zákl. přenesená",J3313,0)</f>
        <v>0</v>
      </c>
      <c r="BH3313" s="232">
        <f>IF(N3313="sníž. přenesená",J3313,0)</f>
        <v>0</v>
      </c>
      <c r="BI3313" s="232">
        <f>IF(N3313="nulová",J3313,0)</f>
        <v>0</v>
      </c>
      <c r="BJ3313" s="18" t="s">
        <v>88</v>
      </c>
      <c r="BK3313" s="232">
        <f>ROUND(I3313*H3313,2)</f>
        <v>0</v>
      </c>
      <c r="BL3313" s="18" t="s">
        <v>291</v>
      </c>
      <c r="BM3313" s="231" t="s">
        <v>3259</v>
      </c>
    </row>
    <row r="3314" s="2" customFormat="1">
      <c r="A3314" s="39"/>
      <c r="B3314" s="40"/>
      <c r="C3314" s="41"/>
      <c r="D3314" s="233" t="s">
        <v>221</v>
      </c>
      <c r="E3314" s="41"/>
      <c r="F3314" s="234" t="s">
        <v>3260</v>
      </c>
      <c r="G3314" s="41"/>
      <c r="H3314" s="41"/>
      <c r="I3314" s="235"/>
      <c r="J3314" s="41"/>
      <c r="K3314" s="41"/>
      <c r="L3314" s="45"/>
      <c r="M3314" s="236"/>
      <c r="N3314" s="237"/>
      <c r="O3314" s="92"/>
      <c r="P3314" s="92"/>
      <c r="Q3314" s="92"/>
      <c r="R3314" s="92"/>
      <c r="S3314" s="92"/>
      <c r="T3314" s="93"/>
      <c r="U3314" s="39"/>
      <c r="V3314" s="39"/>
      <c r="W3314" s="39"/>
      <c r="X3314" s="39"/>
      <c r="Y3314" s="39"/>
      <c r="Z3314" s="39"/>
      <c r="AA3314" s="39"/>
      <c r="AB3314" s="39"/>
      <c r="AC3314" s="39"/>
      <c r="AD3314" s="39"/>
      <c r="AE3314" s="39"/>
      <c r="AT3314" s="18" t="s">
        <v>221</v>
      </c>
      <c r="AU3314" s="18" t="s">
        <v>90</v>
      </c>
    </row>
    <row r="3315" s="2" customFormat="1">
      <c r="A3315" s="39"/>
      <c r="B3315" s="40"/>
      <c r="C3315" s="41"/>
      <c r="D3315" s="250" t="s">
        <v>362</v>
      </c>
      <c r="E3315" s="41"/>
      <c r="F3315" s="251" t="s">
        <v>3261</v>
      </c>
      <c r="G3315" s="41"/>
      <c r="H3315" s="41"/>
      <c r="I3315" s="235"/>
      <c r="J3315" s="41"/>
      <c r="K3315" s="41"/>
      <c r="L3315" s="45"/>
      <c r="M3315" s="236"/>
      <c r="N3315" s="237"/>
      <c r="O3315" s="92"/>
      <c r="P3315" s="92"/>
      <c r="Q3315" s="92"/>
      <c r="R3315" s="92"/>
      <c r="S3315" s="92"/>
      <c r="T3315" s="93"/>
      <c r="U3315" s="39"/>
      <c r="V3315" s="39"/>
      <c r="W3315" s="39"/>
      <c r="X3315" s="39"/>
      <c r="Y3315" s="39"/>
      <c r="Z3315" s="39"/>
      <c r="AA3315" s="39"/>
      <c r="AB3315" s="39"/>
      <c r="AC3315" s="39"/>
      <c r="AD3315" s="39"/>
      <c r="AE3315" s="39"/>
      <c r="AT3315" s="18" t="s">
        <v>362</v>
      </c>
      <c r="AU3315" s="18" t="s">
        <v>90</v>
      </c>
    </row>
    <row r="3316" s="2" customFormat="1" ht="21.75" customHeight="1">
      <c r="A3316" s="39"/>
      <c r="B3316" s="40"/>
      <c r="C3316" s="295" t="s">
        <v>3262</v>
      </c>
      <c r="D3316" s="295" t="s">
        <v>539</v>
      </c>
      <c r="E3316" s="296" t="s">
        <v>3263</v>
      </c>
      <c r="F3316" s="297" t="s">
        <v>3264</v>
      </c>
      <c r="G3316" s="298" t="s">
        <v>523</v>
      </c>
      <c r="H3316" s="299">
        <v>2.2000000000000002</v>
      </c>
      <c r="I3316" s="300"/>
      <c r="J3316" s="301">
        <f>ROUND(I3316*H3316,2)</f>
        <v>0</v>
      </c>
      <c r="K3316" s="297" t="s">
        <v>359</v>
      </c>
      <c r="L3316" s="302"/>
      <c r="M3316" s="303" t="s">
        <v>1</v>
      </c>
      <c r="N3316" s="304" t="s">
        <v>46</v>
      </c>
      <c r="O3316" s="92"/>
      <c r="P3316" s="229">
        <f>O3316*H3316</f>
        <v>0</v>
      </c>
      <c r="Q3316" s="229">
        <v>0.021999999999999999</v>
      </c>
      <c r="R3316" s="229">
        <f>Q3316*H3316</f>
        <v>0.048399999999999999</v>
      </c>
      <c r="S3316" s="229">
        <v>0</v>
      </c>
      <c r="T3316" s="230">
        <f>S3316*H3316</f>
        <v>0</v>
      </c>
      <c r="U3316" s="39"/>
      <c r="V3316" s="39"/>
      <c r="W3316" s="39"/>
      <c r="X3316" s="39"/>
      <c r="Y3316" s="39"/>
      <c r="Z3316" s="39"/>
      <c r="AA3316" s="39"/>
      <c r="AB3316" s="39"/>
      <c r="AC3316" s="39"/>
      <c r="AD3316" s="39"/>
      <c r="AE3316" s="39"/>
      <c r="AR3316" s="231" t="s">
        <v>676</v>
      </c>
      <c r="AT3316" s="231" t="s">
        <v>539</v>
      </c>
      <c r="AU3316" s="231" t="s">
        <v>90</v>
      </c>
      <c r="AY3316" s="18" t="s">
        <v>215</v>
      </c>
      <c r="BE3316" s="232">
        <f>IF(N3316="základní",J3316,0)</f>
        <v>0</v>
      </c>
      <c r="BF3316" s="232">
        <f>IF(N3316="snížená",J3316,0)</f>
        <v>0</v>
      </c>
      <c r="BG3316" s="232">
        <f>IF(N3316="zákl. přenesená",J3316,0)</f>
        <v>0</v>
      </c>
      <c r="BH3316" s="232">
        <f>IF(N3316="sníž. přenesená",J3316,0)</f>
        <v>0</v>
      </c>
      <c r="BI3316" s="232">
        <f>IF(N3316="nulová",J3316,0)</f>
        <v>0</v>
      </c>
      <c r="BJ3316" s="18" t="s">
        <v>88</v>
      </c>
      <c r="BK3316" s="232">
        <f>ROUND(I3316*H3316,2)</f>
        <v>0</v>
      </c>
      <c r="BL3316" s="18" t="s">
        <v>291</v>
      </c>
      <c r="BM3316" s="231" t="s">
        <v>3265</v>
      </c>
    </row>
    <row r="3317" s="2" customFormat="1">
      <c r="A3317" s="39"/>
      <c r="B3317" s="40"/>
      <c r="C3317" s="41"/>
      <c r="D3317" s="233" t="s">
        <v>221</v>
      </c>
      <c r="E3317" s="41"/>
      <c r="F3317" s="234" t="s">
        <v>3264</v>
      </c>
      <c r="G3317" s="41"/>
      <c r="H3317" s="41"/>
      <c r="I3317" s="235"/>
      <c r="J3317" s="41"/>
      <c r="K3317" s="41"/>
      <c r="L3317" s="45"/>
      <c r="M3317" s="236"/>
      <c r="N3317" s="237"/>
      <c r="O3317" s="92"/>
      <c r="P3317" s="92"/>
      <c r="Q3317" s="92"/>
      <c r="R3317" s="92"/>
      <c r="S3317" s="92"/>
      <c r="T3317" s="93"/>
      <c r="U3317" s="39"/>
      <c r="V3317" s="39"/>
      <c r="W3317" s="39"/>
      <c r="X3317" s="39"/>
      <c r="Y3317" s="39"/>
      <c r="Z3317" s="39"/>
      <c r="AA3317" s="39"/>
      <c r="AB3317" s="39"/>
      <c r="AC3317" s="39"/>
      <c r="AD3317" s="39"/>
      <c r="AE3317" s="39"/>
      <c r="AT3317" s="18" t="s">
        <v>221</v>
      </c>
      <c r="AU3317" s="18" t="s">
        <v>90</v>
      </c>
    </row>
    <row r="3318" s="13" customFormat="1">
      <c r="A3318" s="13"/>
      <c r="B3318" s="252"/>
      <c r="C3318" s="253"/>
      <c r="D3318" s="233" t="s">
        <v>364</v>
      </c>
      <c r="E3318" s="254" t="s">
        <v>1</v>
      </c>
      <c r="F3318" s="255" t="s">
        <v>3234</v>
      </c>
      <c r="G3318" s="253"/>
      <c r="H3318" s="254" t="s">
        <v>1</v>
      </c>
      <c r="I3318" s="256"/>
      <c r="J3318" s="253"/>
      <c r="K3318" s="253"/>
      <c r="L3318" s="257"/>
      <c r="M3318" s="258"/>
      <c r="N3318" s="259"/>
      <c r="O3318" s="259"/>
      <c r="P3318" s="259"/>
      <c r="Q3318" s="259"/>
      <c r="R3318" s="259"/>
      <c r="S3318" s="259"/>
      <c r="T3318" s="260"/>
      <c r="U3318" s="13"/>
      <c r="V3318" s="13"/>
      <c r="W3318" s="13"/>
      <c r="X3318" s="13"/>
      <c r="Y3318" s="13"/>
      <c r="Z3318" s="13"/>
      <c r="AA3318" s="13"/>
      <c r="AB3318" s="13"/>
      <c r="AC3318" s="13"/>
      <c r="AD3318" s="13"/>
      <c r="AE3318" s="13"/>
      <c r="AT3318" s="261" t="s">
        <v>364</v>
      </c>
      <c r="AU3318" s="261" t="s">
        <v>90</v>
      </c>
      <c r="AV3318" s="13" t="s">
        <v>88</v>
      </c>
      <c r="AW3318" s="13" t="s">
        <v>36</v>
      </c>
      <c r="AX3318" s="13" t="s">
        <v>81</v>
      </c>
      <c r="AY3318" s="261" t="s">
        <v>215</v>
      </c>
    </row>
    <row r="3319" s="14" customFormat="1">
      <c r="A3319" s="14"/>
      <c r="B3319" s="262"/>
      <c r="C3319" s="263"/>
      <c r="D3319" s="233" t="s">
        <v>364</v>
      </c>
      <c r="E3319" s="264" t="s">
        <v>1</v>
      </c>
      <c r="F3319" s="265" t="s">
        <v>3266</v>
      </c>
      <c r="G3319" s="263"/>
      <c r="H3319" s="266">
        <v>2.2000000000000002</v>
      </c>
      <c r="I3319" s="267"/>
      <c r="J3319" s="263"/>
      <c r="K3319" s="263"/>
      <c r="L3319" s="268"/>
      <c r="M3319" s="269"/>
      <c r="N3319" s="270"/>
      <c r="O3319" s="270"/>
      <c r="P3319" s="270"/>
      <c r="Q3319" s="270"/>
      <c r="R3319" s="270"/>
      <c r="S3319" s="270"/>
      <c r="T3319" s="271"/>
      <c r="U3319" s="14"/>
      <c r="V3319" s="14"/>
      <c r="W3319" s="14"/>
      <c r="X3319" s="14"/>
      <c r="Y3319" s="14"/>
      <c r="Z3319" s="14"/>
      <c r="AA3319" s="14"/>
      <c r="AB3319" s="14"/>
      <c r="AC3319" s="14"/>
      <c r="AD3319" s="14"/>
      <c r="AE3319" s="14"/>
      <c r="AT3319" s="272" t="s">
        <v>364</v>
      </c>
      <c r="AU3319" s="272" t="s">
        <v>90</v>
      </c>
      <c r="AV3319" s="14" t="s">
        <v>90</v>
      </c>
      <c r="AW3319" s="14" t="s">
        <v>36</v>
      </c>
      <c r="AX3319" s="14" t="s">
        <v>81</v>
      </c>
      <c r="AY3319" s="272" t="s">
        <v>215</v>
      </c>
    </row>
    <row r="3320" s="15" customFormat="1">
      <c r="A3320" s="15"/>
      <c r="B3320" s="273"/>
      <c r="C3320" s="274"/>
      <c r="D3320" s="233" t="s">
        <v>364</v>
      </c>
      <c r="E3320" s="275" t="s">
        <v>1</v>
      </c>
      <c r="F3320" s="276" t="s">
        <v>368</v>
      </c>
      <c r="G3320" s="274"/>
      <c r="H3320" s="277">
        <v>2.2000000000000002</v>
      </c>
      <c r="I3320" s="278"/>
      <c r="J3320" s="274"/>
      <c r="K3320" s="274"/>
      <c r="L3320" s="279"/>
      <c r="M3320" s="280"/>
      <c r="N3320" s="281"/>
      <c r="O3320" s="281"/>
      <c r="P3320" s="281"/>
      <c r="Q3320" s="281"/>
      <c r="R3320" s="281"/>
      <c r="S3320" s="281"/>
      <c r="T3320" s="282"/>
      <c r="U3320" s="15"/>
      <c r="V3320" s="15"/>
      <c r="W3320" s="15"/>
      <c r="X3320" s="15"/>
      <c r="Y3320" s="15"/>
      <c r="Z3320" s="15"/>
      <c r="AA3320" s="15"/>
      <c r="AB3320" s="15"/>
      <c r="AC3320" s="15"/>
      <c r="AD3320" s="15"/>
      <c r="AE3320" s="15"/>
      <c r="AT3320" s="283" t="s">
        <v>364</v>
      </c>
      <c r="AU3320" s="283" t="s">
        <v>90</v>
      </c>
      <c r="AV3320" s="15" t="s">
        <v>214</v>
      </c>
      <c r="AW3320" s="15" t="s">
        <v>36</v>
      </c>
      <c r="AX3320" s="15" t="s">
        <v>88</v>
      </c>
      <c r="AY3320" s="283" t="s">
        <v>215</v>
      </c>
    </row>
    <row r="3321" s="2" customFormat="1" ht="24.15" customHeight="1">
      <c r="A3321" s="39"/>
      <c r="B3321" s="40"/>
      <c r="C3321" s="220" t="s">
        <v>3267</v>
      </c>
      <c r="D3321" s="220" t="s">
        <v>216</v>
      </c>
      <c r="E3321" s="221" t="s">
        <v>3257</v>
      </c>
      <c r="F3321" s="222" t="s">
        <v>3258</v>
      </c>
      <c r="G3321" s="223" t="s">
        <v>716</v>
      </c>
      <c r="H3321" s="224">
        <v>1</v>
      </c>
      <c r="I3321" s="225"/>
      <c r="J3321" s="226">
        <f>ROUND(I3321*H3321,2)</f>
        <v>0</v>
      </c>
      <c r="K3321" s="222" t="s">
        <v>359</v>
      </c>
      <c r="L3321" s="45"/>
      <c r="M3321" s="227" t="s">
        <v>1</v>
      </c>
      <c r="N3321" s="228" t="s">
        <v>46</v>
      </c>
      <c r="O3321" s="92"/>
      <c r="P3321" s="229">
        <f>O3321*H3321</f>
        <v>0</v>
      </c>
      <c r="Q3321" s="229">
        <v>0</v>
      </c>
      <c r="R3321" s="229">
        <f>Q3321*H3321</f>
        <v>0</v>
      </c>
      <c r="S3321" s="229">
        <v>0</v>
      </c>
      <c r="T3321" s="230">
        <f>S3321*H3321</f>
        <v>0</v>
      </c>
      <c r="U3321" s="39"/>
      <c r="V3321" s="39"/>
      <c r="W3321" s="39"/>
      <c r="X3321" s="39"/>
      <c r="Y3321" s="39"/>
      <c r="Z3321" s="39"/>
      <c r="AA3321" s="39"/>
      <c r="AB3321" s="39"/>
      <c r="AC3321" s="39"/>
      <c r="AD3321" s="39"/>
      <c r="AE3321" s="39"/>
      <c r="AR3321" s="231" t="s">
        <v>291</v>
      </c>
      <c r="AT3321" s="231" t="s">
        <v>216</v>
      </c>
      <c r="AU3321" s="231" t="s">
        <v>90</v>
      </c>
      <c r="AY3321" s="18" t="s">
        <v>215</v>
      </c>
      <c r="BE3321" s="232">
        <f>IF(N3321="základní",J3321,0)</f>
        <v>0</v>
      </c>
      <c r="BF3321" s="232">
        <f>IF(N3321="snížená",J3321,0)</f>
        <v>0</v>
      </c>
      <c r="BG3321" s="232">
        <f>IF(N3321="zákl. přenesená",J3321,0)</f>
        <v>0</v>
      </c>
      <c r="BH3321" s="232">
        <f>IF(N3321="sníž. přenesená",J3321,0)</f>
        <v>0</v>
      </c>
      <c r="BI3321" s="232">
        <f>IF(N3321="nulová",J3321,0)</f>
        <v>0</v>
      </c>
      <c r="BJ3321" s="18" t="s">
        <v>88</v>
      </c>
      <c r="BK3321" s="232">
        <f>ROUND(I3321*H3321,2)</f>
        <v>0</v>
      </c>
      <c r="BL3321" s="18" t="s">
        <v>291</v>
      </c>
      <c r="BM3321" s="231" t="s">
        <v>3268</v>
      </c>
    </row>
    <row r="3322" s="2" customFormat="1">
      <c r="A3322" s="39"/>
      <c r="B3322" s="40"/>
      <c r="C3322" s="41"/>
      <c r="D3322" s="233" t="s">
        <v>221</v>
      </c>
      <c r="E3322" s="41"/>
      <c r="F3322" s="234" t="s">
        <v>3260</v>
      </c>
      <c r="G3322" s="41"/>
      <c r="H3322" s="41"/>
      <c r="I3322" s="235"/>
      <c r="J3322" s="41"/>
      <c r="K3322" s="41"/>
      <c r="L3322" s="45"/>
      <c r="M3322" s="236"/>
      <c r="N3322" s="237"/>
      <c r="O3322" s="92"/>
      <c r="P3322" s="92"/>
      <c r="Q3322" s="92"/>
      <c r="R3322" s="92"/>
      <c r="S3322" s="92"/>
      <c r="T3322" s="93"/>
      <c r="U3322" s="39"/>
      <c r="V3322" s="39"/>
      <c r="W3322" s="39"/>
      <c r="X3322" s="39"/>
      <c r="Y3322" s="39"/>
      <c r="Z3322" s="39"/>
      <c r="AA3322" s="39"/>
      <c r="AB3322" s="39"/>
      <c r="AC3322" s="39"/>
      <c r="AD3322" s="39"/>
      <c r="AE3322" s="39"/>
      <c r="AT3322" s="18" t="s">
        <v>221</v>
      </c>
      <c r="AU3322" s="18" t="s">
        <v>90</v>
      </c>
    </row>
    <row r="3323" s="2" customFormat="1">
      <c r="A3323" s="39"/>
      <c r="B3323" s="40"/>
      <c r="C3323" s="41"/>
      <c r="D3323" s="250" t="s">
        <v>362</v>
      </c>
      <c r="E3323" s="41"/>
      <c r="F3323" s="251" t="s">
        <v>3261</v>
      </c>
      <c r="G3323" s="41"/>
      <c r="H3323" s="41"/>
      <c r="I3323" s="235"/>
      <c r="J3323" s="41"/>
      <c r="K3323" s="41"/>
      <c r="L3323" s="45"/>
      <c r="M3323" s="236"/>
      <c r="N3323" s="237"/>
      <c r="O3323" s="92"/>
      <c r="P3323" s="92"/>
      <c r="Q3323" s="92"/>
      <c r="R3323" s="92"/>
      <c r="S3323" s="92"/>
      <c r="T3323" s="93"/>
      <c r="U3323" s="39"/>
      <c r="V3323" s="39"/>
      <c r="W3323" s="39"/>
      <c r="X3323" s="39"/>
      <c r="Y3323" s="39"/>
      <c r="Z3323" s="39"/>
      <c r="AA3323" s="39"/>
      <c r="AB3323" s="39"/>
      <c r="AC3323" s="39"/>
      <c r="AD3323" s="39"/>
      <c r="AE3323" s="39"/>
      <c r="AT3323" s="18" t="s">
        <v>362</v>
      </c>
      <c r="AU3323" s="18" t="s">
        <v>90</v>
      </c>
    </row>
    <row r="3324" s="2" customFormat="1" ht="24.15" customHeight="1">
      <c r="A3324" s="39"/>
      <c r="B3324" s="40"/>
      <c r="C3324" s="295" t="s">
        <v>3269</v>
      </c>
      <c r="D3324" s="295" t="s">
        <v>539</v>
      </c>
      <c r="E3324" s="296" t="s">
        <v>3252</v>
      </c>
      <c r="F3324" s="297" t="s">
        <v>3253</v>
      </c>
      <c r="G3324" s="298" t="s">
        <v>523</v>
      </c>
      <c r="H3324" s="299">
        <v>2.2000000000000002</v>
      </c>
      <c r="I3324" s="300"/>
      <c r="J3324" s="301">
        <f>ROUND(I3324*H3324,2)</f>
        <v>0</v>
      </c>
      <c r="K3324" s="297" t="s">
        <v>359</v>
      </c>
      <c r="L3324" s="302"/>
      <c r="M3324" s="303" t="s">
        <v>1</v>
      </c>
      <c r="N3324" s="304" t="s">
        <v>46</v>
      </c>
      <c r="O3324" s="92"/>
      <c r="P3324" s="229">
        <f>O3324*H3324</f>
        <v>0</v>
      </c>
      <c r="Q3324" s="229">
        <v>0.0041999999999999997</v>
      </c>
      <c r="R3324" s="229">
        <f>Q3324*H3324</f>
        <v>0.0092399999999999999</v>
      </c>
      <c r="S3324" s="229">
        <v>0</v>
      </c>
      <c r="T3324" s="230">
        <f>S3324*H3324</f>
        <v>0</v>
      </c>
      <c r="U3324" s="39"/>
      <c r="V3324" s="39"/>
      <c r="W3324" s="39"/>
      <c r="X3324" s="39"/>
      <c r="Y3324" s="39"/>
      <c r="Z3324" s="39"/>
      <c r="AA3324" s="39"/>
      <c r="AB3324" s="39"/>
      <c r="AC3324" s="39"/>
      <c r="AD3324" s="39"/>
      <c r="AE3324" s="39"/>
      <c r="AR3324" s="231" t="s">
        <v>676</v>
      </c>
      <c r="AT3324" s="231" t="s">
        <v>539</v>
      </c>
      <c r="AU3324" s="231" t="s">
        <v>90</v>
      </c>
      <c r="AY3324" s="18" t="s">
        <v>215</v>
      </c>
      <c r="BE3324" s="232">
        <f>IF(N3324="základní",J3324,0)</f>
        <v>0</v>
      </c>
      <c r="BF3324" s="232">
        <f>IF(N3324="snížená",J3324,0)</f>
        <v>0</v>
      </c>
      <c r="BG3324" s="232">
        <f>IF(N3324="zákl. přenesená",J3324,0)</f>
        <v>0</v>
      </c>
      <c r="BH3324" s="232">
        <f>IF(N3324="sníž. přenesená",J3324,0)</f>
        <v>0</v>
      </c>
      <c r="BI3324" s="232">
        <f>IF(N3324="nulová",J3324,0)</f>
        <v>0</v>
      </c>
      <c r="BJ3324" s="18" t="s">
        <v>88</v>
      </c>
      <c r="BK3324" s="232">
        <f>ROUND(I3324*H3324,2)</f>
        <v>0</v>
      </c>
      <c r="BL3324" s="18" t="s">
        <v>291</v>
      </c>
      <c r="BM3324" s="231" t="s">
        <v>3270</v>
      </c>
    </row>
    <row r="3325" s="2" customFormat="1">
      <c r="A3325" s="39"/>
      <c r="B3325" s="40"/>
      <c r="C3325" s="41"/>
      <c r="D3325" s="233" t="s">
        <v>221</v>
      </c>
      <c r="E3325" s="41"/>
      <c r="F3325" s="234" t="s">
        <v>3253</v>
      </c>
      <c r="G3325" s="41"/>
      <c r="H3325" s="41"/>
      <c r="I3325" s="235"/>
      <c r="J3325" s="41"/>
      <c r="K3325" s="41"/>
      <c r="L3325" s="45"/>
      <c r="M3325" s="236"/>
      <c r="N3325" s="237"/>
      <c r="O3325" s="92"/>
      <c r="P3325" s="92"/>
      <c r="Q3325" s="92"/>
      <c r="R3325" s="92"/>
      <c r="S3325" s="92"/>
      <c r="T3325" s="93"/>
      <c r="U3325" s="39"/>
      <c r="V3325" s="39"/>
      <c r="W3325" s="39"/>
      <c r="X3325" s="39"/>
      <c r="Y3325" s="39"/>
      <c r="Z3325" s="39"/>
      <c r="AA3325" s="39"/>
      <c r="AB3325" s="39"/>
      <c r="AC3325" s="39"/>
      <c r="AD3325" s="39"/>
      <c r="AE3325" s="39"/>
      <c r="AT3325" s="18" t="s">
        <v>221</v>
      </c>
      <c r="AU3325" s="18" t="s">
        <v>90</v>
      </c>
    </row>
    <row r="3326" s="13" customFormat="1">
      <c r="A3326" s="13"/>
      <c r="B3326" s="252"/>
      <c r="C3326" s="253"/>
      <c r="D3326" s="233" t="s">
        <v>364</v>
      </c>
      <c r="E3326" s="254" t="s">
        <v>1</v>
      </c>
      <c r="F3326" s="255" t="s">
        <v>3238</v>
      </c>
      <c r="G3326" s="253"/>
      <c r="H3326" s="254" t="s">
        <v>1</v>
      </c>
      <c r="I3326" s="256"/>
      <c r="J3326" s="253"/>
      <c r="K3326" s="253"/>
      <c r="L3326" s="257"/>
      <c r="M3326" s="258"/>
      <c r="N3326" s="259"/>
      <c r="O3326" s="259"/>
      <c r="P3326" s="259"/>
      <c r="Q3326" s="259"/>
      <c r="R3326" s="259"/>
      <c r="S3326" s="259"/>
      <c r="T3326" s="260"/>
      <c r="U3326" s="13"/>
      <c r="V3326" s="13"/>
      <c r="W3326" s="13"/>
      <c r="X3326" s="13"/>
      <c r="Y3326" s="13"/>
      <c r="Z3326" s="13"/>
      <c r="AA3326" s="13"/>
      <c r="AB3326" s="13"/>
      <c r="AC3326" s="13"/>
      <c r="AD3326" s="13"/>
      <c r="AE3326" s="13"/>
      <c r="AT3326" s="261" t="s">
        <v>364</v>
      </c>
      <c r="AU3326" s="261" t="s">
        <v>90</v>
      </c>
      <c r="AV3326" s="13" t="s">
        <v>88</v>
      </c>
      <c r="AW3326" s="13" t="s">
        <v>36</v>
      </c>
      <c r="AX3326" s="13" t="s">
        <v>81</v>
      </c>
      <c r="AY3326" s="261" t="s">
        <v>215</v>
      </c>
    </row>
    <row r="3327" s="14" customFormat="1">
      <c r="A3327" s="14"/>
      <c r="B3327" s="262"/>
      <c r="C3327" s="263"/>
      <c r="D3327" s="233" t="s">
        <v>364</v>
      </c>
      <c r="E3327" s="264" t="s">
        <v>1</v>
      </c>
      <c r="F3327" s="265" t="s">
        <v>3266</v>
      </c>
      <c r="G3327" s="263"/>
      <c r="H3327" s="266">
        <v>2.2000000000000002</v>
      </c>
      <c r="I3327" s="267"/>
      <c r="J3327" s="263"/>
      <c r="K3327" s="263"/>
      <c r="L3327" s="268"/>
      <c r="M3327" s="269"/>
      <c r="N3327" s="270"/>
      <c r="O3327" s="270"/>
      <c r="P3327" s="270"/>
      <c r="Q3327" s="270"/>
      <c r="R3327" s="270"/>
      <c r="S3327" s="270"/>
      <c r="T3327" s="271"/>
      <c r="U3327" s="14"/>
      <c r="V3327" s="14"/>
      <c r="W3327" s="14"/>
      <c r="X3327" s="14"/>
      <c r="Y3327" s="14"/>
      <c r="Z3327" s="14"/>
      <c r="AA3327" s="14"/>
      <c r="AB3327" s="14"/>
      <c r="AC3327" s="14"/>
      <c r="AD3327" s="14"/>
      <c r="AE3327" s="14"/>
      <c r="AT3327" s="272" t="s">
        <v>364</v>
      </c>
      <c r="AU3327" s="272" t="s">
        <v>90</v>
      </c>
      <c r="AV3327" s="14" t="s">
        <v>90</v>
      </c>
      <c r="AW3327" s="14" t="s">
        <v>36</v>
      </c>
      <c r="AX3327" s="14" t="s">
        <v>81</v>
      </c>
      <c r="AY3327" s="272" t="s">
        <v>215</v>
      </c>
    </row>
    <row r="3328" s="15" customFormat="1">
      <c r="A3328" s="15"/>
      <c r="B3328" s="273"/>
      <c r="C3328" s="274"/>
      <c r="D3328" s="233" t="s">
        <v>364</v>
      </c>
      <c r="E3328" s="275" t="s">
        <v>1</v>
      </c>
      <c r="F3328" s="276" t="s">
        <v>368</v>
      </c>
      <c r="G3328" s="274"/>
      <c r="H3328" s="277">
        <v>2.2000000000000002</v>
      </c>
      <c r="I3328" s="278"/>
      <c r="J3328" s="274"/>
      <c r="K3328" s="274"/>
      <c r="L3328" s="279"/>
      <c r="M3328" s="280"/>
      <c r="N3328" s="281"/>
      <c r="O3328" s="281"/>
      <c r="P3328" s="281"/>
      <c r="Q3328" s="281"/>
      <c r="R3328" s="281"/>
      <c r="S3328" s="281"/>
      <c r="T3328" s="282"/>
      <c r="U3328" s="15"/>
      <c r="V3328" s="15"/>
      <c r="W3328" s="15"/>
      <c r="X3328" s="15"/>
      <c r="Y3328" s="15"/>
      <c r="Z3328" s="15"/>
      <c r="AA3328" s="15"/>
      <c r="AB3328" s="15"/>
      <c r="AC3328" s="15"/>
      <c r="AD3328" s="15"/>
      <c r="AE3328" s="15"/>
      <c r="AT3328" s="283" t="s">
        <v>364</v>
      </c>
      <c r="AU3328" s="283" t="s">
        <v>90</v>
      </c>
      <c r="AV3328" s="15" t="s">
        <v>214</v>
      </c>
      <c r="AW3328" s="15" t="s">
        <v>36</v>
      </c>
      <c r="AX3328" s="15" t="s">
        <v>88</v>
      </c>
      <c r="AY3328" s="283" t="s">
        <v>215</v>
      </c>
    </row>
    <row r="3329" s="2" customFormat="1" ht="24.15" customHeight="1">
      <c r="A3329" s="39"/>
      <c r="B3329" s="40"/>
      <c r="C3329" s="220" t="s">
        <v>3271</v>
      </c>
      <c r="D3329" s="220" t="s">
        <v>216</v>
      </c>
      <c r="E3329" s="221" t="s">
        <v>3272</v>
      </c>
      <c r="F3329" s="222" t="s">
        <v>3273</v>
      </c>
      <c r="G3329" s="223" t="s">
        <v>797</v>
      </c>
      <c r="H3329" s="224">
        <v>46.240000000000002</v>
      </c>
      <c r="I3329" s="225"/>
      <c r="J3329" s="226">
        <f>ROUND(I3329*H3329,2)</f>
        <v>0</v>
      </c>
      <c r="K3329" s="222" t="s">
        <v>359</v>
      </c>
      <c r="L3329" s="45"/>
      <c r="M3329" s="227" t="s">
        <v>1</v>
      </c>
      <c r="N3329" s="228" t="s">
        <v>46</v>
      </c>
      <c r="O3329" s="92"/>
      <c r="P3329" s="229">
        <f>O3329*H3329</f>
        <v>0</v>
      </c>
      <c r="Q3329" s="229">
        <v>6.0000000000000002E-05</v>
      </c>
      <c r="R3329" s="229">
        <f>Q3329*H3329</f>
        <v>0.0027744000000000002</v>
      </c>
      <c r="S3329" s="229">
        <v>0</v>
      </c>
      <c r="T3329" s="230">
        <f>S3329*H3329</f>
        <v>0</v>
      </c>
      <c r="U3329" s="39"/>
      <c r="V3329" s="39"/>
      <c r="W3329" s="39"/>
      <c r="X3329" s="39"/>
      <c r="Y3329" s="39"/>
      <c r="Z3329" s="39"/>
      <c r="AA3329" s="39"/>
      <c r="AB3329" s="39"/>
      <c r="AC3329" s="39"/>
      <c r="AD3329" s="39"/>
      <c r="AE3329" s="39"/>
      <c r="AR3329" s="231" t="s">
        <v>291</v>
      </c>
      <c r="AT3329" s="231" t="s">
        <v>216</v>
      </c>
      <c r="AU3329" s="231" t="s">
        <v>90</v>
      </c>
      <c r="AY3329" s="18" t="s">
        <v>215</v>
      </c>
      <c r="BE3329" s="232">
        <f>IF(N3329="základní",J3329,0)</f>
        <v>0</v>
      </c>
      <c r="BF3329" s="232">
        <f>IF(N3329="snížená",J3329,0)</f>
        <v>0</v>
      </c>
      <c r="BG3329" s="232">
        <f>IF(N3329="zákl. přenesená",J3329,0)</f>
        <v>0</v>
      </c>
      <c r="BH3329" s="232">
        <f>IF(N3329="sníž. přenesená",J3329,0)</f>
        <v>0</v>
      </c>
      <c r="BI3329" s="232">
        <f>IF(N3329="nulová",J3329,0)</f>
        <v>0</v>
      </c>
      <c r="BJ3329" s="18" t="s">
        <v>88</v>
      </c>
      <c r="BK3329" s="232">
        <f>ROUND(I3329*H3329,2)</f>
        <v>0</v>
      </c>
      <c r="BL3329" s="18" t="s">
        <v>291</v>
      </c>
      <c r="BM3329" s="231" t="s">
        <v>3274</v>
      </c>
    </row>
    <row r="3330" s="2" customFormat="1">
      <c r="A3330" s="39"/>
      <c r="B3330" s="40"/>
      <c r="C3330" s="41"/>
      <c r="D3330" s="233" t="s">
        <v>221</v>
      </c>
      <c r="E3330" s="41"/>
      <c r="F3330" s="234" t="s">
        <v>3275</v>
      </c>
      <c r="G3330" s="41"/>
      <c r="H3330" s="41"/>
      <c r="I3330" s="235"/>
      <c r="J3330" s="41"/>
      <c r="K3330" s="41"/>
      <c r="L3330" s="45"/>
      <c r="M3330" s="236"/>
      <c r="N3330" s="237"/>
      <c r="O3330" s="92"/>
      <c r="P3330" s="92"/>
      <c r="Q3330" s="92"/>
      <c r="R3330" s="92"/>
      <c r="S3330" s="92"/>
      <c r="T3330" s="93"/>
      <c r="U3330" s="39"/>
      <c r="V3330" s="39"/>
      <c r="W3330" s="39"/>
      <c r="X3330" s="39"/>
      <c r="Y3330" s="39"/>
      <c r="Z3330" s="39"/>
      <c r="AA3330" s="39"/>
      <c r="AB3330" s="39"/>
      <c r="AC3330" s="39"/>
      <c r="AD3330" s="39"/>
      <c r="AE3330" s="39"/>
      <c r="AT3330" s="18" t="s">
        <v>221</v>
      </c>
      <c r="AU3330" s="18" t="s">
        <v>90</v>
      </c>
    </row>
    <row r="3331" s="2" customFormat="1">
      <c r="A3331" s="39"/>
      <c r="B3331" s="40"/>
      <c r="C3331" s="41"/>
      <c r="D3331" s="250" t="s">
        <v>362</v>
      </c>
      <c r="E3331" s="41"/>
      <c r="F3331" s="251" t="s">
        <v>3276</v>
      </c>
      <c r="G3331" s="41"/>
      <c r="H3331" s="41"/>
      <c r="I3331" s="235"/>
      <c r="J3331" s="41"/>
      <c r="K3331" s="41"/>
      <c r="L3331" s="45"/>
      <c r="M3331" s="236"/>
      <c r="N3331" s="237"/>
      <c r="O3331" s="92"/>
      <c r="P3331" s="92"/>
      <c r="Q3331" s="92"/>
      <c r="R3331" s="92"/>
      <c r="S3331" s="92"/>
      <c r="T3331" s="93"/>
      <c r="U3331" s="39"/>
      <c r="V3331" s="39"/>
      <c r="W3331" s="39"/>
      <c r="X3331" s="39"/>
      <c r="Y3331" s="39"/>
      <c r="Z3331" s="39"/>
      <c r="AA3331" s="39"/>
      <c r="AB3331" s="39"/>
      <c r="AC3331" s="39"/>
      <c r="AD3331" s="39"/>
      <c r="AE3331" s="39"/>
      <c r="AT3331" s="18" t="s">
        <v>362</v>
      </c>
      <c r="AU3331" s="18" t="s">
        <v>90</v>
      </c>
    </row>
    <row r="3332" s="13" customFormat="1">
      <c r="A3332" s="13"/>
      <c r="B3332" s="252"/>
      <c r="C3332" s="253"/>
      <c r="D3332" s="233" t="s">
        <v>364</v>
      </c>
      <c r="E3332" s="254" t="s">
        <v>1</v>
      </c>
      <c r="F3332" s="255" t="s">
        <v>3277</v>
      </c>
      <c r="G3332" s="253"/>
      <c r="H3332" s="254" t="s">
        <v>1</v>
      </c>
      <c r="I3332" s="256"/>
      <c r="J3332" s="253"/>
      <c r="K3332" s="253"/>
      <c r="L3332" s="257"/>
      <c r="M3332" s="258"/>
      <c r="N3332" s="259"/>
      <c r="O3332" s="259"/>
      <c r="P3332" s="259"/>
      <c r="Q3332" s="259"/>
      <c r="R3332" s="259"/>
      <c r="S3332" s="259"/>
      <c r="T3332" s="260"/>
      <c r="U3332" s="13"/>
      <c r="V3332" s="13"/>
      <c r="W3332" s="13"/>
      <c r="X3332" s="13"/>
      <c r="Y3332" s="13"/>
      <c r="Z3332" s="13"/>
      <c r="AA3332" s="13"/>
      <c r="AB3332" s="13"/>
      <c r="AC3332" s="13"/>
      <c r="AD3332" s="13"/>
      <c r="AE3332" s="13"/>
      <c r="AT3332" s="261" t="s">
        <v>364</v>
      </c>
      <c r="AU3332" s="261" t="s">
        <v>90</v>
      </c>
      <c r="AV3332" s="13" t="s">
        <v>88</v>
      </c>
      <c r="AW3332" s="13" t="s">
        <v>36</v>
      </c>
      <c r="AX3332" s="13" t="s">
        <v>81</v>
      </c>
      <c r="AY3332" s="261" t="s">
        <v>215</v>
      </c>
    </row>
    <row r="3333" s="14" customFormat="1">
      <c r="A3333" s="14"/>
      <c r="B3333" s="262"/>
      <c r="C3333" s="263"/>
      <c r="D3333" s="233" t="s">
        <v>364</v>
      </c>
      <c r="E3333" s="264" t="s">
        <v>1</v>
      </c>
      <c r="F3333" s="265" t="s">
        <v>3278</v>
      </c>
      <c r="G3333" s="263"/>
      <c r="H3333" s="266">
        <v>24.940000000000001</v>
      </c>
      <c r="I3333" s="267"/>
      <c r="J3333" s="263"/>
      <c r="K3333" s="263"/>
      <c r="L3333" s="268"/>
      <c r="M3333" s="269"/>
      <c r="N3333" s="270"/>
      <c r="O3333" s="270"/>
      <c r="P3333" s="270"/>
      <c r="Q3333" s="270"/>
      <c r="R3333" s="270"/>
      <c r="S3333" s="270"/>
      <c r="T3333" s="271"/>
      <c r="U3333" s="14"/>
      <c r="V3333" s="14"/>
      <c r="W3333" s="14"/>
      <c r="X3333" s="14"/>
      <c r="Y3333" s="14"/>
      <c r="Z3333" s="14"/>
      <c r="AA3333" s="14"/>
      <c r="AB3333" s="14"/>
      <c r="AC3333" s="14"/>
      <c r="AD3333" s="14"/>
      <c r="AE3333" s="14"/>
      <c r="AT3333" s="272" t="s">
        <v>364</v>
      </c>
      <c r="AU3333" s="272" t="s">
        <v>90</v>
      </c>
      <c r="AV3333" s="14" t="s">
        <v>90</v>
      </c>
      <c r="AW3333" s="14" t="s">
        <v>36</v>
      </c>
      <c r="AX3333" s="14" t="s">
        <v>81</v>
      </c>
      <c r="AY3333" s="272" t="s">
        <v>215</v>
      </c>
    </row>
    <row r="3334" s="14" customFormat="1">
      <c r="A3334" s="14"/>
      <c r="B3334" s="262"/>
      <c r="C3334" s="263"/>
      <c r="D3334" s="233" t="s">
        <v>364</v>
      </c>
      <c r="E3334" s="264" t="s">
        <v>1</v>
      </c>
      <c r="F3334" s="265" t="s">
        <v>3279</v>
      </c>
      <c r="G3334" s="263"/>
      <c r="H3334" s="266">
        <v>6.5999999999999996</v>
      </c>
      <c r="I3334" s="267"/>
      <c r="J3334" s="263"/>
      <c r="K3334" s="263"/>
      <c r="L3334" s="268"/>
      <c r="M3334" s="269"/>
      <c r="N3334" s="270"/>
      <c r="O3334" s="270"/>
      <c r="P3334" s="270"/>
      <c r="Q3334" s="270"/>
      <c r="R3334" s="270"/>
      <c r="S3334" s="270"/>
      <c r="T3334" s="271"/>
      <c r="U3334" s="14"/>
      <c r="V3334" s="14"/>
      <c r="W3334" s="14"/>
      <c r="X3334" s="14"/>
      <c r="Y3334" s="14"/>
      <c r="Z3334" s="14"/>
      <c r="AA3334" s="14"/>
      <c r="AB3334" s="14"/>
      <c r="AC3334" s="14"/>
      <c r="AD3334" s="14"/>
      <c r="AE3334" s="14"/>
      <c r="AT3334" s="272" t="s">
        <v>364</v>
      </c>
      <c r="AU3334" s="272" t="s">
        <v>90</v>
      </c>
      <c r="AV3334" s="14" t="s">
        <v>90</v>
      </c>
      <c r="AW3334" s="14" t="s">
        <v>36</v>
      </c>
      <c r="AX3334" s="14" t="s">
        <v>81</v>
      </c>
      <c r="AY3334" s="272" t="s">
        <v>215</v>
      </c>
    </row>
    <row r="3335" s="14" customFormat="1">
      <c r="A3335" s="14"/>
      <c r="B3335" s="262"/>
      <c r="C3335" s="263"/>
      <c r="D3335" s="233" t="s">
        <v>364</v>
      </c>
      <c r="E3335" s="264" t="s">
        <v>1</v>
      </c>
      <c r="F3335" s="265" t="s">
        <v>3280</v>
      </c>
      <c r="G3335" s="263"/>
      <c r="H3335" s="266">
        <v>7.9000000000000004</v>
      </c>
      <c r="I3335" s="267"/>
      <c r="J3335" s="263"/>
      <c r="K3335" s="263"/>
      <c r="L3335" s="268"/>
      <c r="M3335" s="269"/>
      <c r="N3335" s="270"/>
      <c r="O3335" s="270"/>
      <c r="P3335" s="270"/>
      <c r="Q3335" s="270"/>
      <c r="R3335" s="270"/>
      <c r="S3335" s="270"/>
      <c r="T3335" s="271"/>
      <c r="U3335" s="14"/>
      <c r="V3335" s="14"/>
      <c r="W3335" s="14"/>
      <c r="X3335" s="14"/>
      <c r="Y3335" s="14"/>
      <c r="Z3335" s="14"/>
      <c r="AA3335" s="14"/>
      <c r="AB3335" s="14"/>
      <c r="AC3335" s="14"/>
      <c r="AD3335" s="14"/>
      <c r="AE3335" s="14"/>
      <c r="AT3335" s="272" t="s">
        <v>364</v>
      </c>
      <c r="AU3335" s="272" t="s">
        <v>90</v>
      </c>
      <c r="AV3335" s="14" t="s">
        <v>90</v>
      </c>
      <c r="AW3335" s="14" t="s">
        <v>36</v>
      </c>
      <c r="AX3335" s="14" t="s">
        <v>81</v>
      </c>
      <c r="AY3335" s="272" t="s">
        <v>215</v>
      </c>
    </row>
    <row r="3336" s="14" customFormat="1">
      <c r="A3336" s="14"/>
      <c r="B3336" s="262"/>
      <c r="C3336" s="263"/>
      <c r="D3336" s="233" t="s">
        <v>364</v>
      </c>
      <c r="E3336" s="264" t="s">
        <v>1</v>
      </c>
      <c r="F3336" s="265" t="s">
        <v>3281</v>
      </c>
      <c r="G3336" s="263"/>
      <c r="H3336" s="266">
        <v>6.7999999999999998</v>
      </c>
      <c r="I3336" s="267"/>
      <c r="J3336" s="263"/>
      <c r="K3336" s="263"/>
      <c r="L3336" s="268"/>
      <c r="M3336" s="269"/>
      <c r="N3336" s="270"/>
      <c r="O3336" s="270"/>
      <c r="P3336" s="270"/>
      <c r="Q3336" s="270"/>
      <c r="R3336" s="270"/>
      <c r="S3336" s="270"/>
      <c r="T3336" s="271"/>
      <c r="U3336" s="14"/>
      <c r="V3336" s="14"/>
      <c r="W3336" s="14"/>
      <c r="X3336" s="14"/>
      <c r="Y3336" s="14"/>
      <c r="Z3336" s="14"/>
      <c r="AA3336" s="14"/>
      <c r="AB3336" s="14"/>
      <c r="AC3336" s="14"/>
      <c r="AD3336" s="14"/>
      <c r="AE3336" s="14"/>
      <c r="AT3336" s="272" t="s">
        <v>364</v>
      </c>
      <c r="AU3336" s="272" t="s">
        <v>90</v>
      </c>
      <c r="AV3336" s="14" t="s">
        <v>90</v>
      </c>
      <c r="AW3336" s="14" t="s">
        <v>36</v>
      </c>
      <c r="AX3336" s="14" t="s">
        <v>81</v>
      </c>
      <c r="AY3336" s="272" t="s">
        <v>215</v>
      </c>
    </row>
    <row r="3337" s="15" customFormat="1">
      <c r="A3337" s="15"/>
      <c r="B3337" s="273"/>
      <c r="C3337" s="274"/>
      <c r="D3337" s="233" t="s">
        <v>364</v>
      </c>
      <c r="E3337" s="275" t="s">
        <v>1</v>
      </c>
      <c r="F3337" s="276" t="s">
        <v>368</v>
      </c>
      <c r="G3337" s="274"/>
      <c r="H3337" s="277">
        <v>46.240000000000002</v>
      </c>
      <c r="I3337" s="278"/>
      <c r="J3337" s="274"/>
      <c r="K3337" s="274"/>
      <c r="L3337" s="279"/>
      <c r="M3337" s="280"/>
      <c r="N3337" s="281"/>
      <c r="O3337" s="281"/>
      <c r="P3337" s="281"/>
      <c r="Q3337" s="281"/>
      <c r="R3337" s="281"/>
      <c r="S3337" s="281"/>
      <c r="T3337" s="282"/>
      <c r="U3337" s="15"/>
      <c r="V3337" s="15"/>
      <c r="W3337" s="15"/>
      <c r="X3337" s="15"/>
      <c r="Y3337" s="15"/>
      <c r="Z3337" s="15"/>
      <c r="AA3337" s="15"/>
      <c r="AB3337" s="15"/>
      <c r="AC3337" s="15"/>
      <c r="AD3337" s="15"/>
      <c r="AE3337" s="15"/>
      <c r="AT3337" s="283" t="s">
        <v>364</v>
      </c>
      <c r="AU3337" s="283" t="s">
        <v>90</v>
      </c>
      <c r="AV3337" s="15" t="s">
        <v>214</v>
      </c>
      <c r="AW3337" s="15" t="s">
        <v>36</v>
      </c>
      <c r="AX3337" s="15" t="s">
        <v>88</v>
      </c>
      <c r="AY3337" s="283" t="s">
        <v>215</v>
      </c>
    </row>
    <row r="3338" s="2" customFormat="1" ht="24.15" customHeight="1">
      <c r="A3338" s="39"/>
      <c r="B3338" s="40"/>
      <c r="C3338" s="220" t="s">
        <v>3282</v>
      </c>
      <c r="D3338" s="220" t="s">
        <v>216</v>
      </c>
      <c r="E3338" s="221" t="s">
        <v>3283</v>
      </c>
      <c r="F3338" s="222" t="s">
        <v>3284</v>
      </c>
      <c r="G3338" s="223" t="s">
        <v>797</v>
      </c>
      <c r="H3338" s="224">
        <v>46.240000000000002</v>
      </c>
      <c r="I3338" s="225"/>
      <c r="J3338" s="226">
        <f>ROUND(I3338*H3338,2)</f>
        <v>0</v>
      </c>
      <c r="K3338" s="222" t="s">
        <v>359</v>
      </c>
      <c r="L3338" s="45"/>
      <c r="M3338" s="227" t="s">
        <v>1</v>
      </c>
      <c r="N3338" s="228" t="s">
        <v>46</v>
      </c>
      <c r="O3338" s="92"/>
      <c r="P3338" s="229">
        <f>O3338*H3338</f>
        <v>0</v>
      </c>
      <c r="Q3338" s="229">
        <v>6.9999999999999994E-05</v>
      </c>
      <c r="R3338" s="229">
        <f>Q3338*H3338</f>
        <v>0.0032367999999999997</v>
      </c>
      <c r="S3338" s="229">
        <v>0</v>
      </c>
      <c r="T3338" s="230">
        <f>S3338*H3338</f>
        <v>0</v>
      </c>
      <c r="U3338" s="39"/>
      <c r="V3338" s="39"/>
      <c r="W3338" s="39"/>
      <c r="X3338" s="39"/>
      <c r="Y3338" s="39"/>
      <c r="Z3338" s="39"/>
      <c r="AA3338" s="39"/>
      <c r="AB3338" s="39"/>
      <c r="AC3338" s="39"/>
      <c r="AD3338" s="39"/>
      <c r="AE3338" s="39"/>
      <c r="AR3338" s="231" t="s">
        <v>291</v>
      </c>
      <c r="AT3338" s="231" t="s">
        <v>216</v>
      </c>
      <c r="AU3338" s="231" t="s">
        <v>90</v>
      </c>
      <c r="AY3338" s="18" t="s">
        <v>215</v>
      </c>
      <c r="BE3338" s="232">
        <f>IF(N3338="základní",J3338,0)</f>
        <v>0</v>
      </c>
      <c r="BF3338" s="232">
        <f>IF(N3338="snížená",J3338,0)</f>
        <v>0</v>
      </c>
      <c r="BG3338" s="232">
        <f>IF(N3338="zákl. přenesená",J3338,0)</f>
        <v>0</v>
      </c>
      <c r="BH3338" s="232">
        <f>IF(N3338="sníž. přenesená",J3338,0)</f>
        <v>0</v>
      </c>
      <c r="BI3338" s="232">
        <f>IF(N3338="nulová",J3338,0)</f>
        <v>0</v>
      </c>
      <c r="BJ3338" s="18" t="s">
        <v>88</v>
      </c>
      <c r="BK3338" s="232">
        <f>ROUND(I3338*H3338,2)</f>
        <v>0</v>
      </c>
      <c r="BL3338" s="18" t="s">
        <v>291</v>
      </c>
      <c r="BM3338" s="231" t="s">
        <v>3285</v>
      </c>
    </row>
    <row r="3339" s="2" customFormat="1">
      <c r="A3339" s="39"/>
      <c r="B3339" s="40"/>
      <c r="C3339" s="41"/>
      <c r="D3339" s="233" t="s">
        <v>221</v>
      </c>
      <c r="E3339" s="41"/>
      <c r="F3339" s="234" t="s">
        <v>3286</v>
      </c>
      <c r="G3339" s="41"/>
      <c r="H3339" s="41"/>
      <c r="I3339" s="235"/>
      <c r="J3339" s="41"/>
      <c r="K3339" s="41"/>
      <c r="L3339" s="45"/>
      <c r="M3339" s="236"/>
      <c r="N3339" s="237"/>
      <c r="O3339" s="92"/>
      <c r="P3339" s="92"/>
      <c r="Q3339" s="92"/>
      <c r="R3339" s="92"/>
      <c r="S3339" s="92"/>
      <c r="T3339" s="93"/>
      <c r="U3339" s="39"/>
      <c r="V3339" s="39"/>
      <c r="W3339" s="39"/>
      <c r="X3339" s="39"/>
      <c r="Y3339" s="39"/>
      <c r="Z3339" s="39"/>
      <c r="AA3339" s="39"/>
      <c r="AB3339" s="39"/>
      <c r="AC3339" s="39"/>
      <c r="AD3339" s="39"/>
      <c r="AE3339" s="39"/>
      <c r="AT3339" s="18" t="s">
        <v>221</v>
      </c>
      <c r="AU3339" s="18" t="s">
        <v>90</v>
      </c>
    </row>
    <row r="3340" s="2" customFormat="1">
      <c r="A3340" s="39"/>
      <c r="B3340" s="40"/>
      <c r="C3340" s="41"/>
      <c r="D3340" s="250" t="s">
        <v>362</v>
      </c>
      <c r="E3340" s="41"/>
      <c r="F3340" s="251" t="s">
        <v>3287</v>
      </c>
      <c r="G3340" s="41"/>
      <c r="H3340" s="41"/>
      <c r="I3340" s="235"/>
      <c r="J3340" s="41"/>
      <c r="K3340" s="41"/>
      <c r="L3340" s="45"/>
      <c r="M3340" s="236"/>
      <c r="N3340" s="237"/>
      <c r="O3340" s="92"/>
      <c r="P3340" s="92"/>
      <c r="Q3340" s="92"/>
      <c r="R3340" s="92"/>
      <c r="S3340" s="92"/>
      <c r="T3340" s="93"/>
      <c r="U3340" s="39"/>
      <c r="V3340" s="39"/>
      <c r="W3340" s="39"/>
      <c r="X3340" s="39"/>
      <c r="Y3340" s="39"/>
      <c r="Z3340" s="39"/>
      <c r="AA3340" s="39"/>
      <c r="AB3340" s="39"/>
      <c r="AC3340" s="39"/>
      <c r="AD3340" s="39"/>
      <c r="AE3340" s="39"/>
      <c r="AT3340" s="18" t="s">
        <v>362</v>
      </c>
      <c r="AU3340" s="18" t="s">
        <v>90</v>
      </c>
    </row>
    <row r="3341" s="2" customFormat="1" ht="24.15" customHeight="1">
      <c r="A3341" s="39"/>
      <c r="B3341" s="40"/>
      <c r="C3341" s="220" t="s">
        <v>3288</v>
      </c>
      <c r="D3341" s="220" t="s">
        <v>216</v>
      </c>
      <c r="E3341" s="221" t="s">
        <v>3289</v>
      </c>
      <c r="F3341" s="222" t="s">
        <v>3290</v>
      </c>
      <c r="G3341" s="223" t="s">
        <v>716</v>
      </c>
      <c r="H3341" s="224">
        <v>2</v>
      </c>
      <c r="I3341" s="225"/>
      <c r="J3341" s="226">
        <f>ROUND(I3341*H3341,2)</f>
        <v>0</v>
      </c>
      <c r="K3341" s="222" t="s">
        <v>359</v>
      </c>
      <c r="L3341" s="45"/>
      <c r="M3341" s="227" t="s">
        <v>1</v>
      </c>
      <c r="N3341" s="228" t="s">
        <v>46</v>
      </c>
      <c r="O3341" s="92"/>
      <c r="P3341" s="229">
        <f>O3341*H3341</f>
        <v>0</v>
      </c>
      <c r="Q3341" s="229">
        <v>0</v>
      </c>
      <c r="R3341" s="229">
        <f>Q3341*H3341</f>
        <v>0</v>
      </c>
      <c r="S3341" s="229">
        <v>0</v>
      </c>
      <c r="T3341" s="230">
        <f>S3341*H3341</f>
        <v>0</v>
      </c>
      <c r="U3341" s="39"/>
      <c r="V3341" s="39"/>
      <c r="W3341" s="39"/>
      <c r="X3341" s="39"/>
      <c r="Y3341" s="39"/>
      <c r="Z3341" s="39"/>
      <c r="AA3341" s="39"/>
      <c r="AB3341" s="39"/>
      <c r="AC3341" s="39"/>
      <c r="AD3341" s="39"/>
      <c r="AE3341" s="39"/>
      <c r="AR3341" s="231" t="s">
        <v>291</v>
      </c>
      <c r="AT3341" s="231" t="s">
        <v>216</v>
      </c>
      <c r="AU3341" s="231" t="s">
        <v>90</v>
      </c>
      <c r="AY3341" s="18" t="s">
        <v>215</v>
      </c>
      <c r="BE3341" s="232">
        <f>IF(N3341="základní",J3341,0)</f>
        <v>0</v>
      </c>
      <c r="BF3341" s="232">
        <f>IF(N3341="snížená",J3341,0)</f>
        <v>0</v>
      </c>
      <c r="BG3341" s="232">
        <f>IF(N3341="zákl. přenesená",J3341,0)</f>
        <v>0</v>
      </c>
      <c r="BH3341" s="232">
        <f>IF(N3341="sníž. přenesená",J3341,0)</f>
        <v>0</v>
      </c>
      <c r="BI3341" s="232">
        <f>IF(N3341="nulová",J3341,0)</f>
        <v>0</v>
      </c>
      <c r="BJ3341" s="18" t="s">
        <v>88</v>
      </c>
      <c r="BK3341" s="232">
        <f>ROUND(I3341*H3341,2)</f>
        <v>0</v>
      </c>
      <c r="BL3341" s="18" t="s">
        <v>291</v>
      </c>
      <c r="BM3341" s="231" t="s">
        <v>3291</v>
      </c>
    </row>
    <row r="3342" s="2" customFormat="1">
      <c r="A3342" s="39"/>
      <c r="B3342" s="40"/>
      <c r="C3342" s="41"/>
      <c r="D3342" s="233" t="s">
        <v>221</v>
      </c>
      <c r="E3342" s="41"/>
      <c r="F3342" s="234" t="s">
        <v>3290</v>
      </c>
      <c r="G3342" s="41"/>
      <c r="H3342" s="41"/>
      <c r="I3342" s="235"/>
      <c r="J3342" s="41"/>
      <c r="K3342" s="41"/>
      <c r="L3342" s="45"/>
      <c r="M3342" s="236"/>
      <c r="N3342" s="237"/>
      <c r="O3342" s="92"/>
      <c r="P3342" s="92"/>
      <c r="Q3342" s="92"/>
      <c r="R3342" s="92"/>
      <c r="S3342" s="92"/>
      <c r="T3342" s="93"/>
      <c r="U3342" s="39"/>
      <c r="V3342" s="39"/>
      <c r="W3342" s="39"/>
      <c r="X3342" s="39"/>
      <c r="Y3342" s="39"/>
      <c r="Z3342" s="39"/>
      <c r="AA3342" s="39"/>
      <c r="AB3342" s="39"/>
      <c r="AC3342" s="39"/>
      <c r="AD3342" s="39"/>
      <c r="AE3342" s="39"/>
      <c r="AT3342" s="18" t="s">
        <v>221</v>
      </c>
      <c r="AU3342" s="18" t="s">
        <v>90</v>
      </c>
    </row>
    <row r="3343" s="2" customFormat="1">
      <c r="A3343" s="39"/>
      <c r="B3343" s="40"/>
      <c r="C3343" s="41"/>
      <c r="D3343" s="250" t="s">
        <v>362</v>
      </c>
      <c r="E3343" s="41"/>
      <c r="F3343" s="251" t="s">
        <v>3292</v>
      </c>
      <c r="G3343" s="41"/>
      <c r="H3343" s="41"/>
      <c r="I3343" s="235"/>
      <c r="J3343" s="41"/>
      <c r="K3343" s="41"/>
      <c r="L3343" s="45"/>
      <c r="M3343" s="236"/>
      <c r="N3343" s="237"/>
      <c r="O3343" s="92"/>
      <c r="P3343" s="92"/>
      <c r="Q3343" s="92"/>
      <c r="R3343" s="92"/>
      <c r="S3343" s="92"/>
      <c r="T3343" s="93"/>
      <c r="U3343" s="39"/>
      <c r="V3343" s="39"/>
      <c r="W3343" s="39"/>
      <c r="X3343" s="39"/>
      <c r="Y3343" s="39"/>
      <c r="Z3343" s="39"/>
      <c r="AA3343" s="39"/>
      <c r="AB3343" s="39"/>
      <c r="AC3343" s="39"/>
      <c r="AD3343" s="39"/>
      <c r="AE3343" s="39"/>
      <c r="AT3343" s="18" t="s">
        <v>362</v>
      </c>
      <c r="AU3343" s="18" t="s">
        <v>90</v>
      </c>
    </row>
    <row r="3344" s="2" customFormat="1" ht="24.15" customHeight="1">
      <c r="A3344" s="39"/>
      <c r="B3344" s="40"/>
      <c r="C3344" s="295" t="s">
        <v>3293</v>
      </c>
      <c r="D3344" s="295" t="s">
        <v>539</v>
      </c>
      <c r="E3344" s="296" t="s">
        <v>3294</v>
      </c>
      <c r="F3344" s="297" t="s">
        <v>3295</v>
      </c>
      <c r="G3344" s="298" t="s">
        <v>716</v>
      </c>
      <c r="H3344" s="299">
        <v>1</v>
      </c>
      <c r="I3344" s="300"/>
      <c r="J3344" s="301">
        <f>ROUND(I3344*H3344,2)</f>
        <v>0</v>
      </c>
      <c r="K3344" s="297" t="s">
        <v>1</v>
      </c>
      <c r="L3344" s="302"/>
      <c r="M3344" s="303" t="s">
        <v>1</v>
      </c>
      <c r="N3344" s="304" t="s">
        <v>46</v>
      </c>
      <c r="O3344" s="92"/>
      <c r="P3344" s="229">
        <f>O3344*H3344</f>
        <v>0</v>
      </c>
      <c r="Q3344" s="229">
        <v>0.121</v>
      </c>
      <c r="R3344" s="229">
        <f>Q3344*H3344</f>
        <v>0.121</v>
      </c>
      <c r="S3344" s="229">
        <v>0</v>
      </c>
      <c r="T3344" s="230">
        <f>S3344*H3344</f>
        <v>0</v>
      </c>
      <c r="U3344" s="39"/>
      <c r="V3344" s="39"/>
      <c r="W3344" s="39"/>
      <c r="X3344" s="39"/>
      <c r="Y3344" s="39"/>
      <c r="Z3344" s="39"/>
      <c r="AA3344" s="39"/>
      <c r="AB3344" s="39"/>
      <c r="AC3344" s="39"/>
      <c r="AD3344" s="39"/>
      <c r="AE3344" s="39"/>
      <c r="AR3344" s="231" t="s">
        <v>676</v>
      </c>
      <c r="AT3344" s="231" t="s">
        <v>539</v>
      </c>
      <c r="AU3344" s="231" t="s">
        <v>90</v>
      </c>
      <c r="AY3344" s="18" t="s">
        <v>215</v>
      </c>
      <c r="BE3344" s="232">
        <f>IF(N3344="základní",J3344,0)</f>
        <v>0</v>
      </c>
      <c r="BF3344" s="232">
        <f>IF(N3344="snížená",J3344,0)</f>
        <v>0</v>
      </c>
      <c r="BG3344" s="232">
        <f>IF(N3344="zákl. přenesená",J3344,0)</f>
        <v>0</v>
      </c>
      <c r="BH3344" s="232">
        <f>IF(N3344="sníž. přenesená",J3344,0)</f>
        <v>0</v>
      </c>
      <c r="BI3344" s="232">
        <f>IF(N3344="nulová",J3344,0)</f>
        <v>0</v>
      </c>
      <c r="BJ3344" s="18" t="s">
        <v>88</v>
      </c>
      <c r="BK3344" s="232">
        <f>ROUND(I3344*H3344,2)</f>
        <v>0</v>
      </c>
      <c r="BL3344" s="18" t="s">
        <v>291</v>
      </c>
      <c r="BM3344" s="231" t="s">
        <v>3296</v>
      </c>
    </row>
    <row r="3345" s="2" customFormat="1" ht="24.15" customHeight="1">
      <c r="A3345" s="39"/>
      <c r="B3345" s="40"/>
      <c r="C3345" s="295" t="s">
        <v>3297</v>
      </c>
      <c r="D3345" s="295" t="s">
        <v>539</v>
      </c>
      <c r="E3345" s="296" t="s">
        <v>3298</v>
      </c>
      <c r="F3345" s="297" t="s">
        <v>3299</v>
      </c>
      <c r="G3345" s="298" t="s">
        <v>716</v>
      </c>
      <c r="H3345" s="299">
        <v>1</v>
      </c>
      <c r="I3345" s="300"/>
      <c r="J3345" s="301">
        <f>ROUND(I3345*H3345,2)</f>
        <v>0</v>
      </c>
      <c r="K3345" s="297" t="s">
        <v>1</v>
      </c>
      <c r="L3345" s="302"/>
      <c r="M3345" s="303" t="s">
        <v>1</v>
      </c>
      <c r="N3345" s="304" t="s">
        <v>46</v>
      </c>
      <c r="O3345" s="92"/>
      <c r="P3345" s="229">
        <f>O3345*H3345</f>
        <v>0</v>
      </c>
      <c r="Q3345" s="229">
        <v>0.127</v>
      </c>
      <c r="R3345" s="229">
        <f>Q3345*H3345</f>
        <v>0.127</v>
      </c>
      <c r="S3345" s="229">
        <v>0</v>
      </c>
      <c r="T3345" s="230">
        <f>S3345*H3345</f>
        <v>0</v>
      </c>
      <c r="U3345" s="39"/>
      <c r="V3345" s="39"/>
      <c r="W3345" s="39"/>
      <c r="X3345" s="39"/>
      <c r="Y3345" s="39"/>
      <c r="Z3345" s="39"/>
      <c r="AA3345" s="39"/>
      <c r="AB3345" s="39"/>
      <c r="AC3345" s="39"/>
      <c r="AD3345" s="39"/>
      <c r="AE3345" s="39"/>
      <c r="AR3345" s="231" t="s">
        <v>676</v>
      </c>
      <c r="AT3345" s="231" t="s">
        <v>539</v>
      </c>
      <c r="AU3345" s="231" t="s">
        <v>90</v>
      </c>
      <c r="AY3345" s="18" t="s">
        <v>215</v>
      </c>
      <c r="BE3345" s="232">
        <f>IF(N3345="základní",J3345,0)</f>
        <v>0</v>
      </c>
      <c r="BF3345" s="232">
        <f>IF(N3345="snížená",J3345,0)</f>
        <v>0</v>
      </c>
      <c r="BG3345" s="232">
        <f>IF(N3345="zákl. přenesená",J3345,0)</f>
        <v>0</v>
      </c>
      <c r="BH3345" s="232">
        <f>IF(N3345="sníž. přenesená",J3345,0)</f>
        <v>0</v>
      </c>
      <c r="BI3345" s="232">
        <f>IF(N3345="nulová",J3345,0)</f>
        <v>0</v>
      </c>
      <c r="BJ3345" s="18" t="s">
        <v>88</v>
      </c>
      <c r="BK3345" s="232">
        <f>ROUND(I3345*H3345,2)</f>
        <v>0</v>
      </c>
      <c r="BL3345" s="18" t="s">
        <v>291</v>
      </c>
      <c r="BM3345" s="231" t="s">
        <v>3300</v>
      </c>
    </row>
    <row r="3346" s="2" customFormat="1" ht="33" customHeight="1">
      <c r="A3346" s="39"/>
      <c r="B3346" s="40"/>
      <c r="C3346" s="220" t="s">
        <v>3301</v>
      </c>
      <c r="D3346" s="220" t="s">
        <v>216</v>
      </c>
      <c r="E3346" s="221" t="s">
        <v>3302</v>
      </c>
      <c r="F3346" s="222" t="s">
        <v>3303</v>
      </c>
      <c r="G3346" s="223" t="s">
        <v>716</v>
      </c>
      <c r="H3346" s="224">
        <v>1</v>
      </c>
      <c r="I3346" s="225"/>
      <c r="J3346" s="226">
        <f>ROUND(I3346*H3346,2)</f>
        <v>0</v>
      </c>
      <c r="K3346" s="222" t="s">
        <v>359</v>
      </c>
      <c r="L3346" s="45"/>
      <c r="M3346" s="227" t="s">
        <v>1</v>
      </c>
      <c r="N3346" s="228" t="s">
        <v>46</v>
      </c>
      <c r="O3346" s="92"/>
      <c r="P3346" s="229">
        <f>O3346*H3346</f>
        <v>0</v>
      </c>
      <c r="Q3346" s="229">
        <v>0</v>
      </c>
      <c r="R3346" s="229">
        <f>Q3346*H3346</f>
        <v>0</v>
      </c>
      <c r="S3346" s="229">
        <v>0</v>
      </c>
      <c r="T3346" s="230">
        <f>S3346*H3346</f>
        <v>0</v>
      </c>
      <c r="U3346" s="39"/>
      <c r="V3346" s="39"/>
      <c r="W3346" s="39"/>
      <c r="X3346" s="39"/>
      <c r="Y3346" s="39"/>
      <c r="Z3346" s="39"/>
      <c r="AA3346" s="39"/>
      <c r="AB3346" s="39"/>
      <c r="AC3346" s="39"/>
      <c r="AD3346" s="39"/>
      <c r="AE3346" s="39"/>
      <c r="AR3346" s="231" t="s">
        <v>291</v>
      </c>
      <c r="AT3346" s="231" t="s">
        <v>216</v>
      </c>
      <c r="AU3346" s="231" t="s">
        <v>90</v>
      </c>
      <c r="AY3346" s="18" t="s">
        <v>215</v>
      </c>
      <c r="BE3346" s="232">
        <f>IF(N3346="základní",J3346,0)</f>
        <v>0</v>
      </c>
      <c r="BF3346" s="232">
        <f>IF(N3346="snížená",J3346,0)</f>
        <v>0</v>
      </c>
      <c r="BG3346" s="232">
        <f>IF(N3346="zákl. přenesená",J3346,0)</f>
        <v>0</v>
      </c>
      <c r="BH3346" s="232">
        <f>IF(N3346="sníž. přenesená",J3346,0)</f>
        <v>0</v>
      </c>
      <c r="BI3346" s="232">
        <f>IF(N3346="nulová",J3346,0)</f>
        <v>0</v>
      </c>
      <c r="BJ3346" s="18" t="s">
        <v>88</v>
      </c>
      <c r="BK3346" s="232">
        <f>ROUND(I3346*H3346,2)</f>
        <v>0</v>
      </c>
      <c r="BL3346" s="18" t="s">
        <v>291</v>
      </c>
      <c r="BM3346" s="231" t="s">
        <v>3304</v>
      </c>
    </row>
    <row r="3347" s="2" customFormat="1">
      <c r="A3347" s="39"/>
      <c r="B3347" s="40"/>
      <c r="C3347" s="41"/>
      <c r="D3347" s="233" t="s">
        <v>221</v>
      </c>
      <c r="E3347" s="41"/>
      <c r="F3347" s="234" t="s">
        <v>3303</v>
      </c>
      <c r="G3347" s="41"/>
      <c r="H3347" s="41"/>
      <c r="I3347" s="235"/>
      <c r="J3347" s="41"/>
      <c r="K3347" s="41"/>
      <c r="L3347" s="45"/>
      <c r="M3347" s="236"/>
      <c r="N3347" s="237"/>
      <c r="O3347" s="92"/>
      <c r="P3347" s="92"/>
      <c r="Q3347" s="92"/>
      <c r="R3347" s="92"/>
      <c r="S3347" s="92"/>
      <c r="T3347" s="93"/>
      <c r="U3347" s="39"/>
      <c r="V3347" s="39"/>
      <c r="W3347" s="39"/>
      <c r="X3347" s="39"/>
      <c r="Y3347" s="39"/>
      <c r="Z3347" s="39"/>
      <c r="AA3347" s="39"/>
      <c r="AB3347" s="39"/>
      <c r="AC3347" s="39"/>
      <c r="AD3347" s="39"/>
      <c r="AE3347" s="39"/>
      <c r="AT3347" s="18" t="s">
        <v>221</v>
      </c>
      <c r="AU3347" s="18" t="s">
        <v>90</v>
      </c>
    </row>
    <row r="3348" s="2" customFormat="1">
      <c r="A3348" s="39"/>
      <c r="B3348" s="40"/>
      <c r="C3348" s="41"/>
      <c r="D3348" s="250" t="s">
        <v>362</v>
      </c>
      <c r="E3348" s="41"/>
      <c r="F3348" s="251" t="s">
        <v>3305</v>
      </c>
      <c r="G3348" s="41"/>
      <c r="H3348" s="41"/>
      <c r="I3348" s="235"/>
      <c r="J3348" s="41"/>
      <c r="K3348" s="41"/>
      <c r="L3348" s="45"/>
      <c r="M3348" s="236"/>
      <c r="N3348" s="237"/>
      <c r="O3348" s="92"/>
      <c r="P3348" s="92"/>
      <c r="Q3348" s="92"/>
      <c r="R3348" s="92"/>
      <c r="S3348" s="92"/>
      <c r="T3348" s="93"/>
      <c r="U3348" s="39"/>
      <c r="V3348" s="39"/>
      <c r="W3348" s="39"/>
      <c r="X3348" s="39"/>
      <c r="Y3348" s="39"/>
      <c r="Z3348" s="39"/>
      <c r="AA3348" s="39"/>
      <c r="AB3348" s="39"/>
      <c r="AC3348" s="39"/>
      <c r="AD3348" s="39"/>
      <c r="AE3348" s="39"/>
      <c r="AT3348" s="18" t="s">
        <v>362</v>
      </c>
      <c r="AU3348" s="18" t="s">
        <v>90</v>
      </c>
    </row>
    <row r="3349" s="2" customFormat="1" ht="24.15" customHeight="1">
      <c r="A3349" s="39"/>
      <c r="B3349" s="40"/>
      <c r="C3349" s="295" t="s">
        <v>3306</v>
      </c>
      <c r="D3349" s="295" t="s">
        <v>539</v>
      </c>
      <c r="E3349" s="296" t="s">
        <v>3307</v>
      </c>
      <c r="F3349" s="297" t="s">
        <v>3308</v>
      </c>
      <c r="G3349" s="298" t="s">
        <v>716</v>
      </c>
      <c r="H3349" s="299">
        <v>1</v>
      </c>
      <c r="I3349" s="300"/>
      <c r="J3349" s="301">
        <f>ROUND(I3349*H3349,2)</f>
        <v>0</v>
      </c>
      <c r="K3349" s="297" t="s">
        <v>1</v>
      </c>
      <c r="L3349" s="302"/>
      <c r="M3349" s="303" t="s">
        <v>1</v>
      </c>
      <c r="N3349" s="304" t="s">
        <v>46</v>
      </c>
      <c r="O3349" s="92"/>
      <c r="P3349" s="229">
        <f>O3349*H3349</f>
        <v>0</v>
      </c>
      <c r="Q3349" s="229">
        <v>0.19</v>
      </c>
      <c r="R3349" s="229">
        <f>Q3349*H3349</f>
        <v>0.19</v>
      </c>
      <c r="S3349" s="229">
        <v>0</v>
      </c>
      <c r="T3349" s="230">
        <f>S3349*H3349</f>
        <v>0</v>
      </c>
      <c r="U3349" s="39"/>
      <c r="V3349" s="39"/>
      <c r="W3349" s="39"/>
      <c r="X3349" s="39"/>
      <c r="Y3349" s="39"/>
      <c r="Z3349" s="39"/>
      <c r="AA3349" s="39"/>
      <c r="AB3349" s="39"/>
      <c r="AC3349" s="39"/>
      <c r="AD3349" s="39"/>
      <c r="AE3349" s="39"/>
      <c r="AR3349" s="231" t="s">
        <v>676</v>
      </c>
      <c r="AT3349" s="231" t="s">
        <v>539</v>
      </c>
      <c r="AU3349" s="231" t="s">
        <v>90</v>
      </c>
      <c r="AY3349" s="18" t="s">
        <v>215</v>
      </c>
      <c r="BE3349" s="232">
        <f>IF(N3349="základní",J3349,0)</f>
        <v>0</v>
      </c>
      <c r="BF3349" s="232">
        <f>IF(N3349="snížená",J3349,0)</f>
        <v>0</v>
      </c>
      <c r="BG3349" s="232">
        <f>IF(N3349="zákl. přenesená",J3349,0)</f>
        <v>0</v>
      </c>
      <c r="BH3349" s="232">
        <f>IF(N3349="sníž. přenesená",J3349,0)</f>
        <v>0</v>
      </c>
      <c r="BI3349" s="232">
        <f>IF(N3349="nulová",J3349,0)</f>
        <v>0</v>
      </c>
      <c r="BJ3349" s="18" t="s">
        <v>88</v>
      </c>
      <c r="BK3349" s="232">
        <f>ROUND(I3349*H3349,2)</f>
        <v>0</v>
      </c>
      <c r="BL3349" s="18" t="s">
        <v>291</v>
      </c>
      <c r="BM3349" s="231" t="s">
        <v>3309</v>
      </c>
    </row>
    <row r="3350" s="2" customFormat="1" ht="16.5" customHeight="1">
      <c r="A3350" s="39"/>
      <c r="B3350" s="40"/>
      <c r="C3350" s="220" t="s">
        <v>3310</v>
      </c>
      <c r="D3350" s="220" t="s">
        <v>216</v>
      </c>
      <c r="E3350" s="221" t="s">
        <v>3311</v>
      </c>
      <c r="F3350" s="222" t="s">
        <v>3312</v>
      </c>
      <c r="G3350" s="223" t="s">
        <v>716</v>
      </c>
      <c r="H3350" s="224">
        <v>1</v>
      </c>
      <c r="I3350" s="225"/>
      <c r="J3350" s="226">
        <f>ROUND(I3350*H3350,2)</f>
        <v>0</v>
      </c>
      <c r="K3350" s="222" t="s">
        <v>359</v>
      </c>
      <c r="L3350" s="45"/>
      <c r="M3350" s="227" t="s">
        <v>1</v>
      </c>
      <c r="N3350" s="228" t="s">
        <v>46</v>
      </c>
      <c r="O3350" s="92"/>
      <c r="P3350" s="229">
        <f>O3350*H3350</f>
        <v>0</v>
      </c>
      <c r="Q3350" s="229">
        <v>0</v>
      </c>
      <c r="R3350" s="229">
        <f>Q3350*H3350</f>
        <v>0</v>
      </c>
      <c r="S3350" s="229">
        <v>0</v>
      </c>
      <c r="T3350" s="230">
        <f>S3350*H3350</f>
        <v>0</v>
      </c>
      <c r="U3350" s="39"/>
      <c r="V3350" s="39"/>
      <c r="W3350" s="39"/>
      <c r="X3350" s="39"/>
      <c r="Y3350" s="39"/>
      <c r="Z3350" s="39"/>
      <c r="AA3350" s="39"/>
      <c r="AB3350" s="39"/>
      <c r="AC3350" s="39"/>
      <c r="AD3350" s="39"/>
      <c r="AE3350" s="39"/>
      <c r="AR3350" s="231" t="s">
        <v>291</v>
      </c>
      <c r="AT3350" s="231" t="s">
        <v>216</v>
      </c>
      <c r="AU3350" s="231" t="s">
        <v>90</v>
      </c>
      <c r="AY3350" s="18" t="s">
        <v>215</v>
      </c>
      <c r="BE3350" s="232">
        <f>IF(N3350="základní",J3350,0)</f>
        <v>0</v>
      </c>
      <c r="BF3350" s="232">
        <f>IF(N3350="snížená",J3350,0)</f>
        <v>0</v>
      </c>
      <c r="BG3350" s="232">
        <f>IF(N3350="zákl. přenesená",J3350,0)</f>
        <v>0</v>
      </c>
      <c r="BH3350" s="232">
        <f>IF(N3350="sníž. přenesená",J3350,0)</f>
        <v>0</v>
      </c>
      <c r="BI3350" s="232">
        <f>IF(N3350="nulová",J3350,0)</f>
        <v>0</v>
      </c>
      <c r="BJ3350" s="18" t="s">
        <v>88</v>
      </c>
      <c r="BK3350" s="232">
        <f>ROUND(I3350*H3350,2)</f>
        <v>0</v>
      </c>
      <c r="BL3350" s="18" t="s">
        <v>291</v>
      </c>
      <c r="BM3350" s="231" t="s">
        <v>3313</v>
      </c>
    </row>
    <row r="3351" s="2" customFormat="1">
      <c r="A3351" s="39"/>
      <c r="B3351" s="40"/>
      <c r="C3351" s="41"/>
      <c r="D3351" s="233" t="s">
        <v>221</v>
      </c>
      <c r="E3351" s="41"/>
      <c r="F3351" s="234" t="s">
        <v>3314</v>
      </c>
      <c r="G3351" s="41"/>
      <c r="H3351" s="41"/>
      <c r="I3351" s="235"/>
      <c r="J3351" s="41"/>
      <c r="K3351" s="41"/>
      <c r="L3351" s="45"/>
      <c r="M3351" s="236"/>
      <c r="N3351" s="237"/>
      <c r="O3351" s="92"/>
      <c r="P3351" s="92"/>
      <c r="Q3351" s="92"/>
      <c r="R3351" s="92"/>
      <c r="S3351" s="92"/>
      <c r="T3351" s="93"/>
      <c r="U3351" s="39"/>
      <c r="V3351" s="39"/>
      <c r="W3351" s="39"/>
      <c r="X3351" s="39"/>
      <c r="Y3351" s="39"/>
      <c r="Z3351" s="39"/>
      <c r="AA3351" s="39"/>
      <c r="AB3351" s="39"/>
      <c r="AC3351" s="39"/>
      <c r="AD3351" s="39"/>
      <c r="AE3351" s="39"/>
      <c r="AT3351" s="18" t="s">
        <v>221</v>
      </c>
      <c r="AU3351" s="18" t="s">
        <v>90</v>
      </c>
    </row>
    <row r="3352" s="2" customFormat="1">
      <c r="A3352" s="39"/>
      <c r="B3352" s="40"/>
      <c r="C3352" s="41"/>
      <c r="D3352" s="250" t="s">
        <v>362</v>
      </c>
      <c r="E3352" s="41"/>
      <c r="F3352" s="251" t="s">
        <v>3315</v>
      </c>
      <c r="G3352" s="41"/>
      <c r="H3352" s="41"/>
      <c r="I3352" s="235"/>
      <c r="J3352" s="41"/>
      <c r="K3352" s="41"/>
      <c r="L3352" s="45"/>
      <c r="M3352" s="236"/>
      <c r="N3352" s="237"/>
      <c r="O3352" s="92"/>
      <c r="P3352" s="92"/>
      <c r="Q3352" s="92"/>
      <c r="R3352" s="92"/>
      <c r="S3352" s="92"/>
      <c r="T3352" s="93"/>
      <c r="U3352" s="39"/>
      <c r="V3352" s="39"/>
      <c r="W3352" s="39"/>
      <c r="X3352" s="39"/>
      <c r="Y3352" s="39"/>
      <c r="Z3352" s="39"/>
      <c r="AA3352" s="39"/>
      <c r="AB3352" s="39"/>
      <c r="AC3352" s="39"/>
      <c r="AD3352" s="39"/>
      <c r="AE3352" s="39"/>
      <c r="AT3352" s="18" t="s">
        <v>362</v>
      </c>
      <c r="AU3352" s="18" t="s">
        <v>90</v>
      </c>
    </row>
    <row r="3353" s="2" customFormat="1" ht="24.15" customHeight="1">
      <c r="A3353" s="39"/>
      <c r="B3353" s="40"/>
      <c r="C3353" s="295" t="s">
        <v>3316</v>
      </c>
      <c r="D3353" s="295" t="s">
        <v>539</v>
      </c>
      <c r="E3353" s="296" t="s">
        <v>3317</v>
      </c>
      <c r="F3353" s="297" t="s">
        <v>3318</v>
      </c>
      <c r="G3353" s="298" t="s">
        <v>716</v>
      </c>
      <c r="H3353" s="299">
        <v>1</v>
      </c>
      <c r="I3353" s="300"/>
      <c r="J3353" s="301">
        <f>ROUND(I3353*H3353,2)</f>
        <v>0</v>
      </c>
      <c r="K3353" s="297" t="s">
        <v>1</v>
      </c>
      <c r="L3353" s="302"/>
      <c r="M3353" s="303" t="s">
        <v>1</v>
      </c>
      <c r="N3353" s="304" t="s">
        <v>46</v>
      </c>
      <c r="O3353" s="92"/>
      <c r="P3353" s="229">
        <f>O3353*H3353</f>
        <v>0</v>
      </c>
      <c r="Q3353" s="229">
        <v>0.0030100000000000001</v>
      </c>
      <c r="R3353" s="229">
        <f>Q3353*H3353</f>
        <v>0.0030100000000000001</v>
      </c>
      <c r="S3353" s="229">
        <v>0</v>
      </c>
      <c r="T3353" s="230">
        <f>S3353*H3353</f>
        <v>0</v>
      </c>
      <c r="U3353" s="39"/>
      <c r="V3353" s="39"/>
      <c r="W3353" s="39"/>
      <c r="X3353" s="39"/>
      <c r="Y3353" s="39"/>
      <c r="Z3353" s="39"/>
      <c r="AA3353" s="39"/>
      <c r="AB3353" s="39"/>
      <c r="AC3353" s="39"/>
      <c r="AD3353" s="39"/>
      <c r="AE3353" s="39"/>
      <c r="AR3353" s="231" t="s">
        <v>676</v>
      </c>
      <c r="AT3353" s="231" t="s">
        <v>539</v>
      </c>
      <c r="AU3353" s="231" t="s">
        <v>90</v>
      </c>
      <c r="AY3353" s="18" t="s">
        <v>215</v>
      </c>
      <c r="BE3353" s="232">
        <f>IF(N3353="základní",J3353,0)</f>
        <v>0</v>
      </c>
      <c r="BF3353" s="232">
        <f>IF(N3353="snížená",J3353,0)</f>
        <v>0</v>
      </c>
      <c r="BG3353" s="232">
        <f>IF(N3353="zákl. přenesená",J3353,0)</f>
        <v>0</v>
      </c>
      <c r="BH3353" s="232">
        <f>IF(N3353="sníž. přenesená",J3353,0)</f>
        <v>0</v>
      </c>
      <c r="BI3353" s="232">
        <f>IF(N3353="nulová",J3353,0)</f>
        <v>0</v>
      </c>
      <c r="BJ3353" s="18" t="s">
        <v>88</v>
      </c>
      <c r="BK3353" s="232">
        <f>ROUND(I3353*H3353,2)</f>
        <v>0</v>
      </c>
      <c r="BL3353" s="18" t="s">
        <v>291</v>
      </c>
      <c r="BM3353" s="231" t="s">
        <v>3319</v>
      </c>
    </row>
    <row r="3354" s="2" customFormat="1" ht="24.15" customHeight="1">
      <c r="A3354" s="39"/>
      <c r="B3354" s="40"/>
      <c r="C3354" s="220" t="s">
        <v>3320</v>
      </c>
      <c r="D3354" s="220" t="s">
        <v>216</v>
      </c>
      <c r="E3354" s="221" t="s">
        <v>3321</v>
      </c>
      <c r="F3354" s="222" t="s">
        <v>3322</v>
      </c>
      <c r="G3354" s="223" t="s">
        <v>716</v>
      </c>
      <c r="H3354" s="224">
        <v>7</v>
      </c>
      <c r="I3354" s="225"/>
      <c r="J3354" s="226">
        <f>ROUND(I3354*H3354,2)</f>
        <v>0</v>
      </c>
      <c r="K3354" s="222" t="s">
        <v>359</v>
      </c>
      <c r="L3354" s="45"/>
      <c r="M3354" s="227" t="s">
        <v>1</v>
      </c>
      <c r="N3354" s="228" t="s">
        <v>46</v>
      </c>
      <c r="O3354" s="92"/>
      <c r="P3354" s="229">
        <f>O3354*H3354</f>
        <v>0</v>
      </c>
      <c r="Q3354" s="229">
        <v>0</v>
      </c>
      <c r="R3354" s="229">
        <f>Q3354*H3354</f>
        <v>0</v>
      </c>
      <c r="S3354" s="229">
        <v>0</v>
      </c>
      <c r="T3354" s="230">
        <f>S3354*H3354</f>
        <v>0</v>
      </c>
      <c r="U3354" s="39"/>
      <c r="V3354" s="39"/>
      <c r="W3354" s="39"/>
      <c r="X3354" s="39"/>
      <c r="Y3354" s="39"/>
      <c r="Z3354" s="39"/>
      <c r="AA3354" s="39"/>
      <c r="AB3354" s="39"/>
      <c r="AC3354" s="39"/>
      <c r="AD3354" s="39"/>
      <c r="AE3354" s="39"/>
      <c r="AR3354" s="231" t="s">
        <v>291</v>
      </c>
      <c r="AT3354" s="231" t="s">
        <v>216</v>
      </c>
      <c r="AU3354" s="231" t="s">
        <v>90</v>
      </c>
      <c r="AY3354" s="18" t="s">
        <v>215</v>
      </c>
      <c r="BE3354" s="232">
        <f>IF(N3354="základní",J3354,0)</f>
        <v>0</v>
      </c>
      <c r="BF3354" s="232">
        <f>IF(N3354="snížená",J3354,0)</f>
        <v>0</v>
      </c>
      <c r="BG3354" s="232">
        <f>IF(N3354="zákl. přenesená",J3354,0)</f>
        <v>0</v>
      </c>
      <c r="BH3354" s="232">
        <f>IF(N3354="sníž. přenesená",J3354,0)</f>
        <v>0</v>
      </c>
      <c r="BI3354" s="232">
        <f>IF(N3354="nulová",J3354,0)</f>
        <v>0</v>
      </c>
      <c r="BJ3354" s="18" t="s">
        <v>88</v>
      </c>
      <c r="BK3354" s="232">
        <f>ROUND(I3354*H3354,2)</f>
        <v>0</v>
      </c>
      <c r="BL3354" s="18" t="s">
        <v>291</v>
      </c>
      <c r="BM3354" s="231" t="s">
        <v>3323</v>
      </c>
    </row>
    <row r="3355" s="2" customFormat="1">
      <c r="A3355" s="39"/>
      <c r="B3355" s="40"/>
      <c r="C3355" s="41"/>
      <c r="D3355" s="233" t="s">
        <v>221</v>
      </c>
      <c r="E3355" s="41"/>
      <c r="F3355" s="234" t="s">
        <v>3324</v>
      </c>
      <c r="G3355" s="41"/>
      <c r="H3355" s="41"/>
      <c r="I3355" s="235"/>
      <c r="J3355" s="41"/>
      <c r="K3355" s="41"/>
      <c r="L3355" s="45"/>
      <c r="M3355" s="236"/>
      <c r="N3355" s="237"/>
      <c r="O3355" s="92"/>
      <c r="P3355" s="92"/>
      <c r="Q3355" s="92"/>
      <c r="R3355" s="92"/>
      <c r="S3355" s="92"/>
      <c r="T3355" s="93"/>
      <c r="U3355" s="39"/>
      <c r="V3355" s="39"/>
      <c r="W3355" s="39"/>
      <c r="X3355" s="39"/>
      <c r="Y3355" s="39"/>
      <c r="Z3355" s="39"/>
      <c r="AA3355" s="39"/>
      <c r="AB3355" s="39"/>
      <c r="AC3355" s="39"/>
      <c r="AD3355" s="39"/>
      <c r="AE3355" s="39"/>
      <c r="AT3355" s="18" t="s">
        <v>221</v>
      </c>
      <c r="AU3355" s="18" t="s">
        <v>90</v>
      </c>
    </row>
    <row r="3356" s="2" customFormat="1">
      <c r="A3356" s="39"/>
      <c r="B3356" s="40"/>
      <c r="C3356" s="41"/>
      <c r="D3356" s="250" t="s">
        <v>362</v>
      </c>
      <c r="E3356" s="41"/>
      <c r="F3356" s="251" t="s">
        <v>3325</v>
      </c>
      <c r="G3356" s="41"/>
      <c r="H3356" s="41"/>
      <c r="I3356" s="235"/>
      <c r="J3356" s="41"/>
      <c r="K3356" s="41"/>
      <c r="L3356" s="45"/>
      <c r="M3356" s="236"/>
      <c r="N3356" s="237"/>
      <c r="O3356" s="92"/>
      <c r="P3356" s="92"/>
      <c r="Q3356" s="92"/>
      <c r="R3356" s="92"/>
      <c r="S3356" s="92"/>
      <c r="T3356" s="93"/>
      <c r="U3356" s="39"/>
      <c r="V3356" s="39"/>
      <c r="W3356" s="39"/>
      <c r="X3356" s="39"/>
      <c r="Y3356" s="39"/>
      <c r="Z3356" s="39"/>
      <c r="AA3356" s="39"/>
      <c r="AB3356" s="39"/>
      <c r="AC3356" s="39"/>
      <c r="AD3356" s="39"/>
      <c r="AE3356" s="39"/>
      <c r="AT3356" s="18" t="s">
        <v>362</v>
      </c>
      <c r="AU3356" s="18" t="s">
        <v>90</v>
      </c>
    </row>
    <row r="3357" s="2" customFormat="1" ht="24.15" customHeight="1">
      <c r="A3357" s="39"/>
      <c r="B3357" s="40"/>
      <c r="C3357" s="295" t="s">
        <v>3326</v>
      </c>
      <c r="D3357" s="295" t="s">
        <v>539</v>
      </c>
      <c r="E3357" s="296" t="s">
        <v>3327</v>
      </c>
      <c r="F3357" s="297" t="s">
        <v>3328</v>
      </c>
      <c r="G3357" s="298" t="s">
        <v>716</v>
      </c>
      <c r="H3357" s="299">
        <v>7</v>
      </c>
      <c r="I3357" s="300"/>
      <c r="J3357" s="301">
        <f>ROUND(I3357*H3357,2)</f>
        <v>0</v>
      </c>
      <c r="K3357" s="297" t="s">
        <v>1</v>
      </c>
      <c r="L3357" s="302"/>
      <c r="M3357" s="303" t="s">
        <v>1</v>
      </c>
      <c r="N3357" s="304" t="s">
        <v>46</v>
      </c>
      <c r="O3357" s="92"/>
      <c r="P3357" s="229">
        <f>O3357*H3357</f>
        <v>0</v>
      </c>
      <c r="Q3357" s="229">
        <v>0.0041000000000000003</v>
      </c>
      <c r="R3357" s="229">
        <f>Q3357*H3357</f>
        <v>0.028700000000000003</v>
      </c>
      <c r="S3357" s="229">
        <v>0</v>
      </c>
      <c r="T3357" s="230">
        <f>S3357*H3357</f>
        <v>0</v>
      </c>
      <c r="U3357" s="39"/>
      <c r="V3357" s="39"/>
      <c r="W3357" s="39"/>
      <c r="X3357" s="39"/>
      <c r="Y3357" s="39"/>
      <c r="Z3357" s="39"/>
      <c r="AA3357" s="39"/>
      <c r="AB3357" s="39"/>
      <c r="AC3357" s="39"/>
      <c r="AD3357" s="39"/>
      <c r="AE3357" s="39"/>
      <c r="AR3357" s="231" t="s">
        <v>676</v>
      </c>
      <c r="AT3357" s="231" t="s">
        <v>539</v>
      </c>
      <c r="AU3357" s="231" t="s">
        <v>90</v>
      </c>
      <c r="AY3357" s="18" t="s">
        <v>215</v>
      </c>
      <c r="BE3357" s="232">
        <f>IF(N3357="základní",J3357,0)</f>
        <v>0</v>
      </c>
      <c r="BF3357" s="232">
        <f>IF(N3357="snížená",J3357,0)</f>
        <v>0</v>
      </c>
      <c r="BG3357" s="232">
        <f>IF(N3357="zákl. přenesená",J3357,0)</f>
        <v>0</v>
      </c>
      <c r="BH3357" s="232">
        <f>IF(N3357="sníž. přenesená",J3357,0)</f>
        <v>0</v>
      </c>
      <c r="BI3357" s="232">
        <f>IF(N3357="nulová",J3357,0)</f>
        <v>0</v>
      </c>
      <c r="BJ3357" s="18" t="s">
        <v>88</v>
      </c>
      <c r="BK3357" s="232">
        <f>ROUND(I3357*H3357,2)</f>
        <v>0</v>
      </c>
      <c r="BL3357" s="18" t="s">
        <v>291</v>
      </c>
      <c r="BM3357" s="231" t="s">
        <v>3329</v>
      </c>
    </row>
    <row r="3358" s="2" customFormat="1" ht="24.15" customHeight="1">
      <c r="A3358" s="39"/>
      <c r="B3358" s="40"/>
      <c r="C3358" s="220" t="s">
        <v>3330</v>
      </c>
      <c r="D3358" s="220" t="s">
        <v>216</v>
      </c>
      <c r="E3358" s="221" t="s">
        <v>3331</v>
      </c>
      <c r="F3358" s="222" t="s">
        <v>3332</v>
      </c>
      <c r="G3358" s="223" t="s">
        <v>716</v>
      </c>
      <c r="H3358" s="224">
        <v>1</v>
      </c>
      <c r="I3358" s="225"/>
      <c r="J3358" s="226">
        <f>ROUND(I3358*H3358,2)</f>
        <v>0</v>
      </c>
      <c r="K3358" s="222" t="s">
        <v>359</v>
      </c>
      <c r="L3358" s="45"/>
      <c r="M3358" s="227" t="s">
        <v>1</v>
      </c>
      <c r="N3358" s="228" t="s">
        <v>46</v>
      </c>
      <c r="O3358" s="92"/>
      <c r="P3358" s="229">
        <f>O3358*H3358</f>
        <v>0</v>
      </c>
      <c r="Q3358" s="229">
        <v>0</v>
      </c>
      <c r="R3358" s="229">
        <f>Q3358*H3358</f>
        <v>0</v>
      </c>
      <c r="S3358" s="229">
        <v>0</v>
      </c>
      <c r="T3358" s="230">
        <f>S3358*H3358</f>
        <v>0</v>
      </c>
      <c r="U3358" s="39"/>
      <c r="V3358" s="39"/>
      <c r="W3358" s="39"/>
      <c r="X3358" s="39"/>
      <c r="Y3358" s="39"/>
      <c r="Z3358" s="39"/>
      <c r="AA3358" s="39"/>
      <c r="AB3358" s="39"/>
      <c r="AC3358" s="39"/>
      <c r="AD3358" s="39"/>
      <c r="AE3358" s="39"/>
      <c r="AR3358" s="231" t="s">
        <v>291</v>
      </c>
      <c r="AT3358" s="231" t="s">
        <v>216</v>
      </c>
      <c r="AU3358" s="231" t="s">
        <v>90</v>
      </c>
      <c r="AY3358" s="18" t="s">
        <v>215</v>
      </c>
      <c r="BE3358" s="232">
        <f>IF(N3358="základní",J3358,0)</f>
        <v>0</v>
      </c>
      <c r="BF3358" s="232">
        <f>IF(N3358="snížená",J3358,0)</f>
        <v>0</v>
      </c>
      <c r="BG3358" s="232">
        <f>IF(N3358="zákl. přenesená",J3358,0)</f>
        <v>0</v>
      </c>
      <c r="BH3358" s="232">
        <f>IF(N3358="sníž. přenesená",J3358,0)</f>
        <v>0</v>
      </c>
      <c r="BI3358" s="232">
        <f>IF(N3358="nulová",J3358,0)</f>
        <v>0</v>
      </c>
      <c r="BJ3358" s="18" t="s">
        <v>88</v>
      </c>
      <c r="BK3358" s="232">
        <f>ROUND(I3358*H3358,2)</f>
        <v>0</v>
      </c>
      <c r="BL3358" s="18" t="s">
        <v>291</v>
      </c>
      <c r="BM3358" s="231" t="s">
        <v>3333</v>
      </c>
    </row>
    <row r="3359" s="2" customFormat="1">
      <c r="A3359" s="39"/>
      <c r="B3359" s="40"/>
      <c r="C3359" s="41"/>
      <c r="D3359" s="233" t="s">
        <v>221</v>
      </c>
      <c r="E3359" s="41"/>
      <c r="F3359" s="234" t="s">
        <v>3334</v>
      </c>
      <c r="G3359" s="41"/>
      <c r="H3359" s="41"/>
      <c r="I3359" s="235"/>
      <c r="J3359" s="41"/>
      <c r="K3359" s="41"/>
      <c r="L3359" s="45"/>
      <c r="M3359" s="236"/>
      <c r="N3359" s="237"/>
      <c r="O3359" s="92"/>
      <c r="P3359" s="92"/>
      <c r="Q3359" s="92"/>
      <c r="R3359" s="92"/>
      <c r="S3359" s="92"/>
      <c r="T3359" s="93"/>
      <c r="U3359" s="39"/>
      <c r="V3359" s="39"/>
      <c r="W3359" s="39"/>
      <c r="X3359" s="39"/>
      <c r="Y3359" s="39"/>
      <c r="Z3359" s="39"/>
      <c r="AA3359" s="39"/>
      <c r="AB3359" s="39"/>
      <c r="AC3359" s="39"/>
      <c r="AD3359" s="39"/>
      <c r="AE3359" s="39"/>
      <c r="AT3359" s="18" t="s">
        <v>221</v>
      </c>
      <c r="AU3359" s="18" t="s">
        <v>90</v>
      </c>
    </row>
    <row r="3360" s="2" customFormat="1">
      <c r="A3360" s="39"/>
      <c r="B3360" s="40"/>
      <c r="C3360" s="41"/>
      <c r="D3360" s="250" t="s">
        <v>362</v>
      </c>
      <c r="E3360" s="41"/>
      <c r="F3360" s="251" t="s">
        <v>3335</v>
      </c>
      <c r="G3360" s="41"/>
      <c r="H3360" s="41"/>
      <c r="I3360" s="235"/>
      <c r="J3360" s="41"/>
      <c r="K3360" s="41"/>
      <c r="L3360" s="45"/>
      <c r="M3360" s="236"/>
      <c r="N3360" s="237"/>
      <c r="O3360" s="92"/>
      <c r="P3360" s="92"/>
      <c r="Q3360" s="92"/>
      <c r="R3360" s="92"/>
      <c r="S3360" s="92"/>
      <c r="T3360" s="93"/>
      <c r="U3360" s="39"/>
      <c r="V3360" s="39"/>
      <c r="W3360" s="39"/>
      <c r="X3360" s="39"/>
      <c r="Y3360" s="39"/>
      <c r="Z3360" s="39"/>
      <c r="AA3360" s="39"/>
      <c r="AB3360" s="39"/>
      <c r="AC3360" s="39"/>
      <c r="AD3360" s="39"/>
      <c r="AE3360" s="39"/>
      <c r="AT3360" s="18" t="s">
        <v>362</v>
      </c>
      <c r="AU3360" s="18" t="s">
        <v>90</v>
      </c>
    </row>
    <row r="3361" s="2" customFormat="1" ht="16.5" customHeight="1">
      <c r="A3361" s="39"/>
      <c r="B3361" s="40"/>
      <c r="C3361" s="295" t="s">
        <v>3336</v>
      </c>
      <c r="D3361" s="295" t="s">
        <v>539</v>
      </c>
      <c r="E3361" s="296" t="s">
        <v>3337</v>
      </c>
      <c r="F3361" s="297" t="s">
        <v>3338</v>
      </c>
      <c r="G3361" s="298" t="s">
        <v>797</v>
      </c>
      <c r="H3361" s="299">
        <v>17</v>
      </c>
      <c r="I3361" s="300"/>
      <c r="J3361" s="301">
        <f>ROUND(I3361*H3361,2)</f>
        <v>0</v>
      </c>
      <c r="K3361" s="297" t="s">
        <v>1</v>
      </c>
      <c r="L3361" s="302"/>
      <c r="M3361" s="303" t="s">
        <v>1</v>
      </c>
      <c r="N3361" s="304" t="s">
        <v>46</v>
      </c>
      <c r="O3361" s="92"/>
      <c r="P3361" s="229">
        <f>O3361*H3361</f>
        <v>0</v>
      </c>
      <c r="Q3361" s="229">
        <v>0.00024000000000000001</v>
      </c>
      <c r="R3361" s="229">
        <f>Q3361*H3361</f>
        <v>0.0040800000000000003</v>
      </c>
      <c r="S3361" s="229">
        <v>0</v>
      </c>
      <c r="T3361" s="230">
        <f>S3361*H3361</f>
        <v>0</v>
      </c>
      <c r="U3361" s="39"/>
      <c r="V3361" s="39"/>
      <c r="W3361" s="39"/>
      <c r="X3361" s="39"/>
      <c r="Y3361" s="39"/>
      <c r="Z3361" s="39"/>
      <c r="AA3361" s="39"/>
      <c r="AB3361" s="39"/>
      <c r="AC3361" s="39"/>
      <c r="AD3361" s="39"/>
      <c r="AE3361" s="39"/>
      <c r="AR3361" s="231" t="s">
        <v>676</v>
      </c>
      <c r="AT3361" s="231" t="s">
        <v>539</v>
      </c>
      <c r="AU3361" s="231" t="s">
        <v>90</v>
      </c>
      <c r="AY3361" s="18" t="s">
        <v>215</v>
      </c>
      <c r="BE3361" s="232">
        <f>IF(N3361="základní",J3361,0)</f>
        <v>0</v>
      </c>
      <c r="BF3361" s="232">
        <f>IF(N3361="snížená",J3361,0)</f>
        <v>0</v>
      </c>
      <c r="BG3361" s="232">
        <f>IF(N3361="zákl. přenesená",J3361,0)</f>
        <v>0</v>
      </c>
      <c r="BH3361" s="232">
        <f>IF(N3361="sníž. přenesená",J3361,0)</f>
        <v>0</v>
      </c>
      <c r="BI3361" s="232">
        <f>IF(N3361="nulová",J3361,0)</f>
        <v>0</v>
      </c>
      <c r="BJ3361" s="18" t="s">
        <v>88</v>
      </c>
      <c r="BK3361" s="232">
        <f>ROUND(I3361*H3361,2)</f>
        <v>0</v>
      </c>
      <c r="BL3361" s="18" t="s">
        <v>291</v>
      </c>
      <c r="BM3361" s="231" t="s">
        <v>3339</v>
      </c>
    </row>
    <row r="3362" s="2" customFormat="1" ht="16.5" customHeight="1">
      <c r="A3362" s="39"/>
      <c r="B3362" s="40"/>
      <c r="C3362" s="295" t="s">
        <v>3340</v>
      </c>
      <c r="D3362" s="295" t="s">
        <v>539</v>
      </c>
      <c r="E3362" s="296" t="s">
        <v>3341</v>
      </c>
      <c r="F3362" s="297" t="s">
        <v>3342</v>
      </c>
      <c r="G3362" s="298" t="s">
        <v>716</v>
      </c>
      <c r="H3362" s="299">
        <v>1</v>
      </c>
      <c r="I3362" s="300"/>
      <c r="J3362" s="301">
        <f>ROUND(I3362*H3362,2)</f>
        <v>0</v>
      </c>
      <c r="K3362" s="297" t="s">
        <v>1</v>
      </c>
      <c r="L3362" s="302"/>
      <c r="M3362" s="303" t="s">
        <v>1</v>
      </c>
      <c r="N3362" s="304" t="s">
        <v>46</v>
      </c>
      <c r="O3362" s="92"/>
      <c r="P3362" s="229">
        <f>O3362*H3362</f>
        <v>0</v>
      </c>
      <c r="Q3362" s="229">
        <v>0.002</v>
      </c>
      <c r="R3362" s="229">
        <f>Q3362*H3362</f>
        <v>0.002</v>
      </c>
      <c r="S3362" s="229">
        <v>0</v>
      </c>
      <c r="T3362" s="230">
        <f>S3362*H3362</f>
        <v>0</v>
      </c>
      <c r="U3362" s="39"/>
      <c r="V3362" s="39"/>
      <c r="W3362" s="39"/>
      <c r="X3362" s="39"/>
      <c r="Y3362" s="39"/>
      <c r="Z3362" s="39"/>
      <c r="AA3362" s="39"/>
      <c r="AB3362" s="39"/>
      <c r="AC3362" s="39"/>
      <c r="AD3362" s="39"/>
      <c r="AE3362" s="39"/>
      <c r="AR3362" s="231" t="s">
        <v>676</v>
      </c>
      <c r="AT3362" s="231" t="s">
        <v>539</v>
      </c>
      <c r="AU3362" s="231" t="s">
        <v>90</v>
      </c>
      <c r="AY3362" s="18" t="s">
        <v>215</v>
      </c>
      <c r="BE3362" s="232">
        <f>IF(N3362="základní",J3362,0)</f>
        <v>0</v>
      </c>
      <c r="BF3362" s="232">
        <f>IF(N3362="snížená",J3362,0)</f>
        <v>0</v>
      </c>
      <c r="BG3362" s="232">
        <f>IF(N3362="zákl. přenesená",J3362,0)</f>
        <v>0</v>
      </c>
      <c r="BH3362" s="232">
        <f>IF(N3362="sníž. přenesená",J3362,0)</f>
        <v>0</v>
      </c>
      <c r="BI3362" s="232">
        <f>IF(N3362="nulová",J3362,0)</f>
        <v>0</v>
      </c>
      <c r="BJ3362" s="18" t="s">
        <v>88</v>
      </c>
      <c r="BK3362" s="232">
        <f>ROUND(I3362*H3362,2)</f>
        <v>0</v>
      </c>
      <c r="BL3362" s="18" t="s">
        <v>291</v>
      </c>
      <c r="BM3362" s="231" t="s">
        <v>3343</v>
      </c>
    </row>
    <row r="3363" s="2" customFormat="1" ht="16.5" customHeight="1">
      <c r="A3363" s="39"/>
      <c r="B3363" s="40"/>
      <c r="C3363" s="220" t="s">
        <v>3344</v>
      </c>
      <c r="D3363" s="220" t="s">
        <v>216</v>
      </c>
      <c r="E3363" s="221" t="s">
        <v>3345</v>
      </c>
      <c r="F3363" s="222" t="s">
        <v>3346</v>
      </c>
      <c r="G3363" s="223" t="s">
        <v>716</v>
      </c>
      <c r="H3363" s="224">
        <v>1</v>
      </c>
      <c r="I3363" s="225"/>
      <c r="J3363" s="226">
        <f>ROUND(I3363*H3363,2)</f>
        <v>0</v>
      </c>
      <c r="K3363" s="222" t="s">
        <v>1</v>
      </c>
      <c r="L3363" s="45"/>
      <c r="M3363" s="227" t="s">
        <v>1</v>
      </c>
      <c r="N3363" s="228" t="s">
        <v>46</v>
      </c>
      <c r="O3363" s="92"/>
      <c r="P3363" s="229">
        <f>O3363*H3363</f>
        <v>0</v>
      </c>
      <c r="Q3363" s="229">
        <v>0</v>
      </c>
      <c r="R3363" s="229">
        <f>Q3363*H3363</f>
        <v>0</v>
      </c>
      <c r="S3363" s="229">
        <v>0</v>
      </c>
      <c r="T3363" s="230">
        <f>S3363*H3363</f>
        <v>0</v>
      </c>
      <c r="U3363" s="39"/>
      <c r="V3363" s="39"/>
      <c r="W3363" s="39"/>
      <c r="X3363" s="39"/>
      <c r="Y3363" s="39"/>
      <c r="Z3363" s="39"/>
      <c r="AA3363" s="39"/>
      <c r="AB3363" s="39"/>
      <c r="AC3363" s="39"/>
      <c r="AD3363" s="39"/>
      <c r="AE3363" s="39"/>
      <c r="AR3363" s="231" t="s">
        <v>291</v>
      </c>
      <c r="AT3363" s="231" t="s">
        <v>216</v>
      </c>
      <c r="AU3363" s="231" t="s">
        <v>90</v>
      </c>
      <c r="AY3363" s="18" t="s">
        <v>215</v>
      </c>
      <c r="BE3363" s="232">
        <f>IF(N3363="základní",J3363,0)</f>
        <v>0</v>
      </c>
      <c r="BF3363" s="232">
        <f>IF(N3363="snížená",J3363,0)</f>
        <v>0</v>
      </c>
      <c r="BG3363" s="232">
        <f>IF(N3363="zákl. přenesená",J3363,0)</f>
        <v>0</v>
      </c>
      <c r="BH3363" s="232">
        <f>IF(N3363="sníž. přenesená",J3363,0)</f>
        <v>0</v>
      </c>
      <c r="BI3363" s="232">
        <f>IF(N3363="nulová",J3363,0)</f>
        <v>0</v>
      </c>
      <c r="BJ3363" s="18" t="s">
        <v>88</v>
      </c>
      <c r="BK3363" s="232">
        <f>ROUND(I3363*H3363,2)</f>
        <v>0</v>
      </c>
      <c r="BL3363" s="18" t="s">
        <v>291</v>
      </c>
      <c r="BM3363" s="231" t="s">
        <v>3347</v>
      </c>
    </row>
    <row r="3364" s="2" customFormat="1" ht="16.5" customHeight="1">
      <c r="A3364" s="39"/>
      <c r="B3364" s="40"/>
      <c r="C3364" s="220" t="s">
        <v>3348</v>
      </c>
      <c r="D3364" s="220" t="s">
        <v>216</v>
      </c>
      <c r="E3364" s="221" t="s">
        <v>3349</v>
      </c>
      <c r="F3364" s="222" t="s">
        <v>3350</v>
      </c>
      <c r="G3364" s="223" t="s">
        <v>716</v>
      </c>
      <c r="H3364" s="224">
        <v>1</v>
      </c>
      <c r="I3364" s="225"/>
      <c r="J3364" s="226">
        <f>ROUND(I3364*H3364,2)</f>
        <v>0</v>
      </c>
      <c r="K3364" s="222" t="s">
        <v>1</v>
      </c>
      <c r="L3364" s="45"/>
      <c r="M3364" s="227" t="s">
        <v>1</v>
      </c>
      <c r="N3364" s="228" t="s">
        <v>46</v>
      </c>
      <c r="O3364" s="92"/>
      <c r="P3364" s="229">
        <f>O3364*H3364</f>
        <v>0</v>
      </c>
      <c r="Q3364" s="229">
        <v>0</v>
      </c>
      <c r="R3364" s="229">
        <f>Q3364*H3364</f>
        <v>0</v>
      </c>
      <c r="S3364" s="229">
        <v>0</v>
      </c>
      <c r="T3364" s="230">
        <f>S3364*H3364</f>
        <v>0</v>
      </c>
      <c r="U3364" s="39"/>
      <c r="V3364" s="39"/>
      <c r="W3364" s="39"/>
      <c r="X3364" s="39"/>
      <c r="Y3364" s="39"/>
      <c r="Z3364" s="39"/>
      <c r="AA3364" s="39"/>
      <c r="AB3364" s="39"/>
      <c r="AC3364" s="39"/>
      <c r="AD3364" s="39"/>
      <c r="AE3364" s="39"/>
      <c r="AR3364" s="231" t="s">
        <v>291</v>
      </c>
      <c r="AT3364" s="231" t="s">
        <v>216</v>
      </c>
      <c r="AU3364" s="231" t="s">
        <v>90</v>
      </c>
      <c r="AY3364" s="18" t="s">
        <v>215</v>
      </c>
      <c r="BE3364" s="232">
        <f>IF(N3364="základní",J3364,0)</f>
        <v>0</v>
      </c>
      <c r="BF3364" s="232">
        <f>IF(N3364="snížená",J3364,0)</f>
        <v>0</v>
      </c>
      <c r="BG3364" s="232">
        <f>IF(N3364="zákl. přenesená",J3364,0)</f>
        <v>0</v>
      </c>
      <c r="BH3364" s="232">
        <f>IF(N3364="sníž. přenesená",J3364,0)</f>
        <v>0</v>
      </c>
      <c r="BI3364" s="232">
        <f>IF(N3364="nulová",J3364,0)</f>
        <v>0</v>
      </c>
      <c r="BJ3364" s="18" t="s">
        <v>88</v>
      </c>
      <c r="BK3364" s="232">
        <f>ROUND(I3364*H3364,2)</f>
        <v>0</v>
      </c>
      <c r="BL3364" s="18" t="s">
        <v>291</v>
      </c>
      <c r="BM3364" s="231" t="s">
        <v>3351</v>
      </c>
    </row>
    <row r="3365" s="2" customFormat="1" ht="33" customHeight="1">
      <c r="A3365" s="39"/>
      <c r="B3365" s="40"/>
      <c r="C3365" s="220" t="s">
        <v>3352</v>
      </c>
      <c r="D3365" s="220" t="s">
        <v>216</v>
      </c>
      <c r="E3365" s="221" t="s">
        <v>3353</v>
      </c>
      <c r="F3365" s="222" t="s">
        <v>3354</v>
      </c>
      <c r="G3365" s="223" t="s">
        <v>716</v>
      </c>
      <c r="H3365" s="224">
        <v>1</v>
      </c>
      <c r="I3365" s="225"/>
      <c r="J3365" s="226">
        <f>ROUND(I3365*H3365,2)</f>
        <v>0</v>
      </c>
      <c r="K3365" s="222" t="s">
        <v>1</v>
      </c>
      <c r="L3365" s="45"/>
      <c r="M3365" s="227" t="s">
        <v>1</v>
      </c>
      <c r="N3365" s="228" t="s">
        <v>46</v>
      </c>
      <c r="O3365" s="92"/>
      <c r="P3365" s="229">
        <f>O3365*H3365</f>
        <v>0</v>
      </c>
      <c r="Q3365" s="229">
        <v>0.41499999999999998</v>
      </c>
      <c r="R3365" s="229">
        <f>Q3365*H3365</f>
        <v>0.41499999999999998</v>
      </c>
      <c r="S3365" s="229">
        <v>0</v>
      </c>
      <c r="T3365" s="230">
        <f>S3365*H3365</f>
        <v>0</v>
      </c>
      <c r="U3365" s="39"/>
      <c r="V3365" s="39"/>
      <c r="W3365" s="39"/>
      <c r="X3365" s="39"/>
      <c r="Y3365" s="39"/>
      <c r="Z3365" s="39"/>
      <c r="AA3365" s="39"/>
      <c r="AB3365" s="39"/>
      <c r="AC3365" s="39"/>
      <c r="AD3365" s="39"/>
      <c r="AE3365" s="39"/>
      <c r="AR3365" s="231" t="s">
        <v>291</v>
      </c>
      <c r="AT3365" s="231" t="s">
        <v>216</v>
      </c>
      <c r="AU3365" s="231" t="s">
        <v>90</v>
      </c>
      <c r="AY3365" s="18" t="s">
        <v>215</v>
      </c>
      <c r="BE3365" s="232">
        <f>IF(N3365="základní",J3365,0)</f>
        <v>0</v>
      </c>
      <c r="BF3365" s="232">
        <f>IF(N3365="snížená",J3365,0)</f>
        <v>0</v>
      </c>
      <c r="BG3365" s="232">
        <f>IF(N3365="zákl. přenesená",J3365,0)</f>
        <v>0</v>
      </c>
      <c r="BH3365" s="232">
        <f>IF(N3365="sníž. přenesená",J3365,0)</f>
        <v>0</v>
      </c>
      <c r="BI3365" s="232">
        <f>IF(N3365="nulová",J3365,0)</f>
        <v>0</v>
      </c>
      <c r="BJ3365" s="18" t="s">
        <v>88</v>
      </c>
      <c r="BK3365" s="232">
        <f>ROUND(I3365*H3365,2)</f>
        <v>0</v>
      </c>
      <c r="BL3365" s="18" t="s">
        <v>291</v>
      </c>
      <c r="BM3365" s="231" t="s">
        <v>3355</v>
      </c>
    </row>
    <row r="3366" s="2" customFormat="1" ht="24.15" customHeight="1">
      <c r="A3366" s="39"/>
      <c r="B3366" s="40"/>
      <c r="C3366" s="220" t="s">
        <v>3356</v>
      </c>
      <c r="D3366" s="220" t="s">
        <v>216</v>
      </c>
      <c r="E3366" s="221" t="s">
        <v>3357</v>
      </c>
      <c r="F3366" s="222" t="s">
        <v>3358</v>
      </c>
      <c r="G3366" s="223" t="s">
        <v>716</v>
      </c>
      <c r="H3366" s="224">
        <v>1</v>
      </c>
      <c r="I3366" s="225"/>
      <c r="J3366" s="226">
        <f>ROUND(I3366*H3366,2)</f>
        <v>0</v>
      </c>
      <c r="K3366" s="222" t="s">
        <v>1</v>
      </c>
      <c r="L3366" s="45"/>
      <c r="M3366" s="227" t="s">
        <v>1</v>
      </c>
      <c r="N3366" s="228" t="s">
        <v>46</v>
      </c>
      <c r="O3366" s="92"/>
      <c r="P3366" s="229">
        <f>O3366*H3366</f>
        <v>0</v>
      </c>
      <c r="Q3366" s="229">
        <v>1.474</v>
      </c>
      <c r="R3366" s="229">
        <f>Q3366*H3366</f>
        <v>1.474</v>
      </c>
      <c r="S3366" s="229">
        <v>0</v>
      </c>
      <c r="T3366" s="230">
        <f>S3366*H3366</f>
        <v>0</v>
      </c>
      <c r="U3366" s="39"/>
      <c r="V3366" s="39"/>
      <c r="W3366" s="39"/>
      <c r="X3366" s="39"/>
      <c r="Y3366" s="39"/>
      <c r="Z3366" s="39"/>
      <c r="AA3366" s="39"/>
      <c r="AB3366" s="39"/>
      <c r="AC3366" s="39"/>
      <c r="AD3366" s="39"/>
      <c r="AE3366" s="39"/>
      <c r="AR3366" s="231" t="s">
        <v>291</v>
      </c>
      <c r="AT3366" s="231" t="s">
        <v>216</v>
      </c>
      <c r="AU3366" s="231" t="s">
        <v>90</v>
      </c>
      <c r="AY3366" s="18" t="s">
        <v>215</v>
      </c>
      <c r="BE3366" s="232">
        <f>IF(N3366="základní",J3366,0)</f>
        <v>0</v>
      </c>
      <c r="BF3366" s="232">
        <f>IF(N3366="snížená",J3366,0)</f>
        <v>0</v>
      </c>
      <c r="BG3366" s="232">
        <f>IF(N3366="zákl. přenesená",J3366,0)</f>
        <v>0</v>
      </c>
      <c r="BH3366" s="232">
        <f>IF(N3366="sníž. přenesená",J3366,0)</f>
        <v>0</v>
      </c>
      <c r="BI3366" s="232">
        <f>IF(N3366="nulová",J3366,0)</f>
        <v>0</v>
      </c>
      <c r="BJ3366" s="18" t="s">
        <v>88</v>
      </c>
      <c r="BK3366" s="232">
        <f>ROUND(I3366*H3366,2)</f>
        <v>0</v>
      </c>
      <c r="BL3366" s="18" t="s">
        <v>291</v>
      </c>
      <c r="BM3366" s="231" t="s">
        <v>3359</v>
      </c>
    </row>
    <row r="3367" s="2" customFormat="1" ht="33" customHeight="1">
      <c r="A3367" s="39"/>
      <c r="B3367" s="40"/>
      <c r="C3367" s="220" t="s">
        <v>3360</v>
      </c>
      <c r="D3367" s="220" t="s">
        <v>216</v>
      </c>
      <c r="E3367" s="221" t="s">
        <v>3361</v>
      </c>
      <c r="F3367" s="222" t="s">
        <v>3362</v>
      </c>
      <c r="G3367" s="223" t="s">
        <v>716</v>
      </c>
      <c r="H3367" s="224">
        <v>5</v>
      </c>
      <c r="I3367" s="225"/>
      <c r="J3367" s="226">
        <f>ROUND(I3367*H3367,2)</f>
        <v>0</v>
      </c>
      <c r="K3367" s="222" t="s">
        <v>1</v>
      </c>
      <c r="L3367" s="45"/>
      <c r="M3367" s="227" t="s">
        <v>1</v>
      </c>
      <c r="N3367" s="228" t="s">
        <v>46</v>
      </c>
      <c r="O3367" s="92"/>
      <c r="P3367" s="229">
        <f>O3367*H3367</f>
        <v>0</v>
      </c>
      <c r="Q3367" s="229">
        <v>0.495</v>
      </c>
      <c r="R3367" s="229">
        <f>Q3367*H3367</f>
        <v>2.4750000000000001</v>
      </c>
      <c r="S3367" s="229">
        <v>0</v>
      </c>
      <c r="T3367" s="230">
        <f>S3367*H3367</f>
        <v>0</v>
      </c>
      <c r="U3367" s="39"/>
      <c r="V3367" s="39"/>
      <c r="W3367" s="39"/>
      <c r="X3367" s="39"/>
      <c r="Y3367" s="39"/>
      <c r="Z3367" s="39"/>
      <c r="AA3367" s="39"/>
      <c r="AB3367" s="39"/>
      <c r="AC3367" s="39"/>
      <c r="AD3367" s="39"/>
      <c r="AE3367" s="39"/>
      <c r="AR3367" s="231" t="s">
        <v>291</v>
      </c>
      <c r="AT3367" s="231" t="s">
        <v>216</v>
      </c>
      <c r="AU3367" s="231" t="s">
        <v>90</v>
      </c>
      <c r="AY3367" s="18" t="s">
        <v>215</v>
      </c>
      <c r="BE3367" s="232">
        <f>IF(N3367="základní",J3367,0)</f>
        <v>0</v>
      </c>
      <c r="BF3367" s="232">
        <f>IF(N3367="snížená",J3367,0)</f>
        <v>0</v>
      </c>
      <c r="BG3367" s="232">
        <f>IF(N3367="zákl. přenesená",J3367,0)</f>
        <v>0</v>
      </c>
      <c r="BH3367" s="232">
        <f>IF(N3367="sníž. přenesená",J3367,0)</f>
        <v>0</v>
      </c>
      <c r="BI3367" s="232">
        <f>IF(N3367="nulová",J3367,0)</f>
        <v>0</v>
      </c>
      <c r="BJ3367" s="18" t="s">
        <v>88</v>
      </c>
      <c r="BK3367" s="232">
        <f>ROUND(I3367*H3367,2)</f>
        <v>0</v>
      </c>
      <c r="BL3367" s="18" t="s">
        <v>291</v>
      </c>
      <c r="BM3367" s="231" t="s">
        <v>3363</v>
      </c>
    </row>
    <row r="3368" s="2" customFormat="1">
      <c r="A3368" s="39"/>
      <c r="B3368" s="40"/>
      <c r="C3368" s="41"/>
      <c r="D3368" s="233" t="s">
        <v>221</v>
      </c>
      <c r="E3368" s="41"/>
      <c r="F3368" s="234" t="s">
        <v>3362</v>
      </c>
      <c r="G3368" s="41"/>
      <c r="H3368" s="41"/>
      <c r="I3368" s="235"/>
      <c r="J3368" s="41"/>
      <c r="K3368" s="41"/>
      <c r="L3368" s="45"/>
      <c r="M3368" s="236"/>
      <c r="N3368" s="237"/>
      <c r="O3368" s="92"/>
      <c r="P3368" s="92"/>
      <c r="Q3368" s="92"/>
      <c r="R3368" s="92"/>
      <c r="S3368" s="92"/>
      <c r="T3368" s="93"/>
      <c r="U3368" s="39"/>
      <c r="V3368" s="39"/>
      <c r="W3368" s="39"/>
      <c r="X3368" s="39"/>
      <c r="Y3368" s="39"/>
      <c r="Z3368" s="39"/>
      <c r="AA3368" s="39"/>
      <c r="AB3368" s="39"/>
      <c r="AC3368" s="39"/>
      <c r="AD3368" s="39"/>
      <c r="AE3368" s="39"/>
      <c r="AT3368" s="18" t="s">
        <v>221</v>
      </c>
      <c r="AU3368" s="18" t="s">
        <v>90</v>
      </c>
    </row>
    <row r="3369" s="2" customFormat="1" ht="33" customHeight="1">
      <c r="A3369" s="39"/>
      <c r="B3369" s="40"/>
      <c r="C3369" s="220" t="s">
        <v>3364</v>
      </c>
      <c r="D3369" s="220" t="s">
        <v>216</v>
      </c>
      <c r="E3369" s="221" t="s">
        <v>3365</v>
      </c>
      <c r="F3369" s="222" t="s">
        <v>3366</v>
      </c>
      <c r="G3369" s="223" t="s">
        <v>716</v>
      </c>
      <c r="H3369" s="224">
        <v>1</v>
      </c>
      <c r="I3369" s="225"/>
      <c r="J3369" s="226">
        <f>ROUND(I3369*H3369,2)</f>
        <v>0</v>
      </c>
      <c r="K3369" s="222" t="s">
        <v>1</v>
      </c>
      <c r="L3369" s="45"/>
      <c r="M3369" s="227" t="s">
        <v>1</v>
      </c>
      <c r="N3369" s="228" t="s">
        <v>46</v>
      </c>
      <c r="O3369" s="92"/>
      <c r="P3369" s="229">
        <f>O3369*H3369</f>
        <v>0</v>
      </c>
      <c r="Q3369" s="229">
        <v>0.40000000000000002</v>
      </c>
      <c r="R3369" s="229">
        <f>Q3369*H3369</f>
        <v>0.40000000000000002</v>
      </c>
      <c r="S3369" s="229">
        <v>0</v>
      </c>
      <c r="T3369" s="230">
        <f>S3369*H3369</f>
        <v>0</v>
      </c>
      <c r="U3369" s="39"/>
      <c r="V3369" s="39"/>
      <c r="W3369" s="39"/>
      <c r="X3369" s="39"/>
      <c r="Y3369" s="39"/>
      <c r="Z3369" s="39"/>
      <c r="AA3369" s="39"/>
      <c r="AB3369" s="39"/>
      <c r="AC3369" s="39"/>
      <c r="AD3369" s="39"/>
      <c r="AE3369" s="39"/>
      <c r="AR3369" s="231" t="s">
        <v>291</v>
      </c>
      <c r="AT3369" s="231" t="s">
        <v>216</v>
      </c>
      <c r="AU3369" s="231" t="s">
        <v>90</v>
      </c>
      <c r="AY3369" s="18" t="s">
        <v>215</v>
      </c>
      <c r="BE3369" s="232">
        <f>IF(N3369="základní",J3369,0)</f>
        <v>0</v>
      </c>
      <c r="BF3369" s="232">
        <f>IF(N3369="snížená",J3369,0)</f>
        <v>0</v>
      </c>
      <c r="BG3369" s="232">
        <f>IF(N3369="zákl. přenesená",J3369,0)</f>
        <v>0</v>
      </c>
      <c r="BH3369" s="232">
        <f>IF(N3369="sníž. přenesená",J3369,0)</f>
        <v>0</v>
      </c>
      <c r="BI3369" s="232">
        <f>IF(N3369="nulová",J3369,0)</f>
        <v>0</v>
      </c>
      <c r="BJ3369" s="18" t="s">
        <v>88</v>
      </c>
      <c r="BK3369" s="232">
        <f>ROUND(I3369*H3369,2)</f>
        <v>0</v>
      </c>
      <c r="BL3369" s="18" t="s">
        <v>291</v>
      </c>
      <c r="BM3369" s="231" t="s">
        <v>3367</v>
      </c>
    </row>
    <row r="3370" s="2" customFormat="1" ht="24.15" customHeight="1">
      <c r="A3370" s="39"/>
      <c r="B3370" s="40"/>
      <c r="C3370" s="220" t="s">
        <v>3368</v>
      </c>
      <c r="D3370" s="220" t="s">
        <v>216</v>
      </c>
      <c r="E3370" s="221" t="s">
        <v>3369</v>
      </c>
      <c r="F3370" s="222" t="s">
        <v>3370</v>
      </c>
      <c r="G3370" s="223" t="s">
        <v>797</v>
      </c>
      <c r="H3370" s="224">
        <v>12.787000000000001</v>
      </c>
      <c r="I3370" s="225"/>
      <c r="J3370" s="226">
        <f>ROUND(I3370*H3370,2)</f>
        <v>0</v>
      </c>
      <c r="K3370" s="222" t="s">
        <v>1</v>
      </c>
      <c r="L3370" s="45"/>
      <c r="M3370" s="227" t="s">
        <v>1</v>
      </c>
      <c r="N3370" s="228" t="s">
        <v>46</v>
      </c>
      <c r="O3370" s="92"/>
      <c r="P3370" s="229">
        <f>O3370*H3370</f>
        <v>0</v>
      </c>
      <c r="Q3370" s="229">
        <v>0.035000000000000003</v>
      </c>
      <c r="R3370" s="229">
        <f>Q3370*H3370</f>
        <v>0.44754500000000008</v>
      </c>
      <c r="S3370" s="229">
        <v>0</v>
      </c>
      <c r="T3370" s="230">
        <f>S3370*H3370</f>
        <v>0</v>
      </c>
      <c r="U3370" s="39"/>
      <c r="V3370" s="39"/>
      <c r="W3370" s="39"/>
      <c r="X3370" s="39"/>
      <c r="Y3370" s="39"/>
      <c r="Z3370" s="39"/>
      <c r="AA3370" s="39"/>
      <c r="AB3370" s="39"/>
      <c r="AC3370" s="39"/>
      <c r="AD3370" s="39"/>
      <c r="AE3370" s="39"/>
      <c r="AR3370" s="231" t="s">
        <v>291</v>
      </c>
      <c r="AT3370" s="231" t="s">
        <v>216</v>
      </c>
      <c r="AU3370" s="231" t="s">
        <v>90</v>
      </c>
      <c r="AY3370" s="18" t="s">
        <v>215</v>
      </c>
      <c r="BE3370" s="232">
        <f>IF(N3370="základní",J3370,0)</f>
        <v>0</v>
      </c>
      <c r="BF3370" s="232">
        <f>IF(N3370="snížená",J3370,0)</f>
        <v>0</v>
      </c>
      <c r="BG3370" s="232">
        <f>IF(N3370="zákl. přenesená",J3370,0)</f>
        <v>0</v>
      </c>
      <c r="BH3370" s="232">
        <f>IF(N3370="sníž. přenesená",J3370,0)</f>
        <v>0</v>
      </c>
      <c r="BI3370" s="232">
        <f>IF(N3370="nulová",J3370,0)</f>
        <v>0</v>
      </c>
      <c r="BJ3370" s="18" t="s">
        <v>88</v>
      </c>
      <c r="BK3370" s="232">
        <f>ROUND(I3370*H3370,2)</f>
        <v>0</v>
      </c>
      <c r="BL3370" s="18" t="s">
        <v>291</v>
      </c>
      <c r="BM3370" s="231" t="s">
        <v>3371</v>
      </c>
    </row>
    <row r="3371" s="14" customFormat="1">
      <c r="A3371" s="14"/>
      <c r="B3371" s="262"/>
      <c r="C3371" s="263"/>
      <c r="D3371" s="233" t="s">
        <v>364</v>
      </c>
      <c r="E3371" s="264" t="s">
        <v>1</v>
      </c>
      <c r="F3371" s="265" t="s">
        <v>3372</v>
      </c>
      <c r="G3371" s="263"/>
      <c r="H3371" s="266">
        <v>12.787000000000001</v>
      </c>
      <c r="I3371" s="267"/>
      <c r="J3371" s="263"/>
      <c r="K3371" s="263"/>
      <c r="L3371" s="268"/>
      <c r="M3371" s="269"/>
      <c r="N3371" s="270"/>
      <c r="O3371" s="270"/>
      <c r="P3371" s="270"/>
      <c r="Q3371" s="270"/>
      <c r="R3371" s="270"/>
      <c r="S3371" s="270"/>
      <c r="T3371" s="271"/>
      <c r="U3371" s="14"/>
      <c r="V3371" s="14"/>
      <c r="W3371" s="14"/>
      <c r="X3371" s="14"/>
      <c r="Y3371" s="14"/>
      <c r="Z3371" s="14"/>
      <c r="AA3371" s="14"/>
      <c r="AB3371" s="14"/>
      <c r="AC3371" s="14"/>
      <c r="AD3371" s="14"/>
      <c r="AE3371" s="14"/>
      <c r="AT3371" s="272" t="s">
        <v>364</v>
      </c>
      <c r="AU3371" s="272" t="s">
        <v>90</v>
      </c>
      <c r="AV3371" s="14" t="s">
        <v>90</v>
      </c>
      <c r="AW3371" s="14" t="s">
        <v>36</v>
      </c>
      <c r="AX3371" s="14" t="s">
        <v>81</v>
      </c>
      <c r="AY3371" s="272" t="s">
        <v>215</v>
      </c>
    </row>
    <row r="3372" s="15" customFormat="1">
      <c r="A3372" s="15"/>
      <c r="B3372" s="273"/>
      <c r="C3372" s="274"/>
      <c r="D3372" s="233" t="s">
        <v>364</v>
      </c>
      <c r="E3372" s="275" t="s">
        <v>1</v>
      </c>
      <c r="F3372" s="276" t="s">
        <v>368</v>
      </c>
      <c r="G3372" s="274"/>
      <c r="H3372" s="277">
        <v>12.787000000000001</v>
      </c>
      <c r="I3372" s="278"/>
      <c r="J3372" s="274"/>
      <c r="K3372" s="274"/>
      <c r="L3372" s="279"/>
      <c r="M3372" s="280"/>
      <c r="N3372" s="281"/>
      <c r="O3372" s="281"/>
      <c r="P3372" s="281"/>
      <c r="Q3372" s="281"/>
      <c r="R3372" s="281"/>
      <c r="S3372" s="281"/>
      <c r="T3372" s="282"/>
      <c r="U3372" s="15"/>
      <c r="V3372" s="15"/>
      <c r="W3372" s="15"/>
      <c r="X3372" s="15"/>
      <c r="Y3372" s="15"/>
      <c r="Z3372" s="15"/>
      <c r="AA3372" s="15"/>
      <c r="AB3372" s="15"/>
      <c r="AC3372" s="15"/>
      <c r="AD3372" s="15"/>
      <c r="AE3372" s="15"/>
      <c r="AT3372" s="283" t="s">
        <v>364</v>
      </c>
      <c r="AU3372" s="283" t="s">
        <v>90</v>
      </c>
      <c r="AV3372" s="15" t="s">
        <v>214</v>
      </c>
      <c r="AW3372" s="15" t="s">
        <v>36</v>
      </c>
      <c r="AX3372" s="15" t="s">
        <v>88</v>
      </c>
      <c r="AY3372" s="283" t="s">
        <v>215</v>
      </c>
    </row>
    <row r="3373" s="2" customFormat="1" ht="24.15" customHeight="1">
      <c r="A3373" s="39"/>
      <c r="B3373" s="40"/>
      <c r="C3373" s="220" t="s">
        <v>3373</v>
      </c>
      <c r="D3373" s="220" t="s">
        <v>216</v>
      </c>
      <c r="E3373" s="221" t="s">
        <v>3374</v>
      </c>
      <c r="F3373" s="222" t="s">
        <v>3375</v>
      </c>
      <c r="G3373" s="223" t="s">
        <v>797</v>
      </c>
      <c r="H3373" s="224">
        <v>100.08</v>
      </c>
      <c r="I3373" s="225"/>
      <c r="J3373" s="226">
        <f>ROUND(I3373*H3373,2)</f>
        <v>0</v>
      </c>
      <c r="K3373" s="222" t="s">
        <v>1</v>
      </c>
      <c r="L3373" s="45"/>
      <c r="M3373" s="227" t="s">
        <v>1</v>
      </c>
      <c r="N3373" s="228" t="s">
        <v>46</v>
      </c>
      <c r="O3373" s="92"/>
      <c r="P3373" s="229">
        <f>O3373*H3373</f>
        <v>0</v>
      </c>
      <c r="Q3373" s="229">
        <v>0.035000000000000003</v>
      </c>
      <c r="R3373" s="229">
        <f>Q3373*H3373</f>
        <v>3.5028000000000001</v>
      </c>
      <c r="S3373" s="229">
        <v>0</v>
      </c>
      <c r="T3373" s="230">
        <f>S3373*H3373</f>
        <v>0</v>
      </c>
      <c r="U3373" s="39"/>
      <c r="V3373" s="39"/>
      <c r="W3373" s="39"/>
      <c r="X3373" s="39"/>
      <c r="Y3373" s="39"/>
      <c r="Z3373" s="39"/>
      <c r="AA3373" s="39"/>
      <c r="AB3373" s="39"/>
      <c r="AC3373" s="39"/>
      <c r="AD3373" s="39"/>
      <c r="AE3373" s="39"/>
      <c r="AR3373" s="231" t="s">
        <v>291</v>
      </c>
      <c r="AT3373" s="231" t="s">
        <v>216</v>
      </c>
      <c r="AU3373" s="231" t="s">
        <v>90</v>
      </c>
      <c r="AY3373" s="18" t="s">
        <v>215</v>
      </c>
      <c r="BE3373" s="232">
        <f>IF(N3373="základní",J3373,0)</f>
        <v>0</v>
      </c>
      <c r="BF3373" s="232">
        <f>IF(N3373="snížená",J3373,0)</f>
        <v>0</v>
      </c>
      <c r="BG3373" s="232">
        <f>IF(N3373="zákl. přenesená",J3373,0)</f>
        <v>0</v>
      </c>
      <c r="BH3373" s="232">
        <f>IF(N3373="sníž. přenesená",J3373,0)</f>
        <v>0</v>
      </c>
      <c r="BI3373" s="232">
        <f>IF(N3373="nulová",J3373,0)</f>
        <v>0</v>
      </c>
      <c r="BJ3373" s="18" t="s">
        <v>88</v>
      </c>
      <c r="BK3373" s="232">
        <f>ROUND(I3373*H3373,2)</f>
        <v>0</v>
      </c>
      <c r="BL3373" s="18" t="s">
        <v>291</v>
      </c>
      <c r="BM3373" s="231" t="s">
        <v>3376</v>
      </c>
    </row>
    <row r="3374" s="13" customFormat="1">
      <c r="A3374" s="13"/>
      <c r="B3374" s="252"/>
      <c r="C3374" s="253"/>
      <c r="D3374" s="233" t="s">
        <v>364</v>
      </c>
      <c r="E3374" s="254" t="s">
        <v>1</v>
      </c>
      <c r="F3374" s="255" t="s">
        <v>853</v>
      </c>
      <c r="G3374" s="253"/>
      <c r="H3374" s="254" t="s">
        <v>1</v>
      </c>
      <c r="I3374" s="256"/>
      <c r="J3374" s="253"/>
      <c r="K3374" s="253"/>
      <c r="L3374" s="257"/>
      <c r="M3374" s="258"/>
      <c r="N3374" s="259"/>
      <c r="O3374" s="259"/>
      <c r="P3374" s="259"/>
      <c r="Q3374" s="259"/>
      <c r="R3374" s="259"/>
      <c r="S3374" s="259"/>
      <c r="T3374" s="260"/>
      <c r="U3374" s="13"/>
      <c r="V3374" s="13"/>
      <c r="W3374" s="13"/>
      <c r="X3374" s="13"/>
      <c r="Y3374" s="13"/>
      <c r="Z3374" s="13"/>
      <c r="AA3374" s="13"/>
      <c r="AB3374" s="13"/>
      <c r="AC3374" s="13"/>
      <c r="AD3374" s="13"/>
      <c r="AE3374" s="13"/>
      <c r="AT3374" s="261" t="s">
        <v>364</v>
      </c>
      <c r="AU3374" s="261" t="s">
        <v>90</v>
      </c>
      <c r="AV3374" s="13" t="s">
        <v>88</v>
      </c>
      <c r="AW3374" s="13" t="s">
        <v>36</v>
      </c>
      <c r="AX3374" s="13" t="s">
        <v>81</v>
      </c>
      <c r="AY3374" s="261" t="s">
        <v>215</v>
      </c>
    </row>
    <row r="3375" s="14" customFormat="1">
      <c r="A3375" s="14"/>
      <c r="B3375" s="262"/>
      <c r="C3375" s="263"/>
      <c r="D3375" s="233" t="s">
        <v>364</v>
      </c>
      <c r="E3375" s="264" t="s">
        <v>1</v>
      </c>
      <c r="F3375" s="265" t="s">
        <v>3377</v>
      </c>
      <c r="G3375" s="263"/>
      <c r="H3375" s="266">
        <v>51.009999999999998</v>
      </c>
      <c r="I3375" s="267"/>
      <c r="J3375" s="263"/>
      <c r="K3375" s="263"/>
      <c r="L3375" s="268"/>
      <c r="M3375" s="269"/>
      <c r="N3375" s="270"/>
      <c r="O3375" s="270"/>
      <c r="P3375" s="270"/>
      <c r="Q3375" s="270"/>
      <c r="R3375" s="270"/>
      <c r="S3375" s="270"/>
      <c r="T3375" s="271"/>
      <c r="U3375" s="14"/>
      <c r="V3375" s="14"/>
      <c r="W3375" s="14"/>
      <c r="X3375" s="14"/>
      <c r="Y3375" s="14"/>
      <c r="Z3375" s="14"/>
      <c r="AA3375" s="14"/>
      <c r="AB3375" s="14"/>
      <c r="AC3375" s="14"/>
      <c r="AD3375" s="14"/>
      <c r="AE3375" s="14"/>
      <c r="AT3375" s="272" t="s">
        <v>364</v>
      </c>
      <c r="AU3375" s="272" t="s">
        <v>90</v>
      </c>
      <c r="AV3375" s="14" t="s">
        <v>90</v>
      </c>
      <c r="AW3375" s="14" t="s">
        <v>36</v>
      </c>
      <c r="AX3375" s="14" t="s">
        <v>81</v>
      </c>
      <c r="AY3375" s="272" t="s">
        <v>215</v>
      </c>
    </row>
    <row r="3376" s="14" customFormat="1">
      <c r="A3376" s="14"/>
      <c r="B3376" s="262"/>
      <c r="C3376" s="263"/>
      <c r="D3376" s="233" t="s">
        <v>364</v>
      </c>
      <c r="E3376" s="264" t="s">
        <v>1</v>
      </c>
      <c r="F3376" s="265" t="s">
        <v>3378</v>
      </c>
      <c r="G3376" s="263"/>
      <c r="H3376" s="266">
        <v>49.07</v>
      </c>
      <c r="I3376" s="267"/>
      <c r="J3376" s="263"/>
      <c r="K3376" s="263"/>
      <c r="L3376" s="268"/>
      <c r="M3376" s="269"/>
      <c r="N3376" s="270"/>
      <c r="O3376" s="270"/>
      <c r="P3376" s="270"/>
      <c r="Q3376" s="270"/>
      <c r="R3376" s="270"/>
      <c r="S3376" s="270"/>
      <c r="T3376" s="271"/>
      <c r="U3376" s="14"/>
      <c r="V3376" s="14"/>
      <c r="W3376" s="14"/>
      <c r="X3376" s="14"/>
      <c r="Y3376" s="14"/>
      <c r="Z3376" s="14"/>
      <c r="AA3376" s="14"/>
      <c r="AB3376" s="14"/>
      <c r="AC3376" s="14"/>
      <c r="AD3376" s="14"/>
      <c r="AE3376" s="14"/>
      <c r="AT3376" s="272" t="s">
        <v>364</v>
      </c>
      <c r="AU3376" s="272" t="s">
        <v>90</v>
      </c>
      <c r="AV3376" s="14" t="s">
        <v>90</v>
      </c>
      <c r="AW3376" s="14" t="s">
        <v>36</v>
      </c>
      <c r="AX3376" s="14" t="s">
        <v>81</v>
      </c>
      <c r="AY3376" s="272" t="s">
        <v>215</v>
      </c>
    </row>
    <row r="3377" s="15" customFormat="1">
      <c r="A3377" s="15"/>
      <c r="B3377" s="273"/>
      <c r="C3377" s="274"/>
      <c r="D3377" s="233" t="s">
        <v>364</v>
      </c>
      <c r="E3377" s="275" t="s">
        <v>1</v>
      </c>
      <c r="F3377" s="276" t="s">
        <v>368</v>
      </c>
      <c r="G3377" s="274"/>
      <c r="H3377" s="277">
        <v>100.08</v>
      </c>
      <c r="I3377" s="278"/>
      <c r="J3377" s="274"/>
      <c r="K3377" s="274"/>
      <c r="L3377" s="279"/>
      <c r="M3377" s="280"/>
      <c r="N3377" s="281"/>
      <c r="O3377" s="281"/>
      <c r="P3377" s="281"/>
      <c r="Q3377" s="281"/>
      <c r="R3377" s="281"/>
      <c r="S3377" s="281"/>
      <c r="T3377" s="282"/>
      <c r="U3377" s="15"/>
      <c r="V3377" s="15"/>
      <c r="W3377" s="15"/>
      <c r="X3377" s="15"/>
      <c r="Y3377" s="15"/>
      <c r="Z3377" s="15"/>
      <c r="AA3377" s="15"/>
      <c r="AB3377" s="15"/>
      <c r="AC3377" s="15"/>
      <c r="AD3377" s="15"/>
      <c r="AE3377" s="15"/>
      <c r="AT3377" s="283" t="s">
        <v>364</v>
      </c>
      <c r="AU3377" s="283" t="s">
        <v>90</v>
      </c>
      <c r="AV3377" s="15" t="s">
        <v>214</v>
      </c>
      <c r="AW3377" s="15" t="s">
        <v>36</v>
      </c>
      <c r="AX3377" s="15" t="s">
        <v>88</v>
      </c>
      <c r="AY3377" s="283" t="s">
        <v>215</v>
      </c>
    </row>
    <row r="3378" s="2" customFormat="1" ht="24.15" customHeight="1">
      <c r="A3378" s="39"/>
      <c r="B3378" s="40"/>
      <c r="C3378" s="220" t="s">
        <v>3379</v>
      </c>
      <c r="D3378" s="220" t="s">
        <v>216</v>
      </c>
      <c r="E3378" s="221" t="s">
        <v>3380</v>
      </c>
      <c r="F3378" s="222" t="s">
        <v>3381</v>
      </c>
      <c r="G3378" s="223" t="s">
        <v>716</v>
      </c>
      <c r="H3378" s="224">
        <v>1</v>
      </c>
      <c r="I3378" s="225"/>
      <c r="J3378" s="226">
        <f>ROUND(I3378*H3378,2)</f>
        <v>0</v>
      </c>
      <c r="K3378" s="222" t="s">
        <v>1</v>
      </c>
      <c r="L3378" s="45"/>
      <c r="M3378" s="227" t="s">
        <v>1</v>
      </c>
      <c r="N3378" s="228" t="s">
        <v>46</v>
      </c>
      <c r="O3378" s="92"/>
      <c r="P3378" s="229">
        <f>O3378*H3378</f>
        <v>0</v>
      </c>
      <c r="Q3378" s="229">
        <v>0.5</v>
      </c>
      <c r="R3378" s="229">
        <f>Q3378*H3378</f>
        <v>0.5</v>
      </c>
      <c r="S3378" s="229">
        <v>0</v>
      </c>
      <c r="T3378" s="230">
        <f>S3378*H3378</f>
        <v>0</v>
      </c>
      <c r="U3378" s="39"/>
      <c r="V3378" s="39"/>
      <c r="W3378" s="39"/>
      <c r="X3378" s="39"/>
      <c r="Y3378" s="39"/>
      <c r="Z3378" s="39"/>
      <c r="AA3378" s="39"/>
      <c r="AB3378" s="39"/>
      <c r="AC3378" s="39"/>
      <c r="AD3378" s="39"/>
      <c r="AE3378" s="39"/>
      <c r="AR3378" s="231" t="s">
        <v>291</v>
      </c>
      <c r="AT3378" s="231" t="s">
        <v>216</v>
      </c>
      <c r="AU3378" s="231" t="s">
        <v>90</v>
      </c>
      <c r="AY3378" s="18" t="s">
        <v>215</v>
      </c>
      <c r="BE3378" s="232">
        <f>IF(N3378="základní",J3378,0)</f>
        <v>0</v>
      </c>
      <c r="BF3378" s="232">
        <f>IF(N3378="snížená",J3378,0)</f>
        <v>0</v>
      </c>
      <c r="BG3378" s="232">
        <f>IF(N3378="zákl. přenesená",J3378,0)</f>
        <v>0</v>
      </c>
      <c r="BH3378" s="232">
        <f>IF(N3378="sníž. přenesená",J3378,0)</f>
        <v>0</v>
      </c>
      <c r="BI3378" s="232">
        <f>IF(N3378="nulová",J3378,0)</f>
        <v>0</v>
      </c>
      <c r="BJ3378" s="18" t="s">
        <v>88</v>
      </c>
      <c r="BK3378" s="232">
        <f>ROUND(I3378*H3378,2)</f>
        <v>0</v>
      </c>
      <c r="BL3378" s="18" t="s">
        <v>291</v>
      </c>
      <c r="BM3378" s="231" t="s">
        <v>3382</v>
      </c>
    </row>
    <row r="3379" s="2" customFormat="1" ht="33" customHeight="1">
      <c r="A3379" s="39"/>
      <c r="B3379" s="40"/>
      <c r="C3379" s="220" t="s">
        <v>3383</v>
      </c>
      <c r="D3379" s="220" t="s">
        <v>216</v>
      </c>
      <c r="E3379" s="221" t="s">
        <v>3384</v>
      </c>
      <c r="F3379" s="222" t="s">
        <v>3385</v>
      </c>
      <c r="G3379" s="223" t="s">
        <v>716</v>
      </c>
      <c r="H3379" s="224">
        <v>1</v>
      </c>
      <c r="I3379" s="225"/>
      <c r="J3379" s="226">
        <f>ROUND(I3379*H3379,2)</f>
        <v>0</v>
      </c>
      <c r="K3379" s="222" t="s">
        <v>1</v>
      </c>
      <c r="L3379" s="45"/>
      <c r="M3379" s="227" t="s">
        <v>1</v>
      </c>
      <c r="N3379" s="228" t="s">
        <v>46</v>
      </c>
      <c r="O3379" s="92"/>
      <c r="P3379" s="229">
        <f>O3379*H3379</f>
        <v>0</v>
      </c>
      <c r="Q3379" s="229">
        <v>0.01</v>
      </c>
      <c r="R3379" s="229">
        <f>Q3379*H3379</f>
        <v>0.01</v>
      </c>
      <c r="S3379" s="229">
        <v>0</v>
      </c>
      <c r="T3379" s="230">
        <f>S3379*H3379</f>
        <v>0</v>
      </c>
      <c r="U3379" s="39"/>
      <c r="V3379" s="39"/>
      <c r="W3379" s="39"/>
      <c r="X3379" s="39"/>
      <c r="Y3379" s="39"/>
      <c r="Z3379" s="39"/>
      <c r="AA3379" s="39"/>
      <c r="AB3379" s="39"/>
      <c r="AC3379" s="39"/>
      <c r="AD3379" s="39"/>
      <c r="AE3379" s="39"/>
      <c r="AR3379" s="231" t="s">
        <v>291</v>
      </c>
      <c r="AT3379" s="231" t="s">
        <v>216</v>
      </c>
      <c r="AU3379" s="231" t="s">
        <v>90</v>
      </c>
      <c r="AY3379" s="18" t="s">
        <v>215</v>
      </c>
      <c r="BE3379" s="232">
        <f>IF(N3379="základní",J3379,0)</f>
        <v>0</v>
      </c>
      <c r="BF3379" s="232">
        <f>IF(N3379="snížená",J3379,0)</f>
        <v>0</v>
      </c>
      <c r="BG3379" s="232">
        <f>IF(N3379="zákl. přenesená",J3379,0)</f>
        <v>0</v>
      </c>
      <c r="BH3379" s="232">
        <f>IF(N3379="sníž. přenesená",J3379,0)</f>
        <v>0</v>
      </c>
      <c r="BI3379" s="232">
        <f>IF(N3379="nulová",J3379,0)</f>
        <v>0</v>
      </c>
      <c r="BJ3379" s="18" t="s">
        <v>88</v>
      </c>
      <c r="BK3379" s="232">
        <f>ROUND(I3379*H3379,2)</f>
        <v>0</v>
      </c>
      <c r="BL3379" s="18" t="s">
        <v>291</v>
      </c>
      <c r="BM3379" s="231" t="s">
        <v>3386</v>
      </c>
    </row>
    <row r="3380" s="2" customFormat="1" ht="24.15" customHeight="1">
      <c r="A3380" s="39"/>
      <c r="B3380" s="40"/>
      <c r="C3380" s="220" t="s">
        <v>3387</v>
      </c>
      <c r="D3380" s="220" t="s">
        <v>216</v>
      </c>
      <c r="E3380" s="221" t="s">
        <v>3388</v>
      </c>
      <c r="F3380" s="222" t="s">
        <v>3389</v>
      </c>
      <c r="G3380" s="223" t="s">
        <v>716</v>
      </c>
      <c r="H3380" s="224">
        <v>1.653</v>
      </c>
      <c r="I3380" s="225"/>
      <c r="J3380" s="226">
        <f>ROUND(I3380*H3380,2)</f>
        <v>0</v>
      </c>
      <c r="K3380" s="222" t="s">
        <v>1</v>
      </c>
      <c r="L3380" s="45"/>
      <c r="M3380" s="227" t="s">
        <v>1</v>
      </c>
      <c r="N3380" s="228" t="s">
        <v>46</v>
      </c>
      <c r="O3380" s="92"/>
      <c r="P3380" s="229">
        <f>O3380*H3380</f>
        <v>0</v>
      </c>
      <c r="Q3380" s="229">
        <v>0.0030000000000000001</v>
      </c>
      <c r="R3380" s="229">
        <f>Q3380*H3380</f>
        <v>0.0049589999999999999</v>
      </c>
      <c r="S3380" s="229">
        <v>0</v>
      </c>
      <c r="T3380" s="230">
        <f>S3380*H3380</f>
        <v>0</v>
      </c>
      <c r="U3380" s="39"/>
      <c r="V3380" s="39"/>
      <c r="W3380" s="39"/>
      <c r="X3380" s="39"/>
      <c r="Y3380" s="39"/>
      <c r="Z3380" s="39"/>
      <c r="AA3380" s="39"/>
      <c r="AB3380" s="39"/>
      <c r="AC3380" s="39"/>
      <c r="AD3380" s="39"/>
      <c r="AE3380" s="39"/>
      <c r="AR3380" s="231" t="s">
        <v>291</v>
      </c>
      <c r="AT3380" s="231" t="s">
        <v>216</v>
      </c>
      <c r="AU3380" s="231" t="s">
        <v>90</v>
      </c>
      <c r="AY3380" s="18" t="s">
        <v>215</v>
      </c>
      <c r="BE3380" s="232">
        <f>IF(N3380="základní",J3380,0)</f>
        <v>0</v>
      </c>
      <c r="BF3380" s="232">
        <f>IF(N3380="snížená",J3380,0)</f>
        <v>0</v>
      </c>
      <c r="BG3380" s="232">
        <f>IF(N3380="zákl. přenesená",J3380,0)</f>
        <v>0</v>
      </c>
      <c r="BH3380" s="232">
        <f>IF(N3380="sníž. přenesená",J3380,0)</f>
        <v>0</v>
      </c>
      <c r="BI3380" s="232">
        <f>IF(N3380="nulová",J3380,0)</f>
        <v>0</v>
      </c>
      <c r="BJ3380" s="18" t="s">
        <v>88</v>
      </c>
      <c r="BK3380" s="232">
        <f>ROUND(I3380*H3380,2)</f>
        <v>0</v>
      </c>
      <c r="BL3380" s="18" t="s">
        <v>291</v>
      </c>
      <c r="BM3380" s="231" t="s">
        <v>3390</v>
      </c>
    </row>
    <row r="3381" s="14" customFormat="1">
      <c r="A3381" s="14"/>
      <c r="B3381" s="262"/>
      <c r="C3381" s="263"/>
      <c r="D3381" s="233" t="s">
        <v>364</v>
      </c>
      <c r="E3381" s="264" t="s">
        <v>1</v>
      </c>
      <c r="F3381" s="265" t="s">
        <v>3391</v>
      </c>
      <c r="G3381" s="263"/>
      <c r="H3381" s="266">
        <v>1.653</v>
      </c>
      <c r="I3381" s="267"/>
      <c r="J3381" s="263"/>
      <c r="K3381" s="263"/>
      <c r="L3381" s="268"/>
      <c r="M3381" s="269"/>
      <c r="N3381" s="270"/>
      <c r="O3381" s="270"/>
      <c r="P3381" s="270"/>
      <c r="Q3381" s="270"/>
      <c r="R3381" s="270"/>
      <c r="S3381" s="270"/>
      <c r="T3381" s="271"/>
      <c r="U3381" s="14"/>
      <c r="V3381" s="14"/>
      <c r="W3381" s="14"/>
      <c r="X3381" s="14"/>
      <c r="Y3381" s="14"/>
      <c r="Z3381" s="14"/>
      <c r="AA3381" s="14"/>
      <c r="AB3381" s="14"/>
      <c r="AC3381" s="14"/>
      <c r="AD3381" s="14"/>
      <c r="AE3381" s="14"/>
      <c r="AT3381" s="272" t="s">
        <v>364</v>
      </c>
      <c r="AU3381" s="272" t="s">
        <v>90</v>
      </c>
      <c r="AV3381" s="14" t="s">
        <v>90</v>
      </c>
      <c r="AW3381" s="14" t="s">
        <v>36</v>
      </c>
      <c r="AX3381" s="14" t="s">
        <v>81</v>
      </c>
      <c r="AY3381" s="272" t="s">
        <v>215</v>
      </c>
    </row>
    <row r="3382" s="15" customFormat="1">
      <c r="A3382" s="15"/>
      <c r="B3382" s="273"/>
      <c r="C3382" s="274"/>
      <c r="D3382" s="233" t="s">
        <v>364</v>
      </c>
      <c r="E3382" s="275" t="s">
        <v>1</v>
      </c>
      <c r="F3382" s="276" t="s">
        <v>368</v>
      </c>
      <c r="G3382" s="274"/>
      <c r="H3382" s="277">
        <v>1.653</v>
      </c>
      <c r="I3382" s="278"/>
      <c r="J3382" s="274"/>
      <c r="K3382" s="274"/>
      <c r="L3382" s="279"/>
      <c r="M3382" s="280"/>
      <c r="N3382" s="281"/>
      <c r="O3382" s="281"/>
      <c r="P3382" s="281"/>
      <c r="Q3382" s="281"/>
      <c r="R3382" s="281"/>
      <c r="S3382" s="281"/>
      <c r="T3382" s="282"/>
      <c r="U3382" s="15"/>
      <c r="V3382" s="15"/>
      <c r="W3382" s="15"/>
      <c r="X3382" s="15"/>
      <c r="Y3382" s="15"/>
      <c r="Z3382" s="15"/>
      <c r="AA3382" s="15"/>
      <c r="AB3382" s="15"/>
      <c r="AC3382" s="15"/>
      <c r="AD3382" s="15"/>
      <c r="AE3382" s="15"/>
      <c r="AT3382" s="283" t="s">
        <v>364</v>
      </c>
      <c r="AU3382" s="283" t="s">
        <v>90</v>
      </c>
      <c r="AV3382" s="15" t="s">
        <v>214</v>
      </c>
      <c r="AW3382" s="15" t="s">
        <v>36</v>
      </c>
      <c r="AX3382" s="15" t="s">
        <v>88</v>
      </c>
      <c r="AY3382" s="283" t="s">
        <v>215</v>
      </c>
    </row>
    <row r="3383" s="2" customFormat="1" ht="24.15" customHeight="1">
      <c r="A3383" s="39"/>
      <c r="B3383" s="40"/>
      <c r="C3383" s="220" t="s">
        <v>3392</v>
      </c>
      <c r="D3383" s="220" t="s">
        <v>216</v>
      </c>
      <c r="E3383" s="221" t="s">
        <v>3393</v>
      </c>
      <c r="F3383" s="222" t="s">
        <v>3394</v>
      </c>
      <c r="G3383" s="223" t="s">
        <v>716</v>
      </c>
      <c r="H3383" s="224">
        <v>3</v>
      </c>
      <c r="I3383" s="225"/>
      <c r="J3383" s="226">
        <f>ROUND(I3383*H3383,2)</f>
        <v>0</v>
      </c>
      <c r="K3383" s="222" t="s">
        <v>1</v>
      </c>
      <c r="L3383" s="45"/>
      <c r="M3383" s="227" t="s">
        <v>1</v>
      </c>
      <c r="N3383" s="228" t="s">
        <v>46</v>
      </c>
      <c r="O3383" s="92"/>
      <c r="P3383" s="229">
        <f>O3383*H3383</f>
        <v>0</v>
      </c>
      <c r="Q3383" s="229">
        <v>0.0030000000000000001</v>
      </c>
      <c r="R3383" s="229">
        <f>Q3383*H3383</f>
        <v>0.0090000000000000011</v>
      </c>
      <c r="S3383" s="229">
        <v>0</v>
      </c>
      <c r="T3383" s="230">
        <f>S3383*H3383</f>
        <v>0</v>
      </c>
      <c r="U3383" s="39"/>
      <c r="V3383" s="39"/>
      <c r="W3383" s="39"/>
      <c r="X3383" s="39"/>
      <c r="Y3383" s="39"/>
      <c r="Z3383" s="39"/>
      <c r="AA3383" s="39"/>
      <c r="AB3383" s="39"/>
      <c r="AC3383" s="39"/>
      <c r="AD3383" s="39"/>
      <c r="AE3383" s="39"/>
      <c r="AR3383" s="231" t="s">
        <v>291</v>
      </c>
      <c r="AT3383" s="231" t="s">
        <v>216</v>
      </c>
      <c r="AU3383" s="231" t="s">
        <v>90</v>
      </c>
      <c r="AY3383" s="18" t="s">
        <v>215</v>
      </c>
      <c r="BE3383" s="232">
        <f>IF(N3383="základní",J3383,0)</f>
        <v>0</v>
      </c>
      <c r="BF3383" s="232">
        <f>IF(N3383="snížená",J3383,0)</f>
        <v>0</v>
      </c>
      <c r="BG3383" s="232">
        <f>IF(N3383="zákl. přenesená",J3383,0)</f>
        <v>0</v>
      </c>
      <c r="BH3383" s="232">
        <f>IF(N3383="sníž. přenesená",J3383,0)</f>
        <v>0</v>
      </c>
      <c r="BI3383" s="232">
        <f>IF(N3383="nulová",J3383,0)</f>
        <v>0</v>
      </c>
      <c r="BJ3383" s="18" t="s">
        <v>88</v>
      </c>
      <c r="BK3383" s="232">
        <f>ROUND(I3383*H3383,2)</f>
        <v>0</v>
      </c>
      <c r="BL3383" s="18" t="s">
        <v>291</v>
      </c>
      <c r="BM3383" s="231" t="s">
        <v>3395</v>
      </c>
    </row>
    <row r="3384" s="2" customFormat="1" ht="24.15" customHeight="1">
      <c r="A3384" s="39"/>
      <c r="B3384" s="40"/>
      <c r="C3384" s="220" t="s">
        <v>3396</v>
      </c>
      <c r="D3384" s="220" t="s">
        <v>216</v>
      </c>
      <c r="E3384" s="221" t="s">
        <v>3397</v>
      </c>
      <c r="F3384" s="222" t="s">
        <v>3398</v>
      </c>
      <c r="G3384" s="223" t="s">
        <v>716</v>
      </c>
      <c r="H3384" s="224">
        <v>3</v>
      </c>
      <c r="I3384" s="225"/>
      <c r="J3384" s="226">
        <f>ROUND(I3384*H3384,2)</f>
        <v>0</v>
      </c>
      <c r="K3384" s="222" t="s">
        <v>1</v>
      </c>
      <c r="L3384" s="45"/>
      <c r="M3384" s="227" t="s">
        <v>1</v>
      </c>
      <c r="N3384" s="228" t="s">
        <v>46</v>
      </c>
      <c r="O3384" s="92"/>
      <c r="P3384" s="229">
        <f>O3384*H3384</f>
        <v>0</v>
      </c>
      <c r="Q3384" s="229">
        <v>0.0030000000000000001</v>
      </c>
      <c r="R3384" s="229">
        <f>Q3384*H3384</f>
        <v>0.0090000000000000011</v>
      </c>
      <c r="S3384" s="229">
        <v>0</v>
      </c>
      <c r="T3384" s="230">
        <f>S3384*H3384</f>
        <v>0</v>
      </c>
      <c r="U3384" s="39"/>
      <c r="V3384" s="39"/>
      <c r="W3384" s="39"/>
      <c r="X3384" s="39"/>
      <c r="Y3384" s="39"/>
      <c r="Z3384" s="39"/>
      <c r="AA3384" s="39"/>
      <c r="AB3384" s="39"/>
      <c r="AC3384" s="39"/>
      <c r="AD3384" s="39"/>
      <c r="AE3384" s="39"/>
      <c r="AR3384" s="231" t="s">
        <v>291</v>
      </c>
      <c r="AT3384" s="231" t="s">
        <v>216</v>
      </c>
      <c r="AU3384" s="231" t="s">
        <v>90</v>
      </c>
      <c r="AY3384" s="18" t="s">
        <v>215</v>
      </c>
      <c r="BE3384" s="232">
        <f>IF(N3384="základní",J3384,0)</f>
        <v>0</v>
      </c>
      <c r="BF3384" s="232">
        <f>IF(N3384="snížená",J3384,0)</f>
        <v>0</v>
      </c>
      <c r="BG3384" s="232">
        <f>IF(N3384="zákl. přenesená",J3384,0)</f>
        <v>0</v>
      </c>
      <c r="BH3384" s="232">
        <f>IF(N3384="sníž. přenesená",J3384,0)</f>
        <v>0</v>
      </c>
      <c r="BI3384" s="232">
        <f>IF(N3384="nulová",J3384,0)</f>
        <v>0</v>
      </c>
      <c r="BJ3384" s="18" t="s">
        <v>88</v>
      </c>
      <c r="BK3384" s="232">
        <f>ROUND(I3384*H3384,2)</f>
        <v>0</v>
      </c>
      <c r="BL3384" s="18" t="s">
        <v>291</v>
      </c>
      <c r="BM3384" s="231" t="s">
        <v>3399</v>
      </c>
    </row>
    <row r="3385" s="2" customFormat="1" ht="33" customHeight="1">
      <c r="A3385" s="39"/>
      <c r="B3385" s="40"/>
      <c r="C3385" s="220" t="s">
        <v>3400</v>
      </c>
      <c r="D3385" s="220" t="s">
        <v>216</v>
      </c>
      <c r="E3385" s="221" t="s">
        <v>3401</v>
      </c>
      <c r="F3385" s="222" t="s">
        <v>3402</v>
      </c>
      <c r="G3385" s="223" t="s">
        <v>716</v>
      </c>
      <c r="H3385" s="224">
        <v>5</v>
      </c>
      <c r="I3385" s="225"/>
      <c r="J3385" s="226">
        <f>ROUND(I3385*H3385,2)</f>
        <v>0</v>
      </c>
      <c r="K3385" s="222" t="s">
        <v>1</v>
      </c>
      <c r="L3385" s="45"/>
      <c r="M3385" s="227" t="s">
        <v>1</v>
      </c>
      <c r="N3385" s="228" t="s">
        <v>46</v>
      </c>
      <c r="O3385" s="92"/>
      <c r="P3385" s="229">
        <f>O3385*H3385</f>
        <v>0</v>
      </c>
      <c r="Q3385" s="229">
        <v>0.050000000000000003</v>
      </c>
      <c r="R3385" s="229">
        <f>Q3385*H3385</f>
        <v>0.25</v>
      </c>
      <c r="S3385" s="229">
        <v>0</v>
      </c>
      <c r="T3385" s="230">
        <f>S3385*H3385</f>
        <v>0</v>
      </c>
      <c r="U3385" s="39"/>
      <c r="V3385" s="39"/>
      <c r="W3385" s="39"/>
      <c r="X3385" s="39"/>
      <c r="Y3385" s="39"/>
      <c r="Z3385" s="39"/>
      <c r="AA3385" s="39"/>
      <c r="AB3385" s="39"/>
      <c r="AC3385" s="39"/>
      <c r="AD3385" s="39"/>
      <c r="AE3385" s="39"/>
      <c r="AR3385" s="231" t="s">
        <v>291</v>
      </c>
      <c r="AT3385" s="231" t="s">
        <v>216</v>
      </c>
      <c r="AU3385" s="231" t="s">
        <v>90</v>
      </c>
      <c r="AY3385" s="18" t="s">
        <v>215</v>
      </c>
      <c r="BE3385" s="232">
        <f>IF(N3385="základní",J3385,0)</f>
        <v>0</v>
      </c>
      <c r="BF3385" s="232">
        <f>IF(N3385="snížená",J3385,0)</f>
        <v>0</v>
      </c>
      <c r="BG3385" s="232">
        <f>IF(N3385="zákl. přenesená",J3385,0)</f>
        <v>0</v>
      </c>
      <c r="BH3385" s="232">
        <f>IF(N3385="sníž. přenesená",J3385,0)</f>
        <v>0</v>
      </c>
      <c r="BI3385" s="232">
        <f>IF(N3385="nulová",J3385,0)</f>
        <v>0</v>
      </c>
      <c r="BJ3385" s="18" t="s">
        <v>88</v>
      </c>
      <c r="BK3385" s="232">
        <f>ROUND(I3385*H3385,2)</f>
        <v>0</v>
      </c>
      <c r="BL3385" s="18" t="s">
        <v>291</v>
      </c>
      <c r="BM3385" s="231" t="s">
        <v>3403</v>
      </c>
    </row>
    <row r="3386" s="2" customFormat="1" ht="24.15" customHeight="1">
      <c r="A3386" s="39"/>
      <c r="B3386" s="40"/>
      <c r="C3386" s="220" t="s">
        <v>3404</v>
      </c>
      <c r="D3386" s="220" t="s">
        <v>216</v>
      </c>
      <c r="E3386" s="221" t="s">
        <v>3405</v>
      </c>
      <c r="F3386" s="222" t="s">
        <v>3406</v>
      </c>
      <c r="G3386" s="223" t="s">
        <v>583</v>
      </c>
      <c r="H3386" s="224">
        <v>33.231000000000002</v>
      </c>
      <c r="I3386" s="225"/>
      <c r="J3386" s="226">
        <f>ROUND(I3386*H3386,2)</f>
        <v>0</v>
      </c>
      <c r="K3386" s="222" t="s">
        <v>359</v>
      </c>
      <c r="L3386" s="45"/>
      <c r="M3386" s="227" t="s">
        <v>1</v>
      </c>
      <c r="N3386" s="228" t="s">
        <v>46</v>
      </c>
      <c r="O3386" s="92"/>
      <c r="P3386" s="229">
        <f>O3386*H3386</f>
        <v>0</v>
      </c>
      <c r="Q3386" s="229">
        <v>0</v>
      </c>
      <c r="R3386" s="229">
        <f>Q3386*H3386</f>
        <v>0</v>
      </c>
      <c r="S3386" s="229">
        <v>0</v>
      </c>
      <c r="T3386" s="230">
        <f>S3386*H3386</f>
        <v>0</v>
      </c>
      <c r="U3386" s="39"/>
      <c r="V3386" s="39"/>
      <c r="W3386" s="39"/>
      <c r="X3386" s="39"/>
      <c r="Y3386" s="39"/>
      <c r="Z3386" s="39"/>
      <c r="AA3386" s="39"/>
      <c r="AB3386" s="39"/>
      <c r="AC3386" s="39"/>
      <c r="AD3386" s="39"/>
      <c r="AE3386" s="39"/>
      <c r="AR3386" s="231" t="s">
        <v>291</v>
      </c>
      <c r="AT3386" s="231" t="s">
        <v>216</v>
      </c>
      <c r="AU3386" s="231" t="s">
        <v>90</v>
      </c>
      <c r="AY3386" s="18" t="s">
        <v>215</v>
      </c>
      <c r="BE3386" s="232">
        <f>IF(N3386="základní",J3386,0)</f>
        <v>0</v>
      </c>
      <c r="BF3386" s="232">
        <f>IF(N3386="snížená",J3386,0)</f>
        <v>0</v>
      </c>
      <c r="BG3386" s="232">
        <f>IF(N3386="zákl. přenesená",J3386,0)</f>
        <v>0</v>
      </c>
      <c r="BH3386" s="232">
        <f>IF(N3386="sníž. přenesená",J3386,0)</f>
        <v>0</v>
      </c>
      <c r="BI3386" s="232">
        <f>IF(N3386="nulová",J3386,0)</f>
        <v>0</v>
      </c>
      <c r="BJ3386" s="18" t="s">
        <v>88</v>
      </c>
      <c r="BK3386" s="232">
        <f>ROUND(I3386*H3386,2)</f>
        <v>0</v>
      </c>
      <c r="BL3386" s="18" t="s">
        <v>291</v>
      </c>
      <c r="BM3386" s="231" t="s">
        <v>3407</v>
      </c>
    </row>
    <row r="3387" s="2" customFormat="1">
      <c r="A3387" s="39"/>
      <c r="B3387" s="40"/>
      <c r="C3387" s="41"/>
      <c r="D3387" s="233" t="s">
        <v>221</v>
      </c>
      <c r="E3387" s="41"/>
      <c r="F3387" s="234" t="s">
        <v>3408</v>
      </c>
      <c r="G3387" s="41"/>
      <c r="H3387" s="41"/>
      <c r="I3387" s="235"/>
      <c r="J3387" s="41"/>
      <c r="K3387" s="41"/>
      <c r="L3387" s="45"/>
      <c r="M3387" s="236"/>
      <c r="N3387" s="237"/>
      <c r="O3387" s="92"/>
      <c r="P3387" s="92"/>
      <c r="Q3387" s="92"/>
      <c r="R3387" s="92"/>
      <c r="S3387" s="92"/>
      <c r="T3387" s="93"/>
      <c r="U3387" s="39"/>
      <c r="V3387" s="39"/>
      <c r="W3387" s="39"/>
      <c r="X3387" s="39"/>
      <c r="Y3387" s="39"/>
      <c r="Z3387" s="39"/>
      <c r="AA3387" s="39"/>
      <c r="AB3387" s="39"/>
      <c r="AC3387" s="39"/>
      <c r="AD3387" s="39"/>
      <c r="AE3387" s="39"/>
      <c r="AT3387" s="18" t="s">
        <v>221</v>
      </c>
      <c r="AU3387" s="18" t="s">
        <v>90</v>
      </c>
    </row>
    <row r="3388" s="2" customFormat="1">
      <c r="A3388" s="39"/>
      <c r="B3388" s="40"/>
      <c r="C3388" s="41"/>
      <c r="D3388" s="250" t="s">
        <v>362</v>
      </c>
      <c r="E3388" s="41"/>
      <c r="F3388" s="251" t="s">
        <v>3409</v>
      </c>
      <c r="G3388" s="41"/>
      <c r="H3388" s="41"/>
      <c r="I3388" s="235"/>
      <c r="J3388" s="41"/>
      <c r="K3388" s="41"/>
      <c r="L3388" s="45"/>
      <c r="M3388" s="236"/>
      <c r="N3388" s="237"/>
      <c r="O3388" s="92"/>
      <c r="P3388" s="92"/>
      <c r="Q3388" s="92"/>
      <c r="R3388" s="92"/>
      <c r="S3388" s="92"/>
      <c r="T3388" s="93"/>
      <c r="U3388" s="39"/>
      <c r="V3388" s="39"/>
      <c r="W3388" s="39"/>
      <c r="X3388" s="39"/>
      <c r="Y3388" s="39"/>
      <c r="Z3388" s="39"/>
      <c r="AA3388" s="39"/>
      <c r="AB3388" s="39"/>
      <c r="AC3388" s="39"/>
      <c r="AD3388" s="39"/>
      <c r="AE3388" s="39"/>
      <c r="AT3388" s="18" t="s">
        <v>362</v>
      </c>
      <c r="AU3388" s="18" t="s">
        <v>90</v>
      </c>
    </row>
    <row r="3389" s="11" customFormat="1" ht="22.8" customHeight="1">
      <c r="A3389" s="11"/>
      <c r="B3389" s="206"/>
      <c r="C3389" s="207"/>
      <c r="D3389" s="208" t="s">
        <v>80</v>
      </c>
      <c r="E3389" s="248" t="s">
        <v>3410</v>
      </c>
      <c r="F3389" s="248" t="s">
        <v>3411</v>
      </c>
      <c r="G3389" s="207"/>
      <c r="H3389" s="207"/>
      <c r="I3389" s="210"/>
      <c r="J3389" s="249">
        <f>BK3389</f>
        <v>0</v>
      </c>
      <c r="K3389" s="207"/>
      <c r="L3389" s="212"/>
      <c r="M3389" s="213"/>
      <c r="N3389" s="214"/>
      <c r="O3389" s="214"/>
      <c r="P3389" s="215">
        <f>SUM(P3390:P3506)</f>
        <v>0</v>
      </c>
      <c r="Q3389" s="214"/>
      <c r="R3389" s="215">
        <f>SUM(R3390:R3506)</f>
        <v>1.9689913999999997</v>
      </c>
      <c r="S3389" s="214"/>
      <c r="T3389" s="216">
        <f>SUM(T3390:T3506)</f>
        <v>0</v>
      </c>
      <c r="U3389" s="11"/>
      <c r="V3389" s="11"/>
      <c r="W3389" s="11"/>
      <c r="X3389" s="11"/>
      <c r="Y3389" s="11"/>
      <c r="Z3389" s="11"/>
      <c r="AA3389" s="11"/>
      <c r="AB3389" s="11"/>
      <c r="AC3389" s="11"/>
      <c r="AD3389" s="11"/>
      <c r="AE3389" s="11"/>
      <c r="AR3389" s="217" t="s">
        <v>90</v>
      </c>
      <c r="AT3389" s="218" t="s">
        <v>80</v>
      </c>
      <c r="AU3389" s="218" t="s">
        <v>88</v>
      </c>
      <c r="AY3389" s="217" t="s">
        <v>215</v>
      </c>
      <c r="BK3389" s="219">
        <f>SUM(BK3390:BK3506)</f>
        <v>0</v>
      </c>
    </row>
    <row r="3390" s="2" customFormat="1" ht="16.5" customHeight="1">
      <c r="A3390" s="39"/>
      <c r="B3390" s="40"/>
      <c r="C3390" s="220" t="s">
        <v>3412</v>
      </c>
      <c r="D3390" s="220" t="s">
        <v>216</v>
      </c>
      <c r="E3390" s="221" t="s">
        <v>3413</v>
      </c>
      <c r="F3390" s="222" t="s">
        <v>3414</v>
      </c>
      <c r="G3390" s="223" t="s">
        <v>523</v>
      </c>
      <c r="H3390" s="224">
        <v>49.619999999999997</v>
      </c>
      <c r="I3390" s="225"/>
      <c r="J3390" s="226">
        <f>ROUND(I3390*H3390,2)</f>
        <v>0</v>
      </c>
      <c r="K3390" s="222" t="s">
        <v>359</v>
      </c>
      <c r="L3390" s="45"/>
      <c r="M3390" s="227" t="s">
        <v>1</v>
      </c>
      <c r="N3390" s="228" t="s">
        <v>46</v>
      </c>
      <c r="O3390" s="92"/>
      <c r="P3390" s="229">
        <f>O3390*H3390</f>
        <v>0</v>
      </c>
      <c r="Q3390" s="229">
        <v>0</v>
      </c>
      <c r="R3390" s="229">
        <f>Q3390*H3390</f>
        <v>0</v>
      </c>
      <c r="S3390" s="229">
        <v>0</v>
      </c>
      <c r="T3390" s="230">
        <f>S3390*H3390</f>
        <v>0</v>
      </c>
      <c r="U3390" s="39"/>
      <c r="V3390" s="39"/>
      <c r="W3390" s="39"/>
      <c r="X3390" s="39"/>
      <c r="Y3390" s="39"/>
      <c r="Z3390" s="39"/>
      <c r="AA3390" s="39"/>
      <c r="AB3390" s="39"/>
      <c r="AC3390" s="39"/>
      <c r="AD3390" s="39"/>
      <c r="AE3390" s="39"/>
      <c r="AR3390" s="231" t="s">
        <v>291</v>
      </c>
      <c r="AT3390" s="231" t="s">
        <v>216</v>
      </c>
      <c r="AU3390" s="231" t="s">
        <v>90</v>
      </c>
      <c r="AY3390" s="18" t="s">
        <v>215</v>
      </c>
      <c r="BE3390" s="232">
        <f>IF(N3390="základní",J3390,0)</f>
        <v>0</v>
      </c>
      <c r="BF3390" s="232">
        <f>IF(N3390="snížená",J3390,0)</f>
        <v>0</v>
      </c>
      <c r="BG3390" s="232">
        <f>IF(N3390="zákl. přenesená",J3390,0)</f>
        <v>0</v>
      </c>
      <c r="BH3390" s="232">
        <f>IF(N3390="sníž. přenesená",J3390,0)</f>
        <v>0</v>
      </c>
      <c r="BI3390" s="232">
        <f>IF(N3390="nulová",J3390,0)</f>
        <v>0</v>
      </c>
      <c r="BJ3390" s="18" t="s">
        <v>88</v>
      </c>
      <c r="BK3390" s="232">
        <f>ROUND(I3390*H3390,2)</f>
        <v>0</v>
      </c>
      <c r="BL3390" s="18" t="s">
        <v>291</v>
      </c>
      <c r="BM3390" s="231" t="s">
        <v>3415</v>
      </c>
    </row>
    <row r="3391" s="2" customFormat="1">
      <c r="A3391" s="39"/>
      <c r="B3391" s="40"/>
      <c r="C3391" s="41"/>
      <c r="D3391" s="233" t="s">
        <v>221</v>
      </c>
      <c r="E3391" s="41"/>
      <c r="F3391" s="234" t="s">
        <v>3416</v>
      </c>
      <c r="G3391" s="41"/>
      <c r="H3391" s="41"/>
      <c r="I3391" s="235"/>
      <c r="J3391" s="41"/>
      <c r="K3391" s="41"/>
      <c r="L3391" s="45"/>
      <c r="M3391" s="236"/>
      <c r="N3391" s="237"/>
      <c r="O3391" s="92"/>
      <c r="P3391" s="92"/>
      <c r="Q3391" s="92"/>
      <c r="R3391" s="92"/>
      <c r="S3391" s="92"/>
      <c r="T3391" s="93"/>
      <c r="U3391" s="39"/>
      <c r="V3391" s="39"/>
      <c r="W3391" s="39"/>
      <c r="X3391" s="39"/>
      <c r="Y3391" s="39"/>
      <c r="Z3391" s="39"/>
      <c r="AA3391" s="39"/>
      <c r="AB3391" s="39"/>
      <c r="AC3391" s="39"/>
      <c r="AD3391" s="39"/>
      <c r="AE3391" s="39"/>
      <c r="AT3391" s="18" t="s">
        <v>221</v>
      </c>
      <c r="AU3391" s="18" t="s">
        <v>90</v>
      </c>
    </row>
    <row r="3392" s="2" customFormat="1">
      <c r="A3392" s="39"/>
      <c r="B3392" s="40"/>
      <c r="C3392" s="41"/>
      <c r="D3392" s="250" t="s">
        <v>362</v>
      </c>
      <c r="E3392" s="41"/>
      <c r="F3392" s="251" t="s">
        <v>3417</v>
      </c>
      <c r="G3392" s="41"/>
      <c r="H3392" s="41"/>
      <c r="I3392" s="235"/>
      <c r="J3392" s="41"/>
      <c r="K3392" s="41"/>
      <c r="L3392" s="45"/>
      <c r="M3392" s="236"/>
      <c r="N3392" s="237"/>
      <c r="O3392" s="92"/>
      <c r="P3392" s="92"/>
      <c r="Q3392" s="92"/>
      <c r="R3392" s="92"/>
      <c r="S3392" s="92"/>
      <c r="T3392" s="93"/>
      <c r="U3392" s="39"/>
      <c r="V3392" s="39"/>
      <c r="W3392" s="39"/>
      <c r="X3392" s="39"/>
      <c r="Y3392" s="39"/>
      <c r="Z3392" s="39"/>
      <c r="AA3392" s="39"/>
      <c r="AB3392" s="39"/>
      <c r="AC3392" s="39"/>
      <c r="AD3392" s="39"/>
      <c r="AE3392" s="39"/>
      <c r="AT3392" s="18" t="s">
        <v>362</v>
      </c>
      <c r="AU3392" s="18" t="s">
        <v>90</v>
      </c>
    </row>
    <row r="3393" s="13" customFormat="1">
      <c r="A3393" s="13"/>
      <c r="B3393" s="252"/>
      <c r="C3393" s="253"/>
      <c r="D3393" s="233" t="s">
        <v>364</v>
      </c>
      <c r="E3393" s="254" t="s">
        <v>1</v>
      </c>
      <c r="F3393" s="255" t="s">
        <v>1886</v>
      </c>
      <c r="G3393" s="253"/>
      <c r="H3393" s="254" t="s">
        <v>1</v>
      </c>
      <c r="I3393" s="256"/>
      <c r="J3393" s="253"/>
      <c r="K3393" s="253"/>
      <c r="L3393" s="257"/>
      <c r="M3393" s="258"/>
      <c r="N3393" s="259"/>
      <c r="O3393" s="259"/>
      <c r="P3393" s="259"/>
      <c r="Q3393" s="259"/>
      <c r="R3393" s="259"/>
      <c r="S3393" s="259"/>
      <c r="T3393" s="260"/>
      <c r="U3393" s="13"/>
      <c r="V3393" s="13"/>
      <c r="W3393" s="13"/>
      <c r="X3393" s="13"/>
      <c r="Y3393" s="13"/>
      <c r="Z3393" s="13"/>
      <c r="AA3393" s="13"/>
      <c r="AB3393" s="13"/>
      <c r="AC3393" s="13"/>
      <c r="AD3393" s="13"/>
      <c r="AE3393" s="13"/>
      <c r="AT3393" s="261" t="s">
        <v>364</v>
      </c>
      <c r="AU3393" s="261" t="s">
        <v>90</v>
      </c>
      <c r="AV3393" s="13" t="s">
        <v>88</v>
      </c>
      <c r="AW3393" s="13" t="s">
        <v>36</v>
      </c>
      <c r="AX3393" s="13" t="s">
        <v>81</v>
      </c>
      <c r="AY3393" s="261" t="s">
        <v>215</v>
      </c>
    </row>
    <row r="3394" s="14" customFormat="1">
      <c r="A3394" s="14"/>
      <c r="B3394" s="262"/>
      <c r="C3394" s="263"/>
      <c r="D3394" s="233" t="s">
        <v>364</v>
      </c>
      <c r="E3394" s="264" t="s">
        <v>1</v>
      </c>
      <c r="F3394" s="265" t="s">
        <v>1887</v>
      </c>
      <c r="G3394" s="263"/>
      <c r="H3394" s="266">
        <v>17.690000000000001</v>
      </c>
      <c r="I3394" s="267"/>
      <c r="J3394" s="263"/>
      <c r="K3394" s="263"/>
      <c r="L3394" s="268"/>
      <c r="M3394" s="269"/>
      <c r="N3394" s="270"/>
      <c r="O3394" s="270"/>
      <c r="P3394" s="270"/>
      <c r="Q3394" s="270"/>
      <c r="R3394" s="270"/>
      <c r="S3394" s="270"/>
      <c r="T3394" s="271"/>
      <c r="U3394" s="14"/>
      <c r="V3394" s="14"/>
      <c r="W3394" s="14"/>
      <c r="X3394" s="14"/>
      <c r="Y3394" s="14"/>
      <c r="Z3394" s="14"/>
      <c r="AA3394" s="14"/>
      <c r="AB3394" s="14"/>
      <c r="AC3394" s="14"/>
      <c r="AD3394" s="14"/>
      <c r="AE3394" s="14"/>
      <c r="AT3394" s="272" t="s">
        <v>364</v>
      </c>
      <c r="AU3394" s="272" t="s">
        <v>90</v>
      </c>
      <c r="AV3394" s="14" t="s">
        <v>90</v>
      </c>
      <c r="AW3394" s="14" t="s">
        <v>36</v>
      </c>
      <c r="AX3394" s="14" t="s">
        <v>81</v>
      </c>
      <c r="AY3394" s="272" t="s">
        <v>215</v>
      </c>
    </row>
    <row r="3395" s="13" customFormat="1">
      <c r="A3395" s="13"/>
      <c r="B3395" s="252"/>
      <c r="C3395" s="253"/>
      <c r="D3395" s="233" t="s">
        <v>364</v>
      </c>
      <c r="E3395" s="254" t="s">
        <v>1</v>
      </c>
      <c r="F3395" s="255" t="s">
        <v>1894</v>
      </c>
      <c r="G3395" s="253"/>
      <c r="H3395" s="254" t="s">
        <v>1</v>
      </c>
      <c r="I3395" s="256"/>
      <c r="J3395" s="253"/>
      <c r="K3395" s="253"/>
      <c r="L3395" s="257"/>
      <c r="M3395" s="258"/>
      <c r="N3395" s="259"/>
      <c r="O3395" s="259"/>
      <c r="P3395" s="259"/>
      <c r="Q3395" s="259"/>
      <c r="R3395" s="259"/>
      <c r="S3395" s="259"/>
      <c r="T3395" s="260"/>
      <c r="U3395" s="13"/>
      <c r="V3395" s="13"/>
      <c r="W3395" s="13"/>
      <c r="X3395" s="13"/>
      <c r="Y3395" s="13"/>
      <c r="Z3395" s="13"/>
      <c r="AA3395" s="13"/>
      <c r="AB3395" s="13"/>
      <c r="AC3395" s="13"/>
      <c r="AD3395" s="13"/>
      <c r="AE3395" s="13"/>
      <c r="AT3395" s="261" t="s">
        <v>364</v>
      </c>
      <c r="AU3395" s="261" t="s">
        <v>90</v>
      </c>
      <c r="AV3395" s="13" t="s">
        <v>88</v>
      </c>
      <c r="AW3395" s="13" t="s">
        <v>36</v>
      </c>
      <c r="AX3395" s="13" t="s">
        <v>81</v>
      </c>
      <c r="AY3395" s="261" t="s">
        <v>215</v>
      </c>
    </row>
    <row r="3396" s="14" customFormat="1">
      <c r="A3396" s="14"/>
      <c r="B3396" s="262"/>
      <c r="C3396" s="263"/>
      <c r="D3396" s="233" t="s">
        <v>364</v>
      </c>
      <c r="E3396" s="264" t="s">
        <v>1</v>
      </c>
      <c r="F3396" s="265" t="s">
        <v>1895</v>
      </c>
      <c r="G3396" s="263"/>
      <c r="H3396" s="266">
        <v>31.93</v>
      </c>
      <c r="I3396" s="267"/>
      <c r="J3396" s="263"/>
      <c r="K3396" s="263"/>
      <c r="L3396" s="268"/>
      <c r="M3396" s="269"/>
      <c r="N3396" s="270"/>
      <c r="O3396" s="270"/>
      <c r="P3396" s="270"/>
      <c r="Q3396" s="270"/>
      <c r="R3396" s="270"/>
      <c r="S3396" s="270"/>
      <c r="T3396" s="271"/>
      <c r="U3396" s="14"/>
      <c r="V3396" s="14"/>
      <c r="W3396" s="14"/>
      <c r="X3396" s="14"/>
      <c r="Y3396" s="14"/>
      <c r="Z3396" s="14"/>
      <c r="AA3396" s="14"/>
      <c r="AB3396" s="14"/>
      <c r="AC3396" s="14"/>
      <c r="AD3396" s="14"/>
      <c r="AE3396" s="14"/>
      <c r="AT3396" s="272" t="s">
        <v>364</v>
      </c>
      <c r="AU3396" s="272" t="s">
        <v>90</v>
      </c>
      <c r="AV3396" s="14" t="s">
        <v>90</v>
      </c>
      <c r="AW3396" s="14" t="s">
        <v>36</v>
      </c>
      <c r="AX3396" s="14" t="s">
        <v>81</v>
      </c>
      <c r="AY3396" s="272" t="s">
        <v>215</v>
      </c>
    </row>
    <row r="3397" s="15" customFormat="1">
      <c r="A3397" s="15"/>
      <c r="B3397" s="273"/>
      <c r="C3397" s="274"/>
      <c r="D3397" s="233" t="s">
        <v>364</v>
      </c>
      <c r="E3397" s="275" t="s">
        <v>1</v>
      </c>
      <c r="F3397" s="276" t="s">
        <v>368</v>
      </c>
      <c r="G3397" s="274"/>
      <c r="H3397" s="277">
        <v>49.619999999999997</v>
      </c>
      <c r="I3397" s="278"/>
      <c r="J3397" s="274"/>
      <c r="K3397" s="274"/>
      <c r="L3397" s="279"/>
      <c r="M3397" s="280"/>
      <c r="N3397" s="281"/>
      <c r="O3397" s="281"/>
      <c r="P3397" s="281"/>
      <c r="Q3397" s="281"/>
      <c r="R3397" s="281"/>
      <c r="S3397" s="281"/>
      <c r="T3397" s="282"/>
      <c r="U3397" s="15"/>
      <c r="V3397" s="15"/>
      <c r="W3397" s="15"/>
      <c r="X3397" s="15"/>
      <c r="Y3397" s="15"/>
      <c r="Z3397" s="15"/>
      <c r="AA3397" s="15"/>
      <c r="AB3397" s="15"/>
      <c r="AC3397" s="15"/>
      <c r="AD3397" s="15"/>
      <c r="AE3397" s="15"/>
      <c r="AT3397" s="283" t="s">
        <v>364</v>
      </c>
      <c r="AU3397" s="283" t="s">
        <v>90</v>
      </c>
      <c r="AV3397" s="15" t="s">
        <v>214</v>
      </c>
      <c r="AW3397" s="15" t="s">
        <v>36</v>
      </c>
      <c r="AX3397" s="15" t="s">
        <v>88</v>
      </c>
      <c r="AY3397" s="283" t="s">
        <v>215</v>
      </c>
    </row>
    <row r="3398" s="2" customFormat="1" ht="16.5" customHeight="1">
      <c r="A3398" s="39"/>
      <c r="B3398" s="40"/>
      <c r="C3398" s="220" t="s">
        <v>3418</v>
      </c>
      <c r="D3398" s="220" t="s">
        <v>216</v>
      </c>
      <c r="E3398" s="221" t="s">
        <v>3419</v>
      </c>
      <c r="F3398" s="222" t="s">
        <v>3420</v>
      </c>
      <c r="G3398" s="223" t="s">
        <v>523</v>
      </c>
      <c r="H3398" s="224">
        <v>49.619999999999997</v>
      </c>
      <c r="I3398" s="225"/>
      <c r="J3398" s="226">
        <f>ROUND(I3398*H3398,2)</f>
        <v>0</v>
      </c>
      <c r="K3398" s="222" t="s">
        <v>359</v>
      </c>
      <c r="L3398" s="45"/>
      <c r="M3398" s="227" t="s">
        <v>1</v>
      </c>
      <c r="N3398" s="228" t="s">
        <v>46</v>
      </c>
      <c r="O3398" s="92"/>
      <c r="P3398" s="229">
        <f>O3398*H3398</f>
        <v>0</v>
      </c>
      <c r="Q3398" s="229">
        <v>0.00029999999999999997</v>
      </c>
      <c r="R3398" s="229">
        <f>Q3398*H3398</f>
        <v>0.014885999999999998</v>
      </c>
      <c r="S3398" s="229">
        <v>0</v>
      </c>
      <c r="T3398" s="230">
        <f>S3398*H3398</f>
        <v>0</v>
      </c>
      <c r="U3398" s="39"/>
      <c r="V3398" s="39"/>
      <c r="W3398" s="39"/>
      <c r="X3398" s="39"/>
      <c r="Y3398" s="39"/>
      <c r="Z3398" s="39"/>
      <c r="AA3398" s="39"/>
      <c r="AB3398" s="39"/>
      <c r="AC3398" s="39"/>
      <c r="AD3398" s="39"/>
      <c r="AE3398" s="39"/>
      <c r="AR3398" s="231" t="s">
        <v>291</v>
      </c>
      <c r="AT3398" s="231" t="s">
        <v>216</v>
      </c>
      <c r="AU3398" s="231" t="s">
        <v>90</v>
      </c>
      <c r="AY3398" s="18" t="s">
        <v>215</v>
      </c>
      <c r="BE3398" s="232">
        <f>IF(N3398="základní",J3398,0)</f>
        <v>0</v>
      </c>
      <c r="BF3398" s="232">
        <f>IF(N3398="snížená",J3398,0)</f>
        <v>0</v>
      </c>
      <c r="BG3398" s="232">
        <f>IF(N3398="zákl. přenesená",J3398,0)</f>
        <v>0</v>
      </c>
      <c r="BH3398" s="232">
        <f>IF(N3398="sníž. přenesená",J3398,0)</f>
        <v>0</v>
      </c>
      <c r="BI3398" s="232">
        <f>IF(N3398="nulová",J3398,0)</f>
        <v>0</v>
      </c>
      <c r="BJ3398" s="18" t="s">
        <v>88</v>
      </c>
      <c r="BK3398" s="232">
        <f>ROUND(I3398*H3398,2)</f>
        <v>0</v>
      </c>
      <c r="BL3398" s="18" t="s">
        <v>291</v>
      </c>
      <c r="BM3398" s="231" t="s">
        <v>3421</v>
      </c>
    </row>
    <row r="3399" s="2" customFormat="1">
      <c r="A3399" s="39"/>
      <c r="B3399" s="40"/>
      <c r="C3399" s="41"/>
      <c r="D3399" s="233" t="s">
        <v>221</v>
      </c>
      <c r="E3399" s="41"/>
      <c r="F3399" s="234" t="s">
        <v>3422</v>
      </c>
      <c r="G3399" s="41"/>
      <c r="H3399" s="41"/>
      <c r="I3399" s="235"/>
      <c r="J3399" s="41"/>
      <c r="K3399" s="41"/>
      <c r="L3399" s="45"/>
      <c r="M3399" s="236"/>
      <c r="N3399" s="237"/>
      <c r="O3399" s="92"/>
      <c r="P3399" s="92"/>
      <c r="Q3399" s="92"/>
      <c r="R3399" s="92"/>
      <c r="S3399" s="92"/>
      <c r="T3399" s="93"/>
      <c r="U3399" s="39"/>
      <c r="V3399" s="39"/>
      <c r="W3399" s="39"/>
      <c r="X3399" s="39"/>
      <c r="Y3399" s="39"/>
      <c r="Z3399" s="39"/>
      <c r="AA3399" s="39"/>
      <c r="AB3399" s="39"/>
      <c r="AC3399" s="39"/>
      <c r="AD3399" s="39"/>
      <c r="AE3399" s="39"/>
      <c r="AT3399" s="18" t="s">
        <v>221</v>
      </c>
      <c r="AU3399" s="18" t="s">
        <v>90</v>
      </c>
    </row>
    <row r="3400" s="2" customFormat="1">
      <c r="A3400" s="39"/>
      <c r="B3400" s="40"/>
      <c r="C3400" s="41"/>
      <c r="D3400" s="250" t="s">
        <v>362</v>
      </c>
      <c r="E3400" s="41"/>
      <c r="F3400" s="251" t="s">
        <v>3423</v>
      </c>
      <c r="G3400" s="41"/>
      <c r="H3400" s="41"/>
      <c r="I3400" s="235"/>
      <c r="J3400" s="41"/>
      <c r="K3400" s="41"/>
      <c r="L3400" s="45"/>
      <c r="M3400" s="236"/>
      <c r="N3400" s="237"/>
      <c r="O3400" s="92"/>
      <c r="P3400" s="92"/>
      <c r="Q3400" s="92"/>
      <c r="R3400" s="92"/>
      <c r="S3400" s="92"/>
      <c r="T3400" s="93"/>
      <c r="U3400" s="39"/>
      <c r="V3400" s="39"/>
      <c r="W3400" s="39"/>
      <c r="X3400" s="39"/>
      <c r="Y3400" s="39"/>
      <c r="Z3400" s="39"/>
      <c r="AA3400" s="39"/>
      <c r="AB3400" s="39"/>
      <c r="AC3400" s="39"/>
      <c r="AD3400" s="39"/>
      <c r="AE3400" s="39"/>
      <c r="AT3400" s="18" t="s">
        <v>362</v>
      </c>
      <c r="AU3400" s="18" t="s">
        <v>90</v>
      </c>
    </row>
    <row r="3401" s="2" customFormat="1" ht="33" customHeight="1">
      <c r="A3401" s="39"/>
      <c r="B3401" s="40"/>
      <c r="C3401" s="220" t="s">
        <v>3424</v>
      </c>
      <c r="D3401" s="220" t="s">
        <v>216</v>
      </c>
      <c r="E3401" s="221" t="s">
        <v>3425</v>
      </c>
      <c r="F3401" s="222" t="s">
        <v>3426</v>
      </c>
      <c r="G3401" s="223" t="s">
        <v>523</v>
      </c>
      <c r="H3401" s="224">
        <v>49.619999999999997</v>
      </c>
      <c r="I3401" s="225"/>
      <c r="J3401" s="226">
        <f>ROUND(I3401*H3401,2)</f>
        <v>0</v>
      </c>
      <c r="K3401" s="222" t="s">
        <v>359</v>
      </c>
      <c r="L3401" s="45"/>
      <c r="M3401" s="227" t="s">
        <v>1</v>
      </c>
      <c r="N3401" s="228" t="s">
        <v>46</v>
      </c>
      <c r="O3401" s="92"/>
      <c r="P3401" s="229">
        <f>O3401*H3401</f>
        <v>0</v>
      </c>
      <c r="Q3401" s="229">
        <v>0.0090299999999999998</v>
      </c>
      <c r="R3401" s="229">
        <f>Q3401*H3401</f>
        <v>0.44806859999999998</v>
      </c>
      <c r="S3401" s="229">
        <v>0</v>
      </c>
      <c r="T3401" s="230">
        <f>S3401*H3401</f>
        <v>0</v>
      </c>
      <c r="U3401" s="39"/>
      <c r="V3401" s="39"/>
      <c r="W3401" s="39"/>
      <c r="X3401" s="39"/>
      <c r="Y3401" s="39"/>
      <c r="Z3401" s="39"/>
      <c r="AA3401" s="39"/>
      <c r="AB3401" s="39"/>
      <c r="AC3401" s="39"/>
      <c r="AD3401" s="39"/>
      <c r="AE3401" s="39"/>
      <c r="AR3401" s="231" t="s">
        <v>291</v>
      </c>
      <c r="AT3401" s="231" t="s">
        <v>216</v>
      </c>
      <c r="AU3401" s="231" t="s">
        <v>90</v>
      </c>
      <c r="AY3401" s="18" t="s">
        <v>215</v>
      </c>
      <c r="BE3401" s="232">
        <f>IF(N3401="základní",J3401,0)</f>
        <v>0</v>
      </c>
      <c r="BF3401" s="232">
        <f>IF(N3401="snížená",J3401,0)</f>
        <v>0</v>
      </c>
      <c r="BG3401" s="232">
        <f>IF(N3401="zákl. přenesená",J3401,0)</f>
        <v>0</v>
      </c>
      <c r="BH3401" s="232">
        <f>IF(N3401="sníž. přenesená",J3401,0)</f>
        <v>0</v>
      </c>
      <c r="BI3401" s="232">
        <f>IF(N3401="nulová",J3401,0)</f>
        <v>0</v>
      </c>
      <c r="BJ3401" s="18" t="s">
        <v>88</v>
      </c>
      <c r="BK3401" s="232">
        <f>ROUND(I3401*H3401,2)</f>
        <v>0</v>
      </c>
      <c r="BL3401" s="18" t="s">
        <v>291</v>
      </c>
      <c r="BM3401" s="231" t="s">
        <v>3427</v>
      </c>
    </row>
    <row r="3402" s="2" customFormat="1">
      <c r="A3402" s="39"/>
      <c r="B3402" s="40"/>
      <c r="C3402" s="41"/>
      <c r="D3402" s="233" t="s">
        <v>221</v>
      </c>
      <c r="E3402" s="41"/>
      <c r="F3402" s="234" t="s">
        <v>3428</v>
      </c>
      <c r="G3402" s="41"/>
      <c r="H3402" s="41"/>
      <c r="I3402" s="235"/>
      <c r="J3402" s="41"/>
      <c r="K3402" s="41"/>
      <c r="L3402" s="45"/>
      <c r="M3402" s="236"/>
      <c r="N3402" s="237"/>
      <c r="O3402" s="92"/>
      <c r="P3402" s="92"/>
      <c r="Q3402" s="92"/>
      <c r="R3402" s="92"/>
      <c r="S3402" s="92"/>
      <c r="T3402" s="93"/>
      <c r="U3402" s="39"/>
      <c r="V3402" s="39"/>
      <c r="W3402" s="39"/>
      <c r="X3402" s="39"/>
      <c r="Y3402" s="39"/>
      <c r="Z3402" s="39"/>
      <c r="AA3402" s="39"/>
      <c r="AB3402" s="39"/>
      <c r="AC3402" s="39"/>
      <c r="AD3402" s="39"/>
      <c r="AE3402" s="39"/>
      <c r="AT3402" s="18" t="s">
        <v>221</v>
      </c>
      <c r="AU3402" s="18" t="s">
        <v>90</v>
      </c>
    </row>
    <row r="3403" s="2" customFormat="1">
      <c r="A3403" s="39"/>
      <c r="B3403" s="40"/>
      <c r="C3403" s="41"/>
      <c r="D3403" s="250" t="s">
        <v>362</v>
      </c>
      <c r="E3403" s="41"/>
      <c r="F3403" s="251" t="s">
        <v>3429</v>
      </c>
      <c r="G3403" s="41"/>
      <c r="H3403" s="41"/>
      <c r="I3403" s="235"/>
      <c r="J3403" s="41"/>
      <c r="K3403" s="41"/>
      <c r="L3403" s="45"/>
      <c r="M3403" s="236"/>
      <c r="N3403" s="237"/>
      <c r="O3403" s="92"/>
      <c r="P3403" s="92"/>
      <c r="Q3403" s="92"/>
      <c r="R3403" s="92"/>
      <c r="S3403" s="92"/>
      <c r="T3403" s="93"/>
      <c r="U3403" s="39"/>
      <c r="V3403" s="39"/>
      <c r="W3403" s="39"/>
      <c r="X3403" s="39"/>
      <c r="Y3403" s="39"/>
      <c r="Z3403" s="39"/>
      <c r="AA3403" s="39"/>
      <c r="AB3403" s="39"/>
      <c r="AC3403" s="39"/>
      <c r="AD3403" s="39"/>
      <c r="AE3403" s="39"/>
      <c r="AT3403" s="18" t="s">
        <v>362</v>
      </c>
      <c r="AU3403" s="18" t="s">
        <v>90</v>
      </c>
    </row>
    <row r="3404" s="2" customFormat="1" ht="24.15" customHeight="1">
      <c r="A3404" s="39"/>
      <c r="B3404" s="40"/>
      <c r="C3404" s="295" t="s">
        <v>3430</v>
      </c>
      <c r="D3404" s="295" t="s">
        <v>539</v>
      </c>
      <c r="E3404" s="296" t="s">
        <v>3431</v>
      </c>
      <c r="F3404" s="297" t="s">
        <v>3432</v>
      </c>
      <c r="G3404" s="298" t="s">
        <v>523</v>
      </c>
      <c r="H3404" s="299">
        <v>57.063000000000002</v>
      </c>
      <c r="I3404" s="300"/>
      <c r="J3404" s="301">
        <f>ROUND(I3404*H3404,2)</f>
        <v>0</v>
      </c>
      <c r="K3404" s="297" t="s">
        <v>359</v>
      </c>
      <c r="L3404" s="302"/>
      <c r="M3404" s="303" t="s">
        <v>1</v>
      </c>
      <c r="N3404" s="304" t="s">
        <v>46</v>
      </c>
      <c r="O3404" s="92"/>
      <c r="P3404" s="229">
        <f>O3404*H3404</f>
        <v>0</v>
      </c>
      <c r="Q3404" s="229">
        <v>0.021999999999999999</v>
      </c>
      <c r="R3404" s="229">
        <f>Q3404*H3404</f>
        <v>1.2553859999999999</v>
      </c>
      <c r="S3404" s="229">
        <v>0</v>
      </c>
      <c r="T3404" s="230">
        <f>S3404*H3404</f>
        <v>0</v>
      </c>
      <c r="U3404" s="39"/>
      <c r="V3404" s="39"/>
      <c r="W3404" s="39"/>
      <c r="X3404" s="39"/>
      <c r="Y3404" s="39"/>
      <c r="Z3404" s="39"/>
      <c r="AA3404" s="39"/>
      <c r="AB3404" s="39"/>
      <c r="AC3404" s="39"/>
      <c r="AD3404" s="39"/>
      <c r="AE3404" s="39"/>
      <c r="AR3404" s="231" t="s">
        <v>676</v>
      </c>
      <c r="AT3404" s="231" t="s">
        <v>539</v>
      </c>
      <c r="AU3404" s="231" t="s">
        <v>90</v>
      </c>
      <c r="AY3404" s="18" t="s">
        <v>215</v>
      </c>
      <c r="BE3404" s="232">
        <f>IF(N3404="základní",J3404,0)</f>
        <v>0</v>
      </c>
      <c r="BF3404" s="232">
        <f>IF(N3404="snížená",J3404,0)</f>
        <v>0</v>
      </c>
      <c r="BG3404" s="232">
        <f>IF(N3404="zákl. přenesená",J3404,0)</f>
        <v>0</v>
      </c>
      <c r="BH3404" s="232">
        <f>IF(N3404="sníž. přenesená",J3404,0)</f>
        <v>0</v>
      </c>
      <c r="BI3404" s="232">
        <f>IF(N3404="nulová",J3404,0)</f>
        <v>0</v>
      </c>
      <c r="BJ3404" s="18" t="s">
        <v>88</v>
      </c>
      <c r="BK3404" s="232">
        <f>ROUND(I3404*H3404,2)</f>
        <v>0</v>
      </c>
      <c r="BL3404" s="18" t="s">
        <v>291</v>
      </c>
      <c r="BM3404" s="231" t="s">
        <v>3433</v>
      </c>
    </row>
    <row r="3405" s="14" customFormat="1">
      <c r="A3405" s="14"/>
      <c r="B3405" s="262"/>
      <c r="C3405" s="263"/>
      <c r="D3405" s="233" t="s">
        <v>364</v>
      </c>
      <c r="E3405" s="264" t="s">
        <v>1</v>
      </c>
      <c r="F3405" s="265" t="s">
        <v>3434</v>
      </c>
      <c r="G3405" s="263"/>
      <c r="H3405" s="266">
        <v>57.063000000000002</v>
      </c>
      <c r="I3405" s="267"/>
      <c r="J3405" s="263"/>
      <c r="K3405" s="263"/>
      <c r="L3405" s="268"/>
      <c r="M3405" s="269"/>
      <c r="N3405" s="270"/>
      <c r="O3405" s="270"/>
      <c r="P3405" s="270"/>
      <c r="Q3405" s="270"/>
      <c r="R3405" s="270"/>
      <c r="S3405" s="270"/>
      <c r="T3405" s="271"/>
      <c r="U3405" s="14"/>
      <c r="V3405" s="14"/>
      <c r="W3405" s="14"/>
      <c r="X3405" s="14"/>
      <c r="Y3405" s="14"/>
      <c r="Z3405" s="14"/>
      <c r="AA3405" s="14"/>
      <c r="AB3405" s="14"/>
      <c r="AC3405" s="14"/>
      <c r="AD3405" s="14"/>
      <c r="AE3405" s="14"/>
      <c r="AT3405" s="272" t="s">
        <v>364</v>
      </c>
      <c r="AU3405" s="272" t="s">
        <v>90</v>
      </c>
      <c r="AV3405" s="14" t="s">
        <v>90</v>
      </c>
      <c r="AW3405" s="14" t="s">
        <v>36</v>
      </c>
      <c r="AX3405" s="14" t="s">
        <v>81</v>
      </c>
      <c r="AY3405" s="272" t="s">
        <v>215</v>
      </c>
    </row>
    <row r="3406" s="15" customFormat="1">
      <c r="A3406" s="15"/>
      <c r="B3406" s="273"/>
      <c r="C3406" s="274"/>
      <c r="D3406" s="233" t="s">
        <v>364</v>
      </c>
      <c r="E3406" s="275" t="s">
        <v>1</v>
      </c>
      <c r="F3406" s="276" t="s">
        <v>368</v>
      </c>
      <c r="G3406" s="274"/>
      <c r="H3406" s="277">
        <v>57.063000000000002</v>
      </c>
      <c r="I3406" s="278"/>
      <c r="J3406" s="274"/>
      <c r="K3406" s="274"/>
      <c r="L3406" s="279"/>
      <c r="M3406" s="280"/>
      <c r="N3406" s="281"/>
      <c r="O3406" s="281"/>
      <c r="P3406" s="281"/>
      <c r="Q3406" s="281"/>
      <c r="R3406" s="281"/>
      <c r="S3406" s="281"/>
      <c r="T3406" s="282"/>
      <c r="U3406" s="15"/>
      <c r="V3406" s="15"/>
      <c r="W3406" s="15"/>
      <c r="X3406" s="15"/>
      <c r="Y3406" s="15"/>
      <c r="Z3406" s="15"/>
      <c r="AA3406" s="15"/>
      <c r="AB3406" s="15"/>
      <c r="AC3406" s="15"/>
      <c r="AD3406" s="15"/>
      <c r="AE3406" s="15"/>
      <c r="AT3406" s="283" t="s">
        <v>364</v>
      </c>
      <c r="AU3406" s="283" t="s">
        <v>90</v>
      </c>
      <c r="AV3406" s="15" t="s">
        <v>214</v>
      </c>
      <c r="AW3406" s="15" t="s">
        <v>36</v>
      </c>
      <c r="AX3406" s="15" t="s">
        <v>88</v>
      </c>
      <c r="AY3406" s="283" t="s">
        <v>215</v>
      </c>
    </row>
    <row r="3407" s="2" customFormat="1" ht="33" customHeight="1">
      <c r="A3407" s="39"/>
      <c r="B3407" s="40"/>
      <c r="C3407" s="220" t="s">
        <v>3435</v>
      </c>
      <c r="D3407" s="220" t="s">
        <v>216</v>
      </c>
      <c r="E3407" s="221" t="s">
        <v>3436</v>
      </c>
      <c r="F3407" s="222" t="s">
        <v>3437</v>
      </c>
      <c r="G3407" s="223" t="s">
        <v>523</v>
      </c>
      <c r="H3407" s="224">
        <v>40.619999999999997</v>
      </c>
      <c r="I3407" s="225"/>
      <c r="J3407" s="226">
        <f>ROUND(I3407*H3407,2)</f>
        <v>0</v>
      </c>
      <c r="K3407" s="222" t="s">
        <v>359</v>
      </c>
      <c r="L3407" s="45"/>
      <c r="M3407" s="227" t="s">
        <v>1</v>
      </c>
      <c r="N3407" s="228" t="s">
        <v>46</v>
      </c>
      <c r="O3407" s="92"/>
      <c r="P3407" s="229">
        <f>O3407*H3407</f>
        <v>0</v>
      </c>
      <c r="Q3407" s="229">
        <v>0</v>
      </c>
      <c r="R3407" s="229">
        <f>Q3407*H3407</f>
        <v>0</v>
      </c>
      <c r="S3407" s="229">
        <v>0</v>
      </c>
      <c r="T3407" s="230">
        <f>S3407*H3407</f>
        <v>0</v>
      </c>
      <c r="U3407" s="39"/>
      <c r="V3407" s="39"/>
      <c r="W3407" s="39"/>
      <c r="X3407" s="39"/>
      <c r="Y3407" s="39"/>
      <c r="Z3407" s="39"/>
      <c r="AA3407" s="39"/>
      <c r="AB3407" s="39"/>
      <c r="AC3407" s="39"/>
      <c r="AD3407" s="39"/>
      <c r="AE3407" s="39"/>
      <c r="AR3407" s="231" t="s">
        <v>291</v>
      </c>
      <c r="AT3407" s="231" t="s">
        <v>216</v>
      </c>
      <c r="AU3407" s="231" t="s">
        <v>90</v>
      </c>
      <c r="AY3407" s="18" t="s">
        <v>215</v>
      </c>
      <c r="BE3407" s="232">
        <f>IF(N3407="základní",J3407,0)</f>
        <v>0</v>
      </c>
      <c r="BF3407" s="232">
        <f>IF(N3407="snížená",J3407,0)</f>
        <v>0</v>
      </c>
      <c r="BG3407" s="232">
        <f>IF(N3407="zákl. přenesená",J3407,0)</f>
        <v>0</v>
      </c>
      <c r="BH3407" s="232">
        <f>IF(N3407="sníž. přenesená",J3407,0)</f>
        <v>0</v>
      </c>
      <c r="BI3407" s="232">
        <f>IF(N3407="nulová",J3407,0)</f>
        <v>0</v>
      </c>
      <c r="BJ3407" s="18" t="s">
        <v>88</v>
      </c>
      <c r="BK3407" s="232">
        <f>ROUND(I3407*H3407,2)</f>
        <v>0</v>
      </c>
      <c r="BL3407" s="18" t="s">
        <v>291</v>
      </c>
      <c r="BM3407" s="231" t="s">
        <v>3438</v>
      </c>
    </row>
    <row r="3408" s="2" customFormat="1">
      <c r="A3408" s="39"/>
      <c r="B3408" s="40"/>
      <c r="C3408" s="41"/>
      <c r="D3408" s="233" t="s">
        <v>221</v>
      </c>
      <c r="E3408" s="41"/>
      <c r="F3408" s="234" t="s">
        <v>3439</v>
      </c>
      <c r="G3408" s="41"/>
      <c r="H3408" s="41"/>
      <c r="I3408" s="235"/>
      <c r="J3408" s="41"/>
      <c r="K3408" s="41"/>
      <c r="L3408" s="45"/>
      <c r="M3408" s="236"/>
      <c r="N3408" s="237"/>
      <c r="O3408" s="92"/>
      <c r="P3408" s="92"/>
      <c r="Q3408" s="92"/>
      <c r="R3408" s="92"/>
      <c r="S3408" s="92"/>
      <c r="T3408" s="93"/>
      <c r="U3408" s="39"/>
      <c r="V3408" s="39"/>
      <c r="W3408" s="39"/>
      <c r="X3408" s="39"/>
      <c r="Y3408" s="39"/>
      <c r="Z3408" s="39"/>
      <c r="AA3408" s="39"/>
      <c r="AB3408" s="39"/>
      <c r="AC3408" s="39"/>
      <c r="AD3408" s="39"/>
      <c r="AE3408" s="39"/>
      <c r="AT3408" s="18" t="s">
        <v>221</v>
      </c>
      <c r="AU3408" s="18" t="s">
        <v>90</v>
      </c>
    </row>
    <row r="3409" s="2" customFormat="1">
      <c r="A3409" s="39"/>
      <c r="B3409" s="40"/>
      <c r="C3409" s="41"/>
      <c r="D3409" s="250" t="s">
        <v>362</v>
      </c>
      <c r="E3409" s="41"/>
      <c r="F3409" s="251" t="s">
        <v>3440</v>
      </c>
      <c r="G3409" s="41"/>
      <c r="H3409" s="41"/>
      <c r="I3409" s="235"/>
      <c r="J3409" s="41"/>
      <c r="K3409" s="41"/>
      <c r="L3409" s="45"/>
      <c r="M3409" s="236"/>
      <c r="N3409" s="237"/>
      <c r="O3409" s="92"/>
      <c r="P3409" s="92"/>
      <c r="Q3409" s="92"/>
      <c r="R3409" s="92"/>
      <c r="S3409" s="92"/>
      <c r="T3409" s="93"/>
      <c r="U3409" s="39"/>
      <c r="V3409" s="39"/>
      <c r="W3409" s="39"/>
      <c r="X3409" s="39"/>
      <c r="Y3409" s="39"/>
      <c r="Z3409" s="39"/>
      <c r="AA3409" s="39"/>
      <c r="AB3409" s="39"/>
      <c r="AC3409" s="39"/>
      <c r="AD3409" s="39"/>
      <c r="AE3409" s="39"/>
      <c r="AT3409" s="18" t="s">
        <v>362</v>
      </c>
      <c r="AU3409" s="18" t="s">
        <v>90</v>
      </c>
    </row>
    <row r="3410" s="13" customFormat="1">
      <c r="A3410" s="13"/>
      <c r="B3410" s="252"/>
      <c r="C3410" s="253"/>
      <c r="D3410" s="233" t="s">
        <v>364</v>
      </c>
      <c r="E3410" s="254" t="s">
        <v>1</v>
      </c>
      <c r="F3410" s="255" t="s">
        <v>1886</v>
      </c>
      <c r="G3410" s="253"/>
      <c r="H3410" s="254" t="s">
        <v>1</v>
      </c>
      <c r="I3410" s="256"/>
      <c r="J3410" s="253"/>
      <c r="K3410" s="253"/>
      <c r="L3410" s="257"/>
      <c r="M3410" s="258"/>
      <c r="N3410" s="259"/>
      <c r="O3410" s="259"/>
      <c r="P3410" s="259"/>
      <c r="Q3410" s="259"/>
      <c r="R3410" s="259"/>
      <c r="S3410" s="259"/>
      <c r="T3410" s="260"/>
      <c r="U3410" s="13"/>
      <c r="V3410" s="13"/>
      <c r="W3410" s="13"/>
      <c r="X3410" s="13"/>
      <c r="Y3410" s="13"/>
      <c r="Z3410" s="13"/>
      <c r="AA3410" s="13"/>
      <c r="AB3410" s="13"/>
      <c r="AC3410" s="13"/>
      <c r="AD3410" s="13"/>
      <c r="AE3410" s="13"/>
      <c r="AT3410" s="261" t="s">
        <v>364</v>
      </c>
      <c r="AU3410" s="261" t="s">
        <v>90</v>
      </c>
      <c r="AV3410" s="13" t="s">
        <v>88</v>
      </c>
      <c r="AW3410" s="13" t="s">
        <v>36</v>
      </c>
      <c r="AX3410" s="13" t="s">
        <v>81</v>
      </c>
      <c r="AY3410" s="261" t="s">
        <v>215</v>
      </c>
    </row>
    <row r="3411" s="14" customFormat="1">
      <c r="A3411" s="14"/>
      <c r="B3411" s="262"/>
      <c r="C3411" s="263"/>
      <c r="D3411" s="233" t="s">
        <v>364</v>
      </c>
      <c r="E3411" s="264" t="s">
        <v>1</v>
      </c>
      <c r="F3411" s="265" t="s">
        <v>1887</v>
      </c>
      <c r="G3411" s="263"/>
      <c r="H3411" s="266">
        <v>17.690000000000001</v>
      </c>
      <c r="I3411" s="267"/>
      <c r="J3411" s="263"/>
      <c r="K3411" s="263"/>
      <c r="L3411" s="268"/>
      <c r="M3411" s="269"/>
      <c r="N3411" s="270"/>
      <c r="O3411" s="270"/>
      <c r="P3411" s="270"/>
      <c r="Q3411" s="270"/>
      <c r="R3411" s="270"/>
      <c r="S3411" s="270"/>
      <c r="T3411" s="271"/>
      <c r="U3411" s="14"/>
      <c r="V3411" s="14"/>
      <c r="W3411" s="14"/>
      <c r="X3411" s="14"/>
      <c r="Y3411" s="14"/>
      <c r="Z3411" s="14"/>
      <c r="AA3411" s="14"/>
      <c r="AB3411" s="14"/>
      <c r="AC3411" s="14"/>
      <c r="AD3411" s="14"/>
      <c r="AE3411" s="14"/>
      <c r="AT3411" s="272" t="s">
        <v>364</v>
      </c>
      <c r="AU3411" s="272" t="s">
        <v>90</v>
      </c>
      <c r="AV3411" s="14" t="s">
        <v>90</v>
      </c>
      <c r="AW3411" s="14" t="s">
        <v>36</v>
      </c>
      <c r="AX3411" s="14" t="s">
        <v>81</v>
      </c>
      <c r="AY3411" s="272" t="s">
        <v>215</v>
      </c>
    </row>
    <row r="3412" s="13" customFormat="1">
      <c r="A3412" s="13"/>
      <c r="B3412" s="252"/>
      <c r="C3412" s="253"/>
      <c r="D3412" s="233" t="s">
        <v>364</v>
      </c>
      <c r="E3412" s="254" t="s">
        <v>1</v>
      </c>
      <c r="F3412" s="255" t="s">
        <v>1894</v>
      </c>
      <c r="G3412" s="253"/>
      <c r="H3412" s="254" t="s">
        <v>1</v>
      </c>
      <c r="I3412" s="256"/>
      <c r="J3412" s="253"/>
      <c r="K3412" s="253"/>
      <c r="L3412" s="257"/>
      <c r="M3412" s="258"/>
      <c r="N3412" s="259"/>
      <c r="O3412" s="259"/>
      <c r="P3412" s="259"/>
      <c r="Q3412" s="259"/>
      <c r="R3412" s="259"/>
      <c r="S3412" s="259"/>
      <c r="T3412" s="260"/>
      <c r="U3412" s="13"/>
      <c r="V3412" s="13"/>
      <c r="W3412" s="13"/>
      <c r="X3412" s="13"/>
      <c r="Y3412" s="13"/>
      <c r="Z3412" s="13"/>
      <c r="AA3412" s="13"/>
      <c r="AB3412" s="13"/>
      <c r="AC3412" s="13"/>
      <c r="AD3412" s="13"/>
      <c r="AE3412" s="13"/>
      <c r="AT3412" s="261" t="s">
        <v>364</v>
      </c>
      <c r="AU3412" s="261" t="s">
        <v>90</v>
      </c>
      <c r="AV3412" s="13" t="s">
        <v>88</v>
      </c>
      <c r="AW3412" s="13" t="s">
        <v>36</v>
      </c>
      <c r="AX3412" s="13" t="s">
        <v>81</v>
      </c>
      <c r="AY3412" s="261" t="s">
        <v>215</v>
      </c>
    </row>
    <row r="3413" s="14" customFormat="1">
      <c r="A3413" s="14"/>
      <c r="B3413" s="262"/>
      <c r="C3413" s="263"/>
      <c r="D3413" s="233" t="s">
        <v>364</v>
      </c>
      <c r="E3413" s="264" t="s">
        <v>1</v>
      </c>
      <c r="F3413" s="265" t="s">
        <v>3441</v>
      </c>
      <c r="G3413" s="263"/>
      <c r="H3413" s="266">
        <v>22.93</v>
      </c>
      <c r="I3413" s="267"/>
      <c r="J3413" s="263"/>
      <c r="K3413" s="263"/>
      <c r="L3413" s="268"/>
      <c r="M3413" s="269"/>
      <c r="N3413" s="270"/>
      <c r="O3413" s="270"/>
      <c r="P3413" s="270"/>
      <c r="Q3413" s="270"/>
      <c r="R3413" s="270"/>
      <c r="S3413" s="270"/>
      <c r="T3413" s="271"/>
      <c r="U3413" s="14"/>
      <c r="V3413" s="14"/>
      <c r="W3413" s="14"/>
      <c r="X3413" s="14"/>
      <c r="Y3413" s="14"/>
      <c r="Z3413" s="14"/>
      <c r="AA3413" s="14"/>
      <c r="AB3413" s="14"/>
      <c r="AC3413" s="14"/>
      <c r="AD3413" s="14"/>
      <c r="AE3413" s="14"/>
      <c r="AT3413" s="272" t="s">
        <v>364</v>
      </c>
      <c r="AU3413" s="272" t="s">
        <v>90</v>
      </c>
      <c r="AV3413" s="14" t="s">
        <v>90</v>
      </c>
      <c r="AW3413" s="14" t="s">
        <v>36</v>
      </c>
      <c r="AX3413" s="14" t="s">
        <v>81</v>
      </c>
      <c r="AY3413" s="272" t="s">
        <v>215</v>
      </c>
    </row>
    <row r="3414" s="15" customFormat="1">
      <c r="A3414" s="15"/>
      <c r="B3414" s="273"/>
      <c r="C3414" s="274"/>
      <c r="D3414" s="233" t="s">
        <v>364</v>
      </c>
      <c r="E3414" s="275" t="s">
        <v>1</v>
      </c>
      <c r="F3414" s="276" t="s">
        <v>368</v>
      </c>
      <c r="G3414" s="274"/>
      <c r="H3414" s="277">
        <v>40.619999999999997</v>
      </c>
      <c r="I3414" s="278"/>
      <c r="J3414" s="274"/>
      <c r="K3414" s="274"/>
      <c r="L3414" s="279"/>
      <c r="M3414" s="280"/>
      <c r="N3414" s="281"/>
      <c r="O3414" s="281"/>
      <c r="P3414" s="281"/>
      <c r="Q3414" s="281"/>
      <c r="R3414" s="281"/>
      <c r="S3414" s="281"/>
      <c r="T3414" s="282"/>
      <c r="U3414" s="15"/>
      <c r="V3414" s="15"/>
      <c r="W3414" s="15"/>
      <c r="X3414" s="15"/>
      <c r="Y3414" s="15"/>
      <c r="Z3414" s="15"/>
      <c r="AA3414" s="15"/>
      <c r="AB3414" s="15"/>
      <c r="AC3414" s="15"/>
      <c r="AD3414" s="15"/>
      <c r="AE3414" s="15"/>
      <c r="AT3414" s="283" t="s">
        <v>364</v>
      </c>
      <c r="AU3414" s="283" t="s">
        <v>90</v>
      </c>
      <c r="AV3414" s="15" t="s">
        <v>214</v>
      </c>
      <c r="AW3414" s="15" t="s">
        <v>36</v>
      </c>
      <c r="AX3414" s="15" t="s">
        <v>88</v>
      </c>
      <c r="AY3414" s="283" t="s">
        <v>215</v>
      </c>
    </row>
    <row r="3415" s="2" customFormat="1" ht="24.15" customHeight="1">
      <c r="A3415" s="39"/>
      <c r="B3415" s="40"/>
      <c r="C3415" s="220" t="s">
        <v>3442</v>
      </c>
      <c r="D3415" s="220" t="s">
        <v>216</v>
      </c>
      <c r="E3415" s="221" t="s">
        <v>3443</v>
      </c>
      <c r="F3415" s="222" t="s">
        <v>3444</v>
      </c>
      <c r="G3415" s="223" t="s">
        <v>523</v>
      </c>
      <c r="H3415" s="224">
        <v>49.619999999999997</v>
      </c>
      <c r="I3415" s="225"/>
      <c r="J3415" s="226">
        <f>ROUND(I3415*H3415,2)</f>
        <v>0</v>
      </c>
      <c r="K3415" s="222" t="s">
        <v>359</v>
      </c>
      <c r="L3415" s="45"/>
      <c r="M3415" s="227" t="s">
        <v>1</v>
      </c>
      <c r="N3415" s="228" t="s">
        <v>46</v>
      </c>
      <c r="O3415" s="92"/>
      <c r="P3415" s="229">
        <f>O3415*H3415</f>
        <v>0</v>
      </c>
      <c r="Q3415" s="229">
        <v>0.0015</v>
      </c>
      <c r="R3415" s="229">
        <f>Q3415*H3415</f>
        <v>0.074429999999999996</v>
      </c>
      <c r="S3415" s="229">
        <v>0</v>
      </c>
      <c r="T3415" s="230">
        <f>S3415*H3415</f>
        <v>0</v>
      </c>
      <c r="U3415" s="39"/>
      <c r="V3415" s="39"/>
      <c r="W3415" s="39"/>
      <c r="X3415" s="39"/>
      <c r="Y3415" s="39"/>
      <c r="Z3415" s="39"/>
      <c r="AA3415" s="39"/>
      <c r="AB3415" s="39"/>
      <c r="AC3415" s="39"/>
      <c r="AD3415" s="39"/>
      <c r="AE3415" s="39"/>
      <c r="AR3415" s="231" t="s">
        <v>291</v>
      </c>
      <c r="AT3415" s="231" t="s">
        <v>216</v>
      </c>
      <c r="AU3415" s="231" t="s">
        <v>90</v>
      </c>
      <c r="AY3415" s="18" t="s">
        <v>215</v>
      </c>
      <c r="BE3415" s="232">
        <f>IF(N3415="základní",J3415,0)</f>
        <v>0</v>
      </c>
      <c r="BF3415" s="232">
        <f>IF(N3415="snížená",J3415,0)</f>
        <v>0</v>
      </c>
      <c r="BG3415" s="232">
        <f>IF(N3415="zákl. přenesená",J3415,0)</f>
        <v>0</v>
      </c>
      <c r="BH3415" s="232">
        <f>IF(N3415="sníž. přenesená",J3415,0)</f>
        <v>0</v>
      </c>
      <c r="BI3415" s="232">
        <f>IF(N3415="nulová",J3415,0)</f>
        <v>0</v>
      </c>
      <c r="BJ3415" s="18" t="s">
        <v>88</v>
      </c>
      <c r="BK3415" s="232">
        <f>ROUND(I3415*H3415,2)</f>
        <v>0</v>
      </c>
      <c r="BL3415" s="18" t="s">
        <v>291</v>
      </c>
      <c r="BM3415" s="231" t="s">
        <v>3445</v>
      </c>
    </row>
    <row r="3416" s="2" customFormat="1">
      <c r="A3416" s="39"/>
      <c r="B3416" s="40"/>
      <c r="C3416" s="41"/>
      <c r="D3416" s="233" t="s">
        <v>221</v>
      </c>
      <c r="E3416" s="41"/>
      <c r="F3416" s="234" t="s">
        <v>3446</v>
      </c>
      <c r="G3416" s="41"/>
      <c r="H3416" s="41"/>
      <c r="I3416" s="235"/>
      <c r="J3416" s="41"/>
      <c r="K3416" s="41"/>
      <c r="L3416" s="45"/>
      <c r="M3416" s="236"/>
      <c r="N3416" s="237"/>
      <c r="O3416" s="92"/>
      <c r="P3416" s="92"/>
      <c r="Q3416" s="92"/>
      <c r="R3416" s="92"/>
      <c r="S3416" s="92"/>
      <c r="T3416" s="93"/>
      <c r="U3416" s="39"/>
      <c r="V3416" s="39"/>
      <c r="W3416" s="39"/>
      <c r="X3416" s="39"/>
      <c r="Y3416" s="39"/>
      <c r="Z3416" s="39"/>
      <c r="AA3416" s="39"/>
      <c r="AB3416" s="39"/>
      <c r="AC3416" s="39"/>
      <c r="AD3416" s="39"/>
      <c r="AE3416" s="39"/>
      <c r="AT3416" s="18" t="s">
        <v>221</v>
      </c>
      <c r="AU3416" s="18" t="s">
        <v>90</v>
      </c>
    </row>
    <row r="3417" s="2" customFormat="1">
      <c r="A3417" s="39"/>
      <c r="B3417" s="40"/>
      <c r="C3417" s="41"/>
      <c r="D3417" s="250" t="s">
        <v>362</v>
      </c>
      <c r="E3417" s="41"/>
      <c r="F3417" s="251" t="s">
        <v>3447</v>
      </c>
      <c r="G3417" s="41"/>
      <c r="H3417" s="41"/>
      <c r="I3417" s="235"/>
      <c r="J3417" s="41"/>
      <c r="K3417" s="41"/>
      <c r="L3417" s="45"/>
      <c r="M3417" s="236"/>
      <c r="N3417" s="237"/>
      <c r="O3417" s="92"/>
      <c r="P3417" s="92"/>
      <c r="Q3417" s="92"/>
      <c r="R3417" s="92"/>
      <c r="S3417" s="92"/>
      <c r="T3417" s="93"/>
      <c r="U3417" s="39"/>
      <c r="V3417" s="39"/>
      <c r="W3417" s="39"/>
      <c r="X3417" s="39"/>
      <c r="Y3417" s="39"/>
      <c r="Z3417" s="39"/>
      <c r="AA3417" s="39"/>
      <c r="AB3417" s="39"/>
      <c r="AC3417" s="39"/>
      <c r="AD3417" s="39"/>
      <c r="AE3417" s="39"/>
      <c r="AT3417" s="18" t="s">
        <v>362</v>
      </c>
      <c r="AU3417" s="18" t="s">
        <v>90</v>
      </c>
    </row>
    <row r="3418" s="2" customFormat="1" ht="16.5" customHeight="1">
      <c r="A3418" s="39"/>
      <c r="B3418" s="40"/>
      <c r="C3418" s="220" t="s">
        <v>3448</v>
      </c>
      <c r="D3418" s="220" t="s">
        <v>216</v>
      </c>
      <c r="E3418" s="221" t="s">
        <v>3449</v>
      </c>
      <c r="F3418" s="222" t="s">
        <v>3450</v>
      </c>
      <c r="G3418" s="223" t="s">
        <v>797</v>
      </c>
      <c r="H3418" s="224">
        <v>113.19</v>
      </c>
      <c r="I3418" s="225"/>
      <c r="J3418" s="226">
        <f>ROUND(I3418*H3418,2)</f>
        <v>0</v>
      </c>
      <c r="K3418" s="222" t="s">
        <v>359</v>
      </c>
      <c r="L3418" s="45"/>
      <c r="M3418" s="227" t="s">
        <v>1</v>
      </c>
      <c r="N3418" s="228" t="s">
        <v>46</v>
      </c>
      <c r="O3418" s="92"/>
      <c r="P3418" s="229">
        <f>O3418*H3418</f>
        <v>0</v>
      </c>
      <c r="Q3418" s="229">
        <v>0.00142</v>
      </c>
      <c r="R3418" s="229">
        <f>Q3418*H3418</f>
        <v>0.16072980000000001</v>
      </c>
      <c r="S3418" s="229">
        <v>0</v>
      </c>
      <c r="T3418" s="230">
        <f>S3418*H3418</f>
        <v>0</v>
      </c>
      <c r="U3418" s="39"/>
      <c r="V3418" s="39"/>
      <c r="W3418" s="39"/>
      <c r="X3418" s="39"/>
      <c r="Y3418" s="39"/>
      <c r="Z3418" s="39"/>
      <c r="AA3418" s="39"/>
      <c r="AB3418" s="39"/>
      <c r="AC3418" s="39"/>
      <c r="AD3418" s="39"/>
      <c r="AE3418" s="39"/>
      <c r="AR3418" s="231" t="s">
        <v>291</v>
      </c>
      <c r="AT3418" s="231" t="s">
        <v>216</v>
      </c>
      <c r="AU3418" s="231" t="s">
        <v>90</v>
      </c>
      <c r="AY3418" s="18" t="s">
        <v>215</v>
      </c>
      <c r="BE3418" s="232">
        <f>IF(N3418="základní",J3418,0)</f>
        <v>0</v>
      </c>
      <c r="BF3418" s="232">
        <f>IF(N3418="snížená",J3418,0)</f>
        <v>0</v>
      </c>
      <c r="BG3418" s="232">
        <f>IF(N3418="zákl. přenesená",J3418,0)</f>
        <v>0</v>
      </c>
      <c r="BH3418" s="232">
        <f>IF(N3418="sníž. přenesená",J3418,0)</f>
        <v>0</v>
      </c>
      <c r="BI3418" s="232">
        <f>IF(N3418="nulová",J3418,0)</f>
        <v>0</v>
      </c>
      <c r="BJ3418" s="18" t="s">
        <v>88</v>
      </c>
      <c r="BK3418" s="232">
        <f>ROUND(I3418*H3418,2)</f>
        <v>0</v>
      </c>
      <c r="BL3418" s="18" t="s">
        <v>291</v>
      </c>
      <c r="BM3418" s="231" t="s">
        <v>3451</v>
      </c>
    </row>
    <row r="3419" s="2" customFormat="1">
      <c r="A3419" s="39"/>
      <c r="B3419" s="40"/>
      <c r="C3419" s="41"/>
      <c r="D3419" s="233" t="s">
        <v>221</v>
      </c>
      <c r="E3419" s="41"/>
      <c r="F3419" s="234" t="s">
        <v>3452</v>
      </c>
      <c r="G3419" s="41"/>
      <c r="H3419" s="41"/>
      <c r="I3419" s="235"/>
      <c r="J3419" s="41"/>
      <c r="K3419" s="41"/>
      <c r="L3419" s="45"/>
      <c r="M3419" s="236"/>
      <c r="N3419" s="237"/>
      <c r="O3419" s="92"/>
      <c r="P3419" s="92"/>
      <c r="Q3419" s="92"/>
      <c r="R3419" s="92"/>
      <c r="S3419" s="92"/>
      <c r="T3419" s="93"/>
      <c r="U3419" s="39"/>
      <c r="V3419" s="39"/>
      <c r="W3419" s="39"/>
      <c r="X3419" s="39"/>
      <c r="Y3419" s="39"/>
      <c r="Z3419" s="39"/>
      <c r="AA3419" s="39"/>
      <c r="AB3419" s="39"/>
      <c r="AC3419" s="39"/>
      <c r="AD3419" s="39"/>
      <c r="AE3419" s="39"/>
      <c r="AT3419" s="18" t="s">
        <v>221</v>
      </c>
      <c r="AU3419" s="18" t="s">
        <v>90</v>
      </c>
    </row>
    <row r="3420" s="2" customFormat="1">
      <c r="A3420" s="39"/>
      <c r="B3420" s="40"/>
      <c r="C3420" s="41"/>
      <c r="D3420" s="250" t="s">
        <v>362</v>
      </c>
      <c r="E3420" s="41"/>
      <c r="F3420" s="251" t="s">
        <v>3453</v>
      </c>
      <c r="G3420" s="41"/>
      <c r="H3420" s="41"/>
      <c r="I3420" s="235"/>
      <c r="J3420" s="41"/>
      <c r="K3420" s="41"/>
      <c r="L3420" s="45"/>
      <c r="M3420" s="236"/>
      <c r="N3420" s="237"/>
      <c r="O3420" s="92"/>
      <c r="P3420" s="92"/>
      <c r="Q3420" s="92"/>
      <c r="R3420" s="92"/>
      <c r="S3420" s="92"/>
      <c r="T3420" s="93"/>
      <c r="U3420" s="39"/>
      <c r="V3420" s="39"/>
      <c r="W3420" s="39"/>
      <c r="X3420" s="39"/>
      <c r="Y3420" s="39"/>
      <c r="Z3420" s="39"/>
      <c r="AA3420" s="39"/>
      <c r="AB3420" s="39"/>
      <c r="AC3420" s="39"/>
      <c r="AD3420" s="39"/>
      <c r="AE3420" s="39"/>
      <c r="AT3420" s="18" t="s">
        <v>362</v>
      </c>
      <c r="AU3420" s="18" t="s">
        <v>90</v>
      </c>
    </row>
    <row r="3421" s="13" customFormat="1">
      <c r="A3421" s="13"/>
      <c r="B3421" s="252"/>
      <c r="C3421" s="253"/>
      <c r="D3421" s="233" t="s">
        <v>364</v>
      </c>
      <c r="E3421" s="254" t="s">
        <v>1</v>
      </c>
      <c r="F3421" s="255" t="s">
        <v>3454</v>
      </c>
      <c r="G3421" s="253"/>
      <c r="H3421" s="254" t="s">
        <v>1</v>
      </c>
      <c r="I3421" s="256"/>
      <c r="J3421" s="253"/>
      <c r="K3421" s="253"/>
      <c r="L3421" s="257"/>
      <c r="M3421" s="258"/>
      <c r="N3421" s="259"/>
      <c r="O3421" s="259"/>
      <c r="P3421" s="259"/>
      <c r="Q3421" s="259"/>
      <c r="R3421" s="259"/>
      <c r="S3421" s="259"/>
      <c r="T3421" s="260"/>
      <c r="U3421" s="13"/>
      <c r="V3421" s="13"/>
      <c r="W3421" s="13"/>
      <c r="X3421" s="13"/>
      <c r="Y3421" s="13"/>
      <c r="Z3421" s="13"/>
      <c r="AA3421" s="13"/>
      <c r="AB3421" s="13"/>
      <c r="AC3421" s="13"/>
      <c r="AD3421" s="13"/>
      <c r="AE3421" s="13"/>
      <c r="AT3421" s="261" t="s">
        <v>364</v>
      </c>
      <c r="AU3421" s="261" t="s">
        <v>90</v>
      </c>
      <c r="AV3421" s="13" t="s">
        <v>88</v>
      </c>
      <c r="AW3421" s="13" t="s">
        <v>36</v>
      </c>
      <c r="AX3421" s="13" t="s">
        <v>81</v>
      </c>
      <c r="AY3421" s="261" t="s">
        <v>215</v>
      </c>
    </row>
    <row r="3422" s="13" customFormat="1">
      <c r="A3422" s="13"/>
      <c r="B3422" s="252"/>
      <c r="C3422" s="253"/>
      <c r="D3422" s="233" t="s">
        <v>364</v>
      </c>
      <c r="E3422" s="254" t="s">
        <v>1</v>
      </c>
      <c r="F3422" s="255" t="s">
        <v>1137</v>
      </c>
      <c r="G3422" s="253"/>
      <c r="H3422" s="254" t="s">
        <v>1</v>
      </c>
      <c r="I3422" s="256"/>
      <c r="J3422" s="253"/>
      <c r="K3422" s="253"/>
      <c r="L3422" s="257"/>
      <c r="M3422" s="258"/>
      <c r="N3422" s="259"/>
      <c r="O3422" s="259"/>
      <c r="P3422" s="259"/>
      <c r="Q3422" s="259"/>
      <c r="R3422" s="259"/>
      <c r="S3422" s="259"/>
      <c r="T3422" s="260"/>
      <c r="U3422" s="13"/>
      <c r="V3422" s="13"/>
      <c r="W3422" s="13"/>
      <c r="X3422" s="13"/>
      <c r="Y3422" s="13"/>
      <c r="Z3422" s="13"/>
      <c r="AA3422" s="13"/>
      <c r="AB3422" s="13"/>
      <c r="AC3422" s="13"/>
      <c r="AD3422" s="13"/>
      <c r="AE3422" s="13"/>
      <c r="AT3422" s="261" t="s">
        <v>364</v>
      </c>
      <c r="AU3422" s="261" t="s">
        <v>90</v>
      </c>
      <c r="AV3422" s="13" t="s">
        <v>88</v>
      </c>
      <c r="AW3422" s="13" t="s">
        <v>36</v>
      </c>
      <c r="AX3422" s="13" t="s">
        <v>81</v>
      </c>
      <c r="AY3422" s="261" t="s">
        <v>215</v>
      </c>
    </row>
    <row r="3423" s="14" customFormat="1">
      <c r="A3423" s="14"/>
      <c r="B3423" s="262"/>
      <c r="C3423" s="263"/>
      <c r="D3423" s="233" t="s">
        <v>364</v>
      </c>
      <c r="E3423" s="264" t="s">
        <v>1</v>
      </c>
      <c r="F3423" s="265" t="s">
        <v>1942</v>
      </c>
      <c r="G3423" s="263"/>
      <c r="H3423" s="266">
        <v>7.4000000000000004</v>
      </c>
      <c r="I3423" s="267"/>
      <c r="J3423" s="263"/>
      <c r="K3423" s="263"/>
      <c r="L3423" s="268"/>
      <c r="M3423" s="269"/>
      <c r="N3423" s="270"/>
      <c r="O3423" s="270"/>
      <c r="P3423" s="270"/>
      <c r="Q3423" s="270"/>
      <c r="R3423" s="270"/>
      <c r="S3423" s="270"/>
      <c r="T3423" s="271"/>
      <c r="U3423" s="14"/>
      <c r="V3423" s="14"/>
      <c r="W3423" s="14"/>
      <c r="X3423" s="14"/>
      <c r="Y3423" s="14"/>
      <c r="Z3423" s="14"/>
      <c r="AA3423" s="14"/>
      <c r="AB3423" s="14"/>
      <c r="AC3423" s="14"/>
      <c r="AD3423" s="14"/>
      <c r="AE3423" s="14"/>
      <c r="AT3423" s="272" t="s">
        <v>364</v>
      </c>
      <c r="AU3423" s="272" t="s">
        <v>90</v>
      </c>
      <c r="AV3423" s="14" t="s">
        <v>90</v>
      </c>
      <c r="AW3423" s="14" t="s">
        <v>36</v>
      </c>
      <c r="AX3423" s="14" t="s">
        <v>81</v>
      </c>
      <c r="AY3423" s="272" t="s">
        <v>215</v>
      </c>
    </row>
    <row r="3424" s="13" customFormat="1">
      <c r="A3424" s="13"/>
      <c r="B3424" s="252"/>
      <c r="C3424" s="253"/>
      <c r="D3424" s="233" t="s">
        <v>364</v>
      </c>
      <c r="E3424" s="254" t="s">
        <v>1</v>
      </c>
      <c r="F3424" s="255" t="s">
        <v>1139</v>
      </c>
      <c r="G3424" s="253"/>
      <c r="H3424" s="254" t="s">
        <v>1</v>
      </c>
      <c r="I3424" s="256"/>
      <c r="J3424" s="253"/>
      <c r="K3424" s="253"/>
      <c r="L3424" s="257"/>
      <c r="M3424" s="258"/>
      <c r="N3424" s="259"/>
      <c r="O3424" s="259"/>
      <c r="P3424" s="259"/>
      <c r="Q3424" s="259"/>
      <c r="R3424" s="259"/>
      <c r="S3424" s="259"/>
      <c r="T3424" s="260"/>
      <c r="U3424" s="13"/>
      <c r="V3424" s="13"/>
      <c r="W3424" s="13"/>
      <c r="X3424" s="13"/>
      <c r="Y3424" s="13"/>
      <c r="Z3424" s="13"/>
      <c r="AA3424" s="13"/>
      <c r="AB3424" s="13"/>
      <c r="AC3424" s="13"/>
      <c r="AD3424" s="13"/>
      <c r="AE3424" s="13"/>
      <c r="AT3424" s="261" t="s">
        <v>364</v>
      </c>
      <c r="AU3424" s="261" t="s">
        <v>90</v>
      </c>
      <c r="AV3424" s="13" t="s">
        <v>88</v>
      </c>
      <c r="AW3424" s="13" t="s">
        <v>36</v>
      </c>
      <c r="AX3424" s="13" t="s">
        <v>81</v>
      </c>
      <c r="AY3424" s="261" t="s">
        <v>215</v>
      </c>
    </row>
    <row r="3425" s="14" customFormat="1">
      <c r="A3425" s="14"/>
      <c r="B3425" s="262"/>
      <c r="C3425" s="263"/>
      <c r="D3425" s="233" t="s">
        <v>364</v>
      </c>
      <c r="E3425" s="264" t="s">
        <v>1</v>
      </c>
      <c r="F3425" s="265" t="s">
        <v>1943</v>
      </c>
      <c r="G3425" s="263"/>
      <c r="H3425" s="266">
        <v>7.5</v>
      </c>
      <c r="I3425" s="267"/>
      <c r="J3425" s="263"/>
      <c r="K3425" s="263"/>
      <c r="L3425" s="268"/>
      <c r="M3425" s="269"/>
      <c r="N3425" s="270"/>
      <c r="O3425" s="270"/>
      <c r="P3425" s="270"/>
      <c r="Q3425" s="270"/>
      <c r="R3425" s="270"/>
      <c r="S3425" s="270"/>
      <c r="T3425" s="271"/>
      <c r="U3425" s="14"/>
      <c r="V3425" s="14"/>
      <c r="W3425" s="14"/>
      <c r="X3425" s="14"/>
      <c r="Y3425" s="14"/>
      <c r="Z3425" s="14"/>
      <c r="AA3425" s="14"/>
      <c r="AB3425" s="14"/>
      <c r="AC3425" s="14"/>
      <c r="AD3425" s="14"/>
      <c r="AE3425" s="14"/>
      <c r="AT3425" s="272" t="s">
        <v>364</v>
      </c>
      <c r="AU3425" s="272" t="s">
        <v>90</v>
      </c>
      <c r="AV3425" s="14" t="s">
        <v>90</v>
      </c>
      <c r="AW3425" s="14" t="s">
        <v>36</v>
      </c>
      <c r="AX3425" s="14" t="s">
        <v>81</v>
      </c>
      <c r="AY3425" s="272" t="s">
        <v>215</v>
      </c>
    </row>
    <row r="3426" s="13" customFormat="1">
      <c r="A3426" s="13"/>
      <c r="B3426" s="252"/>
      <c r="C3426" s="253"/>
      <c r="D3426" s="233" t="s">
        <v>364</v>
      </c>
      <c r="E3426" s="254" t="s">
        <v>1</v>
      </c>
      <c r="F3426" s="255" t="s">
        <v>1505</v>
      </c>
      <c r="G3426" s="253"/>
      <c r="H3426" s="254" t="s">
        <v>1</v>
      </c>
      <c r="I3426" s="256"/>
      <c r="J3426" s="253"/>
      <c r="K3426" s="253"/>
      <c r="L3426" s="257"/>
      <c r="M3426" s="258"/>
      <c r="N3426" s="259"/>
      <c r="O3426" s="259"/>
      <c r="P3426" s="259"/>
      <c r="Q3426" s="259"/>
      <c r="R3426" s="259"/>
      <c r="S3426" s="259"/>
      <c r="T3426" s="260"/>
      <c r="U3426" s="13"/>
      <c r="V3426" s="13"/>
      <c r="W3426" s="13"/>
      <c r="X3426" s="13"/>
      <c r="Y3426" s="13"/>
      <c r="Z3426" s="13"/>
      <c r="AA3426" s="13"/>
      <c r="AB3426" s="13"/>
      <c r="AC3426" s="13"/>
      <c r="AD3426" s="13"/>
      <c r="AE3426" s="13"/>
      <c r="AT3426" s="261" t="s">
        <v>364</v>
      </c>
      <c r="AU3426" s="261" t="s">
        <v>90</v>
      </c>
      <c r="AV3426" s="13" t="s">
        <v>88</v>
      </c>
      <c r="AW3426" s="13" t="s">
        <v>36</v>
      </c>
      <c r="AX3426" s="13" t="s">
        <v>81</v>
      </c>
      <c r="AY3426" s="261" t="s">
        <v>215</v>
      </c>
    </row>
    <row r="3427" s="14" customFormat="1">
      <c r="A3427" s="14"/>
      <c r="B3427" s="262"/>
      <c r="C3427" s="263"/>
      <c r="D3427" s="233" t="s">
        <v>364</v>
      </c>
      <c r="E3427" s="264" t="s">
        <v>1</v>
      </c>
      <c r="F3427" s="265" t="s">
        <v>1944</v>
      </c>
      <c r="G3427" s="263"/>
      <c r="H3427" s="266">
        <v>6.2000000000000002</v>
      </c>
      <c r="I3427" s="267"/>
      <c r="J3427" s="263"/>
      <c r="K3427" s="263"/>
      <c r="L3427" s="268"/>
      <c r="M3427" s="269"/>
      <c r="N3427" s="270"/>
      <c r="O3427" s="270"/>
      <c r="P3427" s="270"/>
      <c r="Q3427" s="270"/>
      <c r="R3427" s="270"/>
      <c r="S3427" s="270"/>
      <c r="T3427" s="271"/>
      <c r="U3427" s="14"/>
      <c r="V3427" s="14"/>
      <c r="W3427" s="14"/>
      <c r="X3427" s="14"/>
      <c r="Y3427" s="14"/>
      <c r="Z3427" s="14"/>
      <c r="AA3427" s="14"/>
      <c r="AB3427" s="14"/>
      <c r="AC3427" s="14"/>
      <c r="AD3427" s="14"/>
      <c r="AE3427" s="14"/>
      <c r="AT3427" s="272" t="s">
        <v>364</v>
      </c>
      <c r="AU3427" s="272" t="s">
        <v>90</v>
      </c>
      <c r="AV3427" s="14" t="s">
        <v>90</v>
      </c>
      <c r="AW3427" s="14" t="s">
        <v>36</v>
      </c>
      <c r="AX3427" s="14" t="s">
        <v>81</v>
      </c>
      <c r="AY3427" s="272" t="s">
        <v>215</v>
      </c>
    </row>
    <row r="3428" s="13" customFormat="1">
      <c r="A3428" s="13"/>
      <c r="B3428" s="252"/>
      <c r="C3428" s="253"/>
      <c r="D3428" s="233" t="s">
        <v>364</v>
      </c>
      <c r="E3428" s="254" t="s">
        <v>1</v>
      </c>
      <c r="F3428" s="255" t="s">
        <v>1141</v>
      </c>
      <c r="G3428" s="253"/>
      <c r="H3428" s="254" t="s">
        <v>1</v>
      </c>
      <c r="I3428" s="256"/>
      <c r="J3428" s="253"/>
      <c r="K3428" s="253"/>
      <c r="L3428" s="257"/>
      <c r="M3428" s="258"/>
      <c r="N3428" s="259"/>
      <c r="O3428" s="259"/>
      <c r="P3428" s="259"/>
      <c r="Q3428" s="259"/>
      <c r="R3428" s="259"/>
      <c r="S3428" s="259"/>
      <c r="T3428" s="260"/>
      <c r="U3428" s="13"/>
      <c r="V3428" s="13"/>
      <c r="W3428" s="13"/>
      <c r="X3428" s="13"/>
      <c r="Y3428" s="13"/>
      <c r="Z3428" s="13"/>
      <c r="AA3428" s="13"/>
      <c r="AB3428" s="13"/>
      <c r="AC3428" s="13"/>
      <c r="AD3428" s="13"/>
      <c r="AE3428" s="13"/>
      <c r="AT3428" s="261" t="s">
        <v>364</v>
      </c>
      <c r="AU3428" s="261" t="s">
        <v>90</v>
      </c>
      <c r="AV3428" s="13" t="s">
        <v>88</v>
      </c>
      <c r="AW3428" s="13" t="s">
        <v>36</v>
      </c>
      <c r="AX3428" s="13" t="s">
        <v>81</v>
      </c>
      <c r="AY3428" s="261" t="s">
        <v>215</v>
      </c>
    </row>
    <row r="3429" s="14" customFormat="1">
      <c r="A3429" s="14"/>
      <c r="B3429" s="262"/>
      <c r="C3429" s="263"/>
      <c r="D3429" s="233" t="s">
        <v>364</v>
      </c>
      <c r="E3429" s="264" t="s">
        <v>1</v>
      </c>
      <c r="F3429" s="265" t="s">
        <v>1945</v>
      </c>
      <c r="G3429" s="263"/>
      <c r="H3429" s="266">
        <v>7.5</v>
      </c>
      <c r="I3429" s="267"/>
      <c r="J3429" s="263"/>
      <c r="K3429" s="263"/>
      <c r="L3429" s="268"/>
      <c r="M3429" s="269"/>
      <c r="N3429" s="270"/>
      <c r="O3429" s="270"/>
      <c r="P3429" s="270"/>
      <c r="Q3429" s="270"/>
      <c r="R3429" s="270"/>
      <c r="S3429" s="270"/>
      <c r="T3429" s="271"/>
      <c r="U3429" s="14"/>
      <c r="V3429" s="14"/>
      <c r="W3429" s="14"/>
      <c r="X3429" s="14"/>
      <c r="Y3429" s="14"/>
      <c r="Z3429" s="14"/>
      <c r="AA3429" s="14"/>
      <c r="AB3429" s="14"/>
      <c r="AC3429" s="14"/>
      <c r="AD3429" s="14"/>
      <c r="AE3429" s="14"/>
      <c r="AT3429" s="272" t="s">
        <v>364</v>
      </c>
      <c r="AU3429" s="272" t="s">
        <v>90</v>
      </c>
      <c r="AV3429" s="14" t="s">
        <v>90</v>
      </c>
      <c r="AW3429" s="14" t="s">
        <v>36</v>
      </c>
      <c r="AX3429" s="14" t="s">
        <v>81</v>
      </c>
      <c r="AY3429" s="272" t="s">
        <v>215</v>
      </c>
    </row>
    <row r="3430" s="13" customFormat="1">
      <c r="A3430" s="13"/>
      <c r="B3430" s="252"/>
      <c r="C3430" s="253"/>
      <c r="D3430" s="233" t="s">
        <v>364</v>
      </c>
      <c r="E3430" s="254" t="s">
        <v>1</v>
      </c>
      <c r="F3430" s="255" t="s">
        <v>1143</v>
      </c>
      <c r="G3430" s="253"/>
      <c r="H3430" s="254" t="s">
        <v>1</v>
      </c>
      <c r="I3430" s="256"/>
      <c r="J3430" s="253"/>
      <c r="K3430" s="253"/>
      <c r="L3430" s="257"/>
      <c r="M3430" s="258"/>
      <c r="N3430" s="259"/>
      <c r="O3430" s="259"/>
      <c r="P3430" s="259"/>
      <c r="Q3430" s="259"/>
      <c r="R3430" s="259"/>
      <c r="S3430" s="259"/>
      <c r="T3430" s="260"/>
      <c r="U3430" s="13"/>
      <c r="V3430" s="13"/>
      <c r="W3430" s="13"/>
      <c r="X3430" s="13"/>
      <c r="Y3430" s="13"/>
      <c r="Z3430" s="13"/>
      <c r="AA3430" s="13"/>
      <c r="AB3430" s="13"/>
      <c r="AC3430" s="13"/>
      <c r="AD3430" s="13"/>
      <c r="AE3430" s="13"/>
      <c r="AT3430" s="261" t="s">
        <v>364</v>
      </c>
      <c r="AU3430" s="261" t="s">
        <v>90</v>
      </c>
      <c r="AV3430" s="13" t="s">
        <v>88</v>
      </c>
      <c r="AW3430" s="13" t="s">
        <v>36</v>
      </c>
      <c r="AX3430" s="13" t="s">
        <v>81</v>
      </c>
      <c r="AY3430" s="261" t="s">
        <v>215</v>
      </c>
    </row>
    <row r="3431" s="14" customFormat="1">
      <c r="A3431" s="14"/>
      <c r="B3431" s="262"/>
      <c r="C3431" s="263"/>
      <c r="D3431" s="233" t="s">
        <v>364</v>
      </c>
      <c r="E3431" s="264" t="s">
        <v>1</v>
      </c>
      <c r="F3431" s="265" t="s">
        <v>1946</v>
      </c>
      <c r="G3431" s="263"/>
      <c r="H3431" s="266">
        <v>7.5999999999999996</v>
      </c>
      <c r="I3431" s="267"/>
      <c r="J3431" s="263"/>
      <c r="K3431" s="263"/>
      <c r="L3431" s="268"/>
      <c r="M3431" s="269"/>
      <c r="N3431" s="270"/>
      <c r="O3431" s="270"/>
      <c r="P3431" s="270"/>
      <c r="Q3431" s="270"/>
      <c r="R3431" s="270"/>
      <c r="S3431" s="270"/>
      <c r="T3431" s="271"/>
      <c r="U3431" s="14"/>
      <c r="V3431" s="14"/>
      <c r="W3431" s="14"/>
      <c r="X3431" s="14"/>
      <c r="Y3431" s="14"/>
      <c r="Z3431" s="14"/>
      <c r="AA3431" s="14"/>
      <c r="AB3431" s="14"/>
      <c r="AC3431" s="14"/>
      <c r="AD3431" s="14"/>
      <c r="AE3431" s="14"/>
      <c r="AT3431" s="272" t="s">
        <v>364</v>
      </c>
      <c r="AU3431" s="272" t="s">
        <v>90</v>
      </c>
      <c r="AV3431" s="14" t="s">
        <v>90</v>
      </c>
      <c r="AW3431" s="14" t="s">
        <v>36</v>
      </c>
      <c r="AX3431" s="14" t="s">
        <v>81</v>
      </c>
      <c r="AY3431" s="272" t="s">
        <v>215</v>
      </c>
    </row>
    <row r="3432" s="13" customFormat="1">
      <c r="A3432" s="13"/>
      <c r="B3432" s="252"/>
      <c r="C3432" s="253"/>
      <c r="D3432" s="233" t="s">
        <v>364</v>
      </c>
      <c r="E3432" s="254" t="s">
        <v>1</v>
      </c>
      <c r="F3432" s="255" t="s">
        <v>1510</v>
      </c>
      <c r="G3432" s="253"/>
      <c r="H3432" s="254" t="s">
        <v>1</v>
      </c>
      <c r="I3432" s="256"/>
      <c r="J3432" s="253"/>
      <c r="K3432" s="253"/>
      <c r="L3432" s="257"/>
      <c r="M3432" s="258"/>
      <c r="N3432" s="259"/>
      <c r="O3432" s="259"/>
      <c r="P3432" s="259"/>
      <c r="Q3432" s="259"/>
      <c r="R3432" s="259"/>
      <c r="S3432" s="259"/>
      <c r="T3432" s="260"/>
      <c r="U3432" s="13"/>
      <c r="V3432" s="13"/>
      <c r="W3432" s="13"/>
      <c r="X3432" s="13"/>
      <c r="Y3432" s="13"/>
      <c r="Z3432" s="13"/>
      <c r="AA3432" s="13"/>
      <c r="AB3432" s="13"/>
      <c r="AC3432" s="13"/>
      <c r="AD3432" s="13"/>
      <c r="AE3432" s="13"/>
      <c r="AT3432" s="261" t="s">
        <v>364</v>
      </c>
      <c r="AU3432" s="261" t="s">
        <v>90</v>
      </c>
      <c r="AV3432" s="13" t="s">
        <v>88</v>
      </c>
      <c r="AW3432" s="13" t="s">
        <v>36</v>
      </c>
      <c r="AX3432" s="13" t="s">
        <v>81</v>
      </c>
      <c r="AY3432" s="261" t="s">
        <v>215</v>
      </c>
    </row>
    <row r="3433" s="14" customFormat="1">
      <c r="A3433" s="14"/>
      <c r="B3433" s="262"/>
      <c r="C3433" s="263"/>
      <c r="D3433" s="233" t="s">
        <v>364</v>
      </c>
      <c r="E3433" s="264" t="s">
        <v>1</v>
      </c>
      <c r="F3433" s="265" t="s">
        <v>1947</v>
      </c>
      <c r="G3433" s="263"/>
      <c r="H3433" s="266">
        <v>6.2999999999999998</v>
      </c>
      <c r="I3433" s="267"/>
      <c r="J3433" s="263"/>
      <c r="K3433" s="263"/>
      <c r="L3433" s="268"/>
      <c r="M3433" s="269"/>
      <c r="N3433" s="270"/>
      <c r="O3433" s="270"/>
      <c r="P3433" s="270"/>
      <c r="Q3433" s="270"/>
      <c r="R3433" s="270"/>
      <c r="S3433" s="270"/>
      <c r="T3433" s="271"/>
      <c r="U3433" s="14"/>
      <c r="V3433" s="14"/>
      <c r="W3433" s="14"/>
      <c r="X3433" s="14"/>
      <c r="Y3433" s="14"/>
      <c r="Z3433" s="14"/>
      <c r="AA3433" s="14"/>
      <c r="AB3433" s="14"/>
      <c r="AC3433" s="14"/>
      <c r="AD3433" s="14"/>
      <c r="AE3433" s="14"/>
      <c r="AT3433" s="272" t="s">
        <v>364</v>
      </c>
      <c r="AU3433" s="272" t="s">
        <v>90</v>
      </c>
      <c r="AV3433" s="14" t="s">
        <v>90</v>
      </c>
      <c r="AW3433" s="14" t="s">
        <v>36</v>
      </c>
      <c r="AX3433" s="14" t="s">
        <v>81</v>
      </c>
      <c r="AY3433" s="272" t="s">
        <v>215</v>
      </c>
    </row>
    <row r="3434" s="16" customFormat="1">
      <c r="A3434" s="16"/>
      <c r="B3434" s="284"/>
      <c r="C3434" s="285"/>
      <c r="D3434" s="233" t="s">
        <v>364</v>
      </c>
      <c r="E3434" s="286" t="s">
        <v>1</v>
      </c>
      <c r="F3434" s="287" t="s">
        <v>403</v>
      </c>
      <c r="G3434" s="285"/>
      <c r="H3434" s="288">
        <v>42.5</v>
      </c>
      <c r="I3434" s="289"/>
      <c r="J3434" s="285"/>
      <c r="K3434" s="285"/>
      <c r="L3434" s="290"/>
      <c r="M3434" s="291"/>
      <c r="N3434" s="292"/>
      <c r="O3434" s="292"/>
      <c r="P3434" s="292"/>
      <c r="Q3434" s="292"/>
      <c r="R3434" s="292"/>
      <c r="S3434" s="292"/>
      <c r="T3434" s="293"/>
      <c r="U3434" s="16"/>
      <c r="V3434" s="16"/>
      <c r="W3434" s="16"/>
      <c r="X3434" s="16"/>
      <c r="Y3434" s="16"/>
      <c r="Z3434" s="16"/>
      <c r="AA3434" s="16"/>
      <c r="AB3434" s="16"/>
      <c r="AC3434" s="16"/>
      <c r="AD3434" s="16"/>
      <c r="AE3434" s="16"/>
      <c r="AT3434" s="294" t="s">
        <v>364</v>
      </c>
      <c r="AU3434" s="294" t="s">
        <v>90</v>
      </c>
      <c r="AV3434" s="16" t="s">
        <v>227</v>
      </c>
      <c r="AW3434" s="16" t="s">
        <v>36</v>
      </c>
      <c r="AX3434" s="16" t="s">
        <v>81</v>
      </c>
      <c r="AY3434" s="294" t="s">
        <v>215</v>
      </c>
    </row>
    <row r="3435" s="13" customFormat="1">
      <c r="A3435" s="13"/>
      <c r="B3435" s="252"/>
      <c r="C3435" s="253"/>
      <c r="D3435" s="233" t="s">
        <v>364</v>
      </c>
      <c r="E3435" s="254" t="s">
        <v>1</v>
      </c>
      <c r="F3435" s="255" t="s">
        <v>3455</v>
      </c>
      <c r="G3435" s="253"/>
      <c r="H3435" s="254" t="s">
        <v>1</v>
      </c>
      <c r="I3435" s="256"/>
      <c r="J3435" s="253"/>
      <c r="K3435" s="253"/>
      <c r="L3435" s="257"/>
      <c r="M3435" s="258"/>
      <c r="N3435" s="259"/>
      <c r="O3435" s="259"/>
      <c r="P3435" s="259"/>
      <c r="Q3435" s="259"/>
      <c r="R3435" s="259"/>
      <c r="S3435" s="259"/>
      <c r="T3435" s="260"/>
      <c r="U3435" s="13"/>
      <c r="V3435" s="13"/>
      <c r="W3435" s="13"/>
      <c r="X3435" s="13"/>
      <c r="Y3435" s="13"/>
      <c r="Z3435" s="13"/>
      <c r="AA3435" s="13"/>
      <c r="AB3435" s="13"/>
      <c r="AC3435" s="13"/>
      <c r="AD3435" s="13"/>
      <c r="AE3435" s="13"/>
      <c r="AT3435" s="261" t="s">
        <v>364</v>
      </c>
      <c r="AU3435" s="261" t="s">
        <v>90</v>
      </c>
      <c r="AV3435" s="13" t="s">
        <v>88</v>
      </c>
      <c r="AW3435" s="13" t="s">
        <v>36</v>
      </c>
      <c r="AX3435" s="13" t="s">
        <v>81</v>
      </c>
      <c r="AY3435" s="261" t="s">
        <v>215</v>
      </c>
    </row>
    <row r="3436" s="13" customFormat="1">
      <c r="A3436" s="13"/>
      <c r="B3436" s="252"/>
      <c r="C3436" s="253"/>
      <c r="D3436" s="233" t="s">
        <v>364</v>
      </c>
      <c r="E3436" s="254" t="s">
        <v>1</v>
      </c>
      <c r="F3436" s="255" t="s">
        <v>1144</v>
      </c>
      <c r="G3436" s="253"/>
      <c r="H3436" s="254" t="s">
        <v>1</v>
      </c>
      <c r="I3436" s="256"/>
      <c r="J3436" s="253"/>
      <c r="K3436" s="253"/>
      <c r="L3436" s="257"/>
      <c r="M3436" s="258"/>
      <c r="N3436" s="259"/>
      <c r="O3436" s="259"/>
      <c r="P3436" s="259"/>
      <c r="Q3436" s="259"/>
      <c r="R3436" s="259"/>
      <c r="S3436" s="259"/>
      <c r="T3436" s="260"/>
      <c r="U3436" s="13"/>
      <c r="V3436" s="13"/>
      <c r="W3436" s="13"/>
      <c r="X3436" s="13"/>
      <c r="Y3436" s="13"/>
      <c r="Z3436" s="13"/>
      <c r="AA3436" s="13"/>
      <c r="AB3436" s="13"/>
      <c r="AC3436" s="13"/>
      <c r="AD3436" s="13"/>
      <c r="AE3436" s="13"/>
      <c r="AT3436" s="261" t="s">
        <v>364</v>
      </c>
      <c r="AU3436" s="261" t="s">
        <v>90</v>
      </c>
      <c r="AV3436" s="13" t="s">
        <v>88</v>
      </c>
      <c r="AW3436" s="13" t="s">
        <v>36</v>
      </c>
      <c r="AX3436" s="13" t="s">
        <v>81</v>
      </c>
      <c r="AY3436" s="261" t="s">
        <v>215</v>
      </c>
    </row>
    <row r="3437" s="14" customFormat="1">
      <c r="A3437" s="14"/>
      <c r="B3437" s="262"/>
      <c r="C3437" s="263"/>
      <c r="D3437" s="233" t="s">
        <v>364</v>
      </c>
      <c r="E3437" s="264" t="s">
        <v>1</v>
      </c>
      <c r="F3437" s="265" t="s">
        <v>1951</v>
      </c>
      <c r="G3437" s="263"/>
      <c r="H3437" s="266">
        <v>10.5</v>
      </c>
      <c r="I3437" s="267"/>
      <c r="J3437" s="263"/>
      <c r="K3437" s="263"/>
      <c r="L3437" s="268"/>
      <c r="M3437" s="269"/>
      <c r="N3437" s="270"/>
      <c r="O3437" s="270"/>
      <c r="P3437" s="270"/>
      <c r="Q3437" s="270"/>
      <c r="R3437" s="270"/>
      <c r="S3437" s="270"/>
      <c r="T3437" s="271"/>
      <c r="U3437" s="14"/>
      <c r="V3437" s="14"/>
      <c r="W3437" s="14"/>
      <c r="X3437" s="14"/>
      <c r="Y3437" s="14"/>
      <c r="Z3437" s="14"/>
      <c r="AA3437" s="14"/>
      <c r="AB3437" s="14"/>
      <c r="AC3437" s="14"/>
      <c r="AD3437" s="14"/>
      <c r="AE3437" s="14"/>
      <c r="AT3437" s="272" t="s">
        <v>364</v>
      </c>
      <c r="AU3437" s="272" t="s">
        <v>90</v>
      </c>
      <c r="AV3437" s="14" t="s">
        <v>90</v>
      </c>
      <c r="AW3437" s="14" t="s">
        <v>36</v>
      </c>
      <c r="AX3437" s="14" t="s">
        <v>81</v>
      </c>
      <c r="AY3437" s="272" t="s">
        <v>215</v>
      </c>
    </row>
    <row r="3438" s="13" customFormat="1">
      <c r="A3438" s="13"/>
      <c r="B3438" s="252"/>
      <c r="C3438" s="253"/>
      <c r="D3438" s="233" t="s">
        <v>364</v>
      </c>
      <c r="E3438" s="254" t="s">
        <v>1</v>
      </c>
      <c r="F3438" s="255" t="s">
        <v>1520</v>
      </c>
      <c r="G3438" s="253"/>
      <c r="H3438" s="254" t="s">
        <v>1</v>
      </c>
      <c r="I3438" s="256"/>
      <c r="J3438" s="253"/>
      <c r="K3438" s="253"/>
      <c r="L3438" s="257"/>
      <c r="M3438" s="258"/>
      <c r="N3438" s="259"/>
      <c r="O3438" s="259"/>
      <c r="P3438" s="259"/>
      <c r="Q3438" s="259"/>
      <c r="R3438" s="259"/>
      <c r="S3438" s="259"/>
      <c r="T3438" s="260"/>
      <c r="U3438" s="13"/>
      <c r="V3438" s="13"/>
      <c r="W3438" s="13"/>
      <c r="X3438" s="13"/>
      <c r="Y3438" s="13"/>
      <c r="Z3438" s="13"/>
      <c r="AA3438" s="13"/>
      <c r="AB3438" s="13"/>
      <c r="AC3438" s="13"/>
      <c r="AD3438" s="13"/>
      <c r="AE3438" s="13"/>
      <c r="AT3438" s="261" t="s">
        <v>364</v>
      </c>
      <c r="AU3438" s="261" t="s">
        <v>90</v>
      </c>
      <c r="AV3438" s="13" t="s">
        <v>88</v>
      </c>
      <c r="AW3438" s="13" t="s">
        <v>36</v>
      </c>
      <c r="AX3438" s="13" t="s">
        <v>81</v>
      </c>
      <c r="AY3438" s="261" t="s">
        <v>215</v>
      </c>
    </row>
    <row r="3439" s="14" customFormat="1">
      <c r="A3439" s="14"/>
      <c r="B3439" s="262"/>
      <c r="C3439" s="263"/>
      <c r="D3439" s="233" t="s">
        <v>364</v>
      </c>
      <c r="E3439" s="264" t="s">
        <v>1</v>
      </c>
      <c r="F3439" s="265" t="s">
        <v>1952</v>
      </c>
      <c r="G3439" s="263"/>
      <c r="H3439" s="266">
        <v>12.390000000000001</v>
      </c>
      <c r="I3439" s="267"/>
      <c r="J3439" s="263"/>
      <c r="K3439" s="263"/>
      <c r="L3439" s="268"/>
      <c r="M3439" s="269"/>
      <c r="N3439" s="270"/>
      <c r="O3439" s="270"/>
      <c r="P3439" s="270"/>
      <c r="Q3439" s="270"/>
      <c r="R3439" s="270"/>
      <c r="S3439" s="270"/>
      <c r="T3439" s="271"/>
      <c r="U3439" s="14"/>
      <c r="V3439" s="14"/>
      <c r="W3439" s="14"/>
      <c r="X3439" s="14"/>
      <c r="Y3439" s="14"/>
      <c r="Z3439" s="14"/>
      <c r="AA3439" s="14"/>
      <c r="AB3439" s="14"/>
      <c r="AC3439" s="14"/>
      <c r="AD3439" s="14"/>
      <c r="AE3439" s="14"/>
      <c r="AT3439" s="272" t="s">
        <v>364</v>
      </c>
      <c r="AU3439" s="272" t="s">
        <v>90</v>
      </c>
      <c r="AV3439" s="14" t="s">
        <v>90</v>
      </c>
      <c r="AW3439" s="14" t="s">
        <v>36</v>
      </c>
      <c r="AX3439" s="14" t="s">
        <v>81</v>
      </c>
      <c r="AY3439" s="272" t="s">
        <v>215</v>
      </c>
    </row>
    <row r="3440" s="13" customFormat="1">
      <c r="A3440" s="13"/>
      <c r="B3440" s="252"/>
      <c r="C3440" s="253"/>
      <c r="D3440" s="233" t="s">
        <v>364</v>
      </c>
      <c r="E3440" s="254" t="s">
        <v>1</v>
      </c>
      <c r="F3440" s="255" t="s">
        <v>1529</v>
      </c>
      <c r="G3440" s="253"/>
      <c r="H3440" s="254" t="s">
        <v>1</v>
      </c>
      <c r="I3440" s="256"/>
      <c r="J3440" s="253"/>
      <c r="K3440" s="253"/>
      <c r="L3440" s="257"/>
      <c r="M3440" s="258"/>
      <c r="N3440" s="259"/>
      <c r="O3440" s="259"/>
      <c r="P3440" s="259"/>
      <c r="Q3440" s="259"/>
      <c r="R3440" s="259"/>
      <c r="S3440" s="259"/>
      <c r="T3440" s="260"/>
      <c r="U3440" s="13"/>
      <c r="V3440" s="13"/>
      <c r="W3440" s="13"/>
      <c r="X3440" s="13"/>
      <c r="Y3440" s="13"/>
      <c r="Z3440" s="13"/>
      <c r="AA3440" s="13"/>
      <c r="AB3440" s="13"/>
      <c r="AC3440" s="13"/>
      <c r="AD3440" s="13"/>
      <c r="AE3440" s="13"/>
      <c r="AT3440" s="261" t="s">
        <v>364</v>
      </c>
      <c r="AU3440" s="261" t="s">
        <v>90</v>
      </c>
      <c r="AV3440" s="13" t="s">
        <v>88</v>
      </c>
      <c r="AW3440" s="13" t="s">
        <v>36</v>
      </c>
      <c r="AX3440" s="13" t="s">
        <v>81</v>
      </c>
      <c r="AY3440" s="261" t="s">
        <v>215</v>
      </c>
    </row>
    <row r="3441" s="14" customFormat="1">
      <c r="A3441" s="14"/>
      <c r="B3441" s="262"/>
      <c r="C3441" s="263"/>
      <c r="D3441" s="233" t="s">
        <v>364</v>
      </c>
      <c r="E3441" s="264" t="s">
        <v>1</v>
      </c>
      <c r="F3441" s="265" t="s">
        <v>1956</v>
      </c>
      <c r="G3441" s="263"/>
      <c r="H3441" s="266">
        <v>6.9000000000000004</v>
      </c>
      <c r="I3441" s="267"/>
      <c r="J3441" s="263"/>
      <c r="K3441" s="263"/>
      <c r="L3441" s="268"/>
      <c r="M3441" s="269"/>
      <c r="N3441" s="270"/>
      <c r="O3441" s="270"/>
      <c r="P3441" s="270"/>
      <c r="Q3441" s="270"/>
      <c r="R3441" s="270"/>
      <c r="S3441" s="270"/>
      <c r="T3441" s="271"/>
      <c r="U3441" s="14"/>
      <c r="V3441" s="14"/>
      <c r="W3441" s="14"/>
      <c r="X3441" s="14"/>
      <c r="Y3441" s="14"/>
      <c r="Z3441" s="14"/>
      <c r="AA3441" s="14"/>
      <c r="AB3441" s="14"/>
      <c r="AC3441" s="14"/>
      <c r="AD3441" s="14"/>
      <c r="AE3441" s="14"/>
      <c r="AT3441" s="272" t="s">
        <v>364</v>
      </c>
      <c r="AU3441" s="272" t="s">
        <v>90</v>
      </c>
      <c r="AV3441" s="14" t="s">
        <v>90</v>
      </c>
      <c r="AW3441" s="14" t="s">
        <v>36</v>
      </c>
      <c r="AX3441" s="14" t="s">
        <v>81</v>
      </c>
      <c r="AY3441" s="272" t="s">
        <v>215</v>
      </c>
    </row>
    <row r="3442" s="13" customFormat="1">
      <c r="A3442" s="13"/>
      <c r="B3442" s="252"/>
      <c r="C3442" s="253"/>
      <c r="D3442" s="233" t="s">
        <v>364</v>
      </c>
      <c r="E3442" s="254" t="s">
        <v>1</v>
      </c>
      <c r="F3442" s="255" t="s">
        <v>1531</v>
      </c>
      <c r="G3442" s="253"/>
      <c r="H3442" s="254" t="s">
        <v>1</v>
      </c>
      <c r="I3442" s="256"/>
      <c r="J3442" s="253"/>
      <c r="K3442" s="253"/>
      <c r="L3442" s="257"/>
      <c r="M3442" s="258"/>
      <c r="N3442" s="259"/>
      <c r="O3442" s="259"/>
      <c r="P3442" s="259"/>
      <c r="Q3442" s="259"/>
      <c r="R3442" s="259"/>
      <c r="S3442" s="259"/>
      <c r="T3442" s="260"/>
      <c r="U3442" s="13"/>
      <c r="V3442" s="13"/>
      <c r="W3442" s="13"/>
      <c r="X3442" s="13"/>
      <c r="Y3442" s="13"/>
      <c r="Z3442" s="13"/>
      <c r="AA3442" s="13"/>
      <c r="AB3442" s="13"/>
      <c r="AC3442" s="13"/>
      <c r="AD3442" s="13"/>
      <c r="AE3442" s="13"/>
      <c r="AT3442" s="261" t="s">
        <v>364</v>
      </c>
      <c r="AU3442" s="261" t="s">
        <v>90</v>
      </c>
      <c r="AV3442" s="13" t="s">
        <v>88</v>
      </c>
      <c r="AW3442" s="13" t="s">
        <v>36</v>
      </c>
      <c r="AX3442" s="13" t="s">
        <v>81</v>
      </c>
      <c r="AY3442" s="261" t="s">
        <v>215</v>
      </c>
    </row>
    <row r="3443" s="14" customFormat="1">
      <c r="A3443" s="14"/>
      <c r="B3443" s="262"/>
      <c r="C3443" s="263"/>
      <c r="D3443" s="233" t="s">
        <v>364</v>
      </c>
      <c r="E3443" s="264" t="s">
        <v>1</v>
      </c>
      <c r="F3443" s="265" t="s">
        <v>1957</v>
      </c>
      <c r="G3443" s="263"/>
      <c r="H3443" s="266">
        <v>5.4000000000000004</v>
      </c>
      <c r="I3443" s="267"/>
      <c r="J3443" s="263"/>
      <c r="K3443" s="263"/>
      <c r="L3443" s="268"/>
      <c r="M3443" s="269"/>
      <c r="N3443" s="270"/>
      <c r="O3443" s="270"/>
      <c r="P3443" s="270"/>
      <c r="Q3443" s="270"/>
      <c r="R3443" s="270"/>
      <c r="S3443" s="270"/>
      <c r="T3443" s="271"/>
      <c r="U3443" s="14"/>
      <c r="V3443" s="14"/>
      <c r="W3443" s="14"/>
      <c r="X3443" s="14"/>
      <c r="Y3443" s="14"/>
      <c r="Z3443" s="14"/>
      <c r="AA3443" s="14"/>
      <c r="AB3443" s="14"/>
      <c r="AC3443" s="14"/>
      <c r="AD3443" s="14"/>
      <c r="AE3443" s="14"/>
      <c r="AT3443" s="272" t="s">
        <v>364</v>
      </c>
      <c r="AU3443" s="272" t="s">
        <v>90</v>
      </c>
      <c r="AV3443" s="14" t="s">
        <v>90</v>
      </c>
      <c r="AW3443" s="14" t="s">
        <v>36</v>
      </c>
      <c r="AX3443" s="14" t="s">
        <v>81</v>
      </c>
      <c r="AY3443" s="272" t="s">
        <v>215</v>
      </c>
    </row>
    <row r="3444" s="13" customFormat="1">
      <c r="A3444" s="13"/>
      <c r="B3444" s="252"/>
      <c r="C3444" s="253"/>
      <c r="D3444" s="233" t="s">
        <v>364</v>
      </c>
      <c r="E3444" s="254" t="s">
        <v>1</v>
      </c>
      <c r="F3444" s="255" t="s">
        <v>1534</v>
      </c>
      <c r="G3444" s="253"/>
      <c r="H3444" s="254" t="s">
        <v>1</v>
      </c>
      <c r="I3444" s="256"/>
      <c r="J3444" s="253"/>
      <c r="K3444" s="253"/>
      <c r="L3444" s="257"/>
      <c r="M3444" s="258"/>
      <c r="N3444" s="259"/>
      <c r="O3444" s="259"/>
      <c r="P3444" s="259"/>
      <c r="Q3444" s="259"/>
      <c r="R3444" s="259"/>
      <c r="S3444" s="259"/>
      <c r="T3444" s="260"/>
      <c r="U3444" s="13"/>
      <c r="V3444" s="13"/>
      <c r="W3444" s="13"/>
      <c r="X3444" s="13"/>
      <c r="Y3444" s="13"/>
      <c r="Z3444" s="13"/>
      <c r="AA3444" s="13"/>
      <c r="AB3444" s="13"/>
      <c r="AC3444" s="13"/>
      <c r="AD3444" s="13"/>
      <c r="AE3444" s="13"/>
      <c r="AT3444" s="261" t="s">
        <v>364</v>
      </c>
      <c r="AU3444" s="261" t="s">
        <v>90</v>
      </c>
      <c r="AV3444" s="13" t="s">
        <v>88</v>
      </c>
      <c r="AW3444" s="13" t="s">
        <v>36</v>
      </c>
      <c r="AX3444" s="13" t="s">
        <v>81</v>
      </c>
      <c r="AY3444" s="261" t="s">
        <v>215</v>
      </c>
    </row>
    <row r="3445" s="14" customFormat="1">
      <c r="A3445" s="14"/>
      <c r="B3445" s="262"/>
      <c r="C3445" s="263"/>
      <c r="D3445" s="233" t="s">
        <v>364</v>
      </c>
      <c r="E3445" s="264" t="s">
        <v>1</v>
      </c>
      <c r="F3445" s="265" t="s">
        <v>1957</v>
      </c>
      <c r="G3445" s="263"/>
      <c r="H3445" s="266">
        <v>5.4000000000000004</v>
      </c>
      <c r="I3445" s="267"/>
      <c r="J3445" s="263"/>
      <c r="K3445" s="263"/>
      <c r="L3445" s="268"/>
      <c r="M3445" s="269"/>
      <c r="N3445" s="270"/>
      <c r="O3445" s="270"/>
      <c r="P3445" s="270"/>
      <c r="Q3445" s="270"/>
      <c r="R3445" s="270"/>
      <c r="S3445" s="270"/>
      <c r="T3445" s="271"/>
      <c r="U3445" s="14"/>
      <c r="V3445" s="14"/>
      <c r="W3445" s="14"/>
      <c r="X3445" s="14"/>
      <c r="Y3445" s="14"/>
      <c r="Z3445" s="14"/>
      <c r="AA3445" s="14"/>
      <c r="AB3445" s="14"/>
      <c r="AC3445" s="14"/>
      <c r="AD3445" s="14"/>
      <c r="AE3445" s="14"/>
      <c r="AT3445" s="272" t="s">
        <v>364</v>
      </c>
      <c r="AU3445" s="272" t="s">
        <v>90</v>
      </c>
      <c r="AV3445" s="14" t="s">
        <v>90</v>
      </c>
      <c r="AW3445" s="14" t="s">
        <v>36</v>
      </c>
      <c r="AX3445" s="14" t="s">
        <v>81</v>
      </c>
      <c r="AY3445" s="272" t="s">
        <v>215</v>
      </c>
    </row>
    <row r="3446" s="13" customFormat="1">
      <c r="A3446" s="13"/>
      <c r="B3446" s="252"/>
      <c r="C3446" s="253"/>
      <c r="D3446" s="233" t="s">
        <v>364</v>
      </c>
      <c r="E3446" s="254" t="s">
        <v>1</v>
      </c>
      <c r="F3446" s="255" t="s">
        <v>1535</v>
      </c>
      <c r="G3446" s="253"/>
      <c r="H3446" s="254" t="s">
        <v>1</v>
      </c>
      <c r="I3446" s="256"/>
      <c r="J3446" s="253"/>
      <c r="K3446" s="253"/>
      <c r="L3446" s="257"/>
      <c r="M3446" s="258"/>
      <c r="N3446" s="259"/>
      <c r="O3446" s="259"/>
      <c r="P3446" s="259"/>
      <c r="Q3446" s="259"/>
      <c r="R3446" s="259"/>
      <c r="S3446" s="259"/>
      <c r="T3446" s="260"/>
      <c r="U3446" s="13"/>
      <c r="V3446" s="13"/>
      <c r="W3446" s="13"/>
      <c r="X3446" s="13"/>
      <c r="Y3446" s="13"/>
      <c r="Z3446" s="13"/>
      <c r="AA3446" s="13"/>
      <c r="AB3446" s="13"/>
      <c r="AC3446" s="13"/>
      <c r="AD3446" s="13"/>
      <c r="AE3446" s="13"/>
      <c r="AT3446" s="261" t="s">
        <v>364</v>
      </c>
      <c r="AU3446" s="261" t="s">
        <v>90</v>
      </c>
      <c r="AV3446" s="13" t="s">
        <v>88</v>
      </c>
      <c r="AW3446" s="13" t="s">
        <v>36</v>
      </c>
      <c r="AX3446" s="13" t="s">
        <v>81</v>
      </c>
      <c r="AY3446" s="261" t="s">
        <v>215</v>
      </c>
    </row>
    <row r="3447" s="14" customFormat="1">
      <c r="A3447" s="14"/>
      <c r="B3447" s="262"/>
      <c r="C3447" s="263"/>
      <c r="D3447" s="233" t="s">
        <v>364</v>
      </c>
      <c r="E3447" s="264" t="s">
        <v>1</v>
      </c>
      <c r="F3447" s="265" t="s">
        <v>1958</v>
      </c>
      <c r="G3447" s="263"/>
      <c r="H3447" s="266">
        <v>9.5999999999999996</v>
      </c>
      <c r="I3447" s="267"/>
      <c r="J3447" s="263"/>
      <c r="K3447" s="263"/>
      <c r="L3447" s="268"/>
      <c r="M3447" s="269"/>
      <c r="N3447" s="270"/>
      <c r="O3447" s="270"/>
      <c r="P3447" s="270"/>
      <c r="Q3447" s="270"/>
      <c r="R3447" s="270"/>
      <c r="S3447" s="270"/>
      <c r="T3447" s="271"/>
      <c r="U3447" s="14"/>
      <c r="V3447" s="14"/>
      <c r="W3447" s="14"/>
      <c r="X3447" s="14"/>
      <c r="Y3447" s="14"/>
      <c r="Z3447" s="14"/>
      <c r="AA3447" s="14"/>
      <c r="AB3447" s="14"/>
      <c r="AC3447" s="14"/>
      <c r="AD3447" s="14"/>
      <c r="AE3447" s="14"/>
      <c r="AT3447" s="272" t="s">
        <v>364</v>
      </c>
      <c r="AU3447" s="272" t="s">
        <v>90</v>
      </c>
      <c r="AV3447" s="14" t="s">
        <v>90</v>
      </c>
      <c r="AW3447" s="14" t="s">
        <v>36</v>
      </c>
      <c r="AX3447" s="14" t="s">
        <v>81</v>
      </c>
      <c r="AY3447" s="272" t="s">
        <v>215</v>
      </c>
    </row>
    <row r="3448" s="13" customFormat="1">
      <c r="A3448" s="13"/>
      <c r="B3448" s="252"/>
      <c r="C3448" s="253"/>
      <c r="D3448" s="233" t="s">
        <v>364</v>
      </c>
      <c r="E3448" s="254" t="s">
        <v>1</v>
      </c>
      <c r="F3448" s="255" t="s">
        <v>1148</v>
      </c>
      <c r="G3448" s="253"/>
      <c r="H3448" s="254" t="s">
        <v>1</v>
      </c>
      <c r="I3448" s="256"/>
      <c r="J3448" s="253"/>
      <c r="K3448" s="253"/>
      <c r="L3448" s="257"/>
      <c r="M3448" s="258"/>
      <c r="N3448" s="259"/>
      <c r="O3448" s="259"/>
      <c r="P3448" s="259"/>
      <c r="Q3448" s="259"/>
      <c r="R3448" s="259"/>
      <c r="S3448" s="259"/>
      <c r="T3448" s="260"/>
      <c r="U3448" s="13"/>
      <c r="V3448" s="13"/>
      <c r="W3448" s="13"/>
      <c r="X3448" s="13"/>
      <c r="Y3448" s="13"/>
      <c r="Z3448" s="13"/>
      <c r="AA3448" s="13"/>
      <c r="AB3448" s="13"/>
      <c r="AC3448" s="13"/>
      <c r="AD3448" s="13"/>
      <c r="AE3448" s="13"/>
      <c r="AT3448" s="261" t="s">
        <v>364</v>
      </c>
      <c r="AU3448" s="261" t="s">
        <v>90</v>
      </c>
      <c r="AV3448" s="13" t="s">
        <v>88</v>
      </c>
      <c r="AW3448" s="13" t="s">
        <v>36</v>
      </c>
      <c r="AX3448" s="13" t="s">
        <v>81</v>
      </c>
      <c r="AY3448" s="261" t="s">
        <v>215</v>
      </c>
    </row>
    <row r="3449" s="14" customFormat="1">
      <c r="A3449" s="14"/>
      <c r="B3449" s="262"/>
      <c r="C3449" s="263"/>
      <c r="D3449" s="233" t="s">
        <v>364</v>
      </c>
      <c r="E3449" s="264" t="s">
        <v>1</v>
      </c>
      <c r="F3449" s="265" t="s">
        <v>1959</v>
      </c>
      <c r="G3449" s="263"/>
      <c r="H3449" s="266">
        <v>10.1</v>
      </c>
      <c r="I3449" s="267"/>
      <c r="J3449" s="263"/>
      <c r="K3449" s="263"/>
      <c r="L3449" s="268"/>
      <c r="M3449" s="269"/>
      <c r="N3449" s="270"/>
      <c r="O3449" s="270"/>
      <c r="P3449" s="270"/>
      <c r="Q3449" s="270"/>
      <c r="R3449" s="270"/>
      <c r="S3449" s="270"/>
      <c r="T3449" s="271"/>
      <c r="U3449" s="14"/>
      <c r="V3449" s="14"/>
      <c r="W3449" s="14"/>
      <c r="X3449" s="14"/>
      <c r="Y3449" s="14"/>
      <c r="Z3449" s="14"/>
      <c r="AA3449" s="14"/>
      <c r="AB3449" s="14"/>
      <c r="AC3449" s="14"/>
      <c r="AD3449" s="14"/>
      <c r="AE3449" s="14"/>
      <c r="AT3449" s="272" t="s">
        <v>364</v>
      </c>
      <c r="AU3449" s="272" t="s">
        <v>90</v>
      </c>
      <c r="AV3449" s="14" t="s">
        <v>90</v>
      </c>
      <c r="AW3449" s="14" t="s">
        <v>36</v>
      </c>
      <c r="AX3449" s="14" t="s">
        <v>81</v>
      </c>
      <c r="AY3449" s="272" t="s">
        <v>215</v>
      </c>
    </row>
    <row r="3450" s="13" customFormat="1">
      <c r="A3450" s="13"/>
      <c r="B3450" s="252"/>
      <c r="C3450" s="253"/>
      <c r="D3450" s="233" t="s">
        <v>364</v>
      </c>
      <c r="E3450" s="254" t="s">
        <v>1</v>
      </c>
      <c r="F3450" s="255" t="s">
        <v>1538</v>
      </c>
      <c r="G3450" s="253"/>
      <c r="H3450" s="254" t="s">
        <v>1</v>
      </c>
      <c r="I3450" s="256"/>
      <c r="J3450" s="253"/>
      <c r="K3450" s="253"/>
      <c r="L3450" s="257"/>
      <c r="M3450" s="258"/>
      <c r="N3450" s="259"/>
      <c r="O3450" s="259"/>
      <c r="P3450" s="259"/>
      <c r="Q3450" s="259"/>
      <c r="R3450" s="259"/>
      <c r="S3450" s="259"/>
      <c r="T3450" s="260"/>
      <c r="U3450" s="13"/>
      <c r="V3450" s="13"/>
      <c r="W3450" s="13"/>
      <c r="X3450" s="13"/>
      <c r="Y3450" s="13"/>
      <c r="Z3450" s="13"/>
      <c r="AA3450" s="13"/>
      <c r="AB3450" s="13"/>
      <c r="AC3450" s="13"/>
      <c r="AD3450" s="13"/>
      <c r="AE3450" s="13"/>
      <c r="AT3450" s="261" t="s">
        <v>364</v>
      </c>
      <c r="AU3450" s="261" t="s">
        <v>90</v>
      </c>
      <c r="AV3450" s="13" t="s">
        <v>88</v>
      </c>
      <c r="AW3450" s="13" t="s">
        <v>36</v>
      </c>
      <c r="AX3450" s="13" t="s">
        <v>81</v>
      </c>
      <c r="AY3450" s="261" t="s">
        <v>215</v>
      </c>
    </row>
    <row r="3451" s="14" customFormat="1">
      <c r="A3451" s="14"/>
      <c r="B3451" s="262"/>
      <c r="C3451" s="263"/>
      <c r="D3451" s="233" t="s">
        <v>364</v>
      </c>
      <c r="E3451" s="264" t="s">
        <v>1</v>
      </c>
      <c r="F3451" s="265" t="s">
        <v>1960</v>
      </c>
      <c r="G3451" s="263"/>
      <c r="H3451" s="266">
        <v>5.2000000000000002</v>
      </c>
      <c r="I3451" s="267"/>
      <c r="J3451" s="263"/>
      <c r="K3451" s="263"/>
      <c r="L3451" s="268"/>
      <c r="M3451" s="269"/>
      <c r="N3451" s="270"/>
      <c r="O3451" s="270"/>
      <c r="P3451" s="270"/>
      <c r="Q3451" s="270"/>
      <c r="R3451" s="270"/>
      <c r="S3451" s="270"/>
      <c r="T3451" s="271"/>
      <c r="U3451" s="14"/>
      <c r="V3451" s="14"/>
      <c r="W3451" s="14"/>
      <c r="X3451" s="14"/>
      <c r="Y3451" s="14"/>
      <c r="Z3451" s="14"/>
      <c r="AA3451" s="14"/>
      <c r="AB3451" s="14"/>
      <c r="AC3451" s="14"/>
      <c r="AD3451" s="14"/>
      <c r="AE3451" s="14"/>
      <c r="AT3451" s="272" t="s">
        <v>364</v>
      </c>
      <c r="AU3451" s="272" t="s">
        <v>90</v>
      </c>
      <c r="AV3451" s="14" t="s">
        <v>90</v>
      </c>
      <c r="AW3451" s="14" t="s">
        <v>36</v>
      </c>
      <c r="AX3451" s="14" t="s">
        <v>81</v>
      </c>
      <c r="AY3451" s="272" t="s">
        <v>215</v>
      </c>
    </row>
    <row r="3452" s="13" customFormat="1">
      <c r="A3452" s="13"/>
      <c r="B3452" s="252"/>
      <c r="C3452" s="253"/>
      <c r="D3452" s="233" t="s">
        <v>364</v>
      </c>
      <c r="E3452" s="254" t="s">
        <v>1</v>
      </c>
      <c r="F3452" s="255" t="s">
        <v>1540</v>
      </c>
      <c r="G3452" s="253"/>
      <c r="H3452" s="254" t="s">
        <v>1</v>
      </c>
      <c r="I3452" s="256"/>
      <c r="J3452" s="253"/>
      <c r="K3452" s="253"/>
      <c r="L3452" s="257"/>
      <c r="M3452" s="258"/>
      <c r="N3452" s="259"/>
      <c r="O3452" s="259"/>
      <c r="P3452" s="259"/>
      <c r="Q3452" s="259"/>
      <c r="R3452" s="259"/>
      <c r="S3452" s="259"/>
      <c r="T3452" s="260"/>
      <c r="U3452" s="13"/>
      <c r="V3452" s="13"/>
      <c r="W3452" s="13"/>
      <c r="X3452" s="13"/>
      <c r="Y3452" s="13"/>
      <c r="Z3452" s="13"/>
      <c r="AA3452" s="13"/>
      <c r="AB3452" s="13"/>
      <c r="AC3452" s="13"/>
      <c r="AD3452" s="13"/>
      <c r="AE3452" s="13"/>
      <c r="AT3452" s="261" t="s">
        <v>364</v>
      </c>
      <c r="AU3452" s="261" t="s">
        <v>90</v>
      </c>
      <c r="AV3452" s="13" t="s">
        <v>88</v>
      </c>
      <c r="AW3452" s="13" t="s">
        <v>36</v>
      </c>
      <c r="AX3452" s="13" t="s">
        <v>81</v>
      </c>
      <c r="AY3452" s="261" t="s">
        <v>215</v>
      </c>
    </row>
    <row r="3453" s="14" customFormat="1">
      <c r="A3453" s="14"/>
      <c r="B3453" s="262"/>
      <c r="C3453" s="263"/>
      <c r="D3453" s="233" t="s">
        <v>364</v>
      </c>
      <c r="E3453" s="264" t="s">
        <v>1</v>
      </c>
      <c r="F3453" s="265" t="s">
        <v>1960</v>
      </c>
      <c r="G3453" s="263"/>
      <c r="H3453" s="266">
        <v>5.2000000000000002</v>
      </c>
      <c r="I3453" s="267"/>
      <c r="J3453" s="263"/>
      <c r="K3453" s="263"/>
      <c r="L3453" s="268"/>
      <c r="M3453" s="269"/>
      <c r="N3453" s="270"/>
      <c r="O3453" s="270"/>
      <c r="P3453" s="270"/>
      <c r="Q3453" s="270"/>
      <c r="R3453" s="270"/>
      <c r="S3453" s="270"/>
      <c r="T3453" s="271"/>
      <c r="U3453" s="14"/>
      <c r="V3453" s="14"/>
      <c r="W3453" s="14"/>
      <c r="X3453" s="14"/>
      <c r="Y3453" s="14"/>
      <c r="Z3453" s="14"/>
      <c r="AA3453" s="14"/>
      <c r="AB3453" s="14"/>
      <c r="AC3453" s="14"/>
      <c r="AD3453" s="14"/>
      <c r="AE3453" s="14"/>
      <c r="AT3453" s="272" t="s">
        <v>364</v>
      </c>
      <c r="AU3453" s="272" t="s">
        <v>90</v>
      </c>
      <c r="AV3453" s="14" t="s">
        <v>90</v>
      </c>
      <c r="AW3453" s="14" t="s">
        <v>36</v>
      </c>
      <c r="AX3453" s="14" t="s">
        <v>81</v>
      </c>
      <c r="AY3453" s="272" t="s">
        <v>215</v>
      </c>
    </row>
    <row r="3454" s="16" customFormat="1">
      <c r="A3454" s="16"/>
      <c r="B3454" s="284"/>
      <c r="C3454" s="285"/>
      <c r="D3454" s="233" t="s">
        <v>364</v>
      </c>
      <c r="E3454" s="286" t="s">
        <v>1</v>
      </c>
      <c r="F3454" s="287" t="s">
        <v>403</v>
      </c>
      <c r="G3454" s="285"/>
      <c r="H3454" s="288">
        <v>70.689999999999998</v>
      </c>
      <c r="I3454" s="289"/>
      <c r="J3454" s="285"/>
      <c r="K3454" s="285"/>
      <c r="L3454" s="290"/>
      <c r="M3454" s="291"/>
      <c r="N3454" s="292"/>
      <c r="O3454" s="292"/>
      <c r="P3454" s="292"/>
      <c r="Q3454" s="292"/>
      <c r="R3454" s="292"/>
      <c r="S3454" s="292"/>
      <c r="T3454" s="293"/>
      <c r="U3454" s="16"/>
      <c r="V3454" s="16"/>
      <c r="W3454" s="16"/>
      <c r="X3454" s="16"/>
      <c r="Y3454" s="16"/>
      <c r="Z3454" s="16"/>
      <c r="AA3454" s="16"/>
      <c r="AB3454" s="16"/>
      <c r="AC3454" s="16"/>
      <c r="AD3454" s="16"/>
      <c r="AE3454" s="16"/>
      <c r="AT3454" s="294" t="s">
        <v>364</v>
      </c>
      <c r="AU3454" s="294" t="s">
        <v>90</v>
      </c>
      <c r="AV3454" s="16" t="s">
        <v>227</v>
      </c>
      <c r="AW3454" s="16" t="s">
        <v>36</v>
      </c>
      <c r="AX3454" s="16" t="s">
        <v>81</v>
      </c>
      <c r="AY3454" s="294" t="s">
        <v>215</v>
      </c>
    </row>
    <row r="3455" s="15" customFormat="1">
      <c r="A3455" s="15"/>
      <c r="B3455" s="273"/>
      <c r="C3455" s="274"/>
      <c r="D3455" s="233" t="s">
        <v>364</v>
      </c>
      <c r="E3455" s="275" t="s">
        <v>1</v>
      </c>
      <c r="F3455" s="276" t="s">
        <v>368</v>
      </c>
      <c r="G3455" s="274"/>
      <c r="H3455" s="277">
        <v>113.19</v>
      </c>
      <c r="I3455" s="278"/>
      <c r="J3455" s="274"/>
      <c r="K3455" s="274"/>
      <c r="L3455" s="279"/>
      <c r="M3455" s="280"/>
      <c r="N3455" s="281"/>
      <c r="O3455" s="281"/>
      <c r="P3455" s="281"/>
      <c r="Q3455" s="281"/>
      <c r="R3455" s="281"/>
      <c r="S3455" s="281"/>
      <c r="T3455" s="282"/>
      <c r="U3455" s="15"/>
      <c r="V3455" s="15"/>
      <c r="W3455" s="15"/>
      <c r="X3455" s="15"/>
      <c r="Y3455" s="15"/>
      <c r="Z3455" s="15"/>
      <c r="AA3455" s="15"/>
      <c r="AB3455" s="15"/>
      <c r="AC3455" s="15"/>
      <c r="AD3455" s="15"/>
      <c r="AE3455" s="15"/>
      <c r="AT3455" s="283" t="s">
        <v>364</v>
      </c>
      <c r="AU3455" s="283" t="s">
        <v>90</v>
      </c>
      <c r="AV3455" s="15" t="s">
        <v>214</v>
      </c>
      <c r="AW3455" s="15" t="s">
        <v>36</v>
      </c>
      <c r="AX3455" s="15" t="s">
        <v>88</v>
      </c>
      <c r="AY3455" s="283" t="s">
        <v>215</v>
      </c>
    </row>
    <row r="3456" s="2" customFormat="1" ht="16.5" customHeight="1">
      <c r="A3456" s="39"/>
      <c r="B3456" s="40"/>
      <c r="C3456" s="220" t="s">
        <v>3456</v>
      </c>
      <c r="D3456" s="220" t="s">
        <v>216</v>
      </c>
      <c r="E3456" s="221" t="s">
        <v>3457</v>
      </c>
      <c r="F3456" s="222" t="s">
        <v>3458</v>
      </c>
      <c r="G3456" s="223" t="s">
        <v>716</v>
      </c>
      <c r="H3456" s="224">
        <v>61</v>
      </c>
      <c r="I3456" s="225"/>
      <c r="J3456" s="226">
        <f>ROUND(I3456*H3456,2)</f>
        <v>0</v>
      </c>
      <c r="K3456" s="222" t="s">
        <v>359</v>
      </c>
      <c r="L3456" s="45"/>
      <c r="M3456" s="227" t="s">
        <v>1</v>
      </c>
      <c r="N3456" s="228" t="s">
        <v>46</v>
      </c>
      <c r="O3456" s="92"/>
      <c r="P3456" s="229">
        <f>O3456*H3456</f>
        <v>0</v>
      </c>
      <c r="Q3456" s="229">
        <v>0.00021000000000000001</v>
      </c>
      <c r="R3456" s="229">
        <f>Q3456*H3456</f>
        <v>0.01281</v>
      </c>
      <c r="S3456" s="229">
        <v>0</v>
      </c>
      <c r="T3456" s="230">
        <f>S3456*H3456</f>
        <v>0</v>
      </c>
      <c r="U3456" s="39"/>
      <c r="V3456" s="39"/>
      <c r="W3456" s="39"/>
      <c r="X3456" s="39"/>
      <c r="Y3456" s="39"/>
      <c r="Z3456" s="39"/>
      <c r="AA3456" s="39"/>
      <c r="AB3456" s="39"/>
      <c r="AC3456" s="39"/>
      <c r="AD3456" s="39"/>
      <c r="AE3456" s="39"/>
      <c r="AR3456" s="231" t="s">
        <v>291</v>
      </c>
      <c r="AT3456" s="231" t="s">
        <v>216</v>
      </c>
      <c r="AU3456" s="231" t="s">
        <v>90</v>
      </c>
      <c r="AY3456" s="18" t="s">
        <v>215</v>
      </c>
      <c r="BE3456" s="232">
        <f>IF(N3456="základní",J3456,0)</f>
        <v>0</v>
      </c>
      <c r="BF3456" s="232">
        <f>IF(N3456="snížená",J3456,0)</f>
        <v>0</v>
      </c>
      <c r="BG3456" s="232">
        <f>IF(N3456="zákl. přenesená",J3456,0)</f>
        <v>0</v>
      </c>
      <c r="BH3456" s="232">
        <f>IF(N3456="sníž. přenesená",J3456,0)</f>
        <v>0</v>
      </c>
      <c r="BI3456" s="232">
        <f>IF(N3456="nulová",J3456,0)</f>
        <v>0</v>
      </c>
      <c r="BJ3456" s="18" t="s">
        <v>88</v>
      </c>
      <c r="BK3456" s="232">
        <f>ROUND(I3456*H3456,2)</f>
        <v>0</v>
      </c>
      <c r="BL3456" s="18" t="s">
        <v>291</v>
      </c>
      <c r="BM3456" s="231" t="s">
        <v>3459</v>
      </c>
    </row>
    <row r="3457" s="2" customFormat="1">
      <c r="A3457" s="39"/>
      <c r="B3457" s="40"/>
      <c r="C3457" s="41"/>
      <c r="D3457" s="233" t="s">
        <v>221</v>
      </c>
      <c r="E3457" s="41"/>
      <c r="F3457" s="234" t="s">
        <v>3460</v>
      </c>
      <c r="G3457" s="41"/>
      <c r="H3457" s="41"/>
      <c r="I3457" s="235"/>
      <c r="J3457" s="41"/>
      <c r="K3457" s="41"/>
      <c r="L3457" s="45"/>
      <c r="M3457" s="236"/>
      <c r="N3457" s="237"/>
      <c r="O3457" s="92"/>
      <c r="P3457" s="92"/>
      <c r="Q3457" s="92"/>
      <c r="R3457" s="92"/>
      <c r="S3457" s="92"/>
      <c r="T3457" s="93"/>
      <c r="U3457" s="39"/>
      <c r="V3457" s="39"/>
      <c r="W3457" s="39"/>
      <c r="X3457" s="39"/>
      <c r="Y3457" s="39"/>
      <c r="Z3457" s="39"/>
      <c r="AA3457" s="39"/>
      <c r="AB3457" s="39"/>
      <c r="AC3457" s="39"/>
      <c r="AD3457" s="39"/>
      <c r="AE3457" s="39"/>
      <c r="AT3457" s="18" t="s">
        <v>221</v>
      </c>
      <c r="AU3457" s="18" t="s">
        <v>90</v>
      </c>
    </row>
    <row r="3458" s="2" customFormat="1">
      <c r="A3458" s="39"/>
      <c r="B3458" s="40"/>
      <c r="C3458" s="41"/>
      <c r="D3458" s="250" t="s">
        <v>362</v>
      </c>
      <c r="E3458" s="41"/>
      <c r="F3458" s="251" t="s">
        <v>3461</v>
      </c>
      <c r="G3458" s="41"/>
      <c r="H3458" s="41"/>
      <c r="I3458" s="235"/>
      <c r="J3458" s="41"/>
      <c r="K3458" s="41"/>
      <c r="L3458" s="45"/>
      <c r="M3458" s="236"/>
      <c r="N3458" s="237"/>
      <c r="O3458" s="92"/>
      <c r="P3458" s="92"/>
      <c r="Q3458" s="92"/>
      <c r="R3458" s="92"/>
      <c r="S3458" s="92"/>
      <c r="T3458" s="93"/>
      <c r="U3458" s="39"/>
      <c r="V3458" s="39"/>
      <c r="W3458" s="39"/>
      <c r="X3458" s="39"/>
      <c r="Y3458" s="39"/>
      <c r="Z3458" s="39"/>
      <c r="AA3458" s="39"/>
      <c r="AB3458" s="39"/>
      <c r="AC3458" s="39"/>
      <c r="AD3458" s="39"/>
      <c r="AE3458" s="39"/>
      <c r="AT3458" s="18" t="s">
        <v>362</v>
      </c>
      <c r="AU3458" s="18" t="s">
        <v>90</v>
      </c>
    </row>
    <row r="3459" s="13" customFormat="1">
      <c r="A3459" s="13"/>
      <c r="B3459" s="252"/>
      <c r="C3459" s="253"/>
      <c r="D3459" s="233" t="s">
        <v>364</v>
      </c>
      <c r="E3459" s="254" t="s">
        <v>1</v>
      </c>
      <c r="F3459" s="255" t="s">
        <v>3454</v>
      </c>
      <c r="G3459" s="253"/>
      <c r="H3459" s="254" t="s">
        <v>1</v>
      </c>
      <c r="I3459" s="256"/>
      <c r="J3459" s="253"/>
      <c r="K3459" s="253"/>
      <c r="L3459" s="257"/>
      <c r="M3459" s="258"/>
      <c r="N3459" s="259"/>
      <c r="O3459" s="259"/>
      <c r="P3459" s="259"/>
      <c r="Q3459" s="259"/>
      <c r="R3459" s="259"/>
      <c r="S3459" s="259"/>
      <c r="T3459" s="260"/>
      <c r="U3459" s="13"/>
      <c r="V3459" s="13"/>
      <c r="W3459" s="13"/>
      <c r="X3459" s="13"/>
      <c r="Y3459" s="13"/>
      <c r="Z3459" s="13"/>
      <c r="AA3459" s="13"/>
      <c r="AB3459" s="13"/>
      <c r="AC3459" s="13"/>
      <c r="AD3459" s="13"/>
      <c r="AE3459" s="13"/>
      <c r="AT3459" s="261" t="s">
        <v>364</v>
      </c>
      <c r="AU3459" s="261" t="s">
        <v>90</v>
      </c>
      <c r="AV3459" s="13" t="s">
        <v>88</v>
      </c>
      <c r="AW3459" s="13" t="s">
        <v>36</v>
      </c>
      <c r="AX3459" s="13" t="s">
        <v>81</v>
      </c>
      <c r="AY3459" s="261" t="s">
        <v>215</v>
      </c>
    </row>
    <row r="3460" s="13" customFormat="1">
      <c r="A3460" s="13"/>
      <c r="B3460" s="252"/>
      <c r="C3460" s="253"/>
      <c r="D3460" s="233" t="s">
        <v>364</v>
      </c>
      <c r="E3460" s="254" t="s">
        <v>1</v>
      </c>
      <c r="F3460" s="255" t="s">
        <v>1137</v>
      </c>
      <c r="G3460" s="253"/>
      <c r="H3460" s="254" t="s">
        <v>1</v>
      </c>
      <c r="I3460" s="256"/>
      <c r="J3460" s="253"/>
      <c r="K3460" s="253"/>
      <c r="L3460" s="257"/>
      <c r="M3460" s="258"/>
      <c r="N3460" s="259"/>
      <c r="O3460" s="259"/>
      <c r="P3460" s="259"/>
      <c r="Q3460" s="259"/>
      <c r="R3460" s="259"/>
      <c r="S3460" s="259"/>
      <c r="T3460" s="260"/>
      <c r="U3460" s="13"/>
      <c r="V3460" s="13"/>
      <c r="W3460" s="13"/>
      <c r="X3460" s="13"/>
      <c r="Y3460" s="13"/>
      <c r="Z3460" s="13"/>
      <c r="AA3460" s="13"/>
      <c r="AB3460" s="13"/>
      <c r="AC3460" s="13"/>
      <c r="AD3460" s="13"/>
      <c r="AE3460" s="13"/>
      <c r="AT3460" s="261" t="s">
        <v>364</v>
      </c>
      <c r="AU3460" s="261" t="s">
        <v>90</v>
      </c>
      <c r="AV3460" s="13" t="s">
        <v>88</v>
      </c>
      <c r="AW3460" s="13" t="s">
        <v>36</v>
      </c>
      <c r="AX3460" s="13" t="s">
        <v>81</v>
      </c>
      <c r="AY3460" s="261" t="s">
        <v>215</v>
      </c>
    </row>
    <row r="3461" s="14" customFormat="1">
      <c r="A3461" s="14"/>
      <c r="B3461" s="262"/>
      <c r="C3461" s="263"/>
      <c r="D3461" s="233" t="s">
        <v>364</v>
      </c>
      <c r="E3461" s="264" t="s">
        <v>1</v>
      </c>
      <c r="F3461" s="265" t="s">
        <v>214</v>
      </c>
      <c r="G3461" s="263"/>
      <c r="H3461" s="266">
        <v>4</v>
      </c>
      <c r="I3461" s="267"/>
      <c r="J3461" s="263"/>
      <c r="K3461" s="263"/>
      <c r="L3461" s="268"/>
      <c r="M3461" s="269"/>
      <c r="N3461" s="270"/>
      <c r="O3461" s="270"/>
      <c r="P3461" s="270"/>
      <c r="Q3461" s="270"/>
      <c r="R3461" s="270"/>
      <c r="S3461" s="270"/>
      <c r="T3461" s="271"/>
      <c r="U3461" s="14"/>
      <c r="V3461" s="14"/>
      <c r="W3461" s="14"/>
      <c r="X3461" s="14"/>
      <c r="Y3461" s="14"/>
      <c r="Z3461" s="14"/>
      <c r="AA3461" s="14"/>
      <c r="AB3461" s="14"/>
      <c r="AC3461" s="14"/>
      <c r="AD3461" s="14"/>
      <c r="AE3461" s="14"/>
      <c r="AT3461" s="272" t="s">
        <v>364</v>
      </c>
      <c r="AU3461" s="272" t="s">
        <v>90</v>
      </c>
      <c r="AV3461" s="14" t="s">
        <v>90</v>
      </c>
      <c r="AW3461" s="14" t="s">
        <v>36</v>
      </c>
      <c r="AX3461" s="14" t="s">
        <v>81</v>
      </c>
      <c r="AY3461" s="272" t="s">
        <v>215</v>
      </c>
    </row>
    <row r="3462" s="13" customFormat="1">
      <c r="A3462" s="13"/>
      <c r="B3462" s="252"/>
      <c r="C3462" s="253"/>
      <c r="D3462" s="233" t="s">
        <v>364</v>
      </c>
      <c r="E3462" s="254" t="s">
        <v>1</v>
      </c>
      <c r="F3462" s="255" t="s">
        <v>1139</v>
      </c>
      <c r="G3462" s="253"/>
      <c r="H3462" s="254" t="s">
        <v>1</v>
      </c>
      <c r="I3462" s="256"/>
      <c r="J3462" s="253"/>
      <c r="K3462" s="253"/>
      <c r="L3462" s="257"/>
      <c r="M3462" s="258"/>
      <c r="N3462" s="259"/>
      <c r="O3462" s="259"/>
      <c r="P3462" s="259"/>
      <c r="Q3462" s="259"/>
      <c r="R3462" s="259"/>
      <c r="S3462" s="259"/>
      <c r="T3462" s="260"/>
      <c r="U3462" s="13"/>
      <c r="V3462" s="13"/>
      <c r="W3462" s="13"/>
      <c r="X3462" s="13"/>
      <c r="Y3462" s="13"/>
      <c r="Z3462" s="13"/>
      <c r="AA3462" s="13"/>
      <c r="AB3462" s="13"/>
      <c r="AC3462" s="13"/>
      <c r="AD3462" s="13"/>
      <c r="AE3462" s="13"/>
      <c r="AT3462" s="261" t="s">
        <v>364</v>
      </c>
      <c r="AU3462" s="261" t="s">
        <v>90</v>
      </c>
      <c r="AV3462" s="13" t="s">
        <v>88</v>
      </c>
      <c r="AW3462" s="13" t="s">
        <v>36</v>
      </c>
      <c r="AX3462" s="13" t="s">
        <v>81</v>
      </c>
      <c r="AY3462" s="261" t="s">
        <v>215</v>
      </c>
    </row>
    <row r="3463" s="14" customFormat="1">
      <c r="A3463" s="14"/>
      <c r="B3463" s="262"/>
      <c r="C3463" s="263"/>
      <c r="D3463" s="233" t="s">
        <v>364</v>
      </c>
      <c r="E3463" s="264" t="s">
        <v>1</v>
      </c>
      <c r="F3463" s="265" t="s">
        <v>214</v>
      </c>
      <c r="G3463" s="263"/>
      <c r="H3463" s="266">
        <v>4</v>
      </c>
      <c r="I3463" s="267"/>
      <c r="J3463" s="263"/>
      <c r="K3463" s="263"/>
      <c r="L3463" s="268"/>
      <c r="M3463" s="269"/>
      <c r="N3463" s="270"/>
      <c r="O3463" s="270"/>
      <c r="P3463" s="270"/>
      <c r="Q3463" s="270"/>
      <c r="R3463" s="270"/>
      <c r="S3463" s="270"/>
      <c r="T3463" s="271"/>
      <c r="U3463" s="14"/>
      <c r="V3463" s="14"/>
      <c r="W3463" s="14"/>
      <c r="X3463" s="14"/>
      <c r="Y3463" s="14"/>
      <c r="Z3463" s="14"/>
      <c r="AA3463" s="14"/>
      <c r="AB3463" s="14"/>
      <c r="AC3463" s="14"/>
      <c r="AD3463" s="14"/>
      <c r="AE3463" s="14"/>
      <c r="AT3463" s="272" t="s">
        <v>364</v>
      </c>
      <c r="AU3463" s="272" t="s">
        <v>90</v>
      </c>
      <c r="AV3463" s="14" t="s">
        <v>90</v>
      </c>
      <c r="AW3463" s="14" t="s">
        <v>36</v>
      </c>
      <c r="AX3463" s="14" t="s">
        <v>81</v>
      </c>
      <c r="AY3463" s="272" t="s">
        <v>215</v>
      </c>
    </row>
    <row r="3464" s="13" customFormat="1">
      <c r="A3464" s="13"/>
      <c r="B3464" s="252"/>
      <c r="C3464" s="253"/>
      <c r="D3464" s="233" t="s">
        <v>364</v>
      </c>
      <c r="E3464" s="254" t="s">
        <v>1</v>
      </c>
      <c r="F3464" s="255" t="s">
        <v>1505</v>
      </c>
      <c r="G3464" s="253"/>
      <c r="H3464" s="254" t="s">
        <v>1</v>
      </c>
      <c r="I3464" s="256"/>
      <c r="J3464" s="253"/>
      <c r="K3464" s="253"/>
      <c r="L3464" s="257"/>
      <c r="M3464" s="258"/>
      <c r="N3464" s="259"/>
      <c r="O3464" s="259"/>
      <c r="P3464" s="259"/>
      <c r="Q3464" s="259"/>
      <c r="R3464" s="259"/>
      <c r="S3464" s="259"/>
      <c r="T3464" s="260"/>
      <c r="U3464" s="13"/>
      <c r="V3464" s="13"/>
      <c r="W3464" s="13"/>
      <c r="X3464" s="13"/>
      <c r="Y3464" s="13"/>
      <c r="Z3464" s="13"/>
      <c r="AA3464" s="13"/>
      <c r="AB3464" s="13"/>
      <c r="AC3464" s="13"/>
      <c r="AD3464" s="13"/>
      <c r="AE3464" s="13"/>
      <c r="AT3464" s="261" t="s">
        <v>364</v>
      </c>
      <c r="AU3464" s="261" t="s">
        <v>90</v>
      </c>
      <c r="AV3464" s="13" t="s">
        <v>88</v>
      </c>
      <c r="AW3464" s="13" t="s">
        <v>36</v>
      </c>
      <c r="AX3464" s="13" t="s">
        <v>81</v>
      </c>
      <c r="AY3464" s="261" t="s">
        <v>215</v>
      </c>
    </row>
    <row r="3465" s="14" customFormat="1">
      <c r="A3465" s="14"/>
      <c r="B3465" s="262"/>
      <c r="C3465" s="263"/>
      <c r="D3465" s="233" t="s">
        <v>364</v>
      </c>
      <c r="E3465" s="264" t="s">
        <v>1</v>
      </c>
      <c r="F3465" s="265" t="s">
        <v>214</v>
      </c>
      <c r="G3465" s="263"/>
      <c r="H3465" s="266">
        <v>4</v>
      </c>
      <c r="I3465" s="267"/>
      <c r="J3465" s="263"/>
      <c r="K3465" s="263"/>
      <c r="L3465" s="268"/>
      <c r="M3465" s="269"/>
      <c r="N3465" s="270"/>
      <c r="O3465" s="270"/>
      <c r="P3465" s="270"/>
      <c r="Q3465" s="270"/>
      <c r="R3465" s="270"/>
      <c r="S3465" s="270"/>
      <c r="T3465" s="271"/>
      <c r="U3465" s="14"/>
      <c r="V3465" s="14"/>
      <c r="W3465" s="14"/>
      <c r="X3465" s="14"/>
      <c r="Y3465" s="14"/>
      <c r="Z3465" s="14"/>
      <c r="AA3465" s="14"/>
      <c r="AB3465" s="14"/>
      <c r="AC3465" s="14"/>
      <c r="AD3465" s="14"/>
      <c r="AE3465" s="14"/>
      <c r="AT3465" s="272" t="s">
        <v>364</v>
      </c>
      <c r="AU3465" s="272" t="s">
        <v>90</v>
      </c>
      <c r="AV3465" s="14" t="s">
        <v>90</v>
      </c>
      <c r="AW3465" s="14" t="s">
        <v>36</v>
      </c>
      <c r="AX3465" s="14" t="s">
        <v>81</v>
      </c>
      <c r="AY3465" s="272" t="s">
        <v>215</v>
      </c>
    </row>
    <row r="3466" s="13" customFormat="1">
      <c r="A3466" s="13"/>
      <c r="B3466" s="252"/>
      <c r="C3466" s="253"/>
      <c r="D3466" s="233" t="s">
        <v>364</v>
      </c>
      <c r="E3466" s="254" t="s">
        <v>1</v>
      </c>
      <c r="F3466" s="255" t="s">
        <v>1141</v>
      </c>
      <c r="G3466" s="253"/>
      <c r="H3466" s="254" t="s">
        <v>1</v>
      </c>
      <c r="I3466" s="256"/>
      <c r="J3466" s="253"/>
      <c r="K3466" s="253"/>
      <c r="L3466" s="257"/>
      <c r="M3466" s="258"/>
      <c r="N3466" s="259"/>
      <c r="O3466" s="259"/>
      <c r="P3466" s="259"/>
      <c r="Q3466" s="259"/>
      <c r="R3466" s="259"/>
      <c r="S3466" s="259"/>
      <c r="T3466" s="260"/>
      <c r="U3466" s="13"/>
      <c r="V3466" s="13"/>
      <c r="W3466" s="13"/>
      <c r="X3466" s="13"/>
      <c r="Y3466" s="13"/>
      <c r="Z3466" s="13"/>
      <c r="AA3466" s="13"/>
      <c r="AB3466" s="13"/>
      <c r="AC3466" s="13"/>
      <c r="AD3466" s="13"/>
      <c r="AE3466" s="13"/>
      <c r="AT3466" s="261" t="s">
        <v>364</v>
      </c>
      <c r="AU3466" s="261" t="s">
        <v>90</v>
      </c>
      <c r="AV3466" s="13" t="s">
        <v>88</v>
      </c>
      <c r="AW3466" s="13" t="s">
        <v>36</v>
      </c>
      <c r="AX3466" s="13" t="s">
        <v>81</v>
      </c>
      <c r="AY3466" s="261" t="s">
        <v>215</v>
      </c>
    </row>
    <row r="3467" s="14" customFormat="1">
      <c r="A3467" s="14"/>
      <c r="B3467" s="262"/>
      <c r="C3467" s="263"/>
      <c r="D3467" s="233" t="s">
        <v>364</v>
      </c>
      <c r="E3467" s="264" t="s">
        <v>1</v>
      </c>
      <c r="F3467" s="265" t="s">
        <v>214</v>
      </c>
      <c r="G3467" s="263"/>
      <c r="H3467" s="266">
        <v>4</v>
      </c>
      <c r="I3467" s="267"/>
      <c r="J3467" s="263"/>
      <c r="K3467" s="263"/>
      <c r="L3467" s="268"/>
      <c r="M3467" s="269"/>
      <c r="N3467" s="270"/>
      <c r="O3467" s="270"/>
      <c r="P3467" s="270"/>
      <c r="Q3467" s="270"/>
      <c r="R3467" s="270"/>
      <c r="S3467" s="270"/>
      <c r="T3467" s="271"/>
      <c r="U3467" s="14"/>
      <c r="V3467" s="14"/>
      <c r="W3467" s="14"/>
      <c r="X3467" s="14"/>
      <c r="Y3467" s="14"/>
      <c r="Z3467" s="14"/>
      <c r="AA3467" s="14"/>
      <c r="AB3467" s="14"/>
      <c r="AC3467" s="14"/>
      <c r="AD3467" s="14"/>
      <c r="AE3467" s="14"/>
      <c r="AT3467" s="272" t="s">
        <v>364</v>
      </c>
      <c r="AU3467" s="272" t="s">
        <v>90</v>
      </c>
      <c r="AV3467" s="14" t="s">
        <v>90</v>
      </c>
      <c r="AW3467" s="14" t="s">
        <v>36</v>
      </c>
      <c r="AX3467" s="14" t="s">
        <v>81</v>
      </c>
      <c r="AY3467" s="272" t="s">
        <v>215</v>
      </c>
    </row>
    <row r="3468" s="13" customFormat="1">
      <c r="A3468" s="13"/>
      <c r="B3468" s="252"/>
      <c r="C3468" s="253"/>
      <c r="D3468" s="233" t="s">
        <v>364</v>
      </c>
      <c r="E3468" s="254" t="s">
        <v>1</v>
      </c>
      <c r="F3468" s="255" t="s">
        <v>1143</v>
      </c>
      <c r="G3468" s="253"/>
      <c r="H3468" s="254" t="s">
        <v>1</v>
      </c>
      <c r="I3468" s="256"/>
      <c r="J3468" s="253"/>
      <c r="K3468" s="253"/>
      <c r="L3468" s="257"/>
      <c r="M3468" s="258"/>
      <c r="N3468" s="259"/>
      <c r="O3468" s="259"/>
      <c r="P3468" s="259"/>
      <c r="Q3468" s="259"/>
      <c r="R3468" s="259"/>
      <c r="S3468" s="259"/>
      <c r="T3468" s="260"/>
      <c r="U3468" s="13"/>
      <c r="V3468" s="13"/>
      <c r="W3468" s="13"/>
      <c r="X3468" s="13"/>
      <c r="Y3468" s="13"/>
      <c r="Z3468" s="13"/>
      <c r="AA3468" s="13"/>
      <c r="AB3468" s="13"/>
      <c r="AC3468" s="13"/>
      <c r="AD3468" s="13"/>
      <c r="AE3468" s="13"/>
      <c r="AT3468" s="261" t="s">
        <v>364</v>
      </c>
      <c r="AU3468" s="261" t="s">
        <v>90</v>
      </c>
      <c r="AV3468" s="13" t="s">
        <v>88</v>
      </c>
      <c r="AW3468" s="13" t="s">
        <v>36</v>
      </c>
      <c r="AX3468" s="13" t="s">
        <v>81</v>
      </c>
      <c r="AY3468" s="261" t="s">
        <v>215</v>
      </c>
    </row>
    <row r="3469" s="14" customFormat="1">
      <c r="A3469" s="14"/>
      <c r="B3469" s="262"/>
      <c r="C3469" s="263"/>
      <c r="D3469" s="233" t="s">
        <v>364</v>
      </c>
      <c r="E3469" s="264" t="s">
        <v>1</v>
      </c>
      <c r="F3469" s="265" t="s">
        <v>214</v>
      </c>
      <c r="G3469" s="263"/>
      <c r="H3469" s="266">
        <v>4</v>
      </c>
      <c r="I3469" s="267"/>
      <c r="J3469" s="263"/>
      <c r="K3469" s="263"/>
      <c r="L3469" s="268"/>
      <c r="M3469" s="269"/>
      <c r="N3469" s="270"/>
      <c r="O3469" s="270"/>
      <c r="P3469" s="270"/>
      <c r="Q3469" s="270"/>
      <c r="R3469" s="270"/>
      <c r="S3469" s="270"/>
      <c r="T3469" s="271"/>
      <c r="U3469" s="14"/>
      <c r="V3469" s="14"/>
      <c r="W3469" s="14"/>
      <c r="X3469" s="14"/>
      <c r="Y3469" s="14"/>
      <c r="Z3469" s="14"/>
      <c r="AA3469" s="14"/>
      <c r="AB3469" s="14"/>
      <c r="AC3469" s="14"/>
      <c r="AD3469" s="14"/>
      <c r="AE3469" s="14"/>
      <c r="AT3469" s="272" t="s">
        <v>364</v>
      </c>
      <c r="AU3469" s="272" t="s">
        <v>90</v>
      </c>
      <c r="AV3469" s="14" t="s">
        <v>90</v>
      </c>
      <c r="AW3469" s="14" t="s">
        <v>36</v>
      </c>
      <c r="AX3469" s="14" t="s">
        <v>81</v>
      </c>
      <c r="AY3469" s="272" t="s">
        <v>215</v>
      </c>
    </row>
    <row r="3470" s="13" customFormat="1">
      <c r="A3470" s="13"/>
      <c r="B3470" s="252"/>
      <c r="C3470" s="253"/>
      <c r="D3470" s="233" t="s">
        <v>364</v>
      </c>
      <c r="E3470" s="254" t="s">
        <v>1</v>
      </c>
      <c r="F3470" s="255" t="s">
        <v>1510</v>
      </c>
      <c r="G3470" s="253"/>
      <c r="H3470" s="254" t="s">
        <v>1</v>
      </c>
      <c r="I3470" s="256"/>
      <c r="J3470" s="253"/>
      <c r="K3470" s="253"/>
      <c r="L3470" s="257"/>
      <c r="M3470" s="258"/>
      <c r="N3470" s="259"/>
      <c r="O3470" s="259"/>
      <c r="P3470" s="259"/>
      <c r="Q3470" s="259"/>
      <c r="R3470" s="259"/>
      <c r="S3470" s="259"/>
      <c r="T3470" s="260"/>
      <c r="U3470" s="13"/>
      <c r="V3470" s="13"/>
      <c r="W3470" s="13"/>
      <c r="X3470" s="13"/>
      <c r="Y3470" s="13"/>
      <c r="Z3470" s="13"/>
      <c r="AA3470" s="13"/>
      <c r="AB3470" s="13"/>
      <c r="AC3470" s="13"/>
      <c r="AD3470" s="13"/>
      <c r="AE3470" s="13"/>
      <c r="AT3470" s="261" t="s">
        <v>364</v>
      </c>
      <c r="AU3470" s="261" t="s">
        <v>90</v>
      </c>
      <c r="AV3470" s="13" t="s">
        <v>88</v>
      </c>
      <c r="AW3470" s="13" t="s">
        <v>36</v>
      </c>
      <c r="AX3470" s="13" t="s">
        <v>81</v>
      </c>
      <c r="AY3470" s="261" t="s">
        <v>215</v>
      </c>
    </row>
    <row r="3471" s="14" customFormat="1">
      <c r="A3471" s="14"/>
      <c r="B3471" s="262"/>
      <c r="C3471" s="263"/>
      <c r="D3471" s="233" t="s">
        <v>364</v>
      </c>
      <c r="E3471" s="264" t="s">
        <v>1</v>
      </c>
      <c r="F3471" s="265" t="s">
        <v>214</v>
      </c>
      <c r="G3471" s="263"/>
      <c r="H3471" s="266">
        <v>4</v>
      </c>
      <c r="I3471" s="267"/>
      <c r="J3471" s="263"/>
      <c r="K3471" s="263"/>
      <c r="L3471" s="268"/>
      <c r="M3471" s="269"/>
      <c r="N3471" s="270"/>
      <c r="O3471" s="270"/>
      <c r="P3471" s="270"/>
      <c r="Q3471" s="270"/>
      <c r="R3471" s="270"/>
      <c r="S3471" s="270"/>
      <c r="T3471" s="271"/>
      <c r="U3471" s="14"/>
      <c r="V3471" s="14"/>
      <c r="W3471" s="14"/>
      <c r="X3471" s="14"/>
      <c r="Y3471" s="14"/>
      <c r="Z3471" s="14"/>
      <c r="AA3471" s="14"/>
      <c r="AB3471" s="14"/>
      <c r="AC3471" s="14"/>
      <c r="AD3471" s="14"/>
      <c r="AE3471" s="14"/>
      <c r="AT3471" s="272" t="s">
        <v>364</v>
      </c>
      <c r="AU3471" s="272" t="s">
        <v>90</v>
      </c>
      <c r="AV3471" s="14" t="s">
        <v>90</v>
      </c>
      <c r="AW3471" s="14" t="s">
        <v>36</v>
      </c>
      <c r="AX3471" s="14" t="s">
        <v>81</v>
      </c>
      <c r="AY3471" s="272" t="s">
        <v>215</v>
      </c>
    </row>
    <row r="3472" s="16" customFormat="1">
      <c r="A3472" s="16"/>
      <c r="B3472" s="284"/>
      <c r="C3472" s="285"/>
      <c r="D3472" s="233" t="s">
        <v>364</v>
      </c>
      <c r="E3472" s="286" t="s">
        <v>1</v>
      </c>
      <c r="F3472" s="287" t="s">
        <v>403</v>
      </c>
      <c r="G3472" s="285"/>
      <c r="H3472" s="288">
        <v>24</v>
      </c>
      <c r="I3472" s="289"/>
      <c r="J3472" s="285"/>
      <c r="K3472" s="285"/>
      <c r="L3472" s="290"/>
      <c r="M3472" s="291"/>
      <c r="N3472" s="292"/>
      <c r="O3472" s="292"/>
      <c r="P3472" s="292"/>
      <c r="Q3472" s="292"/>
      <c r="R3472" s="292"/>
      <c r="S3472" s="292"/>
      <c r="T3472" s="293"/>
      <c r="U3472" s="16"/>
      <c r="V3472" s="16"/>
      <c r="W3472" s="16"/>
      <c r="X3472" s="16"/>
      <c r="Y3472" s="16"/>
      <c r="Z3472" s="16"/>
      <c r="AA3472" s="16"/>
      <c r="AB3472" s="16"/>
      <c r="AC3472" s="16"/>
      <c r="AD3472" s="16"/>
      <c r="AE3472" s="16"/>
      <c r="AT3472" s="294" t="s">
        <v>364</v>
      </c>
      <c r="AU3472" s="294" t="s">
        <v>90</v>
      </c>
      <c r="AV3472" s="16" t="s">
        <v>227</v>
      </c>
      <c r="AW3472" s="16" t="s">
        <v>36</v>
      </c>
      <c r="AX3472" s="16" t="s">
        <v>81</v>
      </c>
      <c r="AY3472" s="294" t="s">
        <v>215</v>
      </c>
    </row>
    <row r="3473" s="13" customFormat="1">
      <c r="A3473" s="13"/>
      <c r="B3473" s="252"/>
      <c r="C3473" s="253"/>
      <c r="D3473" s="233" t="s">
        <v>364</v>
      </c>
      <c r="E3473" s="254" t="s">
        <v>1</v>
      </c>
      <c r="F3473" s="255" t="s">
        <v>3455</v>
      </c>
      <c r="G3473" s="253"/>
      <c r="H3473" s="254" t="s">
        <v>1</v>
      </c>
      <c r="I3473" s="256"/>
      <c r="J3473" s="253"/>
      <c r="K3473" s="253"/>
      <c r="L3473" s="257"/>
      <c r="M3473" s="258"/>
      <c r="N3473" s="259"/>
      <c r="O3473" s="259"/>
      <c r="P3473" s="259"/>
      <c r="Q3473" s="259"/>
      <c r="R3473" s="259"/>
      <c r="S3473" s="259"/>
      <c r="T3473" s="260"/>
      <c r="U3473" s="13"/>
      <c r="V3473" s="13"/>
      <c r="W3473" s="13"/>
      <c r="X3473" s="13"/>
      <c r="Y3473" s="13"/>
      <c r="Z3473" s="13"/>
      <c r="AA3473" s="13"/>
      <c r="AB3473" s="13"/>
      <c r="AC3473" s="13"/>
      <c r="AD3473" s="13"/>
      <c r="AE3473" s="13"/>
      <c r="AT3473" s="261" t="s">
        <v>364</v>
      </c>
      <c r="AU3473" s="261" t="s">
        <v>90</v>
      </c>
      <c r="AV3473" s="13" t="s">
        <v>88</v>
      </c>
      <c r="AW3473" s="13" t="s">
        <v>36</v>
      </c>
      <c r="AX3473" s="13" t="s">
        <v>81</v>
      </c>
      <c r="AY3473" s="261" t="s">
        <v>215</v>
      </c>
    </row>
    <row r="3474" s="13" customFormat="1">
      <c r="A3474" s="13"/>
      <c r="B3474" s="252"/>
      <c r="C3474" s="253"/>
      <c r="D3474" s="233" t="s">
        <v>364</v>
      </c>
      <c r="E3474" s="254" t="s">
        <v>1</v>
      </c>
      <c r="F3474" s="255" t="s">
        <v>1144</v>
      </c>
      <c r="G3474" s="253"/>
      <c r="H3474" s="254" t="s">
        <v>1</v>
      </c>
      <c r="I3474" s="256"/>
      <c r="J3474" s="253"/>
      <c r="K3474" s="253"/>
      <c r="L3474" s="257"/>
      <c r="M3474" s="258"/>
      <c r="N3474" s="259"/>
      <c r="O3474" s="259"/>
      <c r="P3474" s="259"/>
      <c r="Q3474" s="259"/>
      <c r="R3474" s="259"/>
      <c r="S3474" s="259"/>
      <c r="T3474" s="260"/>
      <c r="U3474" s="13"/>
      <c r="V3474" s="13"/>
      <c r="W3474" s="13"/>
      <c r="X3474" s="13"/>
      <c r="Y3474" s="13"/>
      <c r="Z3474" s="13"/>
      <c r="AA3474" s="13"/>
      <c r="AB3474" s="13"/>
      <c r="AC3474" s="13"/>
      <c r="AD3474" s="13"/>
      <c r="AE3474" s="13"/>
      <c r="AT3474" s="261" t="s">
        <v>364</v>
      </c>
      <c r="AU3474" s="261" t="s">
        <v>90</v>
      </c>
      <c r="AV3474" s="13" t="s">
        <v>88</v>
      </c>
      <c r="AW3474" s="13" t="s">
        <v>36</v>
      </c>
      <c r="AX3474" s="13" t="s">
        <v>81</v>
      </c>
      <c r="AY3474" s="261" t="s">
        <v>215</v>
      </c>
    </row>
    <row r="3475" s="14" customFormat="1">
      <c r="A3475" s="14"/>
      <c r="B3475" s="262"/>
      <c r="C3475" s="263"/>
      <c r="D3475" s="233" t="s">
        <v>364</v>
      </c>
      <c r="E3475" s="264" t="s">
        <v>1</v>
      </c>
      <c r="F3475" s="265" t="s">
        <v>214</v>
      </c>
      <c r="G3475" s="263"/>
      <c r="H3475" s="266">
        <v>4</v>
      </c>
      <c r="I3475" s="267"/>
      <c r="J3475" s="263"/>
      <c r="K3475" s="263"/>
      <c r="L3475" s="268"/>
      <c r="M3475" s="269"/>
      <c r="N3475" s="270"/>
      <c r="O3475" s="270"/>
      <c r="P3475" s="270"/>
      <c r="Q3475" s="270"/>
      <c r="R3475" s="270"/>
      <c r="S3475" s="270"/>
      <c r="T3475" s="271"/>
      <c r="U3475" s="14"/>
      <c r="V3475" s="14"/>
      <c r="W3475" s="14"/>
      <c r="X3475" s="14"/>
      <c r="Y3475" s="14"/>
      <c r="Z3475" s="14"/>
      <c r="AA3475" s="14"/>
      <c r="AB3475" s="14"/>
      <c r="AC3475" s="14"/>
      <c r="AD3475" s="14"/>
      <c r="AE3475" s="14"/>
      <c r="AT3475" s="272" t="s">
        <v>364</v>
      </c>
      <c r="AU3475" s="272" t="s">
        <v>90</v>
      </c>
      <c r="AV3475" s="14" t="s">
        <v>90</v>
      </c>
      <c r="AW3475" s="14" t="s">
        <v>36</v>
      </c>
      <c r="AX3475" s="14" t="s">
        <v>81</v>
      </c>
      <c r="AY3475" s="272" t="s">
        <v>215</v>
      </c>
    </row>
    <row r="3476" s="13" customFormat="1">
      <c r="A3476" s="13"/>
      <c r="B3476" s="252"/>
      <c r="C3476" s="253"/>
      <c r="D3476" s="233" t="s">
        <v>364</v>
      </c>
      <c r="E3476" s="254" t="s">
        <v>1</v>
      </c>
      <c r="F3476" s="255" t="s">
        <v>1520</v>
      </c>
      <c r="G3476" s="253"/>
      <c r="H3476" s="254" t="s">
        <v>1</v>
      </c>
      <c r="I3476" s="256"/>
      <c r="J3476" s="253"/>
      <c r="K3476" s="253"/>
      <c r="L3476" s="257"/>
      <c r="M3476" s="258"/>
      <c r="N3476" s="259"/>
      <c r="O3476" s="259"/>
      <c r="P3476" s="259"/>
      <c r="Q3476" s="259"/>
      <c r="R3476" s="259"/>
      <c r="S3476" s="259"/>
      <c r="T3476" s="260"/>
      <c r="U3476" s="13"/>
      <c r="V3476" s="13"/>
      <c r="W3476" s="13"/>
      <c r="X3476" s="13"/>
      <c r="Y3476" s="13"/>
      <c r="Z3476" s="13"/>
      <c r="AA3476" s="13"/>
      <c r="AB3476" s="13"/>
      <c r="AC3476" s="13"/>
      <c r="AD3476" s="13"/>
      <c r="AE3476" s="13"/>
      <c r="AT3476" s="261" t="s">
        <v>364</v>
      </c>
      <c r="AU3476" s="261" t="s">
        <v>90</v>
      </c>
      <c r="AV3476" s="13" t="s">
        <v>88</v>
      </c>
      <c r="AW3476" s="13" t="s">
        <v>36</v>
      </c>
      <c r="AX3476" s="13" t="s">
        <v>81</v>
      </c>
      <c r="AY3476" s="261" t="s">
        <v>215</v>
      </c>
    </row>
    <row r="3477" s="14" customFormat="1">
      <c r="A3477" s="14"/>
      <c r="B3477" s="262"/>
      <c r="C3477" s="263"/>
      <c r="D3477" s="233" t="s">
        <v>364</v>
      </c>
      <c r="E3477" s="264" t="s">
        <v>1</v>
      </c>
      <c r="F3477" s="265" t="s">
        <v>214</v>
      </c>
      <c r="G3477" s="263"/>
      <c r="H3477" s="266">
        <v>4</v>
      </c>
      <c r="I3477" s="267"/>
      <c r="J3477" s="263"/>
      <c r="K3477" s="263"/>
      <c r="L3477" s="268"/>
      <c r="M3477" s="269"/>
      <c r="N3477" s="270"/>
      <c r="O3477" s="270"/>
      <c r="P3477" s="270"/>
      <c r="Q3477" s="270"/>
      <c r="R3477" s="270"/>
      <c r="S3477" s="270"/>
      <c r="T3477" s="271"/>
      <c r="U3477" s="14"/>
      <c r="V3477" s="14"/>
      <c r="W3477" s="14"/>
      <c r="X3477" s="14"/>
      <c r="Y3477" s="14"/>
      <c r="Z3477" s="14"/>
      <c r="AA3477" s="14"/>
      <c r="AB3477" s="14"/>
      <c r="AC3477" s="14"/>
      <c r="AD3477" s="14"/>
      <c r="AE3477" s="14"/>
      <c r="AT3477" s="272" t="s">
        <v>364</v>
      </c>
      <c r="AU3477" s="272" t="s">
        <v>90</v>
      </c>
      <c r="AV3477" s="14" t="s">
        <v>90</v>
      </c>
      <c r="AW3477" s="14" t="s">
        <v>36</v>
      </c>
      <c r="AX3477" s="14" t="s">
        <v>81</v>
      </c>
      <c r="AY3477" s="272" t="s">
        <v>215</v>
      </c>
    </row>
    <row r="3478" s="13" customFormat="1">
      <c r="A3478" s="13"/>
      <c r="B3478" s="252"/>
      <c r="C3478" s="253"/>
      <c r="D3478" s="233" t="s">
        <v>364</v>
      </c>
      <c r="E3478" s="254" t="s">
        <v>1</v>
      </c>
      <c r="F3478" s="255" t="s">
        <v>1529</v>
      </c>
      <c r="G3478" s="253"/>
      <c r="H3478" s="254" t="s">
        <v>1</v>
      </c>
      <c r="I3478" s="256"/>
      <c r="J3478" s="253"/>
      <c r="K3478" s="253"/>
      <c r="L3478" s="257"/>
      <c r="M3478" s="258"/>
      <c r="N3478" s="259"/>
      <c r="O3478" s="259"/>
      <c r="P3478" s="259"/>
      <c r="Q3478" s="259"/>
      <c r="R3478" s="259"/>
      <c r="S3478" s="259"/>
      <c r="T3478" s="260"/>
      <c r="U3478" s="13"/>
      <c r="V3478" s="13"/>
      <c r="W3478" s="13"/>
      <c r="X3478" s="13"/>
      <c r="Y3478" s="13"/>
      <c r="Z3478" s="13"/>
      <c r="AA3478" s="13"/>
      <c r="AB3478" s="13"/>
      <c r="AC3478" s="13"/>
      <c r="AD3478" s="13"/>
      <c r="AE3478" s="13"/>
      <c r="AT3478" s="261" t="s">
        <v>364</v>
      </c>
      <c r="AU3478" s="261" t="s">
        <v>90</v>
      </c>
      <c r="AV3478" s="13" t="s">
        <v>88</v>
      </c>
      <c r="AW3478" s="13" t="s">
        <v>36</v>
      </c>
      <c r="AX3478" s="13" t="s">
        <v>81</v>
      </c>
      <c r="AY3478" s="261" t="s">
        <v>215</v>
      </c>
    </row>
    <row r="3479" s="14" customFormat="1">
      <c r="A3479" s="14"/>
      <c r="B3479" s="262"/>
      <c r="C3479" s="263"/>
      <c r="D3479" s="233" t="s">
        <v>364</v>
      </c>
      <c r="E3479" s="264" t="s">
        <v>1</v>
      </c>
      <c r="F3479" s="265" t="s">
        <v>236</v>
      </c>
      <c r="G3479" s="263"/>
      <c r="H3479" s="266">
        <v>5</v>
      </c>
      <c r="I3479" s="267"/>
      <c r="J3479" s="263"/>
      <c r="K3479" s="263"/>
      <c r="L3479" s="268"/>
      <c r="M3479" s="269"/>
      <c r="N3479" s="270"/>
      <c r="O3479" s="270"/>
      <c r="P3479" s="270"/>
      <c r="Q3479" s="270"/>
      <c r="R3479" s="270"/>
      <c r="S3479" s="270"/>
      <c r="T3479" s="271"/>
      <c r="U3479" s="14"/>
      <c r="V3479" s="14"/>
      <c r="W3479" s="14"/>
      <c r="X3479" s="14"/>
      <c r="Y3479" s="14"/>
      <c r="Z3479" s="14"/>
      <c r="AA3479" s="14"/>
      <c r="AB3479" s="14"/>
      <c r="AC3479" s="14"/>
      <c r="AD3479" s="14"/>
      <c r="AE3479" s="14"/>
      <c r="AT3479" s="272" t="s">
        <v>364</v>
      </c>
      <c r="AU3479" s="272" t="s">
        <v>90</v>
      </c>
      <c r="AV3479" s="14" t="s">
        <v>90</v>
      </c>
      <c r="AW3479" s="14" t="s">
        <v>36</v>
      </c>
      <c r="AX3479" s="14" t="s">
        <v>81</v>
      </c>
      <c r="AY3479" s="272" t="s">
        <v>215</v>
      </c>
    </row>
    <row r="3480" s="13" customFormat="1">
      <c r="A3480" s="13"/>
      <c r="B3480" s="252"/>
      <c r="C3480" s="253"/>
      <c r="D3480" s="233" t="s">
        <v>364</v>
      </c>
      <c r="E3480" s="254" t="s">
        <v>1</v>
      </c>
      <c r="F3480" s="255" t="s">
        <v>1531</v>
      </c>
      <c r="G3480" s="253"/>
      <c r="H3480" s="254" t="s">
        <v>1</v>
      </c>
      <c r="I3480" s="256"/>
      <c r="J3480" s="253"/>
      <c r="K3480" s="253"/>
      <c r="L3480" s="257"/>
      <c r="M3480" s="258"/>
      <c r="N3480" s="259"/>
      <c r="O3480" s="259"/>
      <c r="P3480" s="259"/>
      <c r="Q3480" s="259"/>
      <c r="R3480" s="259"/>
      <c r="S3480" s="259"/>
      <c r="T3480" s="260"/>
      <c r="U3480" s="13"/>
      <c r="V3480" s="13"/>
      <c r="W3480" s="13"/>
      <c r="X3480" s="13"/>
      <c r="Y3480" s="13"/>
      <c r="Z3480" s="13"/>
      <c r="AA3480" s="13"/>
      <c r="AB3480" s="13"/>
      <c r="AC3480" s="13"/>
      <c r="AD3480" s="13"/>
      <c r="AE3480" s="13"/>
      <c r="AT3480" s="261" t="s">
        <v>364</v>
      </c>
      <c r="AU3480" s="261" t="s">
        <v>90</v>
      </c>
      <c r="AV3480" s="13" t="s">
        <v>88</v>
      </c>
      <c r="AW3480" s="13" t="s">
        <v>36</v>
      </c>
      <c r="AX3480" s="13" t="s">
        <v>81</v>
      </c>
      <c r="AY3480" s="261" t="s">
        <v>215</v>
      </c>
    </row>
    <row r="3481" s="14" customFormat="1">
      <c r="A3481" s="14"/>
      <c r="B3481" s="262"/>
      <c r="C3481" s="263"/>
      <c r="D3481" s="233" t="s">
        <v>364</v>
      </c>
      <c r="E3481" s="264" t="s">
        <v>1</v>
      </c>
      <c r="F3481" s="265" t="s">
        <v>214</v>
      </c>
      <c r="G3481" s="263"/>
      <c r="H3481" s="266">
        <v>4</v>
      </c>
      <c r="I3481" s="267"/>
      <c r="J3481" s="263"/>
      <c r="K3481" s="263"/>
      <c r="L3481" s="268"/>
      <c r="M3481" s="269"/>
      <c r="N3481" s="270"/>
      <c r="O3481" s="270"/>
      <c r="P3481" s="270"/>
      <c r="Q3481" s="270"/>
      <c r="R3481" s="270"/>
      <c r="S3481" s="270"/>
      <c r="T3481" s="271"/>
      <c r="U3481" s="14"/>
      <c r="V3481" s="14"/>
      <c r="W3481" s="14"/>
      <c r="X3481" s="14"/>
      <c r="Y3481" s="14"/>
      <c r="Z3481" s="14"/>
      <c r="AA3481" s="14"/>
      <c r="AB3481" s="14"/>
      <c r="AC3481" s="14"/>
      <c r="AD3481" s="14"/>
      <c r="AE3481" s="14"/>
      <c r="AT3481" s="272" t="s">
        <v>364</v>
      </c>
      <c r="AU3481" s="272" t="s">
        <v>90</v>
      </c>
      <c r="AV3481" s="14" t="s">
        <v>90</v>
      </c>
      <c r="AW3481" s="14" t="s">
        <v>36</v>
      </c>
      <c r="AX3481" s="14" t="s">
        <v>81</v>
      </c>
      <c r="AY3481" s="272" t="s">
        <v>215</v>
      </c>
    </row>
    <row r="3482" s="13" customFormat="1">
      <c r="A3482" s="13"/>
      <c r="B3482" s="252"/>
      <c r="C3482" s="253"/>
      <c r="D3482" s="233" t="s">
        <v>364</v>
      </c>
      <c r="E3482" s="254" t="s">
        <v>1</v>
      </c>
      <c r="F3482" s="255" t="s">
        <v>1534</v>
      </c>
      <c r="G3482" s="253"/>
      <c r="H3482" s="254" t="s">
        <v>1</v>
      </c>
      <c r="I3482" s="256"/>
      <c r="J3482" s="253"/>
      <c r="K3482" s="253"/>
      <c r="L3482" s="257"/>
      <c r="M3482" s="258"/>
      <c r="N3482" s="259"/>
      <c r="O3482" s="259"/>
      <c r="P3482" s="259"/>
      <c r="Q3482" s="259"/>
      <c r="R3482" s="259"/>
      <c r="S3482" s="259"/>
      <c r="T3482" s="260"/>
      <c r="U3482" s="13"/>
      <c r="V3482" s="13"/>
      <c r="W3482" s="13"/>
      <c r="X3482" s="13"/>
      <c r="Y3482" s="13"/>
      <c r="Z3482" s="13"/>
      <c r="AA3482" s="13"/>
      <c r="AB3482" s="13"/>
      <c r="AC3482" s="13"/>
      <c r="AD3482" s="13"/>
      <c r="AE3482" s="13"/>
      <c r="AT3482" s="261" t="s">
        <v>364</v>
      </c>
      <c r="AU3482" s="261" t="s">
        <v>90</v>
      </c>
      <c r="AV3482" s="13" t="s">
        <v>88</v>
      </c>
      <c r="AW3482" s="13" t="s">
        <v>36</v>
      </c>
      <c r="AX3482" s="13" t="s">
        <v>81</v>
      </c>
      <c r="AY3482" s="261" t="s">
        <v>215</v>
      </c>
    </row>
    <row r="3483" s="14" customFormat="1">
      <c r="A3483" s="14"/>
      <c r="B3483" s="262"/>
      <c r="C3483" s="263"/>
      <c r="D3483" s="233" t="s">
        <v>364</v>
      </c>
      <c r="E3483" s="264" t="s">
        <v>1</v>
      </c>
      <c r="F3483" s="265" t="s">
        <v>214</v>
      </c>
      <c r="G3483" s="263"/>
      <c r="H3483" s="266">
        <v>4</v>
      </c>
      <c r="I3483" s="267"/>
      <c r="J3483" s="263"/>
      <c r="K3483" s="263"/>
      <c r="L3483" s="268"/>
      <c r="M3483" s="269"/>
      <c r="N3483" s="270"/>
      <c r="O3483" s="270"/>
      <c r="P3483" s="270"/>
      <c r="Q3483" s="270"/>
      <c r="R3483" s="270"/>
      <c r="S3483" s="270"/>
      <c r="T3483" s="271"/>
      <c r="U3483" s="14"/>
      <c r="V3483" s="14"/>
      <c r="W3483" s="14"/>
      <c r="X3483" s="14"/>
      <c r="Y3483" s="14"/>
      <c r="Z3483" s="14"/>
      <c r="AA3483" s="14"/>
      <c r="AB3483" s="14"/>
      <c r="AC3483" s="14"/>
      <c r="AD3483" s="14"/>
      <c r="AE3483" s="14"/>
      <c r="AT3483" s="272" t="s">
        <v>364</v>
      </c>
      <c r="AU3483" s="272" t="s">
        <v>90</v>
      </c>
      <c r="AV3483" s="14" t="s">
        <v>90</v>
      </c>
      <c r="AW3483" s="14" t="s">
        <v>36</v>
      </c>
      <c r="AX3483" s="14" t="s">
        <v>81</v>
      </c>
      <c r="AY3483" s="272" t="s">
        <v>215</v>
      </c>
    </row>
    <row r="3484" s="13" customFormat="1">
      <c r="A3484" s="13"/>
      <c r="B3484" s="252"/>
      <c r="C3484" s="253"/>
      <c r="D3484" s="233" t="s">
        <v>364</v>
      </c>
      <c r="E3484" s="254" t="s">
        <v>1</v>
      </c>
      <c r="F3484" s="255" t="s">
        <v>1535</v>
      </c>
      <c r="G3484" s="253"/>
      <c r="H3484" s="254" t="s">
        <v>1</v>
      </c>
      <c r="I3484" s="256"/>
      <c r="J3484" s="253"/>
      <c r="K3484" s="253"/>
      <c r="L3484" s="257"/>
      <c r="M3484" s="258"/>
      <c r="N3484" s="259"/>
      <c r="O3484" s="259"/>
      <c r="P3484" s="259"/>
      <c r="Q3484" s="259"/>
      <c r="R3484" s="259"/>
      <c r="S3484" s="259"/>
      <c r="T3484" s="260"/>
      <c r="U3484" s="13"/>
      <c r="V3484" s="13"/>
      <c r="W3484" s="13"/>
      <c r="X3484" s="13"/>
      <c r="Y3484" s="13"/>
      <c r="Z3484" s="13"/>
      <c r="AA3484" s="13"/>
      <c r="AB3484" s="13"/>
      <c r="AC3484" s="13"/>
      <c r="AD3484" s="13"/>
      <c r="AE3484" s="13"/>
      <c r="AT3484" s="261" t="s">
        <v>364</v>
      </c>
      <c r="AU3484" s="261" t="s">
        <v>90</v>
      </c>
      <c r="AV3484" s="13" t="s">
        <v>88</v>
      </c>
      <c r="AW3484" s="13" t="s">
        <v>36</v>
      </c>
      <c r="AX3484" s="13" t="s">
        <v>81</v>
      </c>
      <c r="AY3484" s="261" t="s">
        <v>215</v>
      </c>
    </row>
    <row r="3485" s="14" customFormat="1">
      <c r="A3485" s="14"/>
      <c r="B3485" s="262"/>
      <c r="C3485" s="263"/>
      <c r="D3485" s="233" t="s">
        <v>364</v>
      </c>
      <c r="E3485" s="264" t="s">
        <v>1</v>
      </c>
      <c r="F3485" s="265" t="s">
        <v>236</v>
      </c>
      <c r="G3485" s="263"/>
      <c r="H3485" s="266">
        <v>5</v>
      </c>
      <c r="I3485" s="267"/>
      <c r="J3485" s="263"/>
      <c r="K3485" s="263"/>
      <c r="L3485" s="268"/>
      <c r="M3485" s="269"/>
      <c r="N3485" s="270"/>
      <c r="O3485" s="270"/>
      <c r="P3485" s="270"/>
      <c r="Q3485" s="270"/>
      <c r="R3485" s="270"/>
      <c r="S3485" s="270"/>
      <c r="T3485" s="271"/>
      <c r="U3485" s="14"/>
      <c r="V3485" s="14"/>
      <c r="W3485" s="14"/>
      <c r="X3485" s="14"/>
      <c r="Y3485" s="14"/>
      <c r="Z3485" s="14"/>
      <c r="AA3485" s="14"/>
      <c r="AB3485" s="14"/>
      <c r="AC3485" s="14"/>
      <c r="AD3485" s="14"/>
      <c r="AE3485" s="14"/>
      <c r="AT3485" s="272" t="s">
        <v>364</v>
      </c>
      <c r="AU3485" s="272" t="s">
        <v>90</v>
      </c>
      <c r="AV3485" s="14" t="s">
        <v>90</v>
      </c>
      <c r="AW3485" s="14" t="s">
        <v>36</v>
      </c>
      <c r="AX3485" s="14" t="s">
        <v>81</v>
      </c>
      <c r="AY3485" s="272" t="s">
        <v>215</v>
      </c>
    </row>
    <row r="3486" s="13" customFormat="1">
      <c r="A3486" s="13"/>
      <c r="B3486" s="252"/>
      <c r="C3486" s="253"/>
      <c r="D3486" s="233" t="s">
        <v>364</v>
      </c>
      <c r="E3486" s="254" t="s">
        <v>1</v>
      </c>
      <c r="F3486" s="255" t="s">
        <v>1148</v>
      </c>
      <c r="G3486" s="253"/>
      <c r="H3486" s="254" t="s">
        <v>1</v>
      </c>
      <c r="I3486" s="256"/>
      <c r="J3486" s="253"/>
      <c r="K3486" s="253"/>
      <c r="L3486" s="257"/>
      <c r="M3486" s="258"/>
      <c r="N3486" s="259"/>
      <c r="O3486" s="259"/>
      <c r="P3486" s="259"/>
      <c r="Q3486" s="259"/>
      <c r="R3486" s="259"/>
      <c r="S3486" s="259"/>
      <c r="T3486" s="260"/>
      <c r="U3486" s="13"/>
      <c r="V3486" s="13"/>
      <c r="W3486" s="13"/>
      <c r="X3486" s="13"/>
      <c r="Y3486" s="13"/>
      <c r="Z3486" s="13"/>
      <c r="AA3486" s="13"/>
      <c r="AB3486" s="13"/>
      <c r="AC3486" s="13"/>
      <c r="AD3486" s="13"/>
      <c r="AE3486" s="13"/>
      <c r="AT3486" s="261" t="s">
        <v>364</v>
      </c>
      <c r="AU3486" s="261" t="s">
        <v>90</v>
      </c>
      <c r="AV3486" s="13" t="s">
        <v>88</v>
      </c>
      <c r="AW3486" s="13" t="s">
        <v>36</v>
      </c>
      <c r="AX3486" s="13" t="s">
        <v>81</v>
      </c>
      <c r="AY3486" s="261" t="s">
        <v>215</v>
      </c>
    </row>
    <row r="3487" s="14" customFormat="1">
      <c r="A3487" s="14"/>
      <c r="B3487" s="262"/>
      <c r="C3487" s="263"/>
      <c r="D3487" s="233" t="s">
        <v>364</v>
      </c>
      <c r="E3487" s="264" t="s">
        <v>1</v>
      </c>
      <c r="F3487" s="265" t="s">
        <v>241</v>
      </c>
      <c r="G3487" s="263"/>
      <c r="H3487" s="266">
        <v>6</v>
      </c>
      <c r="I3487" s="267"/>
      <c r="J3487" s="263"/>
      <c r="K3487" s="263"/>
      <c r="L3487" s="268"/>
      <c r="M3487" s="269"/>
      <c r="N3487" s="270"/>
      <c r="O3487" s="270"/>
      <c r="P3487" s="270"/>
      <c r="Q3487" s="270"/>
      <c r="R3487" s="270"/>
      <c r="S3487" s="270"/>
      <c r="T3487" s="271"/>
      <c r="U3487" s="14"/>
      <c r="V3487" s="14"/>
      <c r="W3487" s="14"/>
      <c r="X3487" s="14"/>
      <c r="Y3487" s="14"/>
      <c r="Z3487" s="14"/>
      <c r="AA3487" s="14"/>
      <c r="AB3487" s="14"/>
      <c r="AC3487" s="14"/>
      <c r="AD3487" s="14"/>
      <c r="AE3487" s="14"/>
      <c r="AT3487" s="272" t="s">
        <v>364</v>
      </c>
      <c r="AU3487" s="272" t="s">
        <v>90</v>
      </c>
      <c r="AV3487" s="14" t="s">
        <v>90</v>
      </c>
      <c r="AW3487" s="14" t="s">
        <v>36</v>
      </c>
      <c r="AX3487" s="14" t="s">
        <v>81</v>
      </c>
      <c r="AY3487" s="272" t="s">
        <v>215</v>
      </c>
    </row>
    <row r="3488" s="13" customFormat="1">
      <c r="A3488" s="13"/>
      <c r="B3488" s="252"/>
      <c r="C3488" s="253"/>
      <c r="D3488" s="233" t="s">
        <v>364</v>
      </c>
      <c r="E3488" s="254" t="s">
        <v>1</v>
      </c>
      <c r="F3488" s="255" t="s">
        <v>1538</v>
      </c>
      <c r="G3488" s="253"/>
      <c r="H3488" s="254" t="s">
        <v>1</v>
      </c>
      <c r="I3488" s="256"/>
      <c r="J3488" s="253"/>
      <c r="K3488" s="253"/>
      <c r="L3488" s="257"/>
      <c r="M3488" s="258"/>
      <c r="N3488" s="259"/>
      <c r="O3488" s="259"/>
      <c r="P3488" s="259"/>
      <c r="Q3488" s="259"/>
      <c r="R3488" s="259"/>
      <c r="S3488" s="259"/>
      <c r="T3488" s="260"/>
      <c r="U3488" s="13"/>
      <c r="V3488" s="13"/>
      <c r="W3488" s="13"/>
      <c r="X3488" s="13"/>
      <c r="Y3488" s="13"/>
      <c r="Z3488" s="13"/>
      <c r="AA3488" s="13"/>
      <c r="AB3488" s="13"/>
      <c r="AC3488" s="13"/>
      <c r="AD3488" s="13"/>
      <c r="AE3488" s="13"/>
      <c r="AT3488" s="261" t="s">
        <v>364</v>
      </c>
      <c r="AU3488" s="261" t="s">
        <v>90</v>
      </c>
      <c r="AV3488" s="13" t="s">
        <v>88</v>
      </c>
      <c r="AW3488" s="13" t="s">
        <v>36</v>
      </c>
      <c r="AX3488" s="13" t="s">
        <v>81</v>
      </c>
      <c r="AY3488" s="261" t="s">
        <v>215</v>
      </c>
    </row>
    <row r="3489" s="14" customFormat="1">
      <c r="A3489" s="14"/>
      <c r="B3489" s="262"/>
      <c r="C3489" s="263"/>
      <c r="D3489" s="233" t="s">
        <v>364</v>
      </c>
      <c r="E3489" s="264" t="s">
        <v>1</v>
      </c>
      <c r="F3489" s="265" t="s">
        <v>214</v>
      </c>
      <c r="G3489" s="263"/>
      <c r="H3489" s="266">
        <v>4</v>
      </c>
      <c r="I3489" s="267"/>
      <c r="J3489" s="263"/>
      <c r="K3489" s="263"/>
      <c r="L3489" s="268"/>
      <c r="M3489" s="269"/>
      <c r="N3489" s="270"/>
      <c r="O3489" s="270"/>
      <c r="P3489" s="270"/>
      <c r="Q3489" s="270"/>
      <c r="R3489" s="270"/>
      <c r="S3489" s="270"/>
      <c r="T3489" s="271"/>
      <c r="U3489" s="14"/>
      <c r="V3489" s="14"/>
      <c r="W3489" s="14"/>
      <c r="X3489" s="14"/>
      <c r="Y3489" s="14"/>
      <c r="Z3489" s="14"/>
      <c r="AA3489" s="14"/>
      <c r="AB3489" s="14"/>
      <c r="AC3489" s="14"/>
      <c r="AD3489" s="14"/>
      <c r="AE3489" s="14"/>
      <c r="AT3489" s="272" t="s">
        <v>364</v>
      </c>
      <c r="AU3489" s="272" t="s">
        <v>90</v>
      </c>
      <c r="AV3489" s="14" t="s">
        <v>90</v>
      </c>
      <c r="AW3489" s="14" t="s">
        <v>36</v>
      </c>
      <c r="AX3489" s="14" t="s">
        <v>81</v>
      </c>
      <c r="AY3489" s="272" t="s">
        <v>215</v>
      </c>
    </row>
    <row r="3490" s="13" customFormat="1">
      <c r="A3490" s="13"/>
      <c r="B3490" s="252"/>
      <c r="C3490" s="253"/>
      <c r="D3490" s="233" t="s">
        <v>364</v>
      </c>
      <c r="E3490" s="254" t="s">
        <v>1</v>
      </c>
      <c r="F3490" s="255" t="s">
        <v>1540</v>
      </c>
      <c r="G3490" s="253"/>
      <c r="H3490" s="254" t="s">
        <v>1</v>
      </c>
      <c r="I3490" s="256"/>
      <c r="J3490" s="253"/>
      <c r="K3490" s="253"/>
      <c r="L3490" s="257"/>
      <c r="M3490" s="258"/>
      <c r="N3490" s="259"/>
      <c r="O3490" s="259"/>
      <c r="P3490" s="259"/>
      <c r="Q3490" s="259"/>
      <c r="R3490" s="259"/>
      <c r="S3490" s="259"/>
      <c r="T3490" s="260"/>
      <c r="U3490" s="13"/>
      <c r="V3490" s="13"/>
      <c r="W3490" s="13"/>
      <c r="X3490" s="13"/>
      <c r="Y3490" s="13"/>
      <c r="Z3490" s="13"/>
      <c r="AA3490" s="13"/>
      <c r="AB3490" s="13"/>
      <c r="AC3490" s="13"/>
      <c r="AD3490" s="13"/>
      <c r="AE3490" s="13"/>
      <c r="AT3490" s="261" t="s">
        <v>364</v>
      </c>
      <c r="AU3490" s="261" t="s">
        <v>90</v>
      </c>
      <c r="AV3490" s="13" t="s">
        <v>88</v>
      </c>
      <c r="AW3490" s="13" t="s">
        <v>36</v>
      </c>
      <c r="AX3490" s="13" t="s">
        <v>81</v>
      </c>
      <c r="AY3490" s="261" t="s">
        <v>215</v>
      </c>
    </row>
    <row r="3491" s="14" customFormat="1">
      <c r="A3491" s="14"/>
      <c r="B3491" s="262"/>
      <c r="C3491" s="263"/>
      <c r="D3491" s="233" t="s">
        <v>364</v>
      </c>
      <c r="E3491" s="264" t="s">
        <v>1</v>
      </c>
      <c r="F3491" s="265" t="s">
        <v>88</v>
      </c>
      <c r="G3491" s="263"/>
      <c r="H3491" s="266">
        <v>1</v>
      </c>
      <c r="I3491" s="267"/>
      <c r="J3491" s="263"/>
      <c r="K3491" s="263"/>
      <c r="L3491" s="268"/>
      <c r="M3491" s="269"/>
      <c r="N3491" s="270"/>
      <c r="O3491" s="270"/>
      <c r="P3491" s="270"/>
      <c r="Q3491" s="270"/>
      <c r="R3491" s="270"/>
      <c r="S3491" s="270"/>
      <c r="T3491" s="271"/>
      <c r="U3491" s="14"/>
      <c r="V3491" s="14"/>
      <c r="W3491" s="14"/>
      <c r="X3491" s="14"/>
      <c r="Y3491" s="14"/>
      <c r="Z3491" s="14"/>
      <c r="AA3491" s="14"/>
      <c r="AB3491" s="14"/>
      <c r="AC3491" s="14"/>
      <c r="AD3491" s="14"/>
      <c r="AE3491" s="14"/>
      <c r="AT3491" s="272" t="s">
        <v>364</v>
      </c>
      <c r="AU3491" s="272" t="s">
        <v>90</v>
      </c>
      <c r="AV3491" s="14" t="s">
        <v>90</v>
      </c>
      <c r="AW3491" s="14" t="s">
        <v>36</v>
      </c>
      <c r="AX3491" s="14" t="s">
        <v>81</v>
      </c>
      <c r="AY3491" s="272" t="s">
        <v>215</v>
      </c>
    </row>
    <row r="3492" s="16" customFormat="1">
      <c r="A3492" s="16"/>
      <c r="B3492" s="284"/>
      <c r="C3492" s="285"/>
      <c r="D3492" s="233" t="s">
        <v>364</v>
      </c>
      <c r="E3492" s="286" t="s">
        <v>1</v>
      </c>
      <c r="F3492" s="287" t="s">
        <v>403</v>
      </c>
      <c r="G3492" s="285"/>
      <c r="H3492" s="288">
        <v>37</v>
      </c>
      <c r="I3492" s="289"/>
      <c r="J3492" s="285"/>
      <c r="K3492" s="285"/>
      <c r="L3492" s="290"/>
      <c r="M3492" s="291"/>
      <c r="N3492" s="292"/>
      <c r="O3492" s="292"/>
      <c r="P3492" s="292"/>
      <c r="Q3492" s="292"/>
      <c r="R3492" s="292"/>
      <c r="S3492" s="292"/>
      <c r="T3492" s="293"/>
      <c r="U3492" s="16"/>
      <c r="V3492" s="16"/>
      <c r="W3492" s="16"/>
      <c r="X3492" s="16"/>
      <c r="Y3492" s="16"/>
      <c r="Z3492" s="16"/>
      <c r="AA3492" s="16"/>
      <c r="AB3492" s="16"/>
      <c r="AC3492" s="16"/>
      <c r="AD3492" s="16"/>
      <c r="AE3492" s="16"/>
      <c r="AT3492" s="294" t="s">
        <v>364</v>
      </c>
      <c r="AU3492" s="294" t="s">
        <v>90</v>
      </c>
      <c r="AV3492" s="16" t="s">
        <v>227</v>
      </c>
      <c r="AW3492" s="16" t="s">
        <v>36</v>
      </c>
      <c r="AX3492" s="16" t="s">
        <v>81</v>
      </c>
      <c r="AY3492" s="294" t="s">
        <v>215</v>
      </c>
    </row>
    <row r="3493" s="15" customFormat="1">
      <c r="A3493" s="15"/>
      <c r="B3493" s="273"/>
      <c r="C3493" s="274"/>
      <c r="D3493" s="233" t="s">
        <v>364</v>
      </c>
      <c r="E3493" s="275" t="s">
        <v>1</v>
      </c>
      <c r="F3493" s="276" t="s">
        <v>368</v>
      </c>
      <c r="G3493" s="274"/>
      <c r="H3493" s="277">
        <v>61</v>
      </c>
      <c r="I3493" s="278"/>
      <c r="J3493" s="274"/>
      <c r="K3493" s="274"/>
      <c r="L3493" s="279"/>
      <c r="M3493" s="280"/>
      <c r="N3493" s="281"/>
      <c r="O3493" s="281"/>
      <c r="P3493" s="281"/>
      <c r="Q3493" s="281"/>
      <c r="R3493" s="281"/>
      <c r="S3493" s="281"/>
      <c r="T3493" s="282"/>
      <c r="U3493" s="15"/>
      <c r="V3493" s="15"/>
      <c r="W3493" s="15"/>
      <c r="X3493" s="15"/>
      <c r="Y3493" s="15"/>
      <c r="Z3493" s="15"/>
      <c r="AA3493" s="15"/>
      <c r="AB3493" s="15"/>
      <c r="AC3493" s="15"/>
      <c r="AD3493" s="15"/>
      <c r="AE3493" s="15"/>
      <c r="AT3493" s="283" t="s">
        <v>364</v>
      </c>
      <c r="AU3493" s="283" t="s">
        <v>90</v>
      </c>
      <c r="AV3493" s="15" t="s">
        <v>214</v>
      </c>
      <c r="AW3493" s="15" t="s">
        <v>36</v>
      </c>
      <c r="AX3493" s="15" t="s">
        <v>88</v>
      </c>
      <c r="AY3493" s="283" t="s">
        <v>215</v>
      </c>
    </row>
    <row r="3494" s="2" customFormat="1" ht="16.5" customHeight="1">
      <c r="A3494" s="39"/>
      <c r="B3494" s="40"/>
      <c r="C3494" s="220" t="s">
        <v>3462</v>
      </c>
      <c r="D3494" s="220" t="s">
        <v>216</v>
      </c>
      <c r="E3494" s="221" t="s">
        <v>3463</v>
      </c>
      <c r="F3494" s="222" t="s">
        <v>3464</v>
      </c>
      <c r="G3494" s="223" t="s">
        <v>716</v>
      </c>
      <c r="H3494" s="224">
        <v>1</v>
      </c>
      <c r="I3494" s="225"/>
      <c r="J3494" s="226">
        <f>ROUND(I3494*H3494,2)</f>
        <v>0</v>
      </c>
      <c r="K3494" s="222" t="s">
        <v>359</v>
      </c>
      <c r="L3494" s="45"/>
      <c r="M3494" s="227" t="s">
        <v>1</v>
      </c>
      <c r="N3494" s="228" t="s">
        <v>46</v>
      </c>
      <c r="O3494" s="92"/>
      <c r="P3494" s="229">
        <f>O3494*H3494</f>
        <v>0</v>
      </c>
      <c r="Q3494" s="229">
        <v>0.00020000000000000001</v>
      </c>
      <c r="R3494" s="229">
        <f>Q3494*H3494</f>
        <v>0.00020000000000000001</v>
      </c>
      <c r="S3494" s="229">
        <v>0</v>
      </c>
      <c r="T3494" s="230">
        <f>S3494*H3494</f>
        <v>0</v>
      </c>
      <c r="U3494" s="39"/>
      <c r="V3494" s="39"/>
      <c r="W3494" s="39"/>
      <c r="X3494" s="39"/>
      <c r="Y3494" s="39"/>
      <c r="Z3494" s="39"/>
      <c r="AA3494" s="39"/>
      <c r="AB3494" s="39"/>
      <c r="AC3494" s="39"/>
      <c r="AD3494" s="39"/>
      <c r="AE3494" s="39"/>
      <c r="AR3494" s="231" t="s">
        <v>291</v>
      </c>
      <c r="AT3494" s="231" t="s">
        <v>216</v>
      </c>
      <c r="AU3494" s="231" t="s">
        <v>90</v>
      </c>
      <c r="AY3494" s="18" t="s">
        <v>215</v>
      </c>
      <c r="BE3494" s="232">
        <f>IF(N3494="základní",J3494,0)</f>
        <v>0</v>
      </c>
      <c r="BF3494" s="232">
        <f>IF(N3494="snížená",J3494,0)</f>
        <v>0</v>
      </c>
      <c r="BG3494" s="232">
        <f>IF(N3494="zákl. přenesená",J3494,0)</f>
        <v>0</v>
      </c>
      <c r="BH3494" s="232">
        <f>IF(N3494="sníž. přenesená",J3494,0)</f>
        <v>0</v>
      </c>
      <c r="BI3494" s="232">
        <f>IF(N3494="nulová",J3494,0)</f>
        <v>0</v>
      </c>
      <c r="BJ3494" s="18" t="s">
        <v>88</v>
      </c>
      <c r="BK3494" s="232">
        <f>ROUND(I3494*H3494,2)</f>
        <v>0</v>
      </c>
      <c r="BL3494" s="18" t="s">
        <v>291</v>
      </c>
      <c r="BM3494" s="231" t="s">
        <v>3465</v>
      </c>
    </row>
    <row r="3495" s="2" customFormat="1">
      <c r="A3495" s="39"/>
      <c r="B3495" s="40"/>
      <c r="C3495" s="41"/>
      <c r="D3495" s="233" t="s">
        <v>221</v>
      </c>
      <c r="E3495" s="41"/>
      <c r="F3495" s="234" t="s">
        <v>3466</v>
      </c>
      <c r="G3495" s="41"/>
      <c r="H3495" s="41"/>
      <c r="I3495" s="235"/>
      <c r="J3495" s="41"/>
      <c r="K3495" s="41"/>
      <c r="L3495" s="45"/>
      <c r="M3495" s="236"/>
      <c r="N3495" s="237"/>
      <c r="O3495" s="92"/>
      <c r="P3495" s="92"/>
      <c r="Q3495" s="92"/>
      <c r="R3495" s="92"/>
      <c r="S3495" s="92"/>
      <c r="T3495" s="93"/>
      <c r="U3495" s="39"/>
      <c r="V3495" s="39"/>
      <c r="W3495" s="39"/>
      <c r="X3495" s="39"/>
      <c r="Y3495" s="39"/>
      <c r="Z3495" s="39"/>
      <c r="AA3495" s="39"/>
      <c r="AB3495" s="39"/>
      <c r="AC3495" s="39"/>
      <c r="AD3495" s="39"/>
      <c r="AE3495" s="39"/>
      <c r="AT3495" s="18" t="s">
        <v>221</v>
      </c>
      <c r="AU3495" s="18" t="s">
        <v>90</v>
      </c>
    </row>
    <row r="3496" s="2" customFormat="1">
      <c r="A3496" s="39"/>
      <c r="B3496" s="40"/>
      <c r="C3496" s="41"/>
      <c r="D3496" s="250" t="s">
        <v>362</v>
      </c>
      <c r="E3496" s="41"/>
      <c r="F3496" s="251" t="s">
        <v>3467</v>
      </c>
      <c r="G3496" s="41"/>
      <c r="H3496" s="41"/>
      <c r="I3496" s="235"/>
      <c r="J3496" s="41"/>
      <c r="K3496" s="41"/>
      <c r="L3496" s="45"/>
      <c r="M3496" s="236"/>
      <c r="N3496" s="237"/>
      <c r="O3496" s="92"/>
      <c r="P3496" s="92"/>
      <c r="Q3496" s="92"/>
      <c r="R3496" s="92"/>
      <c r="S3496" s="92"/>
      <c r="T3496" s="93"/>
      <c r="U3496" s="39"/>
      <c r="V3496" s="39"/>
      <c r="W3496" s="39"/>
      <c r="X3496" s="39"/>
      <c r="Y3496" s="39"/>
      <c r="Z3496" s="39"/>
      <c r="AA3496" s="39"/>
      <c r="AB3496" s="39"/>
      <c r="AC3496" s="39"/>
      <c r="AD3496" s="39"/>
      <c r="AE3496" s="39"/>
      <c r="AT3496" s="18" t="s">
        <v>362</v>
      </c>
      <c r="AU3496" s="18" t="s">
        <v>90</v>
      </c>
    </row>
    <row r="3497" s="13" customFormat="1">
      <c r="A3497" s="13"/>
      <c r="B3497" s="252"/>
      <c r="C3497" s="253"/>
      <c r="D3497" s="233" t="s">
        <v>364</v>
      </c>
      <c r="E3497" s="254" t="s">
        <v>1</v>
      </c>
      <c r="F3497" s="255" t="s">
        <v>3455</v>
      </c>
      <c r="G3497" s="253"/>
      <c r="H3497" s="254" t="s">
        <v>1</v>
      </c>
      <c r="I3497" s="256"/>
      <c r="J3497" s="253"/>
      <c r="K3497" s="253"/>
      <c r="L3497" s="257"/>
      <c r="M3497" s="258"/>
      <c r="N3497" s="259"/>
      <c r="O3497" s="259"/>
      <c r="P3497" s="259"/>
      <c r="Q3497" s="259"/>
      <c r="R3497" s="259"/>
      <c r="S3497" s="259"/>
      <c r="T3497" s="260"/>
      <c r="U3497" s="13"/>
      <c r="V3497" s="13"/>
      <c r="W3497" s="13"/>
      <c r="X3497" s="13"/>
      <c r="Y3497" s="13"/>
      <c r="Z3497" s="13"/>
      <c r="AA3497" s="13"/>
      <c r="AB3497" s="13"/>
      <c r="AC3497" s="13"/>
      <c r="AD3497" s="13"/>
      <c r="AE3497" s="13"/>
      <c r="AT3497" s="261" t="s">
        <v>364</v>
      </c>
      <c r="AU3497" s="261" t="s">
        <v>90</v>
      </c>
      <c r="AV3497" s="13" t="s">
        <v>88</v>
      </c>
      <c r="AW3497" s="13" t="s">
        <v>36</v>
      </c>
      <c r="AX3497" s="13" t="s">
        <v>81</v>
      </c>
      <c r="AY3497" s="261" t="s">
        <v>215</v>
      </c>
    </row>
    <row r="3498" s="13" customFormat="1">
      <c r="A3498" s="13"/>
      <c r="B3498" s="252"/>
      <c r="C3498" s="253"/>
      <c r="D3498" s="233" t="s">
        <v>364</v>
      </c>
      <c r="E3498" s="254" t="s">
        <v>1</v>
      </c>
      <c r="F3498" s="255" t="s">
        <v>1148</v>
      </c>
      <c r="G3498" s="253"/>
      <c r="H3498" s="254" t="s">
        <v>1</v>
      </c>
      <c r="I3498" s="256"/>
      <c r="J3498" s="253"/>
      <c r="K3498" s="253"/>
      <c r="L3498" s="257"/>
      <c r="M3498" s="258"/>
      <c r="N3498" s="259"/>
      <c r="O3498" s="259"/>
      <c r="P3498" s="259"/>
      <c r="Q3498" s="259"/>
      <c r="R3498" s="259"/>
      <c r="S3498" s="259"/>
      <c r="T3498" s="260"/>
      <c r="U3498" s="13"/>
      <c r="V3498" s="13"/>
      <c r="W3498" s="13"/>
      <c r="X3498" s="13"/>
      <c r="Y3498" s="13"/>
      <c r="Z3498" s="13"/>
      <c r="AA3498" s="13"/>
      <c r="AB3498" s="13"/>
      <c r="AC3498" s="13"/>
      <c r="AD3498" s="13"/>
      <c r="AE3498" s="13"/>
      <c r="AT3498" s="261" t="s">
        <v>364</v>
      </c>
      <c r="AU3498" s="261" t="s">
        <v>90</v>
      </c>
      <c r="AV3498" s="13" t="s">
        <v>88</v>
      </c>
      <c r="AW3498" s="13" t="s">
        <v>36</v>
      </c>
      <c r="AX3498" s="13" t="s">
        <v>81</v>
      </c>
      <c r="AY3498" s="261" t="s">
        <v>215</v>
      </c>
    </row>
    <row r="3499" s="14" customFormat="1">
      <c r="A3499" s="14"/>
      <c r="B3499" s="262"/>
      <c r="C3499" s="263"/>
      <c r="D3499" s="233" t="s">
        <v>364</v>
      </c>
      <c r="E3499" s="264" t="s">
        <v>1</v>
      </c>
      <c r="F3499" s="265" t="s">
        <v>88</v>
      </c>
      <c r="G3499" s="263"/>
      <c r="H3499" s="266">
        <v>1</v>
      </c>
      <c r="I3499" s="267"/>
      <c r="J3499" s="263"/>
      <c r="K3499" s="263"/>
      <c r="L3499" s="268"/>
      <c r="M3499" s="269"/>
      <c r="N3499" s="270"/>
      <c r="O3499" s="270"/>
      <c r="P3499" s="270"/>
      <c r="Q3499" s="270"/>
      <c r="R3499" s="270"/>
      <c r="S3499" s="270"/>
      <c r="T3499" s="271"/>
      <c r="U3499" s="14"/>
      <c r="V3499" s="14"/>
      <c r="W3499" s="14"/>
      <c r="X3499" s="14"/>
      <c r="Y3499" s="14"/>
      <c r="Z3499" s="14"/>
      <c r="AA3499" s="14"/>
      <c r="AB3499" s="14"/>
      <c r="AC3499" s="14"/>
      <c r="AD3499" s="14"/>
      <c r="AE3499" s="14"/>
      <c r="AT3499" s="272" t="s">
        <v>364</v>
      </c>
      <c r="AU3499" s="272" t="s">
        <v>90</v>
      </c>
      <c r="AV3499" s="14" t="s">
        <v>90</v>
      </c>
      <c r="AW3499" s="14" t="s">
        <v>36</v>
      </c>
      <c r="AX3499" s="14" t="s">
        <v>81</v>
      </c>
      <c r="AY3499" s="272" t="s">
        <v>215</v>
      </c>
    </row>
    <row r="3500" s="15" customFormat="1">
      <c r="A3500" s="15"/>
      <c r="B3500" s="273"/>
      <c r="C3500" s="274"/>
      <c r="D3500" s="233" t="s">
        <v>364</v>
      </c>
      <c r="E3500" s="275" t="s">
        <v>1</v>
      </c>
      <c r="F3500" s="276" t="s">
        <v>368</v>
      </c>
      <c r="G3500" s="274"/>
      <c r="H3500" s="277">
        <v>1</v>
      </c>
      <c r="I3500" s="278"/>
      <c r="J3500" s="274"/>
      <c r="K3500" s="274"/>
      <c r="L3500" s="279"/>
      <c r="M3500" s="280"/>
      <c r="N3500" s="281"/>
      <c r="O3500" s="281"/>
      <c r="P3500" s="281"/>
      <c r="Q3500" s="281"/>
      <c r="R3500" s="281"/>
      <c r="S3500" s="281"/>
      <c r="T3500" s="282"/>
      <c r="U3500" s="15"/>
      <c r="V3500" s="15"/>
      <c r="W3500" s="15"/>
      <c r="X3500" s="15"/>
      <c r="Y3500" s="15"/>
      <c r="Z3500" s="15"/>
      <c r="AA3500" s="15"/>
      <c r="AB3500" s="15"/>
      <c r="AC3500" s="15"/>
      <c r="AD3500" s="15"/>
      <c r="AE3500" s="15"/>
      <c r="AT3500" s="283" t="s">
        <v>364</v>
      </c>
      <c r="AU3500" s="283" t="s">
        <v>90</v>
      </c>
      <c r="AV3500" s="15" t="s">
        <v>214</v>
      </c>
      <c r="AW3500" s="15" t="s">
        <v>36</v>
      </c>
      <c r="AX3500" s="15" t="s">
        <v>88</v>
      </c>
      <c r="AY3500" s="283" t="s">
        <v>215</v>
      </c>
    </row>
    <row r="3501" s="2" customFormat="1" ht="24.15" customHeight="1">
      <c r="A3501" s="39"/>
      <c r="B3501" s="40"/>
      <c r="C3501" s="220" t="s">
        <v>3468</v>
      </c>
      <c r="D3501" s="220" t="s">
        <v>216</v>
      </c>
      <c r="E3501" s="221" t="s">
        <v>3469</v>
      </c>
      <c r="F3501" s="222" t="s">
        <v>3470</v>
      </c>
      <c r="G3501" s="223" t="s">
        <v>523</v>
      </c>
      <c r="H3501" s="224">
        <v>49.619999999999997</v>
      </c>
      <c r="I3501" s="225"/>
      <c r="J3501" s="226">
        <f>ROUND(I3501*H3501,2)</f>
        <v>0</v>
      </c>
      <c r="K3501" s="222" t="s">
        <v>359</v>
      </c>
      <c r="L3501" s="45"/>
      <c r="M3501" s="227" t="s">
        <v>1</v>
      </c>
      <c r="N3501" s="228" t="s">
        <v>46</v>
      </c>
      <c r="O3501" s="92"/>
      <c r="P3501" s="229">
        <f>O3501*H3501</f>
        <v>0</v>
      </c>
      <c r="Q3501" s="229">
        <v>5.0000000000000002E-05</v>
      </c>
      <c r="R3501" s="229">
        <f>Q3501*H3501</f>
        <v>0.0024810000000000001</v>
      </c>
      <c r="S3501" s="229">
        <v>0</v>
      </c>
      <c r="T3501" s="230">
        <f>S3501*H3501</f>
        <v>0</v>
      </c>
      <c r="U3501" s="39"/>
      <c r="V3501" s="39"/>
      <c r="W3501" s="39"/>
      <c r="X3501" s="39"/>
      <c r="Y3501" s="39"/>
      <c r="Z3501" s="39"/>
      <c r="AA3501" s="39"/>
      <c r="AB3501" s="39"/>
      <c r="AC3501" s="39"/>
      <c r="AD3501" s="39"/>
      <c r="AE3501" s="39"/>
      <c r="AR3501" s="231" t="s">
        <v>291</v>
      </c>
      <c r="AT3501" s="231" t="s">
        <v>216</v>
      </c>
      <c r="AU3501" s="231" t="s">
        <v>90</v>
      </c>
      <c r="AY3501" s="18" t="s">
        <v>215</v>
      </c>
      <c r="BE3501" s="232">
        <f>IF(N3501="základní",J3501,0)</f>
        <v>0</v>
      </c>
      <c r="BF3501" s="232">
        <f>IF(N3501="snížená",J3501,0)</f>
        <v>0</v>
      </c>
      <c r="BG3501" s="232">
        <f>IF(N3501="zákl. přenesená",J3501,0)</f>
        <v>0</v>
      </c>
      <c r="BH3501" s="232">
        <f>IF(N3501="sníž. přenesená",J3501,0)</f>
        <v>0</v>
      </c>
      <c r="BI3501" s="232">
        <f>IF(N3501="nulová",J3501,0)</f>
        <v>0</v>
      </c>
      <c r="BJ3501" s="18" t="s">
        <v>88</v>
      </c>
      <c r="BK3501" s="232">
        <f>ROUND(I3501*H3501,2)</f>
        <v>0</v>
      </c>
      <c r="BL3501" s="18" t="s">
        <v>291</v>
      </c>
      <c r="BM3501" s="231" t="s">
        <v>3471</v>
      </c>
    </row>
    <row r="3502" s="2" customFormat="1">
      <c r="A3502" s="39"/>
      <c r="B3502" s="40"/>
      <c r="C3502" s="41"/>
      <c r="D3502" s="233" t="s">
        <v>221</v>
      </c>
      <c r="E3502" s="41"/>
      <c r="F3502" s="234" t="s">
        <v>3472</v>
      </c>
      <c r="G3502" s="41"/>
      <c r="H3502" s="41"/>
      <c r="I3502" s="235"/>
      <c r="J3502" s="41"/>
      <c r="K3502" s="41"/>
      <c r="L3502" s="45"/>
      <c r="M3502" s="236"/>
      <c r="N3502" s="237"/>
      <c r="O3502" s="92"/>
      <c r="P3502" s="92"/>
      <c r="Q3502" s="92"/>
      <c r="R3502" s="92"/>
      <c r="S3502" s="92"/>
      <c r="T3502" s="93"/>
      <c r="U3502" s="39"/>
      <c r="V3502" s="39"/>
      <c r="W3502" s="39"/>
      <c r="X3502" s="39"/>
      <c r="Y3502" s="39"/>
      <c r="Z3502" s="39"/>
      <c r="AA3502" s="39"/>
      <c r="AB3502" s="39"/>
      <c r="AC3502" s="39"/>
      <c r="AD3502" s="39"/>
      <c r="AE3502" s="39"/>
      <c r="AT3502" s="18" t="s">
        <v>221</v>
      </c>
      <c r="AU3502" s="18" t="s">
        <v>90</v>
      </c>
    </row>
    <row r="3503" s="2" customFormat="1">
      <c r="A3503" s="39"/>
      <c r="B3503" s="40"/>
      <c r="C3503" s="41"/>
      <c r="D3503" s="250" t="s">
        <v>362</v>
      </c>
      <c r="E3503" s="41"/>
      <c r="F3503" s="251" t="s">
        <v>3473</v>
      </c>
      <c r="G3503" s="41"/>
      <c r="H3503" s="41"/>
      <c r="I3503" s="235"/>
      <c r="J3503" s="41"/>
      <c r="K3503" s="41"/>
      <c r="L3503" s="45"/>
      <c r="M3503" s="236"/>
      <c r="N3503" s="237"/>
      <c r="O3503" s="92"/>
      <c r="P3503" s="92"/>
      <c r="Q3503" s="92"/>
      <c r="R3503" s="92"/>
      <c r="S3503" s="92"/>
      <c r="T3503" s="93"/>
      <c r="U3503" s="39"/>
      <c r="V3503" s="39"/>
      <c r="W3503" s="39"/>
      <c r="X3503" s="39"/>
      <c r="Y3503" s="39"/>
      <c r="Z3503" s="39"/>
      <c r="AA3503" s="39"/>
      <c r="AB3503" s="39"/>
      <c r="AC3503" s="39"/>
      <c r="AD3503" s="39"/>
      <c r="AE3503" s="39"/>
      <c r="AT3503" s="18" t="s">
        <v>362</v>
      </c>
      <c r="AU3503" s="18" t="s">
        <v>90</v>
      </c>
    </row>
    <row r="3504" s="2" customFormat="1" ht="24.15" customHeight="1">
      <c r="A3504" s="39"/>
      <c r="B3504" s="40"/>
      <c r="C3504" s="220" t="s">
        <v>3474</v>
      </c>
      <c r="D3504" s="220" t="s">
        <v>216</v>
      </c>
      <c r="E3504" s="221" t="s">
        <v>3475</v>
      </c>
      <c r="F3504" s="222" t="s">
        <v>3476</v>
      </c>
      <c r="G3504" s="223" t="s">
        <v>583</v>
      </c>
      <c r="H3504" s="224">
        <v>1.9690000000000001</v>
      </c>
      <c r="I3504" s="225"/>
      <c r="J3504" s="226">
        <f>ROUND(I3504*H3504,2)</f>
        <v>0</v>
      </c>
      <c r="K3504" s="222" t="s">
        <v>359</v>
      </c>
      <c r="L3504" s="45"/>
      <c r="M3504" s="227" t="s">
        <v>1</v>
      </c>
      <c r="N3504" s="228" t="s">
        <v>46</v>
      </c>
      <c r="O3504" s="92"/>
      <c r="P3504" s="229">
        <f>O3504*H3504</f>
        <v>0</v>
      </c>
      <c r="Q3504" s="229">
        <v>0</v>
      </c>
      <c r="R3504" s="229">
        <f>Q3504*H3504</f>
        <v>0</v>
      </c>
      <c r="S3504" s="229">
        <v>0</v>
      </c>
      <c r="T3504" s="230">
        <f>S3504*H3504</f>
        <v>0</v>
      </c>
      <c r="U3504" s="39"/>
      <c r="V3504" s="39"/>
      <c r="W3504" s="39"/>
      <c r="X3504" s="39"/>
      <c r="Y3504" s="39"/>
      <c r="Z3504" s="39"/>
      <c r="AA3504" s="39"/>
      <c r="AB3504" s="39"/>
      <c r="AC3504" s="39"/>
      <c r="AD3504" s="39"/>
      <c r="AE3504" s="39"/>
      <c r="AR3504" s="231" t="s">
        <v>291</v>
      </c>
      <c r="AT3504" s="231" t="s">
        <v>216</v>
      </c>
      <c r="AU3504" s="231" t="s">
        <v>90</v>
      </c>
      <c r="AY3504" s="18" t="s">
        <v>215</v>
      </c>
      <c r="BE3504" s="232">
        <f>IF(N3504="základní",J3504,0)</f>
        <v>0</v>
      </c>
      <c r="BF3504" s="232">
        <f>IF(N3504="snížená",J3504,0)</f>
        <v>0</v>
      </c>
      <c r="BG3504" s="232">
        <f>IF(N3504="zákl. přenesená",J3504,0)</f>
        <v>0</v>
      </c>
      <c r="BH3504" s="232">
        <f>IF(N3504="sníž. přenesená",J3504,0)</f>
        <v>0</v>
      </c>
      <c r="BI3504" s="232">
        <f>IF(N3504="nulová",J3504,0)</f>
        <v>0</v>
      </c>
      <c r="BJ3504" s="18" t="s">
        <v>88</v>
      </c>
      <c r="BK3504" s="232">
        <f>ROUND(I3504*H3504,2)</f>
        <v>0</v>
      </c>
      <c r="BL3504" s="18" t="s">
        <v>291</v>
      </c>
      <c r="BM3504" s="231" t="s">
        <v>3477</v>
      </c>
    </row>
    <row r="3505" s="2" customFormat="1">
      <c r="A3505" s="39"/>
      <c r="B3505" s="40"/>
      <c r="C3505" s="41"/>
      <c r="D3505" s="233" t="s">
        <v>221</v>
      </c>
      <c r="E3505" s="41"/>
      <c r="F3505" s="234" t="s">
        <v>3478</v>
      </c>
      <c r="G3505" s="41"/>
      <c r="H3505" s="41"/>
      <c r="I3505" s="235"/>
      <c r="J3505" s="41"/>
      <c r="K3505" s="41"/>
      <c r="L3505" s="45"/>
      <c r="M3505" s="236"/>
      <c r="N3505" s="237"/>
      <c r="O3505" s="92"/>
      <c r="P3505" s="92"/>
      <c r="Q3505" s="92"/>
      <c r="R3505" s="92"/>
      <c r="S3505" s="92"/>
      <c r="T3505" s="93"/>
      <c r="U3505" s="39"/>
      <c r="V3505" s="39"/>
      <c r="W3505" s="39"/>
      <c r="X3505" s="39"/>
      <c r="Y3505" s="39"/>
      <c r="Z3505" s="39"/>
      <c r="AA3505" s="39"/>
      <c r="AB3505" s="39"/>
      <c r="AC3505" s="39"/>
      <c r="AD3505" s="39"/>
      <c r="AE3505" s="39"/>
      <c r="AT3505" s="18" t="s">
        <v>221</v>
      </c>
      <c r="AU3505" s="18" t="s">
        <v>90</v>
      </c>
    </row>
    <row r="3506" s="2" customFormat="1">
      <c r="A3506" s="39"/>
      <c r="B3506" s="40"/>
      <c r="C3506" s="41"/>
      <c r="D3506" s="250" t="s">
        <v>362</v>
      </c>
      <c r="E3506" s="41"/>
      <c r="F3506" s="251" t="s">
        <v>3479</v>
      </c>
      <c r="G3506" s="41"/>
      <c r="H3506" s="41"/>
      <c r="I3506" s="235"/>
      <c r="J3506" s="41"/>
      <c r="K3506" s="41"/>
      <c r="L3506" s="45"/>
      <c r="M3506" s="236"/>
      <c r="N3506" s="237"/>
      <c r="O3506" s="92"/>
      <c r="P3506" s="92"/>
      <c r="Q3506" s="92"/>
      <c r="R3506" s="92"/>
      <c r="S3506" s="92"/>
      <c r="T3506" s="93"/>
      <c r="U3506" s="39"/>
      <c r="V3506" s="39"/>
      <c r="W3506" s="39"/>
      <c r="X3506" s="39"/>
      <c r="Y3506" s="39"/>
      <c r="Z3506" s="39"/>
      <c r="AA3506" s="39"/>
      <c r="AB3506" s="39"/>
      <c r="AC3506" s="39"/>
      <c r="AD3506" s="39"/>
      <c r="AE3506" s="39"/>
      <c r="AT3506" s="18" t="s">
        <v>362</v>
      </c>
      <c r="AU3506" s="18" t="s">
        <v>90</v>
      </c>
    </row>
    <row r="3507" s="11" customFormat="1" ht="22.8" customHeight="1">
      <c r="A3507" s="11"/>
      <c r="B3507" s="206"/>
      <c r="C3507" s="207"/>
      <c r="D3507" s="208" t="s">
        <v>80</v>
      </c>
      <c r="E3507" s="248" t="s">
        <v>3480</v>
      </c>
      <c r="F3507" s="248" t="s">
        <v>3481</v>
      </c>
      <c r="G3507" s="207"/>
      <c r="H3507" s="207"/>
      <c r="I3507" s="210"/>
      <c r="J3507" s="249">
        <f>BK3507</f>
        <v>0</v>
      </c>
      <c r="K3507" s="207"/>
      <c r="L3507" s="212"/>
      <c r="M3507" s="213"/>
      <c r="N3507" s="214"/>
      <c r="O3507" s="214"/>
      <c r="P3507" s="215">
        <f>SUM(P3508:P3637)</f>
        <v>0</v>
      </c>
      <c r="Q3507" s="214"/>
      <c r="R3507" s="215">
        <f>SUM(R3508:R3637)</f>
        <v>3.8514630400000001</v>
      </c>
      <c r="S3507" s="214"/>
      <c r="T3507" s="216">
        <f>SUM(T3508:T3637)</f>
        <v>0</v>
      </c>
      <c r="U3507" s="11"/>
      <c r="V3507" s="11"/>
      <c r="W3507" s="11"/>
      <c r="X3507" s="11"/>
      <c r="Y3507" s="11"/>
      <c r="Z3507" s="11"/>
      <c r="AA3507" s="11"/>
      <c r="AB3507" s="11"/>
      <c r="AC3507" s="11"/>
      <c r="AD3507" s="11"/>
      <c r="AE3507" s="11"/>
      <c r="AR3507" s="217" t="s">
        <v>90</v>
      </c>
      <c r="AT3507" s="218" t="s">
        <v>80</v>
      </c>
      <c r="AU3507" s="218" t="s">
        <v>88</v>
      </c>
      <c r="AY3507" s="217" t="s">
        <v>215</v>
      </c>
      <c r="BK3507" s="219">
        <f>SUM(BK3508:BK3637)</f>
        <v>0</v>
      </c>
    </row>
    <row r="3508" s="2" customFormat="1" ht="16.5" customHeight="1">
      <c r="A3508" s="39"/>
      <c r="B3508" s="40"/>
      <c r="C3508" s="220" t="s">
        <v>3482</v>
      </c>
      <c r="D3508" s="220" t="s">
        <v>216</v>
      </c>
      <c r="E3508" s="221" t="s">
        <v>3483</v>
      </c>
      <c r="F3508" s="222" t="s">
        <v>3484</v>
      </c>
      <c r="G3508" s="223" t="s">
        <v>523</v>
      </c>
      <c r="H3508" s="224">
        <v>337.93000000000001</v>
      </c>
      <c r="I3508" s="225"/>
      <c r="J3508" s="226">
        <f>ROUND(I3508*H3508,2)</f>
        <v>0</v>
      </c>
      <c r="K3508" s="222" t="s">
        <v>359</v>
      </c>
      <c r="L3508" s="45"/>
      <c r="M3508" s="227" t="s">
        <v>1</v>
      </c>
      <c r="N3508" s="228" t="s">
        <v>46</v>
      </c>
      <c r="O3508" s="92"/>
      <c r="P3508" s="229">
        <f>O3508*H3508</f>
        <v>0</v>
      </c>
      <c r="Q3508" s="229">
        <v>0</v>
      </c>
      <c r="R3508" s="229">
        <f>Q3508*H3508</f>
        <v>0</v>
      </c>
      <c r="S3508" s="229">
        <v>0</v>
      </c>
      <c r="T3508" s="230">
        <f>S3508*H3508</f>
        <v>0</v>
      </c>
      <c r="U3508" s="39"/>
      <c r="V3508" s="39"/>
      <c r="W3508" s="39"/>
      <c r="X3508" s="39"/>
      <c r="Y3508" s="39"/>
      <c r="Z3508" s="39"/>
      <c r="AA3508" s="39"/>
      <c r="AB3508" s="39"/>
      <c r="AC3508" s="39"/>
      <c r="AD3508" s="39"/>
      <c r="AE3508" s="39"/>
      <c r="AR3508" s="231" t="s">
        <v>291</v>
      </c>
      <c r="AT3508" s="231" t="s">
        <v>216</v>
      </c>
      <c r="AU3508" s="231" t="s">
        <v>90</v>
      </c>
      <c r="AY3508" s="18" t="s">
        <v>215</v>
      </c>
      <c r="BE3508" s="232">
        <f>IF(N3508="základní",J3508,0)</f>
        <v>0</v>
      </c>
      <c r="BF3508" s="232">
        <f>IF(N3508="snížená",J3508,0)</f>
        <v>0</v>
      </c>
      <c r="BG3508" s="232">
        <f>IF(N3508="zákl. přenesená",J3508,0)</f>
        <v>0</v>
      </c>
      <c r="BH3508" s="232">
        <f>IF(N3508="sníž. přenesená",J3508,0)</f>
        <v>0</v>
      </c>
      <c r="BI3508" s="232">
        <f>IF(N3508="nulová",J3508,0)</f>
        <v>0</v>
      </c>
      <c r="BJ3508" s="18" t="s">
        <v>88</v>
      </c>
      <c r="BK3508" s="232">
        <f>ROUND(I3508*H3508,2)</f>
        <v>0</v>
      </c>
      <c r="BL3508" s="18" t="s">
        <v>291</v>
      </c>
      <c r="BM3508" s="231" t="s">
        <v>3485</v>
      </c>
    </row>
    <row r="3509" s="2" customFormat="1">
      <c r="A3509" s="39"/>
      <c r="B3509" s="40"/>
      <c r="C3509" s="41"/>
      <c r="D3509" s="233" t="s">
        <v>221</v>
      </c>
      <c r="E3509" s="41"/>
      <c r="F3509" s="234" t="s">
        <v>3486</v>
      </c>
      <c r="G3509" s="41"/>
      <c r="H3509" s="41"/>
      <c r="I3509" s="235"/>
      <c r="J3509" s="41"/>
      <c r="K3509" s="41"/>
      <c r="L3509" s="45"/>
      <c r="M3509" s="236"/>
      <c r="N3509" s="237"/>
      <c r="O3509" s="92"/>
      <c r="P3509" s="92"/>
      <c r="Q3509" s="92"/>
      <c r="R3509" s="92"/>
      <c r="S3509" s="92"/>
      <c r="T3509" s="93"/>
      <c r="U3509" s="39"/>
      <c r="V3509" s="39"/>
      <c r="W3509" s="39"/>
      <c r="X3509" s="39"/>
      <c r="Y3509" s="39"/>
      <c r="Z3509" s="39"/>
      <c r="AA3509" s="39"/>
      <c r="AB3509" s="39"/>
      <c r="AC3509" s="39"/>
      <c r="AD3509" s="39"/>
      <c r="AE3509" s="39"/>
      <c r="AT3509" s="18" t="s">
        <v>221</v>
      </c>
      <c r="AU3509" s="18" t="s">
        <v>90</v>
      </c>
    </row>
    <row r="3510" s="2" customFormat="1">
      <c r="A3510" s="39"/>
      <c r="B3510" s="40"/>
      <c r="C3510" s="41"/>
      <c r="D3510" s="250" t="s">
        <v>362</v>
      </c>
      <c r="E3510" s="41"/>
      <c r="F3510" s="251" t="s">
        <v>3487</v>
      </c>
      <c r="G3510" s="41"/>
      <c r="H3510" s="41"/>
      <c r="I3510" s="235"/>
      <c r="J3510" s="41"/>
      <c r="K3510" s="41"/>
      <c r="L3510" s="45"/>
      <c r="M3510" s="236"/>
      <c r="N3510" s="237"/>
      <c r="O3510" s="92"/>
      <c r="P3510" s="92"/>
      <c r="Q3510" s="92"/>
      <c r="R3510" s="92"/>
      <c r="S3510" s="92"/>
      <c r="T3510" s="93"/>
      <c r="U3510" s="39"/>
      <c r="V3510" s="39"/>
      <c r="W3510" s="39"/>
      <c r="X3510" s="39"/>
      <c r="Y3510" s="39"/>
      <c r="Z3510" s="39"/>
      <c r="AA3510" s="39"/>
      <c r="AB3510" s="39"/>
      <c r="AC3510" s="39"/>
      <c r="AD3510" s="39"/>
      <c r="AE3510" s="39"/>
      <c r="AT3510" s="18" t="s">
        <v>362</v>
      </c>
      <c r="AU3510" s="18" t="s">
        <v>90</v>
      </c>
    </row>
    <row r="3511" s="14" customFormat="1">
      <c r="A3511" s="14"/>
      <c r="B3511" s="262"/>
      <c r="C3511" s="263"/>
      <c r="D3511" s="233" t="s">
        <v>364</v>
      </c>
      <c r="E3511" s="264" t="s">
        <v>1</v>
      </c>
      <c r="F3511" s="265" t="s">
        <v>3488</v>
      </c>
      <c r="G3511" s="263"/>
      <c r="H3511" s="266">
        <v>294.25</v>
      </c>
      <c r="I3511" s="267"/>
      <c r="J3511" s="263"/>
      <c r="K3511" s="263"/>
      <c r="L3511" s="268"/>
      <c r="M3511" s="269"/>
      <c r="N3511" s="270"/>
      <c r="O3511" s="270"/>
      <c r="P3511" s="270"/>
      <c r="Q3511" s="270"/>
      <c r="R3511" s="270"/>
      <c r="S3511" s="270"/>
      <c r="T3511" s="271"/>
      <c r="U3511" s="14"/>
      <c r="V3511" s="14"/>
      <c r="W3511" s="14"/>
      <c r="X3511" s="14"/>
      <c r="Y3511" s="14"/>
      <c r="Z3511" s="14"/>
      <c r="AA3511" s="14"/>
      <c r="AB3511" s="14"/>
      <c r="AC3511" s="14"/>
      <c r="AD3511" s="14"/>
      <c r="AE3511" s="14"/>
      <c r="AT3511" s="272" t="s">
        <v>364</v>
      </c>
      <c r="AU3511" s="272" t="s">
        <v>90</v>
      </c>
      <c r="AV3511" s="14" t="s">
        <v>90</v>
      </c>
      <c r="AW3511" s="14" t="s">
        <v>36</v>
      </c>
      <c r="AX3511" s="14" t="s">
        <v>81</v>
      </c>
      <c r="AY3511" s="272" t="s">
        <v>215</v>
      </c>
    </row>
    <row r="3512" s="14" customFormat="1">
      <c r="A3512" s="14"/>
      <c r="B3512" s="262"/>
      <c r="C3512" s="263"/>
      <c r="D3512" s="233" t="s">
        <v>364</v>
      </c>
      <c r="E3512" s="264" t="s">
        <v>1</v>
      </c>
      <c r="F3512" s="265" t="s">
        <v>3489</v>
      </c>
      <c r="G3512" s="263"/>
      <c r="H3512" s="266">
        <v>39.5</v>
      </c>
      <c r="I3512" s="267"/>
      <c r="J3512" s="263"/>
      <c r="K3512" s="263"/>
      <c r="L3512" s="268"/>
      <c r="M3512" s="269"/>
      <c r="N3512" s="270"/>
      <c r="O3512" s="270"/>
      <c r="P3512" s="270"/>
      <c r="Q3512" s="270"/>
      <c r="R3512" s="270"/>
      <c r="S3512" s="270"/>
      <c r="T3512" s="271"/>
      <c r="U3512" s="14"/>
      <c r="V3512" s="14"/>
      <c r="W3512" s="14"/>
      <c r="X3512" s="14"/>
      <c r="Y3512" s="14"/>
      <c r="Z3512" s="14"/>
      <c r="AA3512" s="14"/>
      <c r="AB3512" s="14"/>
      <c r="AC3512" s="14"/>
      <c r="AD3512" s="14"/>
      <c r="AE3512" s="14"/>
      <c r="AT3512" s="272" t="s">
        <v>364</v>
      </c>
      <c r="AU3512" s="272" t="s">
        <v>90</v>
      </c>
      <c r="AV3512" s="14" t="s">
        <v>90</v>
      </c>
      <c r="AW3512" s="14" t="s">
        <v>36</v>
      </c>
      <c r="AX3512" s="14" t="s">
        <v>81</v>
      </c>
      <c r="AY3512" s="272" t="s">
        <v>215</v>
      </c>
    </row>
    <row r="3513" s="14" customFormat="1">
      <c r="A3513" s="14"/>
      <c r="B3513" s="262"/>
      <c r="C3513" s="263"/>
      <c r="D3513" s="233" t="s">
        <v>364</v>
      </c>
      <c r="E3513" s="264" t="s">
        <v>1</v>
      </c>
      <c r="F3513" s="265" t="s">
        <v>1891</v>
      </c>
      <c r="G3513" s="263"/>
      <c r="H3513" s="266">
        <v>4.1799999999999997</v>
      </c>
      <c r="I3513" s="267"/>
      <c r="J3513" s="263"/>
      <c r="K3513" s="263"/>
      <c r="L3513" s="268"/>
      <c r="M3513" s="269"/>
      <c r="N3513" s="270"/>
      <c r="O3513" s="270"/>
      <c r="P3513" s="270"/>
      <c r="Q3513" s="270"/>
      <c r="R3513" s="270"/>
      <c r="S3513" s="270"/>
      <c r="T3513" s="271"/>
      <c r="U3513" s="14"/>
      <c r="V3513" s="14"/>
      <c r="W3513" s="14"/>
      <c r="X3513" s="14"/>
      <c r="Y3513" s="14"/>
      <c r="Z3513" s="14"/>
      <c r="AA3513" s="14"/>
      <c r="AB3513" s="14"/>
      <c r="AC3513" s="14"/>
      <c r="AD3513" s="14"/>
      <c r="AE3513" s="14"/>
      <c r="AT3513" s="272" t="s">
        <v>364</v>
      </c>
      <c r="AU3513" s="272" t="s">
        <v>90</v>
      </c>
      <c r="AV3513" s="14" t="s">
        <v>90</v>
      </c>
      <c r="AW3513" s="14" t="s">
        <v>36</v>
      </c>
      <c r="AX3513" s="14" t="s">
        <v>81</v>
      </c>
      <c r="AY3513" s="272" t="s">
        <v>215</v>
      </c>
    </row>
    <row r="3514" s="15" customFormat="1">
      <c r="A3514" s="15"/>
      <c r="B3514" s="273"/>
      <c r="C3514" s="274"/>
      <c r="D3514" s="233" t="s">
        <v>364</v>
      </c>
      <c r="E3514" s="275" t="s">
        <v>1</v>
      </c>
      <c r="F3514" s="276" t="s">
        <v>368</v>
      </c>
      <c r="G3514" s="274"/>
      <c r="H3514" s="277">
        <v>337.93000000000001</v>
      </c>
      <c r="I3514" s="278"/>
      <c r="J3514" s="274"/>
      <c r="K3514" s="274"/>
      <c r="L3514" s="279"/>
      <c r="M3514" s="280"/>
      <c r="N3514" s="281"/>
      <c r="O3514" s="281"/>
      <c r="P3514" s="281"/>
      <c r="Q3514" s="281"/>
      <c r="R3514" s="281"/>
      <c r="S3514" s="281"/>
      <c r="T3514" s="282"/>
      <c r="U3514" s="15"/>
      <c r="V3514" s="15"/>
      <c r="W3514" s="15"/>
      <c r="X3514" s="15"/>
      <c r="Y3514" s="15"/>
      <c r="Z3514" s="15"/>
      <c r="AA3514" s="15"/>
      <c r="AB3514" s="15"/>
      <c r="AC3514" s="15"/>
      <c r="AD3514" s="15"/>
      <c r="AE3514" s="15"/>
      <c r="AT3514" s="283" t="s">
        <v>364</v>
      </c>
      <c r="AU3514" s="283" t="s">
        <v>90</v>
      </c>
      <c r="AV3514" s="15" t="s">
        <v>214</v>
      </c>
      <c r="AW3514" s="15" t="s">
        <v>36</v>
      </c>
      <c r="AX3514" s="15" t="s">
        <v>88</v>
      </c>
      <c r="AY3514" s="283" t="s">
        <v>215</v>
      </c>
    </row>
    <row r="3515" s="2" customFormat="1" ht="24.15" customHeight="1">
      <c r="A3515" s="39"/>
      <c r="B3515" s="40"/>
      <c r="C3515" s="220" t="s">
        <v>3490</v>
      </c>
      <c r="D3515" s="220" t="s">
        <v>216</v>
      </c>
      <c r="E3515" s="221" t="s">
        <v>3491</v>
      </c>
      <c r="F3515" s="222" t="s">
        <v>3492</v>
      </c>
      <c r="G3515" s="223" t="s">
        <v>523</v>
      </c>
      <c r="H3515" s="224">
        <v>337.93000000000001</v>
      </c>
      <c r="I3515" s="225"/>
      <c r="J3515" s="226">
        <f>ROUND(I3515*H3515,2)</f>
        <v>0</v>
      </c>
      <c r="K3515" s="222" t="s">
        <v>359</v>
      </c>
      <c r="L3515" s="45"/>
      <c r="M3515" s="227" t="s">
        <v>1</v>
      </c>
      <c r="N3515" s="228" t="s">
        <v>46</v>
      </c>
      <c r="O3515" s="92"/>
      <c r="P3515" s="229">
        <f>O3515*H3515</f>
        <v>0</v>
      </c>
      <c r="Q3515" s="229">
        <v>3.0000000000000001E-05</v>
      </c>
      <c r="R3515" s="229">
        <f>Q3515*H3515</f>
        <v>0.0101379</v>
      </c>
      <c r="S3515" s="229">
        <v>0</v>
      </c>
      <c r="T3515" s="230">
        <f>S3515*H3515</f>
        <v>0</v>
      </c>
      <c r="U3515" s="39"/>
      <c r="V3515" s="39"/>
      <c r="W3515" s="39"/>
      <c r="X3515" s="39"/>
      <c r="Y3515" s="39"/>
      <c r="Z3515" s="39"/>
      <c r="AA3515" s="39"/>
      <c r="AB3515" s="39"/>
      <c r="AC3515" s="39"/>
      <c r="AD3515" s="39"/>
      <c r="AE3515" s="39"/>
      <c r="AR3515" s="231" t="s">
        <v>291</v>
      </c>
      <c r="AT3515" s="231" t="s">
        <v>216</v>
      </c>
      <c r="AU3515" s="231" t="s">
        <v>90</v>
      </c>
      <c r="AY3515" s="18" t="s">
        <v>215</v>
      </c>
      <c r="BE3515" s="232">
        <f>IF(N3515="základní",J3515,0)</f>
        <v>0</v>
      </c>
      <c r="BF3515" s="232">
        <f>IF(N3515="snížená",J3515,0)</f>
        <v>0</v>
      </c>
      <c r="BG3515" s="232">
        <f>IF(N3515="zákl. přenesená",J3515,0)</f>
        <v>0</v>
      </c>
      <c r="BH3515" s="232">
        <f>IF(N3515="sníž. přenesená",J3515,0)</f>
        <v>0</v>
      </c>
      <c r="BI3515" s="232">
        <f>IF(N3515="nulová",J3515,0)</f>
        <v>0</v>
      </c>
      <c r="BJ3515" s="18" t="s">
        <v>88</v>
      </c>
      <c r="BK3515" s="232">
        <f>ROUND(I3515*H3515,2)</f>
        <v>0</v>
      </c>
      <c r="BL3515" s="18" t="s">
        <v>291</v>
      </c>
      <c r="BM3515" s="231" t="s">
        <v>3493</v>
      </c>
    </row>
    <row r="3516" s="2" customFormat="1">
      <c r="A3516" s="39"/>
      <c r="B3516" s="40"/>
      <c r="C3516" s="41"/>
      <c r="D3516" s="233" t="s">
        <v>221</v>
      </c>
      <c r="E3516" s="41"/>
      <c r="F3516" s="234" t="s">
        <v>3494</v>
      </c>
      <c r="G3516" s="41"/>
      <c r="H3516" s="41"/>
      <c r="I3516" s="235"/>
      <c r="J3516" s="41"/>
      <c r="K3516" s="41"/>
      <c r="L3516" s="45"/>
      <c r="M3516" s="236"/>
      <c r="N3516" s="237"/>
      <c r="O3516" s="92"/>
      <c r="P3516" s="92"/>
      <c r="Q3516" s="92"/>
      <c r="R3516" s="92"/>
      <c r="S3516" s="92"/>
      <c r="T3516" s="93"/>
      <c r="U3516" s="39"/>
      <c r="V3516" s="39"/>
      <c r="W3516" s="39"/>
      <c r="X3516" s="39"/>
      <c r="Y3516" s="39"/>
      <c r="Z3516" s="39"/>
      <c r="AA3516" s="39"/>
      <c r="AB3516" s="39"/>
      <c r="AC3516" s="39"/>
      <c r="AD3516" s="39"/>
      <c r="AE3516" s="39"/>
      <c r="AT3516" s="18" t="s">
        <v>221</v>
      </c>
      <c r="AU3516" s="18" t="s">
        <v>90</v>
      </c>
    </row>
    <row r="3517" s="2" customFormat="1">
      <c r="A3517" s="39"/>
      <c r="B3517" s="40"/>
      <c r="C3517" s="41"/>
      <c r="D3517" s="250" t="s">
        <v>362</v>
      </c>
      <c r="E3517" s="41"/>
      <c r="F3517" s="251" t="s">
        <v>3495</v>
      </c>
      <c r="G3517" s="41"/>
      <c r="H3517" s="41"/>
      <c r="I3517" s="235"/>
      <c r="J3517" s="41"/>
      <c r="K3517" s="41"/>
      <c r="L3517" s="45"/>
      <c r="M3517" s="236"/>
      <c r="N3517" s="237"/>
      <c r="O3517" s="92"/>
      <c r="P3517" s="92"/>
      <c r="Q3517" s="92"/>
      <c r="R3517" s="92"/>
      <c r="S3517" s="92"/>
      <c r="T3517" s="93"/>
      <c r="U3517" s="39"/>
      <c r="V3517" s="39"/>
      <c r="W3517" s="39"/>
      <c r="X3517" s="39"/>
      <c r="Y3517" s="39"/>
      <c r="Z3517" s="39"/>
      <c r="AA3517" s="39"/>
      <c r="AB3517" s="39"/>
      <c r="AC3517" s="39"/>
      <c r="AD3517" s="39"/>
      <c r="AE3517" s="39"/>
      <c r="AT3517" s="18" t="s">
        <v>362</v>
      </c>
      <c r="AU3517" s="18" t="s">
        <v>90</v>
      </c>
    </row>
    <row r="3518" s="2" customFormat="1" ht="33" customHeight="1">
      <c r="A3518" s="39"/>
      <c r="B3518" s="40"/>
      <c r="C3518" s="220" t="s">
        <v>3496</v>
      </c>
      <c r="D3518" s="220" t="s">
        <v>216</v>
      </c>
      <c r="E3518" s="221" t="s">
        <v>3497</v>
      </c>
      <c r="F3518" s="222" t="s">
        <v>3498</v>
      </c>
      <c r="G3518" s="223" t="s">
        <v>523</v>
      </c>
      <c r="H3518" s="224">
        <v>337.93000000000001</v>
      </c>
      <c r="I3518" s="225"/>
      <c r="J3518" s="226">
        <f>ROUND(I3518*H3518,2)</f>
        <v>0</v>
      </c>
      <c r="K3518" s="222" t="s">
        <v>359</v>
      </c>
      <c r="L3518" s="45"/>
      <c r="M3518" s="227" t="s">
        <v>1</v>
      </c>
      <c r="N3518" s="228" t="s">
        <v>46</v>
      </c>
      <c r="O3518" s="92"/>
      <c r="P3518" s="229">
        <f>O3518*H3518</f>
        <v>0</v>
      </c>
      <c r="Q3518" s="229">
        <v>0.0074999999999999997</v>
      </c>
      <c r="R3518" s="229">
        <f>Q3518*H3518</f>
        <v>2.534475</v>
      </c>
      <c r="S3518" s="229">
        <v>0</v>
      </c>
      <c r="T3518" s="230">
        <f>S3518*H3518</f>
        <v>0</v>
      </c>
      <c r="U3518" s="39"/>
      <c r="V3518" s="39"/>
      <c r="W3518" s="39"/>
      <c r="X3518" s="39"/>
      <c r="Y3518" s="39"/>
      <c r="Z3518" s="39"/>
      <c r="AA3518" s="39"/>
      <c r="AB3518" s="39"/>
      <c r="AC3518" s="39"/>
      <c r="AD3518" s="39"/>
      <c r="AE3518" s="39"/>
      <c r="AR3518" s="231" t="s">
        <v>291</v>
      </c>
      <c r="AT3518" s="231" t="s">
        <v>216</v>
      </c>
      <c r="AU3518" s="231" t="s">
        <v>90</v>
      </c>
      <c r="AY3518" s="18" t="s">
        <v>215</v>
      </c>
      <c r="BE3518" s="232">
        <f>IF(N3518="základní",J3518,0)</f>
        <v>0</v>
      </c>
      <c r="BF3518" s="232">
        <f>IF(N3518="snížená",J3518,0)</f>
        <v>0</v>
      </c>
      <c r="BG3518" s="232">
        <f>IF(N3518="zákl. přenesená",J3518,0)</f>
        <v>0</v>
      </c>
      <c r="BH3518" s="232">
        <f>IF(N3518="sníž. přenesená",J3518,0)</f>
        <v>0</v>
      </c>
      <c r="BI3518" s="232">
        <f>IF(N3518="nulová",J3518,0)</f>
        <v>0</v>
      </c>
      <c r="BJ3518" s="18" t="s">
        <v>88</v>
      </c>
      <c r="BK3518" s="232">
        <f>ROUND(I3518*H3518,2)</f>
        <v>0</v>
      </c>
      <c r="BL3518" s="18" t="s">
        <v>291</v>
      </c>
      <c r="BM3518" s="231" t="s">
        <v>3499</v>
      </c>
    </row>
    <row r="3519" s="2" customFormat="1">
      <c r="A3519" s="39"/>
      <c r="B3519" s="40"/>
      <c r="C3519" s="41"/>
      <c r="D3519" s="233" t="s">
        <v>221</v>
      </c>
      <c r="E3519" s="41"/>
      <c r="F3519" s="234" t="s">
        <v>3500</v>
      </c>
      <c r="G3519" s="41"/>
      <c r="H3519" s="41"/>
      <c r="I3519" s="235"/>
      <c r="J3519" s="41"/>
      <c r="K3519" s="41"/>
      <c r="L3519" s="45"/>
      <c r="M3519" s="236"/>
      <c r="N3519" s="237"/>
      <c r="O3519" s="92"/>
      <c r="P3519" s="92"/>
      <c r="Q3519" s="92"/>
      <c r="R3519" s="92"/>
      <c r="S3519" s="92"/>
      <c r="T3519" s="93"/>
      <c r="U3519" s="39"/>
      <c r="V3519" s="39"/>
      <c r="W3519" s="39"/>
      <c r="X3519" s="39"/>
      <c r="Y3519" s="39"/>
      <c r="Z3519" s="39"/>
      <c r="AA3519" s="39"/>
      <c r="AB3519" s="39"/>
      <c r="AC3519" s="39"/>
      <c r="AD3519" s="39"/>
      <c r="AE3519" s="39"/>
      <c r="AT3519" s="18" t="s">
        <v>221</v>
      </c>
      <c r="AU3519" s="18" t="s">
        <v>90</v>
      </c>
    </row>
    <row r="3520" s="2" customFormat="1">
      <c r="A3520" s="39"/>
      <c r="B3520" s="40"/>
      <c r="C3520" s="41"/>
      <c r="D3520" s="250" t="s">
        <v>362</v>
      </c>
      <c r="E3520" s="41"/>
      <c r="F3520" s="251" t="s">
        <v>3501</v>
      </c>
      <c r="G3520" s="41"/>
      <c r="H3520" s="41"/>
      <c r="I3520" s="235"/>
      <c r="J3520" s="41"/>
      <c r="K3520" s="41"/>
      <c r="L3520" s="45"/>
      <c r="M3520" s="236"/>
      <c r="N3520" s="237"/>
      <c r="O3520" s="92"/>
      <c r="P3520" s="92"/>
      <c r="Q3520" s="92"/>
      <c r="R3520" s="92"/>
      <c r="S3520" s="92"/>
      <c r="T3520" s="93"/>
      <c r="U3520" s="39"/>
      <c r="V3520" s="39"/>
      <c r="W3520" s="39"/>
      <c r="X3520" s="39"/>
      <c r="Y3520" s="39"/>
      <c r="Z3520" s="39"/>
      <c r="AA3520" s="39"/>
      <c r="AB3520" s="39"/>
      <c r="AC3520" s="39"/>
      <c r="AD3520" s="39"/>
      <c r="AE3520" s="39"/>
      <c r="AT3520" s="18" t="s">
        <v>362</v>
      </c>
      <c r="AU3520" s="18" t="s">
        <v>90</v>
      </c>
    </row>
    <row r="3521" s="2" customFormat="1" ht="16.5" customHeight="1">
      <c r="A3521" s="39"/>
      <c r="B3521" s="40"/>
      <c r="C3521" s="220" t="s">
        <v>3502</v>
      </c>
      <c r="D3521" s="220" t="s">
        <v>216</v>
      </c>
      <c r="E3521" s="221" t="s">
        <v>3503</v>
      </c>
      <c r="F3521" s="222" t="s">
        <v>3504</v>
      </c>
      <c r="G3521" s="223" t="s">
        <v>523</v>
      </c>
      <c r="H3521" s="224">
        <v>294.25</v>
      </c>
      <c r="I3521" s="225"/>
      <c r="J3521" s="226">
        <f>ROUND(I3521*H3521,2)</f>
        <v>0</v>
      </c>
      <c r="K3521" s="222" t="s">
        <v>359</v>
      </c>
      <c r="L3521" s="45"/>
      <c r="M3521" s="227" t="s">
        <v>1</v>
      </c>
      <c r="N3521" s="228" t="s">
        <v>46</v>
      </c>
      <c r="O3521" s="92"/>
      <c r="P3521" s="229">
        <f>O3521*H3521</f>
        <v>0</v>
      </c>
      <c r="Q3521" s="229">
        <v>0.00029999999999999997</v>
      </c>
      <c r="R3521" s="229">
        <f>Q3521*H3521</f>
        <v>0.088274999999999992</v>
      </c>
      <c r="S3521" s="229">
        <v>0</v>
      </c>
      <c r="T3521" s="230">
        <f>S3521*H3521</f>
        <v>0</v>
      </c>
      <c r="U3521" s="39"/>
      <c r="V3521" s="39"/>
      <c r="W3521" s="39"/>
      <c r="X3521" s="39"/>
      <c r="Y3521" s="39"/>
      <c r="Z3521" s="39"/>
      <c r="AA3521" s="39"/>
      <c r="AB3521" s="39"/>
      <c r="AC3521" s="39"/>
      <c r="AD3521" s="39"/>
      <c r="AE3521" s="39"/>
      <c r="AR3521" s="231" t="s">
        <v>291</v>
      </c>
      <c r="AT3521" s="231" t="s">
        <v>216</v>
      </c>
      <c r="AU3521" s="231" t="s">
        <v>90</v>
      </c>
      <c r="AY3521" s="18" t="s">
        <v>215</v>
      </c>
      <c r="BE3521" s="232">
        <f>IF(N3521="základní",J3521,0)</f>
        <v>0</v>
      </c>
      <c r="BF3521" s="232">
        <f>IF(N3521="snížená",J3521,0)</f>
        <v>0</v>
      </c>
      <c r="BG3521" s="232">
        <f>IF(N3521="zákl. přenesená",J3521,0)</f>
        <v>0</v>
      </c>
      <c r="BH3521" s="232">
        <f>IF(N3521="sníž. přenesená",J3521,0)</f>
        <v>0</v>
      </c>
      <c r="BI3521" s="232">
        <f>IF(N3521="nulová",J3521,0)</f>
        <v>0</v>
      </c>
      <c r="BJ3521" s="18" t="s">
        <v>88</v>
      </c>
      <c r="BK3521" s="232">
        <f>ROUND(I3521*H3521,2)</f>
        <v>0</v>
      </c>
      <c r="BL3521" s="18" t="s">
        <v>291</v>
      </c>
      <c r="BM3521" s="231" t="s">
        <v>3505</v>
      </c>
    </row>
    <row r="3522" s="2" customFormat="1">
      <c r="A3522" s="39"/>
      <c r="B3522" s="40"/>
      <c r="C3522" s="41"/>
      <c r="D3522" s="233" t="s">
        <v>221</v>
      </c>
      <c r="E3522" s="41"/>
      <c r="F3522" s="234" t="s">
        <v>3506</v>
      </c>
      <c r="G3522" s="41"/>
      <c r="H3522" s="41"/>
      <c r="I3522" s="235"/>
      <c r="J3522" s="41"/>
      <c r="K3522" s="41"/>
      <c r="L3522" s="45"/>
      <c r="M3522" s="236"/>
      <c r="N3522" s="237"/>
      <c r="O3522" s="92"/>
      <c r="P3522" s="92"/>
      <c r="Q3522" s="92"/>
      <c r="R3522" s="92"/>
      <c r="S3522" s="92"/>
      <c r="T3522" s="93"/>
      <c r="U3522" s="39"/>
      <c r="V3522" s="39"/>
      <c r="W3522" s="39"/>
      <c r="X3522" s="39"/>
      <c r="Y3522" s="39"/>
      <c r="Z3522" s="39"/>
      <c r="AA3522" s="39"/>
      <c r="AB3522" s="39"/>
      <c r="AC3522" s="39"/>
      <c r="AD3522" s="39"/>
      <c r="AE3522" s="39"/>
      <c r="AT3522" s="18" t="s">
        <v>221</v>
      </c>
      <c r="AU3522" s="18" t="s">
        <v>90</v>
      </c>
    </row>
    <row r="3523" s="2" customFormat="1">
      <c r="A3523" s="39"/>
      <c r="B3523" s="40"/>
      <c r="C3523" s="41"/>
      <c r="D3523" s="250" t="s">
        <v>362</v>
      </c>
      <c r="E3523" s="41"/>
      <c r="F3523" s="251" t="s">
        <v>3507</v>
      </c>
      <c r="G3523" s="41"/>
      <c r="H3523" s="41"/>
      <c r="I3523" s="235"/>
      <c r="J3523" s="41"/>
      <c r="K3523" s="41"/>
      <c r="L3523" s="45"/>
      <c r="M3523" s="236"/>
      <c r="N3523" s="237"/>
      <c r="O3523" s="92"/>
      <c r="P3523" s="92"/>
      <c r="Q3523" s="92"/>
      <c r="R3523" s="92"/>
      <c r="S3523" s="92"/>
      <c r="T3523" s="93"/>
      <c r="U3523" s="39"/>
      <c r="V3523" s="39"/>
      <c r="W3523" s="39"/>
      <c r="X3523" s="39"/>
      <c r="Y3523" s="39"/>
      <c r="Z3523" s="39"/>
      <c r="AA3523" s="39"/>
      <c r="AB3523" s="39"/>
      <c r="AC3523" s="39"/>
      <c r="AD3523" s="39"/>
      <c r="AE3523" s="39"/>
      <c r="AT3523" s="18" t="s">
        <v>362</v>
      </c>
      <c r="AU3523" s="18" t="s">
        <v>90</v>
      </c>
    </row>
    <row r="3524" s="13" customFormat="1">
      <c r="A3524" s="13"/>
      <c r="B3524" s="252"/>
      <c r="C3524" s="253"/>
      <c r="D3524" s="233" t="s">
        <v>364</v>
      </c>
      <c r="E3524" s="254" t="s">
        <v>1</v>
      </c>
      <c r="F3524" s="255" t="s">
        <v>535</v>
      </c>
      <c r="G3524" s="253"/>
      <c r="H3524" s="254" t="s">
        <v>1</v>
      </c>
      <c r="I3524" s="256"/>
      <c r="J3524" s="253"/>
      <c r="K3524" s="253"/>
      <c r="L3524" s="257"/>
      <c r="M3524" s="258"/>
      <c r="N3524" s="259"/>
      <c r="O3524" s="259"/>
      <c r="P3524" s="259"/>
      <c r="Q3524" s="259"/>
      <c r="R3524" s="259"/>
      <c r="S3524" s="259"/>
      <c r="T3524" s="260"/>
      <c r="U3524" s="13"/>
      <c r="V3524" s="13"/>
      <c r="W3524" s="13"/>
      <c r="X3524" s="13"/>
      <c r="Y3524" s="13"/>
      <c r="Z3524" s="13"/>
      <c r="AA3524" s="13"/>
      <c r="AB3524" s="13"/>
      <c r="AC3524" s="13"/>
      <c r="AD3524" s="13"/>
      <c r="AE3524" s="13"/>
      <c r="AT3524" s="261" t="s">
        <v>364</v>
      </c>
      <c r="AU3524" s="261" t="s">
        <v>90</v>
      </c>
      <c r="AV3524" s="13" t="s">
        <v>88</v>
      </c>
      <c r="AW3524" s="13" t="s">
        <v>36</v>
      </c>
      <c r="AX3524" s="13" t="s">
        <v>81</v>
      </c>
      <c r="AY3524" s="261" t="s">
        <v>215</v>
      </c>
    </row>
    <row r="3525" s="14" customFormat="1">
      <c r="A3525" s="14"/>
      <c r="B3525" s="262"/>
      <c r="C3525" s="263"/>
      <c r="D3525" s="233" t="s">
        <v>364</v>
      </c>
      <c r="E3525" s="264" t="s">
        <v>1</v>
      </c>
      <c r="F3525" s="265" t="s">
        <v>1883</v>
      </c>
      <c r="G3525" s="263"/>
      <c r="H3525" s="266">
        <v>91.069999999999993</v>
      </c>
      <c r="I3525" s="267"/>
      <c r="J3525" s="263"/>
      <c r="K3525" s="263"/>
      <c r="L3525" s="268"/>
      <c r="M3525" s="269"/>
      <c r="N3525" s="270"/>
      <c r="O3525" s="270"/>
      <c r="P3525" s="270"/>
      <c r="Q3525" s="270"/>
      <c r="R3525" s="270"/>
      <c r="S3525" s="270"/>
      <c r="T3525" s="271"/>
      <c r="U3525" s="14"/>
      <c r="V3525" s="14"/>
      <c r="W3525" s="14"/>
      <c r="X3525" s="14"/>
      <c r="Y3525" s="14"/>
      <c r="Z3525" s="14"/>
      <c r="AA3525" s="14"/>
      <c r="AB3525" s="14"/>
      <c r="AC3525" s="14"/>
      <c r="AD3525" s="14"/>
      <c r="AE3525" s="14"/>
      <c r="AT3525" s="272" t="s">
        <v>364</v>
      </c>
      <c r="AU3525" s="272" t="s">
        <v>90</v>
      </c>
      <c r="AV3525" s="14" t="s">
        <v>90</v>
      </c>
      <c r="AW3525" s="14" t="s">
        <v>36</v>
      </c>
      <c r="AX3525" s="14" t="s">
        <v>81</v>
      </c>
      <c r="AY3525" s="272" t="s">
        <v>215</v>
      </c>
    </row>
    <row r="3526" s="13" customFormat="1">
      <c r="A3526" s="13"/>
      <c r="B3526" s="252"/>
      <c r="C3526" s="253"/>
      <c r="D3526" s="233" t="s">
        <v>364</v>
      </c>
      <c r="E3526" s="254" t="s">
        <v>1</v>
      </c>
      <c r="F3526" s="255" t="s">
        <v>1892</v>
      </c>
      <c r="G3526" s="253"/>
      <c r="H3526" s="254" t="s">
        <v>1</v>
      </c>
      <c r="I3526" s="256"/>
      <c r="J3526" s="253"/>
      <c r="K3526" s="253"/>
      <c r="L3526" s="257"/>
      <c r="M3526" s="258"/>
      <c r="N3526" s="259"/>
      <c r="O3526" s="259"/>
      <c r="P3526" s="259"/>
      <c r="Q3526" s="259"/>
      <c r="R3526" s="259"/>
      <c r="S3526" s="259"/>
      <c r="T3526" s="260"/>
      <c r="U3526" s="13"/>
      <c r="V3526" s="13"/>
      <c r="W3526" s="13"/>
      <c r="X3526" s="13"/>
      <c r="Y3526" s="13"/>
      <c r="Z3526" s="13"/>
      <c r="AA3526" s="13"/>
      <c r="AB3526" s="13"/>
      <c r="AC3526" s="13"/>
      <c r="AD3526" s="13"/>
      <c r="AE3526" s="13"/>
      <c r="AT3526" s="261" t="s">
        <v>364</v>
      </c>
      <c r="AU3526" s="261" t="s">
        <v>90</v>
      </c>
      <c r="AV3526" s="13" t="s">
        <v>88</v>
      </c>
      <c r="AW3526" s="13" t="s">
        <v>36</v>
      </c>
      <c r="AX3526" s="13" t="s">
        <v>81</v>
      </c>
      <c r="AY3526" s="261" t="s">
        <v>215</v>
      </c>
    </row>
    <row r="3527" s="14" customFormat="1">
      <c r="A3527" s="14"/>
      <c r="B3527" s="262"/>
      <c r="C3527" s="263"/>
      <c r="D3527" s="233" t="s">
        <v>364</v>
      </c>
      <c r="E3527" s="264" t="s">
        <v>1</v>
      </c>
      <c r="F3527" s="265" t="s">
        <v>2702</v>
      </c>
      <c r="G3527" s="263"/>
      <c r="H3527" s="266">
        <v>203.18000000000001</v>
      </c>
      <c r="I3527" s="267"/>
      <c r="J3527" s="263"/>
      <c r="K3527" s="263"/>
      <c r="L3527" s="268"/>
      <c r="M3527" s="269"/>
      <c r="N3527" s="270"/>
      <c r="O3527" s="270"/>
      <c r="P3527" s="270"/>
      <c r="Q3527" s="270"/>
      <c r="R3527" s="270"/>
      <c r="S3527" s="270"/>
      <c r="T3527" s="271"/>
      <c r="U3527" s="14"/>
      <c r="V3527" s="14"/>
      <c r="W3527" s="14"/>
      <c r="X3527" s="14"/>
      <c r="Y3527" s="14"/>
      <c r="Z3527" s="14"/>
      <c r="AA3527" s="14"/>
      <c r="AB3527" s="14"/>
      <c r="AC3527" s="14"/>
      <c r="AD3527" s="14"/>
      <c r="AE3527" s="14"/>
      <c r="AT3527" s="272" t="s">
        <v>364</v>
      </c>
      <c r="AU3527" s="272" t="s">
        <v>90</v>
      </c>
      <c r="AV3527" s="14" t="s">
        <v>90</v>
      </c>
      <c r="AW3527" s="14" t="s">
        <v>36</v>
      </c>
      <c r="AX3527" s="14" t="s">
        <v>81</v>
      </c>
      <c r="AY3527" s="272" t="s">
        <v>215</v>
      </c>
    </row>
    <row r="3528" s="15" customFormat="1">
      <c r="A3528" s="15"/>
      <c r="B3528" s="273"/>
      <c r="C3528" s="274"/>
      <c r="D3528" s="233" t="s">
        <v>364</v>
      </c>
      <c r="E3528" s="275" t="s">
        <v>1</v>
      </c>
      <c r="F3528" s="276" t="s">
        <v>368</v>
      </c>
      <c r="G3528" s="274"/>
      <c r="H3528" s="277">
        <v>294.25</v>
      </c>
      <c r="I3528" s="278"/>
      <c r="J3528" s="274"/>
      <c r="K3528" s="274"/>
      <c r="L3528" s="279"/>
      <c r="M3528" s="280"/>
      <c r="N3528" s="281"/>
      <c r="O3528" s="281"/>
      <c r="P3528" s="281"/>
      <c r="Q3528" s="281"/>
      <c r="R3528" s="281"/>
      <c r="S3528" s="281"/>
      <c r="T3528" s="282"/>
      <c r="U3528" s="15"/>
      <c r="V3528" s="15"/>
      <c r="W3528" s="15"/>
      <c r="X3528" s="15"/>
      <c r="Y3528" s="15"/>
      <c r="Z3528" s="15"/>
      <c r="AA3528" s="15"/>
      <c r="AB3528" s="15"/>
      <c r="AC3528" s="15"/>
      <c r="AD3528" s="15"/>
      <c r="AE3528" s="15"/>
      <c r="AT3528" s="283" t="s">
        <v>364</v>
      </c>
      <c r="AU3528" s="283" t="s">
        <v>90</v>
      </c>
      <c r="AV3528" s="15" t="s">
        <v>214</v>
      </c>
      <c r="AW3528" s="15" t="s">
        <v>36</v>
      </c>
      <c r="AX3528" s="15" t="s">
        <v>88</v>
      </c>
      <c r="AY3528" s="283" t="s">
        <v>215</v>
      </c>
    </row>
    <row r="3529" s="2" customFormat="1" ht="33" customHeight="1">
      <c r="A3529" s="39"/>
      <c r="B3529" s="40"/>
      <c r="C3529" s="295" t="s">
        <v>3508</v>
      </c>
      <c r="D3529" s="295" t="s">
        <v>539</v>
      </c>
      <c r="E3529" s="296" t="s">
        <v>3509</v>
      </c>
      <c r="F3529" s="297" t="s">
        <v>3510</v>
      </c>
      <c r="G3529" s="298" t="s">
        <v>523</v>
      </c>
      <c r="H3529" s="299">
        <v>323.67500000000001</v>
      </c>
      <c r="I3529" s="300"/>
      <c r="J3529" s="301">
        <f>ROUND(I3529*H3529,2)</f>
        <v>0</v>
      </c>
      <c r="K3529" s="297" t="s">
        <v>359</v>
      </c>
      <c r="L3529" s="302"/>
      <c r="M3529" s="303" t="s">
        <v>1</v>
      </c>
      <c r="N3529" s="304" t="s">
        <v>46</v>
      </c>
      <c r="O3529" s="92"/>
      <c r="P3529" s="229">
        <f>O3529*H3529</f>
        <v>0</v>
      </c>
      <c r="Q3529" s="229">
        <v>0.0025999999999999999</v>
      </c>
      <c r="R3529" s="229">
        <f>Q3529*H3529</f>
        <v>0.84155499999999994</v>
      </c>
      <c r="S3529" s="229">
        <v>0</v>
      </c>
      <c r="T3529" s="230">
        <f>S3529*H3529</f>
        <v>0</v>
      </c>
      <c r="U3529" s="39"/>
      <c r="V3529" s="39"/>
      <c r="W3529" s="39"/>
      <c r="X3529" s="39"/>
      <c r="Y3529" s="39"/>
      <c r="Z3529" s="39"/>
      <c r="AA3529" s="39"/>
      <c r="AB3529" s="39"/>
      <c r="AC3529" s="39"/>
      <c r="AD3529" s="39"/>
      <c r="AE3529" s="39"/>
      <c r="AR3529" s="231" t="s">
        <v>676</v>
      </c>
      <c r="AT3529" s="231" t="s">
        <v>539</v>
      </c>
      <c r="AU3529" s="231" t="s">
        <v>90</v>
      </c>
      <c r="AY3529" s="18" t="s">
        <v>215</v>
      </c>
      <c r="BE3529" s="232">
        <f>IF(N3529="základní",J3529,0)</f>
        <v>0</v>
      </c>
      <c r="BF3529" s="232">
        <f>IF(N3529="snížená",J3529,0)</f>
        <v>0</v>
      </c>
      <c r="BG3529" s="232">
        <f>IF(N3529="zákl. přenesená",J3529,0)</f>
        <v>0</v>
      </c>
      <c r="BH3529" s="232">
        <f>IF(N3529="sníž. přenesená",J3529,0)</f>
        <v>0</v>
      </c>
      <c r="BI3529" s="232">
        <f>IF(N3529="nulová",J3529,0)</f>
        <v>0</v>
      </c>
      <c r="BJ3529" s="18" t="s">
        <v>88</v>
      </c>
      <c r="BK3529" s="232">
        <f>ROUND(I3529*H3529,2)</f>
        <v>0</v>
      </c>
      <c r="BL3529" s="18" t="s">
        <v>291</v>
      </c>
      <c r="BM3529" s="231" t="s">
        <v>3511</v>
      </c>
    </row>
    <row r="3530" s="14" customFormat="1">
      <c r="A3530" s="14"/>
      <c r="B3530" s="262"/>
      <c r="C3530" s="263"/>
      <c r="D3530" s="233" t="s">
        <v>364</v>
      </c>
      <c r="E3530" s="264" t="s">
        <v>1</v>
      </c>
      <c r="F3530" s="265" t="s">
        <v>3512</v>
      </c>
      <c r="G3530" s="263"/>
      <c r="H3530" s="266">
        <v>323.67500000000001</v>
      </c>
      <c r="I3530" s="267"/>
      <c r="J3530" s="263"/>
      <c r="K3530" s="263"/>
      <c r="L3530" s="268"/>
      <c r="M3530" s="269"/>
      <c r="N3530" s="270"/>
      <c r="O3530" s="270"/>
      <c r="P3530" s="270"/>
      <c r="Q3530" s="270"/>
      <c r="R3530" s="270"/>
      <c r="S3530" s="270"/>
      <c r="T3530" s="271"/>
      <c r="U3530" s="14"/>
      <c r="V3530" s="14"/>
      <c r="W3530" s="14"/>
      <c r="X3530" s="14"/>
      <c r="Y3530" s="14"/>
      <c r="Z3530" s="14"/>
      <c r="AA3530" s="14"/>
      <c r="AB3530" s="14"/>
      <c r="AC3530" s="14"/>
      <c r="AD3530" s="14"/>
      <c r="AE3530" s="14"/>
      <c r="AT3530" s="272" t="s">
        <v>364</v>
      </c>
      <c r="AU3530" s="272" t="s">
        <v>90</v>
      </c>
      <c r="AV3530" s="14" t="s">
        <v>90</v>
      </c>
      <c r="AW3530" s="14" t="s">
        <v>36</v>
      </c>
      <c r="AX3530" s="14" t="s">
        <v>81</v>
      </c>
      <c r="AY3530" s="272" t="s">
        <v>215</v>
      </c>
    </row>
    <row r="3531" s="15" customFormat="1">
      <c r="A3531" s="15"/>
      <c r="B3531" s="273"/>
      <c r="C3531" s="274"/>
      <c r="D3531" s="233" t="s">
        <v>364</v>
      </c>
      <c r="E3531" s="275" t="s">
        <v>1</v>
      </c>
      <c r="F3531" s="276" t="s">
        <v>368</v>
      </c>
      <c r="G3531" s="274"/>
      <c r="H3531" s="277">
        <v>323.67500000000001</v>
      </c>
      <c r="I3531" s="278"/>
      <c r="J3531" s="274"/>
      <c r="K3531" s="274"/>
      <c r="L3531" s="279"/>
      <c r="M3531" s="280"/>
      <c r="N3531" s="281"/>
      <c r="O3531" s="281"/>
      <c r="P3531" s="281"/>
      <c r="Q3531" s="281"/>
      <c r="R3531" s="281"/>
      <c r="S3531" s="281"/>
      <c r="T3531" s="282"/>
      <c r="U3531" s="15"/>
      <c r="V3531" s="15"/>
      <c r="W3531" s="15"/>
      <c r="X3531" s="15"/>
      <c r="Y3531" s="15"/>
      <c r="Z3531" s="15"/>
      <c r="AA3531" s="15"/>
      <c r="AB3531" s="15"/>
      <c r="AC3531" s="15"/>
      <c r="AD3531" s="15"/>
      <c r="AE3531" s="15"/>
      <c r="AT3531" s="283" t="s">
        <v>364</v>
      </c>
      <c r="AU3531" s="283" t="s">
        <v>90</v>
      </c>
      <c r="AV3531" s="15" t="s">
        <v>214</v>
      </c>
      <c r="AW3531" s="15" t="s">
        <v>36</v>
      </c>
      <c r="AX3531" s="15" t="s">
        <v>88</v>
      </c>
      <c r="AY3531" s="283" t="s">
        <v>215</v>
      </c>
    </row>
    <row r="3532" s="2" customFormat="1" ht="16.5" customHeight="1">
      <c r="A3532" s="39"/>
      <c r="B3532" s="40"/>
      <c r="C3532" s="220" t="s">
        <v>3513</v>
      </c>
      <c r="D3532" s="220" t="s">
        <v>216</v>
      </c>
      <c r="E3532" s="221" t="s">
        <v>3503</v>
      </c>
      <c r="F3532" s="222" t="s">
        <v>3504</v>
      </c>
      <c r="G3532" s="223" t="s">
        <v>523</v>
      </c>
      <c r="H3532" s="224">
        <v>39.5</v>
      </c>
      <c r="I3532" s="225"/>
      <c r="J3532" s="226">
        <f>ROUND(I3532*H3532,2)</f>
        <v>0</v>
      </c>
      <c r="K3532" s="222" t="s">
        <v>359</v>
      </c>
      <c r="L3532" s="45"/>
      <c r="M3532" s="227" t="s">
        <v>1</v>
      </c>
      <c r="N3532" s="228" t="s">
        <v>46</v>
      </c>
      <c r="O3532" s="92"/>
      <c r="P3532" s="229">
        <f>O3532*H3532</f>
        <v>0</v>
      </c>
      <c r="Q3532" s="229">
        <v>0.00029999999999999997</v>
      </c>
      <c r="R3532" s="229">
        <f>Q3532*H3532</f>
        <v>0.011849999999999999</v>
      </c>
      <c r="S3532" s="229">
        <v>0</v>
      </c>
      <c r="T3532" s="230">
        <f>S3532*H3532</f>
        <v>0</v>
      </c>
      <c r="U3532" s="39"/>
      <c r="V3532" s="39"/>
      <c r="W3532" s="39"/>
      <c r="X3532" s="39"/>
      <c r="Y3532" s="39"/>
      <c r="Z3532" s="39"/>
      <c r="AA3532" s="39"/>
      <c r="AB3532" s="39"/>
      <c r="AC3532" s="39"/>
      <c r="AD3532" s="39"/>
      <c r="AE3532" s="39"/>
      <c r="AR3532" s="231" t="s">
        <v>291</v>
      </c>
      <c r="AT3532" s="231" t="s">
        <v>216</v>
      </c>
      <c r="AU3532" s="231" t="s">
        <v>90</v>
      </c>
      <c r="AY3532" s="18" t="s">
        <v>215</v>
      </c>
      <c r="BE3532" s="232">
        <f>IF(N3532="základní",J3532,0)</f>
        <v>0</v>
      </c>
      <c r="BF3532" s="232">
        <f>IF(N3532="snížená",J3532,0)</f>
        <v>0</v>
      </c>
      <c r="BG3532" s="232">
        <f>IF(N3532="zákl. přenesená",J3532,0)</f>
        <v>0</v>
      </c>
      <c r="BH3532" s="232">
        <f>IF(N3532="sníž. přenesená",J3532,0)</f>
        <v>0</v>
      </c>
      <c r="BI3532" s="232">
        <f>IF(N3532="nulová",J3532,0)</f>
        <v>0</v>
      </c>
      <c r="BJ3532" s="18" t="s">
        <v>88</v>
      </c>
      <c r="BK3532" s="232">
        <f>ROUND(I3532*H3532,2)</f>
        <v>0</v>
      </c>
      <c r="BL3532" s="18" t="s">
        <v>291</v>
      </c>
      <c r="BM3532" s="231" t="s">
        <v>3514</v>
      </c>
    </row>
    <row r="3533" s="2" customFormat="1">
      <c r="A3533" s="39"/>
      <c r="B3533" s="40"/>
      <c r="C3533" s="41"/>
      <c r="D3533" s="233" t="s">
        <v>221</v>
      </c>
      <c r="E3533" s="41"/>
      <c r="F3533" s="234" t="s">
        <v>3506</v>
      </c>
      <c r="G3533" s="41"/>
      <c r="H3533" s="41"/>
      <c r="I3533" s="235"/>
      <c r="J3533" s="41"/>
      <c r="K3533" s="41"/>
      <c r="L3533" s="45"/>
      <c r="M3533" s="236"/>
      <c r="N3533" s="237"/>
      <c r="O3533" s="92"/>
      <c r="P3533" s="92"/>
      <c r="Q3533" s="92"/>
      <c r="R3533" s="92"/>
      <c r="S3533" s="92"/>
      <c r="T3533" s="93"/>
      <c r="U3533" s="39"/>
      <c r="V3533" s="39"/>
      <c r="W3533" s="39"/>
      <c r="X3533" s="39"/>
      <c r="Y3533" s="39"/>
      <c r="Z3533" s="39"/>
      <c r="AA3533" s="39"/>
      <c r="AB3533" s="39"/>
      <c r="AC3533" s="39"/>
      <c r="AD3533" s="39"/>
      <c r="AE3533" s="39"/>
      <c r="AT3533" s="18" t="s">
        <v>221</v>
      </c>
      <c r="AU3533" s="18" t="s">
        <v>90</v>
      </c>
    </row>
    <row r="3534" s="2" customFormat="1">
      <c r="A3534" s="39"/>
      <c r="B3534" s="40"/>
      <c r="C3534" s="41"/>
      <c r="D3534" s="250" t="s">
        <v>362</v>
      </c>
      <c r="E3534" s="41"/>
      <c r="F3534" s="251" t="s">
        <v>3507</v>
      </c>
      <c r="G3534" s="41"/>
      <c r="H3534" s="41"/>
      <c r="I3534" s="235"/>
      <c r="J3534" s="41"/>
      <c r="K3534" s="41"/>
      <c r="L3534" s="45"/>
      <c r="M3534" s="236"/>
      <c r="N3534" s="237"/>
      <c r="O3534" s="92"/>
      <c r="P3534" s="92"/>
      <c r="Q3534" s="92"/>
      <c r="R3534" s="92"/>
      <c r="S3534" s="92"/>
      <c r="T3534" s="93"/>
      <c r="U3534" s="39"/>
      <c r="V3534" s="39"/>
      <c r="W3534" s="39"/>
      <c r="X3534" s="39"/>
      <c r="Y3534" s="39"/>
      <c r="Z3534" s="39"/>
      <c r="AA3534" s="39"/>
      <c r="AB3534" s="39"/>
      <c r="AC3534" s="39"/>
      <c r="AD3534" s="39"/>
      <c r="AE3534" s="39"/>
      <c r="AT3534" s="18" t="s">
        <v>362</v>
      </c>
      <c r="AU3534" s="18" t="s">
        <v>90</v>
      </c>
    </row>
    <row r="3535" s="13" customFormat="1">
      <c r="A3535" s="13"/>
      <c r="B3535" s="252"/>
      <c r="C3535" s="253"/>
      <c r="D3535" s="233" t="s">
        <v>364</v>
      </c>
      <c r="E3535" s="254" t="s">
        <v>1</v>
      </c>
      <c r="F3535" s="255" t="s">
        <v>1884</v>
      </c>
      <c r="G3535" s="253"/>
      <c r="H3535" s="254" t="s">
        <v>1</v>
      </c>
      <c r="I3535" s="256"/>
      <c r="J3535" s="253"/>
      <c r="K3535" s="253"/>
      <c r="L3535" s="257"/>
      <c r="M3535" s="258"/>
      <c r="N3535" s="259"/>
      <c r="O3535" s="259"/>
      <c r="P3535" s="259"/>
      <c r="Q3535" s="259"/>
      <c r="R3535" s="259"/>
      <c r="S3535" s="259"/>
      <c r="T3535" s="260"/>
      <c r="U3535" s="13"/>
      <c r="V3535" s="13"/>
      <c r="W3535" s="13"/>
      <c r="X3535" s="13"/>
      <c r="Y3535" s="13"/>
      <c r="Z3535" s="13"/>
      <c r="AA3535" s="13"/>
      <c r="AB3535" s="13"/>
      <c r="AC3535" s="13"/>
      <c r="AD3535" s="13"/>
      <c r="AE3535" s="13"/>
      <c r="AT3535" s="261" t="s">
        <v>364</v>
      </c>
      <c r="AU3535" s="261" t="s">
        <v>90</v>
      </c>
      <c r="AV3535" s="13" t="s">
        <v>88</v>
      </c>
      <c r="AW3535" s="13" t="s">
        <v>36</v>
      </c>
      <c r="AX3535" s="13" t="s">
        <v>81</v>
      </c>
      <c r="AY3535" s="261" t="s">
        <v>215</v>
      </c>
    </row>
    <row r="3536" s="14" customFormat="1">
      <c r="A3536" s="14"/>
      <c r="B3536" s="262"/>
      <c r="C3536" s="263"/>
      <c r="D3536" s="233" t="s">
        <v>364</v>
      </c>
      <c r="E3536" s="264" t="s">
        <v>1</v>
      </c>
      <c r="F3536" s="265" t="s">
        <v>1885</v>
      </c>
      <c r="G3536" s="263"/>
      <c r="H3536" s="266">
        <v>39.5</v>
      </c>
      <c r="I3536" s="267"/>
      <c r="J3536" s="263"/>
      <c r="K3536" s="263"/>
      <c r="L3536" s="268"/>
      <c r="M3536" s="269"/>
      <c r="N3536" s="270"/>
      <c r="O3536" s="270"/>
      <c r="P3536" s="270"/>
      <c r="Q3536" s="270"/>
      <c r="R3536" s="270"/>
      <c r="S3536" s="270"/>
      <c r="T3536" s="271"/>
      <c r="U3536" s="14"/>
      <c r="V3536" s="14"/>
      <c r="W3536" s="14"/>
      <c r="X3536" s="14"/>
      <c r="Y3536" s="14"/>
      <c r="Z3536" s="14"/>
      <c r="AA3536" s="14"/>
      <c r="AB3536" s="14"/>
      <c r="AC3536" s="14"/>
      <c r="AD3536" s="14"/>
      <c r="AE3536" s="14"/>
      <c r="AT3536" s="272" t="s">
        <v>364</v>
      </c>
      <c r="AU3536" s="272" t="s">
        <v>90</v>
      </c>
      <c r="AV3536" s="14" t="s">
        <v>90</v>
      </c>
      <c r="AW3536" s="14" t="s">
        <v>36</v>
      </c>
      <c r="AX3536" s="14" t="s">
        <v>81</v>
      </c>
      <c r="AY3536" s="272" t="s">
        <v>215</v>
      </c>
    </row>
    <row r="3537" s="15" customFormat="1">
      <c r="A3537" s="15"/>
      <c r="B3537" s="273"/>
      <c r="C3537" s="274"/>
      <c r="D3537" s="233" t="s">
        <v>364</v>
      </c>
      <c r="E3537" s="275" t="s">
        <v>1</v>
      </c>
      <c r="F3537" s="276" t="s">
        <v>368</v>
      </c>
      <c r="G3537" s="274"/>
      <c r="H3537" s="277">
        <v>39.5</v>
      </c>
      <c r="I3537" s="278"/>
      <c r="J3537" s="274"/>
      <c r="K3537" s="274"/>
      <c r="L3537" s="279"/>
      <c r="M3537" s="280"/>
      <c r="N3537" s="281"/>
      <c r="O3537" s="281"/>
      <c r="P3537" s="281"/>
      <c r="Q3537" s="281"/>
      <c r="R3537" s="281"/>
      <c r="S3537" s="281"/>
      <c r="T3537" s="282"/>
      <c r="U3537" s="15"/>
      <c r="V3537" s="15"/>
      <c r="W3537" s="15"/>
      <c r="X3537" s="15"/>
      <c r="Y3537" s="15"/>
      <c r="Z3537" s="15"/>
      <c r="AA3537" s="15"/>
      <c r="AB3537" s="15"/>
      <c r="AC3537" s="15"/>
      <c r="AD3537" s="15"/>
      <c r="AE3537" s="15"/>
      <c r="AT3537" s="283" t="s">
        <v>364</v>
      </c>
      <c r="AU3537" s="283" t="s">
        <v>90</v>
      </c>
      <c r="AV3537" s="15" t="s">
        <v>214</v>
      </c>
      <c r="AW3537" s="15" t="s">
        <v>36</v>
      </c>
      <c r="AX3537" s="15" t="s">
        <v>88</v>
      </c>
      <c r="AY3537" s="283" t="s">
        <v>215</v>
      </c>
    </row>
    <row r="3538" s="2" customFormat="1" ht="24.15" customHeight="1">
      <c r="A3538" s="39"/>
      <c r="B3538" s="40"/>
      <c r="C3538" s="295" t="s">
        <v>446</v>
      </c>
      <c r="D3538" s="295" t="s">
        <v>539</v>
      </c>
      <c r="E3538" s="296" t="s">
        <v>3515</v>
      </c>
      <c r="F3538" s="297" t="s">
        <v>3516</v>
      </c>
      <c r="G3538" s="298" t="s">
        <v>523</v>
      </c>
      <c r="H3538" s="299">
        <v>43.450000000000003</v>
      </c>
      <c r="I3538" s="300"/>
      <c r="J3538" s="301">
        <f>ROUND(I3538*H3538,2)</f>
        <v>0</v>
      </c>
      <c r="K3538" s="297" t="s">
        <v>1</v>
      </c>
      <c r="L3538" s="302"/>
      <c r="M3538" s="303" t="s">
        <v>1</v>
      </c>
      <c r="N3538" s="304" t="s">
        <v>46</v>
      </c>
      <c r="O3538" s="92"/>
      <c r="P3538" s="229">
        <f>O3538*H3538</f>
        <v>0</v>
      </c>
      <c r="Q3538" s="229">
        <v>0.0032000000000000002</v>
      </c>
      <c r="R3538" s="229">
        <f>Q3538*H3538</f>
        <v>0.13904000000000003</v>
      </c>
      <c r="S3538" s="229">
        <v>0</v>
      </c>
      <c r="T3538" s="230">
        <f>S3538*H3538</f>
        <v>0</v>
      </c>
      <c r="U3538" s="39"/>
      <c r="V3538" s="39"/>
      <c r="W3538" s="39"/>
      <c r="X3538" s="39"/>
      <c r="Y3538" s="39"/>
      <c r="Z3538" s="39"/>
      <c r="AA3538" s="39"/>
      <c r="AB3538" s="39"/>
      <c r="AC3538" s="39"/>
      <c r="AD3538" s="39"/>
      <c r="AE3538" s="39"/>
      <c r="AR3538" s="231" t="s">
        <v>676</v>
      </c>
      <c r="AT3538" s="231" t="s">
        <v>539</v>
      </c>
      <c r="AU3538" s="231" t="s">
        <v>90</v>
      </c>
      <c r="AY3538" s="18" t="s">
        <v>215</v>
      </c>
      <c r="BE3538" s="232">
        <f>IF(N3538="základní",J3538,0)</f>
        <v>0</v>
      </c>
      <c r="BF3538" s="232">
        <f>IF(N3538="snížená",J3538,0)</f>
        <v>0</v>
      </c>
      <c r="BG3538" s="232">
        <f>IF(N3538="zákl. přenesená",J3538,0)</f>
        <v>0</v>
      </c>
      <c r="BH3538" s="232">
        <f>IF(N3538="sníž. přenesená",J3538,0)</f>
        <v>0</v>
      </c>
      <c r="BI3538" s="232">
        <f>IF(N3538="nulová",J3538,0)</f>
        <v>0</v>
      </c>
      <c r="BJ3538" s="18" t="s">
        <v>88</v>
      </c>
      <c r="BK3538" s="232">
        <f>ROUND(I3538*H3538,2)</f>
        <v>0</v>
      </c>
      <c r="BL3538" s="18" t="s">
        <v>291</v>
      </c>
      <c r="BM3538" s="231" t="s">
        <v>3517</v>
      </c>
    </row>
    <row r="3539" s="14" customFormat="1">
      <c r="A3539" s="14"/>
      <c r="B3539" s="262"/>
      <c r="C3539" s="263"/>
      <c r="D3539" s="233" t="s">
        <v>364</v>
      </c>
      <c r="E3539" s="264" t="s">
        <v>1</v>
      </c>
      <c r="F3539" s="265" t="s">
        <v>3518</v>
      </c>
      <c r="G3539" s="263"/>
      <c r="H3539" s="266">
        <v>43.450000000000003</v>
      </c>
      <c r="I3539" s="267"/>
      <c r="J3539" s="263"/>
      <c r="K3539" s="263"/>
      <c r="L3539" s="268"/>
      <c r="M3539" s="269"/>
      <c r="N3539" s="270"/>
      <c r="O3539" s="270"/>
      <c r="P3539" s="270"/>
      <c r="Q3539" s="270"/>
      <c r="R3539" s="270"/>
      <c r="S3539" s="270"/>
      <c r="T3539" s="271"/>
      <c r="U3539" s="14"/>
      <c r="V3539" s="14"/>
      <c r="W3539" s="14"/>
      <c r="X3539" s="14"/>
      <c r="Y3539" s="14"/>
      <c r="Z3539" s="14"/>
      <c r="AA3539" s="14"/>
      <c r="AB3539" s="14"/>
      <c r="AC3539" s="14"/>
      <c r="AD3539" s="14"/>
      <c r="AE3539" s="14"/>
      <c r="AT3539" s="272" t="s">
        <v>364</v>
      </c>
      <c r="AU3539" s="272" t="s">
        <v>90</v>
      </c>
      <c r="AV3539" s="14" t="s">
        <v>90</v>
      </c>
      <c r="AW3539" s="14" t="s">
        <v>36</v>
      </c>
      <c r="AX3539" s="14" t="s">
        <v>81</v>
      </c>
      <c r="AY3539" s="272" t="s">
        <v>215</v>
      </c>
    </row>
    <row r="3540" s="15" customFormat="1">
      <c r="A3540" s="15"/>
      <c r="B3540" s="273"/>
      <c r="C3540" s="274"/>
      <c r="D3540" s="233" t="s">
        <v>364</v>
      </c>
      <c r="E3540" s="275" t="s">
        <v>1</v>
      </c>
      <c r="F3540" s="276" t="s">
        <v>368</v>
      </c>
      <c r="G3540" s="274"/>
      <c r="H3540" s="277">
        <v>43.450000000000003</v>
      </c>
      <c r="I3540" s="278"/>
      <c r="J3540" s="274"/>
      <c r="K3540" s="274"/>
      <c r="L3540" s="279"/>
      <c r="M3540" s="280"/>
      <c r="N3540" s="281"/>
      <c r="O3540" s="281"/>
      <c r="P3540" s="281"/>
      <c r="Q3540" s="281"/>
      <c r="R3540" s="281"/>
      <c r="S3540" s="281"/>
      <c r="T3540" s="282"/>
      <c r="U3540" s="15"/>
      <c r="V3540" s="15"/>
      <c r="W3540" s="15"/>
      <c r="X3540" s="15"/>
      <c r="Y3540" s="15"/>
      <c r="Z3540" s="15"/>
      <c r="AA3540" s="15"/>
      <c r="AB3540" s="15"/>
      <c r="AC3540" s="15"/>
      <c r="AD3540" s="15"/>
      <c r="AE3540" s="15"/>
      <c r="AT3540" s="283" t="s">
        <v>364</v>
      </c>
      <c r="AU3540" s="283" t="s">
        <v>90</v>
      </c>
      <c r="AV3540" s="15" t="s">
        <v>214</v>
      </c>
      <c r="AW3540" s="15" t="s">
        <v>36</v>
      </c>
      <c r="AX3540" s="15" t="s">
        <v>88</v>
      </c>
      <c r="AY3540" s="283" t="s">
        <v>215</v>
      </c>
    </row>
    <row r="3541" s="2" customFormat="1" ht="16.5" customHeight="1">
      <c r="A3541" s="39"/>
      <c r="B3541" s="40"/>
      <c r="C3541" s="220" t="s">
        <v>3519</v>
      </c>
      <c r="D3541" s="220" t="s">
        <v>216</v>
      </c>
      <c r="E3541" s="221" t="s">
        <v>3520</v>
      </c>
      <c r="F3541" s="222" t="s">
        <v>3521</v>
      </c>
      <c r="G3541" s="223" t="s">
        <v>523</v>
      </c>
      <c r="H3541" s="224">
        <v>4.1799999999999997</v>
      </c>
      <c r="I3541" s="225"/>
      <c r="J3541" s="226">
        <f>ROUND(I3541*H3541,2)</f>
        <v>0</v>
      </c>
      <c r="K3541" s="222" t="s">
        <v>359</v>
      </c>
      <c r="L3541" s="45"/>
      <c r="M3541" s="227" t="s">
        <v>1</v>
      </c>
      <c r="N3541" s="228" t="s">
        <v>46</v>
      </c>
      <c r="O3541" s="92"/>
      <c r="P3541" s="229">
        <f>O3541*H3541</f>
        <v>0</v>
      </c>
      <c r="Q3541" s="229">
        <v>0.00040000000000000002</v>
      </c>
      <c r="R3541" s="229">
        <f>Q3541*H3541</f>
        <v>0.0016719999999999999</v>
      </c>
      <c r="S3541" s="229">
        <v>0</v>
      </c>
      <c r="T3541" s="230">
        <f>S3541*H3541</f>
        <v>0</v>
      </c>
      <c r="U3541" s="39"/>
      <c r="V3541" s="39"/>
      <c r="W3541" s="39"/>
      <c r="X3541" s="39"/>
      <c r="Y3541" s="39"/>
      <c r="Z3541" s="39"/>
      <c r="AA3541" s="39"/>
      <c r="AB3541" s="39"/>
      <c r="AC3541" s="39"/>
      <c r="AD3541" s="39"/>
      <c r="AE3541" s="39"/>
      <c r="AR3541" s="231" t="s">
        <v>291</v>
      </c>
      <c r="AT3541" s="231" t="s">
        <v>216</v>
      </c>
      <c r="AU3541" s="231" t="s">
        <v>90</v>
      </c>
      <c r="AY3541" s="18" t="s">
        <v>215</v>
      </c>
      <c r="BE3541" s="232">
        <f>IF(N3541="základní",J3541,0)</f>
        <v>0</v>
      </c>
      <c r="BF3541" s="232">
        <f>IF(N3541="snížená",J3541,0)</f>
        <v>0</v>
      </c>
      <c r="BG3541" s="232">
        <f>IF(N3541="zákl. přenesená",J3541,0)</f>
        <v>0</v>
      </c>
      <c r="BH3541" s="232">
        <f>IF(N3541="sníž. přenesená",J3541,0)</f>
        <v>0</v>
      </c>
      <c r="BI3541" s="232">
        <f>IF(N3541="nulová",J3541,0)</f>
        <v>0</v>
      </c>
      <c r="BJ3541" s="18" t="s">
        <v>88</v>
      </c>
      <c r="BK3541" s="232">
        <f>ROUND(I3541*H3541,2)</f>
        <v>0</v>
      </c>
      <c r="BL3541" s="18" t="s">
        <v>291</v>
      </c>
      <c r="BM3541" s="231" t="s">
        <v>3522</v>
      </c>
    </row>
    <row r="3542" s="2" customFormat="1">
      <c r="A3542" s="39"/>
      <c r="B3542" s="40"/>
      <c r="C3542" s="41"/>
      <c r="D3542" s="233" t="s">
        <v>221</v>
      </c>
      <c r="E3542" s="41"/>
      <c r="F3542" s="234" t="s">
        <v>3523</v>
      </c>
      <c r="G3542" s="41"/>
      <c r="H3542" s="41"/>
      <c r="I3542" s="235"/>
      <c r="J3542" s="41"/>
      <c r="K3542" s="41"/>
      <c r="L3542" s="45"/>
      <c r="M3542" s="236"/>
      <c r="N3542" s="237"/>
      <c r="O3542" s="92"/>
      <c r="P3542" s="92"/>
      <c r="Q3542" s="92"/>
      <c r="R3542" s="92"/>
      <c r="S3542" s="92"/>
      <c r="T3542" s="93"/>
      <c r="U3542" s="39"/>
      <c r="V3542" s="39"/>
      <c r="W3542" s="39"/>
      <c r="X3542" s="39"/>
      <c r="Y3542" s="39"/>
      <c r="Z3542" s="39"/>
      <c r="AA3542" s="39"/>
      <c r="AB3542" s="39"/>
      <c r="AC3542" s="39"/>
      <c r="AD3542" s="39"/>
      <c r="AE3542" s="39"/>
      <c r="AT3542" s="18" t="s">
        <v>221</v>
      </c>
      <c r="AU3542" s="18" t="s">
        <v>90</v>
      </c>
    </row>
    <row r="3543" s="2" customFormat="1">
      <c r="A3543" s="39"/>
      <c r="B3543" s="40"/>
      <c r="C3543" s="41"/>
      <c r="D3543" s="250" t="s">
        <v>362</v>
      </c>
      <c r="E3543" s="41"/>
      <c r="F3543" s="251" t="s">
        <v>3524</v>
      </c>
      <c r="G3543" s="41"/>
      <c r="H3543" s="41"/>
      <c r="I3543" s="235"/>
      <c r="J3543" s="41"/>
      <c r="K3543" s="41"/>
      <c r="L3543" s="45"/>
      <c r="M3543" s="236"/>
      <c r="N3543" s="237"/>
      <c r="O3543" s="92"/>
      <c r="P3543" s="92"/>
      <c r="Q3543" s="92"/>
      <c r="R3543" s="92"/>
      <c r="S3543" s="92"/>
      <c r="T3543" s="93"/>
      <c r="U3543" s="39"/>
      <c r="V3543" s="39"/>
      <c r="W3543" s="39"/>
      <c r="X3543" s="39"/>
      <c r="Y3543" s="39"/>
      <c r="Z3543" s="39"/>
      <c r="AA3543" s="39"/>
      <c r="AB3543" s="39"/>
      <c r="AC3543" s="39"/>
      <c r="AD3543" s="39"/>
      <c r="AE3543" s="39"/>
      <c r="AT3543" s="18" t="s">
        <v>362</v>
      </c>
      <c r="AU3543" s="18" t="s">
        <v>90</v>
      </c>
    </row>
    <row r="3544" s="13" customFormat="1">
      <c r="A3544" s="13"/>
      <c r="B3544" s="252"/>
      <c r="C3544" s="253"/>
      <c r="D3544" s="233" t="s">
        <v>364</v>
      </c>
      <c r="E3544" s="254" t="s">
        <v>1</v>
      </c>
      <c r="F3544" s="255" t="s">
        <v>1890</v>
      </c>
      <c r="G3544" s="253"/>
      <c r="H3544" s="254" t="s">
        <v>1</v>
      </c>
      <c r="I3544" s="256"/>
      <c r="J3544" s="253"/>
      <c r="K3544" s="253"/>
      <c r="L3544" s="257"/>
      <c r="M3544" s="258"/>
      <c r="N3544" s="259"/>
      <c r="O3544" s="259"/>
      <c r="P3544" s="259"/>
      <c r="Q3544" s="259"/>
      <c r="R3544" s="259"/>
      <c r="S3544" s="259"/>
      <c r="T3544" s="260"/>
      <c r="U3544" s="13"/>
      <c r="V3544" s="13"/>
      <c r="W3544" s="13"/>
      <c r="X3544" s="13"/>
      <c r="Y3544" s="13"/>
      <c r="Z3544" s="13"/>
      <c r="AA3544" s="13"/>
      <c r="AB3544" s="13"/>
      <c r="AC3544" s="13"/>
      <c r="AD3544" s="13"/>
      <c r="AE3544" s="13"/>
      <c r="AT3544" s="261" t="s">
        <v>364</v>
      </c>
      <c r="AU3544" s="261" t="s">
        <v>90</v>
      </c>
      <c r="AV3544" s="13" t="s">
        <v>88</v>
      </c>
      <c r="AW3544" s="13" t="s">
        <v>36</v>
      </c>
      <c r="AX3544" s="13" t="s">
        <v>81</v>
      </c>
      <c r="AY3544" s="261" t="s">
        <v>215</v>
      </c>
    </row>
    <row r="3545" s="14" customFormat="1">
      <c r="A3545" s="14"/>
      <c r="B3545" s="262"/>
      <c r="C3545" s="263"/>
      <c r="D3545" s="233" t="s">
        <v>364</v>
      </c>
      <c r="E3545" s="264" t="s">
        <v>1</v>
      </c>
      <c r="F3545" s="265" t="s">
        <v>1891</v>
      </c>
      <c r="G3545" s="263"/>
      <c r="H3545" s="266">
        <v>4.1799999999999997</v>
      </c>
      <c r="I3545" s="267"/>
      <c r="J3545" s="263"/>
      <c r="K3545" s="263"/>
      <c r="L3545" s="268"/>
      <c r="M3545" s="269"/>
      <c r="N3545" s="270"/>
      <c r="O3545" s="270"/>
      <c r="P3545" s="270"/>
      <c r="Q3545" s="270"/>
      <c r="R3545" s="270"/>
      <c r="S3545" s="270"/>
      <c r="T3545" s="271"/>
      <c r="U3545" s="14"/>
      <c r="V3545" s="14"/>
      <c r="W3545" s="14"/>
      <c r="X3545" s="14"/>
      <c r="Y3545" s="14"/>
      <c r="Z3545" s="14"/>
      <c r="AA3545" s="14"/>
      <c r="AB3545" s="14"/>
      <c r="AC3545" s="14"/>
      <c r="AD3545" s="14"/>
      <c r="AE3545" s="14"/>
      <c r="AT3545" s="272" t="s">
        <v>364</v>
      </c>
      <c r="AU3545" s="272" t="s">
        <v>90</v>
      </c>
      <c r="AV3545" s="14" t="s">
        <v>90</v>
      </c>
      <c r="AW3545" s="14" t="s">
        <v>36</v>
      </c>
      <c r="AX3545" s="14" t="s">
        <v>81</v>
      </c>
      <c r="AY3545" s="272" t="s">
        <v>215</v>
      </c>
    </row>
    <row r="3546" s="15" customFormat="1">
      <c r="A3546" s="15"/>
      <c r="B3546" s="273"/>
      <c r="C3546" s="274"/>
      <c r="D3546" s="233" t="s">
        <v>364</v>
      </c>
      <c r="E3546" s="275" t="s">
        <v>1</v>
      </c>
      <c r="F3546" s="276" t="s">
        <v>368</v>
      </c>
      <c r="G3546" s="274"/>
      <c r="H3546" s="277">
        <v>4.1799999999999997</v>
      </c>
      <c r="I3546" s="278"/>
      <c r="J3546" s="274"/>
      <c r="K3546" s="274"/>
      <c r="L3546" s="279"/>
      <c r="M3546" s="280"/>
      <c r="N3546" s="281"/>
      <c r="O3546" s="281"/>
      <c r="P3546" s="281"/>
      <c r="Q3546" s="281"/>
      <c r="R3546" s="281"/>
      <c r="S3546" s="281"/>
      <c r="T3546" s="282"/>
      <c r="U3546" s="15"/>
      <c r="V3546" s="15"/>
      <c r="W3546" s="15"/>
      <c r="X3546" s="15"/>
      <c r="Y3546" s="15"/>
      <c r="Z3546" s="15"/>
      <c r="AA3546" s="15"/>
      <c r="AB3546" s="15"/>
      <c r="AC3546" s="15"/>
      <c r="AD3546" s="15"/>
      <c r="AE3546" s="15"/>
      <c r="AT3546" s="283" t="s">
        <v>364</v>
      </c>
      <c r="AU3546" s="283" t="s">
        <v>90</v>
      </c>
      <c r="AV3546" s="15" t="s">
        <v>214</v>
      </c>
      <c r="AW3546" s="15" t="s">
        <v>36</v>
      </c>
      <c r="AX3546" s="15" t="s">
        <v>88</v>
      </c>
      <c r="AY3546" s="283" t="s">
        <v>215</v>
      </c>
    </row>
    <row r="3547" s="2" customFormat="1" ht="37.8" customHeight="1">
      <c r="A3547" s="39"/>
      <c r="B3547" s="40"/>
      <c r="C3547" s="295" t="s">
        <v>3525</v>
      </c>
      <c r="D3547" s="295" t="s">
        <v>539</v>
      </c>
      <c r="E3547" s="296" t="s">
        <v>3526</v>
      </c>
      <c r="F3547" s="297" t="s">
        <v>3527</v>
      </c>
      <c r="G3547" s="298" t="s">
        <v>523</v>
      </c>
      <c r="H3547" s="299">
        <v>5.0579999999999998</v>
      </c>
      <c r="I3547" s="300"/>
      <c r="J3547" s="301">
        <f>ROUND(I3547*H3547,2)</f>
        <v>0</v>
      </c>
      <c r="K3547" s="297" t="s">
        <v>359</v>
      </c>
      <c r="L3547" s="302"/>
      <c r="M3547" s="303" t="s">
        <v>1</v>
      </c>
      <c r="N3547" s="304" t="s">
        <v>46</v>
      </c>
      <c r="O3547" s="92"/>
      <c r="P3547" s="229">
        <f>O3547*H3547</f>
        <v>0</v>
      </c>
      <c r="Q3547" s="229">
        <v>0.0025999999999999999</v>
      </c>
      <c r="R3547" s="229">
        <f>Q3547*H3547</f>
        <v>0.013150799999999999</v>
      </c>
      <c r="S3547" s="229">
        <v>0</v>
      </c>
      <c r="T3547" s="230">
        <f>S3547*H3547</f>
        <v>0</v>
      </c>
      <c r="U3547" s="39"/>
      <c r="V3547" s="39"/>
      <c r="W3547" s="39"/>
      <c r="X3547" s="39"/>
      <c r="Y3547" s="39"/>
      <c r="Z3547" s="39"/>
      <c r="AA3547" s="39"/>
      <c r="AB3547" s="39"/>
      <c r="AC3547" s="39"/>
      <c r="AD3547" s="39"/>
      <c r="AE3547" s="39"/>
      <c r="AR3547" s="231" t="s">
        <v>676</v>
      </c>
      <c r="AT3547" s="231" t="s">
        <v>539</v>
      </c>
      <c r="AU3547" s="231" t="s">
        <v>90</v>
      </c>
      <c r="AY3547" s="18" t="s">
        <v>215</v>
      </c>
      <c r="BE3547" s="232">
        <f>IF(N3547="základní",J3547,0)</f>
        <v>0</v>
      </c>
      <c r="BF3547" s="232">
        <f>IF(N3547="snížená",J3547,0)</f>
        <v>0</v>
      </c>
      <c r="BG3547" s="232">
        <f>IF(N3547="zákl. přenesená",J3547,0)</f>
        <v>0</v>
      </c>
      <c r="BH3547" s="232">
        <f>IF(N3547="sníž. přenesená",J3547,0)</f>
        <v>0</v>
      </c>
      <c r="BI3547" s="232">
        <f>IF(N3547="nulová",J3547,0)</f>
        <v>0</v>
      </c>
      <c r="BJ3547" s="18" t="s">
        <v>88</v>
      </c>
      <c r="BK3547" s="232">
        <f>ROUND(I3547*H3547,2)</f>
        <v>0</v>
      </c>
      <c r="BL3547" s="18" t="s">
        <v>291</v>
      </c>
      <c r="BM3547" s="231" t="s">
        <v>3528</v>
      </c>
    </row>
    <row r="3548" s="14" customFormat="1">
      <c r="A3548" s="14"/>
      <c r="B3548" s="262"/>
      <c r="C3548" s="263"/>
      <c r="D3548" s="233" t="s">
        <v>364</v>
      </c>
      <c r="E3548" s="264" t="s">
        <v>1</v>
      </c>
      <c r="F3548" s="265" t="s">
        <v>3529</v>
      </c>
      <c r="G3548" s="263"/>
      <c r="H3548" s="266">
        <v>4.5979999999999999</v>
      </c>
      <c r="I3548" s="267"/>
      <c r="J3548" s="263"/>
      <c r="K3548" s="263"/>
      <c r="L3548" s="268"/>
      <c r="M3548" s="269"/>
      <c r="N3548" s="270"/>
      <c r="O3548" s="270"/>
      <c r="P3548" s="270"/>
      <c r="Q3548" s="270"/>
      <c r="R3548" s="270"/>
      <c r="S3548" s="270"/>
      <c r="T3548" s="271"/>
      <c r="U3548" s="14"/>
      <c r="V3548" s="14"/>
      <c r="W3548" s="14"/>
      <c r="X3548" s="14"/>
      <c r="Y3548" s="14"/>
      <c r="Z3548" s="14"/>
      <c r="AA3548" s="14"/>
      <c r="AB3548" s="14"/>
      <c r="AC3548" s="14"/>
      <c r="AD3548" s="14"/>
      <c r="AE3548" s="14"/>
      <c r="AT3548" s="272" t="s">
        <v>364</v>
      </c>
      <c r="AU3548" s="272" t="s">
        <v>90</v>
      </c>
      <c r="AV3548" s="14" t="s">
        <v>90</v>
      </c>
      <c r="AW3548" s="14" t="s">
        <v>36</v>
      </c>
      <c r="AX3548" s="14" t="s">
        <v>81</v>
      </c>
      <c r="AY3548" s="272" t="s">
        <v>215</v>
      </c>
    </row>
    <row r="3549" s="15" customFormat="1">
      <c r="A3549" s="15"/>
      <c r="B3549" s="273"/>
      <c r="C3549" s="274"/>
      <c r="D3549" s="233" t="s">
        <v>364</v>
      </c>
      <c r="E3549" s="275" t="s">
        <v>1</v>
      </c>
      <c r="F3549" s="276" t="s">
        <v>368</v>
      </c>
      <c r="G3549" s="274"/>
      <c r="H3549" s="277">
        <v>4.5979999999999999</v>
      </c>
      <c r="I3549" s="278"/>
      <c r="J3549" s="274"/>
      <c r="K3549" s="274"/>
      <c r="L3549" s="279"/>
      <c r="M3549" s="280"/>
      <c r="N3549" s="281"/>
      <c r="O3549" s="281"/>
      <c r="P3549" s="281"/>
      <c r="Q3549" s="281"/>
      <c r="R3549" s="281"/>
      <c r="S3549" s="281"/>
      <c r="T3549" s="282"/>
      <c r="U3549" s="15"/>
      <c r="V3549" s="15"/>
      <c r="W3549" s="15"/>
      <c r="X3549" s="15"/>
      <c r="Y3549" s="15"/>
      <c r="Z3549" s="15"/>
      <c r="AA3549" s="15"/>
      <c r="AB3549" s="15"/>
      <c r="AC3549" s="15"/>
      <c r="AD3549" s="15"/>
      <c r="AE3549" s="15"/>
      <c r="AT3549" s="283" t="s">
        <v>364</v>
      </c>
      <c r="AU3549" s="283" t="s">
        <v>90</v>
      </c>
      <c r="AV3549" s="15" t="s">
        <v>214</v>
      </c>
      <c r="AW3549" s="15" t="s">
        <v>36</v>
      </c>
      <c r="AX3549" s="15" t="s">
        <v>88</v>
      </c>
      <c r="AY3549" s="283" t="s">
        <v>215</v>
      </c>
    </row>
    <row r="3550" s="14" customFormat="1">
      <c r="A3550" s="14"/>
      <c r="B3550" s="262"/>
      <c r="C3550" s="263"/>
      <c r="D3550" s="233" t="s">
        <v>364</v>
      </c>
      <c r="E3550" s="263"/>
      <c r="F3550" s="265" t="s">
        <v>3530</v>
      </c>
      <c r="G3550" s="263"/>
      <c r="H3550" s="266">
        <v>5.0579999999999998</v>
      </c>
      <c r="I3550" s="267"/>
      <c r="J3550" s="263"/>
      <c r="K3550" s="263"/>
      <c r="L3550" s="268"/>
      <c r="M3550" s="269"/>
      <c r="N3550" s="270"/>
      <c r="O3550" s="270"/>
      <c r="P3550" s="270"/>
      <c r="Q3550" s="270"/>
      <c r="R3550" s="270"/>
      <c r="S3550" s="270"/>
      <c r="T3550" s="271"/>
      <c r="U3550" s="14"/>
      <c r="V3550" s="14"/>
      <c r="W3550" s="14"/>
      <c r="X3550" s="14"/>
      <c r="Y3550" s="14"/>
      <c r="Z3550" s="14"/>
      <c r="AA3550" s="14"/>
      <c r="AB3550" s="14"/>
      <c r="AC3550" s="14"/>
      <c r="AD3550" s="14"/>
      <c r="AE3550" s="14"/>
      <c r="AT3550" s="272" t="s">
        <v>364</v>
      </c>
      <c r="AU3550" s="272" t="s">
        <v>90</v>
      </c>
      <c r="AV3550" s="14" t="s">
        <v>90</v>
      </c>
      <c r="AW3550" s="14" t="s">
        <v>4</v>
      </c>
      <c r="AX3550" s="14" t="s">
        <v>88</v>
      </c>
      <c r="AY3550" s="272" t="s">
        <v>215</v>
      </c>
    </row>
    <row r="3551" s="2" customFormat="1" ht="24.15" customHeight="1">
      <c r="A3551" s="39"/>
      <c r="B3551" s="40"/>
      <c r="C3551" s="220" t="s">
        <v>3531</v>
      </c>
      <c r="D3551" s="220" t="s">
        <v>216</v>
      </c>
      <c r="E3551" s="221" t="s">
        <v>3532</v>
      </c>
      <c r="F3551" s="222" t="s">
        <v>3533</v>
      </c>
      <c r="G3551" s="223" t="s">
        <v>797</v>
      </c>
      <c r="H3551" s="224">
        <v>202.63800000000001</v>
      </c>
      <c r="I3551" s="225"/>
      <c r="J3551" s="226">
        <f>ROUND(I3551*H3551,2)</f>
        <v>0</v>
      </c>
      <c r="K3551" s="222" t="s">
        <v>359</v>
      </c>
      <c r="L3551" s="45"/>
      <c r="M3551" s="227" t="s">
        <v>1</v>
      </c>
      <c r="N3551" s="228" t="s">
        <v>46</v>
      </c>
      <c r="O3551" s="92"/>
      <c r="P3551" s="229">
        <f>O3551*H3551</f>
        <v>0</v>
      </c>
      <c r="Q3551" s="229">
        <v>2.0000000000000002E-05</v>
      </c>
      <c r="R3551" s="229">
        <f>Q3551*H3551</f>
        <v>0.0040527600000000007</v>
      </c>
      <c r="S3551" s="229">
        <v>0</v>
      </c>
      <c r="T3551" s="230">
        <f>S3551*H3551</f>
        <v>0</v>
      </c>
      <c r="U3551" s="39"/>
      <c r="V3551" s="39"/>
      <c r="W3551" s="39"/>
      <c r="X3551" s="39"/>
      <c r="Y3551" s="39"/>
      <c r="Z3551" s="39"/>
      <c r="AA3551" s="39"/>
      <c r="AB3551" s="39"/>
      <c r="AC3551" s="39"/>
      <c r="AD3551" s="39"/>
      <c r="AE3551" s="39"/>
      <c r="AR3551" s="231" t="s">
        <v>291</v>
      </c>
      <c r="AT3551" s="231" t="s">
        <v>216</v>
      </c>
      <c r="AU3551" s="231" t="s">
        <v>90</v>
      </c>
      <c r="AY3551" s="18" t="s">
        <v>215</v>
      </c>
      <c r="BE3551" s="232">
        <f>IF(N3551="základní",J3551,0)</f>
        <v>0</v>
      </c>
      <c r="BF3551" s="232">
        <f>IF(N3551="snížená",J3551,0)</f>
        <v>0</v>
      </c>
      <c r="BG3551" s="232">
        <f>IF(N3551="zákl. přenesená",J3551,0)</f>
        <v>0</v>
      </c>
      <c r="BH3551" s="232">
        <f>IF(N3551="sníž. přenesená",J3551,0)</f>
        <v>0</v>
      </c>
      <c r="BI3551" s="232">
        <f>IF(N3551="nulová",J3551,0)</f>
        <v>0</v>
      </c>
      <c r="BJ3551" s="18" t="s">
        <v>88</v>
      </c>
      <c r="BK3551" s="232">
        <f>ROUND(I3551*H3551,2)</f>
        <v>0</v>
      </c>
      <c r="BL3551" s="18" t="s">
        <v>291</v>
      </c>
      <c r="BM3551" s="231" t="s">
        <v>3534</v>
      </c>
    </row>
    <row r="3552" s="2" customFormat="1">
      <c r="A3552" s="39"/>
      <c r="B3552" s="40"/>
      <c r="C3552" s="41"/>
      <c r="D3552" s="233" t="s">
        <v>221</v>
      </c>
      <c r="E3552" s="41"/>
      <c r="F3552" s="234" t="s">
        <v>3535</v>
      </c>
      <c r="G3552" s="41"/>
      <c r="H3552" s="41"/>
      <c r="I3552" s="235"/>
      <c r="J3552" s="41"/>
      <c r="K3552" s="41"/>
      <c r="L3552" s="45"/>
      <c r="M3552" s="236"/>
      <c r="N3552" s="237"/>
      <c r="O3552" s="92"/>
      <c r="P3552" s="92"/>
      <c r="Q3552" s="92"/>
      <c r="R3552" s="92"/>
      <c r="S3552" s="92"/>
      <c r="T3552" s="93"/>
      <c r="U3552" s="39"/>
      <c r="V3552" s="39"/>
      <c r="W3552" s="39"/>
      <c r="X3552" s="39"/>
      <c r="Y3552" s="39"/>
      <c r="Z3552" s="39"/>
      <c r="AA3552" s="39"/>
      <c r="AB3552" s="39"/>
      <c r="AC3552" s="39"/>
      <c r="AD3552" s="39"/>
      <c r="AE3552" s="39"/>
      <c r="AT3552" s="18" t="s">
        <v>221</v>
      </c>
      <c r="AU3552" s="18" t="s">
        <v>90</v>
      </c>
    </row>
    <row r="3553" s="2" customFormat="1">
      <c r="A3553" s="39"/>
      <c r="B3553" s="40"/>
      <c r="C3553" s="41"/>
      <c r="D3553" s="250" t="s">
        <v>362</v>
      </c>
      <c r="E3553" s="41"/>
      <c r="F3553" s="251" t="s">
        <v>3536</v>
      </c>
      <c r="G3553" s="41"/>
      <c r="H3553" s="41"/>
      <c r="I3553" s="235"/>
      <c r="J3553" s="41"/>
      <c r="K3553" s="41"/>
      <c r="L3553" s="45"/>
      <c r="M3553" s="236"/>
      <c r="N3553" s="237"/>
      <c r="O3553" s="92"/>
      <c r="P3553" s="92"/>
      <c r="Q3553" s="92"/>
      <c r="R3553" s="92"/>
      <c r="S3553" s="92"/>
      <c r="T3553" s="93"/>
      <c r="U3553" s="39"/>
      <c r="V3553" s="39"/>
      <c r="W3553" s="39"/>
      <c r="X3553" s="39"/>
      <c r="Y3553" s="39"/>
      <c r="Z3553" s="39"/>
      <c r="AA3553" s="39"/>
      <c r="AB3553" s="39"/>
      <c r="AC3553" s="39"/>
      <c r="AD3553" s="39"/>
      <c r="AE3553" s="39"/>
      <c r="AT3553" s="18" t="s">
        <v>362</v>
      </c>
      <c r="AU3553" s="18" t="s">
        <v>90</v>
      </c>
    </row>
    <row r="3554" s="14" customFormat="1">
      <c r="A3554" s="14"/>
      <c r="B3554" s="262"/>
      <c r="C3554" s="263"/>
      <c r="D3554" s="233" t="s">
        <v>364</v>
      </c>
      <c r="E3554" s="264" t="s">
        <v>1</v>
      </c>
      <c r="F3554" s="265" t="s">
        <v>3537</v>
      </c>
      <c r="G3554" s="263"/>
      <c r="H3554" s="266">
        <v>176.43000000000001</v>
      </c>
      <c r="I3554" s="267"/>
      <c r="J3554" s="263"/>
      <c r="K3554" s="263"/>
      <c r="L3554" s="268"/>
      <c r="M3554" s="269"/>
      <c r="N3554" s="270"/>
      <c r="O3554" s="270"/>
      <c r="P3554" s="270"/>
      <c r="Q3554" s="270"/>
      <c r="R3554" s="270"/>
      <c r="S3554" s="270"/>
      <c r="T3554" s="271"/>
      <c r="U3554" s="14"/>
      <c r="V3554" s="14"/>
      <c r="W3554" s="14"/>
      <c r="X3554" s="14"/>
      <c r="Y3554" s="14"/>
      <c r="Z3554" s="14"/>
      <c r="AA3554" s="14"/>
      <c r="AB3554" s="14"/>
      <c r="AC3554" s="14"/>
      <c r="AD3554" s="14"/>
      <c r="AE3554" s="14"/>
      <c r="AT3554" s="272" t="s">
        <v>364</v>
      </c>
      <c r="AU3554" s="272" t="s">
        <v>90</v>
      </c>
      <c r="AV3554" s="14" t="s">
        <v>90</v>
      </c>
      <c r="AW3554" s="14" t="s">
        <v>36</v>
      </c>
      <c r="AX3554" s="14" t="s">
        <v>81</v>
      </c>
      <c r="AY3554" s="272" t="s">
        <v>215</v>
      </c>
    </row>
    <row r="3555" s="14" customFormat="1">
      <c r="A3555" s="14"/>
      <c r="B3555" s="262"/>
      <c r="C3555" s="263"/>
      <c r="D3555" s="233" t="s">
        <v>364</v>
      </c>
      <c r="E3555" s="264" t="s">
        <v>1</v>
      </c>
      <c r="F3555" s="265" t="s">
        <v>3538</v>
      </c>
      <c r="G3555" s="263"/>
      <c r="H3555" s="266">
        <v>23.699999999999999</v>
      </c>
      <c r="I3555" s="267"/>
      <c r="J3555" s="263"/>
      <c r="K3555" s="263"/>
      <c r="L3555" s="268"/>
      <c r="M3555" s="269"/>
      <c r="N3555" s="270"/>
      <c r="O3555" s="270"/>
      <c r="P3555" s="270"/>
      <c r="Q3555" s="270"/>
      <c r="R3555" s="270"/>
      <c r="S3555" s="270"/>
      <c r="T3555" s="271"/>
      <c r="U3555" s="14"/>
      <c r="V3555" s="14"/>
      <c r="W3555" s="14"/>
      <c r="X3555" s="14"/>
      <c r="Y3555" s="14"/>
      <c r="Z3555" s="14"/>
      <c r="AA3555" s="14"/>
      <c r="AB3555" s="14"/>
      <c r="AC3555" s="14"/>
      <c r="AD3555" s="14"/>
      <c r="AE3555" s="14"/>
      <c r="AT3555" s="272" t="s">
        <v>364</v>
      </c>
      <c r="AU3555" s="272" t="s">
        <v>90</v>
      </c>
      <c r="AV3555" s="14" t="s">
        <v>90</v>
      </c>
      <c r="AW3555" s="14" t="s">
        <v>36</v>
      </c>
      <c r="AX3555" s="14" t="s">
        <v>81</v>
      </c>
      <c r="AY3555" s="272" t="s">
        <v>215</v>
      </c>
    </row>
    <row r="3556" s="14" customFormat="1">
      <c r="A3556" s="14"/>
      <c r="B3556" s="262"/>
      <c r="C3556" s="263"/>
      <c r="D3556" s="233" t="s">
        <v>364</v>
      </c>
      <c r="E3556" s="264" t="s">
        <v>1</v>
      </c>
      <c r="F3556" s="265" t="s">
        <v>3539</v>
      </c>
      <c r="G3556" s="263"/>
      <c r="H3556" s="266">
        <v>2.508</v>
      </c>
      <c r="I3556" s="267"/>
      <c r="J3556" s="263"/>
      <c r="K3556" s="263"/>
      <c r="L3556" s="268"/>
      <c r="M3556" s="269"/>
      <c r="N3556" s="270"/>
      <c r="O3556" s="270"/>
      <c r="P3556" s="270"/>
      <c r="Q3556" s="270"/>
      <c r="R3556" s="270"/>
      <c r="S3556" s="270"/>
      <c r="T3556" s="271"/>
      <c r="U3556" s="14"/>
      <c r="V3556" s="14"/>
      <c r="W3556" s="14"/>
      <c r="X3556" s="14"/>
      <c r="Y3556" s="14"/>
      <c r="Z3556" s="14"/>
      <c r="AA3556" s="14"/>
      <c r="AB3556" s="14"/>
      <c r="AC3556" s="14"/>
      <c r="AD3556" s="14"/>
      <c r="AE3556" s="14"/>
      <c r="AT3556" s="272" t="s">
        <v>364</v>
      </c>
      <c r="AU3556" s="272" t="s">
        <v>90</v>
      </c>
      <c r="AV3556" s="14" t="s">
        <v>90</v>
      </c>
      <c r="AW3556" s="14" t="s">
        <v>36</v>
      </c>
      <c r="AX3556" s="14" t="s">
        <v>81</v>
      </c>
      <c r="AY3556" s="272" t="s">
        <v>215</v>
      </c>
    </row>
    <row r="3557" s="15" customFormat="1">
      <c r="A3557" s="15"/>
      <c r="B3557" s="273"/>
      <c r="C3557" s="274"/>
      <c r="D3557" s="233" t="s">
        <v>364</v>
      </c>
      <c r="E3557" s="275" t="s">
        <v>1</v>
      </c>
      <c r="F3557" s="276" t="s">
        <v>368</v>
      </c>
      <c r="G3557" s="274"/>
      <c r="H3557" s="277">
        <v>202.63800000000001</v>
      </c>
      <c r="I3557" s="278"/>
      <c r="J3557" s="274"/>
      <c r="K3557" s="274"/>
      <c r="L3557" s="279"/>
      <c r="M3557" s="280"/>
      <c r="N3557" s="281"/>
      <c r="O3557" s="281"/>
      <c r="P3557" s="281"/>
      <c r="Q3557" s="281"/>
      <c r="R3557" s="281"/>
      <c r="S3557" s="281"/>
      <c r="T3557" s="282"/>
      <c r="U3557" s="15"/>
      <c r="V3557" s="15"/>
      <c r="W3557" s="15"/>
      <c r="X3557" s="15"/>
      <c r="Y3557" s="15"/>
      <c r="Z3557" s="15"/>
      <c r="AA3557" s="15"/>
      <c r="AB3557" s="15"/>
      <c r="AC3557" s="15"/>
      <c r="AD3557" s="15"/>
      <c r="AE3557" s="15"/>
      <c r="AT3557" s="283" t="s">
        <v>364</v>
      </c>
      <c r="AU3557" s="283" t="s">
        <v>90</v>
      </c>
      <c r="AV3557" s="15" t="s">
        <v>214</v>
      </c>
      <c r="AW3557" s="15" t="s">
        <v>36</v>
      </c>
      <c r="AX3557" s="15" t="s">
        <v>88</v>
      </c>
      <c r="AY3557" s="283" t="s">
        <v>215</v>
      </c>
    </row>
    <row r="3558" s="2" customFormat="1" ht="24.15" customHeight="1">
      <c r="A3558" s="39"/>
      <c r="B3558" s="40"/>
      <c r="C3558" s="220" t="s">
        <v>3540</v>
      </c>
      <c r="D3558" s="220" t="s">
        <v>216</v>
      </c>
      <c r="E3558" s="221" t="s">
        <v>3541</v>
      </c>
      <c r="F3558" s="222" t="s">
        <v>3542</v>
      </c>
      <c r="G3558" s="223" t="s">
        <v>797</v>
      </c>
      <c r="H3558" s="224">
        <v>329.56999999999999</v>
      </c>
      <c r="I3558" s="225"/>
      <c r="J3558" s="226">
        <f>ROUND(I3558*H3558,2)</f>
        <v>0</v>
      </c>
      <c r="K3558" s="222" t="s">
        <v>1</v>
      </c>
      <c r="L3558" s="45"/>
      <c r="M3558" s="227" t="s">
        <v>1</v>
      </c>
      <c r="N3558" s="228" t="s">
        <v>46</v>
      </c>
      <c r="O3558" s="92"/>
      <c r="P3558" s="229">
        <f>O3558*H3558</f>
        <v>0</v>
      </c>
      <c r="Q3558" s="229">
        <v>1.0000000000000001E-05</v>
      </c>
      <c r="R3558" s="229">
        <f>Q3558*H3558</f>
        <v>0.0032957000000000004</v>
      </c>
      <c r="S3558" s="229">
        <v>0</v>
      </c>
      <c r="T3558" s="230">
        <f>S3558*H3558</f>
        <v>0</v>
      </c>
      <c r="U3558" s="39"/>
      <c r="V3558" s="39"/>
      <c r="W3558" s="39"/>
      <c r="X3558" s="39"/>
      <c r="Y3558" s="39"/>
      <c r="Z3558" s="39"/>
      <c r="AA3558" s="39"/>
      <c r="AB3558" s="39"/>
      <c r="AC3558" s="39"/>
      <c r="AD3558" s="39"/>
      <c r="AE3558" s="39"/>
      <c r="AR3558" s="231" t="s">
        <v>291</v>
      </c>
      <c r="AT3558" s="231" t="s">
        <v>216</v>
      </c>
      <c r="AU3558" s="231" t="s">
        <v>90</v>
      </c>
      <c r="AY3558" s="18" t="s">
        <v>215</v>
      </c>
      <c r="BE3558" s="232">
        <f>IF(N3558="základní",J3558,0)</f>
        <v>0</v>
      </c>
      <c r="BF3558" s="232">
        <f>IF(N3558="snížená",J3558,0)</f>
        <v>0</v>
      </c>
      <c r="BG3558" s="232">
        <f>IF(N3558="zákl. přenesená",J3558,0)</f>
        <v>0</v>
      </c>
      <c r="BH3558" s="232">
        <f>IF(N3558="sníž. přenesená",J3558,0)</f>
        <v>0</v>
      </c>
      <c r="BI3558" s="232">
        <f>IF(N3558="nulová",J3558,0)</f>
        <v>0</v>
      </c>
      <c r="BJ3558" s="18" t="s">
        <v>88</v>
      </c>
      <c r="BK3558" s="232">
        <f>ROUND(I3558*H3558,2)</f>
        <v>0</v>
      </c>
      <c r="BL3558" s="18" t="s">
        <v>291</v>
      </c>
      <c r="BM3558" s="231" t="s">
        <v>3543</v>
      </c>
    </row>
    <row r="3559" s="13" customFormat="1">
      <c r="A3559" s="13"/>
      <c r="B3559" s="252"/>
      <c r="C3559" s="253"/>
      <c r="D3559" s="233" t="s">
        <v>364</v>
      </c>
      <c r="E3559" s="254" t="s">
        <v>1</v>
      </c>
      <c r="F3559" s="255" t="s">
        <v>822</v>
      </c>
      <c r="G3559" s="253"/>
      <c r="H3559" s="254" t="s">
        <v>1</v>
      </c>
      <c r="I3559" s="256"/>
      <c r="J3559" s="253"/>
      <c r="K3559" s="253"/>
      <c r="L3559" s="257"/>
      <c r="M3559" s="258"/>
      <c r="N3559" s="259"/>
      <c r="O3559" s="259"/>
      <c r="P3559" s="259"/>
      <c r="Q3559" s="259"/>
      <c r="R3559" s="259"/>
      <c r="S3559" s="259"/>
      <c r="T3559" s="260"/>
      <c r="U3559" s="13"/>
      <c r="V3559" s="13"/>
      <c r="W3559" s="13"/>
      <c r="X3559" s="13"/>
      <c r="Y3559" s="13"/>
      <c r="Z3559" s="13"/>
      <c r="AA3559" s="13"/>
      <c r="AB3559" s="13"/>
      <c r="AC3559" s="13"/>
      <c r="AD3559" s="13"/>
      <c r="AE3559" s="13"/>
      <c r="AT3559" s="261" t="s">
        <v>364</v>
      </c>
      <c r="AU3559" s="261" t="s">
        <v>90</v>
      </c>
      <c r="AV3559" s="13" t="s">
        <v>88</v>
      </c>
      <c r="AW3559" s="13" t="s">
        <v>36</v>
      </c>
      <c r="AX3559" s="13" t="s">
        <v>81</v>
      </c>
      <c r="AY3559" s="261" t="s">
        <v>215</v>
      </c>
    </row>
    <row r="3560" s="13" customFormat="1">
      <c r="A3560" s="13"/>
      <c r="B3560" s="252"/>
      <c r="C3560" s="253"/>
      <c r="D3560" s="233" t="s">
        <v>364</v>
      </c>
      <c r="E3560" s="254" t="s">
        <v>1</v>
      </c>
      <c r="F3560" s="255" t="s">
        <v>1387</v>
      </c>
      <c r="G3560" s="253"/>
      <c r="H3560" s="254" t="s">
        <v>1</v>
      </c>
      <c r="I3560" s="256"/>
      <c r="J3560" s="253"/>
      <c r="K3560" s="253"/>
      <c r="L3560" s="257"/>
      <c r="M3560" s="258"/>
      <c r="N3560" s="259"/>
      <c r="O3560" s="259"/>
      <c r="P3560" s="259"/>
      <c r="Q3560" s="259"/>
      <c r="R3560" s="259"/>
      <c r="S3560" s="259"/>
      <c r="T3560" s="260"/>
      <c r="U3560" s="13"/>
      <c r="V3560" s="13"/>
      <c r="W3560" s="13"/>
      <c r="X3560" s="13"/>
      <c r="Y3560" s="13"/>
      <c r="Z3560" s="13"/>
      <c r="AA3560" s="13"/>
      <c r="AB3560" s="13"/>
      <c r="AC3560" s="13"/>
      <c r="AD3560" s="13"/>
      <c r="AE3560" s="13"/>
      <c r="AT3560" s="261" t="s">
        <v>364</v>
      </c>
      <c r="AU3560" s="261" t="s">
        <v>90</v>
      </c>
      <c r="AV3560" s="13" t="s">
        <v>88</v>
      </c>
      <c r="AW3560" s="13" t="s">
        <v>36</v>
      </c>
      <c r="AX3560" s="13" t="s">
        <v>81</v>
      </c>
      <c r="AY3560" s="261" t="s">
        <v>215</v>
      </c>
    </row>
    <row r="3561" s="14" customFormat="1">
      <c r="A3561" s="14"/>
      <c r="B3561" s="262"/>
      <c r="C3561" s="263"/>
      <c r="D3561" s="233" t="s">
        <v>364</v>
      </c>
      <c r="E3561" s="264" t="s">
        <v>1</v>
      </c>
      <c r="F3561" s="265" t="s">
        <v>1935</v>
      </c>
      <c r="G3561" s="263"/>
      <c r="H3561" s="266">
        <v>29.039999999999999</v>
      </c>
      <c r="I3561" s="267"/>
      <c r="J3561" s="263"/>
      <c r="K3561" s="263"/>
      <c r="L3561" s="268"/>
      <c r="M3561" s="269"/>
      <c r="N3561" s="270"/>
      <c r="O3561" s="270"/>
      <c r="P3561" s="270"/>
      <c r="Q3561" s="270"/>
      <c r="R3561" s="270"/>
      <c r="S3561" s="270"/>
      <c r="T3561" s="271"/>
      <c r="U3561" s="14"/>
      <c r="V3561" s="14"/>
      <c r="W3561" s="14"/>
      <c r="X3561" s="14"/>
      <c r="Y3561" s="14"/>
      <c r="Z3561" s="14"/>
      <c r="AA3561" s="14"/>
      <c r="AB3561" s="14"/>
      <c r="AC3561" s="14"/>
      <c r="AD3561" s="14"/>
      <c r="AE3561" s="14"/>
      <c r="AT3561" s="272" t="s">
        <v>364</v>
      </c>
      <c r="AU3561" s="272" t="s">
        <v>90</v>
      </c>
      <c r="AV3561" s="14" t="s">
        <v>90</v>
      </c>
      <c r="AW3561" s="14" t="s">
        <v>36</v>
      </c>
      <c r="AX3561" s="14" t="s">
        <v>81</v>
      </c>
      <c r="AY3561" s="272" t="s">
        <v>215</v>
      </c>
    </row>
    <row r="3562" s="13" customFormat="1">
      <c r="A3562" s="13"/>
      <c r="B3562" s="252"/>
      <c r="C3562" s="253"/>
      <c r="D3562" s="233" t="s">
        <v>364</v>
      </c>
      <c r="E3562" s="254" t="s">
        <v>1</v>
      </c>
      <c r="F3562" s="255" t="s">
        <v>1028</v>
      </c>
      <c r="G3562" s="253"/>
      <c r="H3562" s="254" t="s">
        <v>1</v>
      </c>
      <c r="I3562" s="256"/>
      <c r="J3562" s="253"/>
      <c r="K3562" s="253"/>
      <c r="L3562" s="257"/>
      <c r="M3562" s="258"/>
      <c r="N3562" s="259"/>
      <c r="O3562" s="259"/>
      <c r="P3562" s="259"/>
      <c r="Q3562" s="259"/>
      <c r="R3562" s="259"/>
      <c r="S3562" s="259"/>
      <c r="T3562" s="260"/>
      <c r="U3562" s="13"/>
      <c r="V3562" s="13"/>
      <c r="W3562" s="13"/>
      <c r="X3562" s="13"/>
      <c r="Y3562" s="13"/>
      <c r="Z3562" s="13"/>
      <c r="AA3562" s="13"/>
      <c r="AB3562" s="13"/>
      <c r="AC3562" s="13"/>
      <c r="AD3562" s="13"/>
      <c r="AE3562" s="13"/>
      <c r="AT3562" s="261" t="s">
        <v>364</v>
      </c>
      <c r="AU3562" s="261" t="s">
        <v>90</v>
      </c>
      <c r="AV3562" s="13" t="s">
        <v>88</v>
      </c>
      <c r="AW3562" s="13" t="s">
        <v>36</v>
      </c>
      <c r="AX3562" s="13" t="s">
        <v>81</v>
      </c>
      <c r="AY3562" s="261" t="s">
        <v>215</v>
      </c>
    </row>
    <row r="3563" s="14" customFormat="1">
      <c r="A3563" s="14"/>
      <c r="B3563" s="262"/>
      <c r="C3563" s="263"/>
      <c r="D3563" s="233" t="s">
        <v>364</v>
      </c>
      <c r="E3563" s="264" t="s">
        <v>1</v>
      </c>
      <c r="F3563" s="265" t="s">
        <v>1936</v>
      </c>
      <c r="G3563" s="263"/>
      <c r="H3563" s="266">
        <v>49.049999999999997</v>
      </c>
      <c r="I3563" s="267"/>
      <c r="J3563" s="263"/>
      <c r="K3563" s="263"/>
      <c r="L3563" s="268"/>
      <c r="M3563" s="269"/>
      <c r="N3563" s="270"/>
      <c r="O3563" s="270"/>
      <c r="P3563" s="270"/>
      <c r="Q3563" s="270"/>
      <c r="R3563" s="270"/>
      <c r="S3563" s="270"/>
      <c r="T3563" s="271"/>
      <c r="U3563" s="14"/>
      <c r="V3563" s="14"/>
      <c r="W3563" s="14"/>
      <c r="X3563" s="14"/>
      <c r="Y3563" s="14"/>
      <c r="Z3563" s="14"/>
      <c r="AA3563" s="14"/>
      <c r="AB3563" s="14"/>
      <c r="AC3563" s="14"/>
      <c r="AD3563" s="14"/>
      <c r="AE3563" s="14"/>
      <c r="AT3563" s="272" t="s">
        <v>364</v>
      </c>
      <c r="AU3563" s="272" t="s">
        <v>90</v>
      </c>
      <c r="AV3563" s="14" t="s">
        <v>90</v>
      </c>
      <c r="AW3563" s="14" t="s">
        <v>36</v>
      </c>
      <c r="AX3563" s="14" t="s">
        <v>81</v>
      </c>
      <c r="AY3563" s="272" t="s">
        <v>215</v>
      </c>
    </row>
    <row r="3564" s="13" customFormat="1">
      <c r="A3564" s="13"/>
      <c r="B3564" s="252"/>
      <c r="C3564" s="253"/>
      <c r="D3564" s="233" t="s">
        <v>364</v>
      </c>
      <c r="E3564" s="254" t="s">
        <v>1</v>
      </c>
      <c r="F3564" s="255" t="s">
        <v>1398</v>
      </c>
      <c r="G3564" s="253"/>
      <c r="H3564" s="254" t="s">
        <v>1</v>
      </c>
      <c r="I3564" s="256"/>
      <c r="J3564" s="253"/>
      <c r="K3564" s="253"/>
      <c r="L3564" s="257"/>
      <c r="M3564" s="258"/>
      <c r="N3564" s="259"/>
      <c r="O3564" s="259"/>
      <c r="P3564" s="259"/>
      <c r="Q3564" s="259"/>
      <c r="R3564" s="259"/>
      <c r="S3564" s="259"/>
      <c r="T3564" s="260"/>
      <c r="U3564" s="13"/>
      <c r="V3564" s="13"/>
      <c r="W3564" s="13"/>
      <c r="X3564" s="13"/>
      <c r="Y3564" s="13"/>
      <c r="Z3564" s="13"/>
      <c r="AA3564" s="13"/>
      <c r="AB3564" s="13"/>
      <c r="AC3564" s="13"/>
      <c r="AD3564" s="13"/>
      <c r="AE3564" s="13"/>
      <c r="AT3564" s="261" t="s">
        <v>364</v>
      </c>
      <c r="AU3564" s="261" t="s">
        <v>90</v>
      </c>
      <c r="AV3564" s="13" t="s">
        <v>88</v>
      </c>
      <c r="AW3564" s="13" t="s">
        <v>36</v>
      </c>
      <c r="AX3564" s="13" t="s">
        <v>81</v>
      </c>
      <c r="AY3564" s="261" t="s">
        <v>215</v>
      </c>
    </row>
    <row r="3565" s="14" customFormat="1">
      <c r="A3565" s="14"/>
      <c r="B3565" s="262"/>
      <c r="C3565" s="263"/>
      <c r="D3565" s="233" t="s">
        <v>364</v>
      </c>
      <c r="E3565" s="264" t="s">
        <v>1</v>
      </c>
      <c r="F3565" s="265" t="s">
        <v>1938</v>
      </c>
      <c r="G3565" s="263"/>
      <c r="H3565" s="266">
        <v>17.899999999999999</v>
      </c>
      <c r="I3565" s="267"/>
      <c r="J3565" s="263"/>
      <c r="K3565" s="263"/>
      <c r="L3565" s="268"/>
      <c r="M3565" s="269"/>
      <c r="N3565" s="270"/>
      <c r="O3565" s="270"/>
      <c r="P3565" s="270"/>
      <c r="Q3565" s="270"/>
      <c r="R3565" s="270"/>
      <c r="S3565" s="270"/>
      <c r="T3565" s="271"/>
      <c r="U3565" s="14"/>
      <c r="V3565" s="14"/>
      <c r="W3565" s="14"/>
      <c r="X3565" s="14"/>
      <c r="Y3565" s="14"/>
      <c r="Z3565" s="14"/>
      <c r="AA3565" s="14"/>
      <c r="AB3565" s="14"/>
      <c r="AC3565" s="14"/>
      <c r="AD3565" s="14"/>
      <c r="AE3565" s="14"/>
      <c r="AT3565" s="272" t="s">
        <v>364</v>
      </c>
      <c r="AU3565" s="272" t="s">
        <v>90</v>
      </c>
      <c r="AV3565" s="14" t="s">
        <v>90</v>
      </c>
      <c r="AW3565" s="14" t="s">
        <v>36</v>
      </c>
      <c r="AX3565" s="14" t="s">
        <v>81</v>
      </c>
      <c r="AY3565" s="272" t="s">
        <v>215</v>
      </c>
    </row>
    <row r="3566" s="13" customFormat="1">
      <c r="A3566" s="13"/>
      <c r="B3566" s="252"/>
      <c r="C3566" s="253"/>
      <c r="D3566" s="233" t="s">
        <v>364</v>
      </c>
      <c r="E3566" s="254" t="s">
        <v>1</v>
      </c>
      <c r="F3566" s="255" t="s">
        <v>1512</v>
      </c>
      <c r="G3566" s="253"/>
      <c r="H3566" s="254" t="s">
        <v>1</v>
      </c>
      <c r="I3566" s="256"/>
      <c r="J3566" s="253"/>
      <c r="K3566" s="253"/>
      <c r="L3566" s="257"/>
      <c r="M3566" s="258"/>
      <c r="N3566" s="259"/>
      <c r="O3566" s="259"/>
      <c r="P3566" s="259"/>
      <c r="Q3566" s="259"/>
      <c r="R3566" s="259"/>
      <c r="S3566" s="259"/>
      <c r="T3566" s="260"/>
      <c r="U3566" s="13"/>
      <c r="V3566" s="13"/>
      <c r="W3566" s="13"/>
      <c r="X3566" s="13"/>
      <c r="Y3566" s="13"/>
      <c r="Z3566" s="13"/>
      <c r="AA3566" s="13"/>
      <c r="AB3566" s="13"/>
      <c r="AC3566" s="13"/>
      <c r="AD3566" s="13"/>
      <c r="AE3566" s="13"/>
      <c r="AT3566" s="261" t="s">
        <v>364</v>
      </c>
      <c r="AU3566" s="261" t="s">
        <v>90</v>
      </c>
      <c r="AV3566" s="13" t="s">
        <v>88</v>
      </c>
      <c r="AW3566" s="13" t="s">
        <v>36</v>
      </c>
      <c r="AX3566" s="13" t="s">
        <v>81</v>
      </c>
      <c r="AY3566" s="261" t="s">
        <v>215</v>
      </c>
    </row>
    <row r="3567" s="14" customFormat="1">
      <c r="A3567" s="14"/>
      <c r="B3567" s="262"/>
      <c r="C3567" s="263"/>
      <c r="D3567" s="233" t="s">
        <v>364</v>
      </c>
      <c r="E3567" s="264" t="s">
        <v>1</v>
      </c>
      <c r="F3567" s="265" t="s">
        <v>1938</v>
      </c>
      <c r="G3567" s="263"/>
      <c r="H3567" s="266">
        <v>17.899999999999999</v>
      </c>
      <c r="I3567" s="267"/>
      <c r="J3567" s="263"/>
      <c r="K3567" s="263"/>
      <c r="L3567" s="268"/>
      <c r="M3567" s="269"/>
      <c r="N3567" s="270"/>
      <c r="O3567" s="270"/>
      <c r="P3567" s="270"/>
      <c r="Q3567" s="270"/>
      <c r="R3567" s="270"/>
      <c r="S3567" s="270"/>
      <c r="T3567" s="271"/>
      <c r="U3567" s="14"/>
      <c r="V3567" s="14"/>
      <c r="W3567" s="14"/>
      <c r="X3567" s="14"/>
      <c r="Y3567" s="14"/>
      <c r="Z3567" s="14"/>
      <c r="AA3567" s="14"/>
      <c r="AB3567" s="14"/>
      <c r="AC3567" s="14"/>
      <c r="AD3567" s="14"/>
      <c r="AE3567" s="14"/>
      <c r="AT3567" s="272" t="s">
        <v>364</v>
      </c>
      <c r="AU3567" s="272" t="s">
        <v>90</v>
      </c>
      <c r="AV3567" s="14" t="s">
        <v>90</v>
      </c>
      <c r="AW3567" s="14" t="s">
        <v>36</v>
      </c>
      <c r="AX3567" s="14" t="s">
        <v>81</v>
      </c>
      <c r="AY3567" s="272" t="s">
        <v>215</v>
      </c>
    </row>
    <row r="3568" s="13" customFormat="1">
      <c r="A3568" s="13"/>
      <c r="B3568" s="252"/>
      <c r="C3568" s="253"/>
      <c r="D3568" s="233" t="s">
        <v>364</v>
      </c>
      <c r="E3568" s="254" t="s">
        <v>1</v>
      </c>
      <c r="F3568" s="255" t="s">
        <v>1400</v>
      </c>
      <c r="G3568" s="253"/>
      <c r="H3568" s="254" t="s">
        <v>1</v>
      </c>
      <c r="I3568" s="256"/>
      <c r="J3568" s="253"/>
      <c r="K3568" s="253"/>
      <c r="L3568" s="257"/>
      <c r="M3568" s="258"/>
      <c r="N3568" s="259"/>
      <c r="O3568" s="259"/>
      <c r="P3568" s="259"/>
      <c r="Q3568" s="259"/>
      <c r="R3568" s="259"/>
      <c r="S3568" s="259"/>
      <c r="T3568" s="260"/>
      <c r="U3568" s="13"/>
      <c r="V3568" s="13"/>
      <c r="W3568" s="13"/>
      <c r="X3568" s="13"/>
      <c r="Y3568" s="13"/>
      <c r="Z3568" s="13"/>
      <c r="AA3568" s="13"/>
      <c r="AB3568" s="13"/>
      <c r="AC3568" s="13"/>
      <c r="AD3568" s="13"/>
      <c r="AE3568" s="13"/>
      <c r="AT3568" s="261" t="s">
        <v>364</v>
      </c>
      <c r="AU3568" s="261" t="s">
        <v>90</v>
      </c>
      <c r="AV3568" s="13" t="s">
        <v>88</v>
      </c>
      <c r="AW3568" s="13" t="s">
        <v>36</v>
      </c>
      <c r="AX3568" s="13" t="s">
        <v>81</v>
      </c>
      <c r="AY3568" s="261" t="s">
        <v>215</v>
      </c>
    </row>
    <row r="3569" s="14" customFormat="1">
      <c r="A3569" s="14"/>
      <c r="B3569" s="262"/>
      <c r="C3569" s="263"/>
      <c r="D3569" s="233" t="s">
        <v>364</v>
      </c>
      <c r="E3569" s="264" t="s">
        <v>1</v>
      </c>
      <c r="F3569" s="265" t="s">
        <v>1948</v>
      </c>
      <c r="G3569" s="263"/>
      <c r="H3569" s="266">
        <v>13.800000000000001</v>
      </c>
      <c r="I3569" s="267"/>
      <c r="J3569" s="263"/>
      <c r="K3569" s="263"/>
      <c r="L3569" s="268"/>
      <c r="M3569" s="269"/>
      <c r="N3569" s="270"/>
      <c r="O3569" s="270"/>
      <c r="P3569" s="270"/>
      <c r="Q3569" s="270"/>
      <c r="R3569" s="270"/>
      <c r="S3569" s="270"/>
      <c r="T3569" s="271"/>
      <c r="U3569" s="14"/>
      <c r="V3569" s="14"/>
      <c r="W3569" s="14"/>
      <c r="X3569" s="14"/>
      <c r="Y3569" s="14"/>
      <c r="Z3569" s="14"/>
      <c r="AA3569" s="14"/>
      <c r="AB3569" s="14"/>
      <c r="AC3569" s="14"/>
      <c r="AD3569" s="14"/>
      <c r="AE3569" s="14"/>
      <c r="AT3569" s="272" t="s">
        <v>364</v>
      </c>
      <c r="AU3569" s="272" t="s">
        <v>90</v>
      </c>
      <c r="AV3569" s="14" t="s">
        <v>90</v>
      </c>
      <c r="AW3569" s="14" t="s">
        <v>36</v>
      </c>
      <c r="AX3569" s="14" t="s">
        <v>81</v>
      </c>
      <c r="AY3569" s="272" t="s">
        <v>215</v>
      </c>
    </row>
    <row r="3570" s="16" customFormat="1">
      <c r="A3570" s="16"/>
      <c r="B3570" s="284"/>
      <c r="C3570" s="285"/>
      <c r="D3570" s="233" t="s">
        <v>364</v>
      </c>
      <c r="E3570" s="286" t="s">
        <v>1</v>
      </c>
      <c r="F3570" s="287" t="s">
        <v>403</v>
      </c>
      <c r="G3570" s="285"/>
      <c r="H3570" s="288">
        <v>127.69</v>
      </c>
      <c r="I3570" s="289"/>
      <c r="J3570" s="285"/>
      <c r="K3570" s="285"/>
      <c r="L3570" s="290"/>
      <c r="M3570" s="291"/>
      <c r="N3570" s="292"/>
      <c r="O3570" s="292"/>
      <c r="P3570" s="292"/>
      <c r="Q3570" s="292"/>
      <c r="R3570" s="292"/>
      <c r="S3570" s="292"/>
      <c r="T3570" s="293"/>
      <c r="U3570" s="16"/>
      <c r="V3570" s="16"/>
      <c r="W3570" s="16"/>
      <c r="X3570" s="16"/>
      <c r="Y3570" s="16"/>
      <c r="Z3570" s="16"/>
      <c r="AA3570" s="16"/>
      <c r="AB3570" s="16"/>
      <c r="AC3570" s="16"/>
      <c r="AD3570" s="16"/>
      <c r="AE3570" s="16"/>
      <c r="AT3570" s="294" t="s">
        <v>364</v>
      </c>
      <c r="AU3570" s="294" t="s">
        <v>90</v>
      </c>
      <c r="AV3570" s="16" t="s">
        <v>227</v>
      </c>
      <c r="AW3570" s="16" t="s">
        <v>36</v>
      </c>
      <c r="AX3570" s="16" t="s">
        <v>81</v>
      </c>
      <c r="AY3570" s="294" t="s">
        <v>215</v>
      </c>
    </row>
    <row r="3571" s="13" customFormat="1">
      <c r="A3571" s="13"/>
      <c r="B3571" s="252"/>
      <c r="C3571" s="253"/>
      <c r="D3571" s="233" t="s">
        <v>364</v>
      </c>
      <c r="E3571" s="254" t="s">
        <v>1</v>
      </c>
      <c r="F3571" s="255" t="s">
        <v>853</v>
      </c>
      <c r="G3571" s="253"/>
      <c r="H3571" s="254" t="s">
        <v>1</v>
      </c>
      <c r="I3571" s="256"/>
      <c r="J3571" s="253"/>
      <c r="K3571" s="253"/>
      <c r="L3571" s="257"/>
      <c r="M3571" s="258"/>
      <c r="N3571" s="259"/>
      <c r="O3571" s="259"/>
      <c r="P3571" s="259"/>
      <c r="Q3571" s="259"/>
      <c r="R3571" s="259"/>
      <c r="S3571" s="259"/>
      <c r="T3571" s="260"/>
      <c r="U3571" s="13"/>
      <c r="V3571" s="13"/>
      <c r="W3571" s="13"/>
      <c r="X3571" s="13"/>
      <c r="Y3571" s="13"/>
      <c r="Z3571" s="13"/>
      <c r="AA3571" s="13"/>
      <c r="AB3571" s="13"/>
      <c r="AC3571" s="13"/>
      <c r="AD3571" s="13"/>
      <c r="AE3571" s="13"/>
      <c r="AT3571" s="261" t="s">
        <v>364</v>
      </c>
      <c r="AU3571" s="261" t="s">
        <v>90</v>
      </c>
      <c r="AV3571" s="13" t="s">
        <v>88</v>
      </c>
      <c r="AW3571" s="13" t="s">
        <v>36</v>
      </c>
      <c r="AX3571" s="13" t="s">
        <v>81</v>
      </c>
      <c r="AY3571" s="261" t="s">
        <v>215</v>
      </c>
    </row>
    <row r="3572" s="13" customFormat="1">
      <c r="A3572" s="13"/>
      <c r="B3572" s="252"/>
      <c r="C3572" s="253"/>
      <c r="D3572" s="233" t="s">
        <v>364</v>
      </c>
      <c r="E3572" s="254" t="s">
        <v>1</v>
      </c>
      <c r="F3572" s="255" t="s">
        <v>1402</v>
      </c>
      <c r="G3572" s="253"/>
      <c r="H3572" s="254" t="s">
        <v>1</v>
      </c>
      <c r="I3572" s="256"/>
      <c r="J3572" s="253"/>
      <c r="K3572" s="253"/>
      <c r="L3572" s="257"/>
      <c r="M3572" s="258"/>
      <c r="N3572" s="259"/>
      <c r="O3572" s="259"/>
      <c r="P3572" s="259"/>
      <c r="Q3572" s="259"/>
      <c r="R3572" s="259"/>
      <c r="S3572" s="259"/>
      <c r="T3572" s="260"/>
      <c r="U3572" s="13"/>
      <c r="V3572" s="13"/>
      <c r="W3572" s="13"/>
      <c r="X3572" s="13"/>
      <c r="Y3572" s="13"/>
      <c r="Z3572" s="13"/>
      <c r="AA3572" s="13"/>
      <c r="AB3572" s="13"/>
      <c r="AC3572" s="13"/>
      <c r="AD3572" s="13"/>
      <c r="AE3572" s="13"/>
      <c r="AT3572" s="261" t="s">
        <v>364</v>
      </c>
      <c r="AU3572" s="261" t="s">
        <v>90</v>
      </c>
      <c r="AV3572" s="13" t="s">
        <v>88</v>
      </c>
      <c r="AW3572" s="13" t="s">
        <v>36</v>
      </c>
      <c r="AX3572" s="13" t="s">
        <v>81</v>
      </c>
      <c r="AY3572" s="261" t="s">
        <v>215</v>
      </c>
    </row>
    <row r="3573" s="14" customFormat="1">
      <c r="A3573" s="14"/>
      <c r="B3573" s="262"/>
      <c r="C3573" s="263"/>
      <c r="D3573" s="233" t="s">
        <v>364</v>
      </c>
      <c r="E3573" s="264" t="s">
        <v>1</v>
      </c>
      <c r="F3573" s="265" t="s">
        <v>1949</v>
      </c>
      <c r="G3573" s="263"/>
      <c r="H3573" s="266">
        <v>37.020000000000003</v>
      </c>
      <c r="I3573" s="267"/>
      <c r="J3573" s="263"/>
      <c r="K3573" s="263"/>
      <c r="L3573" s="268"/>
      <c r="M3573" s="269"/>
      <c r="N3573" s="270"/>
      <c r="O3573" s="270"/>
      <c r="P3573" s="270"/>
      <c r="Q3573" s="270"/>
      <c r="R3573" s="270"/>
      <c r="S3573" s="270"/>
      <c r="T3573" s="271"/>
      <c r="U3573" s="14"/>
      <c r="V3573" s="14"/>
      <c r="W3573" s="14"/>
      <c r="X3573" s="14"/>
      <c r="Y3573" s="14"/>
      <c r="Z3573" s="14"/>
      <c r="AA3573" s="14"/>
      <c r="AB3573" s="14"/>
      <c r="AC3573" s="14"/>
      <c r="AD3573" s="14"/>
      <c r="AE3573" s="14"/>
      <c r="AT3573" s="272" t="s">
        <v>364</v>
      </c>
      <c r="AU3573" s="272" t="s">
        <v>90</v>
      </c>
      <c r="AV3573" s="14" t="s">
        <v>90</v>
      </c>
      <c r="AW3573" s="14" t="s">
        <v>36</v>
      </c>
      <c r="AX3573" s="14" t="s">
        <v>81</v>
      </c>
      <c r="AY3573" s="272" t="s">
        <v>215</v>
      </c>
    </row>
    <row r="3574" s="13" customFormat="1">
      <c r="A3574" s="13"/>
      <c r="B3574" s="252"/>
      <c r="C3574" s="253"/>
      <c r="D3574" s="233" t="s">
        <v>364</v>
      </c>
      <c r="E3574" s="254" t="s">
        <v>1</v>
      </c>
      <c r="F3574" s="255" t="s">
        <v>1404</v>
      </c>
      <c r="G3574" s="253"/>
      <c r="H3574" s="254" t="s">
        <v>1</v>
      </c>
      <c r="I3574" s="256"/>
      <c r="J3574" s="253"/>
      <c r="K3574" s="253"/>
      <c r="L3574" s="257"/>
      <c r="M3574" s="258"/>
      <c r="N3574" s="259"/>
      <c r="O3574" s="259"/>
      <c r="P3574" s="259"/>
      <c r="Q3574" s="259"/>
      <c r="R3574" s="259"/>
      <c r="S3574" s="259"/>
      <c r="T3574" s="260"/>
      <c r="U3574" s="13"/>
      <c r="V3574" s="13"/>
      <c r="W3574" s="13"/>
      <c r="X3574" s="13"/>
      <c r="Y3574" s="13"/>
      <c r="Z3574" s="13"/>
      <c r="AA3574" s="13"/>
      <c r="AB3574" s="13"/>
      <c r="AC3574" s="13"/>
      <c r="AD3574" s="13"/>
      <c r="AE3574" s="13"/>
      <c r="AT3574" s="261" t="s">
        <v>364</v>
      </c>
      <c r="AU3574" s="261" t="s">
        <v>90</v>
      </c>
      <c r="AV3574" s="13" t="s">
        <v>88</v>
      </c>
      <c r="AW3574" s="13" t="s">
        <v>36</v>
      </c>
      <c r="AX3574" s="13" t="s">
        <v>81</v>
      </c>
      <c r="AY3574" s="261" t="s">
        <v>215</v>
      </c>
    </row>
    <row r="3575" s="14" customFormat="1">
      <c r="A3575" s="14"/>
      <c r="B3575" s="262"/>
      <c r="C3575" s="263"/>
      <c r="D3575" s="233" t="s">
        <v>364</v>
      </c>
      <c r="E3575" s="264" t="s">
        <v>1</v>
      </c>
      <c r="F3575" s="265" t="s">
        <v>1950</v>
      </c>
      <c r="G3575" s="263"/>
      <c r="H3575" s="266">
        <v>20.199999999999999</v>
      </c>
      <c r="I3575" s="267"/>
      <c r="J3575" s="263"/>
      <c r="K3575" s="263"/>
      <c r="L3575" s="268"/>
      <c r="M3575" s="269"/>
      <c r="N3575" s="270"/>
      <c r="O3575" s="270"/>
      <c r="P3575" s="270"/>
      <c r="Q3575" s="270"/>
      <c r="R3575" s="270"/>
      <c r="S3575" s="270"/>
      <c r="T3575" s="271"/>
      <c r="U3575" s="14"/>
      <c r="V3575" s="14"/>
      <c r="W3575" s="14"/>
      <c r="X3575" s="14"/>
      <c r="Y3575" s="14"/>
      <c r="Z3575" s="14"/>
      <c r="AA3575" s="14"/>
      <c r="AB3575" s="14"/>
      <c r="AC3575" s="14"/>
      <c r="AD3575" s="14"/>
      <c r="AE3575" s="14"/>
      <c r="AT3575" s="272" t="s">
        <v>364</v>
      </c>
      <c r="AU3575" s="272" t="s">
        <v>90</v>
      </c>
      <c r="AV3575" s="14" t="s">
        <v>90</v>
      </c>
      <c r="AW3575" s="14" t="s">
        <v>36</v>
      </c>
      <c r="AX3575" s="14" t="s">
        <v>81</v>
      </c>
      <c r="AY3575" s="272" t="s">
        <v>215</v>
      </c>
    </row>
    <row r="3576" s="13" customFormat="1">
      <c r="A3576" s="13"/>
      <c r="B3576" s="252"/>
      <c r="C3576" s="253"/>
      <c r="D3576" s="233" t="s">
        <v>364</v>
      </c>
      <c r="E3576" s="254" t="s">
        <v>1</v>
      </c>
      <c r="F3576" s="255" t="s">
        <v>1522</v>
      </c>
      <c r="G3576" s="253"/>
      <c r="H3576" s="254" t="s">
        <v>1</v>
      </c>
      <c r="I3576" s="256"/>
      <c r="J3576" s="253"/>
      <c r="K3576" s="253"/>
      <c r="L3576" s="257"/>
      <c r="M3576" s="258"/>
      <c r="N3576" s="259"/>
      <c r="O3576" s="259"/>
      <c r="P3576" s="259"/>
      <c r="Q3576" s="259"/>
      <c r="R3576" s="259"/>
      <c r="S3576" s="259"/>
      <c r="T3576" s="260"/>
      <c r="U3576" s="13"/>
      <c r="V3576" s="13"/>
      <c r="W3576" s="13"/>
      <c r="X3576" s="13"/>
      <c r="Y3576" s="13"/>
      <c r="Z3576" s="13"/>
      <c r="AA3576" s="13"/>
      <c r="AB3576" s="13"/>
      <c r="AC3576" s="13"/>
      <c r="AD3576" s="13"/>
      <c r="AE3576" s="13"/>
      <c r="AT3576" s="261" t="s">
        <v>364</v>
      </c>
      <c r="AU3576" s="261" t="s">
        <v>90</v>
      </c>
      <c r="AV3576" s="13" t="s">
        <v>88</v>
      </c>
      <c r="AW3576" s="13" t="s">
        <v>36</v>
      </c>
      <c r="AX3576" s="13" t="s">
        <v>81</v>
      </c>
      <c r="AY3576" s="261" t="s">
        <v>215</v>
      </c>
    </row>
    <row r="3577" s="14" customFormat="1">
      <c r="A3577" s="14"/>
      <c r="B3577" s="262"/>
      <c r="C3577" s="263"/>
      <c r="D3577" s="233" t="s">
        <v>364</v>
      </c>
      <c r="E3577" s="264" t="s">
        <v>1</v>
      </c>
      <c r="F3577" s="265" t="s">
        <v>1953</v>
      </c>
      <c r="G3577" s="263"/>
      <c r="H3577" s="266">
        <v>15.9</v>
      </c>
      <c r="I3577" s="267"/>
      <c r="J3577" s="263"/>
      <c r="K3577" s="263"/>
      <c r="L3577" s="268"/>
      <c r="M3577" s="269"/>
      <c r="N3577" s="270"/>
      <c r="O3577" s="270"/>
      <c r="P3577" s="270"/>
      <c r="Q3577" s="270"/>
      <c r="R3577" s="270"/>
      <c r="S3577" s="270"/>
      <c r="T3577" s="271"/>
      <c r="U3577" s="14"/>
      <c r="V3577" s="14"/>
      <c r="W3577" s="14"/>
      <c r="X3577" s="14"/>
      <c r="Y3577" s="14"/>
      <c r="Z3577" s="14"/>
      <c r="AA3577" s="14"/>
      <c r="AB3577" s="14"/>
      <c r="AC3577" s="14"/>
      <c r="AD3577" s="14"/>
      <c r="AE3577" s="14"/>
      <c r="AT3577" s="272" t="s">
        <v>364</v>
      </c>
      <c r="AU3577" s="272" t="s">
        <v>90</v>
      </c>
      <c r="AV3577" s="14" t="s">
        <v>90</v>
      </c>
      <c r="AW3577" s="14" t="s">
        <v>36</v>
      </c>
      <c r="AX3577" s="14" t="s">
        <v>81</v>
      </c>
      <c r="AY3577" s="272" t="s">
        <v>215</v>
      </c>
    </row>
    <row r="3578" s="13" customFormat="1">
      <c r="A3578" s="13"/>
      <c r="B3578" s="252"/>
      <c r="C3578" s="253"/>
      <c r="D3578" s="233" t="s">
        <v>364</v>
      </c>
      <c r="E3578" s="254" t="s">
        <v>1</v>
      </c>
      <c r="F3578" s="255" t="s">
        <v>1524</v>
      </c>
      <c r="G3578" s="253"/>
      <c r="H3578" s="254" t="s">
        <v>1</v>
      </c>
      <c r="I3578" s="256"/>
      <c r="J3578" s="253"/>
      <c r="K3578" s="253"/>
      <c r="L3578" s="257"/>
      <c r="M3578" s="258"/>
      <c r="N3578" s="259"/>
      <c r="O3578" s="259"/>
      <c r="P3578" s="259"/>
      <c r="Q3578" s="259"/>
      <c r="R3578" s="259"/>
      <c r="S3578" s="259"/>
      <c r="T3578" s="260"/>
      <c r="U3578" s="13"/>
      <c r="V3578" s="13"/>
      <c r="W3578" s="13"/>
      <c r="X3578" s="13"/>
      <c r="Y3578" s="13"/>
      <c r="Z3578" s="13"/>
      <c r="AA3578" s="13"/>
      <c r="AB3578" s="13"/>
      <c r="AC3578" s="13"/>
      <c r="AD3578" s="13"/>
      <c r="AE3578" s="13"/>
      <c r="AT3578" s="261" t="s">
        <v>364</v>
      </c>
      <c r="AU3578" s="261" t="s">
        <v>90</v>
      </c>
      <c r="AV3578" s="13" t="s">
        <v>88</v>
      </c>
      <c r="AW3578" s="13" t="s">
        <v>36</v>
      </c>
      <c r="AX3578" s="13" t="s">
        <v>81</v>
      </c>
      <c r="AY3578" s="261" t="s">
        <v>215</v>
      </c>
    </row>
    <row r="3579" s="14" customFormat="1">
      <c r="A3579" s="14"/>
      <c r="B3579" s="262"/>
      <c r="C3579" s="263"/>
      <c r="D3579" s="233" t="s">
        <v>364</v>
      </c>
      <c r="E3579" s="264" t="s">
        <v>1</v>
      </c>
      <c r="F3579" s="265" t="s">
        <v>1954</v>
      </c>
      <c r="G3579" s="263"/>
      <c r="H3579" s="266">
        <v>15.800000000000001</v>
      </c>
      <c r="I3579" s="267"/>
      <c r="J3579" s="263"/>
      <c r="K3579" s="263"/>
      <c r="L3579" s="268"/>
      <c r="M3579" s="269"/>
      <c r="N3579" s="270"/>
      <c r="O3579" s="270"/>
      <c r="P3579" s="270"/>
      <c r="Q3579" s="270"/>
      <c r="R3579" s="270"/>
      <c r="S3579" s="270"/>
      <c r="T3579" s="271"/>
      <c r="U3579" s="14"/>
      <c r="V3579" s="14"/>
      <c r="W3579" s="14"/>
      <c r="X3579" s="14"/>
      <c r="Y3579" s="14"/>
      <c r="Z3579" s="14"/>
      <c r="AA3579" s="14"/>
      <c r="AB3579" s="14"/>
      <c r="AC3579" s="14"/>
      <c r="AD3579" s="14"/>
      <c r="AE3579" s="14"/>
      <c r="AT3579" s="272" t="s">
        <v>364</v>
      </c>
      <c r="AU3579" s="272" t="s">
        <v>90</v>
      </c>
      <c r="AV3579" s="14" t="s">
        <v>90</v>
      </c>
      <c r="AW3579" s="14" t="s">
        <v>36</v>
      </c>
      <c r="AX3579" s="14" t="s">
        <v>81</v>
      </c>
      <c r="AY3579" s="272" t="s">
        <v>215</v>
      </c>
    </row>
    <row r="3580" s="13" customFormat="1">
      <c r="A3580" s="13"/>
      <c r="B3580" s="252"/>
      <c r="C3580" s="253"/>
      <c r="D3580" s="233" t="s">
        <v>364</v>
      </c>
      <c r="E3580" s="254" t="s">
        <v>1</v>
      </c>
      <c r="F3580" s="255" t="s">
        <v>1406</v>
      </c>
      <c r="G3580" s="253"/>
      <c r="H3580" s="254" t="s">
        <v>1</v>
      </c>
      <c r="I3580" s="256"/>
      <c r="J3580" s="253"/>
      <c r="K3580" s="253"/>
      <c r="L3580" s="257"/>
      <c r="M3580" s="258"/>
      <c r="N3580" s="259"/>
      <c r="O3580" s="259"/>
      <c r="P3580" s="259"/>
      <c r="Q3580" s="259"/>
      <c r="R3580" s="259"/>
      <c r="S3580" s="259"/>
      <c r="T3580" s="260"/>
      <c r="U3580" s="13"/>
      <c r="V3580" s="13"/>
      <c r="W3580" s="13"/>
      <c r="X3580" s="13"/>
      <c r="Y3580" s="13"/>
      <c r="Z3580" s="13"/>
      <c r="AA3580" s="13"/>
      <c r="AB3580" s="13"/>
      <c r="AC3580" s="13"/>
      <c r="AD3580" s="13"/>
      <c r="AE3580" s="13"/>
      <c r="AT3580" s="261" t="s">
        <v>364</v>
      </c>
      <c r="AU3580" s="261" t="s">
        <v>90</v>
      </c>
      <c r="AV3580" s="13" t="s">
        <v>88</v>
      </c>
      <c r="AW3580" s="13" t="s">
        <v>36</v>
      </c>
      <c r="AX3580" s="13" t="s">
        <v>81</v>
      </c>
      <c r="AY3580" s="261" t="s">
        <v>215</v>
      </c>
    </row>
    <row r="3581" s="14" customFormat="1">
      <c r="A3581" s="14"/>
      <c r="B3581" s="262"/>
      <c r="C3581" s="263"/>
      <c r="D3581" s="233" t="s">
        <v>364</v>
      </c>
      <c r="E3581" s="264" t="s">
        <v>1</v>
      </c>
      <c r="F3581" s="265" t="s">
        <v>1955</v>
      </c>
      <c r="G3581" s="263"/>
      <c r="H3581" s="266">
        <v>14.800000000000001</v>
      </c>
      <c r="I3581" s="267"/>
      <c r="J3581" s="263"/>
      <c r="K3581" s="263"/>
      <c r="L3581" s="268"/>
      <c r="M3581" s="269"/>
      <c r="N3581" s="270"/>
      <c r="O3581" s="270"/>
      <c r="P3581" s="270"/>
      <c r="Q3581" s="270"/>
      <c r="R3581" s="270"/>
      <c r="S3581" s="270"/>
      <c r="T3581" s="271"/>
      <c r="U3581" s="14"/>
      <c r="V3581" s="14"/>
      <c r="W3581" s="14"/>
      <c r="X3581" s="14"/>
      <c r="Y3581" s="14"/>
      <c r="Z3581" s="14"/>
      <c r="AA3581" s="14"/>
      <c r="AB3581" s="14"/>
      <c r="AC3581" s="14"/>
      <c r="AD3581" s="14"/>
      <c r="AE3581" s="14"/>
      <c r="AT3581" s="272" t="s">
        <v>364</v>
      </c>
      <c r="AU3581" s="272" t="s">
        <v>90</v>
      </c>
      <c r="AV3581" s="14" t="s">
        <v>90</v>
      </c>
      <c r="AW3581" s="14" t="s">
        <v>36</v>
      </c>
      <c r="AX3581" s="14" t="s">
        <v>81</v>
      </c>
      <c r="AY3581" s="272" t="s">
        <v>215</v>
      </c>
    </row>
    <row r="3582" s="13" customFormat="1">
      <c r="A3582" s="13"/>
      <c r="B3582" s="252"/>
      <c r="C3582" s="253"/>
      <c r="D3582" s="233" t="s">
        <v>364</v>
      </c>
      <c r="E3582" s="254" t="s">
        <v>1</v>
      </c>
      <c r="F3582" s="255" t="s">
        <v>1528</v>
      </c>
      <c r="G3582" s="253"/>
      <c r="H3582" s="254" t="s">
        <v>1</v>
      </c>
      <c r="I3582" s="256"/>
      <c r="J3582" s="253"/>
      <c r="K3582" s="253"/>
      <c r="L3582" s="257"/>
      <c r="M3582" s="258"/>
      <c r="N3582" s="259"/>
      <c r="O3582" s="259"/>
      <c r="P3582" s="259"/>
      <c r="Q3582" s="259"/>
      <c r="R3582" s="259"/>
      <c r="S3582" s="259"/>
      <c r="T3582" s="260"/>
      <c r="U3582" s="13"/>
      <c r="V3582" s="13"/>
      <c r="W3582" s="13"/>
      <c r="X3582" s="13"/>
      <c r="Y3582" s="13"/>
      <c r="Z3582" s="13"/>
      <c r="AA3582" s="13"/>
      <c r="AB3582" s="13"/>
      <c r="AC3582" s="13"/>
      <c r="AD3582" s="13"/>
      <c r="AE3582" s="13"/>
      <c r="AT3582" s="261" t="s">
        <v>364</v>
      </c>
      <c r="AU3582" s="261" t="s">
        <v>90</v>
      </c>
      <c r="AV3582" s="13" t="s">
        <v>88</v>
      </c>
      <c r="AW3582" s="13" t="s">
        <v>36</v>
      </c>
      <c r="AX3582" s="13" t="s">
        <v>81</v>
      </c>
      <c r="AY3582" s="261" t="s">
        <v>215</v>
      </c>
    </row>
    <row r="3583" s="14" customFormat="1">
      <c r="A3583" s="14"/>
      <c r="B3583" s="262"/>
      <c r="C3583" s="263"/>
      <c r="D3583" s="233" t="s">
        <v>364</v>
      </c>
      <c r="E3583" s="264" t="s">
        <v>1</v>
      </c>
      <c r="F3583" s="265" t="s">
        <v>1955</v>
      </c>
      <c r="G3583" s="263"/>
      <c r="H3583" s="266">
        <v>14.800000000000001</v>
      </c>
      <c r="I3583" s="267"/>
      <c r="J3583" s="263"/>
      <c r="K3583" s="263"/>
      <c r="L3583" s="268"/>
      <c r="M3583" s="269"/>
      <c r="N3583" s="270"/>
      <c r="O3583" s="270"/>
      <c r="P3583" s="270"/>
      <c r="Q3583" s="270"/>
      <c r="R3583" s="270"/>
      <c r="S3583" s="270"/>
      <c r="T3583" s="271"/>
      <c r="U3583" s="14"/>
      <c r="V3583" s="14"/>
      <c r="W3583" s="14"/>
      <c r="X3583" s="14"/>
      <c r="Y3583" s="14"/>
      <c r="Z3583" s="14"/>
      <c r="AA3583" s="14"/>
      <c r="AB3583" s="14"/>
      <c r="AC3583" s="14"/>
      <c r="AD3583" s="14"/>
      <c r="AE3583" s="14"/>
      <c r="AT3583" s="272" t="s">
        <v>364</v>
      </c>
      <c r="AU3583" s="272" t="s">
        <v>90</v>
      </c>
      <c r="AV3583" s="14" t="s">
        <v>90</v>
      </c>
      <c r="AW3583" s="14" t="s">
        <v>36</v>
      </c>
      <c r="AX3583" s="14" t="s">
        <v>81</v>
      </c>
      <c r="AY3583" s="272" t="s">
        <v>215</v>
      </c>
    </row>
    <row r="3584" s="13" customFormat="1">
      <c r="A3584" s="13"/>
      <c r="B3584" s="252"/>
      <c r="C3584" s="253"/>
      <c r="D3584" s="233" t="s">
        <v>364</v>
      </c>
      <c r="E3584" s="254" t="s">
        <v>1</v>
      </c>
      <c r="F3584" s="255" t="s">
        <v>1408</v>
      </c>
      <c r="G3584" s="253"/>
      <c r="H3584" s="254" t="s">
        <v>1</v>
      </c>
      <c r="I3584" s="256"/>
      <c r="J3584" s="253"/>
      <c r="K3584" s="253"/>
      <c r="L3584" s="257"/>
      <c r="M3584" s="258"/>
      <c r="N3584" s="259"/>
      <c r="O3584" s="259"/>
      <c r="P3584" s="259"/>
      <c r="Q3584" s="259"/>
      <c r="R3584" s="259"/>
      <c r="S3584" s="259"/>
      <c r="T3584" s="260"/>
      <c r="U3584" s="13"/>
      <c r="V3584" s="13"/>
      <c r="W3584" s="13"/>
      <c r="X3584" s="13"/>
      <c r="Y3584" s="13"/>
      <c r="Z3584" s="13"/>
      <c r="AA3584" s="13"/>
      <c r="AB3584" s="13"/>
      <c r="AC3584" s="13"/>
      <c r="AD3584" s="13"/>
      <c r="AE3584" s="13"/>
      <c r="AT3584" s="261" t="s">
        <v>364</v>
      </c>
      <c r="AU3584" s="261" t="s">
        <v>90</v>
      </c>
      <c r="AV3584" s="13" t="s">
        <v>88</v>
      </c>
      <c r="AW3584" s="13" t="s">
        <v>36</v>
      </c>
      <c r="AX3584" s="13" t="s">
        <v>81</v>
      </c>
      <c r="AY3584" s="261" t="s">
        <v>215</v>
      </c>
    </row>
    <row r="3585" s="14" customFormat="1">
      <c r="A3585" s="14"/>
      <c r="B3585" s="262"/>
      <c r="C3585" s="263"/>
      <c r="D3585" s="233" t="s">
        <v>364</v>
      </c>
      <c r="E3585" s="264" t="s">
        <v>1</v>
      </c>
      <c r="F3585" s="265" t="s">
        <v>1961</v>
      </c>
      <c r="G3585" s="263"/>
      <c r="H3585" s="266">
        <v>17.079999999999998</v>
      </c>
      <c r="I3585" s="267"/>
      <c r="J3585" s="263"/>
      <c r="K3585" s="263"/>
      <c r="L3585" s="268"/>
      <c r="M3585" s="269"/>
      <c r="N3585" s="270"/>
      <c r="O3585" s="270"/>
      <c r="P3585" s="270"/>
      <c r="Q3585" s="270"/>
      <c r="R3585" s="270"/>
      <c r="S3585" s="270"/>
      <c r="T3585" s="271"/>
      <c r="U3585" s="14"/>
      <c r="V3585" s="14"/>
      <c r="W3585" s="14"/>
      <c r="X3585" s="14"/>
      <c r="Y3585" s="14"/>
      <c r="Z3585" s="14"/>
      <c r="AA3585" s="14"/>
      <c r="AB3585" s="14"/>
      <c r="AC3585" s="14"/>
      <c r="AD3585" s="14"/>
      <c r="AE3585" s="14"/>
      <c r="AT3585" s="272" t="s">
        <v>364</v>
      </c>
      <c r="AU3585" s="272" t="s">
        <v>90</v>
      </c>
      <c r="AV3585" s="14" t="s">
        <v>90</v>
      </c>
      <c r="AW3585" s="14" t="s">
        <v>36</v>
      </c>
      <c r="AX3585" s="14" t="s">
        <v>81</v>
      </c>
      <c r="AY3585" s="272" t="s">
        <v>215</v>
      </c>
    </row>
    <row r="3586" s="13" customFormat="1">
      <c r="A3586" s="13"/>
      <c r="B3586" s="252"/>
      <c r="C3586" s="253"/>
      <c r="D3586" s="233" t="s">
        <v>364</v>
      </c>
      <c r="E3586" s="254" t="s">
        <v>1</v>
      </c>
      <c r="F3586" s="255" t="s">
        <v>1410</v>
      </c>
      <c r="G3586" s="253"/>
      <c r="H3586" s="254" t="s">
        <v>1</v>
      </c>
      <c r="I3586" s="256"/>
      <c r="J3586" s="253"/>
      <c r="K3586" s="253"/>
      <c r="L3586" s="257"/>
      <c r="M3586" s="258"/>
      <c r="N3586" s="259"/>
      <c r="O3586" s="259"/>
      <c r="P3586" s="259"/>
      <c r="Q3586" s="259"/>
      <c r="R3586" s="259"/>
      <c r="S3586" s="259"/>
      <c r="T3586" s="260"/>
      <c r="U3586" s="13"/>
      <c r="V3586" s="13"/>
      <c r="W3586" s="13"/>
      <c r="X3586" s="13"/>
      <c r="Y3586" s="13"/>
      <c r="Z3586" s="13"/>
      <c r="AA3586" s="13"/>
      <c r="AB3586" s="13"/>
      <c r="AC3586" s="13"/>
      <c r="AD3586" s="13"/>
      <c r="AE3586" s="13"/>
      <c r="AT3586" s="261" t="s">
        <v>364</v>
      </c>
      <c r="AU3586" s="261" t="s">
        <v>90</v>
      </c>
      <c r="AV3586" s="13" t="s">
        <v>88</v>
      </c>
      <c r="AW3586" s="13" t="s">
        <v>36</v>
      </c>
      <c r="AX3586" s="13" t="s">
        <v>81</v>
      </c>
      <c r="AY3586" s="261" t="s">
        <v>215</v>
      </c>
    </row>
    <row r="3587" s="14" customFormat="1">
      <c r="A3587" s="14"/>
      <c r="B3587" s="262"/>
      <c r="C3587" s="263"/>
      <c r="D3587" s="233" t="s">
        <v>364</v>
      </c>
      <c r="E3587" s="264" t="s">
        <v>1</v>
      </c>
      <c r="F3587" s="265" t="s">
        <v>1962</v>
      </c>
      <c r="G3587" s="263"/>
      <c r="H3587" s="266">
        <v>26.879999999999999</v>
      </c>
      <c r="I3587" s="267"/>
      <c r="J3587" s="263"/>
      <c r="K3587" s="263"/>
      <c r="L3587" s="268"/>
      <c r="M3587" s="269"/>
      <c r="N3587" s="270"/>
      <c r="O3587" s="270"/>
      <c r="P3587" s="270"/>
      <c r="Q3587" s="270"/>
      <c r="R3587" s="270"/>
      <c r="S3587" s="270"/>
      <c r="T3587" s="271"/>
      <c r="U3587" s="14"/>
      <c r="V3587" s="14"/>
      <c r="W3587" s="14"/>
      <c r="X3587" s="14"/>
      <c r="Y3587" s="14"/>
      <c r="Z3587" s="14"/>
      <c r="AA3587" s="14"/>
      <c r="AB3587" s="14"/>
      <c r="AC3587" s="14"/>
      <c r="AD3587" s="14"/>
      <c r="AE3587" s="14"/>
      <c r="AT3587" s="272" t="s">
        <v>364</v>
      </c>
      <c r="AU3587" s="272" t="s">
        <v>90</v>
      </c>
      <c r="AV3587" s="14" t="s">
        <v>90</v>
      </c>
      <c r="AW3587" s="14" t="s">
        <v>36</v>
      </c>
      <c r="AX3587" s="14" t="s">
        <v>81</v>
      </c>
      <c r="AY3587" s="272" t="s">
        <v>215</v>
      </c>
    </row>
    <row r="3588" s="13" customFormat="1">
      <c r="A3588" s="13"/>
      <c r="B3588" s="252"/>
      <c r="C3588" s="253"/>
      <c r="D3588" s="233" t="s">
        <v>364</v>
      </c>
      <c r="E3588" s="254" t="s">
        <v>1</v>
      </c>
      <c r="F3588" s="255" t="s">
        <v>1544</v>
      </c>
      <c r="G3588" s="253"/>
      <c r="H3588" s="254" t="s">
        <v>1</v>
      </c>
      <c r="I3588" s="256"/>
      <c r="J3588" s="253"/>
      <c r="K3588" s="253"/>
      <c r="L3588" s="257"/>
      <c r="M3588" s="258"/>
      <c r="N3588" s="259"/>
      <c r="O3588" s="259"/>
      <c r="P3588" s="259"/>
      <c r="Q3588" s="259"/>
      <c r="R3588" s="259"/>
      <c r="S3588" s="259"/>
      <c r="T3588" s="260"/>
      <c r="U3588" s="13"/>
      <c r="V3588" s="13"/>
      <c r="W3588" s="13"/>
      <c r="X3588" s="13"/>
      <c r="Y3588" s="13"/>
      <c r="Z3588" s="13"/>
      <c r="AA3588" s="13"/>
      <c r="AB3588" s="13"/>
      <c r="AC3588" s="13"/>
      <c r="AD3588" s="13"/>
      <c r="AE3588" s="13"/>
      <c r="AT3588" s="261" t="s">
        <v>364</v>
      </c>
      <c r="AU3588" s="261" t="s">
        <v>90</v>
      </c>
      <c r="AV3588" s="13" t="s">
        <v>88</v>
      </c>
      <c r="AW3588" s="13" t="s">
        <v>36</v>
      </c>
      <c r="AX3588" s="13" t="s">
        <v>81</v>
      </c>
      <c r="AY3588" s="261" t="s">
        <v>215</v>
      </c>
    </row>
    <row r="3589" s="14" customFormat="1">
      <c r="A3589" s="14"/>
      <c r="B3589" s="262"/>
      <c r="C3589" s="263"/>
      <c r="D3589" s="233" t="s">
        <v>364</v>
      </c>
      <c r="E3589" s="264" t="s">
        <v>1</v>
      </c>
      <c r="F3589" s="265" t="s">
        <v>1963</v>
      </c>
      <c r="G3589" s="263"/>
      <c r="H3589" s="266">
        <v>16.199999999999999</v>
      </c>
      <c r="I3589" s="267"/>
      <c r="J3589" s="263"/>
      <c r="K3589" s="263"/>
      <c r="L3589" s="268"/>
      <c r="M3589" s="269"/>
      <c r="N3589" s="270"/>
      <c r="O3589" s="270"/>
      <c r="P3589" s="270"/>
      <c r="Q3589" s="270"/>
      <c r="R3589" s="270"/>
      <c r="S3589" s="270"/>
      <c r="T3589" s="271"/>
      <c r="U3589" s="14"/>
      <c r="V3589" s="14"/>
      <c r="W3589" s="14"/>
      <c r="X3589" s="14"/>
      <c r="Y3589" s="14"/>
      <c r="Z3589" s="14"/>
      <c r="AA3589" s="14"/>
      <c r="AB3589" s="14"/>
      <c r="AC3589" s="14"/>
      <c r="AD3589" s="14"/>
      <c r="AE3589" s="14"/>
      <c r="AT3589" s="272" t="s">
        <v>364</v>
      </c>
      <c r="AU3589" s="272" t="s">
        <v>90</v>
      </c>
      <c r="AV3589" s="14" t="s">
        <v>90</v>
      </c>
      <c r="AW3589" s="14" t="s">
        <v>36</v>
      </c>
      <c r="AX3589" s="14" t="s">
        <v>81</v>
      </c>
      <c r="AY3589" s="272" t="s">
        <v>215</v>
      </c>
    </row>
    <row r="3590" s="13" customFormat="1">
      <c r="A3590" s="13"/>
      <c r="B3590" s="252"/>
      <c r="C3590" s="253"/>
      <c r="D3590" s="233" t="s">
        <v>364</v>
      </c>
      <c r="E3590" s="254" t="s">
        <v>1</v>
      </c>
      <c r="F3590" s="255" t="s">
        <v>1546</v>
      </c>
      <c r="G3590" s="253"/>
      <c r="H3590" s="254" t="s">
        <v>1</v>
      </c>
      <c r="I3590" s="256"/>
      <c r="J3590" s="253"/>
      <c r="K3590" s="253"/>
      <c r="L3590" s="257"/>
      <c r="M3590" s="258"/>
      <c r="N3590" s="259"/>
      <c r="O3590" s="259"/>
      <c r="P3590" s="259"/>
      <c r="Q3590" s="259"/>
      <c r="R3590" s="259"/>
      <c r="S3590" s="259"/>
      <c r="T3590" s="260"/>
      <c r="U3590" s="13"/>
      <c r="V3590" s="13"/>
      <c r="W3590" s="13"/>
      <c r="X3590" s="13"/>
      <c r="Y3590" s="13"/>
      <c r="Z3590" s="13"/>
      <c r="AA3590" s="13"/>
      <c r="AB3590" s="13"/>
      <c r="AC3590" s="13"/>
      <c r="AD3590" s="13"/>
      <c r="AE3590" s="13"/>
      <c r="AT3590" s="261" t="s">
        <v>364</v>
      </c>
      <c r="AU3590" s="261" t="s">
        <v>90</v>
      </c>
      <c r="AV3590" s="13" t="s">
        <v>88</v>
      </c>
      <c r="AW3590" s="13" t="s">
        <v>36</v>
      </c>
      <c r="AX3590" s="13" t="s">
        <v>81</v>
      </c>
      <c r="AY3590" s="261" t="s">
        <v>215</v>
      </c>
    </row>
    <row r="3591" s="14" customFormat="1">
      <c r="A3591" s="14"/>
      <c r="B3591" s="262"/>
      <c r="C3591" s="263"/>
      <c r="D3591" s="233" t="s">
        <v>364</v>
      </c>
      <c r="E3591" s="264" t="s">
        <v>1</v>
      </c>
      <c r="F3591" s="265" t="s">
        <v>1953</v>
      </c>
      <c r="G3591" s="263"/>
      <c r="H3591" s="266">
        <v>15.9</v>
      </c>
      <c r="I3591" s="267"/>
      <c r="J3591" s="263"/>
      <c r="K3591" s="263"/>
      <c r="L3591" s="268"/>
      <c r="M3591" s="269"/>
      <c r="N3591" s="270"/>
      <c r="O3591" s="270"/>
      <c r="P3591" s="270"/>
      <c r="Q3591" s="270"/>
      <c r="R3591" s="270"/>
      <c r="S3591" s="270"/>
      <c r="T3591" s="271"/>
      <c r="U3591" s="14"/>
      <c r="V3591" s="14"/>
      <c r="W3591" s="14"/>
      <c r="X3591" s="14"/>
      <c r="Y3591" s="14"/>
      <c r="Z3591" s="14"/>
      <c r="AA3591" s="14"/>
      <c r="AB3591" s="14"/>
      <c r="AC3591" s="14"/>
      <c r="AD3591" s="14"/>
      <c r="AE3591" s="14"/>
      <c r="AT3591" s="272" t="s">
        <v>364</v>
      </c>
      <c r="AU3591" s="272" t="s">
        <v>90</v>
      </c>
      <c r="AV3591" s="14" t="s">
        <v>90</v>
      </c>
      <c r="AW3591" s="14" t="s">
        <v>36</v>
      </c>
      <c r="AX3591" s="14" t="s">
        <v>81</v>
      </c>
      <c r="AY3591" s="272" t="s">
        <v>215</v>
      </c>
    </row>
    <row r="3592" s="13" customFormat="1">
      <c r="A3592" s="13"/>
      <c r="B3592" s="252"/>
      <c r="C3592" s="253"/>
      <c r="D3592" s="233" t="s">
        <v>364</v>
      </c>
      <c r="E3592" s="254" t="s">
        <v>1</v>
      </c>
      <c r="F3592" s="255" t="s">
        <v>1547</v>
      </c>
      <c r="G3592" s="253"/>
      <c r="H3592" s="254" t="s">
        <v>1</v>
      </c>
      <c r="I3592" s="256"/>
      <c r="J3592" s="253"/>
      <c r="K3592" s="253"/>
      <c r="L3592" s="257"/>
      <c r="M3592" s="258"/>
      <c r="N3592" s="259"/>
      <c r="O3592" s="259"/>
      <c r="P3592" s="259"/>
      <c r="Q3592" s="259"/>
      <c r="R3592" s="259"/>
      <c r="S3592" s="259"/>
      <c r="T3592" s="260"/>
      <c r="U3592" s="13"/>
      <c r="V3592" s="13"/>
      <c r="W3592" s="13"/>
      <c r="X3592" s="13"/>
      <c r="Y3592" s="13"/>
      <c r="Z3592" s="13"/>
      <c r="AA3592" s="13"/>
      <c r="AB3592" s="13"/>
      <c r="AC3592" s="13"/>
      <c r="AD3592" s="13"/>
      <c r="AE3592" s="13"/>
      <c r="AT3592" s="261" t="s">
        <v>364</v>
      </c>
      <c r="AU3592" s="261" t="s">
        <v>90</v>
      </c>
      <c r="AV3592" s="13" t="s">
        <v>88</v>
      </c>
      <c r="AW3592" s="13" t="s">
        <v>36</v>
      </c>
      <c r="AX3592" s="13" t="s">
        <v>81</v>
      </c>
      <c r="AY3592" s="261" t="s">
        <v>215</v>
      </c>
    </row>
    <row r="3593" s="14" customFormat="1">
      <c r="A3593" s="14"/>
      <c r="B3593" s="262"/>
      <c r="C3593" s="263"/>
      <c r="D3593" s="233" t="s">
        <v>364</v>
      </c>
      <c r="E3593" s="264" t="s">
        <v>1</v>
      </c>
      <c r="F3593" s="265" t="s">
        <v>3544</v>
      </c>
      <c r="G3593" s="263"/>
      <c r="H3593" s="266">
        <v>7.2999999999999998</v>
      </c>
      <c r="I3593" s="267"/>
      <c r="J3593" s="263"/>
      <c r="K3593" s="263"/>
      <c r="L3593" s="268"/>
      <c r="M3593" s="269"/>
      <c r="N3593" s="270"/>
      <c r="O3593" s="270"/>
      <c r="P3593" s="270"/>
      <c r="Q3593" s="270"/>
      <c r="R3593" s="270"/>
      <c r="S3593" s="270"/>
      <c r="T3593" s="271"/>
      <c r="U3593" s="14"/>
      <c r="V3593" s="14"/>
      <c r="W3593" s="14"/>
      <c r="X3593" s="14"/>
      <c r="Y3593" s="14"/>
      <c r="Z3593" s="14"/>
      <c r="AA3593" s="14"/>
      <c r="AB3593" s="14"/>
      <c r="AC3593" s="14"/>
      <c r="AD3593" s="14"/>
      <c r="AE3593" s="14"/>
      <c r="AT3593" s="272" t="s">
        <v>364</v>
      </c>
      <c r="AU3593" s="272" t="s">
        <v>90</v>
      </c>
      <c r="AV3593" s="14" t="s">
        <v>90</v>
      </c>
      <c r="AW3593" s="14" t="s">
        <v>36</v>
      </c>
      <c r="AX3593" s="14" t="s">
        <v>81</v>
      </c>
      <c r="AY3593" s="272" t="s">
        <v>215</v>
      </c>
    </row>
    <row r="3594" s="16" customFormat="1">
      <c r="A3594" s="16"/>
      <c r="B3594" s="284"/>
      <c r="C3594" s="285"/>
      <c r="D3594" s="233" t="s">
        <v>364</v>
      </c>
      <c r="E3594" s="286" t="s">
        <v>1</v>
      </c>
      <c r="F3594" s="287" t="s">
        <v>403</v>
      </c>
      <c r="G3594" s="285"/>
      <c r="H3594" s="288">
        <v>201.88</v>
      </c>
      <c r="I3594" s="289"/>
      <c r="J3594" s="285"/>
      <c r="K3594" s="285"/>
      <c r="L3594" s="290"/>
      <c r="M3594" s="291"/>
      <c r="N3594" s="292"/>
      <c r="O3594" s="292"/>
      <c r="P3594" s="292"/>
      <c r="Q3594" s="292"/>
      <c r="R3594" s="292"/>
      <c r="S3594" s="292"/>
      <c r="T3594" s="293"/>
      <c r="U3594" s="16"/>
      <c r="V3594" s="16"/>
      <c r="W3594" s="16"/>
      <c r="X3594" s="16"/>
      <c r="Y3594" s="16"/>
      <c r="Z3594" s="16"/>
      <c r="AA3594" s="16"/>
      <c r="AB3594" s="16"/>
      <c r="AC3594" s="16"/>
      <c r="AD3594" s="16"/>
      <c r="AE3594" s="16"/>
      <c r="AT3594" s="294" t="s">
        <v>364</v>
      </c>
      <c r="AU3594" s="294" t="s">
        <v>90</v>
      </c>
      <c r="AV3594" s="16" t="s">
        <v>227</v>
      </c>
      <c r="AW3594" s="16" t="s">
        <v>36</v>
      </c>
      <c r="AX3594" s="16" t="s">
        <v>81</v>
      </c>
      <c r="AY3594" s="294" t="s">
        <v>215</v>
      </c>
    </row>
    <row r="3595" s="15" customFormat="1">
      <c r="A3595" s="15"/>
      <c r="B3595" s="273"/>
      <c r="C3595" s="274"/>
      <c r="D3595" s="233" t="s">
        <v>364</v>
      </c>
      <c r="E3595" s="275" t="s">
        <v>1</v>
      </c>
      <c r="F3595" s="276" t="s">
        <v>368</v>
      </c>
      <c r="G3595" s="274"/>
      <c r="H3595" s="277">
        <v>329.56999999999999</v>
      </c>
      <c r="I3595" s="278"/>
      <c r="J3595" s="274"/>
      <c r="K3595" s="274"/>
      <c r="L3595" s="279"/>
      <c r="M3595" s="280"/>
      <c r="N3595" s="281"/>
      <c r="O3595" s="281"/>
      <c r="P3595" s="281"/>
      <c r="Q3595" s="281"/>
      <c r="R3595" s="281"/>
      <c r="S3595" s="281"/>
      <c r="T3595" s="282"/>
      <c r="U3595" s="15"/>
      <c r="V3595" s="15"/>
      <c r="W3595" s="15"/>
      <c r="X3595" s="15"/>
      <c r="Y3595" s="15"/>
      <c r="Z3595" s="15"/>
      <c r="AA3595" s="15"/>
      <c r="AB3595" s="15"/>
      <c r="AC3595" s="15"/>
      <c r="AD3595" s="15"/>
      <c r="AE3595" s="15"/>
      <c r="AT3595" s="283" t="s">
        <v>364</v>
      </c>
      <c r="AU3595" s="283" t="s">
        <v>90</v>
      </c>
      <c r="AV3595" s="15" t="s">
        <v>214</v>
      </c>
      <c r="AW3595" s="15" t="s">
        <v>36</v>
      </c>
      <c r="AX3595" s="15" t="s">
        <v>88</v>
      </c>
      <c r="AY3595" s="283" t="s">
        <v>215</v>
      </c>
    </row>
    <row r="3596" s="2" customFormat="1" ht="24.15" customHeight="1">
      <c r="A3596" s="39"/>
      <c r="B3596" s="40"/>
      <c r="C3596" s="295" t="s">
        <v>3545</v>
      </c>
      <c r="D3596" s="295" t="s">
        <v>539</v>
      </c>
      <c r="E3596" s="296" t="s">
        <v>3546</v>
      </c>
      <c r="F3596" s="297" t="s">
        <v>3547</v>
      </c>
      <c r="G3596" s="298" t="s">
        <v>797</v>
      </c>
      <c r="H3596" s="299">
        <v>346.04899999999998</v>
      </c>
      <c r="I3596" s="300"/>
      <c r="J3596" s="301">
        <f>ROUND(I3596*H3596,2)</f>
        <v>0</v>
      </c>
      <c r="K3596" s="297" t="s">
        <v>1</v>
      </c>
      <c r="L3596" s="302"/>
      <c r="M3596" s="303" t="s">
        <v>1</v>
      </c>
      <c r="N3596" s="304" t="s">
        <v>46</v>
      </c>
      <c r="O3596" s="92"/>
      <c r="P3596" s="229">
        <f>O3596*H3596</f>
        <v>0</v>
      </c>
      <c r="Q3596" s="229">
        <v>0.00020000000000000001</v>
      </c>
      <c r="R3596" s="229">
        <f>Q3596*H3596</f>
        <v>0.069209800000000002</v>
      </c>
      <c r="S3596" s="229">
        <v>0</v>
      </c>
      <c r="T3596" s="230">
        <f>S3596*H3596</f>
        <v>0</v>
      </c>
      <c r="U3596" s="39"/>
      <c r="V3596" s="39"/>
      <c r="W3596" s="39"/>
      <c r="X3596" s="39"/>
      <c r="Y3596" s="39"/>
      <c r="Z3596" s="39"/>
      <c r="AA3596" s="39"/>
      <c r="AB3596" s="39"/>
      <c r="AC3596" s="39"/>
      <c r="AD3596" s="39"/>
      <c r="AE3596" s="39"/>
      <c r="AR3596" s="231" t="s">
        <v>676</v>
      </c>
      <c r="AT3596" s="231" t="s">
        <v>539</v>
      </c>
      <c r="AU3596" s="231" t="s">
        <v>90</v>
      </c>
      <c r="AY3596" s="18" t="s">
        <v>215</v>
      </c>
      <c r="BE3596" s="232">
        <f>IF(N3596="základní",J3596,0)</f>
        <v>0</v>
      </c>
      <c r="BF3596" s="232">
        <f>IF(N3596="snížená",J3596,0)</f>
        <v>0</v>
      </c>
      <c r="BG3596" s="232">
        <f>IF(N3596="zákl. přenesená",J3596,0)</f>
        <v>0</v>
      </c>
      <c r="BH3596" s="232">
        <f>IF(N3596="sníž. přenesená",J3596,0)</f>
        <v>0</v>
      </c>
      <c r="BI3596" s="232">
        <f>IF(N3596="nulová",J3596,0)</f>
        <v>0</v>
      </c>
      <c r="BJ3596" s="18" t="s">
        <v>88</v>
      </c>
      <c r="BK3596" s="232">
        <f>ROUND(I3596*H3596,2)</f>
        <v>0</v>
      </c>
      <c r="BL3596" s="18" t="s">
        <v>291</v>
      </c>
      <c r="BM3596" s="231" t="s">
        <v>3548</v>
      </c>
    </row>
    <row r="3597" s="2" customFormat="1">
      <c r="A3597" s="39"/>
      <c r="B3597" s="40"/>
      <c r="C3597" s="41"/>
      <c r="D3597" s="233" t="s">
        <v>221</v>
      </c>
      <c r="E3597" s="41"/>
      <c r="F3597" s="234" t="s">
        <v>3547</v>
      </c>
      <c r="G3597" s="41"/>
      <c r="H3597" s="41"/>
      <c r="I3597" s="235"/>
      <c r="J3597" s="41"/>
      <c r="K3597" s="41"/>
      <c r="L3597" s="45"/>
      <c r="M3597" s="236"/>
      <c r="N3597" s="237"/>
      <c r="O3597" s="92"/>
      <c r="P3597" s="92"/>
      <c r="Q3597" s="92"/>
      <c r="R3597" s="92"/>
      <c r="S3597" s="92"/>
      <c r="T3597" s="93"/>
      <c r="U3597" s="39"/>
      <c r="V3597" s="39"/>
      <c r="W3597" s="39"/>
      <c r="X3597" s="39"/>
      <c r="Y3597" s="39"/>
      <c r="Z3597" s="39"/>
      <c r="AA3597" s="39"/>
      <c r="AB3597" s="39"/>
      <c r="AC3597" s="39"/>
      <c r="AD3597" s="39"/>
      <c r="AE3597" s="39"/>
      <c r="AT3597" s="18" t="s">
        <v>221</v>
      </c>
      <c r="AU3597" s="18" t="s">
        <v>90</v>
      </c>
    </row>
    <row r="3598" s="14" customFormat="1">
      <c r="A3598" s="14"/>
      <c r="B3598" s="262"/>
      <c r="C3598" s="263"/>
      <c r="D3598" s="233" t="s">
        <v>364</v>
      </c>
      <c r="E3598" s="264" t="s">
        <v>1</v>
      </c>
      <c r="F3598" s="265" t="s">
        <v>3549</v>
      </c>
      <c r="G3598" s="263"/>
      <c r="H3598" s="266">
        <v>346.04899999999998</v>
      </c>
      <c r="I3598" s="267"/>
      <c r="J3598" s="263"/>
      <c r="K3598" s="263"/>
      <c r="L3598" s="268"/>
      <c r="M3598" s="269"/>
      <c r="N3598" s="270"/>
      <c r="O3598" s="270"/>
      <c r="P3598" s="270"/>
      <c r="Q3598" s="270"/>
      <c r="R3598" s="270"/>
      <c r="S3598" s="270"/>
      <c r="T3598" s="271"/>
      <c r="U3598" s="14"/>
      <c r="V3598" s="14"/>
      <c r="W3598" s="14"/>
      <c r="X3598" s="14"/>
      <c r="Y3598" s="14"/>
      <c r="Z3598" s="14"/>
      <c r="AA3598" s="14"/>
      <c r="AB3598" s="14"/>
      <c r="AC3598" s="14"/>
      <c r="AD3598" s="14"/>
      <c r="AE3598" s="14"/>
      <c r="AT3598" s="272" t="s">
        <v>364</v>
      </c>
      <c r="AU3598" s="272" t="s">
        <v>90</v>
      </c>
      <c r="AV3598" s="14" t="s">
        <v>90</v>
      </c>
      <c r="AW3598" s="14" t="s">
        <v>36</v>
      </c>
      <c r="AX3598" s="14" t="s">
        <v>81</v>
      </c>
      <c r="AY3598" s="272" t="s">
        <v>215</v>
      </c>
    </row>
    <row r="3599" s="15" customFormat="1">
      <c r="A3599" s="15"/>
      <c r="B3599" s="273"/>
      <c r="C3599" s="274"/>
      <c r="D3599" s="233" t="s">
        <v>364</v>
      </c>
      <c r="E3599" s="275" t="s">
        <v>1</v>
      </c>
      <c r="F3599" s="276" t="s">
        <v>368</v>
      </c>
      <c r="G3599" s="274"/>
      <c r="H3599" s="277">
        <v>346.04899999999998</v>
      </c>
      <c r="I3599" s="278"/>
      <c r="J3599" s="274"/>
      <c r="K3599" s="274"/>
      <c r="L3599" s="279"/>
      <c r="M3599" s="280"/>
      <c r="N3599" s="281"/>
      <c r="O3599" s="281"/>
      <c r="P3599" s="281"/>
      <c r="Q3599" s="281"/>
      <c r="R3599" s="281"/>
      <c r="S3599" s="281"/>
      <c r="T3599" s="282"/>
      <c r="U3599" s="15"/>
      <c r="V3599" s="15"/>
      <c r="W3599" s="15"/>
      <c r="X3599" s="15"/>
      <c r="Y3599" s="15"/>
      <c r="Z3599" s="15"/>
      <c r="AA3599" s="15"/>
      <c r="AB3599" s="15"/>
      <c r="AC3599" s="15"/>
      <c r="AD3599" s="15"/>
      <c r="AE3599" s="15"/>
      <c r="AT3599" s="283" t="s">
        <v>364</v>
      </c>
      <c r="AU3599" s="283" t="s">
        <v>90</v>
      </c>
      <c r="AV3599" s="15" t="s">
        <v>214</v>
      </c>
      <c r="AW3599" s="15" t="s">
        <v>36</v>
      </c>
      <c r="AX3599" s="15" t="s">
        <v>88</v>
      </c>
      <c r="AY3599" s="283" t="s">
        <v>215</v>
      </c>
    </row>
    <row r="3600" s="2" customFormat="1" ht="16.5" customHeight="1">
      <c r="A3600" s="39"/>
      <c r="B3600" s="40"/>
      <c r="C3600" s="295" t="s">
        <v>3550</v>
      </c>
      <c r="D3600" s="295" t="s">
        <v>539</v>
      </c>
      <c r="E3600" s="296" t="s">
        <v>3551</v>
      </c>
      <c r="F3600" s="297" t="s">
        <v>3552</v>
      </c>
      <c r="G3600" s="298" t="s">
        <v>797</v>
      </c>
      <c r="H3600" s="299">
        <v>346.04899999999998</v>
      </c>
      <c r="I3600" s="300"/>
      <c r="J3600" s="301">
        <f>ROUND(I3600*H3600,2)</f>
        <v>0</v>
      </c>
      <c r="K3600" s="297" t="s">
        <v>1</v>
      </c>
      <c r="L3600" s="302"/>
      <c r="M3600" s="303" t="s">
        <v>1</v>
      </c>
      <c r="N3600" s="304" t="s">
        <v>46</v>
      </c>
      <c r="O3600" s="92"/>
      <c r="P3600" s="229">
        <f>O3600*H3600</f>
        <v>0</v>
      </c>
      <c r="Q3600" s="229">
        <v>2.0000000000000002E-05</v>
      </c>
      <c r="R3600" s="229">
        <f>Q3600*H3600</f>
        <v>0.0069209800000000002</v>
      </c>
      <c r="S3600" s="229">
        <v>0</v>
      </c>
      <c r="T3600" s="230">
        <f>S3600*H3600</f>
        <v>0</v>
      </c>
      <c r="U3600" s="39"/>
      <c r="V3600" s="39"/>
      <c r="W3600" s="39"/>
      <c r="X3600" s="39"/>
      <c r="Y3600" s="39"/>
      <c r="Z3600" s="39"/>
      <c r="AA3600" s="39"/>
      <c r="AB3600" s="39"/>
      <c r="AC3600" s="39"/>
      <c r="AD3600" s="39"/>
      <c r="AE3600" s="39"/>
      <c r="AR3600" s="231" t="s">
        <v>676</v>
      </c>
      <c r="AT3600" s="231" t="s">
        <v>539</v>
      </c>
      <c r="AU3600" s="231" t="s">
        <v>90</v>
      </c>
      <c r="AY3600" s="18" t="s">
        <v>215</v>
      </c>
      <c r="BE3600" s="232">
        <f>IF(N3600="základní",J3600,0)</f>
        <v>0</v>
      </c>
      <c r="BF3600" s="232">
        <f>IF(N3600="snížená",J3600,0)</f>
        <v>0</v>
      </c>
      <c r="BG3600" s="232">
        <f>IF(N3600="zákl. přenesená",J3600,0)</f>
        <v>0</v>
      </c>
      <c r="BH3600" s="232">
        <f>IF(N3600="sníž. přenesená",J3600,0)</f>
        <v>0</v>
      </c>
      <c r="BI3600" s="232">
        <f>IF(N3600="nulová",J3600,0)</f>
        <v>0</v>
      </c>
      <c r="BJ3600" s="18" t="s">
        <v>88</v>
      </c>
      <c r="BK3600" s="232">
        <f>ROUND(I3600*H3600,2)</f>
        <v>0</v>
      </c>
      <c r="BL3600" s="18" t="s">
        <v>291</v>
      </c>
      <c r="BM3600" s="231" t="s">
        <v>3553</v>
      </c>
    </row>
    <row r="3601" s="2" customFormat="1">
      <c r="A3601" s="39"/>
      <c r="B3601" s="40"/>
      <c r="C3601" s="41"/>
      <c r="D3601" s="233" t="s">
        <v>221</v>
      </c>
      <c r="E3601" s="41"/>
      <c r="F3601" s="234" t="s">
        <v>3552</v>
      </c>
      <c r="G3601" s="41"/>
      <c r="H3601" s="41"/>
      <c r="I3601" s="235"/>
      <c r="J3601" s="41"/>
      <c r="K3601" s="41"/>
      <c r="L3601" s="45"/>
      <c r="M3601" s="236"/>
      <c r="N3601" s="237"/>
      <c r="O3601" s="92"/>
      <c r="P3601" s="92"/>
      <c r="Q3601" s="92"/>
      <c r="R3601" s="92"/>
      <c r="S3601" s="92"/>
      <c r="T3601" s="93"/>
      <c r="U3601" s="39"/>
      <c r="V3601" s="39"/>
      <c r="W3601" s="39"/>
      <c r="X3601" s="39"/>
      <c r="Y3601" s="39"/>
      <c r="Z3601" s="39"/>
      <c r="AA3601" s="39"/>
      <c r="AB3601" s="39"/>
      <c r="AC3601" s="39"/>
      <c r="AD3601" s="39"/>
      <c r="AE3601" s="39"/>
      <c r="AT3601" s="18" t="s">
        <v>221</v>
      </c>
      <c r="AU3601" s="18" t="s">
        <v>90</v>
      </c>
    </row>
    <row r="3602" s="2" customFormat="1" ht="24.15" customHeight="1">
      <c r="A3602" s="39"/>
      <c r="B3602" s="40"/>
      <c r="C3602" s="220" t="s">
        <v>3554</v>
      </c>
      <c r="D3602" s="220" t="s">
        <v>216</v>
      </c>
      <c r="E3602" s="221" t="s">
        <v>3555</v>
      </c>
      <c r="F3602" s="222" t="s">
        <v>3556</v>
      </c>
      <c r="G3602" s="223" t="s">
        <v>797</v>
      </c>
      <c r="H3602" s="224">
        <v>329.56999999999999</v>
      </c>
      <c r="I3602" s="225"/>
      <c r="J3602" s="226">
        <f>ROUND(I3602*H3602,2)</f>
        <v>0</v>
      </c>
      <c r="K3602" s="222" t="s">
        <v>359</v>
      </c>
      <c r="L3602" s="45"/>
      <c r="M3602" s="227" t="s">
        <v>1</v>
      </c>
      <c r="N3602" s="228" t="s">
        <v>46</v>
      </c>
      <c r="O3602" s="92"/>
      <c r="P3602" s="229">
        <f>O3602*H3602</f>
        <v>0</v>
      </c>
      <c r="Q3602" s="229">
        <v>5.0000000000000002E-05</v>
      </c>
      <c r="R3602" s="229">
        <f>Q3602*H3602</f>
        <v>0.0164785</v>
      </c>
      <c r="S3602" s="229">
        <v>0</v>
      </c>
      <c r="T3602" s="230">
        <f>S3602*H3602</f>
        <v>0</v>
      </c>
      <c r="U3602" s="39"/>
      <c r="V3602" s="39"/>
      <c r="W3602" s="39"/>
      <c r="X3602" s="39"/>
      <c r="Y3602" s="39"/>
      <c r="Z3602" s="39"/>
      <c r="AA3602" s="39"/>
      <c r="AB3602" s="39"/>
      <c r="AC3602" s="39"/>
      <c r="AD3602" s="39"/>
      <c r="AE3602" s="39"/>
      <c r="AR3602" s="231" t="s">
        <v>291</v>
      </c>
      <c r="AT3602" s="231" t="s">
        <v>216</v>
      </c>
      <c r="AU3602" s="231" t="s">
        <v>90</v>
      </c>
      <c r="AY3602" s="18" t="s">
        <v>215</v>
      </c>
      <c r="BE3602" s="232">
        <f>IF(N3602="základní",J3602,0)</f>
        <v>0</v>
      </c>
      <c r="BF3602" s="232">
        <f>IF(N3602="snížená",J3602,0)</f>
        <v>0</v>
      </c>
      <c r="BG3602" s="232">
        <f>IF(N3602="zákl. přenesená",J3602,0)</f>
        <v>0</v>
      </c>
      <c r="BH3602" s="232">
        <f>IF(N3602="sníž. přenesená",J3602,0)</f>
        <v>0</v>
      </c>
      <c r="BI3602" s="232">
        <f>IF(N3602="nulová",J3602,0)</f>
        <v>0</v>
      </c>
      <c r="BJ3602" s="18" t="s">
        <v>88</v>
      </c>
      <c r="BK3602" s="232">
        <f>ROUND(I3602*H3602,2)</f>
        <v>0</v>
      </c>
      <c r="BL3602" s="18" t="s">
        <v>291</v>
      </c>
      <c r="BM3602" s="231" t="s">
        <v>3557</v>
      </c>
    </row>
    <row r="3603" s="2" customFormat="1">
      <c r="A3603" s="39"/>
      <c r="B3603" s="40"/>
      <c r="C3603" s="41"/>
      <c r="D3603" s="233" t="s">
        <v>221</v>
      </c>
      <c r="E3603" s="41"/>
      <c r="F3603" s="234" t="s">
        <v>3558</v>
      </c>
      <c r="G3603" s="41"/>
      <c r="H3603" s="41"/>
      <c r="I3603" s="235"/>
      <c r="J3603" s="41"/>
      <c r="K3603" s="41"/>
      <c r="L3603" s="45"/>
      <c r="M3603" s="236"/>
      <c r="N3603" s="237"/>
      <c r="O3603" s="92"/>
      <c r="P3603" s="92"/>
      <c r="Q3603" s="92"/>
      <c r="R3603" s="92"/>
      <c r="S3603" s="92"/>
      <c r="T3603" s="93"/>
      <c r="U3603" s="39"/>
      <c r="V3603" s="39"/>
      <c r="W3603" s="39"/>
      <c r="X3603" s="39"/>
      <c r="Y3603" s="39"/>
      <c r="Z3603" s="39"/>
      <c r="AA3603" s="39"/>
      <c r="AB3603" s="39"/>
      <c r="AC3603" s="39"/>
      <c r="AD3603" s="39"/>
      <c r="AE3603" s="39"/>
      <c r="AT3603" s="18" t="s">
        <v>221</v>
      </c>
      <c r="AU3603" s="18" t="s">
        <v>90</v>
      </c>
    </row>
    <row r="3604" s="2" customFormat="1">
      <c r="A3604" s="39"/>
      <c r="B3604" s="40"/>
      <c r="C3604" s="41"/>
      <c r="D3604" s="250" t="s">
        <v>362</v>
      </c>
      <c r="E3604" s="41"/>
      <c r="F3604" s="251" t="s">
        <v>3559</v>
      </c>
      <c r="G3604" s="41"/>
      <c r="H3604" s="41"/>
      <c r="I3604" s="235"/>
      <c r="J3604" s="41"/>
      <c r="K3604" s="41"/>
      <c r="L3604" s="45"/>
      <c r="M3604" s="236"/>
      <c r="N3604" s="237"/>
      <c r="O3604" s="92"/>
      <c r="P3604" s="92"/>
      <c r="Q3604" s="92"/>
      <c r="R3604" s="92"/>
      <c r="S3604" s="92"/>
      <c r="T3604" s="93"/>
      <c r="U3604" s="39"/>
      <c r="V3604" s="39"/>
      <c r="W3604" s="39"/>
      <c r="X3604" s="39"/>
      <c r="Y3604" s="39"/>
      <c r="Z3604" s="39"/>
      <c r="AA3604" s="39"/>
      <c r="AB3604" s="39"/>
      <c r="AC3604" s="39"/>
      <c r="AD3604" s="39"/>
      <c r="AE3604" s="39"/>
      <c r="AT3604" s="18" t="s">
        <v>362</v>
      </c>
      <c r="AU3604" s="18" t="s">
        <v>90</v>
      </c>
    </row>
    <row r="3605" s="2" customFormat="1" ht="37.8" customHeight="1">
      <c r="A3605" s="39"/>
      <c r="B3605" s="40"/>
      <c r="C3605" s="295" t="s">
        <v>3560</v>
      </c>
      <c r="D3605" s="295" t="s">
        <v>539</v>
      </c>
      <c r="E3605" s="296" t="s">
        <v>3526</v>
      </c>
      <c r="F3605" s="297" t="s">
        <v>3527</v>
      </c>
      <c r="G3605" s="298" t="s">
        <v>523</v>
      </c>
      <c r="H3605" s="299">
        <v>39.548000000000002</v>
      </c>
      <c r="I3605" s="300"/>
      <c r="J3605" s="301">
        <f>ROUND(I3605*H3605,2)</f>
        <v>0</v>
      </c>
      <c r="K3605" s="297" t="s">
        <v>359</v>
      </c>
      <c r="L3605" s="302"/>
      <c r="M3605" s="303" t="s">
        <v>1</v>
      </c>
      <c r="N3605" s="304" t="s">
        <v>46</v>
      </c>
      <c r="O3605" s="92"/>
      <c r="P3605" s="229">
        <f>O3605*H3605</f>
        <v>0</v>
      </c>
      <c r="Q3605" s="229">
        <v>0.0025999999999999999</v>
      </c>
      <c r="R3605" s="229">
        <f>Q3605*H3605</f>
        <v>0.10282479999999999</v>
      </c>
      <c r="S3605" s="229">
        <v>0</v>
      </c>
      <c r="T3605" s="230">
        <f>S3605*H3605</f>
        <v>0</v>
      </c>
      <c r="U3605" s="39"/>
      <c r="V3605" s="39"/>
      <c r="W3605" s="39"/>
      <c r="X3605" s="39"/>
      <c r="Y3605" s="39"/>
      <c r="Z3605" s="39"/>
      <c r="AA3605" s="39"/>
      <c r="AB3605" s="39"/>
      <c r="AC3605" s="39"/>
      <c r="AD3605" s="39"/>
      <c r="AE3605" s="39"/>
      <c r="AR3605" s="231" t="s">
        <v>676</v>
      </c>
      <c r="AT3605" s="231" t="s">
        <v>539</v>
      </c>
      <c r="AU3605" s="231" t="s">
        <v>90</v>
      </c>
      <c r="AY3605" s="18" t="s">
        <v>215</v>
      </c>
      <c r="BE3605" s="232">
        <f>IF(N3605="základní",J3605,0)</f>
        <v>0</v>
      </c>
      <c r="BF3605" s="232">
        <f>IF(N3605="snížená",J3605,0)</f>
        <v>0</v>
      </c>
      <c r="BG3605" s="232">
        <f>IF(N3605="zákl. přenesená",J3605,0)</f>
        <v>0</v>
      </c>
      <c r="BH3605" s="232">
        <f>IF(N3605="sníž. přenesená",J3605,0)</f>
        <v>0</v>
      </c>
      <c r="BI3605" s="232">
        <f>IF(N3605="nulová",J3605,0)</f>
        <v>0</v>
      </c>
      <c r="BJ3605" s="18" t="s">
        <v>88</v>
      </c>
      <c r="BK3605" s="232">
        <f>ROUND(I3605*H3605,2)</f>
        <v>0</v>
      </c>
      <c r="BL3605" s="18" t="s">
        <v>291</v>
      </c>
      <c r="BM3605" s="231" t="s">
        <v>3561</v>
      </c>
    </row>
    <row r="3606" s="14" customFormat="1">
      <c r="A3606" s="14"/>
      <c r="B3606" s="262"/>
      <c r="C3606" s="263"/>
      <c r="D3606" s="233" t="s">
        <v>364</v>
      </c>
      <c r="E3606" s="264" t="s">
        <v>1</v>
      </c>
      <c r="F3606" s="265" t="s">
        <v>3562</v>
      </c>
      <c r="G3606" s="263"/>
      <c r="H3606" s="266">
        <v>39.548000000000002</v>
      </c>
      <c r="I3606" s="267"/>
      <c r="J3606" s="263"/>
      <c r="K3606" s="263"/>
      <c r="L3606" s="268"/>
      <c r="M3606" s="269"/>
      <c r="N3606" s="270"/>
      <c r="O3606" s="270"/>
      <c r="P3606" s="270"/>
      <c r="Q3606" s="270"/>
      <c r="R3606" s="270"/>
      <c r="S3606" s="270"/>
      <c r="T3606" s="271"/>
      <c r="U3606" s="14"/>
      <c r="V3606" s="14"/>
      <c r="W3606" s="14"/>
      <c r="X3606" s="14"/>
      <c r="Y3606" s="14"/>
      <c r="Z3606" s="14"/>
      <c r="AA3606" s="14"/>
      <c r="AB3606" s="14"/>
      <c r="AC3606" s="14"/>
      <c r="AD3606" s="14"/>
      <c r="AE3606" s="14"/>
      <c r="AT3606" s="272" t="s">
        <v>364</v>
      </c>
      <c r="AU3606" s="272" t="s">
        <v>90</v>
      </c>
      <c r="AV3606" s="14" t="s">
        <v>90</v>
      </c>
      <c r="AW3606" s="14" t="s">
        <v>36</v>
      </c>
      <c r="AX3606" s="14" t="s">
        <v>81</v>
      </c>
      <c r="AY3606" s="272" t="s">
        <v>215</v>
      </c>
    </row>
    <row r="3607" s="15" customFormat="1">
      <c r="A3607" s="15"/>
      <c r="B3607" s="273"/>
      <c r="C3607" s="274"/>
      <c r="D3607" s="233" t="s">
        <v>364</v>
      </c>
      <c r="E3607" s="275" t="s">
        <v>1</v>
      </c>
      <c r="F3607" s="276" t="s">
        <v>368</v>
      </c>
      <c r="G3607" s="274"/>
      <c r="H3607" s="277">
        <v>39.548000000000002</v>
      </c>
      <c r="I3607" s="278"/>
      <c r="J3607" s="274"/>
      <c r="K3607" s="274"/>
      <c r="L3607" s="279"/>
      <c r="M3607" s="280"/>
      <c r="N3607" s="281"/>
      <c r="O3607" s="281"/>
      <c r="P3607" s="281"/>
      <c r="Q3607" s="281"/>
      <c r="R3607" s="281"/>
      <c r="S3607" s="281"/>
      <c r="T3607" s="282"/>
      <c r="U3607" s="15"/>
      <c r="V3607" s="15"/>
      <c r="W3607" s="15"/>
      <c r="X3607" s="15"/>
      <c r="Y3607" s="15"/>
      <c r="Z3607" s="15"/>
      <c r="AA3607" s="15"/>
      <c r="AB3607" s="15"/>
      <c r="AC3607" s="15"/>
      <c r="AD3607" s="15"/>
      <c r="AE3607" s="15"/>
      <c r="AT3607" s="283" t="s">
        <v>364</v>
      </c>
      <c r="AU3607" s="283" t="s">
        <v>90</v>
      </c>
      <c r="AV3607" s="15" t="s">
        <v>214</v>
      </c>
      <c r="AW3607" s="15" t="s">
        <v>36</v>
      </c>
      <c r="AX3607" s="15" t="s">
        <v>88</v>
      </c>
      <c r="AY3607" s="283" t="s">
        <v>215</v>
      </c>
    </row>
    <row r="3608" s="2" customFormat="1" ht="16.5" customHeight="1">
      <c r="A3608" s="39"/>
      <c r="B3608" s="40"/>
      <c r="C3608" s="220" t="s">
        <v>3563</v>
      </c>
      <c r="D3608" s="220" t="s">
        <v>216</v>
      </c>
      <c r="E3608" s="221" t="s">
        <v>3564</v>
      </c>
      <c r="F3608" s="222" t="s">
        <v>3565</v>
      </c>
      <c r="G3608" s="223" t="s">
        <v>797</v>
      </c>
      <c r="H3608" s="224">
        <v>33.700000000000003</v>
      </c>
      <c r="I3608" s="225"/>
      <c r="J3608" s="226">
        <f>ROUND(I3608*H3608,2)</f>
        <v>0</v>
      </c>
      <c r="K3608" s="222" t="s">
        <v>3566</v>
      </c>
      <c r="L3608" s="45"/>
      <c r="M3608" s="227" t="s">
        <v>1</v>
      </c>
      <c r="N3608" s="228" t="s">
        <v>46</v>
      </c>
      <c r="O3608" s="92"/>
      <c r="P3608" s="229">
        <f>O3608*H3608</f>
        <v>0</v>
      </c>
      <c r="Q3608" s="229">
        <v>0</v>
      </c>
      <c r="R3608" s="229">
        <f>Q3608*H3608</f>
        <v>0</v>
      </c>
      <c r="S3608" s="229">
        <v>0</v>
      </c>
      <c r="T3608" s="230">
        <f>S3608*H3608</f>
        <v>0</v>
      </c>
      <c r="U3608" s="39"/>
      <c r="V3608" s="39"/>
      <c r="W3608" s="39"/>
      <c r="X3608" s="39"/>
      <c r="Y3608" s="39"/>
      <c r="Z3608" s="39"/>
      <c r="AA3608" s="39"/>
      <c r="AB3608" s="39"/>
      <c r="AC3608" s="39"/>
      <c r="AD3608" s="39"/>
      <c r="AE3608" s="39"/>
      <c r="AR3608" s="231" t="s">
        <v>291</v>
      </c>
      <c r="AT3608" s="231" t="s">
        <v>216</v>
      </c>
      <c r="AU3608" s="231" t="s">
        <v>90</v>
      </c>
      <c r="AY3608" s="18" t="s">
        <v>215</v>
      </c>
      <c r="BE3608" s="232">
        <f>IF(N3608="základní",J3608,0)</f>
        <v>0</v>
      </c>
      <c r="BF3608" s="232">
        <f>IF(N3608="snížená",J3608,0)</f>
        <v>0</v>
      </c>
      <c r="BG3608" s="232">
        <f>IF(N3608="zákl. přenesená",J3608,0)</f>
        <v>0</v>
      </c>
      <c r="BH3608" s="232">
        <f>IF(N3608="sníž. přenesená",J3608,0)</f>
        <v>0</v>
      </c>
      <c r="BI3608" s="232">
        <f>IF(N3608="nulová",J3608,0)</f>
        <v>0</v>
      </c>
      <c r="BJ3608" s="18" t="s">
        <v>88</v>
      </c>
      <c r="BK3608" s="232">
        <f>ROUND(I3608*H3608,2)</f>
        <v>0</v>
      </c>
      <c r="BL3608" s="18" t="s">
        <v>291</v>
      </c>
      <c r="BM3608" s="231" t="s">
        <v>3567</v>
      </c>
    </row>
    <row r="3609" s="2" customFormat="1">
      <c r="A3609" s="39"/>
      <c r="B3609" s="40"/>
      <c r="C3609" s="41"/>
      <c r="D3609" s="233" t="s">
        <v>221</v>
      </c>
      <c r="E3609" s="41"/>
      <c r="F3609" s="234" t="s">
        <v>3568</v>
      </c>
      <c r="G3609" s="41"/>
      <c r="H3609" s="41"/>
      <c r="I3609" s="235"/>
      <c r="J3609" s="41"/>
      <c r="K3609" s="41"/>
      <c r="L3609" s="45"/>
      <c r="M3609" s="236"/>
      <c r="N3609" s="237"/>
      <c r="O3609" s="92"/>
      <c r="P3609" s="92"/>
      <c r="Q3609" s="92"/>
      <c r="R3609" s="92"/>
      <c r="S3609" s="92"/>
      <c r="T3609" s="93"/>
      <c r="U3609" s="39"/>
      <c r="V3609" s="39"/>
      <c r="W3609" s="39"/>
      <c r="X3609" s="39"/>
      <c r="Y3609" s="39"/>
      <c r="Z3609" s="39"/>
      <c r="AA3609" s="39"/>
      <c r="AB3609" s="39"/>
      <c r="AC3609" s="39"/>
      <c r="AD3609" s="39"/>
      <c r="AE3609" s="39"/>
      <c r="AT3609" s="18" t="s">
        <v>221</v>
      </c>
      <c r="AU3609" s="18" t="s">
        <v>90</v>
      </c>
    </row>
    <row r="3610" s="2" customFormat="1">
      <c r="A3610" s="39"/>
      <c r="B3610" s="40"/>
      <c r="C3610" s="41"/>
      <c r="D3610" s="250" t="s">
        <v>362</v>
      </c>
      <c r="E3610" s="41"/>
      <c r="F3610" s="251" t="s">
        <v>3569</v>
      </c>
      <c r="G3610" s="41"/>
      <c r="H3610" s="41"/>
      <c r="I3610" s="235"/>
      <c r="J3610" s="41"/>
      <c r="K3610" s="41"/>
      <c r="L3610" s="45"/>
      <c r="M3610" s="236"/>
      <c r="N3610" s="237"/>
      <c r="O3610" s="92"/>
      <c r="P3610" s="92"/>
      <c r="Q3610" s="92"/>
      <c r="R3610" s="92"/>
      <c r="S3610" s="92"/>
      <c r="T3610" s="93"/>
      <c r="U3610" s="39"/>
      <c r="V3610" s="39"/>
      <c r="W3610" s="39"/>
      <c r="X3610" s="39"/>
      <c r="Y3610" s="39"/>
      <c r="Z3610" s="39"/>
      <c r="AA3610" s="39"/>
      <c r="AB3610" s="39"/>
      <c r="AC3610" s="39"/>
      <c r="AD3610" s="39"/>
      <c r="AE3610" s="39"/>
      <c r="AT3610" s="18" t="s">
        <v>362</v>
      </c>
      <c r="AU3610" s="18" t="s">
        <v>90</v>
      </c>
    </row>
    <row r="3611" s="13" customFormat="1">
      <c r="A3611" s="13"/>
      <c r="B3611" s="252"/>
      <c r="C3611" s="253"/>
      <c r="D3611" s="233" t="s">
        <v>364</v>
      </c>
      <c r="E3611" s="254" t="s">
        <v>1</v>
      </c>
      <c r="F3611" s="255" t="s">
        <v>3570</v>
      </c>
      <c r="G3611" s="253"/>
      <c r="H3611" s="254" t="s">
        <v>1</v>
      </c>
      <c r="I3611" s="256"/>
      <c r="J3611" s="253"/>
      <c r="K3611" s="253"/>
      <c r="L3611" s="257"/>
      <c r="M3611" s="258"/>
      <c r="N3611" s="259"/>
      <c r="O3611" s="259"/>
      <c r="P3611" s="259"/>
      <c r="Q3611" s="259"/>
      <c r="R3611" s="259"/>
      <c r="S3611" s="259"/>
      <c r="T3611" s="260"/>
      <c r="U3611" s="13"/>
      <c r="V3611" s="13"/>
      <c r="W3611" s="13"/>
      <c r="X3611" s="13"/>
      <c r="Y3611" s="13"/>
      <c r="Z3611" s="13"/>
      <c r="AA3611" s="13"/>
      <c r="AB3611" s="13"/>
      <c r="AC3611" s="13"/>
      <c r="AD3611" s="13"/>
      <c r="AE3611" s="13"/>
      <c r="AT3611" s="261" t="s">
        <v>364</v>
      </c>
      <c r="AU3611" s="261" t="s">
        <v>90</v>
      </c>
      <c r="AV3611" s="13" t="s">
        <v>88</v>
      </c>
      <c r="AW3611" s="13" t="s">
        <v>36</v>
      </c>
      <c r="AX3611" s="13" t="s">
        <v>81</v>
      </c>
      <c r="AY3611" s="261" t="s">
        <v>215</v>
      </c>
    </row>
    <row r="3612" s="14" customFormat="1">
      <c r="A3612" s="14"/>
      <c r="B3612" s="262"/>
      <c r="C3612" s="263"/>
      <c r="D3612" s="233" t="s">
        <v>364</v>
      </c>
      <c r="E3612" s="264" t="s">
        <v>1</v>
      </c>
      <c r="F3612" s="265" t="s">
        <v>3571</v>
      </c>
      <c r="G3612" s="263"/>
      <c r="H3612" s="266">
        <v>6.2999999999999998</v>
      </c>
      <c r="I3612" s="267"/>
      <c r="J3612" s="263"/>
      <c r="K3612" s="263"/>
      <c r="L3612" s="268"/>
      <c r="M3612" s="269"/>
      <c r="N3612" s="270"/>
      <c r="O3612" s="270"/>
      <c r="P3612" s="270"/>
      <c r="Q3612" s="270"/>
      <c r="R3612" s="270"/>
      <c r="S3612" s="270"/>
      <c r="T3612" s="271"/>
      <c r="U3612" s="14"/>
      <c r="V3612" s="14"/>
      <c r="W3612" s="14"/>
      <c r="X3612" s="14"/>
      <c r="Y3612" s="14"/>
      <c r="Z3612" s="14"/>
      <c r="AA3612" s="14"/>
      <c r="AB3612" s="14"/>
      <c r="AC3612" s="14"/>
      <c r="AD3612" s="14"/>
      <c r="AE3612" s="14"/>
      <c r="AT3612" s="272" t="s">
        <v>364</v>
      </c>
      <c r="AU3612" s="272" t="s">
        <v>90</v>
      </c>
      <c r="AV3612" s="14" t="s">
        <v>90</v>
      </c>
      <c r="AW3612" s="14" t="s">
        <v>36</v>
      </c>
      <c r="AX3612" s="14" t="s">
        <v>81</v>
      </c>
      <c r="AY3612" s="272" t="s">
        <v>215</v>
      </c>
    </row>
    <row r="3613" s="14" customFormat="1">
      <c r="A3613" s="14"/>
      <c r="B3613" s="262"/>
      <c r="C3613" s="263"/>
      <c r="D3613" s="233" t="s">
        <v>364</v>
      </c>
      <c r="E3613" s="264" t="s">
        <v>1</v>
      </c>
      <c r="F3613" s="265" t="s">
        <v>3572</v>
      </c>
      <c r="G3613" s="263"/>
      <c r="H3613" s="266">
        <v>8.0999999999999996</v>
      </c>
      <c r="I3613" s="267"/>
      <c r="J3613" s="263"/>
      <c r="K3613" s="263"/>
      <c r="L3613" s="268"/>
      <c r="M3613" s="269"/>
      <c r="N3613" s="270"/>
      <c r="O3613" s="270"/>
      <c r="P3613" s="270"/>
      <c r="Q3613" s="270"/>
      <c r="R3613" s="270"/>
      <c r="S3613" s="270"/>
      <c r="T3613" s="271"/>
      <c r="U3613" s="14"/>
      <c r="V3613" s="14"/>
      <c r="W3613" s="14"/>
      <c r="X3613" s="14"/>
      <c r="Y3613" s="14"/>
      <c r="Z3613" s="14"/>
      <c r="AA3613" s="14"/>
      <c r="AB3613" s="14"/>
      <c r="AC3613" s="14"/>
      <c r="AD3613" s="14"/>
      <c r="AE3613" s="14"/>
      <c r="AT3613" s="272" t="s">
        <v>364</v>
      </c>
      <c r="AU3613" s="272" t="s">
        <v>90</v>
      </c>
      <c r="AV3613" s="14" t="s">
        <v>90</v>
      </c>
      <c r="AW3613" s="14" t="s">
        <v>36</v>
      </c>
      <c r="AX3613" s="14" t="s">
        <v>81</v>
      </c>
      <c r="AY3613" s="272" t="s">
        <v>215</v>
      </c>
    </row>
    <row r="3614" s="14" customFormat="1">
      <c r="A3614" s="14"/>
      <c r="B3614" s="262"/>
      <c r="C3614" s="263"/>
      <c r="D3614" s="233" t="s">
        <v>364</v>
      </c>
      <c r="E3614" s="264" t="s">
        <v>1</v>
      </c>
      <c r="F3614" s="265" t="s">
        <v>3573</v>
      </c>
      <c r="G3614" s="263"/>
      <c r="H3614" s="266">
        <v>7.2000000000000002</v>
      </c>
      <c r="I3614" s="267"/>
      <c r="J3614" s="263"/>
      <c r="K3614" s="263"/>
      <c r="L3614" s="268"/>
      <c r="M3614" s="269"/>
      <c r="N3614" s="270"/>
      <c r="O3614" s="270"/>
      <c r="P3614" s="270"/>
      <c r="Q3614" s="270"/>
      <c r="R3614" s="270"/>
      <c r="S3614" s="270"/>
      <c r="T3614" s="271"/>
      <c r="U3614" s="14"/>
      <c r="V3614" s="14"/>
      <c r="W3614" s="14"/>
      <c r="X3614" s="14"/>
      <c r="Y3614" s="14"/>
      <c r="Z3614" s="14"/>
      <c r="AA3614" s="14"/>
      <c r="AB3614" s="14"/>
      <c r="AC3614" s="14"/>
      <c r="AD3614" s="14"/>
      <c r="AE3614" s="14"/>
      <c r="AT3614" s="272" t="s">
        <v>364</v>
      </c>
      <c r="AU3614" s="272" t="s">
        <v>90</v>
      </c>
      <c r="AV3614" s="14" t="s">
        <v>90</v>
      </c>
      <c r="AW3614" s="14" t="s">
        <v>36</v>
      </c>
      <c r="AX3614" s="14" t="s">
        <v>81</v>
      </c>
      <c r="AY3614" s="272" t="s">
        <v>215</v>
      </c>
    </row>
    <row r="3615" s="14" customFormat="1">
      <c r="A3615" s="14"/>
      <c r="B3615" s="262"/>
      <c r="C3615" s="263"/>
      <c r="D3615" s="233" t="s">
        <v>364</v>
      </c>
      <c r="E3615" s="264" t="s">
        <v>1</v>
      </c>
      <c r="F3615" s="265" t="s">
        <v>3574</v>
      </c>
      <c r="G3615" s="263"/>
      <c r="H3615" s="266">
        <v>4</v>
      </c>
      <c r="I3615" s="267"/>
      <c r="J3615" s="263"/>
      <c r="K3615" s="263"/>
      <c r="L3615" s="268"/>
      <c r="M3615" s="269"/>
      <c r="N3615" s="270"/>
      <c r="O3615" s="270"/>
      <c r="P3615" s="270"/>
      <c r="Q3615" s="270"/>
      <c r="R3615" s="270"/>
      <c r="S3615" s="270"/>
      <c r="T3615" s="271"/>
      <c r="U3615" s="14"/>
      <c r="V3615" s="14"/>
      <c r="W3615" s="14"/>
      <c r="X3615" s="14"/>
      <c r="Y3615" s="14"/>
      <c r="Z3615" s="14"/>
      <c r="AA3615" s="14"/>
      <c r="AB3615" s="14"/>
      <c r="AC3615" s="14"/>
      <c r="AD3615" s="14"/>
      <c r="AE3615" s="14"/>
      <c r="AT3615" s="272" t="s">
        <v>364</v>
      </c>
      <c r="AU3615" s="272" t="s">
        <v>90</v>
      </c>
      <c r="AV3615" s="14" t="s">
        <v>90</v>
      </c>
      <c r="AW3615" s="14" t="s">
        <v>36</v>
      </c>
      <c r="AX3615" s="14" t="s">
        <v>81</v>
      </c>
      <c r="AY3615" s="272" t="s">
        <v>215</v>
      </c>
    </row>
    <row r="3616" s="14" customFormat="1">
      <c r="A3616" s="14"/>
      <c r="B3616" s="262"/>
      <c r="C3616" s="263"/>
      <c r="D3616" s="233" t="s">
        <v>364</v>
      </c>
      <c r="E3616" s="264" t="s">
        <v>1</v>
      </c>
      <c r="F3616" s="265" t="s">
        <v>3575</v>
      </c>
      <c r="G3616" s="263"/>
      <c r="H3616" s="266">
        <v>1.8</v>
      </c>
      <c r="I3616" s="267"/>
      <c r="J3616" s="263"/>
      <c r="K3616" s="263"/>
      <c r="L3616" s="268"/>
      <c r="M3616" s="269"/>
      <c r="N3616" s="270"/>
      <c r="O3616" s="270"/>
      <c r="P3616" s="270"/>
      <c r="Q3616" s="270"/>
      <c r="R3616" s="270"/>
      <c r="S3616" s="270"/>
      <c r="T3616" s="271"/>
      <c r="U3616" s="14"/>
      <c r="V3616" s="14"/>
      <c r="W3616" s="14"/>
      <c r="X3616" s="14"/>
      <c r="Y3616" s="14"/>
      <c r="Z3616" s="14"/>
      <c r="AA3616" s="14"/>
      <c r="AB3616" s="14"/>
      <c r="AC3616" s="14"/>
      <c r="AD3616" s="14"/>
      <c r="AE3616" s="14"/>
      <c r="AT3616" s="272" t="s">
        <v>364</v>
      </c>
      <c r="AU3616" s="272" t="s">
        <v>90</v>
      </c>
      <c r="AV3616" s="14" t="s">
        <v>90</v>
      </c>
      <c r="AW3616" s="14" t="s">
        <v>36</v>
      </c>
      <c r="AX3616" s="14" t="s">
        <v>81</v>
      </c>
      <c r="AY3616" s="272" t="s">
        <v>215</v>
      </c>
    </row>
    <row r="3617" s="14" customFormat="1">
      <c r="A3617" s="14"/>
      <c r="B3617" s="262"/>
      <c r="C3617" s="263"/>
      <c r="D3617" s="233" t="s">
        <v>364</v>
      </c>
      <c r="E3617" s="264" t="s">
        <v>1</v>
      </c>
      <c r="F3617" s="265" t="s">
        <v>3576</v>
      </c>
      <c r="G3617" s="263"/>
      <c r="H3617" s="266">
        <v>2.7999999999999998</v>
      </c>
      <c r="I3617" s="267"/>
      <c r="J3617" s="263"/>
      <c r="K3617" s="263"/>
      <c r="L3617" s="268"/>
      <c r="M3617" s="269"/>
      <c r="N3617" s="270"/>
      <c r="O3617" s="270"/>
      <c r="P3617" s="270"/>
      <c r="Q3617" s="270"/>
      <c r="R3617" s="270"/>
      <c r="S3617" s="270"/>
      <c r="T3617" s="271"/>
      <c r="U3617" s="14"/>
      <c r="V3617" s="14"/>
      <c r="W3617" s="14"/>
      <c r="X3617" s="14"/>
      <c r="Y3617" s="14"/>
      <c r="Z3617" s="14"/>
      <c r="AA3617" s="14"/>
      <c r="AB3617" s="14"/>
      <c r="AC3617" s="14"/>
      <c r="AD3617" s="14"/>
      <c r="AE3617" s="14"/>
      <c r="AT3617" s="272" t="s">
        <v>364</v>
      </c>
      <c r="AU3617" s="272" t="s">
        <v>90</v>
      </c>
      <c r="AV3617" s="14" t="s">
        <v>90</v>
      </c>
      <c r="AW3617" s="14" t="s">
        <v>36</v>
      </c>
      <c r="AX3617" s="14" t="s">
        <v>81</v>
      </c>
      <c r="AY3617" s="272" t="s">
        <v>215</v>
      </c>
    </row>
    <row r="3618" s="14" customFormat="1">
      <c r="A3618" s="14"/>
      <c r="B3618" s="262"/>
      <c r="C3618" s="263"/>
      <c r="D3618" s="233" t="s">
        <v>364</v>
      </c>
      <c r="E3618" s="264" t="s">
        <v>1</v>
      </c>
      <c r="F3618" s="265" t="s">
        <v>3577</v>
      </c>
      <c r="G3618" s="263"/>
      <c r="H3618" s="266">
        <v>0.80000000000000004</v>
      </c>
      <c r="I3618" s="267"/>
      <c r="J3618" s="263"/>
      <c r="K3618" s="263"/>
      <c r="L3618" s="268"/>
      <c r="M3618" s="269"/>
      <c r="N3618" s="270"/>
      <c r="O3618" s="270"/>
      <c r="P3618" s="270"/>
      <c r="Q3618" s="270"/>
      <c r="R3618" s="270"/>
      <c r="S3618" s="270"/>
      <c r="T3618" s="271"/>
      <c r="U3618" s="14"/>
      <c r="V3618" s="14"/>
      <c r="W3618" s="14"/>
      <c r="X3618" s="14"/>
      <c r="Y3618" s="14"/>
      <c r="Z3618" s="14"/>
      <c r="AA3618" s="14"/>
      <c r="AB3618" s="14"/>
      <c r="AC3618" s="14"/>
      <c r="AD3618" s="14"/>
      <c r="AE3618" s="14"/>
      <c r="AT3618" s="272" t="s">
        <v>364</v>
      </c>
      <c r="AU3618" s="272" t="s">
        <v>90</v>
      </c>
      <c r="AV3618" s="14" t="s">
        <v>90</v>
      </c>
      <c r="AW3618" s="14" t="s">
        <v>36</v>
      </c>
      <c r="AX3618" s="14" t="s">
        <v>81</v>
      </c>
      <c r="AY3618" s="272" t="s">
        <v>215</v>
      </c>
    </row>
    <row r="3619" s="14" customFormat="1">
      <c r="A3619" s="14"/>
      <c r="B3619" s="262"/>
      <c r="C3619" s="263"/>
      <c r="D3619" s="233" t="s">
        <v>364</v>
      </c>
      <c r="E3619" s="264" t="s">
        <v>1</v>
      </c>
      <c r="F3619" s="265" t="s">
        <v>3578</v>
      </c>
      <c r="G3619" s="263"/>
      <c r="H3619" s="266">
        <v>0.90000000000000002</v>
      </c>
      <c r="I3619" s="267"/>
      <c r="J3619" s="263"/>
      <c r="K3619" s="263"/>
      <c r="L3619" s="268"/>
      <c r="M3619" s="269"/>
      <c r="N3619" s="270"/>
      <c r="O3619" s="270"/>
      <c r="P3619" s="270"/>
      <c r="Q3619" s="270"/>
      <c r="R3619" s="270"/>
      <c r="S3619" s="270"/>
      <c r="T3619" s="271"/>
      <c r="U3619" s="14"/>
      <c r="V3619" s="14"/>
      <c r="W3619" s="14"/>
      <c r="X3619" s="14"/>
      <c r="Y3619" s="14"/>
      <c r="Z3619" s="14"/>
      <c r="AA3619" s="14"/>
      <c r="AB3619" s="14"/>
      <c r="AC3619" s="14"/>
      <c r="AD3619" s="14"/>
      <c r="AE3619" s="14"/>
      <c r="AT3619" s="272" t="s">
        <v>364</v>
      </c>
      <c r="AU3619" s="272" t="s">
        <v>90</v>
      </c>
      <c r="AV3619" s="14" t="s">
        <v>90</v>
      </c>
      <c r="AW3619" s="14" t="s">
        <v>36</v>
      </c>
      <c r="AX3619" s="14" t="s">
        <v>81</v>
      </c>
      <c r="AY3619" s="272" t="s">
        <v>215</v>
      </c>
    </row>
    <row r="3620" s="14" customFormat="1">
      <c r="A3620" s="14"/>
      <c r="B3620" s="262"/>
      <c r="C3620" s="263"/>
      <c r="D3620" s="233" t="s">
        <v>364</v>
      </c>
      <c r="E3620" s="264" t="s">
        <v>1</v>
      </c>
      <c r="F3620" s="265" t="s">
        <v>3575</v>
      </c>
      <c r="G3620" s="263"/>
      <c r="H3620" s="266">
        <v>1.8</v>
      </c>
      <c r="I3620" s="267"/>
      <c r="J3620" s="263"/>
      <c r="K3620" s="263"/>
      <c r="L3620" s="268"/>
      <c r="M3620" s="269"/>
      <c r="N3620" s="270"/>
      <c r="O3620" s="270"/>
      <c r="P3620" s="270"/>
      <c r="Q3620" s="270"/>
      <c r="R3620" s="270"/>
      <c r="S3620" s="270"/>
      <c r="T3620" s="271"/>
      <c r="U3620" s="14"/>
      <c r="V3620" s="14"/>
      <c r="W3620" s="14"/>
      <c r="X3620" s="14"/>
      <c r="Y3620" s="14"/>
      <c r="Z3620" s="14"/>
      <c r="AA3620" s="14"/>
      <c r="AB3620" s="14"/>
      <c r="AC3620" s="14"/>
      <c r="AD3620" s="14"/>
      <c r="AE3620" s="14"/>
      <c r="AT3620" s="272" t="s">
        <v>364</v>
      </c>
      <c r="AU3620" s="272" t="s">
        <v>90</v>
      </c>
      <c r="AV3620" s="14" t="s">
        <v>90</v>
      </c>
      <c r="AW3620" s="14" t="s">
        <v>36</v>
      </c>
      <c r="AX3620" s="14" t="s">
        <v>81</v>
      </c>
      <c r="AY3620" s="272" t="s">
        <v>215</v>
      </c>
    </row>
    <row r="3621" s="15" customFormat="1">
      <c r="A3621" s="15"/>
      <c r="B3621" s="273"/>
      <c r="C3621" s="274"/>
      <c r="D3621" s="233" t="s">
        <v>364</v>
      </c>
      <c r="E3621" s="275" t="s">
        <v>1</v>
      </c>
      <c r="F3621" s="276" t="s">
        <v>368</v>
      </c>
      <c r="G3621" s="274"/>
      <c r="H3621" s="277">
        <v>33.700000000000003</v>
      </c>
      <c r="I3621" s="278"/>
      <c r="J3621" s="274"/>
      <c r="K3621" s="274"/>
      <c r="L3621" s="279"/>
      <c r="M3621" s="280"/>
      <c r="N3621" s="281"/>
      <c r="O3621" s="281"/>
      <c r="P3621" s="281"/>
      <c r="Q3621" s="281"/>
      <c r="R3621" s="281"/>
      <c r="S3621" s="281"/>
      <c r="T3621" s="282"/>
      <c r="U3621" s="15"/>
      <c r="V3621" s="15"/>
      <c r="W3621" s="15"/>
      <c r="X3621" s="15"/>
      <c r="Y3621" s="15"/>
      <c r="Z3621" s="15"/>
      <c r="AA3621" s="15"/>
      <c r="AB3621" s="15"/>
      <c r="AC3621" s="15"/>
      <c r="AD3621" s="15"/>
      <c r="AE3621" s="15"/>
      <c r="AT3621" s="283" t="s">
        <v>364</v>
      </c>
      <c r="AU3621" s="283" t="s">
        <v>90</v>
      </c>
      <c r="AV3621" s="15" t="s">
        <v>214</v>
      </c>
      <c r="AW3621" s="15" t="s">
        <v>36</v>
      </c>
      <c r="AX3621" s="15" t="s">
        <v>88</v>
      </c>
      <c r="AY3621" s="283" t="s">
        <v>215</v>
      </c>
    </row>
    <row r="3622" s="2" customFormat="1" ht="16.5" customHeight="1">
      <c r="A3622" s="39"/>
      <c r="B3622" s="40"/>
      <c r="C3622" s="295" t="s">
        <v>3579</v>
      </c>
      <c r="D3622" s="295" t="s">
        <v>539</v>
      </c>
      <c r="E3622" s="296" t="s">
        <v>3580</v>
      </c>
      <c r="F3622" s="297" t="s">
        <v>3581</v>
      </c>
      <c r="G3622" s="298" t="s">
        <v>797</v>
      </c>
      <c r="H3622" s="299">
        <v>34.374000000000002</v>
      </c>
      <c r="I3622" s="300"/>
      <c r="J3622" s="301">
        <f>ROUND(I3622*H3622,2)</f>
        <v>0</v>
      </c>
      <c r="K3622" s="297" t="s">
        <v>3566</v>
      </c>
      <c r="L3622" s="302"/>
      <c r="M3622" s="303" t="s">
        <v>1</v>
      </c>
      <c r="N3622" s="304" t="s">
        <v>46</v>
      </c>
      <c r="O3622" s="92"/>
      <c r="P3622" s="229">
        <f>O3622*H3622</f>
        <v>0</v>
      </c>
      <c r="Q3622" s="229">
        <v>0.00020000000000000001</v>
      </c>
      <c r="R3622" s="229">
        <f>Q3622*H3622</f>
        <v>0.0068748000000000012</v>
      </c>
      <c r="S3622" s="229">
        <v>0</v>
      </c>
      <c r="T3622" s="230">
        <f>S3622*H3622</f>
        <v>0</v>
      </c>
      <c r="U3622" s="39"/>
      <c r="V3622" s="39"/>
      <c r="W3622" s="39"/>
      <c r="X3622" s="39"/>
      <c r="Y3622" s="39"/>
      <c r="Z3622" s="39"/>
      <c r="AA3622" s="39"/>
      <c r="AB3622" s="39"/>
      <c r="AC3622" s="39"/>
      <c r="AD3622" s="39"/>
      <c r="AE3622" s="39"/>
      <c r="AR3622" s="231" t="s">
        <v>676</v>
      </c>
      <c r="AT3622" s="231" t="s">
        <v>539</v>
      </c>
      <c r="AU3622" s="231" t="s">
        <v>90</v>
      </c>
      <c r="AY3622" s="18" t="s">
        <v>215</v>
      </c>
      <c r="BE3622" s="232">
        <f>IF(N3622="základní",J3622,0)</f>
        <v>0</v>
      </c>
      <c r="BF3622" s="232">
        <f>IF(N3622="snížená",J3622,0)</f>
        <v>0</v>
      </c>
      <c r="BG3622" s="232">
        <f>IF(N3622="zákl. přenesená",J3622,0)</f>
        <v>0</v>
      </c>
      <c r="BH3622" s="232">
        <f>IF(N3622="sníž. přenesená",J3622,0)</f>
        <v>0</v>
      </c>
      <c r="BI3622" s="232">
        <f>IF(N3622="nulová",J3622,0)</f>
        <v>0</v>
      </c>
      <c r="BJ3622" s="18" t="s">
        <v>88</v>
      </c>
      <c r="BK3622" s="232">
        <f>ROUND(I3622*H3622,2)</f>
        <v>0</v>
      </c>
      <c r="BL3622" s="18" t="s">
        <v>291</v>
      </c>
      <c r="BM3622" s="231" t="s">
        <v>3582</v>
      </c>
    </row>
    <row r="3623" s="14" customFormat="1">
      <c r="A3623" s="14"/>
      <c r="B3623" s="262"/>
      <c r="C3623" s="263"/>
      <c r="D3623" s="233" t="s">
        <v>364</v>
      </c>
      <c r="E3623" s="264" t="s">
        <v>1</v>
      </c>
      <c r="F3623" s="265" t="s">
        <v>3583</v>
      </c>
      <c r="G3623" s="263"/>
      <c r="H3623" s="266">
        <v>34.374000000000002</v>
      </c>
      <c r="I3623" s="267"/>
      <c r="J3623" s="263"/>
      <c r="K3623" s="263"/>
      <c r="L3623" s="268"/>
      <c r="M3623" s="269"/>
      <c r="N3623" s="270"/>
      <c r="O3623" s="270"/>
      <c r="P3623" s="270"/>
      <c r="Q3623" s="270"/>
      <c r="R3623" s="270"/>
      <c r="S3623" s="270"/>
      <c r="T3623" s="271"/>
      <c r="U3623" s="14"/>
      <c r="V3623" s="14"/>
      <c r="W3623" s="14"/>
      <c r="X3623" s="14"/>
      <c r="Y3623" s="14"/>
      <c r="Z3623" s="14"/>
      <c r="AA3623" s="14"/>
      <c r="AB3623" s="14"/>
      <c r="AC3623" s="14"/>
      <c r="AD3623" s="14"/>
      <c r="AE3623" s="14"/>
      <c r="AT3623" s="272" t="s">
        <v>364</v>
      </c>
      <c r="AU3623" s="272" t="s">
        <v>90</v>
      </c>
      <c r="AV3623" s="14" t="s">
        <v>90</v>
      </c>
      <c r="AW3623" s="14" t="s">
        <v>36</v>
      </c>
      <c r="AX3623" s="14" t="s">
        <v>81</v>
      </c>
      <c r="AY3623" s="272" t="s">
        <v>215</v>
      </c>
    </row>
    <row r="3624" s="15" customFormat="1">
      <c r="A3624" s="15"/>
      <c r="B3624" s="273"/>
      <c r="C3624" s="274"/>
      <c r="D3624" s="233" t="s">
        <v>364</v>
      </c>
      <c r="E3624" s="275" t="s">
        <v>1</v>
      </c>
      <c r="F3624" s="276" t="s">
        <v>368</v>
      </c>
      <c r="G3624" s="274"/>
      <c r="H3624" s="277">
        <v>34.374000000000002</v>
      </c>
      <c r="I3624" s="278"/>
      <c r="J3624" s="274"/>
      <c r="K3624" s="274"/>
      <c r="L3624" s="279"/>
      <c r="M3624" s="280"/>
      <c r="N3624" s="281"/>
      <c r="O3624" s="281"/>
      <c r="P3624" s="281"/>
      <c r="Q3624" s="281"/>
      <c r="R3624" s="281"/>
      <c r="S3624" s="281"/>
      <c r="T3624" s="282"/>
      <c r="U3624" s="15"/>
      <c r="V3624" s="15"/>
      <c r="W3624" s="15"/>
      <c r="X3624" s="15"/>
      <c r="Y3624" s="15"/>
      <c r="Z3624" s="15"/>
      <c r="AA3624" s="15"/>
      <c r="AB3624" s="15"/>
      <c r="AC3624" s="15"/>
      <c r="AD3624" s="15"/>
      <c r="AE3624" s="15"/>
      <c r="AT3624" s="283" t="s">
        <v>364</v>
      </c>
      <c r="AU3624" s="283" t="s">
        <v>90</v>
      </c>
      <c r="AV3624" s="15" t="s">
        <v>214</v>
      </c>
      <c r="AW3624" s="15" t="s">
        <v>36</v>
      </c>
      <c r="AX3624" s="15" t="s">
        <v>88</v>
      </c>
      <c r="AY3624" s="283" t="s">
        <v>215</v>
      </c>
    </row>
    <row r="3625" s="2" customFormat="1" ht="24.15" customHeight="1">
      <c r="A3625" s="39"/>
      <c r="B3625" s="40"/>
      <c r="C3625" s="220" t="s">
        <v>3584</v>
      </c>
      <c r="D3625" s="220" t="s">
        <v>216</v>
      </c>
      <c r="E3625" s="221" t="s">
        <v>3585</v>
      </c>
      <c r="F3625" s="222" t="s">
        <v>3586</v>
      </c>
      <c r="G3625" s="223" t="s">
        <v>523</v>
      </c>
      <c r="H3625" s="224">
        <v>337.93000000000001</v>
      </c>
      <c r="I3625" s="225"/>
      <c r="J3625" s="226">
        <f>ROUND(I3625*H3625,2)</f>
        <v>0</v>
      </c>
      <c r="K3625" s="222" t="s">
        <v>359</v>
      </c>
      <c r="L3625" s="45"/>
      <c r="M3625" s="227" t="s">
        <v>1</v>
      </c>
      <c r="N3625" s="228" t="s">
        <v>46</v>
      </c>
      <c r="O3625" s="92"/>
      <c r="P3625" s="229">
        <f>O3625*H3625</f>
        <v>0</v>
      </c>
      <c r="Q3625" s="229">
        <v>0</v>
      </c>
      <c r="R3625" s="229">
        <f>Q3625*H3625</f>
        <v>0</v>
      </c>
      <c r="S3625" s="229">
        <v>0</v>
      </c>
      <c r="T3625" s="230">
        <f>S3625*H3625</f>
        <v>0</v>
      </c>
      <c r="U3625" s="39"/>
      <c r="V3625" s="39"/>
      <c r="W3625" s="39"/>
      <c r="X3625" s="39"/>
      <c r="Y3625" s="39"/>
      <c r="Z3625" s="39"/>
      <c r="AA3625" s="39"/>
      <c r="AB3625" s="39"/>
      <c r="AC3625" s="39"/>
      <c r="AD3625" s="39"/>
      <c r="AE3625" s="39"/>
      <c r="AR3625" s="231" t="s">
        <v>291</v>
      </c>
      <c r="AT3625" s="231" t="s">
        <v>216</v>
      </c>
      <c r="AU3625" s="231" t="s">
        <v>90</v>
      </c>
      <c r="AY3625" s="18" t="s">
        <v>215</v>
      </c>
      <c r="BE3625" s="232">
        <f>IF(N3625="základní",J3625,0)</f>
        <v>0</v>
      </c>
      <c r="BF3625" s="232">
        <f>IF(N3625="snížená",J3625,0)</f>
        <v>0</v>
      </c>
      <c r="BG3625" s="232">
        <f>IF(N3625="zákl. přenesená",J3625,0)</f>
        <v>0</v>
      </c>
      <c r="BH3625" s="232">
        <f>IF(N3625="sníž. přenesená",J3625,0)</f>
        <v>0</v>
      </c>
      <c r="BI3625" s="232">
        <f>IF(N3625="nulová",J3625,0)</f>
        <v>0</v>
      </c>
      <c r="BJ3625" s="18" t="s">
        <v>88</v>
      </c>
      <c r="BK3625" s="232">
        <f>ROUND(I3625*H3625,2)</f>
        <v>0</v>
      </c>
      <c r="BL3625" s="18" t="s">
        <v>291</v>
      </c>
      <c r="BM3625" s="231" t="s">
        <v>3587</v>
      </c>
    </row>
    <row r="3626" s="2" customFormat="1">
      <c r="A3626" s="39"/>
      <c r="B3626" s="40"/>
      <c r="C3626" s="41"/>
      <c r="D3626" s="233" t="s">
        <v>221</v>
      </c>
      <c r="E3626" s="41"/>
      <c r="F3626" s="234" t="s">
        <v>3588</v>
      </c>
      <c r="G3626" s="41"/>
      <c r="H3626" s="41"/>
      <c r="I3626" s="235"/>
      <c r="J3626" s="41"/>
      <c r="K3626" s="41"/>
      <c r="L3626" s="45"/>
      <c r="M3626" s="236"/>
      <c r="N3626" s="237"/>
      <c r="O3626" s="92"/>
      <c r="P3626" s="92"/>
      <c r="Q3626" s="92"/>
      <c r="R3626" s="92"/>
      <c r="S3626" s="92"/>
      <c r="T3626" s="93"/>
      <c r="U3626" s="39"/>
      <c r="V3626" s="39"/>
      <c r="W3626" s="39"/>
      <c r="X3626" s="39"/>
      <c r="Y3626" s="39"/>
      <c r="Z3626" s="39"/>
      <c r="AA3626" s="39"/>
      <c r="AB3626" s="39"/>
      <c r="AC3626" s="39"/>
      <c r="AD3626" s="39"/>
      <c r="AE3626" s="39"/>
      <c r="AT3626" s="18" t="s">
        <v>221</v>
      </c>
      <c r="AU3626" s="18" t="s">
        <v>90</v>
      </c>
    </row>
    <row r="3627" s="2" customFormat="1">
      <c r="A3627" s="39"/>
      <c r="B3627" s="40"/>
      <c r="C3627" s="41"/>
      <c r="D3627" s="250" t="s">
        <v>362</v>
      </c>
      <c r="E3627" s="41"/>
      <c r="F3627" s="251" t="s">
        <v>3589</v>
      </c>
      <c r="G3627" s="41"/>
      <c r="H3627" s="41"/>
      <c r="I3627" s="235"/>
      <c r="J3627" s="41"/>
      <c r="K3627" s="41"/>
      <c r="L3627" s="45"/>
      <c r="M3627" s="236"/>
      <c r="N3627" s="237"/>
      <c r="O3627" s="92"/>
      <c r="P3627" s="92"/>
      <c r="Q3627" s="92"/>
      <c r="R3627" s="92"/>
      <c r="S3627" s="92"/>
      <c r="T3627" s="93"/>
      <c r="U3627" s="39"/>
      <c r="V3627" s="39"/>
      <c r="W3627" s="39"/>
      <c r="X3627" s="39"/>
      <c r="Y3627" s="39"/>
      <c r="Z3627" s="39"/>
      <c r="AA3627" s="39"/>
      <c r="AB3627" s="39"/>
      <c r="AC3627" s="39"/>
      <c r="AD3627" s="39"/>
      <c r="AE3627" s="39"/>
      <c r="AT3627" s="18" t="s">
        <v>362</v>
      </c>
      <c r="AU3627" s="18" t="s">
        <v>90</v>
      </c>
    </row>
    <row r="3628" s="2" customFormat="1" ht="16.5" customHeight="1">
      <c r="A3628" s="39"/>
      <c r="B3628" s="40"/>
      <c r="C3628" s="220" t="s">
        <v>3590</v>
      </c>
      <c r="D3628" s="220" t="s">
        <v>216</v>
      </c>
      <c r="E3628" s="221" t="s">
        <v>3591</v>
      </c>
      <c r="F3628" s="222" t="s">
        <v>3592</v>
      </c>
      <c r="G3628" s="223" t="s">
        <v>797</v>
      </c>
      <c r="H3628" s="224">
        <v>30</v>
      </c>
      <c r="I3628" s="225"/>
      <c r="J3628" s="226">
        <f>ROUND(I3628*H3628,2)</f>
        <v>0</v>
      </c>
      <c r="K3628" s="222" t="s">
        <v>3566</v>
      </c>
      <c r="L3628" s="45"/>
      <c r="M3628" s="227" t="s">
        <v>1</v>
      </c>
      <c r="N3628" s="228" t="s">
        <v>46</v>
      </c>
      <c r="O3628" s="92"/>
      <c r="P3628" s="229">
        <f>O3628*H3628</f>
        <v>0</v>
      </c>
      <c r="Q3628" s="229">
        <v>0</v>
      </c>
      <c r="R3628" s="229">
        <f>Q3628*H3628</f>
        <v>0</v>
      </c>
      <c r="S3628" s="229">
        <v>0</v>
      </c>
      <c r="T3628" s="230">
        <f>S3628*H3628</f>
        <v>0</v>
      </c>
      <c r="U3628" s="39"/>
      <c r="V3628" s="39"/>
      <c r="W3628" s="39"/>
      <c r="X3628" s="39"/>
      <c r="Y3628" s="39"/>
      <c r="Z3628" s="39"/>
      <c r="AA3628" s="39"/>
      <c r="AB3628" s="39"/>
      <c r="AC3628" s="39"/>
      <c r="AD3628" s="39"/>
      <c r="AE3628" s="39"/>
      <c r="AR3628" s="231" t="s">
        <v>291</v>
      </c>
      <c r="AT3628" s="231" t="s">
        <v>216</v>
      </c>
      <c r="AU3628" s="231" t="s">
        <v>90</v>
      </c>
      <c r="AY3628" s="18" t="s">
        <v>215</v>
      </c>
      <c r="BE3628" s="232">
        <f>IF(N3628="základní",J3628,0)</f>
        <v>0</v>
      </c>
      <c r="BF3628" s="232">
        <f>IF(N3628="snížená",J3628,0)</f>
        <v>0</v>
      </c>
      <c r="BG3628" s="232">
        <f>IF(N3628="zákl. přenesená",J3628,0)</f>
        <v>0</v>
      </c>
      <c r="BH3628" s="232">
        <f>IF(N3628="sníž. přenesená",J3628,0)</f>
        <v>0</v>
      </c>
      <c r="BI3628" s="232">
        <f>IF(N3628="nulová",J3628,0)</f>
        <v>0</v>
      </c>
      <c r="BJ3628" s="18" t="s">
        <v>88</v>
      </c>
      <c r="BK3628" s="232">
        <f>ROUND(I3628*H3628,2)</f>
        <v>0</v>
      </c>
      <c r="BL3628" s="18" t="s">
        <v>291</v>
      </c>
      <c r="BM3628" s="231" t="s">
        <v>3593</v>
      </c>
    </row>
    <row r="3629" s="2" customFormat="1">
      <c r="A3629" s="39"/>
      <c r="B3629" s="40"/>
      <c r="C3629" s="41"/>
      <c r="D3629" s="233" t="s">
        <v>221</v>
      </c>
      <c r="E3629" s="41"/>
      <c r="F3629" s="234" t="s">
        <v>3594</v>
      </c>
      <c r="G3629" s="41"/>
      <c r="H3629" s="41"/>
      <c r="I3629" s="235"/>
      <c r="J3629" s="41"/>
      <c r="K3629" s="41"/>
      <c r="L3629" s="45"/>
      <c r="M3629" s="236"/>
      <c r="N3629" s="237"/>
      <c r="O3629" s="92"/>
      <c r="P3629" s="92"/>
      <c r="Q3629" s="92"/>
      <c r="R3629" s="92"/>
      <c r="S3629" s="92"/>
      <c r="T3629" s="93"/>
      <c r="U3629" s="39"/>
      <c r="V3629" s="39"/>
      <c r="W3629" s="39"/>
      <c r="X3629" s="39"/>
      <c r="Y3629" s="39"/>
      <c r="Z3629" s="39"/>
      <c r="AA3629" s="39"/>
      <c r="AB3629" s="39"/>
      <c r="AC3629" s="39"/>
      <c r="AD3629" s="39"/>
      <c r="AE3629" s="39"/>
      <c r="AT3629" s="18" t="s">
        <v>221</v>
      </c>
      <c r="AU3629" s="18" t="s">
        <v>90</v>
      </c>
    </row>
    <row r="3630" s="2" customFormat="1">
      <c r="A3630" s="39"/>
      <c r="B3630" s="40"/>
      <c r="C3630" s="41"/>
      <c r="D3630" s="250" t="s">
        <v>362</v>
      </c>
      <c r="E3630" s="41"/>
      <c r="F3630" s="251" t="s">
        <v>3595</v>
      </c>
      <c r="G3630" s="41"/>
      <c r="H3630" s="41"/>
      <c r="I3630" s="235"/>
      <c r="J3630" s="41"/>
      <c r="K3630" s="41"/>
      <c r="L3630" s="45"/>
      <c r="M3630" s="236"/>
      <c r="N3630" s="237"/>
      <c r="O3630" s="92"/>
      <c r="P3630" s="92"/>
      <c r="Q3630" s="92"/>
      <c r="R3630" s="92"/>
      <c r="S3630" s="92"/>
      <c r="T3630" s="93"/>
      <c r="U3630" s="39"/>
      <c r="V3630" s="39"/>
      <c r="W3630" s="39"/>
      <c r="X3630" s="39"/>
      <c r="Y3630" s="39"/>
      <c r="Z3630" s="39"/>
      <c r="AA3630" s="39"/>
      <c r="AB3630" s="39"/>
      <c r="AC3630" s="39"/>
      <c r="AD3630" s="39"/>
      <c r="AE3630" s="39"/>
      <c r="AT3630" s="18" t="s">
        <v>362</v>
      </c>
      <c r="AU3630" s="18" t="s">
        <v>90</v>
      </c>
    </row>
    <row r="3631" s="2" customFormat="1" ht="21.75" customHeight="1">
      <c r="A3631" s="39"/>
      <c r="B3631" s="40"/>
      <c r="C3631" s="295" t="s">
        <v>3596</v>
      </c>
      <c r="D3631" s="295" t="s">
        <v>539</v>
      </c>
      <c r="E3631" s="296" t="s">
        <v>3597</v>
      </c>
      <c r="F3631" s="297" t="s">
        <v>3598</v>
      </c>
      <c r="G3631" s="298" t="s">
        <v>797</v>
      </c>
      <c r="H3631" s="299">
        <v>33</v>
      </c>
      <c r="I3631" s="300"/>
      <c r="J3631" s="301">
        <f>ROUND(I3631*H3631,2)</f>
        <v>0</v>
      </c>
      <c r="K3631" s="297" t="s">
        <v>3566</v>
      </c>
      <c r="L3631" s="302"/>
      <c r="M3631" s="303" t="s">
        <v>1</v>
      </c>
      <c r="N3631" s="304" t="s">
        <v>46</v>
      </c>
      <c r="O3631" s="92"/>
      <c r="P3631" s="229">
        <f>O3631*H3631</f>
        <v>0</v>
      </c>
      <c r="Q3631" s="229">
        <v>5.0000000000000002E-05</v>
      </c>
      <c r="R3631" s="229">
        <f>Q3631*H3631</f>
        <v>0.00165</v>
      </c>
      <c r="S3631" s="229">
        <v>0</v>
      </c>
      <c r="T3631" s="230">
        <f>S3631*H3631</f>
        <v>0</v>
      </c>
      <c r="U3631" s="39"/>
      <c r="V3631" s="39"/>
      <c r="W3631" s="39"/>
      <c r="X3631" s="39"/>
      <c r="Y3631" s="39"/>
      <c r="Z3631" s="39"/>
      <c r="AA3631" s="39"/>
      <c r="AB3631" s="39"/>
      <c r="AC3631" s="39"/>
      <c r="AD3631" s="39"/>
      <c r="AE3631" s="39"/>
      <c r="AR3631" s="231" t="s">
        <v>676</v>
      </c>
      <c r="AT3631" s="231" t="s">
        <v>539</v>
      </c>
      <c r="AU3631" s="231" t="s">
        <v>90</v>
      </c>
      <c r="AY3631" s="18" t="s">
        <v>215</v>
      </c>
      <c r="BE3631" s="232">
        <f>IF(N3631="základní",J3631,0)</f>
        <v>0</v>
      </c>
      <c r="BF3631" s="232">
        <f>IF(N3631="snížená",J3631,0)</f>
        <v>0</v>
      </c>
      <c r="BG3631" s="232">
        <f>IF(N3631="zákl. přenesená",J3631,0)</f>
        <v>0</v>
      </c>
      <c r="BH3631" s="232">
        <f>IF(N3631="sníž. přenesená",J3631,0)</f>
        <v>0</v>
      </c>
      <c r="BI3631" s="232">
        <f>IF(N3631="nulová",J3631,0)</f>
        <v>0</v>
      </c>
      <c r="BJ3631" s="18" t="s">
        <v>88</v>
      </c>
      <c r="BK3631" s="232">
        <f>ROUND(I3631*H3631,2)</f>
        <v>0</v>
      </c>
      <c r="BL3631" s="18" t="s">
        <v>291</v>
      </c>
      <c r="BM3631" s="231" t="s">
        <v>3599</v>
      </c>
    </row>
    <row r="3632" s="2" customFormat="1">
      <c r="A3632" s="39"/>
      <c r="B3632" s="40"/>
      <c r="C3632" s="41"/>
      <c r="D3632" s="233" t="s">
        <v>221</v>
      </c>
      <c r="E3632" s="41"/>
      <c r="F3632" s="234" t="s">
        <v>3598</v>
      </c>
      <c r="G3632" s="41"/>
      <c r="H3632" s="41"/>
      <c r="I3632" s="235"/>
      <c r="J3632" s="41"/>
      <c r="K3632" s="41"/>
      <c r="L3632" s="45"/>
      <c r="M3632" s="236"/>
      <c r="N3632" s="237"/>
      <c r="O3632" s="92"/>
      <c r="P3632" s="92"/>
      <c r="Q3632" s="92"/>
      <c r="R3632" s="92"/>
      <c r="S3632" s="92"/>
      <c r="T3632" s="93"/>
      <c r="U3632" s="39"/>
      <c r="V3632" s="39"/>
      <c r="W3632" s="39"/>
      <c r="X3632" s="39"/>
      <c r="Y3632" s="39"/>
      <c r="Z3632" s="39"/>
      <c r="AA3632" s="39"/>
      <c r="AB3632" s="39"/>
      <c r="AC3632" s="39"/>
      <c r="AD3632" s="39"/>
      <c r="AE3632" s="39"/>
      <c r="AT3632" s="18" t="s">
        <v>221</v>
      </c>
      <c r="AU3632" s="18" t="s">
        <v>90</v>
      </c>
    </row>
    <row r="3633" s="14" customFormat="1">
      <c r="A3633" s="14"/>
      <c r="B3633" s="262"/>
      <c r="C3633" s="263"/>
      <c r="D3633" s="233" t="s">
        <v>364</v>
      </c>
      <c r="E3633" s="264" t="s">
        <v>1</v>
      </c>
      <c r="F3633" s="265" t="s">
        <v>3600</v>
      </c>
      <c r="G3633" s="263"/>
      <c r="H3633" s="266">
        <v>33</v>
      </c>
      <c r="I3633" s="267"/>
      <c r="J3633" s="263"/>
      <c r="K3633" s="263"/>
      <c r="L3633" s="268"/>
      <c r="M3633" s="269"/>
      <c r="N3633" s="270"/>
      <c r="O3633" s="270"/>
      <c r="P3633" s="270"/>
      <c r="Q3633" s="270"/>
      <c r="R3633" s="270"/>
      <c r="S3633" s="270"/>
      <c r="T3633" s="271"/>
      <c r="U3633" s="14"/>
      <c r="V3633" s="14"/>
      <c r="W3633" s="14"/>
      <c r="X3633" s="14"/>
      <c r="Y3633" s="14"/>
      <c r="Z3633" s="14"/>
      <c r="AA3633" s="14"/>
      <c r="AB3633" s="14"/>
      <c r="AC3633" s="14"/>
      <c r="AD3633" s="14"/>
      <c r="AE3633" s="14"/>
      <c r="AT3633" s="272" t="s">
        <v>364</v>
      </c>
      <c r="AU3633" s="272" t="s">
        <v>90</v>
      </c>
      <c r="AV3633" s="14" t="s">
        <v>90</v>
      </c>
      <c r="AW3633" s="14" t="s">
        <v>36</v>
      </c>
      <c r="AX3633" s="14" t="s">
        <v>81</v>
      </c>
      <c r="AY3633" s="272" t="s">
        <v>215</v>
      </c>
    </row>
    <row r="3634" s="15" customFormat="1">
      <c r="A3634" s="15"/>
      <c r="B3634" s="273"/>
      <c r="C3634" s="274"/>
      <c r="D3634" s="233" t="s">
        <v>364</v>
      </c>
      <c r="E3634" s="275" t="s">
        <v>1</v>
      </c>
      <c r="F3634" s="276" t="s">
        <v>368</v>
      </c>
      <c r="G3634" s="274"/>
      <c r="H3634" s="277">
        <v>33</v>
      </c>
      <c r="I3634" s="278"/>
      <c r="J3634" s="274"/>
      <c r="K3634" s="274"/>
      <c r="L3634" s="279"/>
      <c r="M3634" s="280"/>
      <c r="N3634" s="281"/>
      <c r="O3634" s="281"/>
      <c r="P3634" s="281"/>
      <c r="Q3634" s="281"/>
      <c r="R3634" s="281"/>
      <c r="S3634" s="281"/>
      <c r="T3634" s="282"/>
      <c r="U3634" s="15"/>
      <c r="V3634" s="15"/>
      <c r="W3634" s="15"/>
      <c r="X3634" s="15"/>
      <c r="Y3634" s="15"/>
      <c r="Z3634" s="15"/>
      <c r="AA3634" s="15"/>
      <c r="AB3634" s="15"/>
      <c r="AC3634" s="15"/>
      <c r="AD3634" s="15"/>
      <c r="AE3634" s="15"/>
      <c r="AT3634" s="283" t="s">
        <v>364</v>
      </c>
      <c r="AU3634" s="283" t="s">
        <v>90</v>
      </c>
      <c r="AV3634" s="15" t="s">
        <v>214</v>
      </c>
      <c r="AW3634" s="15" t="s">
        <v>36</v>
      </c>
      <c r="AX3634" s="15" t="s">
        <v>88</v>
      </c>
      <c r="AY3634" s="283" t="s">
        <v>215</v>
      </c>
    </row>
    <row r="3635" s="2" customFormat="1" ht="24.15" customHeight="1">
      <c r="A3635" s="39"/>
      <c r="B3635" s="40"/>
      <c r="C3635" s="220" t="s">
        <v>3601</v>
      </c>
      <c r="D3635" s="220" t="s">
        <v>216</v>
      </c>
      <c r="E3635" s="221" t="s">
        <v>3602</v>
      </c>
      <c r="F3635" s="222" t="s">
        <v>3603</v>
      </c>
      <c r="G3635" s="223" t="s">
        <v>583</v>
      </c>
      <c r="H3635" s="224">
        <v>3.851</v>
      </c>
      <c r="I3635" s="225"/>
      <c r="J3635" s="226">
        <f>ROUND(I3635*H3635,2)</f>
        <v>0</v>
      </c>
      <c r="K3635" s="222" t="s">
        <v>359</v>
      </c>
      <c r="L3635" s="45"/>
      <c r="M3635" s="227" t="s">
        <v>1</v>
      </c>
      <c r="N3635" s="228" t="s">
        <v>46</v>
      </c>
      <c r="O3635" s="92"/>
      <c r="P3635" s="229">
        <f>O3635*H3635</f>
        <v>0</v>
      </c>
      <c r="Q3635" s="229">
        <v>0</v>
      </c>
      <c r="R3635" s="229">
        <f>Q3635*H3635</f>
        <v>0</v>
      </c>
      <c r="S3635" s="229">
        <v>0</v>
      </c>
      <c r="T3635" s="230">
        <f>S3635*H3635</f>
        <v>0</v>
      </c>
      <c r="U3635" s="39"/>
      <c r="V3635" s="39"/>
      <c r="W3635" s="39"/>
      <c r="X3635" s="39"/>
      <c r="Y3635" s="39"/>
      <c r="Z3635" s="39"/>
      <c r="AA3635" s="39"/>
      <c r="AB3635" s="39"/>
      <c r="AC3635" s="39"/>
      <c r="AD3635" s="39"/>
      <c r="AE3635" s="39"/>
      <c r="AR3635" s="231" t="s">
        <v>291</v>
      </c>
      <c r="AT3635" s="231" t="s">
        <v>216</v>
      </c>
      <c r="AU3635" s="231" t="s">
        <v>90</v>
      </c>
      <c r="AY3635" s="18" t="s">
        <v>215</v>
      </c>
      <c r="BE3635" s="232">
        <f>IF(N3635="základní",J3635,0)</f>
        <v>0</v>
      </c>
      <c r="BF3635" s="232">
        <f>IF(N3635="snížená",J3635,0)</f>
        <v>0</v>
      </c>
      <c r="BG3635" s="232">
        <f>IF(N3635="zákl. přenesená",J3635,0)</f>
        <v>0</v>
      </c>
      <c r="BH3635" s="232">
        <f>IF(N3635="sníž. přenesená",J3635,0)</f>
        <v>0</v>
      </c>
      <c r="BI3635" s="232">
        <f>IF(N3635="nulová",J3635,0)</f>
        <v>0</v>
      </c>
      <c r="BJ3635" s="18" t="s">
        <v>88</v>
      </c>
      <c r="BK3635" s="232">
        <f>ROUND(I3635*H3635,2)</f>
        <v>0</v>
      </c>
      <c r="BL3635" s="18" t="s">
        <v>291</v>
      </c>
      <c r="BM3635" s="231" t="s">
        <v>3604</v>
      </c>
    </row>
    <row r="3636" s="2" customFormat="1">
      <c r="A3636" s="39"/>
      <c r="B3636" s="40"/>
      <c r="C3636" s="41"/>
      <c r="D3636" s="233" t="s">
        <v>221</v>
      </c>
      <c r="E3636" s="41"/>
      <c r="F3636" s="234" t="s">
        <v>3605</v>
      </c>
      <c r="G3636" s="41"/>
      <c r="H3636" s="41"/>
      <c r="I3636" s="235"/>
      <c r="J3636" s="41"/>
      <c r="K3636" s="41"/>
      <c r="L3636" s="45"/>
      <c r="M3636" s="236"/>
      <c r="N3636" s="237"/>
      <c r="O3636" s="92"/>
      <c r="P3636" s="92"/>
      <c r="Q3636" s="92"/>
      <c r="R3636" s="92"/>
      <c r="S3636" s="92"/>
      <c r="T3636" s="93"/>
      <c r="U3636" s="39"/>
      <c r="V3636" s="39"/>
      <c r="W3636" s="39"/>
      <c r="X3636" s="39"/>
      <c r="Y3636" s="39"/>
      <c r="Z3636" s="39"/>
      <c r="AA3636" s="39"/>
      <c r="AB3636" s="39"/>
      <c r="AC3636" s="39"/>
      <c r="AD3636" s="39"/>
      <c r="AE3636" s="39"/>
      <c r="AT3636" s="18" t="s">
        <v>221</v>
      </c>
      <c r="AU3636" s="18" t="s">
        <v>90</v>
      </c>
    </row>
    <row r="3637" s="2" customFormat="1">
      <c r="A3637" s="39"/>
      <c r="B3637" s="40"/>
      <c r="C3637" s="41"/>
      <c r="D3637" s="250" t="s">
        <v>362</v>
      </c>
      <c r="E3637" s="41"/>
      <c r="F3637" s="251" t="s">
        <v>3606</v>
      </c>
      <c r="G3637" s="41"/>
      <c r="H3637" s="41"/>
      <c r="I3637" s="235"/>
      <c r="J3637" s="41"/>
      <c r="K3637" s="41"/>
      <c r="L3637" s="45"/>
      <c r="M3637" s="236"/>
      <c r="N3637" s="237"/>
      <c r="O3637" s="92"/>
      <c r="P3637" s="92"/>
      <c r="Q3637" s="92"/>
      <c r="R3637" s="92"/>
      <c r="S3637" s="92"/>
      <c r="T3637" s="93"/>
      <c r="U3637" s="39"/>
      <c r="V3637" s="39"/>
      <c r="W3637" s="39"/>
      <c r="X3637" s="39"/>
      <c r="Y3637" s="39"/>
      <c r="Z3637" s="39"/>
      <c r="AA3637" s="39"/>
      <c r="AB3637" s="39"/>
      <c r="AC3637" s="39"/>
      <c r="AD3637" s="39"/>
      <c r="AE3637" s="39"/>
      <c r="AT3637" s="18" t="s">
        <v>362</v>
      </c>
      <c r="AU3637" s="18" t="s">
        <v>90</v>
      </c>
    </row>
    <row r="3638" s="11" customFormat="1" ht="22.8" customHeight="1">
      <c r="A3638" s="11"/>
      <c r="B3638" s="206"/>
      <c r="C3638" s="207"/>
      <c r="D3638" s="208" t="s">
        <v>80</v>
      </c>
      <c r="E3638" s="248" t="s">
        <v>3607</v>
      </c>
      <c r="F3638" s="248" t="s">
        <v>3608</v>
      </c>
      <c r="G3638" s="207"/>
      <c r="H3638" s="207"/>
      <c r="I3638" s="210"/>
      <c r="J3638" s="249">
        <f>BK3638</f>
        <v>0</v>
      </c>
      <c r="K3638" s="207"/>
      <c r="L3638" s="212"/>
      <c r="M3638" s="213"/>
      <c r="N3638" s="214"/>
      <c r="O3638" s="214"/>
      <c r="P3638" s="215">
        <f>SUM(P3639:P3714)</f>
        <v>0</v>
      </c>
      <c r="Q3638" s="214"/>
      <c r="R3638" s="215">
        <f>SUM(R3639:R3714)</f>
        <v>10.847293199999999</v>
      </c>
      <c r="S3638" s="214"/>
      <c r="T3638" s="216">
        <f>SUM(T3639:T3714)</f>
        <v>0</v>
      </c>
      <c r="U3638" s="11"/>
      <c r="V3638" s="11"/>
      <c r="W3638" s="11"/>
      <c r="X3638" s="11"/>
      <c r="Y3638" s="11"/>
      <c r="Z3638" s="11"/>
      <c r="AA3638" s="11"/>
      <c r="AB3638" s="11"/>
      <c r="AC3638" s="11"/>
      <c r="AD3638" s="11"/>
      <c r="AE3638" s="11"/>
      <c r="AR3638" s="217" t="s">
        <v>90</v>
      </c>
      <c r="AT3638" s="218" t="s">
        <v>80</v>
      </c>
      <c r="AU3638" s="218" t="s">
        <v>88</v>
      </c>
      <c r="AY3638" s="217" t="s">
        <v>215</v>
      </c>
      <c r="BK3638" s="219">
        <f>SUM(BK3639:BK3714)</f>
        <v>0</v>
      </c>
    </row>
    <row r="3639" s="2" customFormat="1" ht="16.5" customHeight="1">
      <c r="A3639" s="39"/>
      <c r="B3639" s="40"/>
      <c r="C3639" s="220" t="s">
        <v>3609</v>
      </c>
      <c r="D3639" s="220" t="s">
        <v>216</v>
      </c>
      <c r="E3639" s="221" t="s">
        <v>3610</v>
      </c>
      <c r="F3639" s="222" t="s">
        <v>3611</v>
      </c>
      <c r="G3639" s="223" t="s">
        <v>523</v>
      </c>
      <c r="H3639" s="224">
        <v>305.39999999999998</v>
      </c>
      <c r="I3639" s="225"/>
      <c r="J3639" s="226">
        <f>ROUND(I3639*H3639,2)</f>
        <v>0</v>
      </c>
      <c r="K3639" s="222" t="s">
        <v>359</v>
      </c>
      <c r="L3639" s="45"/>
      <c r="M3639" s="227" t="s">
        <v>1</v>
      </c>
      <c r="N3639" s="228" t="s">
        <v>46</v>
      </c>
      <c r="O3639" s="92"/>
      <c r="P3639" s="229">
        <f>O3639*H3639</f>
        <v>0</v>
      </c>
      <c r="Q3639" s="229">
        <v>0</v>
      </c>
      <c r="R3639" s="229">
        <f>Q3639*H3639</f>
        <v>0</v>
      </c>
      <c r="S3639" s="229">
        <v>0</v>
      </c>
      <c r="T3639" s="230">
        <f>S3639*H3639</f>
        <v>0</v>
      </c>
      <c r="U3639" s="39"/>
      <c r="V3639" s="39"/>
      <c r="W3639" s="39"/>
      <c r="X3639" s="39"/>
      <c r="Y3639" s="39"/>
      <c r="Z3639" s="39"/>
      <c r="AA3639" s="39"/>
      <c r="AB3639" s="39"/>
      <c r="AC3639" s="39"/>
      <c r="AD3639" s="39"/>
      <c r="AE3639" s="39"/>
      <c r="AR3639" s="231" t="s">
        <v>291</v>
      </c>
      <c r="AT3639" s="231" t="s">
        <v>216</v>
      </c>
      <c r="AU3639" s="231" t="s">
        <v>90</v>
      </c>
      <c r="AY3639" s="18" t="s">
        <v>215</v>
      </c>
      <c r="BE3639" s="232">
        <f>IF(N3639="základní",J3639,0)</f>
        <v>0</v>
      </c>
      <c r="BF3639" s="232">
        <f>IF(N3639="snížená",J3639,0)</f>
        <v>0</v>
      </c>
      <c r="BG3639" s="232">
        <f>IF(N3639="zákl. přenesená",J3639,0)</f>
        <v>0</v>
      </c>
      <c r="BH3639" s="232">
        <f>IF(N3639="sníž. přenesená",J3639,0)</f>
        <v>0</v>
      </c>
      <c r="BI3639" s="232">
        <f>IF(N3639="nulová",J3639,0)</f>
        <v>0</v>
      </c>
      <c r="BJ3639" s="18" t="s">
        <v>88</v>
      </c>
      <c r="BK3639" s="232">
        <f>ROUND(I3639*H3639,2)</f>
        <v>0</v>
      </c>
      <c r="BL3639" s="18" t="s">
        <v>291</v>
      </c>
      <c r="BM3639" s="231" t="s">
        <v>3612</v>
      </c>
    </row>
    <row r="3640" s="2" customFormat="1">
      <c r="A3640" s="39"/>
      <c r="B3640" s="40"/>
      <c r="C3640" s="41"/>
      <c r="D3640" s="233" t="s">
        <v>221</v>
      </c>
      <c r="E3640" s="41"/>
      <c r="F3640" s="234" t="s">
        <v>3613</v>
      </c>
      <c r="G3640" s="41"/>
      <c r="H3640" s="41"/>
      <c r="I3640" s="235"/>
      <c r="J3640" s="41"/>
      <c r="K3640" s="41"/>
      <c r="L3640" s="45"/>
      <c r="M3640" s="236"/>
      <c r="N3640" s="237"/>
      <c r="O3640" s="92"/>
      <c r="P3640" s="92"/>
      <c r="Q3640" s="92"/>
      <c r="R3640" s="92"/>
      <c r="S3640" s="92"/>
      <c r="T3640" s="93"/>
      <c r="U3640" s="39"/>
      <c r="V3640" s="39"/>
      <c r="W3640" s="39"/>
      <c r="X3640" s="39"/>
      <c r="Y3640" s="39"/>
      <c r="Z3640" s="39"/>
      <c r="AA3640" s="39"/>
      <c r="AB3640" s="39"/>
      <c r="AC3640" s="39"/>
      <c r="AD3640" s="39"/>
      <c r="AE3640" s="39"/>
      <c r="AT3640" s="18" t="s">
        <v>221</v>
      </c>
      <c r="AU3640" s="18" t="s">
        <v>90</v>
      </c>
    </row>
    <row r="3641" s="2" customFormat="1">
      <c r="A3641" s="39"/>
      <c r="B3641" s="40"/>
      <c r="C3641" s="41"/>
      <c r="D3641" s="250" t="s">
        <v>362</v>
      </c>
      <c r="E3641" s="41"/>
      <c r="F3641" s="251" t="s">
        <v>3614</v>
      </c>
      <c r="G3641" s="41"/>
      <c r="H3641" s="41"/>
      <c r="I3641" s="235"/>
      <c r="J3641" s="41"/>
      <c r="K3641" s="41"/>
      <c r="L3641" s="45"/>
      <c r="M3641" s="236"/>
      <c r="N3641" s="237"/>
      <c r="O3641" s="92"/>
      <c r="P3641" s="92"/>
      <c r="Q3641" s="92"/>
      <c r="R3641" s="92"/>
      <c r="S3641" s="92"/>
      <c r="T3641" s="93"/>
      <c r="U3641" s="39"/>
      <c r="V3641" s="39"/>
      <c r="W3641" s="39"/>
      <c r="X3641" s="39"/>
      <c r="Y3641" s="39"/>
      <c r="Z3641" s="39"/>
      <c r="AA3641" s="39"/>
      <c r="AB3641" s="39"/>
      <c r="AC3641" s="39"/>
      <c r="AD3641" s="39"/>
      <c r="AE3641" s="39"/>
      <c r="AT3641" s="18" t="s">
        <v>362</v>
      </c>
      <c r="AU3641" s="18" t="s">
        <v>90</v>
      </c>
    </row>
    <row r="3642" s="13" customFormat="1">
      <c r="A3642" s="13"/>
      <c r="B3642" s="252"/>
      <c r="C3642" s="253"/>
      <c r="D3642" s="233" t="s">
        <v>364</v>
      </c>
      <c r="E3642" s="254" t="s">
        <v>1</v>
      </c>
      <c r="F3642" s="255" t="s">
        <v>3615</v>
      </c>
      <c r="G3642" s="253"/>
      <c r="H3642" s="254" t="s">
        <v>1</v>
      </c>
      <c r="I3642" s="256"/>
      <c r="J3642" s="253"/>
      <c r="K3642" s="253"/>
      <c r="L3642" s="257"/>
      <c r="M3642" s="258"/>
      <c r="N3642" s="259"/>
      <c r="O3642" s="259"/>
      <c r="P3642" s="259"/>
      <c r="Q3642" s="259"/>
      <c r="R3642" s="259"/>
      <c r="S3642" s="259"/>
      <c r="T3642" s="260"/>
      <c r="U3642" s="13"/>
      <c r="V3642" s="13"/>
      <c r="W3642" s="13"/>
      <c r="X3642" s="13"/>
      <c r="Y3642" s="13"/>
      <c r="Z3642" s="13"/>
      <c r="AA3642" s="13"/>
      <c r="AB3642" s="13"/>
      <c r="AC3642" s="13"/>
      <c r="AD3642" s="13"/>
      <c r="AE3642" s="13"/>
      <c r="AT3642" s="261" t="s">
        <v>364</v>
      </c>
      <c r="AU3642" s="261" t="s">
        <v>90</v>
      </c>
      <c r="AV3642" s="13" t="s">
        <v>88</v>
      </c>
      <c r="AW3642" s="13" t="s">
        <v>36</v>
      </c>
      <c r="AX3642" s="13" t="s">
        <v>81</v>
      </c>
      <c r="AY3642" s="261" t="s">
        <v>215</v>
      </c>
    </row>
    <row r="3643" s="14" customFormat="1">
      <c r="A3643" s="14"/>
      <c r="B3643" s="262"/>
      <c r="C3643" s="263"/>
      <c r="D3643" s="233" t="s">
        <v>364</v>
      </c>
      <c r="E3643" s="264" t="s">
        <v>1</v>
      </c>
      <c r="F3643" s="265" t="s">
        <v>1889</v>
      </c>
      <c r="G3643" s="263"/>
      <c r="H3643" s="266">
        <v>65.900000000000006</v>
      </c>
      <c r="I3643" s="267"/>
      <c r="J3643" s="263"/>
      <c r="K3643" s="263"/>
      <c r="L3643" s="268"/>
      <c r="M3643" s="269"/>
      <c r="N3643" s="270"/>
      <c r="O3643" s="270"/>
      <c r="P3643" s="270"/>
      <c r="Q3643" s="270"/>
      <c r="R3643" s="270"/>
      <c r="S3643" s="270"/>
      <c r="T3643" s="271"/>
      <c r="U3643" s="14"/>
      <c r="V3643" s="14"/>
      <c r="W3643" s="14"/>
      <c r="X3643" s="14"/>
      <c r="Y3643" s="14"/>
      <c r="Z3643" s="14"/>
      <c r="AA3643" s="14"/>
      <c r="AB3643" s="14"/>
      <c r="AC3643" s="14"/>
      <c r="AD3643" s="14"/>
      <c r="AE3643" s="14"/>
      <c r="AT3643" s="272" t="s">
        <v>364</v>
      </c>
      <c r="AU3643" s="272" t="s">
        <v>90</v>
      </c>
      <c r="AV3643" s="14" t="s">
        <v>90</v>
      </c>
      <c r="AW3643" s="14" t="s">
        <v>36</v>
      </c>
      <c r="AX3643" s="14" t="s">
        <v>81</v>
      </c>
      <c r="AY3643" s="272" t="s">
        <v>215</v>
      </c>
    </row>
    <row r="3644" s="13" customFormat="1">
      <c r="A3644" s="13"/>
      <c r="B3644" s="252"/>
      <c r="C3644" s="253"/>
      <c r="D3644" s="233" t="s">
        <v>364</v>
      </c>
      <c r="E3644" s="254" t="s">
        <v>1</v>
      </c>
      <c r="F3644" s="255" t="s">
        <v>3616</v>
      </c>
      <c r="G3644" s="253"/>
      <c r="H3644" s="254" t="s">
        <v>1</v>
      </c>
      <c r="I3644" s="256"/>
      <c r="J3644" s="253"/>
      <c r="K3644" s="253"/>
      <c r="L3644" s="257"/>
      <c r="M3644" s="258"/>
      <c r="N3644" s="259"/>
      <c r="O3644" s="259"/>
      <c r="P3644" s="259"/>
      <c r="Q3644" s="259"/>
      <c r="R3644" s="259"/>
      <c r="S3644" s="259"/>
      <c r="T3644" s="260"/>
      <c r="U3644" s="13"/>
      <c r="V3644" s="13"/>
      <c r="W3644" s="13"/>
      <c r="X3644" s="13"/>
      <c r="Y3644" s="13"/>
      <c r="Z3644" s="13"/>
      <c r="AA3644" s="13"/>
      <c r="AB3644" s="13"/>
      <c r="AC3644" s="13"/>
      <c r="AD3644" s="13"/>
      <c r="AE3644" s="13"/>
      <c r="AT3644" s="261" t="s">
        <v>364</v>
      </c>
      <c r="AU3644" s="261" t="s">
        <v>90</v>
      </c>
      <c r="AV3644" s="13" t="s">
        <v>88</v>
      </c>
      <c r="AW3644" s="13" t="s">
        <v>36</v>
      </c>
      <c r="AX3644" s="13" t="s">
        <v>81</v>
      </c>
      <c r="AY3644" s="261" t="s">
        <v>215</v>
      </c>
    </row>
    <row r="3645" s="14" customFormat="1">
      <c r="A3645" s="14"/>
      <c r="B3645" s="262"/>
      <c r="C3645" s="263"/>
      <c r="D3645" s="233" t="s">
        <v>364</v>
      </c>
      <c r="E3645" s="264" t="s">
        <v>1</v>
      </c>
      <c r="F3645" s="265" t="s">
        <v>1915</v>
      </c>
      <c r="G3645" s="263"/>
      <c r="H3645" s="266">
        <v>239.5</v>
      </c>
      <c r="I3645" s="267"/>
      <c r="J3645" s="263"/>
      <c r="K3645" s="263"/>
      <c r="L3645" s="268"/>
      <c r="M3645" s="269"/>
      <c r="N3645" s="270"/>
      <c r="O3645" s="270"/>
      <c r="P3645" s="270"/>
      <c r="Q3645" s="270"/>
      <c r="R3645" s="270"/>
      <c r="S3645" s="270"/>
      <c r="T3645" s="271"/>
      <c r="U3645" s="14"/>
      <c r="V3645" s="14"/>
      <c r="W3645" s="14"/>
      <c r="X3645" s="14"/>
      <c r="Y3645" s="14"/>
      <c r="Z3645" s="14"/>
      <c r="AA3645" s="14"/>
      <c r="AB3645" s="14"/>
      <c r="AC3645" s="14"/>
      <c r="AD3645" s="14"/>
      <c r="AE3645" s="14"/>
      <c r="AT3645" s="272" t="s">
        <v>364</v>
      </c>
      <c r="AU3645" s="272" t="s">
        <v>90</v>
      </c>
      <c r="AV3645" s="14" t="s">
        <v>90</v>
      </c>
      <c r="AW3645" s="14" t="s">
        <v>36</v>
      </c>
      <c r="AX3645" s="14" t="s">
        <v>81</v>
      </c>
      <c r="AY3645" s="272" t="s">
        <v>215</v>
      </c>
    </row>
    <row r="3646" s="15" customFormat="1">
      <c r="A3646" s="15"/>
      <c r="B3646" s="273"/>
      <c r="C3646" s="274"/>
      <c r="D3646" s="233" t="s">
        <v>364</v>
      </c>
      <c r="E3646" s="275" t="s">
        <v>1</v>
      </c>
      <c r="F3646" s="276" t="s">
        <v>368</v>
      </c>
      <c r="G3646" s="274"/>
      <c r="H3646" s="277">
        <v>305.39999999999998</v>
      </c>
      <c r="I3646" s="278"/>
      <c r="J3646" s="274"/>
      <c r="K3646" s="274"/>
      <c r="L3646" s="279"/>
      <c r="M3646" s="280"/>
      <c r="N3646" s="281"/>
      <c r="O3646" s="281"/>
      <c r="P3646" s="281"/>
      <c r="Q3646" s="281"/>
      <c r="R3646" s="281"/>
      <c r="S3646" s="281"/>
      <c r="T3646" s="282"/>
      <c r="U3646" s="15"/>
      <c r="V3646" s="15"/>
      <c r="W3646" s="15"/>
      <c r="X3646" s="15"/>
      <c r="Y3646" s="15"/>
      <c r="Z3646" s="15"/>
      <c r="AA3646" s="15"/>
      <c r="AB3646" s="15"/>
      <c r="AC3646" s="15"/>
      <c r="AD3646" s="15"/>
      <c r="AE3646" s="15"/>
      <c r="AT3646" s="283" t="s">
        <v>364</v>
      </c>
      <c r="AU3646" s="283" t="s">
        <v>90</v>
      </c>
      <c r="AV3646" s="15" t="s">
        <v>214</v>
      </c>
      <c r="AW3646" s="15" t="s">
        <v>36</v>
      </c>
      <c r="AX3646" s="15" t="s">
        <v>88</v>
      </c>
      <c r="AY3646" s="283" t="s">
        <v>215</v>
      </c>
    </row>
    <row r="3647" s="2" customFormat="1" ht="21.75" customHeight="1">
      <c r="A3647" s="39"/>
      <c r="B3647" s="40"/>
      <c r="C3647" s="220" t="s">
        <v>3617</v>
      </c>
      <c r="D3647" s="220" t="s">
        <v>216</v>
      </c>
      <c r="E3647" s="221" t="s">
        <v>3618</v>
      </c>
      <c r="F3647" s="222" t="s">
        <v>3619</v>
      </c>
      <c r="G3647" s="223" t="s">
        <v>797</v>
      </c>
      <c r="H3647" s="224">
        <v>182.38999999999999</v>
      </c>
      <c r="I3647" s="225"/>
      <c r="J3647" s="226">
        <f>ROUND(I3647*H3647,2)</f>
        <v>0</v>
      </c>
      <c r="K3647" s="222" t="s">
        <v>359</v>
      </c>
      <c r="L3647" s="45"/>
      <c r="M3647" s="227" t="s">
        <v>1</v>
      </c>
      <c r="N3647" s="228" t="s">
        <v>46</v>
      </c>
      <c r="O3647" s="92"/>
      <c r="P3647" s="229">
        <f>O3647*H3647</f>
        <v>0</v>
      </c>
      <c r="Q3647" s="229">
        <v>2.0000000000000002E-05</v>
      </c>
      <c r="R3647" s="229">
        <f>Q3647*H3647</f>
        <v>0.0036478000000000001</v>
      </c>
      <c r="S3647" s="229">
        <v>0</v>
      </c>
      <c r="T3647" s="230">
        <f>S3647*H3647</f>
        <v>0</v>
      </c>
      <c r="U3647" s="39"/>
      <c r="V3647" s="39"/>
      <c r="W3647" s="39"/>
      <c r="X3647" s="39"/>
      <c r="Y3647" s="39"/>
      <c r="Z3647" s="39"/>
      <c r="AA3647" s="39"/>
      <c r="AB3647" s="39"/>
      <c r="AC3647" s="39"/>
      <c r="AD3647" s="39"/>
      <c r="AE3647" s="39"/>
      <c r="AR3647" s="231" t="s">
        <v>291</v>
      </c>
      <c r="AT3647" s="231" t="s">
        <v>216</v>
      </c>
      <c r="AU3647" s="231" t="s">
        <v>90</v>
      </c>
      <c r="AY3647" s="18" t="s">
        <v>215</v>
      </c>
      <c r="BE3647" s="232">
        <f>IF(N3647="základní",J3647,0)</f>
        <v>0</v>
      </c>
      <c r="BF3647" s="232">
        <f>IF(N3647="snížená",J3647,0)</f>
        <v>0</v>
      </c>
      <c r="BG3647" s="232">
        <f>IF(N3647="zákl. přenesená",J3647,0)</f>
        <v>0</v>
      </c>
      <c r="BH3647" s="232">
        <f>IF(N3647="sníž. přenesená",J3647,0)</f>
        <v>0</v>
      </c>
      <c r="BI3647" s="232">
        <f>IF(N3647="nulová",J3647,0)</f>
        <v>0</v>
      </c>
      <c r="BJ3647" s="18" t="s">
        <v>88</v>
      </c>
      <c r="BK3647" s="232">
        <f>ROUND(I3647*H3647,2)</f>
        <v>0</v>
      </c>
      <c r="BL3647" s="18" t="s">
        <v>291</v>
      </c>
      <c r="BM3647" s="231" t="s">
        <v>3620</v>
      </c>
    </row>
    <row r="3648" s="2" customFormat="1">
      <c r="A3648" s="39"/>
      <c r="B3648" s="40"/>
      <c r="C3648" s="41"/>
      <c r="D3648" s="233" t="s">
        <v>221</v>
      </c>
      <c r="E3648" s="41"/>
      <c r="F3648" s="234" t="s">
        <v>3621</v>
      </c>
      <c r="G3648" s="41"/>
      <c r="H3648" s="41"/>
      <c r="I3648" s="235"/>
      <c r="J3648" s="41"/>
      <c r="K3648" s="41"/>
      <c r="L3648" s="45"/>
      <c r="M3648" s="236"/>
      <c r="N3648" s="237"/>
      <c r="O3648" s="92"/>
      <c r="P3648" s="92"/>
      <c r="Q3648" s="92"/>
      <c r="R3648" s="92"/>
      <c r="S3648" s="92"/>
      <c r="T3648" s="93"/>
      <c r="U3648" s="39"/>
      <c r="V3648" s="39"/>
      <c r="W3648" s="39"/>
      <c r="X3648" s="39"/>
      <c r="Y3648" s="39"/>
      <c r="Z3648" s="39"/>
      <c r="AA3648" s="39"/>
      <c r="AB3648" s="39"/>
      <c r="AC3648" s="39"/>
      <c r="AD3648" s="39"/>
      <c r="AE3648" s="39"/>
      <c r="AT3648" s="18" t="s">
        <v>221</v>
      </c>
      <c r="AU3648" s="18" t="s">
        <v>90</v>
      </c>
    </row>
    <row r="3649" s="2" customFormat="1">
      <c r="A3649" s="39"/>
      <c r="B3649" s="40"/>
      <c r="C3649" s="41"/>
      <c r="D3649" s="250" t="s">
        <v>362</v>
      </c>
      <c r="E3649" s="41"/>
      <c r="F3649" s="251" t="s">
        <v>3622</v>
      </c>
      <c r="G3649" s="41"/>
      <c r="H3649" s="41"/>
      <c r="I3649" s="235"/>
      <c r="J3649" s="41"/>
      <c r="K3649" s="41"/>
      <c r="L3649" s="45"/>
      <c r="M3649" s="236"/>
      <c r="N3649" s="237"/>
      <c r="O3649" s="92"/>
      <c r="P3649" s="92"/>
      <c r="Q3649" s="92"/>
      <c r="R3649" s="92"/>
      <c r="S3649" s="92"/>
      <c r="T3649" s="93"/>
      <c r="U3649" s="39"/>
      <c r="V3649" s="39"/>
      <c r="W3649" s="39"/>
      <c r="X3649" s="39"/>
      <c r="Y3649" s="39"/>
      <c r="Z3649" s="39"/>
      <c r="AA3649" s="39"/>
      <c r="AB3649" s="39"/>
      <c r="AC3649" s="39"/>
      <c r="AD3649" s="39"/>
      <c r="AE3649" s="39"/>
      <c r="AT3649" s="18" t="s">
        <v>362</v>
      </c>
      <c r="AU3649" s="18" t="s">
        <v>90</v>
      </c>
    </row>
    <row r="3650" s="13" customFormat="1">
      <c r="A3650" s="13"/>
      <c r="B3650" s="252"/>
      <c r="C3650" s="253"/>
      <c r="D3650" s="233" t="s">
        <v>364</v>
      </c>
      <c r="E3650" s="254" t="s">
        <v>1</v>
      </c>
      <c r="F3650" s="255" t="s">
        <v>3623</v>
      </c>
      <c r="G3650" s="253"/>
      <c r="H3650" s="254" t="s">
        <v>1</v>
      </c>
      <c r="I3650" s="256"/>
      <c r="J3650" s="253"/>
      <c r="K3650" s="253"/>
      <c r="L3650" s="257"/>
      <c r="M3650" s="258"/>
      <c r="N3650" s="259"/>
      <c r="O3650" s="259"/>
      <c r="P3650" s="259"/>
      <c r="Q3650" s="259"/>
      <c r="R3650" s="259"/>
      <c r="S3650" s="259"/>
      <c r="T3650" s="260"/>
      <c r="U3650" s="13"/>
      <c r="V3650" s="13"/>
      <c r="W3650" s="13"/>
      <c r="X3650" s="13"/>
      <c r="Y3650" s="13"/>
      <c r="Z3650" s="13"/>
      <c r="AA3650" s="13"/>
      <c r="AB3650" s="13"/>
      <c r="AC3650" s="13"/>
      <c r="AD3650" s="13"/>
      <c r="AE3650" s="13"/>
      <c r="AT3650" s="261" t="s">
        <v>364</v>
      </c>
      <c r="AU3650" s="261" t="s">
        <v>90</v>
      </c>
      <c r="AV3650" s="13" t="s">
        <v>88</v>
      </c>
      <c r="AW3650" s="13" t="s">
        <v>36</v>
      </c>
      <c r="AX3650" s="13" t="s">
        <v>81</v>
      </c>
      <c r="AY3650" s="261" t="s">
        <v>215</v>
      </c>
    </row>
    <row r="3651" s="13" customFormat="1">
      <c r="A3651" s="13"/>
      <c r="B3651" s="252"/>
      <c r="C3651" s="253"/>
      <c r="D3651" s="233" t="s">
        <v>364</v>
      </c>
      <c r="E3651" s="254" t="s">
        <v>1</v>
      </c>
      <c r="F3651" s="255" t="s">
        <v>1390</v>
      </c>
      <c r="G3651" s="253"/>
      <c r="H3651" s="254" t="s">
        <v>1</v>
      </c>
      <c r="I3651" s="256"/>
      <c r="J3651" s="253"/>
      <c r="K3651" s="253"/>
      <c r="L3651" s="257"/>
      <c r="M3651" s="258"/>
      <c r="N3651" s="259"/>
      <c r="O3651" s="259"/>
      <c r="P3651" s="259"/>
      <c r="Q3651" s="259"/>
      <c r="R3651" s="259"/>
      <c r="S3651" s="259"/>
      <c r="T3651" s="260"/>
      <c r="U3651" s="13"/>
      <c r="V3651" s="13"/>
      <c r="W3651" s="13"/>
      <c r="X3651" s="13"/>
      <c r="Y3651" s="13"/>
      <c r="Z3651" s="13"/>
      <c r="AA3651" s="13"/>
      <c r="AB3651" s="13"/>
      <c r="AC3651" s="13"/>
      <c r="AD3651" s="13"/>
      <c r="AE3651" s="13"/>
      <c r="AT3651" s="261" t="s">
        <v>364</v>
      </c>
      <c r="AU3651" s="261" t="s">
        <v>90</v>
      </c>
      <c r="AV3651" s="13" t="s">
        <v>88</v>
      </c>
      <c r="AW3651" s="13" t="s">
        <v>36</v>
      </c>
      <c r="AX3651" s="13" t="s">
        <v>81</v>
      </c>
      <c r="AY3651" s="261" t="s">
        <v>215</v>
      </c>
    </row>
    <row r="3652" s="14" customFormat="1">
      <c r="A3652" s="14"/>
      <c r="B3652" s="262"/>
      <c r="C3652" s="263"/>
      <c r="D3652" s="233" t="s">
        <v>364</v>
      </c>
      <c r="E3652" s="264" t="s">
        <v>1</v>
      </c>
      <c r="F3652" s="265" t="s">
        <v>1887</v>
      </c>
      <c r="G3652" s="263"/>
      <c r="H3652" s="266">
        <v>17.690000000000001</v>
      </c>
      <c r="I3652" s="267"/>
      <c r="J3652" s="263"/>
      <c r="K3652" s="263"/>
      <c r="L3652" s="268"/>
      <c r="M3652" s="269"/>
      <c r="N3652" s="270"/>
      <c r="O3652" s="270"/>
      <c r="P3652" s="270"/>
      <c r="Q3652" s="270"/>
      <c r="R3652" s="270"/>
      <c r="S3652" s="270"/>
      <c r="T3652" s="271"/>
      <c r="U3652" s="14"/>
      <c r="V3652" s="14"/>
      <c r="W3652" s="14"/>
      <c r="X3652" s="14"/>
      <c r="Y3652" s="14"/>
      <c r="Z3652" s="14"/>
      <c r="AA3652" s="14"/>
      <c r="AB3652" s="14"/>
      <c r="AC3652" s="14"/>
      <c r="AD3652" s="14"/>
      <c r="AE3652" s="14"/>
      <c r="AT3652" s="272" t="s">
        <v>364</v>
      </c>
      <c r="AU3652" s="272" t="s">
        <v>90</v>
      </c>
      <c r="AV3652" s="14" t="s">
        <v>90</v>
      </c>
      <c r="AW3652" s="14" t="s">
        <v>36</v>
      </c>
      <c r="AX3652" s="14" t="s">
        <v>81</v>
      </c>
      <c r="AY3652" s="272" t="s">
        <v>215</v>
      </c>
    </row>
    <row r="3653" s="14" customFormat="1">
      <c r="A3653" s="14"/>
      <c r="B3653" s="262"/>
      <c r="C3653" s="263"/>
      <c r="D3653" s="233" t="s">
        <v>364</v>
      </c>
      <c r="E3653" s="264" t="s">
        <v>1</v>
      </c>
      <c r="F3653" s="265" t="s">
        <v>3624</v>
      </c>
      <c r="G3653" s="263"/>
      <c r="H3653" s="266">
        <v>-1.8999999999999999</v>
      </c>
      <c r="I3653" s="267"/>
      <c r="J3653" s="263"/>
      <c r="K3653" s="263"/>
      <c r="L3653" s="268"/>
      <c r="M3653" s="269"/>
      <c r="N3653" s="270"/>
      <c r="O3653" s="270"/>
      <c r="P3653" s="270"/>
      <c r="Q3653" s="270"/>
      <c r="R3653" s="270"/>
      <c r="S3653" s="270"/>
      <c r="T3653" s="271"/>
      <c r="U3653" s="14"/>
      <c r="V3653" s="14"/>
      <c r="W3653" s="14"/>
      <c r="X3653" s="14"/>
      <c r="Y3653" s="14"/>
      <c r="Z3653" s="14"/>
      <c r="AA3653" s="14"/>
      <c r="AB3653" s="14"/>
      <c r="AC3653" s="14"/>
      <c r="AD3653" s="14"/>
      <c r="AE3653" s="14"/>
      <c r="AT3653" s="272" t="s">
        <v>364</v>
      </c>
      <c r="AU3653" s="272" t="s">
        <v>90</v>
      </c>
      <c r="AV3653" s="14" t="s">
        <v>90</v>
      </c>
      <c r="AW3653" s="14" t="s">
        <v>36</v>
      </c>
      <c r="AX3653" s="14" t="s">
        <v>81</v>
      </c>
      <c r="AY3653" s="272" t="s">
        <v>215</v>
      </c>
    </row>
    <row r="3654" s="13" customFormat="1">
      <c r="A3654" s="13"/>
      <c r="B3654" s="252"/>
      <c r="C3654" s="253"/>
      <c r="D3654" s="233" t="s">
        <v>364</v>
      </c>
      <c r="E3654" s="254" t="s">
        <v>1</v>
      </c>
      <c r="F3654" s="255" t="s">
        <v>1473</v>
      </c>
      <c r="G3654" s="253"/>
      <c r="H3654" s="254" t="s">
        <v>1</v>
      </c>
      <c r="I3654" s="256"/>
      <c r="J3654" s="253"/>
      <c r="K3654" s="253"/>
      <c r="L3654" s="257"/>
      <c r="M3654" s="258"/>
      <c r="N3654" s="259"/>
      <c r="O3654" s="259"/>
      <c r="P3654" s="259"/>
      <c r="Q3654" s="259"/>
      <c r="R3654" s="259"/>
      <c r="S3654" s="259"/>
      <c r="T3654" s="260"/>
      <c r="U3654" s="13"/>
      <c r="V3654" s="13"/>
      <c r="W3654" s="13"/>
      <c r="X3654" s="13"/>
      <c r="Y3654" s="13"/>
      <c r="Z3654" s="13"/>
      <c r="AA3654" s="13"/>
      <c r="AB3654" s="13"/>
      <c r="AC3654" s="13"/>
      <c r="AD3654" s="13"/>
      <c r="AE3654" s="13"/>
      <c r="AT3654" s="261" t="s">
        <v>364</v>
      </c>
      <c r="AU3654" s="261" t="s">
        <v>90</v>
      </c>
      <c r="AV3654" s="13" t="s">
        <v>88</v>
      </c>
      <c r="AW3654" s="13" t="s">
        <v>36</v>
      </c>
      <c r="AX3654" s="13" t="s">
        <v>81</v>
      </c>
      <c r="AY3654" s="261" t="s">
        <v>215</v>
      </c>
    </row>
    <row r="3655" s="14" customFormat="1">
      <c r="A3655" s="14"/>
      <c r="B3655" s="262"/>
      <c r="C3655" s="263"/>
      <c r="D3655" s="233" t="s">
        <v>364</v>
      </c>
      <c r="E3655" s="264" t="s">
        <v>1</v>
      </c>
      <c r="F3655" s="265" t="s">
        <v>1938</v>
      </c>
      <c r="G3655" s="263"/>
      <c r="H3655" s="266">
        <v>17.899999999999999</v>
      </c>
      <c r="I3655" s="267"/>
      <c r="J3655" s="263"/>
      <c r="K3655" s="263"/>
      <c r="L3655" s="268"/>
      <c r="M3655" s="269"/>
      <c r="N3655" s="270"/>
      <c r="O3655" s="270"/>
      <c r="P3655" s="270"/>
      <c r="Q3655" s="270"/>
      <c r="R3655" s="270"/>
      <c r="S3655" s="270"/>
      <c r="T3655" s="271"/>
      <c r="U3655" s="14"/>
      <c r="V3655" s="14"/>
      <c r="W3655" s="14"/>
      <c r="X3655" s="14"/>
      <c r="Y3655" s="14"/>
      <c r="Z3655" s="14"/>
      <c r="AA3655" s="14"/>
      <c r="AB3655" s="14"/>
      <c r="AC3655" s="14"/>
      <c r="AD3655" s="14"/>
      <c r="AE3655" s="14"/>
      <c r="AT3655" s="272" t="s">
        <v>364</v>
      </c>
      <c r="AU3655" s="272" t="s">
        <v>90</v>
      </c>
      <c r="AV3655" s="14" t="s">
        <v>90</v>
      </c>
      <c r="AW3655" s="14" t="s">
        <v>36</v>
      </c>
      <c r="AX3655" s="14" t="s">
        <v>81</v>
      </c>
      <c r="AY3655" s="272" t="s">
        <v>215</v>
      </c>
    </row>
    <row r="3656" s="14" customFormat="1">
      <c r="A3656" s="14"/>
      <c r="B3656" s="262"/>
      <c r="C3656" s="263"/>
      <c r="D3656" s="233" t="s">
        <v>364</v>
      </c>
      <c r="E3656" s="264" t="s">
        <v>1</v>
      </c>
      <c r="F3656" s="265" t="s">
        <v>3625</v>
      </c>
      <c r="G3656" s="263"/>
      <c r="H3656" s="266">
        <v>-0.90000000000000002</v>
      </c>
      <c r="I3656" s="267"/>
      <c r="J3656" s="263"/>
      <c r="K3656" s="263"/>
      <c r="L3656" s="268"/>
      <c r="M3656" s="269"/>
      <c r="N3656" s="270"/>
      <c r="O3656" s="270"/>
      <c r="P3656" s="270"/>
      <c r="Q3656" s="270"/>
      <c r="R3656" s="270"/>
      <c r="S3656" s="270"/>
      <c r="T3656" s="271"/>
      <c r="U3656" s="14"/>
      <c r="V3656" s="14"/>
      <c r="W3656" s="14"/>
      <c r="X3656" s="14"/>
      <c r="Y3656" s="14"/>
      <c r="Z3656" s="14"/>
      <c r="AA3656" s="14"/>
      <c r="AB3656" s="14"/>
      <c r="AC3656" s="14"/>
      <c r="AD3656" s="14"/>
      <c r="AE3656" s="14"/>
      <c r="AT3656" s="272" t="s">
        <v>364</v>
      </c>
      <c r="AU3656" s="272" t="s">
        <v>90</v>
      </c>
      <c r="AV3656" s="14" t="s">
        <v>90</v>
      </c>
      <c r="AW3656" s="14" t="s">
        <v>36</v>
      </c>
      <c r="AX3656" s="14" t="s">
        <v>81</v>
      </c>
      <c r="AY3656" s="272" t="s">
        <v>215</v>
      </c>
    </row>
    <row r="3657" s="13" customFormat="1">
      <c r="A3657" s="13"/>
      <c r="B3657" s="252"/>
      <c r="C3657" s="253"/>
      <c r="D3657" s="233" t="s">
        <v>364</v>
      </c>
      <c r="E3657" s="254" t="s">
        <v>1</v>
      </c>
      <c r="F3657" s="255" t="s">
        <v>1135</v>
      </c>
      <c r="G3657" s="253"/>
      <c r="H3657" s="254" t="s">
        <v>1</v>
      </c>
      <c r="I3657" s="256"/>
      <c r="J3657" s="253"/>
      <c r="K3657" s="253"/>
      <c r="L3657" s="257"/>
      <c r="M3657" s="258"/>
      <c r="N3657" s="259"/>
      <c r="O3657" s="259"/>
      <c r="P3657" s="259"/>
      <c r="Q3657" s="259"/>
      <c r="R3657" s="259"/>
      <c r="S3657" s="259"/>
      <c r="T3657" s="260"/>
      <c r="U3657" s="13"/>
      <c r="V3657" s="13"/>
      <c r="W3657" s="13"/>
      <c r="X3657" s="13"/>
      <c r="Y3657" s="13"/>
      <c r="Z3657" s="13"/>
      <c r="AA3657" s="13"/>
      <c r="AB3657" s="13"/>
      <c r="AC3657" s="13"/>
      <c r="AD3657" s="13"/>
      <c r="AE3657" s="13"/>
      <c r="AT3657" s="261" t="s">
        <v>364</v>
      </c>
      <c r="AU3657" s="261" t="s">
        <v>90</v>
      </c>
      <c r="AV3657" s="13" t="s">
        <v>88</v>
      </c>
      <c r="AW3657" s="13" t="s">
        <v>36</v>
      </c>
      <c r="AX3657" s="13" t="s">
        <v>81</v>
      </c>
      <c r="AY3657" s="261" t="s">
        <v>215</v>
      </c>
    </row>
    <row r="3658" s="14" customFormat="1">
      <c r="A3658" s="14"/>
      <c r="B3658" s="262"/>
      <c r="C3658" s="263"/>
      <c r="D3658" s="233" t="s">
        <v>364</v>
      </c>
      <c r="E3658" s="264" t="s">
        <v>1</v>
      </c>
      <c r="F3658" s="265" t="s">
        <v>1939</v>
      </c>
      <c r="G3658" s="263"/>
      <c r="H3658" s="266">
        <v>17.5</v>
      </c>
      <c r="I3658" s="267"/>
      <c r="J3658" s="263"/>
      <c r="K3658" s="263"/>
      <c r="L3658" s="268"/>
      <c r="M3658" s="269"/>
      <c r="N3658" s="270"/>
      <c r="O3658" s="270"/>
      <c r="P3658" s="270"/>
      <c r="Q3658" s="270"/>
      <c r="R3658" s="270"/>
      <c r="S3658" s="270"/>
      <c r="T3658" s="271"/>
      <c r="U3658" s="14"/>
      <c r="V3658" s="14"/>
      <c r="W3658" s="14"/>
      <c r="X3658" s="14"/>
      <c r="Y3658" s="14"/>
      <c r="Z3658" s="14"/>
      <c r="AA3658" s="14"/>
      <c r="AB3658" s="14"/>
      <c r="AC3658" s="14"/>
      <c r="AD3658" s="14"/>
      <c r="AE3658" s="14"/>
      <c r="AT3658" s="272" t="s">
        <v>364</v>
      </c>
      <c r="AU3658" s="272" t="s">
        <v>90</v>
      </c>
      <c r="AV3658" s="14" t="s">
        <v>90</v>
      </c>
      <c r="AW3658" s="14" t="s">
        <v>36</v>
      </c>
      <c r="AX3658" s="14" t="s">
        <v>81</v>
      </c>
      <c r="AY3658" s="272" t="s">
        <v>215</v>
      </c>
    </row>
    <row r="3659" s="14" customFormat="1">
      <c r="A3659" s="14"/>
      <c r="B3659" s="262"/>
      <c r="C3659" s="263"/>
      <c r="D3659" s="233" t="s">
        <v>364</v>
      </c>
      <c r="E3659" s="264" t="s">
        <v>1</v>
      </c>
      <c r="F3659" s="265" t="s">
        <v>3626</v>
      </c>
      <c r="G3659" s="263"/>
      <c r="H3659" s="266">
        <v>-3.2000000000000002</v>
      </c>
      <c r="I3659" s="267"/>
      <c r="J3659" s="263"/>
      <c r="K3659" s="263"/>
      <c r="L3659" s="268"/>
      <c r="M3659" s="269"/>
      <c r="N3659" s="270"/>
      <c r="O3659" s="270"/>
      <c r="P3659" s="270"/>
      <c r="Q3659" s="270"/>
      <c r="R3659" s="270"/>
      <c r="S3659" s="270"/>
      <c r="T3659" s="271"/>
      <c r="U3659" s="14"/>
      <c r="V3659" s="14"/>
      <c r="W3659" s="14"/>
      <c r="X3659" s="14"/>
      <c r="Y3659" s="14"/>
      <c r="Z3659" s="14"/>
      <c r="AA3659" s="14"/>
      <c r="AB3659" s="14"/>
      <c r="AC3659" s="14"/>
      <c r="AD3659" s="14"/>
      <c r="AE3659" s="14"/>
      <c r="AT3659" s="272" t="s">
        <v>364</v>
      </c>
      <c r="AU3659" s="272" t="s">
        <v>90</v>
      </c>
      <c r="AV3659" s="14" t="s">
        <v>90</v>
      </c>
      <c r="AW3659" s="14" t="s">
        <v>36</v>
      </c>
      <c r="AX3659" s="14" t="s">
        <v>81</v>
      </c>
      <c r="AY3659" s="272" t="s">
        <v>215</v>
      </c>
    </row>
    <row r="3660" s="16" customFormat="1">
      <c r="A3660" s="16"/>
      <c r="B3660" s="284"/>
      <c r="C3660" s="285"/>
      <c r="D3660" s="233" t="s">
        <v>364</v>
      </c>
      <c r="E3660" s="286" t="s">
        <v>1</v>
      </c>
      <c r="F3660" s="287" t="s">
        <v>403</v>
      </c>
      <c r="G3660" s="285"/>
      <c r="H3660" s="288">
        <v>47.090000000000003</v>
      </c>
      <c r="I3660" s="289"/>
      <c r="J3660" s="285"/>
      <c r="K3660" s="285"/>
      <c r="L3660" s="290"/>
      <c r="M3660" s="291"/>
      <c r="N3660" s="292"/>
      <c r="O3660" s="292"/>
      <c r="P3660" s="292"/>
      <c r="Q3660" s="292"/>
      <c r="R3660" s="292"/>
      <c r="S3660" s="292"/>
      <c r="T3660" s="293"/>
      <c r="U3660" s="16"/>
      <c r="V3660" s="16"/>
      <c r="W3660" s="16"/>
      <c r="X3660" s="16"/>
      <c r="Y3660" s="16"/>
      <c r="Z3660" s="16"/>
      <c r="AA3660" s="16"/>
      <c r="AB3660" s="16"/>
      <c r="AC3660" s="16"/>
      <c r="AD3660" s="16"/>
      <c r="AE3660" s="16"/>
      <c r="AT3660" s="294" t="s">
        <v>364</v>
      </c>
      <c r="AU3660" s="294" t="s">
        <v>90</v>
      </c>
      <c r="AV3660" s="16" t="s">
        <v>227</v>
      </c>
      <c r="AW3660" s="16" t="s">
        <v>36</v>
      </c>
      <c r="AX3660" s="16" t="s">
        <v>81</v>
      </c>
      <c r="AY3660" s="294" t="s">
        <v>215</v>
      </c>
    </row>
    <row r="3661" s="13" customFormat="1">
      <c r="A3661" s="13"/>
      <c r="B3661" s="252"/>
      <c r="C3661" s="253"/>
      <c r="D3661" s="233" t="s">
        <v>364</v>
      </c>
      <c r="E3661" s="254" t="s">
        <v>1</v>
      </c>
      <c r="F3661" s="255" t="s">
        <v>3627</v>
      </c>
      <c r="G3661" s="253"/>
      <c r="H3661" s="254" t="s">
        <v>1</v>
      </c>
      <c r="I3661" s="256"/>
      <c r="J3661" s="253"/>
      <c r="K3661" s="253"/>
      <c r="L3661" s="257"/>
      <c r="M3661" s="258"/>
      <c r="N3661" s="259"/>
      <c r="O3661" s="259"/>
      <c r="P3661" s="259"/>
      <c r="Q3661" s="259"/>
      <c r="R3661" s="259"/>
      <c r="S3661" s="259"/>
      <c r="T3661" s="260"/>
      <c r="U3661" s="13"/>
      <c r="V3661" s="13"/>
      <c r="W3661" s="13"/>
      <c r="X3661" s="13"/>
      <c r="Y3661" s="13"/>
      <c r="Z3661" s="13"/>
      <c r="AA3661" s="13"/>
      <c r="AB3661" s="13"/>
      <c r="AC3661" s="13"/>
      <c r="AD3661" s="13"/>
      <c r="AE3661" s="13"/>
      <c r="AT3661" s="261" t="s">
        <v>364</v>
      </c>
      <c r="AU3661" s="261" t="s">
        <v>90</v>
      </c>
      <c r="AV3661" s="13" t="s">
        <v>88</v>
      </c>
      <c r="AW3661" s="13" t="s">
        <v>36</v>
      </c>
      <c r="AX3661" s="13" t="s">
        <v>81</v>
      </c>
      <c r="AY3661" s="261" t="s">
        <v>215</v>
      </c>
    </row>
    <row r="3662" s="13" customFormat="1">
      <c r="A3662" s="13"/>
      <c r="B3662" s="252"/>
      <c r="C3662" s="253"/>
      <c r="D3662" s="233" t="s">
        <v>364</v>
      </c>
      <c r="E3662" s="254" t="s">
        <v>1</v>
      </c>
      <c r="F3662" s="255" t="s">
        <v>1479</v>
      </c>
      <c r="G3662" s="253"/>
      <c r="H3662" s="254" t="s">
        <v>1</v>
      </c>
      <c r="I3662" s="256"/>
      <c r="J3662" s="253"/>
      <c r="K3662" s="253"/>
      <c r="L3662" s="257"/>
      <c r="M3662" s="258"/>
      <c r="N3662" s="259"/>
      <c r="O3662" s="259"/>
      <c r="P3662" s="259"/>
      <c r="Q3662" s="259"/>
      <c r="R3662" s="259"/>
      <c r="S3662" s="259"/>
      <c r="T3662" s="260"/>
      <c r="U3662" s="13"/>
      <c r="V3662" s="13"/>
      <c r="W3662" s="13"/>
      <c r="X3662" s="13"/>
      <c r="Y3662" s="13"/>
      <c r="Z3662" s="13"/>
      <c r="AA3662" s="13"/>
      <c r="AB3662" s="13"/>
      <c r="AC3662" s="13"/>
      <c r="AD3662" s="13"/>
      <c r="AE3662" s="13"/>
      <c r="AT3662" s="261" t="s">
        <v>364</v>
      </c>
      <c r="AU3662" s="261" t="s">
        <v>90</v>
      </c>
      <c r="AV3662" s="13" t="s">
        <v>88</v>
      </c>
      <c r="AW3662" s="13" t="s">
        <v>36</v>
      </c>
      <c r="AX3662" s="13" t="s">
        <v>81</v>
      </c>
      <c r="AY3662" s="261" t="s">
        <v>215</v>
      </c>
    </row>
    <row r="3663" s="14" customFormat="1">
      <c r="A3663" s="14"/>
      <c r="B3663" s="262"/>
      <c r="C3663" s="263"/>
      <c r="D3663" s="233" t="s">
        <v>364</v>
      </c>
      <c r="E3663" s="264" t="s">
        <v>1</v>
      </c>
      <c r="F3663" s="265" t="s">
        <v>3628</v>
      </c>
      <c r="G3663" s="263"/>
      <c r="H3663" s="266">
        <v>13.5</v>
      </c>
      <c r="I3663" s="267"/>
      <c r="J3663" s="263"/>
      <c r="K3663" s="263"/>
      <c r="L3663" s="268"/>
      <c r="M3663" s="269"/>
      <c r="N3663" s="270"/>
      <c r="O3663" s="270"/>
      <c r="P3663" s="270"/>
      <c r="Q3663" s="270"/>
      <c r="R3663" s="270"/>
      <c r="S3663" s="270"/>
      <c r="T3663" s="271"/>
      <c r="U3663" s="14"/>
      <c r="V3663" s="14"/>
      <c r="W3663" s="14"/>
      <c r="X3663" s="14"/>
      <c r="Y3663" s="14"/>
      <c r="Z3663" s="14"/>
      <c r="AA3663" s="14"/>
      <c r="AB3663" s="14"/>
      <c r="AC3663" s="14"/>
      <c r="AD3663" s="14"/>
      <c r="AE3663" s="14"/>
      <c r="AT3663" s="272" t="s">
        <v>364</v>
      </c>
      <c r="AU3663" s="272" t="s">
        <v>90</v>
      </c>
      <c r="AV3663" s="14" t="s">
        <v>90</v>
      </c>
      <c r="AW3663" s="14" t="s">
        <v>36</v>
      </c>
      <c r="AX3663" s="14" t="s">
        <v>81</v>
      </c>
      <c r="AY3663" s="272" t="s">
        <v>215</v>
      </c>
    </row>
    <row r="3664" s="14" customFormat="1">
      <c r="A3664" s="14"/>
      <c r="B3664" s="262"/>
      <c r="C3664" s="263"/>
      <c r="D3664" s="233" t="s">
        <v>364</v>
      </c>
      <c r="E3664" s="264" t="s">
        <v>1</v>
      </c>
      <c r="F3664" s="265" t="s">
        <v>3629</v>
      </c>
      <c r="G3664" s="263"/>
      <c r="H3664" s="266">
        <v>-1.5</v>
      </c>
      <c r="I3664" s="267"/>
      <c r="J3664" s="263"/>
      <c r="K3664" s="263"/>
      <c r="L3664" s="268"/>
      <c r="M3664" s="269"/>
      <c r="N3664" s="270"/>
      <c r="O3664" s="270"/>
      <c r="P3664" s="270"/>
      <c r="Q3664" s="270"/>
      <c r="R3664" s="270"/>
      <c r="S3664" s="270"/>
      <c r="T3664" s="271"/>
      <c r="U3664" s="14"/>
      <c r="V3664" s="14"/>
      <c r="W3664" s="14"/>
      <c r="X3664" s="14"/>
      <c r="Y3664" s="14"/>
      <c r="Z3664" s="14"/>
      <c r="AA3664" s="14"/>
      <c r="AB3664" s="14"/>
      <c r="AC3664" s="14"/>
      <c r="AD3664" s="14"/>
      <c r="AE3664" s="14"/>
      <c r="AT3664" s="272" t="s">
        <v>364</v>
      </c>
      <c r="AU3664" s="272" t="s">
        <v>90</v>
      </c>
      <c r="AV3664" s="14" t="s">
        <v>90</v>
      </c>
      <c r="AW3664" s="14" t="s">
        <v>36</v>
      </c>
      <c r="AX3664" s="14" t="s">
        <v>81</v>
      </c>
      <c r="AY3664" s="272" t="s">
        <v>215</v>
      </c>
    </row>
    <row r="3665" s="13" customFormat="1">
      <c r="A3665" s="13"/>
      <c r="B3665" s="252"/>
      <c r="C3665" s="253"/>
      <c r="D3665" s="233" t="s">
        <v>364</v>
      </c>
      <c r="E3665" s="254" t="s">
        <v>1</v>
      </c>
      <c r="F3665" s="255" t="s">
        <v>1392</v>
      </c>
      <c r="G3665" s="253"/>
      <c r="H3665" s="254" t="s">
        <v>1</v>
      </c>
      <c r="I3665" s="256"/>
      <c r="J3665" s="253"/>
      <c r="K3665" s="253"/>
      <c r="L3665" s="257"/>
      <c r="M3665" s="258"/>
      <c r="N3665" s="259"/>
      <c r="O3665" s="259"/>
      <c r="P3665" s="259"/>
      <c r="Q3665" s="259"/>
      <c r="R3665" s="259"/>
      <c r="S3665" s="259"/>
      <c r="T3665" s="260"/>
      <c r="U3665" s="13"/>
      <c r="V3665" s="13"/>
      <c r="W3665" s="13"/>
      <c r="X3665" s="13"/>
      <c r="Y3665" s="13"/>
      <c r="Z3665" s="13"/>
      <c r="AA3665" s="13"/>
      <c r="AB3665" s="13"/>
      <c r="AC3665" s="13"/>
      <c r="AD3665" s="13"/>
      <c r="AE3665" s="13"/>
      <c r="AT3665" s="261" t="s">
        <v>364</v>
      </c>
      <c r="AU3665" s="261" t="s">
        <v>90</v>
      </c>
      <c r="AV3665" s="13" t="s">
        <v>88</v>
      </c>
      <c r="AW3665" s="13" t="s">
        <v>36</v>
      </c>
      <c r="AX3665" s="13" t="s">
        <v>81</v>
      </c>
      <c r="AY3665" s="261" t="s">
        <v>215</v>
      </c>
    </row>
    <row r="3666" s="14" customFormat="1">
      <c r="A3666" s="14"/>
      <c r="B3666" s="262"/>
      <c r="C3666" s="263"/>
      <c r="D3666" s="233" t="s">
        <v>364</v>
      </c>
      <c r="E3666" s="264" t="s">
        <v>1</v>
      </c>
      <c r="F3666" s="265" t="s">
        <v>1970</v>
      </c>
      <c r="G3666" s="263"/>
      <c r="H3666" s="266">
        <v>27.899999999999999</v>
      </c>
      <c r="I3666" s="267"/>
      <c r="J3666" s="263"/>
      <c r="K3666" s="263"/>
      <c r="L3666" s="268"/>
      <c r="M3666" s="269"/>
      <c r="N3666" s="270"/>
      <c r="O3666" s="270"/>
      <c r="P3666" s="270"/>
      <c r="Q3666" s="270"/>
      <c r="R3666" s="270"/>
      <c r="S3666" s="270"/>
      <c r="T3666" s="271"/>
      <c r="U3666" s="14"/>
      <c r="V3666" s="14"/>
      <c r="W3666" s="14"/>
      <c r="X3666" s="14"/>
      <c r="Y3666" s="14"/>
      <c r="Z3666" s="14"/>
      <c r="AA3666" s="14"/>
      <c r="AB3666" s="14"/>
      <c r="AC3666" s="14"/>
      <c r="AD3666" s="14"/>
      <c r="AE3666" s="14"/>
      <c r="AT3666" s="272" t="s">
        <v>364</v>
      </c>
      <c r="AU3666" s="272" t="s">
        <v>90</v>
      </c>
      <c r="AV3666" s="14" t="s">
        <v>90</v>
      </c>
      <c r="AW3666" s="14" t="s">
        <v>36</v>
      </c>
      <c r="AX3666" s="14" t="s">
        <v>81</v>
      </c>
      <c r="AY3666" s="272" t="s">
        <v>215</v>
      </c>
    </row>
    <row r="3667" s="14" customFormat="1">
      <c r="A3667" s="14"/>
      <c r="B3667" s="262"/>
      <c r="C3667" s="263"/>
      <c r="D3667" s="233" t="s">
        <v>364</v>
      </c>
      <c r="E3667" s="264" t="s">
        <v>1</v>
      </c>
      <c r="F3667" s="265" t="s">
        <v>3630</v>
      </c>
      <c r="G3667" s="263"/>
      <c r="H3667" s="266">
        <v>-2.3999999999999999</v>
      </c>
      <c r="I3667" s="267"/>
      <c r="J3667" s="263"/>
      <c r="K3667" s="263"/>
      <c r="L3667" s="268"/>
      <c r="M3667" s="269"/>
      <c r="N3667" s="270"/>
      <c r="O3667" s="270"/>
      <c r="P3667" s="270"/>
      <c r="Q3667" s="270"/>
      <c r="R3667" s="270"/>
      <c r="S3667" s="270"/>
      <c r="T3667" s="271"/>
      <c r="U3667" s="14"/>
      <c r="V3667" s="14"/>
      <c r="W3667" s="14"/>
      <c r="X3667" s="14"/>
      <c r="Y3667" s="14"/>
      <c r="Z3667" s="14"/>
      <c r="AA3667" s="14"/>
      <c r="AB3667" s="14"/>
      <c r="AC3667" s="14"/>
      <c r="AD3667" s="14"/>
      <c r="AE3667" s="14"/>
      <c r="AT3667" s="272" t="s">
        <v>364</v>
      </c>
      <c r="AU3667" s="272" t="s">
        <v>90</v>
      </c>
      <c r="AV3667" s="14" t="s">
        <v>90</v>
      </c>
      <c r="AW3667" s="14" t="s">
        <v>36</v>
      </c>
      <c r="AX3667" s="14" t="s">
        <v>81</v>
      </c>
      <c r="AY3667" s="272" t="s">
        <v>215</v>
      </c>
    </row>
    <row r="3668" s="14" customFormat="1">
      <c r="A3668" s="14"/>
      <c r="B3668" s="262"/>
      <c r="C3668" s="263"/>
      <c r="D3668" s="233" t="s">
        <v>364</v>
      </c>
      <c r="E3668" s="264" t="s">
        <v>1</v>
      </c>
      <c r="F3668" s="265" t="s">
        <v>3631</v>
      </c>
      <c r="G3668" s="263"/>
      <c r="H3668" s="266">
        <v>-2.2999999999999998</v>
      </c>
      <c r="I3668" s="267"/>
      <c r="J3668" s="263"/>
      <c r="K3668" s="263"/>
      <c r="L3668" s="268"/>
      <c r="M3668" s="269"/>
      <c r="N3668" s="270"/>
      <c r="O3668" s="270"/>
      <c r="P3668" s="270"/>
      <c r="Q3668" s="270"/>
      <c r="R3668" s="270"/>
      <c r="S3668" s="270"/>
      <c r="T3668" s="271"/>
      <c r="U3668" s="14"/>
      <c r="V3668" s="14"/>
      <c r="W3668" s="14"/>
      <c r="X3668" s="14"/>
      <c r="Y3668" s="14"/>
      <c r="Z3668" s="14"/>
      <c r="AA3668" s="14"/>
      <c r="AB3668" s="14"/>
      <c r="AC3668" s="14"/>
      <c r="AD3668" s="14"/>
      <c r="AE3668" s="14"/>
      <c r="AT3668" s="272" t="s">
        <v>364</v>
      </c>
      <c r="AU3668" s="272" t="s">
        <v>90</v>
      </c>
      <c r="AV3668" s="14" t="s">
        <v>90</v>
      </c>
      <c r="AW3668" s="14" t="s">
        <v>36</v>
      </c>
      <c r="AX3668" s="14" t="s">
        <v>81</v>
      </c>
      <c r="AY3668" s="272" t="s">
        <v>215</v>
      </c>
    </row>
    <row r="3669" s="14" customFormat="1">
      <c r="A3669" s="14"/>
      <c r="B3669" s="262"/>
      <c r="C3669" s="263"/>
      <c r="D3669" s="233" t="s">
        <v>364</v>
      </c>
      <c r="E3669" s="264" t="s">
        <v>1</v>
      </c>
      <c r="F3669" s="265" t="s">
        <v>1971</v>
      </c>
      <c r="G3669" s="263"/>
      <c r="H3669" s="266">
        <v>-2.7000000000000002</v>
      </c>
      <c r="I3669" s="267"/>
      <c r="J3669" s="263"/>
      <c r="K3669" s="263"/>
      <c r="L3669" s="268"/>
      <c r="M3669" s="269"/>
      <c r="N3669" s="270"/>
      <c r="O3669" s="270"/>
      <c r="P3669" s="270"/>
      <c r="Q3669" s="270"/>
      <c r="R3669" s="270"/>
      <c r="S3669" s="270"/>
      <c r="T3669" s="271"/>
      <c r="U3669" s="14"/>
      <c r="V3669" s="14"/>
      <c r="W3669" s="14"/>
      <c r="X3669" s="14"/>
      <c r="Y3669" s="14"/>
      <c r="Z3669" s="14"/>
      <c r="AA3669" s="14"/>
      <c r="AB3669" s="14"/>
      <c r="AC3669" s="14"/>
      <c r="AD3669" s="14"/>
      <c r="AE3669" s="14"/>
      <c r="AT3669" s="272" t="s">
        <v>364</v>
      </c>
      <c r="AU3669" s="272" t="s">
        <v>90</v>
      </c>
      <c r="AV3669" s="14" t="s">
        <v>90</v>
      </c>
      <c r="AW3669" s="14" t="s">
        <v>36</v>
      </c>
      <c r="AX3669" s="14" t="s">
        <v>81</v>
      </c>
      <c r="AY3669" s="272" t="s">
        <v>215</v>
      </c>
    </row>
    <row r="3670" s="13" customFormat="1">
      <c r="A3670" s="13"/>
      <c r="B3670" s="252"/>
      <c r="C3670" s="253"/>
      <c r="D3670" s="233" t="s">
        <v>364</v>
      </c>
      <c r="E3670" s="254" t="s">
        <v>1</v>
      </c>
      <c r="F3670" s="255" t="s">
        <v>1394</v>
      </c>
      <c r="G3670" s="253"/>
      <c r="H3670" s="254" t="s">
        <v>1</v>
      </c>
      <c r="I3670" s="256"/>
      <c r="J3670" s="253"/>
      <c r="K3670" s="253"/>
      <c r="L3670" s="257"/>
      <c r="M3670" s="258"/>
      <c r="N3670" s="259"/>
      <c r="O3670" s="259"/>
      <c r="P3670" s="259"/>
      <c r="Q3670" s="259"/>
      <c r="R3670" s="259"/>
      <c r="S3670" s="259"/>
      <c r="T3670" s="260"/>
      <c r="U3670" s="13"/>
      <c r="V3670" s="13"/>
      <c r="W3670" s="13"/>
      <c r="X3670" s="13"/>
      <c r="Y3670" s="13"/>
      <c r="Z3670" s="13"/>
      <c r="AA3670" s="13"/>
      <c r="AB3670" s="13"/>
      <c r="AC3670" s="13"/>
      <c r="AD3670" s="13"/>
      <c r="AE3670" s="13"/>
      <c r="AT3670" s="261" t="s">
        <v>364</v>
      </c>
      <c r="AU3670" s="261" t="s">
        <v>90</v>
      </c>
      <c r="AV3670" s="13" t="s">
        <v>88</v>
      </c>
      <c r="AW3670" s="13" t="s">
        <v>36</v>
      </c>
      <c r="AX3670" s="13" t="s">
        <v>81</v>
      </c>
      <c r="AY3670" s="261" t="s">
        <v>215</v>
      </c>
    </row>
    <row r="3671" s="14" customFormat="1">
      <c r="A3671" s="14"/>
      <c r="B3671" s="262"/>
      <c r="C3671" s="263"/>
      <c r="D3671" s="233" t="s">
        <v>364</v>
      </c>
      <c r="E3671" s="264" t="s">
        <v>1</v>
      </c>
      <c r="F3671" s="265" t="s">
        <v>1972</v>
      </c>
      <c r="G3671" s="263"/>
      <c r="H3671" s="266">
        <v>28</v>
      </c>
      <c r="I3671" s="267"/>
      <c r="J3671" s="263"/>
      <c r="K3671" s="263"/>
      <c r="L3671" s="268"/>
      <c r="M3671" s="269"/>
      <c r="N3671" s="270"/>
      <c r="O3671" s="270"/>
      <c r="P3671" s="270"/>
      <c r="Q3671" s="270"/>
      <c r="R3671" s="270"/>
      <c r="S3671" s="270"/>
      <c r="T3671" s="271"/>
      <c r="U3671" s="14"/>
      <c r="V3671" s="14"/>
      <c r="W3671" s="14"/>
      <c r="X3671" s="14"/>
      <c r="Y3671" s="14"/>
      <c r="Z3671" s="14"/>
      <c r="AA3671" s="14"/>
      <c r="AB3671" s="14"/>
      <c r="AC3671" s="14"/>
      <c r="AD3671" s="14"/>
      <c r="AE3671" s="14"/>
      <c r="AT3671" s="272" t="s">
        <v>364</v>
      </c>
      <c r="AU3671" s="272" t="s">
        <v>90</v>
      </c>
      <c r="AV3671" s="14" t="s">
        <v>90</v>
      </c>
      <c r="AW3671" s="14" t="s">
        <v>36</v>
      </c>
      <c r="AX3671" s="14" t="s">
        <v>81</v>
      </c>
      <c r="AY3671" s="272" t="s">
        <v>215</v>
      </c>
    </row>
    <row r="3672" s="14" customFormat="1">
      <c r="A3672" s="14"/>
      <c r="B3672" s="262"/>
      <c r="C3672" s="263"/>
      <c r="D3672" s="233" t="s">
        <v>364</v>
      </c>
      <c r="E3672" s="264" t="s">
        <v>1</v>
      </c>
      <c r="F3672" s="265" t="s">
        <v>3632</v>
      </c>
      <c r="G3672" s="263"/>
      <c r="H3672" s="266">
        <v>-4</v>
      </c>
      <c r="I3672" s="267"/>
      <c r="J3672" s="263"/>
      <c r="K3672" s="263"/>
      <c r="L3672" s="268"/>
      <c r="M3672" s="269"/>
      <c r="N3672" s="270"/>
      <c r="O3672" s="270"/>
      <c r="P3672" s="270"/>
      <c r="Q3672" s="270"/>
      <c r="R3672" s="270"/>
      <c r="S3672" s="270"/>
      <c r="T3672" s="271"/>
      <c r="U3672" s="14"/>
      <c r="V3672" s="14"/>
      <c r="W3672" s="14"/>
      <c r="X3672" s="14"/>
      <c r="Y3672" s="14"/>
      <c r="Z3672" s="14"/>
      <c r="AA3672" s="14"/>
      <c r="AB3672" s="14"/>
      <c r="AC3672" s="14"/>
      <c r="AD3672" s="14"/>
      <c r="AE3672" s="14"/>
      <c r="AT3672" s="272" t="s">
        <v>364</v>
      </c>
      <c r="AU3672" s="272" t="s">
        <v>90</v>
      </c>
      <c r="AV3672" s="14" t="s">
        <v>90</v>
      </c>
      <c r="AW3672" s="14" t="s">
        <v>36</v>
      </c>
      <c r="AX3672" s="14" t="s">
        <v>81</v>
      </c>
      <c r="AY3672" s="272" t="s">
        <v>215</v>
      </c>
    </row>
    <row r="3673" s="14" customFormat="1">
      <c r="A3673" s="14"/>
      <c r="B3673" s="262"/>
      <c r="C3673" s="263"/>
      <c r="D3673" s="233" t="s">
        <v>364</v>
      </c>
      <c r="E3673" s="264" t="s">
        <v>1</v>
      </c>
      <c r="F3673" s="265" t="s">
        <v>3633</v>
      </c>
      <c r="G3673" s="263"/>
      <c r="H3673" s="266">
        <v>-0.5</v>
      </c>
      <c r="I3673" s="267"/>
      <c r="J3673" s="263"/>
      <c r="K3673" s="263"/>
      <c r="L3673" s="268"/>
      <c r="M3673" s="269"/>
      <c r="N3673" s="270"/>
      <c r="O3673" s="270"/>
      <c r="P3673" s="270"/>
      <c r="Q3673" s="270"/>
      <c r="R3673" s="270"/>
      <c r="S3673" s="270"/>
      <c r="T3673" s="271"/>
      <c r="U3673" s="14"/>
      <c r="V3673" s="14"/>
      <c r="W3673" s="14"/>
      <c r="X3673" s="14"/>
      <c r="Y3673" s="14"/>
      <c r="Z3673" s="14"/>
      <c r="AA3673" s="14"/>
      <c r="AB3673" s="14"/>
      <c r="AC3673" s="14"/>
      <c r="AD3673" s="14"/>
      <c r="AE3673" s="14"/>
      <c r="AT3673" s="272" t="s">
        <v>364</v>
      </c>
      <c r="AU3673" s="272" t="s">
        <v>90</v>
      </c>
      <c r="AV3673" s="14" t="s">
        <v>90</v>
      </c>
      <c r="AW3673" s="14" t="s">
        <v>36</v>
      </c>
      <c r="AX3673" s="14" t="s">
        <v>81</v>
      </c>
      <c r="AY3673" s="272" t="s">
        <v>215</v>
      </c>
    </row>
    <row r="3674" s="13" customFormat="1">
      <c r="A3674" s="13"/>
      <c r="B3674" s="252"/>
      <c r="C3674" s="253"/>
      <c r="D3674" s="233" t="s">
        <v>364</v>
      </c>
      <c r="E3674" s="254" t="s">
        <v>1</v>
      </c>
      <c r="F3674" s="255" t="s">
        <v>1396</v>
      </c>
      <c r="G3674" s="253"/>
      <c r="H3674" s="254" t="s">
        <v>1</v>
      </c>
      <c r="I3674" s="256"/>
      <c r="J3674" s="253"/>
      <c r="K3674" s="253"/>
      <c r="L3674" s="257"/>
      <c r="M3674" s="258"/>
      <c r="N3674" s="259"/>
      <c r="O3674" s="259"/>
      <c r="P3674" s="259"/>
      <c r="Q3674" s="259"/>
      <c r="R3674" s="259"/>
      <c r="S3674" s="259"/>
      <c r="T3674" s="260"/>
      <c r="U3674" s="13"/>
      <c r="V3674" s="13"/>
      <c r="W3674" s="13"/>
      <c r="X3674" s="13"/>
      <c r="Y3674" s="13"/>
      <c r="Z3674" s="13"/>
      <c r="AA3674" s="13"/>
      <c r="AB3674" s="13"/>
      <c r="AC3674" s="13"/>
      <c r="AD3674" s="13"/>
      <c r="AE3674" s="13"/>
      <c r="AT3674" s="261" t="s">
        <v>364</v>
      </c>
      <c r="AU3674" s="261" t="s">
        <v>90</v>
      </c>
      <c r="AV3674" s="13" t="s">
        <v>88</v>
      </c>
      <c r="AW3674" s="13" t="s">
        <v>36</v>
      </c>
      <c r="AX3674" s="13" t="s">
        <v>81</v>
      </c>
      <c r="AY3674" s="261" t="s">
        <v>215</v>
      </c>
    </row>
    <row r="3675" s="14" customFormat="1">
      <c r="A3675" s="14"/>
      <c r="B3675" s="262"/>
      <c r="C3675" s="263"/>
      <c r="D3675" s="233" t="s">
        <v>364</v>
      </c>
      <c r="E3675" s="264" t="s">
        <v>1</v>
      </c>
      <c r="F3675" s="265" t="s">
        <v>1972</v>
      </c>
      <c r="G3675" s="263"/>
      <c r="H3675" s="266">
        <v>28</v>
      </c>
      <c r="I3675" s="267"/>
      <c r="J3675" s="263"/>
      <c r="K3675" s="263"/>
      <c r="L3675" s="268"/>
      <c r="M3675" s="269"/>
      <c r="N3675" s="270"/>
      <c r="O3675" s="270"/>
      <c r="P3675" s="270"/>
      <c r="Q3675" s="270"/>
      <c r="R3675" s="270"/>
      <c r="S3675" s="270"/>
      <c r="T3675" s="271"/>
      <c r="U3675" s="14"/>
      <c r="V3675" s="14"/>
      <c r="W3675" s="14"/>
      <c r="X3675" s="14"/>
      <c r="Y3675" s="14"/>
      <c r="Z3675" s="14"/>
      <c r="AA3675" s="14"/>
      <c r="AB3675" s="14"/>
      <c r="AC3675" s="14"/>
      <c r="AD3675" s="14"/>
      <c r="AE3675" s="14"/>
      <c r="AT3675" s="272" t="s">
        <v>364</v>
      </c>
      <c r="AU3675" s="272" t="s">
        <v>90</v>
      </c>
      <c r="AV3675" s="14" t="s">
        <v>90</v>
      </c>
      <c r="AW3675" s="14" t="s">
        <v>36</v>
      </c>
      <c r="AX3675" s="14" t="s">
        <v>81</v>
      </c>
      <c r="AY3675" s="272" t="s">
        <v>215</v>
      </c>
    </row>
    <row r="3676" s="14" customFormat="1">
      <c r="A3676" s="14"/>
      <c r="B3676" s="262"/>
      <c r="C3676" s="263"/>
      <c r="D3676" s="233" t="s">
        <v>364</v>
      </c>
      <c r="E3676" s="264" t="s">
        <v>1</v>
      </c>
      <c r="F3676" s="265" t="s">
        <v>3634</v>
      </c>
      <c r="G3676" s="263"/>
      <c r="H3676" s="266">
        <v>-3.3999999999999999</v>
      </c>
      <c r="I3676" s="267"/>
      <c r="J3676" s="263"/>
      <c r="K3676" s="263"/>
      <c r="L3676" s="268"/>
      <c r="M3676" s="269"/>
      <c r="N3676" s="270"/>
      <c r="O3676" s="270"/>
      <c r="P3676" s="270"/>
      <c r="Q3676" s="270"/>
      <c r="R3676" s="270"/>
      <c r="S3676" s="270"/>
      <c r="T3676" s="271"/>
      <c r="U3676" s="14"/>
      <c r="V3676" s="14"/>
      <c r="W3676" s="14"/>
      <c r="X3676" s="14"/>
      <c r="Y3676" s="14"/>
      <c r="Z3676" s="14"/>
      <c r="AA3676" s="14"/>
      <c r="AB3676" s="14"/>
      <c r="AC3676" s="14"/>
      <c r="AD3676" s="14"/>
      <c r="AE3676" s="14"/>
      <c r="AT3676" s="272" t="s">
        <v>364</v>
      </c>
      <c r="AU3676" s="272" t="s">
        <v>90</v>
      </c>
      <c r="AV3676" s="14" t="s">
        <v>90</v>
      </c>
      <c r="AW3676" s="14" t="s">
        <v>36</v>
      </c>
      <c r="AX3676" s="14" t="s">
        <v>81</v>
      </c>
      <c r="AY3676" s="272" t="s">
        <v>215</v>
      </c>
    </row>
    <row r="3677" s="14" customFormat="1">
      <c r="A3677" s="14"/>
      <c r="B3677" s="262"/>
      <c r="C3677" s="263"/>
      <c r="D3677" s="233" t="s">
        <v>364</v>
      </c>
      <c r="E3677" s="264" t="s">
        <v>1</v>
      </c>
      <c r="F3677" s="265" t="s">
        <v>3633</v>
      </c>
      <c r="G3677" s="263"/>
      <c r="H3677" s="266">
        <v>-0.5</v>
      </c>
      <c r="I3677" s="267"/>
      <c r="J3677" s="263"/>
      <c r="K3677" s="263"/>
      <c r="L3677" s="268"/>
      <c r="M3677" s="269"/>
      <c r="N3677" s="270"/>
      <c r="O3677" s="270"/>
      <c r="P3677" s="270"/>
      <c r="Q3677" s="270"/>
      <c r="R3677" s="270"/>
      <c r="S3677" s="270"/>
      <c r="T3677" s="271"/>
      <c r="U3677" s="14"/>
      <c r="V3677" s="14"/>
      <c r="W3677" s="14"/>
      <c r="X3677" s="14"/>
      <c r="Y3677" s="14"/>
      <c r="Z3677" s="14"/>
      <c r="AA3677" s="14"/>
      <c r="AB3677" s="14"/>
      <c r="AC3677" s="14"/>
      <c r="AD3677" s="14"/>
      <c r="AE3677" s="14"/>
      <c r="AT3677" s="272" t="s">
        <v>364</v>
      </c>
      <c r="AU3677" s="272" t="s">
        <v>90</v>
      </c>
      <c r="AV3677" s="14" t="s">
        <v>90</v>
      </c>
      <c r="AW3677" s="14" t="s">
        <v>36</v>
      </c>
      <c r="AX3677" s="14" t="s">
        <v>81</v>
      </c>
      <c r="AY3677" s="272" t="s">
        <v>215</v>
      </c>
    </row>
    <row r="3678" s="14" customFormat="1">
      <c r="A3678" s="14"/>
      <c r="B3678" s="262"/>
      <c r="C3678" s="263"/>
      <c r="D3678" s="233" t="s">
        <v>364</v>
      </c>
      <c r="E3678" s="264" t="s">
        <v>1</v>
      </c>
      <c r="F3678" s="265" t="s">
        <v>1971</v>
      </c>
      <c r="G3678" s="263"/>
      <c r="H3678" s="266">
        <v>-2.7000000000000002</v>
      </c>
      <c r="I3678" s="267"/>
      <c r="J3678" s="263"/>
      <c r="K3678" s="263"/>
      <c r="L3678" s="268"/>
      <c r="M3678" s="269"/>
      <c r="N3678" s="270"/>
      <c r="O3678" s="270"/>
      <c r="P3678" s="270"/>
      <c r="Q3678" s="270"/>
      <c r="R3678" s="270"/>
      <c r="S3678" s="270"/>
      <c r="T3678" s="271"/>
      <c r="U3678" s="14"/>
      <c r="V3678" s="14"/>
      <c r="W3678" s="14"/>
      <c r="X3678" s="14"/>
      <c r="Y3678" s="14"/>
      <c r="Z3678" s="14"/>
      <c r="AA3678" s="14"/>
      <c r="AB3678" s="14"/>
      <c r="AC3678" s="14"/>
      <c r="AD3678" s="14"/>
      <c r="AE3678" s="14"/>
      <c r="AT3678" s="272" t="s">
        <v>364</v>
      </c>
      <c r="AU3678" s="272" t="s">
        <v>90</v>
      </c>
      <c r="AV3678" s="14" t="s">
        <v>90</v>
      </c>
      <c r="AW3678" s="14" t="s">
        <v>36</v>
      </c>
      <c r="AX3678" s="14" t="s">
        <v>81</v>
      </c>
      <c r="AY3678" s="272" t="s">
        <v>215</v>
      </c>
    </row>
    <row r="3679" s="13" customFormat="1">
      <c r="A3679" s="13"/>
      <c r="B3679" s="252"/>
      <c r="C3679" s="253"/>
      <c r="D3679" s="233" t="s">
        <v>364</v>
      </c>
      <c r="E3679" s="254" t="s">
        <v>1</v>
      </c>
      <c r="F3679" s="255" t="s">
        <v>1397</v>
      </c>
      <c r="G3679" s="253"/>
      <c r="H3679" s="254" t="s">
        <v>1</v>
      </c>
      <c r="I3679" s="256"/>
      <c r="J3679" s="253"/>
      <c r="K3679" s="253"/>
      <c r="L3679" s="257"/>
      <c r="M3679" s="258"/>
      <c r="N3679" s="259"/>
      <c r="O3679" s="259"/>
      <c r="P3679" s="259"/>
      <c r="Q3679" s="259"/>
      <c r="R3679" s="259"/>
      <c r="S3679" s="259"/>
      <c r="T3679" s="260"/>
      <c r="U3679" s="13"/>
      <c r="V3679" s="13"/>
      <c r="W3679" s="13"/>
      <c r="X3679" s="13"/>
      <c r="Y3679" s="13"/>
      <c r="Z3679" s="13"/>
      <c r="AA3679" s="13"/>
      <c r="AB3679" s="13"/>
      <c r="AC3679" s="13"/>
      <c r="AD3679" s="13"/>
      <c r="AE3679" s="13"/>
      <c r="AT3679" s="261" t="s">
        <v>364</v>
      </c>
      <c r="AU3679" s="261" t="s">
        <v>90</v>
      </c>
      <c r="AV3679" s="13" t="s">
        <v>88</v>
      </c>
      <c r="AW3679" s="13" t="s">
        <v>36</v>
      </c>
      <c r="AX3679" s="13" t="s">
        <v>81</v>
      </c>
      <c r="AY3679" s="261" t="s">
        <v>215</v>
      </c>
    </row>
    <row r="3680" s="14" customFormat="1">
      <c r="A3680" s="14"/>
      <c r="B3680" s="262"/>
      <c r="C3680" s="263"/>
      <c r="D3680" s="233" t="s">
        <v>364</v>
      </c>
      <c r="E3680" s="264" t="s">
        <v>1</v>
      </c>
      <c r="F3680" s="265" t="s">
        <v>1970</v>
      </c>
      <c r="G3680" s="263"/>
      <c r="H3680" s="266">
        <v>27.899999999999999</v>
      </c>
      <c r="I3680" s="267"/>
      <c r="J3680" s="263"/>
      <c r="K3680" s="263"/>
      <c r="L3680" s="268"/>
      <c r="M3680" s="269"/>
      <c r="N3680" s="270"/>
      <c r="O3680" s="270"/>
      <c r="P3680" s="270"/>
      <c r="Q3680" s="270"/>
      <c r="R3680" s="270"/>
      <c r="S3680" s="270"/>
      <c r="T3680" s="271"/>
      <c r="U3680" s="14"/>
      <c r="V3680" s="14"/>
      <c r="W3680" s="14"/>
      <c r="X3680" s="14"/>
      <c r="Y3680" s="14"/>
      <c r="Z3680" s="14"/>
      <c r="AA3680" s="14"/>
      <c r="AB3680" s="14"/>
      <c r="AC3680" s="14"/>
      <c r="AD3680" s="14"/>
      <c r="AE3680" s="14"/>
      <c r="AT3680" s="272" t="s">
        <v>364</v>
      </c>
      <c r="AU3680" s="272" t="s">
        <v>90</v>
      </c>
      <c r="AV3680" s="14" t="s">
        <v>90</v>
      </c>
      <c r="AW3680" s="14" t="s">
        <v>36</v>
      </c>
      <c r="AX3680" s="14" t="s">
        <v>81</v>
      </c>
      <c r="AY3680" s="272" t="s">
        <v>215</v>
      </c>
    </row>
    <row r="3681" s="14" customFormat="1">
      <c r="A3681" s="14"/>
      <c r="B3681" s="262"/>
      <c r="C3681" s="263"/>
      <c r="D3681" s="233" t="s">
        <v>364</v>
      </c>
      <c r="E3681" s="264" t="s">
        <v>1</v>
      </c>
      <c r="F3681" s="265" t="s">
        <v>3635</v>
      </c>
      <c r="G3681" s="263"/>
      <c r="H3681" s="266">
        <v>-7.4000000000000004</v>
      </c>
      <c r="I3681" s="267"/>
      <c r="J3681" s="263"/>
      <c r="K3681" s="263"/>
      <c r="L3681" s="268"/>
      <c r="M3681" s="269"/>
      <c r="N3681" s="270"/>
      <c r="O3681" s="270"/>
      <c r="P3681" s="270"/>
      <c r="Q3681" s="270"/>
      <c r="R3681" s="270"/>
      <c r="S3681" s="270"/>
      <c r="T3681" s="271"/>
      <c r="U3681" s="14"/>
      <c r="V3681" s="14"/>
      <c r="W3681" s="14"/>
      <c r="X3681" s="14"/>
      <c r="Y3681" s="14"/>
      <c r="Z3681" s="14"/>
      <c r="AA3681" s="14"/>
      <c r="AB3681" s="14"/>
      <c r="AC3681" s="14"/>
      <c r="AD3681" s="14"/>
      <c r="AE3681" s="14"/>
      <c r="AT3681" s="272" t="s">
        <v>364</v>
      </c>
      <c r="AU3681" s="272" t="s">
        <v>90</v>
      </c>
      <c r="AV3681" s="14" t="s">
        <v>90</v>
      </c>
      <c r="AW3681" s="14" t="s">
        <v>36</v>
      </c>
      <c r="AX3681" s="14" t="s">
        <v>81</v>
      </c>
      <c r="AY3681" s="272" t="s">
        <v>215</v>
      </c>
    </row>
    <row r="3682" s="14" customFormat="1">
      <c r="A3682" s="14"/>
      <c r="B3682" s="262"/>
      <c r="C3682" s="263"/>
      <c r="D3682" s="233" t="s">
        <v>364</v>
      </c>
      <c r="E3682" s="264" t="s">
        <v>1</v>
      </c>
      <c r="F3682" s="265" t="s">
        <v>3633</v>
      </c>
      <c r="G3682" s="263"/>
      <c r="H3682" s="266">
        <v>-0.5</v>
      </c>
      <c r="I3682" s="267"/>
      <c r="J3682" s="263"/>
      <c r="K3682" s="263"/>
      <c r="L3682" s="268"/>
      <c r="M3682" s="269"/>
      <c r="N3682" s="270"/>
      <c r="O3682" s="270"/>
      <c r="P3682" s="270"/>
      <c r="Q3682" s="270"/>
      <c r="R3682" s="270"/>
      <c r="S3682" s="270"/>
      <c r="T3682" s="271"/>
      <c r="U3682" s="14"/>
      <c r="V3682" s="14"/>
      <c r="W3682" s="14"/>
      <c r="X3682" s="14"/>
      <c r="Y3682" s="14"/>
      <c r="Z3682" s="14"/>
      <c r="AA3682" s="14"/>
      <c r="AB3682" s="14"/>
      <c r="AC3682" s="14"/>
      <c r="AD3682" s="14"/>
      <c r="AE3682" s="14"/>
      <c r="AT3682" s="272" t="s">
        <v>364</v>
      </c>
      <c r="AU3682" s="272" t="s">
        <v>90</v>
      </c>
      <c r="AV3682" s="14" t="s">
        <v>90</v>
      </c>
      <c r="AW3682" s="14" t="s">
        <v>36</v>
      </c>
      <c r="AX3682" s="14" t="s">
        <v>81</v>
      </c>
      <c r="AY3682" s="272" t="s">
        <v>215</v>
      </c>
    </row>
    <row r="3683" s="14" customFormat="1">
      <c r="A3683" s="14"/>
      <c r="B3683" s="262"/>
      <c r="C3683" s="263"/>
      <c r="D3683" s="233" t="s">
        <v>364</v>
      </c>
      <c r="E3683" s="264" t="s">
        <v>1</v>
      </c>
      <c r="F3683" s="265" t="s">
        <v>1971</v>
      </c>
      <c r="G3683" s="263"/>
      <c r="H3683" s="266">
        <v>-2.7000000000000002</v>
      </c>
      <c r="I3683" s="267"/>
      <c r="J3683" s="263"/>
      <c r="K3683" s="263"/>
      <c r="L3683" s="268"/>
      <c r="M3683" s="269"/>
      <c r="N3683" s="270"/>
      <c r="O3683" s="270"/>
      <c r="P3683" s="270"/>
      <c r="Q3683" s="270"/>
      <c r="R3683" s="270"/>
      <c r="S3683" s="270"/>
      <c r="T3683" s="271"/>
      <c r="U3683" s="14"/>
      <c r="V3683" s="14"/>
      <c r="W3683" s="14"/>
      <c r="X3683" s="14"/>
      <c r="Y3683" s="14"/>
      <c r="Z3683" s="14"/>
      <c r="AA3683" s="14"/>
      <c r="AB3683" s="14"/>
      <c r="AC3683" s="14"/>
      <c r="AD3683" s="14"/>
      <c r="AE3683" s="14"/>
      <c r="AT3683" s="272" t="s">
        <v>364</v>
      </c>
      <c r="AU3683" s="272" t="s">
        <v>90</v>
      </c>
      <c r="AV3683" s="14" t="s">
        <v>90</v>
      </c>
      <c r="AW3683" s="14" t="s">
        <v>36</v>
      </c>
      <c r="AX3683" s="14" t="s">
        <v>81</v>
      </c>
      <c r="AY3683" s="272" t="s">
        <v>215</v>
      </c>
    </row>
    <row r="3684" s="13" customFormat="1">
      <c r="A3684" s="13"/>
      <c r="B3684" s="252"/>
      <c r="C3684" s="253"/>
      <c r="D3684" s="233" t="s">
        <v>364</v>
      </c>
      <c r="E3684" s="254" t="s">
        <v>1</v>
      </c>
      <c r="F3684" s="255" t="s">
        <v>1494</v>
      </c>
      <c r="G3684" s="253"/>
      <c r="H3684" s="254" t="s">
        <v>1</v>
      </c>
      <c r="I3684" s="256"/>
      <c r="J3684" s="253"/>
      <c r="K3684" s="253"/>
      <c r="L3684" s="257"/>
      <c r="M3684" s="258"/>
      <c r="N3684" s="259"/>
      <c r="O3684" s="259"/>
      <c r="P3684" s="259"/>
      <c r="Q3684" s="259"/>
      <c r="R3684" s="259"/>
      <c r="S3684" s="259"/>
      <c r="T3684" s="260"/>
      <c r="U3684" s="13"/>
      <c r="V3684" s="13"/>
      <c r="W3684" s="13"/>
      <c r="X3684" s="13"/>
      <c r="Y3684" s="13"/>
      <c r="Z3684" s="13"/>
      <c r="AA3684" s="13"/>
      <c r="AB3684" s="13"/>
      <c r="AC3684" s="13"/>
      <c r="AD3684" s="13"/>
      <c r="AE3684" s="13"/>
      <c r="AT3684" s="261" t="s">
        <v>364</v>
      </c>
      <c r="AU3684" s="261" t="s">
        <v>90</v>
      </c>
      <c r="AV3684" s="13" t="s">
        <v>88</v>
      </c>
      <c r="AW3684" s="13" t="s">
        <v>36</v>
      </c>
      <c r="AX3684" s="13" t="s">
        <v>81</v>
      </c>
      <c r="AY3684" s="261" t="s">
        <v>215</v>
      </c>
    </row>
    <row r="3685" s="14" customFormat="1">
      <c r="A3685" s="14"/>
      <c r="B3685" s="262"/>
      <c r="C3685" s="263"/>
      <c r="D3685" s="233" t="s">
        <v>364</v>
      </c>
      <c r="E3685" s="264" t="s">
        <v>1</v>
      </c>
      <c r="F3685" s="265" t="s">
        <v>1973</v>
      </c>
      <c r="G3685" s="263"/>
      <c r="H3685" s="266">
        <v>24.600000000000001</v>
      </c>
      <c r="I3685" s="267"/>
      <c r="J3685" s="263"/>
      <c r="K3685" s="263"/>
      <c r="L3685" s="268"/>
      <c r="M3685" s="269"/>
      <c r="N3685" s="270"/>
      <c r="O3685" s="270"/>
      <c r="P3685" s="270"/>
      <c r="Q3685" s="270"/>
      <c r="R3685" s="270"/>
      <c r="S3685" s="270"/>
      <c r="T3685" s="271"/>
      <c r="U3685" s="14"/>
      <c r="V3685" s="14"/>
      <c r="W3685" s="14"/>
      <c r="X3685" s="14"/>
      <c r="Y3685" s="14"/>
      <c r="Z3685" s="14"/>
      <c r="AA3685" s="14"/>
      <c r="AB3685" s="14"/>
      <c r="AC3685" s="14"/>
      <c r="AD3685" s="14"/>
      <c r="AE3685" s="14"/>
      <c r="AT3685" s="272" t="s">
        <v>364</v>
      </c>
      <c r="AU3685" s="272" t="s">
        <v>90</v>
      </c>
      <c r="AV3685" s="14" t="s">
        <v>90</v>
      </c>
      <c r="AW3685" s="14" t="s">
        <v>36</v>
      </c>
      <c r="AX3685" s="14" t="s">
        <v>81</v>
      </c>
      <c r="AY3685" s="272" t="s">
        <v>215</v>
      </c>
    </row>
    <row r="3686" s="14" customFormat="1">
      <c r="A3686" s="14"/>
      <c r="B3686" s="262"/>
      <c r="C3686" s="263"/>
      <c r="D3686" s="233" t="s">
        <v>364</v>
      </c>
      <c r="E3686" s="264" t="s">
        <v>1</v>
      </c>
      <c r="F3686" s="265" t="s">
        <v>3632</v>
      </c>
      <c r="G3686" s="263"/>
      <c r="H3686" s="266">
        <v>-4</v>
      </c>
      <c r="I3686" s="267"/>
      <c r="J3686" s="263"/>
      <c r="K3686" s="263"/>
      <c r="L3686" s="268"/>
      <c r="M3686" s="269"/>
      <c r="N3686" s="270"/>
      <c r="O3686" s="270"/>
      <c r="P3686" s="270"/>
      <c r="Q3686" s="270"/>
      <c r="R3686" s="270"/>
      <c r="S3686" s="270"/>
      <c r="T3686" s="271"/>
      <c r="U3686" s="14"/>
      <c r="V3686" s="14"/>
      <c r="W3686" s="14"/>
      <c r="X3686" s="14"/>
      <c r="Y3686" s="14"/>
      <c r="Z3686" s="14"/>
      <c r="AA3686" s="14"/>
      <c r="AB3686" s="14"/>
      <c r="AC3686" s="14"/>
      <c r="AD3686" s="14"/>
      <c r="AE3686" s="14"/>
      <c r="AT3686" s="272" t="s">
        <v>364</v>
      </c>
      <c r="AU3686" s="272" t="s">
        <v>90</v>
      </c>
      <c r="AV3686" s="14" t="s">
        <v>90</v>
      </c>
      <c r="AW3686" s="14" t="s">
        <v>36</v>
      </c>
      <c r="AX3686" s="14" t="s">
        <v>81</v>
      </c>
      <c r="AY3686" s="272" t="s">
        <v>215</v>
      </c>
    </row>
    <row r="3687" s="14" customFormat="1">
      <c r="A3687" s="14"/>
      <c r="B3687" s="262"/>
      <c r="C3687" s="263"/>
      <c r="D3687" s="233" t="s">
        <v>364</v>
      </c>
      <c r="E3687" s="264" t="s">
        <v>1</v>
      </c>
      <c r="F3687" s="265" t="s">
        <v>3625</v>
      </c>
      <c r="G3687" s="263"/>
      <c r="H3687" s="266">
        <v>-0.90000000000000002</v>
      </c>
      <c r="I3687" s="267"/>
      <c r="J3687" s="263"/>
      <c r="K3687" s="263"/>
      <c r="L3687" s="268"/>
      <c r="M3687" s="269"/>
      <c r="N3687" s="270"/>
      <c r="O3687" s="270"/>
      <c r="P3687" s="270"/>
      <c r="Q3687" s="270"/>
      <c r="R3687" s="270"/>
      <c r="S3687" s="270"/>
      <c r="T3687" s="271"/>
      <c r="U3687" s="14"/>
      <c r="V3687" s="14"/>
      <c r="W3687" s="14"/>
      <c r="X3687" s="14"/>
      <c r="Y3687" s="14"/>
      <c r="Z3687" s="14"/>
      <c r="AA3687" s="14"/>
      <c r="AB3687" s="14"/>
      <c r="AC3687" s="14"/>
      <c r="AD3687" s="14"/>
      <c r="AE3687" s="14"/>
      <c r="AT3687" s="272" t="s">
        <v>364</v>
      </c>
      <c r="AU3687" s="272" t="s">
        <v>90</v>
      </c>
      <c r="AV3687" s="14" t="s">
        <v>90</v>
      </c>
      <c r="AW3687" s="14" t="s">
        <v>36</v>
      </c>
      <c r="AX3687" s="14" t="s">
        <v>81</v>
      </c>
      <c r="AY3687" s="272" t="s">
        <v>215</v>
      </c>
    </row>
    <row r="3688" s="14" customFormat="1">
      <c r="A3688" s="14"/>
      <c r="B3688" s="262"/>
      <c r="C3688" s="263"/>
      <c r="D3688" s="233" t="s">
        <v>364</v>
      </c>
      <c r="E3688" s="264" t="s">
        <v>1</v>
      </c>
      <c r="F3688" s="265" t="s">
        <v>1971</v>
      </c>
      <c r="G3688" s="263"/>
      <c r="H3688" s="266">
        <v>-2.7000000000000002</v>
      </c>
      <c r="I3688" s="267"/>
      <c r="J3688" s="263"/>
      <c r="K3688" s="263"/>
      <c r="L3688" s="268"/>
      <c r="M3688" s="269"/>
      <c r="N3688" s="270"/>
      <c r="O3688" s="270"/>
      <c r="P3688" s="270"/>
      <c r="Q3688" s="270"/>
      <c r="R3688" s="270"/>
      <c r="S3688" s="270"/>
      <c r="T3688" s="271"/>
      <c r="U3688" s="14"/>
      <c r="V3688" s="14"/>
      <c r="W3688" s="14"/>
      <c r="X3688" s="14"/>
      <c r="Y3688" s="14"/>
      <c r="Z3688" s="14"/>
      <c r="AA3688" s="14"/>
      <c r="AB3688" s="14"/>
      <c r="AC3688" s="14"/>
      <c r="AD3688" s="14"/>
      <c r="AE3688" s="14"/>
      <c r="AT3688" s="272" t="s">
        <v>364</v>
      </c>
      <c r="AU3688" s="272" t="s">
        <v>90</v>
      </c>
      <c r="AV3688" s="14" t="s">
        <v>90</v>
      </c>
      <c r="AW3688" s="14" t="s">
        <v>36</v>
      </c>
      <c r="AX3688" s="14" t="s">
        <v>81</v>
      </c>
      <c r="AY3688" s="272" t="s">
        <v>215</v>
      </c>
    </row>
    <row r="3689" s="13" customFormat="1">
      <c r="A3689" s="13"/>
      <c r="B3689" s="252"/>
      <c r="C3689" s="253"/>
      <c r="D3689" s="233" t="s">
        <v>364</v>
      </c>
      <c r="E3689" s="254" t="s">
        <v>1</v>
      </c>
      <c r="F3689" s="255" t="s">
        <v>1496</v>
      </c>
      <c r="G3689" s="253"/>
      <c r="H3689" s="254" t="s">
        <v>1</v>
      </c>
      <c r="I3689" s="256"/>
      <c r="J3689" s="253"/>
      <c r="K3689" s="253"/>
      <c r="L3689" s="257"/>
      <c r="M3689" s="258"/>
      <c r="N3689" s="259"/>
      <c r="O3689" s="259"/>
      <c r="P3689" s="259"/>
      <c r="Q3689" s="259"/>
      <c r="R3689" s="259"/>
      <c r="S3689" s="259"/>
      <c r="T3689" s="260"/>
      <c r="U3689" s="13"/>
      <c r="V3689" s="13"/>
      <c r="W3689" s="13"/>
      <c r="X3689" s="13"/>
      <c r="Y3689" s="13"/>
      <c r="Z3689" s="13"/>
      <c r="AA3689" s="13"/>
      <c r="AB3689" s="13"/>
      <c r="AC3689" s="13"/>
      <c r="AD3689" s="13"/>
      <c r="AE3689" s="13"/>
      <c r="AT3689" s="261" t="s">
        <v>364</v>
      </c>
      <c r="AU3689" s="261" t="s">
        <v>90</v>
      </c>
      <c r="AV3689" s="13" t="s">
        <v>88</v>
      </c>
      <c r="AW3689" s="13" t="s">
        <v>36</v>
      </c>
      <c r="AX3689" s="13" t="s">
        <v>81</v>
      </c>
      <c r="AY3689" s="261" t="s">
        <v>215</v>
      </c>
    </row>
    <row r="3690" s="14" customFormat="1">
      <c r="A3690" s="14"/>
      <c r="B3690" s="262"/>
      <c r="C3690" s="263"/>
      <c r="D3690" s="233" t="s">
        <v>364</v>
      </c>
      <c r="E3690" s="264" t="s">
        <v>1</v>
      </c>
      <c r="F3690" s="265" t="s">
        <v>1941</v>
      </c>
      <c r="G3690" s="263"/>
      <c r="H3690" s="266">
        <v>25.399999999999999</v>
      </c>
      <c r="I3690" s="267"/>
      <c r="J3690" s="263"/>
      <c r="K3690" s="263"/>
      <c r="L3690" s="268"/>
      <c r="M3690" s="269"/>
      <c r="N3690" s="270"/>
      <c r="O3690" s="270"/>
      <c r="P3690" s="270"/>
      <c r="Q3690" s="270"/>
      <c r="R3690" s="270"/>
      <c r="S3690" s="270"/>
      <c r="T3690" s="271"/>
      <c r="U3690" s="14"/>
      <c r="V3690" s="14"/>
      <c r="W3690" s="14"/>
      <c r="X3690" s="14"/>
      <c r="Y3690" s="14"/>
      <c r="Z3690" s="14"/>
      <c r="AA3690" s="14"/>
      <c r="AB3690" s="14"/>
      <c r="AC3690" s="14"/>
      <c r="AD3690" s="14"/>
      <c r="AE3690" s="14"/>
      <c r="AT3690" s="272" t="s">
        <v>364</v>
      </c>
      <c r="AU3690" s="272" t="s">
        <v>90</v>
      </c>
      <c r="AV3690" s="14" t="s">
        <v>90</v>
      </c>
      <c r="AW3690" s="14" t="s">
        <v>36</v>
      </c>
      <c r="AX3690" s="14" t="s">
        <v>81</v>
      </c>
      <c r="AY3690" s="272" t="s">
        <v>215</v>
      </c>
    </row>
    <row r="3691" s="14" customFormat="1">
      <c r="A3691" s="14"/>
      <c r="B3691" s="262"/>
      <c r="C3691" s="263"/>
      <c r="D3691" s="233" t="s">
        <v>364</v>
      </c>
      <c r="E3691" s="264" t="s">
        <v>1</v>
      </c>
      <c r="F3691" s="265" t="s">
        <v>832</v>
      </c>
      <c r="G3691" s="263"/>
      <c r="H3691" s="266">
        <v>-1.8</v>
      </c>
      <c r="I3691" s="267"/>
      <c r="J3691" s="263"/>
      <c r="K3691" s="263"/>
      <c r="L3691" s="268"/>
      <c r="M3691" s="269"/>
      <c r="N3691" s="270"/>
      <c r="O3691" s="270"/>
      <c r="P3691" s="270"/>
      <c r="Q3691" s="270"/>
      <c r="R3691" s="270"/>
      <c r="S3691" s="270"/>
      <c r="T3691" s="271"/>
      <c r="U3691" s="14"/>
      <c r="V3691" s="14"/>
      <c r="W3691" s="14"/>
      <c r="X3691" s="14"/>
      <c r="Y3691" s="14"/>
      <c r="Z3691" s="14"/>
      <c r="AA3691" s="14"/>
      <c r="AB3691" s="14"/>
      <c r="AC3691" s="14"/>
      <c r="AD3691" s="14"/>
      <c r="AE3691" s="14"/>
      <c r="AT3691" s="272" t="s">
        <v>364</v>
      </c>
      <c r="AU3691" s="272" t="s">
        <v>90</v>
      </c>
      <c r="AV3691" s="14" t="s">
        <v>90</v>
      </c>
      <c r="AW3691" s="14" t="s">
        <v>36</v>
      </c>
      <c r="AX3691" s="14" t="s">
        <v>81</v>
      </c>
      <c r="AY3691" s="272" t="s">
        <v>215</v>
      </c>
    </row>
    <row r="3692" s="15" customFormat="1">
      <c r="A3692" s="15"/>
      <c r="B3692" s="273"/>
      <c r="C3692" s="274"/>
      <c r="D3692" s="233" t="s">
        <v>364</v>
      </c>
      <c r="E3692" s="275" t="s">
        <v>1</v>
      </c>
      <c r="F3692" s="276" t="s">
        <v>368</v>
      </c>
      <c r="G3692" s="274"/>
      <c r="H3692" s="277">
        <v>182.38999999999999</v>
      </c>
      <c r="I3692" s="278"/>
      <c r="J3692" s="274"/>
      <c r="K3692" s="274"/>
      <c r="L3692" s="279"/>
      <c r="M3692" s="280"/>
      <c r="N3692" s="281"/>
      <c r="O3692" s="281"/>
      <c r="P3692" s="281"/>
      <c r="Q3692" s="281"/>
      <c r="R3692" s="281"/>
      <c r="S3692" s="281"/>
      <c r="T3692" s="282"/>
      <c r="U3692" s="15"/>
      <c r="V3692" s="15"/>
      <c r="W3692" s="15"/>
      <c r="X3692" s="15"/>
      <c r="Y3692" s="15"/>
      <c r="Z3692" s="15"/>
      <c r="AA3692" s="15"/>
      <c r="AB3692" s="15"/>
      <c r="AC3692" s="15"/>
      <c r="AD3692" s="15"/>
      <c r="AE3692" s="15"/>
      <c r="AT3692" s="283" t="s">
        <v>364</v>
      </c>
      <c r="AU3692" s="283" t="s">
        <v>90</v>
      </c>
      <c r="AV3692" s="15" t="s">
        <v>214</v>
      </c>
      <c r="AW3692" s="15" t="s">
        <v>36</v>
      </c>
      <c r="AX3692" s="15" t="s">
        <v>88</v>
      </c>
      <c r="AY3692" s="283" t="s">
        <v>215</v>
      </c>
    </row>
    <row r="3693" s="2" customFormat="1" ht="16.5" customHeight="1">
      <c r="A3693" s="39"/>
      <c r="B3693" s="40"/>
      <c r="C3693" s="220" t="s">
        <v>3636</v>
      </c>
      <c r="D3693" s="220" t="s">
        <v>216</v>
      </c>
      <c r="E3693" s="221" t="s">
        <v>3637</v>
      </c>
      <c r="F3693" s="222" t="s">
        <v>3638</v>
      </c>
      <c r="G3693" s="223" t="s">
        <v>523</v>
      </c>
      <c r="H3693" s="224">
        <v>305.39999999999998</v>
      </c>
      <c r="I3693" s="225"/>
      <c r="J3693" s="226">
        <f>ROUND(I3693*H3693,2)</f>
        <v>0</v>
      </c>
      <c r="K3693" s="222" t="s">
        <v>359</v>
      </c>
      <c r="L3693" s="45"/>
      <c r="M3693" s="227" t="s">
        <v>1</v>
      </c>
      <c r="N3693" s="228" t="s">
        <v>46</v>
      </c>
      <c r="O3693" s="92"/>
      <c r="P3693" s="229">
        <f>O3693*H3693</f>
        <v>0</v>
      </c>
      <c r="Q3693" s="229">
        <v>0.024</v>
      </c>
      <c r="R3693" s="229">
        <f>Q3693*H3693</f>
        <v>7.3295999999999992</v>
      </c>
      <c r="S3693" s="229">
        <v>0</v>
      </c>
      <c r="T3693" s="230">
        <f>S3693*H3693</f>
        <v>0</v>
      </c>
      <c r="U3693" s="39"/>
      <c r="V3693" s="39"/>
      <c r="W3693" s="39"/>
      <c r="X3693" s="39"/>
      <c r="Y3693" s="39"/>
      <c r="Z3693" s="39"/>
      <c r="AA3693" s="39"/>
      <c r="AB3693" s="39"/>
      <c r="AC3693" s="39"/>
      <c r="AD3693" s="39"/>
      <c r="AE3693" s="39"/>
      <c r="AR3693" s="231" t="s">
        <v>291</v>
      </c>
      <c r="AT3693" s="231" t="s">
        <v>216</v>
      </c>
      <c r="AU3693" s="231" t="s">
        <v>90</v>
      </c>
      <c r="AY3693" s="18" t="s">
        <v>215</v>
      </c>
      <c r="BE3693" s="232">
        <f>IF(N3693="základní",J3693,0)</f>
        <v>0</v>
      </c>
      <c r="BF3693" s="232">
        <f>IF(N3693="snížená",J3693,0)</f>
        <v>0</v>
      </c>
      <c r="BG3693" s="232">
        <f>IF(N3693="zákl. přenesená",J3693,0)</f>
        <v>0</v>
      </c>
      <c r="BH3693" s="232">
        <f>IF(N3693="sníž. přenesená",J3693,0)</f>
        <v>0</v>
      </c>
      <c r="BI3693" s="232">
        <f>IF(N3693="nulová",J3693,0)</f>
        <v>0</v>
      </c>
      <c r="BJ3693" s="18" t="s">
        <v>88</v>
      </c>
      <c r="BK3693" s="232">
        <f>ROUND(I3693*H3693,2)</f>
        <v>0</v>
      </c>
      <c r="BL3693" s="18" t="s">
        <v>291</v>
      </c>
      <c r="BM3693" s="231" t="s">
        <v>3639</v>
      </c>
    </row>
    <row r="3694" s="2" customFormat="1">
      <c r="A3694" s="39"/>
      <c r="B3694" s="40"/>
      <c r="C3694" s="41"/>
      <c r="D3694" s="233" t="s">
        <v>221</v>
      </c>
      <c r="E3694" s="41"/>
      <c r="F3694" s="234" t="s">
        <v>3640</v>
      </c>
      <c r="G3694" s="41"/>
      <c r="H3694" s="41"/>
      <c r="I3694" s="235"/>
      <c r="J3694" s="41"/>
      <c r="K3694" s="41"/>
      <c r="L3694" s="45"/>
      <c r="M3694" s="236"/>
      <c r="N3694" s="237"/>
      <c r="O3694" s="92"/>
      <c r="P3694" s="92"/>
      <c r="Q3694" s="92"/>
      <c r="R3694" s="92"/>
      <c r="S3694" s="92"/>
      <c r="T3694" s="93"/>
      <c r="U3694" s="39"/>
      <c r="V3694" s="39"/>
      <c r="W3694" s="39"/>
      <c r="X3694" s="39"/>
      <c r="Y3694" s="39"/>
      <c r="Z3694" s="39"/>
      <c r="AA3694" s="39"/>
      <c r="AB3694" s="39"/>
      <c r="AC3694" s="39"/>
      <c r="AD3694" s="39"/>
      <c r="AE3694" s="39"/>
      <c r="AT3694" s="18" t="s">
        <v>221</v>
      </c>
      <c r="AU3694" s="18" t="s">
        <v>90</v>
      </c>
    </row>
    <row r="3695" s="2" customFormat="1">
      <c r="A3695" s="39"/>
      <c r="B3695" s="40"/>
      <c r="C3695" s="41"/>
      <c r="D3695" s="250" t="s">
        <v>362</v>
      </c>
      <c r="E3695" s="41"/>
      <c r="F3695" s="251" t="s">
        <v>3641</v>
      </c>
      <c r="G3695" s="41"/>
      <c r="H3695" s="41"/>
      <c r="I3695" s="235"/>
      <c r="J3695" s="41"/>
      <c r="K3695" s="41"/>
      <c r="L3695" s="45"/>
      <c r="M3695" s="236"/>
      <c r="N3695" s="237"/>
      <c r="O3695" s="92"/>
      <c r="P3695" s="92"/>
      <c r="Q3695" s="92"/>
      <c r="R3695" s="92"/>
      <c r="S3695" s="92"/>
      <c r="T3695" s="93"/>
      <c r="U3695" s="39"/>
      <c r="V3695" s="39"/>
      <c r="W3695" s="39"/>
      <c r="X3695" s="39"/>
      <c r="Y3695" s="39"/>
      <c r="Z3695" s="39"/>
      <c r="AA3695" s="39"/>
      <c r="AB3695" s="39"/>
      <c r="AC3695" s="39"/>
      <c r="AD3695" s="39"/>
      <c r="AE3695" s="39"/>
      <c r="AT3695" s="18" t="s">
        <v>362</v>
      </c>
      <c r="AU3695" s="18" t="s">
        <v>90</v>
      </c>
    </row>
    <row r="3696" s="2" customFormat="1" ht="24.15" customHeight="1">
      <c r="A3696" s="39"/>
      <c r="B3696" s="40"/>
      <c r="C3696" s="220" t="s">
        <v>3642</v>
      </c>
      <c r="D3696" s="220" t="s">
        <v>216</v>
      </c>
      <c r="E3696" s="221" t="s">
        <v>3643</v>
      </c>
      <c r="F3696" s="222" t="s">
        <v>3644</v>
      </c>
      <c r="G3696" s="223" t="s">
        <v>523</v>
      </c>
      <c r="H3696" s="224">
        <v>305.39999999999998</v>
      </c>
      <c r="I3696" s="225"/>
      <c r="J3696" s="226">
        <f>ROUND(I3696*H3696,2)</f>
        <v>0</v>
      </c>
      <c r="K3696" s="222" t="s">
        <v>359</v>
      </c>
      <c r="L3696" s="45"/>
      <c r="M3696" s="227" t="s">
        <v>1</v>
      </c>
      <c r="N3696" s="228" t="s">
        <v>46</v>
      </c>
      <c r="O3696" s="92"/>
      <c r="P3696" s="229">
        <f>O3696*H3696</f>
        <v>0</v>
      </c>
      <c r="Q3696" s="229">
        <v>0.00054000000000000001</v>
      </c>
      <c r="R3696" s="229">
        <f>Q3696*H3696</f>
        <v>0.16491599999999998</v>
      </c>
      <c r="S3696" s="229">
        <v>0</v>
      </c>
      <c r="T3696" s="230">
        <f>S3696*H3696</f>
        <v>0</v>
      </c>
      <c r="U3696" s="39"/>
      <c r="V3696" s="39"/>
      <c r="W3696" s="39"/>
      <c r="X3696" s="39"/>
      <c r="Y3696" s="39"/>
      <c r="Z3696" s="39"/>
      <c r="AA3696" s="39"/>
      <c r="AB3696" s="39"/>
      <c r="AC3696" s="39"/>
      <c r="AD3696" s="39"/>
      <c r="AE3696" s="39"/>
      <c r="AR3696" s="231" t="s">
        <v>291</v>
      </c>
      <c r="AT3696" s="231" t="s">
        <v>216</v>
      </c>
      <c r="AU3696" s="231" t="s">
        <v>90</v>
      </c>
      <c r="AY3696" s="18" t="s">
        <v>215</v>
      </c>
      <c r="BE3696" s="232">
        <f>IF(N3696="základní",J3696,0)</f>
        <v>0</v>
      </c>
      <c r="BF3696" s="232">
        <f>IF(N3696="snížená",J3696,0)</f>
        <v>0</v>
      </c>
      <c r="BG3696" s="232">
        <f>IF(N3696="zákl. přenesená",J3696,0)</f>
        <v>0</v>
      </c>
      <c r="BH3696" s="232">
        <f>IF(N3696="sníž. přenesená",J3696,0)</f>
        <v>0</v>
      </c>
      <c r="BI3696" s="232">
        <f>IF(N3696="nulová",J3696,0)</f>
        <v>0</v>
      </c>
      <c r="BJ3696" s="18" t="s">
        <v>88</v>
      </c>
      <c r="BK3696" s="232">
        <f>ROUND(I3696*H3696,2)</f>
        <v>0</v>
      </c>
      <c r="BL3696" s="18" t="s">
        <v>291</v>
      </c>
      <c r="BM3696" s="231" t="s">
        <v>3645</v>
      </c>
    </row>
    <row r="3697" s="2" customFormat="1">
      <c r="A3697" s="39"/>
      <c r="B3697" s="40"/>
      <c r="C3697" s="41"/>
      <c r="D3697" s="233" t="s">
        <v>221</v>
      </c>
      <c r="E3697" s="41"/>
      <c r="F3697" s="234" t="s">
        <v>3646</v>
      </c>
      <c r="G3697" s="41"/>
      <c r="H3697" s="41"/>
      <c r="I3697" s="235"/>
      <c r="J3697" s="41"/>
      <c r="K3697" s="41"/>
      <c r="L3697" s="45"/>
      <c r="M3697" s="236"/>
      <c r="N3697" s="237"/>
      <c r="O3697" s="92"/>
      <c r="P3697" s="92"/>
      <c r="Q3697" s="92"/>
      <c r="R3697" s="92"/>
      <c r="S3697" s="92"/>
      <c r="T3697" s="93"/>
      <c r="U3697" s="39"/>
      <c r="V3697" s="39"/>
      <c r="W3697" s="39"/>
      <c r="X3697" s="39"/>
      <c r="Y3697" s="39"/>
      <c r="Z3697" s="39"/>
      <c r="AA3697" s="39"/>
      <c r="AB3697" s="39"/>
      <c r="AC3697" s="39"/>
      <c r="AD3697" s="39"/>
      <c r="AE3697" s="39"/>
      <c r="AT3697" s="18" t="s">
        <v>221</v>
      </c>
      <c r="AU3697" s="18" t="s">
        <v>90</v>
      </c>
    </row>
    <row r="3698" s="2" customFormat="1">
      <c r="A3698" s="39"/>
      <c r="B3698" s="40"/>
      <c r="C3698" s="41"/>
      <c r="D3698" s="250" t="s">
        <v>362</v>
      </c>
      <c r="E3698" s="41"/>
      <c r="F3698" s="251" t="s">
        <v>3647</v>
      </c>
      <c r="G3698" s="41"/>
      <c r="H3698" s="41"/>
      <c r="I3698" s="235"/>
      <c r="J3698" s="41"/>
      <c r="K3698" s="41"/>
      <c r="L3698" s="45"/>
      <c r="M3698" s="236"/>
      <c r="N3698" s="237"/>
      <c r="O3698" s="92"/>
      <c r="P3698" s="92"/>
      <c r="Q3698" s="92"/>
      <c r="R3698" s="92"/>
      <c r="S3698" s="92"/>
      <c r="T3698" s="93"/>
      <c r="U3698" s="39"/>
      <c r="V3698" s="39"/>
      <c r="W3698" s="39"/>
      <c r="X3698" s="39"/>
      <c r="Y3698" s="39"/>
      <c r="Z3698" s="39"/>
      <c r="AA3698" s="39"/>
      <c r="AB3698" s="39"/>
      <c r="AC3698" s="39"/>
      <c r="AD3698" s="39"/>
      <c r="AE3698" s="39"/>
      <c r="AT3698" s="18" t="s">
        <v>362</v>
      </c>
      <c r="AU3698" s="18" t="s">
        <v>90</v>
      </c>
    </row>
    <row r="3699" s="2" customFormat="1" ht="21.75" customHeight="1">
      <c r="A3699" s="39"/>
      <c r="B3699" s="40"/>
      <c r="C3699" s="220" t="s">
        <v>3648</v>
      </c>
      <c r="D3699" s="220" t="s">
        <v>216</v>
      </c>
      <c r="E3699" s="221" t="s">
        <v>3649</v>
      </c>
      <c r="F3699" s="222" t="s">
        <v>3650</v>
      </c>
      <c r="G3699" s="223" t="s">
        <v>523</v>
      </c>
      <c r="H3699" s="224">
        <v>305.39999999999998</v>
      </c>
      <c r="I3699" s="225"/>
      <c r="J3699" s="226">
        <f>ROUND(I3699*H3699,2)</f>
        <v>0</v>
      </c>
      <c r="K3699" s="222" t="s">
        <v>1</v>
      </c>
      <c r="L3699" s="45"/>
      <c r="M3699" s="227" t="s">
        <v>1</v>
      </c>
      <c r="N3699" s="228" t="s">
        <v>46</v>
      </c>
      <c r="O3699" s="92"/>
      <c r="P3699" s="229">
        <f>O3699*H3699</f>
        <v>0</v>
      </c>
      <c r="Q3699" s="229">
        <v>0.0054000000000000003</v>
      </c>
      <c r="R3699" s="229">
        <f>Q3699*H3699</f>
        <v>1.64916</v>
      </c>
      <c r="S3699" s="229">
        <v>0</v>
      </c>
      <c r="T3699" s="230">
        <f>S3699*H3699</f>
        <v>0</v>
      </c>
      <c r="U3699" s="39"/>
      <c r="V3699" s="39"/>
      <c r="W3699" s="39"/>
      <c r="X3699" s="39"/>
      <c r="Y3699" s="39"/>
      <c r="Z3699" s="39"/>
      <c r="AA3699" s="39"/>
      <c r="AB3699" s="39"/>
      <c r="AC3699" s="39"/>
      <c r="AD3699" s="39"/>
      <c r="AE3699" s="39"/>
      <c r="AR3699" s="231" t="s">
        <v>291</v>
      </c>
      <c r="AT3699" s="231" t="s">
        <v>216</v>
      </c>
      <c r="AU3699" s="231" t="s">
        <v>90</v>
      </c>
      <c r="AY3699" s="18" t="s">
        <v>215</v>
      </c>
      <c r="BE3699" s="232">
        <f>IF(N3699="základní",J3699,0)</f>
        <v>0</v>
      </c>
      <c r="BF3699" s="232">
        <f>IF(N3699="snížená",J3699,0)</f>
        <v>0</v>
      </c>
      <c r="BG3699" s="232">
        <f>IF(N3699="zákl. přenesená",J3699,0)</f>
        <v>0</v>
      </c>
      <c r="BH3699" s="232">
        <f>IF(N3699="sníž. přenesená",J3699,0)</f>
        <v>0</v>
      </c>
      <c r="BI3699" s="232">
        <f>IF(N3699="nulová",J3699,0)</f>
        <v>0</v>
      </c>
      <c r="BJ3699" s="18" t="s">
        <v>88</v>
      </c>
      <c r="BK3699" s="232">
        <f>ROUND(I3699*H3699,2)</f>
        <v>0</v>
      </c>
      <c r="BL3699" s="18" t="s">
        <v>291</v>
      </c>
      <c r="BM3699" s="231" t="s">
        <v>3651</v>
      </c>
    </row>
    <row r="3700" s="2" customFormat="1">
      <c r="A3700" s="39"/>
      <c r="B3700" s="40"/>
      <c r="C3700" s="41"/>
      <c r="D3700" s="233" t="s">
        <v>221</v>
      </c>
      <c r="E3700" s="41"/>
      <c r="F3700" s="234" t="s">
        <v>3652</v>
      </c>
      <c r="G3700" s="41"/>
      <c r="H3700" s="41"/>
      <c r="I3700" s="235"/>
      <c r="J3700" s="41"/>
      <c r="K3700" s="41"/>
      <c r="L3700" s="45"/>
      <c r="M3700" s="236"/>
      <c r="N3700" s="237"/>
      <c r="O3700" s="92"/>
      <c r="P3700" s="92"/>
      <c r="Q3700" s="92"/>
      <c r="R3700" s="92"/>
      <c r="S3700" s="92"/>
      <c r="T3700" s="93"/>
      <c r="U3700" s="39"/>
      <c r="V3700" s="39"/>
      <c r="W3700" s="39"/>
      <c r="X3700" s="39"/>
      <c r="Y3700" s="39"/>
      <c r="Z3700" s="39"/>
      <c r="AA3700" s="39"/>
      <c r="AB3700" s="39"/>
      <c r="AC3700" s="39"/>
      <c r="AD3700" s="39"/>
      <c r="AE3700" s="39"/>
      <c r="AT3700" s="18" t="s">
        <v>221</v>
      </c>
      <c r="AU3700" s="18" t="s">
        <v>90</v>
      </c>
    </row>
    <row r="3701" s="2" customFormat="1" ht="24.15" customHeight="1">
      <c r="A3701" s="39"/>
      <c r="B3701" s="40"/>
      <c r="C3701" s="220" t="s">
        <v>3653</v>
      </c>
      <c r="D3701" s="220" t="s">
        <v>216</v>
      </c>
      <c r="E3701" s="221" t="s">
        <v>3654</v>
      </c>
      <c r="F3701" s="222" t="s">
        <v>3655</v>
      </c>
      <c r="G3701" s="223" t="s">
        <v>523</v>
      </c>
      <c r="H3701" s="224">
        <v>305.39999999999998</v>
      </c>
      <c r="I3701" s="225"/>
      <c r="J3701" s="226">
        <f>ROUND(I3701*H3701,2)</f>
        <v>0</v>
      </c>
      <c r="K3701" s="222" t="s">
        <v>359</v>
      </c>
      <c r="L3701" s="45"/>
      <c r="M3701" s="227" t="s">
        <v>1</v>
      </c>
      <c r="N3701" s="228" t="s">
        <v>46</v>
      </c>
      <c r="O3701" s="92"/>
      <c r="P3701" s="229">
        <f>O3701*H3701</f>
        <v>0</v>
      </c>
      <c r="Q3701" s="229">
        <v>0.0035000000000000001</v>
      </c>
      <c r="R3701" s="229">
        <f>Q3701*H3701</f>
        <v>1.0689</v>
      </c>
      <c r="S3701" s="229">
        <v>0</v>
      </c>
      <c r="T3701" s="230">
        <f>S3701*H3701</f>
        <v>0</v>
      </c>
      <c r="U3701" s="39"/>
      <c r="V3701" s="39"/>
      <c r="W3701" s="39"/>
      <c r="X3701" s="39"/>
      <c r="Y3701" s="39"/>
      <c r="Z3701" s="39"/>
      <c r="AA3701" s="39"/>
      <c r="AB3701" s="39"/>
      <c r="AC3701" s="39"/>
      <c r="AD3701" s="39"/>
      <c r="AE3701" s="39"/>
      <c r="AR3701" s="231" t="s">
        <v>291</v>
      </c>
      <c r="AT3701" s="231" t="s">
        <v>216</v>
      </c>
      <c r="AU3701" s="231" t="s">
        <v>90</v>
      </c>
      <c r="AY3701" s="18" t="s">
        <v>215</v>
      </c>
      <c r="BE3701" s="232">
        <f>IF(N3701="základní",J3701,0)</f>
        <v>0</v>
      </c>
      <c r="BF3701" s="232">
        <f>IF(N3701="snížená",J3701,0)</f>
        <v>0</v>
      </c>
      <c r="BG3701" s="232">
        <f>IF(N3701="zákl. přenesená",J3701,0)</f>
        <v>0</v>
      </c>
      <c r="BH3701" s="232">
        <f>IF(N3701="sníž. přenesená",J3701,0)</f>
        <v>0</v>
      </c>
      <c r="BI3701" s="232">
        <f>IF(N3701="nulová",J3701,0)</f>
        <v>0</v>
      </c>
      <c r="BJ3701" s="18" t="s">
        <v>88</v>
      </c>
      <c r="BK3701" s="232">
        <f>ROUND(I3701*H3701,2)</f>
        <v>0</v>
      </c>
      <c r="BL3701" s="18" t="s">
        <v>291</v>
      </c>
      <c r="BM3701" s="231" t="s">
        <v>3656</v>
      </c>
    </row>
    <row r="3702" s="2" customFormat="1">
      <c r="A3702" s="39"/>
      <c r="B3702" s="40"/>
      <c r="C3702" s="41"/>
      <c r="D3702" s="233" t="s">
        <v>221</v>
      </c>
      <c r="E3702" s="41"/>
      <c r="F3702" s="234" t="s">
        <v>3657</v>
      </c>
      <c r="G3702" s="41"/>
      <c r="H3702" s="41"/>
      <c r="I3702" s="235"/>
      <c r="J3702" s="41"/>
      <c r="K3702" s="41"/>
      <c r="L3702" s="45"/>
      <c r="M3702" s="236"/>
      <c r="N3702" s="237"/>
      <c r="O3702" s="92"/>
      <c r="P3702" s="92"/>
      <c r="Q3702" s="92"/>
      <c r="R3702" s="92"/>
      <c r="S3702" s="92"/>
      <c r="T3702" s="93"/>
      <c r="U3702" s="39"/>
      <c r="V3702" s="39"/>
      <c r="W3702" s="39"/>
      <c r="X3702" s="39"/>
      <c r="Y3702" s="39"/>
      <c r="Z3702" s="39"/>
      <c r="AA3702" s="39"/>
      <c r="AB3702" s="39"/>
      <c r="AC3702" s="39"/>
      <c r="AD3702" s="39"/>
      <c r="AE3702" s="39"/>
      <c r="AT3702" s="18" t="s">
        <v>221</v>
      </c>
      <c r="AU3702" s="18" t="s">
        <v>90</v>
      </c>
    </row>
    <row r="3703" s="2" customFormat="1">
      <c r="A3703" s="39"/>
      <c r="B3703" s="40"/>
      <c r="C3703" s="41"/>
      <c r="D3703" s="250" t="s">
        <v>362</v>
      </c>
      <c r="E3703" s="41"/>
      <c r="F3703" s="251" t="s">
        <v>3658</v>
      </c>
      <c r="G3703" s="41"/>
      <c r="H3703" s="41"/>
      <c r="I3703" s="235"/>
      <c r="J3703" s="41"/>
      <c r="K3703" s="41"/>
      <c r="L3703" s="45"/>
      <c r="M3703" s="236"/>
      <c r="N3703" s="237"/>
      <c r="O3703" s="92"/>
      <c r="P3703" s="92"/>
      <c r="Q3703" s="92"/>
      <c r="R3703" s="92"/>
      <c r="S3703" s="92"/>
      <c r="T3703" s="93"/>
      <c r="U3703" s="39"/>
      <c r="V3703" s="39"/>
      <c r="W3703" s="39"/>
      <c r="X3703" s="39"/>
      <c r="Y3703" s="39"/>
      <c r="Z3703" s="39"/>
      <c r="AA3703" s="39"/>
      <c r="AB3703" s="39"/>
      <c r="AC3703" s="39"/>
      <c r="AD3703" s="39"/>
      <c r="AE3703" s="39"/>
      <c r="AT3703" s="18" t="s">
        <v>362</v>
      </c>
      <c r="AU3703" s="18" t="s">
        <v>90</v>
      </c>
    </row>
    <row r="3704" s="2" customFormat="1" ht="24.15" customHeight="1">
      <c r="A3704" s="39"/>
      <c r="B3704" s="40"/>
      <c r="C3704" s="220" t="s">
        <v>3659</v>
      </c>
      <c r="D3704" s="220" t="s">
        <v>216</v>
      </c>
      <c r="E3704" s="221" t="s">
        <v>3660</v>
      </c>
      <c r="F3704" s="222" t="s">
        <v>3661</v>
      </c>
      <c r="G3704" s="223" t="s">
        <v>523</v>
      </c>
      <c r="H3704" s="224">
        <v>18.239000000000001</v>
      </c>
      <c r="I3704" s="225"/>
      <c r="J3704" s="226">
        <f>ROUND(I3704*H3704,2)</f>
        <v>0</v>
      </c>
      <c r="K3704" s="222" t="s">
        <v>359</v>
      </c>
      <c r="L3704" s="45"/>
      <c r="M3704" s="227" t="s">
        <v>1</v>
      </c>
      <c r="N3704" s="228" t="s">
        <v>46</v>
      </c>
      <c r="O3704" s="92"/>
      <c r="P3704" s="229">
        <f>O3704*H3704</f>
        <v>0</v>
      </c>
      <c r="Q3704" s="229">
        <v>0</v>
      </c>
      <c r="R3704" s="229">
        <f>Q3704*H3704</f>
        <v>0</v>
      </c>
      <c r="S3704" s="229">
        <v>0</v>
      </c>
      <c r="T3704" s="230">
        <f>S3704*H3704</f>
        <v>0</v>
      </c>
      <c r="U3704" s="39"/>
      <c r="V3704" s="39"/>
      <c r="W3704" s="39"/>
      <c r="X3704" s="39"/>
      <c r="Y3704" s="39"/>
      <c r="Z3704" s="39"/>
      <c r="AA3704" s="39"/>
      <c r="AB3704" s="39"/>
      <c r="AC3704" s="39"/>
      <c r="AD3704" s="39"/>
      <c r="AE3704" s="39"/>
      <c r="AR3704" s="231" t="s">
        <v>291</v>
      </c>
      <c r="AT3704" s="231" t="s">
        <v>216</v>
      </c>
      <c r="AU3704" s="231" t="s">
        <v>90</v>
      </c>
      <c r="AY3704" s="18" t="s">
        <v>215</v>
      </c>
      <c r="BE3704" s="232">
        <f>IF(N3704="základní",J3704,0)</f>
        <v>0</v>
      </c>
      <c r="BF3704" s="232">
        <f>IF(N3704="snížená",J3704,0)</f>
        <v>0</v>
      </c>
      <c r="BG3704" s="232">
        <f>IF(N3704="zákl. přenesená",J3704,0)</f>
        <v>0</v>
      </c>
      <c r="BH3704" s="232">
        <f>IF(N3704="sníž. přenesená",J3704,0)</f>
        <v>0</v>
      </c>
      <c r="BI3704" s="232">
        <f>IF(N3704="nulová",J3704,0)</f>
        <v>0</v>
      </c>
      <c r="BJ3704" s="18" t="s">
        <v>88</v>
      </c>
      <c r="BK3704" s="232">
        <f>ROUND(I3704*H3704,2)</f>
        <v>0</v>
      </c>
      <c r="BL3704" s="18" t="s">
        <v>291</v>
      </c>
      <c r="BM3704" s="231" t="s">
        <v>3662</v>
      </c>
    </row>
    <row r="3705" s="2" customFormat="1">
      <c r="A3705" s="39"/>
      <c r="B3705" s="40"/>
      <c r="C3705" s="41"/>
      <c r="D3705" s="233" t="s">
        <v>221</v>
      </c>
      <c r="E3705" s="41"/>
      <c r="F3705" s="234" t="s">
        <v>3663</v>
      </c>
      <c r="G3705" s="41"/>
      <c r="H3705" s="41"/>
      <c r="I3705" s="235"/>
      <c r="J3705" s="41"/>
      <c r="K3705" s="41"/>
      <c r="L3705" s="45"/>
      <c r="M3705" s="236"/>
      <c r="N3705" s="237"/>
      <c r="O3705" s="92"/>
      <c r="P3705" s="92"/>
      <c r="Q3705" s="92"/>
      <c r="R3705" s="92"/>
      <c r="S3705" s="92"/>
      <c r="T3705" s="93"/>
      <c r="U3705" s="39"/>
      <c r="V3705" s="39"/>
      <c r="W3705" s="39"/>
      <c r="X3705" s="39"/>
      <c r="Y3705" s="39"/>
      <c r="Z3705" s="39"/>
      <c r="AA3705" s="39"/>
      <c r="AB3705" s="39"/>
      <c r="AC3705" s="39"/>
      <c r="AD3705" s="39"/>
      <c r="AE3705" s="39"/>
      <c r="AT3705" s="18" t="s">
        <v>221</v>
      </c>
      <c r="AU3705" s="18" t="s">
        <v>90</v>
      </c>
    </row>
    <row r="3706" s="2" customFormat="1">
      <c r="A3706" s="39"/>
      <c r="B3706" s="40"/>
      <c r="C3706" s="41"/>
      <c r="D3706" s="250" t="s">
        <v>362</v>
      </c>
      <c r="E3706" s="41"/>
      <c r="F3706" s="251" t="s">
        <v>3664</v>
      </c>
      <c r="G3706" s="41"/>
      <c r="H3706" s="41"/>
      <c r="I3706" s="235"/>
      <c r="J3706" s="41"/>
      <c r="K3706" s="41"/>
      <c r="L3706" s="45"/>
      <c r="M3706" s="236"/>
      <c r="N3706" s="237"/>
      <c r="O3706" s="92"/>
      <c r="P3706" s="92"/>
      <c r="Q3706" s="92"/>
      <c r="R3706" s="92"/>
      <c r="S3706" s="92"/>
      <c r="T3706" s="93"/>
      <c r="U3706" s="39"/>
      <c r="V3706" s="39"/>
      <c r="W3706" s="39"/>
      <c r="X3706" s="39"/>
      <c r="Y3706" s="39"/>
      <c r="Z3706" s="39"/>
      <c r="AA3706" s="39"/>
      <c r="AB3706" s="39"/>
      <c r="AC3706" s="39"/>
      <c r="AD3706" s="39"/>
      <c r="AE3706" s="39"/>
      <c r="AT3706" s="18" t="s">
        <v>362</v>
      </c>
      <c r="AU3706" s="18" t="s">
        <v>90</v>
      </c>
    </row>
    <row r="3707" s="14" customFormat="1">
      <c r="A3707" s="14"/>
      <c r="B3707" s="262"/>
      <c r="C3707" s="263"/>
      <c r="D3707" s="233" t="s">
        <v>364</v>
      </c>
      <c r="E3707" s="264" t="s">
        <v>1</v>
      </c>
      <c r="F3707" s="265" t="s">
        <v>3665</v>
      </c>
      <c r="G3707" s="263"/>
      <c r="H3707" s="266">
        <v>18.239000000000001</v>
      </c>
      <c r="I3707" s="267"/>
      <c r="J3707" s="263"/>
      <c r="K3707" s="263"/>
      <c r="L3707" s="268"/>
      <c r="M3707" s="269"/>
      <c r="N3707" s="270"/>
      <c r="O3707" s="270"/>
      <c r="P3707" s="270"/>
      <c r="Q3707" s="270"/>
      <c r="R3707" s="270"/>
      <c r="S3707" s="270"/>
      <c r="T3707" s="271"/>
      <c r="U3707" s="14"/>
      <c r="V3707" s="14"/>
      <c r="W3707" s="14"/>
      <c r="X3707" s="14"/>
      <c r="Y3707" s="14"/>
      <c r="Z3707" s="14"/>
      <c r="AA3707" s="14"/>
      <c r="AB3707" s="14"/>
      <c r="AC3707" s="14"/>
      <c r="AD3707" s="14"/>
      <c r="AE3707" s="14"/>
      <c r="AT3707" s="272" t="s">
        <v>364</v>
      </c>
      <c r="AU3707" s="272" t="s">
        <v>90</v>
      </c>
      <c r="AV3707" s="14" t="s">
        <v>90</v>
      </c>
      <c r="AW3707" s="14" t="s">
        <v>36</v>
      </c>
      <c r="AX3707" s="14" t="s">
        <v>81</v>
      </c>
      <c r="AY3707" s="272" t="s">
        <v>215</v>
      </c>
    </row>
    <row r="3708" s="15" customFormat="1">
      <c r="A3708" s="15"/>
      <c r="B3708" s="273"/>
      <c r="C3708" s="274"/>
      <c r="D3708" s="233" t="s">
        <v>364</v>
      </c>
      <c r="E3708" s="275" t="s">
        <v>1</v>
      </c>
      <c r="F3708" s="276" t="s">
        <v>368</v>
      </c>
      <c r="G3708" s="274"/>
      <c r="H3708" s="277">
        <v>18.239000000000001</v>
      </c>
      <c r="I3708" s="278"/>
      <c r="J3708" s="274"/>
      <c r="K3708" s="274"/>
      <c r="L3708" s="279"/>
      <c r="M3708" s="280"/>
      <c r="N3708" s="281"/>
      <c r="O3708" s="281"/>
      <c r="P3708" s="281"/>
      <c r="Q3708" s="281"/>
      <c r="R3708" s="281"/>
      <c r="S3708" s="281"/>
      <c r="T3708" s="282"/>
      <c r="U3708" s="15"/>
      <c r="V3708" s="15"/>
      <c r="W3708" s="15"/>
      <c r="X3708" s="15"/>
      <c r="Y3708" s="15"/>
      <c r="Z3708" s="15"/>
      <c r="AA3708" s="15"/>
      <c r="AB3708" s="15"/>
      <c r="AC3708" s="15"/>
      <c r="AD3708" s="15"/>
      <c r="AE3708" s="15"/>
      <c r="AT3708" s="283" t="s">
        <v>364</v>
      </c>
      <c r="AU3708" s="283" t="s">
        <v>90</v>
      </c>
      <c r="AV3708" s="15" t="s">
        <v>214</v>
      </c>
      <c r="AW3708" s="15" t="s">
        <v>36</v>
      </c>
      <c r="AX3708" s="15" t="s">
        <v>88</v>
      </c>
      <c r="AY3708" s="283" t="s">
        <v>215</v>
      </c>
    </row>
    <row r="3709" s="2" customFormat="1" ht="21.75" customHeight="1">
      <c r="A3709" s="39"/>
      <c r="B3709" s="40"/>
      <c r="C3709" s="220" t="s">
        <v>3666</v>
      </c>
      <c r="D3709" s="220" t="s">
        <v>216</v>
      </c>
      <c r="E3709" s="221" t="s">
        <v>3667</v>
      </c>
      <c r="F3709" s="222" t="s">
        <v>3668</v>
      </c>
      <c r="G3709" s="223" t="s">
        <v>797</v>
      </c>
      <c r="H3709" s="224">
        <v>182.38999999999999</v>
      </c>
      <c r="I3709" s="225"/>
      <c r="J3709" s="226">
        <f>ROUND(I3709*H3709,2)</f>
        <v>0</v>
      </c>
      <c r="K3709" s="222" t="s">
        <v>359</v>
      </c>
      <c r="L3709" s="45"/>
      <c r="M3709" s="227" t="s">
        <v>1</v>
      </c>
      <c r="N3709" s="228" t="s">
        <v>46</v>
      </c>
      <c r="O3709" s="92"/>
      <c r="P3709" s="229">
        <f>O3709*H3709</f>
        <v>0</v>
      </c>
      <c r="Q3709" s="229">
        <v>0.00346</v>
      </c>
      <c r="R3709" s="229">
        <f>Q3709*H3709</f>
        <v>0.63106939999999989</v>
      </c>
      <c r="S3709" s="229">
        <v>0</v>
      </c>
      <c r="T3709" s="230">
        <f>S3709*H3709</f>
        <v>0</v>
      </c>
      <c r="U3709" s="39"/>
      <c r="V3709" s="39"/>
      <c r="W3709" s="39"/>
      <c r="X3709" s="39"/>
      <c r="Y3709" s="39"/>
      <c r="Z3709" s="39"/>
      <c r="AA3709" s="39"/>
      <c r="AB3709" s="39"/>
      <c r="AC3709" s="39"/>
      <c r="AD3709" s="39"/>
      <c r="AE3709" s="39"/>
      <c r="AR3709" s="231" t="s">
        <v>291</v>
      </c>
      <c r="AT3709" s="231" t="s">
        <v>216</v>
      </c>
      <c r="AU3709" s="231" t="s">
        <v>90</v>
      </c>
      <c r="AY3709" s="18" t="s">
        <v>215</v>
      </c>
      <c r="BE3709" s="232">
        <f>IF(N3709="základní",J3709,0)</f>
        <v>0</v>
      </c>
      <c r="BF3709" s="232">
        <f>IF(N3709="snížená",J3709,0)</f>
        <v>0</v>
      </c>
      <c r="BG3709" s="232">
        <f>IF(N3709="zákl. přenesená",J3709,0)</f>
        <v>0</v>
      </c>
      <c r="BH3709" s="232">
        <f>IF(N3709="sníž. přenesená",J3709,0)</f>
        <v>0</v>
      </c>
      <c r="BI3709" s="232">
        <f>IF(N3709="nulová",J3709,0)</f>
        <v>0</v>
      </c>
      <c r="BJ3709" s="18" t="s">
        <v>88</v>
      </c>
      <c r="BK3709" s="232">
        <f>ROUND(I3709*H3709,2)</f>
        <v>0</v>
      </c>
      <c r="BL3709" s="18" t="s">
        <v>291</v>
      </c>
      <c r="BM3709" s="231" t="s">
        <v>3669</v>
      </c>
    </row>
    <row r="3710" s="2" customFormat="1">
      <c r="A3710" s="39"/>
      <c r="B3710" s="40"/>
      <c r="C3710" s="41"/>
      <c r="D3710" s="233" t="s">
        <v>221</v>
      </c>
      <c r="E3710" s="41"/>
      <c r="F3710" s="234" t="s">
        <v>3670</v>
      </c>
      <c r="G3710" s="41"/>
      <c r="H3710" s="41"/>
      <c r="I3710" s="235"/>
      <c r="J3710" s="41"/>
      <c r="K3710" s="41"/>
      <c r="L3710" s="45"/>
      <c r="M3710" s="236"/>
      <c r="N3710" s="237"/>
      <c r="O3710" s="92"/>
      <c r="P3710" s="92"/>
      <c r="Q3710" s="92"/>
      <c r="R3710" s="92"/>
      <c r="S3710" s="92"/>
      <c r="T3710" s="93"/>
      <c r="U3710" s="39"/>
      <c r="V3710" s="39"/>
      <c r="W3710" s="39"/>
      <c r="X3710" s="39"/>
      <c r="Y3710" s="39"/>
      <c r="Z3710" s="39"/>
      <c r="AA3710" s="39"/>
      <c r="AB3710" s="39"/>
      <c r="AC3710" s="39"/>
      <c r="AD3710" s="39"/>
      <c r="AE3710" s="39"/>
      <c r="AT3710" s="18" t="s">
        <v>221</v>
      </c>
      <c r="AU3710" s="18" t="s">
        <v>90</v>
      </c>
    </row>
    <row r="3711" s="2" customFormat="1">
      <c r="A3711" s="39"/>
      <c r="B3711" s="40"/>
      <c r="C3711" s="41"/>
      <c r="D3711" s="250" t="s">
        <v>362</v>
      </c>
      <c r="E3711" s="41"/>
      <c r="F3711" s="251" t="s">
        <v>3671</v>
      </c>
      <c r="G3711" s="41"/>
      <c r="H3711" s="41"/>
      <c r="I3711" s="235"/>
      <c r="J3711" s="41"/>
      <c r="K3711" s="41"/>
      <c r="L3711" s="45"/>
      <c r="M3711" s="236"/>
      <c r="N3711" s="237"/>
      <c r="O3711" s="92"/>
      <c r="P3711" s="92"/>
      <c r="Q3711" s="92"/>
      <c r="R3711" s="92"/>
      <c r="S3711" s="92"/>
      <c r="T3711" s="93"/>
      <c r="U3711" s="39"/>
      <c r="V3711" s="39"/>
      <c r="W3711" s="39"/>
      <c r="X3711" s="39"/>
      <c r="Y3711" s="39"/>
      <c r="Z3711" s="39"/>
      <c r="AA3711" s="39"/>
      <c r="AB3711" s="39"/>
      <c r="AC3711" s="39"/>
      <c r="AD3711" s="39"/>
      <c r="AE3711" s="39"/>
      <c r="AT3711" s="18" t="s">
        <v>362</v>
      </c>
      <c r="AU3711" s="18" t="s">
        <v>90</v>
      </c>
    </row>
    <row r="3712" s="2" customFormat="1" ht="24.15" customHeight="1">
      <c r="A3712" s="39"/>
      <c r="B3712" s="40"/>
      <c r="C3712" s="220" t="s">
        <v>3672</v>
      </c>
      <c r="D3712" s="220" t="s">
        <v>216</v>
      </c>
      <c r="E3712" s="221" t="s">
        <v>3673</v>
      </c>
      <c r="F3712" s="222" t="s">
        <v>3674</v>
      </c>
      <c r="G3712" s="223" t="s">
        <v>583</v>
      </c>
      <c r="H3712" s="224">
        <v>10.847</v>
      </c>
      <c r="I3712" s="225"/>
      <c r="J3712" s="226">
        <f>ROUND(I3712*H3712,2)</f>
        <v>0</v>
      </c>
      <c r="K3712" s="222" t="s">
        <v>359</v>
      </c>
      <c r="L3712" s="45"/>
      <c r="M3712" s="227" t="s">
        <v>1</v>
      </c>
      <c r="N3712" s="228" t="s">
        <v>46</v>
      </c>
      <c r="O3712" s="92"/>
      <c r="P3712" s="229">
        <f>O3712*H3712</f>
        <v>0</v>
      </c>
      <c r="Q3712" s="229">
        <v>0</v>
      </c>
      <c r="R3712" s="229">
        <f>Q3712*H3712</f>
        <v>0</v>
      </c>
      <c r="S3712" s="229">
        <v>0</v>
      </c>
      <c r="T3712" s="230">
        <f>S3712*H3712</f>
        <v>0</v>
      </c>
      <c r="U3712" s="39"/>
      <c r="V3712" s="39"/>
      <c r="W3712" s="39"/>
      <c r="X3712" s="39"/>
      <c r="Y3712" s="39"/>
      <c r="Z3712" s="39"/>
      <c r="AA3712" s="39"/>
      <c r="AB3712" s="39"/>
      <c r="AC3712" s="39"/>
      <c r="AD3712" s="39"/>
      <c r="AE3712" s="39"/>
      <c r="AR3712" s="231" t="s">
        <v>291</v>
      </c>
      <c r="AT3712" s="231" t="s">
        <v>216</v>
      </c>
      <c r="AU3712" s="231" t="s">
        <v>90</v>
      </c>
      <c r="AY3712" s="18" t="s">
        <v>215</v>
      </c>
      <c r="BE3712" s="232">
        <f>IF(N3712="základní",J3712,0)</f>
        <v>0</v>
      </c>
      <c r="BF3712" s="232">
        <f>IF(N3712="snížená",J3712,0)</f>
        <v>0</v>
      </c>
      <c r="BG3712" s="232">
        <f>IF(N3712="zákl. přenesená",J3712,0)</f>
        <v>0</v>
      </c>
      <c r="BH3712" s="232">
        <f>IF(N3712="sníž. přenesená",J3712,0)</f>
        <v>0</v>
      </c>
      <c r="BI3712" s="232">
        <f>IF(N3712="nulová",J3712,0)</f>
        <v>0</v>
      </c>
      <c r="BJ3712" s="18" t="s">
        <v>88</v>
      </c>
      <c r="BK3712" s="232">
        <f>ROUND(I3712*H3712,2)</f>
        <v>0</v>
      </c>
      <c r="BL3712" s="18" t="s">
        <v>291</v>
      </c>
      <c r="BM3712" s="231" t="s">
        <v>3675</v>
      </c>
    </row>
    <row r="3713" s="2" customFormat="1">
      <c r="A3713" s="39"/>
      <c r="B3713" s="40"/>
      <c r="C3713" s="41"/>
      <c r="D3713" s="233" t="s">
        <v>221</v>
      </c>
      <c r="E3713" s="41"/>
      <c r="F3713" s="234" t="s">
        <v>3676</v>
      </c>
      <c r="G3713" s="41"/>
      <c r="H3713" s="41"/>
      <c r="I3713" s="235"/>
      <c r="J3713" s="41"/>
      <c r="K3713" s="41"/>
      <c r="L3713" s="45"/>
      <c r="M3713" s="236"/>
      <c r="N3713" s="237"/>
      <c r="O3713" s="92"/>
      <c r="P3713" s="92"/>
      <c r="Q3713" s="92"/>
      <c r="R3713" s="92"/>
      <c r="S3713" s="92"/>
      <c r="T3713" s="93"/>
      <c r="U3713" s="39"/>
      <c r="V3713" s="39"/>
      <c r="W3713" s="39"/>
      <c r="X3713" s="39"/>
      <c r="Y3713" s="39"/>
      <c r="Z3713" s="39"/>
      <c r="AA3713" s="39"/>
      <c r="AB3713" s="39"/>
      <c r="AC3713" s="39"/>
      <c r="AD3713" s="39"/>
      <c r="AE3713" s="39"/>
      <c r="AT3713" s="18" t="s">
        <v>221</v>
      </c>
      <c r="AU3713" s="18" t="s">
        <v>90</v>
      </c>
    </row>
    <row r="3714" s="2" customFormat="1">
      <c r="A3714" s="39"/>
      <c r="B3714" s="40"/>
      <c r="C3714" s="41"/>
      <c r="D3714" s="250" t="s">
        <v>362</v>
      </c>
      <c r="E3714" s="41"/>
      <c r="F3714" s="251" t="s">
        <v>3677</v>
      </c>
      <c r="G3714" s="41"/>
      <c r="H3714" s="41"/>
      <c r="I3714" s="235"/>
      <c r="J3714" s="41"/>
      <c r="K3714" s="41"/>
      <c r="L3714" s="45"/>
      <c r="M3714" s="236"/>
      <c r="N3714" s="237"/>
      <c r="O3714" s="92"/>
      <c r="P3714" s="92"/>
      <c r="Q3714" s="92"/>
      <c r="R3714" s="92"/>
      <c r="S3714" s="92"/>
      <c r="T3714" s="93"/>
      <c r="U3714" s="39"/>
      <c r="V3714" s="39"/>
      <c r="W3714" s="39"/>
      <c r="X3714" s="39"/>
      <c r="Y3714" s="39"/>
      <c r="Z3714" s="39"/>
      <c r="AA3714" s="39"/>
      <c r="AB3714" s="39"/>
      <c r="AC3714" s="39"/>
      <c r="AD3714" s="39"/>
      <c r="AE3714" s="39"/>
      <c r="AT3714" s="18" t="s">
        <v>362</v>
      </c>
      <c r="AU3714" s="18" t="s">
        <v>90</v>
      </c>
    </row>
    <row r="3715" s="11" customFormat="1" ht="22.8" customHeight="1">
      <c r="A3715" s="11"/>
      <c r="B3715" s="206"/>
      <c r="C3715" s="207"/>
      <c r="D3715" s="208" t="s">
        <v>80</v>
      </c>
      <c r="E3715" s="248" t="s">
        <v>3678</v>
      </c>
      <c r="F3715" s="248" t="s">
        <v>3679</v>
      </c>
      <c r="G3715" s="207"/>
      <c r="H3715" s="207"/>
      <c r="I3715" s="210"/>
      <c r="J3715" s="249">
        <f>BK3715</f>
        <v>0</v>
      </c>
      <c r="K3715" s="207"/>
      <c r="L3715" s="212"/>
      <c r="M3715" s="213"/>
      <c r="N3715" s="214"/>
      <c r="O3715" s="214"/>
      <c r="P3715" s="215">
        <f>SUM(P3716:P3998)</f>
        <v>0</v>
      </c>
      <c r="Q3715" s="214"/>
      <c r="R3715" s="215">
        <f>SUM(R3716:R3998)</f>
        <v>7.8280563000000001</v>
      </c>
      <c r="S3715" s="214"/>
      <c r="T3715" s="216">
        <f>SUM(T3716:T3998)</f>
        <v>0</v>
      </c>
      <c r="U3715" s="11"/>
      <c r="V3715" s="11"/>
      <c r="W3715" s="11"/>
      <c r="X3715" s="11"/>
      <c r="Y3715" s="11"/>
      <c r="Z3715" s="11"/>
      <c r="AA3715" s="11"/>
      <c r="AB3715" s="11"/>
      <c r="AC3715" s="11"/>
      <c r="AD3715" s="11"/>
      <c r="AE3715" s="11"/>
      <c r="AR3715" s="217" t="s">
        <v>90</v>
      </c>
      <c r="AT3715" s="218" t="s">
        <v>80</v>
      </c>
      <c r="AU3715" s="218" t="s">
        <v>88</v>
      </c>
      <c r="AY3715" s="217" t="s">
        <v>215</v>
      </c>
      <c r="BK3715" s="219">
        <f>SUM(BK3716:BK3998)</f>
        <v>0</v>
      </c>
    </row>
    <row r="3716" s="2" customFormat="1" ht="16.5" customHeight="1">
      <c r="A3716" s="39"/>
      <c r="B3716" s="40"/>
      <c r="C3716" s="220" t="s">
        <v>3680</v>
      </c>
      <c r="D3716" s="220" t="s">
        <v>216</v>
      </c>
      <c r="E3716" s="221" t="s">
        <v>3681</v>
      </c>
      <c r="F3716" s="222" t="s">
        <v>3682</v>
      </c>
      <c r="G3716" s="223" t="s">
        <v>523</v>
      </c>
      <c r="H3716" s="224">
        <v>226.65000000000001</v>
      </c>
      <c r="I3716" s="225"/>
      <c r="J3716" s="226">
        <f>ROUND(I3716*H3716,2)</f>
        <v>0</v>
      </c>
      <c r="K3716" s="222" t="s">
        <v>359</v>
      </c>
      <c r="L3716" s="45"/>
      <c r="M3716" s="227" t="s">
        <v>1</v>
      </c>
      <c r="N3716" s="228" t="s">
        <v>46</v>
      </c>
      <c r="O3716" s="92"/>
      <c r="P3716" s="229">
        <f>O3716*H3716</f>
        <v>0</v>
      </c>
      <c r="Q3716" s="229">
        <v>0.00029999999999999997</v>
      </c>
      <c r="R3716" s="229">
        <f>Q3716*H3716</f>
        <v>0.067995</v>
      </c>
      <c r="S3716" s="229">
        <v>0</v>
      </c>
      <c r="T3716" s="230">
        <f>S3716*H3716</f>
        <v>0</v>
      </c>
      <c r="U3716" s="39"/>
      <c r="V3716" s="39"/>
      <c r="W3716" s="39"/>
      <c r="X3716" s="39"/>
      <c r="Y3716" s="39"/>
      <c r="Z3716" s="39"/>
      <c r="AA3716" s="39"/>
      <c r="AB3716" s="39"/>
      <c r="AC3716" s="39"/>
      <c r="AD3716" s="39"/>
      <c r="AE3716" s="39"/>
      <c r="AR3716" s="231" t="s">
        <v>291</v>
      </c>
      <c r="AT3716" s="231" t="s">
        <v>216</v>
      </c>
      <c r="AU3716" s="231" t="s">
        <v>90</v>
      </c>
      <c r="AY3716" s="18" t="s">
        <v>215</v>
      </c>
      <c r="BE3716" s="232">
        <f>IF(N3716="základní",J3716,0)</f>
        <v>0</v>
      </c>
      <c r="BF3716" s="232">
        <f>IF(N3716="snížená",J3716,0)</f>
        <v>0</v>
      </c>
      <c r="BG3716" s="232">
        <f>IF(N3716="zákl. přenesená",J3716,0)</f>
        <v>0</v>
      </c>
      <c r="BH3716" s="232">
        <f>IF(N3716="sníž. přenesená",J3716,0)</f>
        <v>0</v>
      </c>
      <c r="BI3716" s="232">
        <f>IF(N3716="nulová",J3716,0)</f>
        <v>0</v>
      </c>
      <c r="BJ3716" s="18" t="s">
        <v>88</v>
      </c>
      <c r="BK3716" s="232">
        <f>ROUND(I3716*H3716,2)</f>
        <v>0</v>
      </c>
      <c r="BL3716" s="18" t="s">
        <v>291</v>
      </c>
      <c r="BM3716" s="231" t="s">
        <v>3683</v>
      </c>
    </row>
    <row r="3717" s="2" customFormat="1">
      <c r="A3717" s="39"/>
      <c r="B3717" s="40"/>
      <c r="C3717" s="41"/>
      <c r="D3717" s="233" t="s">
        <v>221</v>
      </c>
      <c r="E3717" s="41"/>
      <c r="F3717" s="234" t="s">
        <v>3684</v>
      </c>
      <c r="G3717" s="41"/>
      <c r="H3717" s="41"/>
      <c r="I3717" s="235"/>
      <c r="J3717" s="41"/>
      <c r="K3717" s="41"/>
      <c r="L3717" s="45"/>
      <c r="M3717" s="236"/>
      <c r="N3717" s="237"/>
      <c r="O3717" s="92"/>
      <c r="P3717" s="92"/>
      <c r="Q3717" s="92"/>
      <c r="R3717" s="92"/>
      <c r="S3717" s="92"/>
      <c r="T3717" s="93"/>
      <c r="U3717" s="39"/>
      <c r="V3717" s="39"/>
      <c r="W3717" s="39"/>
      <c r="X3717" s="39"/>
      <c r="Y3717" s="39"/>
      <c r="Z3717" s="39"/>
      <c r="AA3717" s="39"/>
      <c r="AB3717" s="39"/>
      <c r="AC3717" s="39"/>
      <c r="AD3717" s="39"/>
      <c r="AE3717" s="39"/>
      <c r="AT3717" s="18" t="s">
        <v>221</v>
      </c>
      <c r="AU3717" s="18" t="s">
        <v>90</v>
      </c>
    </row>
    <row r="3718" s="2" customFormat="1">
      <c r="A3718" s="39"/>
      <c r="B3718" s="40"/>
      <c r="C3718" s="41"/>
      <c r="D3718" s="250" t="s">
        <v>362</v>
      </c>
      <c r="E3718" s="41"/>
      <c r="F3718" s="251" t="s">
        <v>3685</v>
      </c>
      <c r="G3718" s="41"/>
      <c r="H3718" s="41"/>
      <c r="I3718" s="235"/>
      <c r="J3718" s="41"/>
      <c r="K3718" s="41"/>
      <c r="L3718" s="45"/>
      <c r="M3718" s="236"/>
      <c r="N3718" s="237"/>
      <c r="O3718" s="92"/>
      <c r="P3718" s="92"/>
      <c r="Q3718" s="92"/>
      <c r="R3718" s="92"/>
      <c r="S3718" s="92"/>
      <c r="T3718" s="93"/>
      <c r="U3718" s="39"/>
      <c r="V3718" s="39"/>
      <c r="W3718" s="39"/>
      <c r="X3718" s="39"/>
      <c r="Y3718" s="39"/>
      <c r="Z3718" s="39"/>
      <c r="AA3718" s="39"/>
      <c r="AB3718" s="39"/>
      <c r="AC3718" s="39"/>
      <c r="AD3718" s="39"/>
      <c r="AE3718" s="39"/>
      <c r="AT3718" s="18" t="s">
        <v>362</v>
      </c>
      <c r="AU3718" s="18" t="s">
        <v>90</v>
      </c>
    </row>
    <row r="3719" s="13" customFormat="1">
      <c r="A3719" s="13"/>
      <c r="B3719" s="252"/>
      <c r="C3719" s="253"/>
      <c r="D3719" s="233" t="s">
        <v>364</v>
      </c>
      <c r="E3719" s="254" t="s">
        <v>1</v>
      </c>
      <c r="F3719" s="255" t="s">
        <v>3686</v>
      </c>
      <c r="G3719" s="253"/>
      <c r="H3719" s="254" t="s">
        <v>1</v>
      </c>
      <c r="I3719" s="256"/>
      <c r="J3719" s="253"/>
      <c r="K3719" s="253"/>
      <c r="L3719" s="257"/>
      <c r="M3719" s="258"/>
      <c r="N3719" s="259"/>
      <c r="O3719" s="259"/>
      <c r="P3719" s="259"/>
      <c r="Q3719" s="259"/>
      <c r="R3719" s="259"/>
      <c r="S3719" s="259"/>
      <c r="T3719" s="260"/>
      <c r="U3719" s="13"/>
      <c r="V3719" s="13"/>
      <c r="W3719" s="13"/>
      <c r="X3719" s="13"/>
      <c r="Y3719" s="13"/>
      <c r="Z3719" s="13"/>
      <c r="AA3719" s="13"/>
      <c r="AB3719" s="13"/>
      <c r="AC3719" s="13"/>
      <c r="AD3719" s="13"/>
      <c r="AE3719" s="13"/>
      <c r="AT3719" s="261" t="s">
        <v>364</v>
      </c>
      <c r="AU3719" s="261" t="s">
        <v>90</v>
      </c>
      <c r="AV3719" s="13" t="s">
        <v>88</v>
      </c>
      <c r="AW3719" s="13" t="s">
        <v>36</v>
      </c>
      <c r="AX3719" s="13" t="s">
        <v>81</v>
      </c>
      <c r="AY3719" s="261" t="s">
        <v>215</v>
      </c>
    </row>
    <row r="3720" s="13" customFormat="1">
      <c r="A3720" s="13"/>
      <c r="B3720" s="252"/>
      <c r="C3720" s="253"/>
      <c r="D3720" s="233" t="s">
        <v>364</v>
      </c>
      <c r="E3720" s="254" t="s">
        <v>1</v>
      </c>
      <c r="F3720" s="255" t="s">
        <v>822</v>
      </c>
      <c r="G3720" s="253"/>
      <c r="H3720" s="254" t="s">
        <v>1</v>
      </c>
      <c r="I3720" s="256"/>
      <c r="J3720" s="253"/>
      <c r="K3720" s="253"/>
      <c r="L3720" s="257"/>
      <c r="M3720" s="258"/>
      <c r="N3720" s="259"/>
      <c r="O3720" s="259"/>
      <c r="P3720" s="259"/>
      <c r="Q3720" s="259"/>
      <c r="R3720" s="259"/>
      <c r="S3720" s="259"/>
      <c r="T3720" s="260"/>
      <c r="U3720" s="13"/>
      <c r="V3720" s="13"/>
      <c r="W3720" s="13"/>
      <c r="X3720" s="13"/>
      <c r="Y3720" s="13"/>
      <c r="Z3720" s="13"/>
      <c r="AA3720" s="13"/>
      <c r="AB3720" s="13"/>
      <c r="AC3720" s="13"/>
      <c r="AD3720" s="13"/>
      <c r="AE3720" s="13"/>
      <c r="AT3720" s="261" t="s">
        <v>364</v>
      </c>
      <c r="AU3720" s="261" t="s">
        <v>90</v>
      </c>
      <c r="AV3720" s="13" t="s">
        <v>88</v>
      </c>
      <c r="AW3720" s="13" t="s">
        <v>36</v>
      </c>
      <c r="AX3720" s="13" t="s">
        <v>81</v>
      </c>
      <c r="AY3720" s="261" t="s">
        <v>215</v>
      </c>
    </row>
    <row r="3721" s="13" customFormat="1">
      <c r="A3721" s="13"/>
      <c r="B3721" s="252"/>
      <c r="C3721" s="253"/>
      <c r="D3721" s="233" t="s">
        <v>364</v>
      </c>
      <c r="E3721" s="254" t="s">
        <v>1</v>
      </c>
      <c r="F3721" s="255" t="s">
        <v>1135</v>
      </c>
      <c r="G3721" s="253"/>
      <c r="H3721" s="254" t="s">
        <v>1</v>
      </c>
      <c r="I3721" s="256"/>
      <c r="J3721" s="253"/>
      <c r="K3721" s="253"/>
      <c r="L3721" s="257"/>
      <c r="M3721" s="258"/>
      <c r="N3721" s="259"/>
      <c r="O3721" s="259"/>
      <c r="P3721" s="259"/>
      <c r="Q3721" s="259"/>
      <c r="R3721" s="259"/>
      <c r="S3721" s="259"/>
      <c r="T3721" s="260"/>
      <c r="U3721" s="13"/>
      <c r="V3721" s="13"/>
      <c r="W3721" s="13"/>
      <c r="X3721" s="13"/>
      <c r="Y3721" s="13"/>
      <c r="Z3721" s="13"/>
      <c r="AA3721" s="13"/>
      <c r="AB3721" s="13"/>
      <c r="AC3721" s="13"/>
      <c r="AD3721" s="13"/>
      <c r="AE3721" s="13"/>
      <c r="AT3721" s="261" t="s">
        <v>364</v>
      </c>
      <c r="AU3721" s="261" t="s">
        <v>90</v>
      </c>
      <c r="AV3721" s="13" t="s">
        <v>88</v>
      </c>
      <c r="AW3721" s="13" t="s">
        <v>36</v>
      </c>
      <c r="AX3721" s="13" t="s">
        <v>81</v>
      </c>
      <c r="AY3721" s="261" t="s">
        <v>215</v>
      </c>
    </row>
    <row r="3722" s="14" customFormat="1">
      <c r="A3722" s="14"/>
      <c r="B3722" s="262"/>
      <c r="C3722" s="263"/>
      <c r="D3722" s="233" t="s">
        <v>364</v>
      </c>
      <c r="E3722" s="264" t="s">
        <v>1</v>
      </c>
      <c r="F3722" s="265" t="s">
        <v>3687</v>
      </c>
      <c r="G3722" s="263"/>
      <c r="H3722" s="266">
        <v>35</v>
      </c>
      <c r="I3722" s="267"/>
      <c r="J3722" s="263"/>
      <c r="K3722" s="263"/>
      <c r="L3722" s="268"/>
      <c r="M3722" s="269"/>
      <c r="N3722" s="270"/>
      <c r="O3722" s="270"/>
      <c r="P3722" s="270"/>
      <c r="Q3722" s="270"/>
      <c r="R3722" s="270"/>
      <c r="S3722" s="270"/>
      <c r="T3722" s="271"/>
      <c r="U3722" s="14"/>
      <c r="V3722" s="14"/>
      <c r="W3722" s="14"/>
      <c r="X3722" s="14"/>
      <c r="Y3722" s="14"/>
      <c r="Z3722" s="14"/>
      <c r="AA3722" s="14"/>
      <c r="AB3722" s="14"/>
      <c r="AC3722" s="14"/>
      <c r="AD3722" s="14"/>
      <c r="AE3722" s="14"/>
      <c r="AT3722" s="272" t="s">
        <v>364</v>
      </c>
      <c r="AU3722" s="272" t="s">
        <v>90</v>
      </c>
      <c r="AV3722" s="14" t="s">
        <v>90</v>
      </c>
      <c r="AW3722" s="14" t="s">
        <v>36</v>
      </c>
      <c r="AX3722" s="14" t="s">
        <v>81</v>
      </c>
      <c r="AY3722" s="272" t="s">
        <v>215</v>
      </c>
    </row>
    <row r="3723" s="14" customFormat="1">
      <c r="A3723" s="14"/>
      <c r="B3723" s="262"/>
      <c r="C3723" s="263"/>
      <c r="D3723" s="233" t="s">
        <v>364</v>
      </c>
      <c r="E3723" s="264" t="s">
        <v>1</v>
      </c>
      <c r="F3723" s="265" t="s">
        <v>3688</v>
      </c>
      <c r="G3723" s="263"/>
      <c r="H3723" s="266">
        <v>-3</v>
      </c>
      <c r="I3723" s="267"/>
      <c r="J3723" s="263"/>
      <c r="K3723" s="263"/>
      <c r="L3723" s="268"/>
      <c r="M3723" s="269"/>
      <c r="N3723" s="270"/>
      <c r="O3723" s="270"/>
      <c r="P3723" s="270"/>
      <c r="Q3723" s="270"/>
      <c r="R3723" s="270"/>
      <c r="S3723" s="270"/>
      <c r="T3723" s="271"/>
      <c r="U3723" s="14"/>
      <c r="V3723" s="14"/>
      <c r="W3723" s="14"/>
      <c r="X3723" s="14"/>
      <c r="Y3723" s="14"/>
      <c r="Z3723" s="14"/>
      <c r="AA3723" s="14"/>
      <c r="AB3723" s="14"/>
      <c r="AC3723" s="14"/>
      <c r="AD3723" s="14"/>
      <c r="AE3723" s="14"/>
      <c r="AT3723" s="272" t="s">
        <v>364</v>
      </c>
      <c r="AU3723" s="272" t="s">
        <v>90</v>
      </c>
      <c r="AV3723" s="14" t="s">
        <v>90</v>
      </c>
      <c r="AW3723" s="14" t="s">
        <v>36</v>
      </c>
      <c r="AX3723" s="14" t="s">
        <v>81</v>
      </c>
      <c r="AY3723" s="272" t="s">
        <v>215</v>
      </c>
    </row>
    <row r="3724" s="13" customFormat="1">
      <c r="A3724" s="13"/>
      <c r="B3724" s="252"/>
      <c r="C3724" s="253"/>
      <c r="D3724" s="233" t="s">
        <v>364</v>
      </c>
      <c r="E3724" s="254" t="s">
        <v>1</v>
      </c>
      <c r="F3724" s="255" t="s">
        <v>1479</v>
      </c>
      <c r="G3724" s="253"/>
      <c r="H3724" s="254" t="s">
        <v>1</v>
      </c>
      <c r="I3724" s="256"/>
      <c r="J3724" s="253"/>
      <c r="K3724" s="253"/>
      <c r="L3724" s="257"/>
      <c r="M3724" s="258"/>
      <c r="N3724" s="259"/>
      <c r="O3724" s="259"/>
      <c r="P3724" s="259"/>
      <c r="Q3724" s="259"/>
      <c r="R3724" s="259"/>
      <c r="S3724" s="259"/>
      <c r="T3724" s="260"/>
      <c r="U3724" s="13"/>
      <c r="V3724" s="13"/>
      <c r="W3724" s="13"/>
      <c r="X3724" s="13"/>
      <c r="Y3724" s="13"/>
      <c r="Z3724" s="13"/>
      <c r="AA3724" s="13"/>
      <c r="AB3724" s="13"/>
      <c r="AC3724" s="13"/>
      <c r="AD3724" s="13"/>
      <c r="AE3724" s="13"/>
      <c r="AT3724" s="261" t="s">
        <v>364</v>
      </c>
      <c r="AU3724" s="261" t="s">
        <v>90</v>
      </c>
      <c r="AV3724" s="13" t="s">
        <v>88</v>
      </c>
      <c r="AW3724" s="13" t="s">
        <v>36</v>
      </c>
      <c r="AX3724" s="13" t="s">
        <v>81</v>
      </c>
      <c r="AY3724" s="261" t="s">
        <v>215</v>
      </c>
    </row>
    <row r="3725" s="14" customFormat="1">
      <c r="A3725" s="14"/>
      <c r="B3725" s="262"/>
      <c r="C3725" s="263"/>
      <c r="D3725" s="233" t="s">
        <v>364</v>
      </c>
      <c r="E3725" s="264" t="s">
        <v>1</v>
      </c>
      <c r="F3725" s="265" t="s">
        <v>1940</v>
      </c>
      <c r="G3725" s="263"/>
      <c r="H3725" s="266">
        <v>27</v>
      </c>
      <c r="I3725" s="267"/>
      <c r="J3725" s="263"/>
      <c r="K3725" s="263"/>
      <c r="L3725" s="268"/>
      <c r="M3725" s="269"/>
      <c r="N3725" s="270"/>
      <c r="O3725" s="270"/>
      <c r="P3725" s="270"/>
      <c r="Q3725" s="270"/>
      <c r="R3725" s="270"/>
      <c r="S3725" s="270"/>
      <c r="T3725" s="271"/>
      <c r="U3725" s="14"/>
      <c r="V3725" s="14"/>
      <c r="W3725" s="14"/>
      <c r="X3725" s="14"/>
      <c r="Y3725" s="14"/>
      <c r="Z3725" s="14"/>
      <c r="AA3725" s="14"/>
      <c r="AB3725" s="14"/>
      <c r="AC3725" s="14"/>
      <c r="AD3725" s="14"/>
      <c r="AE3725" s="14"/>
      <c r="AT3725" s="272" t="s">
        <v>364</v>
      </c>
      <c r="AU3725" s="272" t="s">
        <v>90</v>
      </c>
      <c r="AV3725" s="14" t="s">
        <v>90</v>
      </c>
      <c r="AW3725" s="14" t="s">
        <v>36</v>
      </c>
      <c r="AX3725" s="14" t="s">
        <v>81</v>
      </c>
      <c r="AY3725" s="272" t="s">
        <v>215</v>
      </c>
    </row>
    <row r="3726" s="14" customFormat="1">
      <c r="A3726" s="14"/>
      <c r="B3726" s="262"/>
      <c r="C3726" s="263"/>
      <c r="D3726" s="233" t="s">
        <v>364</v>
      </c>
      <c r="E3726" s="264" t="s">
        <v>1</v>
      </c>
      <c r="F3726" s="265" t="s">
        <v>3688</v>
      </c>
      <c r="G3726" s="263"/>
      <c r="H3726" s="266">
        <v>-3</v>
      </c>
      <c r="I3726" s="267"/>
      <c r="J3726" s="263"/>
      <c r="K3726" s="263"/>
      <c r="L3726" s="268"/>
      <c r="M3726" s="269"/>
      <c r="N3726" s="270"/>
      <c r="O3726" s="270"/>
      <c r="P3726" s="270"/>
      <c r="Q3726" s="270"/>
      <c r="R3726" s="270"/>
      <c r="S3726" s="270"/>
      <c r="T3726" s="271"/>
      <c r="U3726" s="14"/>
      <c r="V3726" s="14"/>
      <c r="W3726" s="14"/>
      <c r="X3726" s="14"/>
      <c r="Y3726" s="14"/>
      <c r="Z3726" s="14"/>
      <c r="AA3726" s="14"/>
      <c r="AB3726" s="14"/>
      <c r="AC3726" s="14"/>
      <c r="AD3726" s="14"/>
      <c r="AE3726" s="14"/>
      <c r="AT3726" s="272" t="s">
        <v>364</v>
      </c>
      <c r="AU3726" s="272" t="s">
        <v>90</v>
      </c>
      <c r="AV3726" s="14" t="s">
        <v>90</v>
      </c>
      <c r="AW3726" s="14" t="s">
        <v>36</v>
      </c>
      <c r="AX3726" s="14" t="s">
        <v>81</v>
      </c>
      <c r="AY3726" s="272" t="s">
        <v>215</v>
      </c>
    </row>
    <row r="3727" s="13" customFormat="1">
      <c r="A3727" s="13"/>
      <c r="B3727" s="252"/>
      <c r="C3727" s="253"/>
      <c r="D3727" s="233" t="s">
        <v>364</v>
      </c>
      <c r="E3727" s="254" t="s">
        <v>1</v>
      </c>
      <c r="F3727" s="255" t="s">
        <v>1137</v>
      </c>
      <c r="G3727" s="253"/>
      <c r="H3727" s="254" t="s">
        <v>1</v>
      </c>
      <c r="I3727" s="256"/>
      <c r="J3727" s="253"/>
      <c r="K3727" s="253"/>
      <c r="L3727" s="257"/>
      <c r="M3727" s="258"/>
      <c r="N3727" s="259"/>
      <c r="O3727" s="259"/>
      <c r="P3727" s="259"/>
      <c r="Q3727" s="259"/>
      <c r="R3727" s="259"/>
      <c r="S3727" s="259"/>
      <c r="T3727" s="260"/>
      <c r="U3727" s="13"/>
      <c r="V3727" s="13"/>
      <c r="W3727" s="13"/>
      <c r="X3727" s="13"/>
      <c r="Y3727" s="13"/>
      <c r="Z3727" s="13"/>
      <c r="AA3727" s="13"/>
      <c r="AB3727" s="13"/>
      <c r="AC3727" s="13"/>
      <c r="AD3727" s="13"/>
      <c r="AE3727" s="13"/>
      <c r="AT3727" s="261" t="s">
        <v>364</v>
      </c>
      <c r="AU3727" s="261" t="s">
        <v>90</v>
      </c>
      <c r="AV3727" s="13" t="s">
        <v>88</v>
      </c>
      <c r="AW3727" s="13" t="s">
        <v>36</v>
      </c>
      <c r="AX3727" s="13" t="s">
        <v>81</v>
      </c>
      <c r="AY3727" s="261" t="s">
        <v>215</v>
      </c>
    </row>
    <row r="3728" s="14" customFormat="1">
      <c r="A3728" s="14"/>
      <c r="B3728" s="262"/>
      <c r="C3728" s="263"/>
      <c r="D3728" s="233" t="s">
        <v>364</v>
      </c>
      <c r="E3728" s="264" t="s">
        <v>1</v>
      </c>
      <c r="F3728" s="265" t="s">
        <v>3689</v>
      </c>
      <c r="G3728" s="263"/>
      <c r="H3728" s="266">
        <v>14.800000000000001</v>
      </c>
      <c r="I3728" s="267"/>
      <c r="J3728" s="263"/>
      <c r="K3728" s="263"/>
      <c r="L3728" s="268"/>
      <c r="M3728" s="269"/>
      <c r="N3728" s="270"/>
      <c r="O3728" s="270"/>
      <c r="P3728" s="270"/>
      <c r="Q3728" s="270"/>
      <c r="R3728" s="270"/>
      <c r="S3728" s="270"/>
      <c r="T3728" s="271"/>
      <c r="U3728" s="14"/>
      <c r="V3728" s="14"/>
      <c r="W3728" s="14"/>
      <c r="X3728" s="14"/>
      <c r="Y3728" s="14"/>
      <c r="Z3728" s="14"/>
      <c r="AA3728" s="14"/>
      <c r="AB3728" s="14"/>
      <c r="AC3728" s="14"/>
      <c r="AD3728" s="14"/>
      <c r="AE3728" s="14"/>
      <c r="AT3728" s="272" t="s">
        <v>364</v>
      </c>
      <c r="AU3728" s="272" t="s">
        <v>90</v>
      </c>
      <c r="AV3728" s="14" t="s">
        <v>90</v>
      </c>
      <c r="AW3728" s="14" t="s">
        <v>36</v>
      </c>
      <c r="AX3728" s="14" t="s">
        <v>81</v>
      </c>
      <c r="AY3728" s="272" t="s">
        <v>215</v>
      </c>
    </row>
    <row r="3729" s="14" customFormat="1">
      <c r="A3729" s="14"/>
      <c r="B3729" s="262"/>
      <c r="C3729" s="263"/>
      <c r="D3729" s="233" t="s">
        <v>364</v>
      </c>
      <c r="E3729" s="264" t="s">
        <v>1</v>
      </c>
      <c r="F3729" s="265" t="s">
        <v>831</v>
      </c>
      <c r="G3729" s="263"/>
      <c r="H3729" s="266">
        <v>-1.6000000000000001</v>
      </c>
      <c r="I3729" s="267"/>
      <c r="J3729" s="263"/>
      <c r="K3729" s="263"/>
      <c r="L3729" s="268"/>
      <c r="M3729" s="269"/>
      <c r="N3729" s="270"/>
      <c r="O3729" s="270"/>
      <c r="P3729" s="270"/>
      <c r="Q3729" s="270"/>
      <c r="R3729" s="270"/>
      <c r="S3729" s="270"/>
      <c r="T3729" s="271"/>
      <c r="U3729" s="14"/>
      <c r="V3729" s="14"/>
      <c r="W3729" s="14"/>
      <c r="X3729" s="14"/>
      <c r="Y3729" s="14"/>
      <c r="Z3729" s="14"/>
      <c r="AA3729" s="14"/>
      <c r="AB3729" s="14"/>
      <c r="AC3729" s="14"/>
      <c r="AD3729" s="14"/>
      <c r="AE3729" s="14"/>
      <c r="AT3729" s="272" t="s">
        <v>364</v>
      </c>
      <c r="AU3729" s="272" t="s">
        <v>90</v>
      </c>
      <c r="AV3729" s="14" t="s">
        <v>90</v>
      </c>
      <c r="AW3729" s="14" t="s">
        <v>36</v>
      </c>
      <c r="AX3729" s="14" t="s">
        <v>81</v>
      </c>
      <c r="AY3729" s="272" t="s">
        <v>215</v>
      </c>
    </row>
    <row r="3730" s="13" customFormat="1">
      <c r="A3730" s="13"/>
      <c r="B3730" s="252"/>
      <c r="C3730" s="253"/>
      <c r="D3730" s="233" t="s">
        <v>364</v>
      </c>
      <c r="E3730" s="254" t="s">
        <v>1</v>
      </c>
      <c r="F3730" s="255" t="s">
        <v>1139</v>
      </c>
      <c r="G3730" s="253"/>
      <c r="H3730" s="254" t="s">
        <v>1</v>
      </c>
      <c r="I3730" s="256"/>
      <c r="J3730" s="253"/>
      <c r="K3730" s="253"/>
      <c r="L3730" s="257"/>
      <c r="M3730" s="258"/>
      <c r="N3730" s="259"/>
      <c r="O3730" s="259"/>
      <c r="P3730" s="259"/>
      <c r="Q3730" s="259"/>
      <c r="R3730" s="259"/>
      <c r="S3730" s="259"/>
      <c r="T3730" s="260"/>
      <c r="U3730" s="13"/>
      <c r="V3730" s="13"/>
      <c r="W3730" s="13"/>
      <c r="X3730" s="13"/>
      <c r="Y3730" s="13"/>
      <c r="Z3730" s="13"/>
      <c r="AA3730" s="13"/>
      <c r="AB3730" s="13"/>
      <c r="AC3730" s="13"/>
      <c r="AD3730" s="13"/>
      <c r="AE3730" s="13"/>
      <c r="AT3730" s="261" t="s">
        <v>364</v>
      </c>
      <c r="AU3730" s="261" t="s">
        <v>90</v>
      </c>
      <c r="AV3730" s="13" t="s">
        <v>88</v>
      </c>
      <c r="AW3730" s="13" t="s">
        <v>36</v>
      </c>
      <c r="AX3730" s="13" t="s">
        <v>81</v>
      </c>
      <c r="AY3730" s="261" t="s">
        <v>215</v>
      </c>
    </row>
    <row r="3731" s="14" customFormat="1">
      <c r="A3731" s="14"/>
      <c r="B3731" s="262"/>
      <c r="C3731" s="263"/>
      <c r="D3731" s="233" t="s">
        <v>364</v>
      </c>
      <c r="E3731" s="264" t="s">
        <v>1</v>
      </c>
      <c r="F3731" s="265" t="s">
        <v>3690</v>
      </c>
      <c r="G3731" s="263"/>
      <c r="H3731" s="266">
        <v>15</v>
      </c>
      <c r="I3731" s="267"/>
      <c r="J3731" s="263"/>
      <c r="K3731" s="263"/>
      <c r="L3731" s="268"/>
      <c r="M3731" s="269"/>
      <c r="N3731" s="270"/>
      <c r="O3731" s="270"/>
      <c r="P3731" s="270"/>
      <c r="Q3731" s="270"/>
      <c r="R3731" s="270"/>
      <c r="S3731" s="270"/>
      <c r="T3731" s="271"/>
      <c r="U3731" s="14"/>
      <c r="V3731" s="14"/>
      <c r="W3731" s="14"/>
      <c r="X3731" s="14"/>
      <c r="Y3731" s="14"/>
      <c r="Z3731" s="14"/>
      <c r="AA3731" s="14"/>
      <c r="AB3731" s="14"/>
      <c r="AC3731" s="14"/>
      <c r="AD3731" s="14"/>
      <c r="AE3731" s="14"/>
      <c r="AT3731" s="272" t="s">
        <v>364</v>
      </c>
      <c r="AU3731" s="272" t="s">
        <v>90</v>
      </c>
      <c r="AV3731" s="14" t="s">
        <v>90</v>
      </c>
      <c r="AW3731" s="14" t="s">
        <v>36</v>
      </c>
      <c r="AX3731" s="14" t="s">
        <v>81</v>
      </c>
      <c r="AY3731" s="272" t="s">
        <v>215</v>
      </c>
    </row>
    <row r="3732" s="14" customFormat="1">
      <c r="A3732" s="14"/>
      <c r="B3732" s="262"/>
      <c r="C3732" s="263"/>
      <c r="D3732" s="233" t="s">
        <v>364</v>
      </c>
      <c r="E3732" s="264" t="s">
        <v>1</v>
      </c>
      <c r="F3732" s="265" t="s">
        <v>1509</v>
      </c>
      <c r="G3732" s="263"/>
      <c r="H3732" s="266">
        <v>-4.7999999999999998</v>
      </c>
      <c r="I3732" s="267"/>
      <c r="J3732" s="263"/>
      <c r="K3732" s="263"/>
      <c r="L3732" s="268"/>
      <c r="M3732" s="269"/>
      <c r="N3732" s="270"/>
      <c r="O3732" s="270"/>
      <c r="P3732" s="270"/>
      <c r="Q3732" s="270"/>
      <c r="R3732" s="270"/>
      <c r="S3732" s="270"/>
      <c r="T3732" s="271"/>
      <c r="U3732" s="14"/>
      <c r="V3732" s="14"/>
      <c r="W3732" s="14"/>
      <c r="X3732" s="14"/>
      <c r="Y3732" s="14"/>
      <c r="Z3732" s="14"/>
      <c r="AA3732" s="14"/>
      <c r="AB3732" s="14"/>
      <c r="AC3732" s="14"/>
      <c r="AD3732" s="14"/>
      <c r="AE3732" s="14"/>
      <c r="AT3732" s="272" t="s">
        <v>364</v>
      </c>
      <c r="AU3732" s="272" t="s">
        <v>90</v>
      </c>
      <c r="AV3732" s="14" t="s">
        <v>90</v>
      </c>
      <c r="AW3732" s="14" t="s">
        <v>36</v>
      </c>
      <c r="AX3732" s="14" t="s">
        <v>81</v>
      </c>
      <c r="AY3732" s="272" t="s">
        <v>215</v>
      </c>
    </row>
    <row r="3733" s="13" customFormat="1">
      <c r="A3733" s="13"/>
      <c r="B3733" s="252"/>
      <c r="C3733" s="253"/>
      <c r="D3733" s="233" t="s">
        <v>364</v>
      </c>
      <c r="E3733" s="254" t="s">
        <v>1</v>
      </c>
      <c r="F3733" s="255" t="s">
        <v>1505</v>
      </c>
      <c r="G3733" s="253"/>
      <c r="H3733" s="254" t="s">
        <v>1</v>
      </c>
      <c r="I3733" s="256"/>
      <c r="J3733" s="253"/>
      <c r="K3733" s="253"/>
      <c r="L3733" s="257"/>
      <c r="M3733" s="258"/>
      <c r="N3733" s="259"/>
      <c r="O3733" s="259"/>
      <c r="P3733" s="259"/>
      <c r="Q3733" s="259"/>
      <c r="R3733" s="259"/>
      <c r="S3733" s="259"/>
      <c r="T3733" s="260"/>
      <c r="U3733" s="13"/>
      <c r="V3733" s="13"/>
      <c r="W3733" s="13"/>
      <c r="X3733" s="13"/>
      <c r="Y3733" s="13"/>
      <c r="Z3733" s="13"/>
      <c r="AA3733" s="13"/>
      <c r="AB3733" s="13"/>
      <c r="AC3733" s="13"/>
      <c r="AD3733" s="13"/>
      <c r="AE3733" s="13"/>
      <c r="AT3733" s="261" t="s">
        <v>364</v>
      </c>
      <c r="AU3733" s="261" t="s">
        <v>90</v>
      </c>
      <c r="AV3733" s="13" t="s">
        <v>88</v>
      </c>
      <c r="AW3733" s="13" t="s">
        <v>36</v>
      </c>
      <c r="AX3733" s="13" t="s">
        <v>81</v>
      </c>
      <c r="AY3733" s="261" t="s">
        <v>215</v>
      </c>
    </row>
    <row r="3734" s="14" customFormat="1">
      <c r="A3734" s="14"/>
      <c r="B3734" s="262"/>
      <c r="C3734" s="263"/>
      <c r="D3734" s="233" t="s">
        <v>364</v>
      </c>
      <c r="E3734" s="264" t="s">
        <v>1</v>
      </c>
      <c r="F3734" s="265" t="s">
        <v>3691</v>
      </c>
      <c r="G3734" s="263"/>
      <c r="H3734" s="266">
        <v>12.4</v>
      </c>
      <c r="I3734" s="267"/>
      <c r="J3734" s="263"/>
      <c r="K3734" s="263"/>
      <c r="L3734" s="268"/>
      <c r="M3734" s="269"/>
      <c r="N3734" s="270"/>
      <c r="O3734" s="270"/>
      <c r="P3734" s="270"/>
      <c r="Q3734" s="270"/>
      <c r="R3734" s="270"/>
      <c r="S3734" s="270"/>
      <c r="T3734" s="271"/>
      <c r="U3734" s="14"/>
      <c r="V3734" s="14"/>
      <c r="W3734" s="14"/>
      <c r="X3734" s="14"/>
      <c r="Y3734" s="14"/>
      <c r="Z3734" s="14"/>
      <c r="AA3734" s="14"/>
      <c r="AB3734" s="14"/>
      <c r="AC3734" s="14"/>
      <c r="AD3734" s="14"/>
      <c r="AE3734" s="14"/>
      <c r="AT3734" s="272" t="s">
        <v>364</v>
      </c>
      <c r="AU3734" s="272" t="s">
        <v>90</v>
      </c>
      <c r="AV3734" s="14" t="s">
        <v>90</v>
      </c>
      <c r="AW3734" s="14" t="s">
        <v>36</v>
      </c>
      <c r="AX3734" s="14" t="s">
        <v>81</v>
      </c>
      <c r="AY3734" s="272" t="s">
        <v>215</v>
      </c>
    </row>
    <row r="3735" s="14" customFormat="1">
      <c r="A3735" s="14"/>
      <c r="B3735" s="262"/>
      <c r="C3735" s="263"/>
      <c r="D3735" s="233" t="s">
        <v>364</v>
      </c>
      <c r="E3735" s="264" t="s">
        <v>1</v>
      </c>
      <c r="F3735" s="265" t="s">
        <v>831</v>
      </c>
      <c r="G3735" s="263"/>
      <c r="H3735" s="266">
        <v>-1.6000000000000001</v>
      </c>
      <c r="I3735" s="267"/>
      <c r="J3735" s="263"/>
      <c r="K3735" s="263"/>
      <c r="L3735" s="268"/>
      <c r="M3735" s="269"/>
      <c r="N3735" s="270"/>
      <c r="O3735" s="270"/>
      <c r="P3735" s="270"/>
      <c r="Q3735" s="270"/>
      <c r="R3735" s="270"/>
      <c r="S3735" s="270"/>
      <c r="T3735" s="271"/>
      <c r="U3735" s="14"/>
      <c r="V3735" s="14"/>
      <c r="W3735" s="14"/>
      <c r="X3735" s="14"/>
      <c r="Y3735" s="14"/>
      <c r="Z3735" s="14"/>
      <c r="AA3735" s="14"/>
      <c r="AB3735" s="14"/>
      <c r="AC3735" s="14"/>
      <c r="AD3735" s="14"/>
      <c r="AE3735" s="14"/>
      <c r="AT3735" s="272" t="s">
        <v>364</v>
      </c>
      <c r="AU3735" s="272" t="s">
        <v>90</v>
      </c>
      <c r="AV3735" s="14" t="s">
        <v>90</v>
      </c>
      <c r="AW3735" s="14" t="s">
        <v>36</v>
      </c>
      <c r="AX3735" s="14" t="s">
        <v>81</v>
      </c>
      <c r="AY3735" s="272" t="s">
        <v>215</v>
      </c>
    </row>
    <row r="3736" s="13" customFormat="1">
      <c r="A3736" s="13"/>
      <c r="B3736" s="252"/>
      <c r="C3736" s="253"/>
      <c r="D3736" s="233" t="s">
        <v>364</v>
      </c>
      <c r="E3736" s="254" t="s">
        <v>1</v>
      </c>
      <c r="F3736" s="255" t="s">
        <v>1141</v>
      </c>
      <c r="G3736" s="253"/>
      <c r="H3736" s="254" t="s">
        <v>1</v>
      </c>
      <c r="I3736" s="256"/>
      <c r="J3736" s="253"/>
      <c r="K3736" s="253"/>
      <c r="L3736" s="257"/>
      <c r="M3736" s="258"/>
      <c r="N3736" s="259"/>
      <c r="O3736" s="259"/>
      <c r="P3736" s="259"/>
      <c r="Q3736" s="259"/>
      <c r="R3736" s="259"/>
      <c r="S3736" s="259"/>
      <c r="T3736" s="260"/>
      <c r="U3736" s="13"/>
      <c r="V3736" s="13"/>
      <c r="W3736" s="13"/>
      <c r="X3736" s="13"/>
      <c r="Y3736" s="13"/>
      <c r="Z3736" s="13"/>
      <c r="AA3736" s="13"/>
      <c r="AB3736" s="13"/>
      <c r="AC3736" s="13"/>
      <c r="AD3736" s="13"/>
      <c r="AE3736" s="13"/>
      <c r="AT3736" s="261" t="s">
        <v>364</v>
      </c>
      <c r="AU3736" s="261" t="s">
        <v>90</v>
      </c>
      <c r="AV3736" s="13" t="s">
        <v>88</v>
      </c>
      <c r="AW3736" s="13" t="s">
        <v>36</v>
      </c>
      <c r="AX3736" s="13" t="s">
        <v>81</v>
      </c>
      <c r="AY3736" s="261" t="s">
        <v>215</v>
      </c>
    </row>
    <row r="3737" s="14" customFormat="1">
      <c r="A3737" s="14"/>
      <c r="B3737" s="262"/>
      <c r="C3737" s="263"/>
      <c r="D3737" s="233" t="s">
        <v>364</v>
      </c>
      <c r="E3737" s="264" t="s">
        <v>1</v>
      </c>
      <c r="F3737" s="265" t="s">
        <v>3692</v>
      </c>
      <c r="G3737" s="263"/>
      <c r="H3737" s="266">
        <v>15</v>
      </c>
      <c r="I3737" s="267"/>
      <c r="J3737" s="263"/>
      <c r="K3737" s="263"/>
      <c r="L3737" s="268"/>
      <c r="M3737" s="269"/>
      <c r="N3737" s="270"/>
      <c r="O3737" s="270"/>
      <c r="P3737" s="270"/>
      <c r="Q3737" s="270"/>
      <c r="R3737" s="270"/>
      <c r="S3737" s="270"/>
      <c r="T3737" s="271"/>
      <c r="U3737" s="14"/>
      <c r="V3737" s="14"/>
      <c r="W3737" s="14"/>
      <c r="X3737" s="14"/>
      <c r="Y3737" s="14"/>
      <c r="Z3737" s="14"/>
      <c r="AA3737" s="14"/>
      <c r="AB3737" s="14"/>
      <c r="AC3737" s="14"/>
      <c r="AD3737" s="14"/>
      <c r="AE3737" s="14"/>
      <c r="AT3737" s="272" t="s">
        <v>364</v>
      </c>
      <c r="AU3737" s="272" t="s">
        <v>90</v>
      </c>
      <c r="AV3737" s="14" t="s">
        <v>90</v>
      </c>
      <c r="AW3737" s="14" t="s">
        <v>36</v>
      </c>
      <c r="AX3737" s="14" t="s">
        <v>81</v>
      </c>
      <c r="AY3737" s="272" t="s">
        <v>215</v>
      </c>
    </row>
    <row r="3738" s="14" customFormat="1">
      <c r="A3738" s="14"/>
      <c r="B3738" s="262"/>
      <c r="C3738" s="263"/>
      <c r="D3738" s="233" t="s">
        <v>364</v>
      </c>
      <c r="E3738" s="264" t="s">
        <v>1</v>
      </c>
      <c r="F3738" s="265" t="s">
        <v>831</v>
      </c>
      <c r="G3738" s="263"/>
      <c r="H3738" s="266">
        <v>-1.6000000000000001</v>
      </c>
      <c r="I3738" s="267"/>
      <c r="J3738" s="263"/>
      <c r="K3738" s="263"/>
      <c r="L3738" s="268"/>
      <c r="M3738" s="269"/>
      <c r="N3738" s="270"/>
      <c r="O3738" s="270"/>
      <c r="P3738" s="270"/>
      <c r="Q3738" s="270"/>
      <c r="R3738" s="270"/>
      <c r="S3738" s="270"/>
      <c r="T3738" s="271"/>
      <c r="U3738" s="14"/>
      <c r="V3738" s="14"/>
      <c r="W3738" s="14"/>
      <c r="X3738" s="14"/>
      <c r="Y3738" s="14"/>
      <c r="Z3738" s="14"/>
      <c r="AA3738" s="14"/>
      <c r="AB3738" s="14"/>
      <c r="AC3738" s="14"/>
      <c r="AD3738" s="14"/>
      <c r="AE3738" s="14"/>
      <c r="AT3738" s="272" t="s">
        <v>364</v>
      </c>
      <c r="AU3738" s="272" t="s">
        <v>90</v>
      </c>
      <c r="AV3738" s="14" t="s">
        <v>90</v>
      </c>
      <c r="AW3738" s="14" t="s">
        <v>36</v>
      </c>
      <c r="AX3738" s="14" t="s">
        <v>81</v>
      </c>
      <c r="AY3738" s="272" t="s">
        <v>215</v>
      </c>
    </row>
    <row r="3739" s="13" customFormat="1">
      <c r="A3739" s="13"/>
      <c r="B3739" s="252"/>
      <c r="C3739" s="253"/>
      <c r="D3739" s="233" t="s">
        <v>364</v>
      </c>
      <c r="E3739" s="254" t="s">
        <v>1</v>
      </c>
      <c r="F3739" s="255" t="s">
        <v>1143</v>
      </c>
      <c r="G3739" s="253"/>
      <c r="H3739" s="254" t="s">
        <v>1</v>
      </c>
      <c r="I3739" s="256"/>
      <c r="J3739" s="253"/>
      <c r="K3739" s="253"/>
      <c r="L3739" s="257"/>
      <c r="M3739" s="258"/>
      <c r="N3739" s="259"/>
      <c r="O3739" s="259"/>
      <c r="P3739" s="259"/>
      <c r="Q3739" s="259"/>
      <c r="R3739" s="259"/>
      <c r="S3739" s="259"/>
      <c r="T3739" s="260"/>
      <c r="U3739" s="13"/>
      <c r="V3739" s="13"/>
      <c r="W3739" s="13"/>
      <c r="X3739" s="13"/>
      <c r="Y3739" s="13"/>
      <c r="Z3739" s="13"/>
      <c r="AA3739" s="13"/>
      <c r="AB3739" s="13"/>
      <c r="AC3739" s="13"/>
      <c r="AD3739" s="13"/>
      <c r="AE3739" s="13"/>
      <c r="AT3739" s="261" t="s">
        <v>364</v>
      </c>
      <c r="AU3739" s="261" t="s">
        <v>90</v>
      </c>
      <c r="AV3739" s="13" t="s">
        <v>88</v>
      </c>
      <c r="AW3739" s="13" t="s">
        <v>36</v>
      </c>
      <c r="AX3739" s="13" t="s">
        <v>81</v>
      </c>
      <c r="AY3739" s="261" t="s">
        <v>215</v>
      </c>
    </row>
    <row r="3740" s="14" customFormat="1">
      <c r="A3740" s="14"/>
      <c r="B3740" s="262"/>
      <c r="C3740" s="263"/>
      <c r="D3740" s="233" t="s">
        <v>364</v>
      </c>
      <c r="E3740" s="264" t="s">
        <v>1</v>
      </c>
      <c r="F3740" s="265" t="s">
        <v>3693</v>
      </c>
      <c r="G3740" s="263"/>
      <c r="H3740" s="266">
        <v>15.199999999999999</v>
      </c>
      <c r="I3740" s="267"/>
      <c r="J3740" s="263"/>
      <c r="K3740" s="263"/>
      <c r="L3740" s="268"/>
      <c r="M3740" s="269"/>
      <c r="N3740" s="270"/>
      <c r="O3740" s="270"/>
      <c r="P3740" s="270"/>
      <c r="Q3740" s="270"/>
      <c r="R3740" s="270"/>
      <c r="S3740" s="270"/>
      <c r="T3740" s="271"/>
      <c r="U3740" s="14"/>
      <c r="V3740" s="14"/>
      <c r="W3740" s="14"/>
      <c r="X3740" s="14"/>
      <c r="Y3740" s="14"/>
      <c r="Z3740" s="14"/>
      <c r="AA3740" s="14"/>
      <c r="AB3740" s="14"/>
      <c r="AC3740" s="14"/>
      <c r="AD3740" s="14"/>
      <c r="AE3740" s="14"/>
      <c r="AT3740" s="272" t="s">
        <v>364</v>
      </c>
      <c r="AU3740" s="272" t="s">
        <v>90</v>
      </c>
      <c r="AV3740" s="14" t="s">
        <v>90</v>
      </c>
      <c r="AW3740" s="14" t="s">
        <v>36</v>
      </c>
      <c r="AX3740" s="14" t="s">
        <v>81</v>
      </c>
      <c r="AY3740" s="272" t="s">
        <v>215</v>
      </c>
    </row>
    <row r="3741" s="14" customFormat="1">
      <c r="A3741" s="14"/>
      <c r="B3741" s="262"/>
      <c r="C3741" s="263"/>
      <c r="D3741" s="233" t="s">
        <v>364</v>
      </c>
      <c r="E3741" s="264" t="s">
        <v>1</v>
      </c>
      <c r="F3741" s="265" t="s">
        <v>1509</v>
      </c>
      <c r="G3741" s="263"/>
      <c r="H3741" s="266">
        <v>-4.7999999999999998</v>
      </c>
      <c r="I3741" s="267"/>
      <c r="J3741" s="263"/>
      <c r="K3741" s="263"/>
      <c r="L3741" s="268"/>
      <c r="M3741" s="269"/>
      <c r="N3741" s="270"/>
      <c r="O3741" s="270"/>
      <c r="P3741" s="270"/>
      <c r="Q3741" s="270"/>
      <c r="R3741" s="270"/>
      <c r="S3741" s="270"/>
      <c r="T3741" s="271"/>
      <c r="U3741" s="14"/>
      <c r="V3741" s="14"/>
      <c r="W3741" s="14"/>
      <c r="X3741" s="14"/>
      <c r="Y3741" s="14"/>
      <c r="Z3741" s="14"/>
      <c r="AA3741" s="14"/>
      <c r="AB3741" s="14"/>
      <c r="AC3741" s="14"/>
      <c r="AD3741" s="14"/>
      <c r="AE3741" s="14"/>
      <c r="AT3741" s="272" t="s">
        <v>364</v>
      </c>
      <c r="AU3741" s="272" t="s">
        <v>90</v>
      </c>
      <c r="AV3741" s="14" t="s">
        <v>90</v>
      </c>
      <c r="AW3741" s="14" t="s">
        <v>36</v>
      </c>
      <c r="AX3741" s="14" t="s">
        <v>81</v>
      </c>
      <c r="AY3741" s="272" t="s">
        <v>215</v>
      </c>
    </row>
    <row r="3742" s="13" customFormat="1">
      <c r="A3742" s="13"/>
      <c r="B3742" s="252"/>
      <c r="C3742" s="253"/>
      <c r="D3742" s="233" t="s">
        <v>364</v>
      </c>
      <c r="E3742" s="254" t="s">
        <v>1</v>
      </c>
      <c r="F3742" s="255" t="s">
        <v>1510</v>
      </c>
      <c r="G3742" s="253"/>
      <c r="H3742" s="254" t="s">
        <v>1</v>
      </c>
      <c r="I3742" s="256"/>
      <c r="J3742" s="253"/>
      <c r="K3742" s="253"/>
      <c r="L3742" s="257"/>
      <c r="M3742" s="258"/>
      <c r="N3742" s="259"/>
      <c r="O3742" s="259"/>
      <c r="P3742" s="259"/>
      <c r="Q3742" s="259"/>
      <c r="R3742" s="259"/>
      <c r="S3742" s="259"/>
      <c r="T3742" s="260"/>
      <c r="U3742" s="13"/>
      <c r="V3742" s="13"/>
      <c r="W3742" s="13"/>
      <c r="X3742" s="13"/>
      <c r="Y3742" s="13"/>
      <c r="Z3742" s="13"/>
      <c r="AA3742" s="13"/>
      <c r="AB3742" s="13"/>
      <c r="AC3742" s="13"/>
      <c r="AD3742" s="13"/>
      <c r="AE3742" s="13"/>
      <c r="AT3742" s="261" t="s">
        <v>364</v>
      </c>
      <c r="AU3742" s="261" t="s">
        <v>90</v>
      </c>
      <c r="AV3742" s="13" t="s">
        <v>88</v>
      </c>
      <c r="AW3742" s="13" t="s">
        <v>36</v>
      </c>
      <c r="AX3742" s="13" t="s">
        <v>81</v>
      </c>
      <c r="AY3742" s="261" t="s">
        <v>215</v>
      </c>
    </row>
    <row r="3743" s="14" customFormat="1">
      <c r="A3743" s="14"/>
      <c r="B3743" s="262"/>
      <c r="C3743" s="263"/>
      <c r="D3743" s="233" t="s">
        <v>364</v>
      </c>
      <c r="E3743" s="264" t="s">
        <v>1</v>
      </c>
      <c r="F3743" s="265" t="s">
        <v>3694</v>
      </c>
      <c r="G3743" s="263"/>
      <c r="H3743" s="266">
        <v>12.6</v>
      </c>
      <c r="I3743" s="267"/>
      <c r="J3743" s="263"/>
      <c r="K3743" s="263"/>
      <c r="L3743" s="268"/>
      <c r="M3743" s="269"/>
      <c r="N3743" s="270"/>
      <c r="O3743" s="270"/>
      <c r="P3743" s="270"/>
      <c r="Q3743" s="270"/>
      <c r="R3743" s="270"/>
      <c r="S3743" s="270"/>
      <c r="T3743" s="271"/>
      <c r="U3743" s="14"/>
      <c r="V3743" s="14"/>
      <c r="W3743" s="14"/>
      <c r="X3743" s="14"/>
      <c r="Y3743" s="14"/>
      <c r="Z3743" s="14"/>
      <c r="AA3743" s="14"/>
      <c r="AB3743" s="14"/>
      <c r="AC3743" s="14"/>
      <c r="AD3743" s="14"/>
      <c r="AE3743" s="14"/>
      <c r="AT3743" s="272" t="s">
        <v>364</v>
      </c>
      <c r="AU3743" s="272" t="s">
        <v>90</v>
      </c>
      <c r="AV3743" s="14" t="s">
        <v>90</v>
      </c>
      <c r="AW3743" s="14" t="s">
        <v>36</v>
      </c>
      <c r="AX3743" s="14" t="s">
        <v>81</v>
      </c>
      <c r="AY3743" s="272" t="s">
        <v>215</v>
      </c>
    </row>
    <row r="3744" s="14" customFormat="1">
      <c r="A3744" s="14"/>
      <c r="B3744" s="262"/>
      <c r="C3744" s="263"/>
      <c r="D3744" s="233" t="s">
        <v>364</v>
      </c>
      <c r="E3744" s="264" t="s">
        <v>1</v>
      </c>
      <c r="F3744" s="265" t="s">
        <v>831</v>
      </c>
      <c r="G3744" s="263"/>
      <c r="H3744" s="266">
        <v>-1.6000000000000001</v>
      </c>
      <c r="I3744" s="267"/>
      <c r="J3744" s="263"/>
      <c r="K3744" s="263"/>
      <c r="L3744" s="268"/>
      <c r="M3744" s="269"/>
      <c r="N3744" s="270"/>
      <c r="O3744" s="270"/>
      <c r="P3744" s="270"/>
      <c r="Q3744" s="270"/>
      <c r="R3744" s="270"/>
      <c r="S3744" s="270"/>
      <c r="T3744" s="271"/>
      <c r="U3744" s="14"/>
      <c r="V3744" s="14"/>
      <c r="W3744" s="14"/>
      <c r="X3744" s="14"/>
      <c r="Y3744" s="14"/>
      <c r="Z3744" s="14"/>
      <c r="AA3744" s="14"/>
      <c r="AB3744" s="14"/>
      <c r="AC3744" s="14"/>
      <c r="AD3744" s="14"/>
      <c r="AE3744" s="14"/>
      <c r="AT3744" s="272" t="s">
        <v>364</v>
      </c>
      <c r="AU3744" s="272" t="s">
        <v>90</v>
      </c>
      <c r="AV3744" s="14" t="s">
        <v>90</v>
      </c>
      <c r="AW3744" s="14" t="s">
        <v>36</v>
      </c>
      <c r="AX3744" s="14" t="s">
        <v>81</v>
      </c>
      <c r="AY3744" s="272" t="s">
        <v>215</v>
      </c>
    </row>
    <row r="3745" s="16" customFormat="1">
      <c r="A3745" s="16"/>
      <c r="B3745" s="284"/>
      <c r="C3745" s="285"/>
      <c r="D3745" s="233" t="s">
        <v>364</v>
      </c>
      <c r="E3745" s="286" t="s">
        <v>1</v>
      </c>
      <c r="F3745" s="287" t="s">
        <v>403</v>
      </c>
      <c r="G3745" s="285"/>
      <c r="H3745" s="288">
        <v>125</v>
      </c>
      <c r="I3745" s="289"/>
      <c r="J3745" s="285"/>
      <c r="K3745" s="285"/>
      <c r="L3745" s="290"/>
      <c r="M3745" s="291"/>
      <c r="N3745" s="292"/>
      <c r="O3745" s="292"/>
      <c r="P3745" s="292"/>
      <c r="Q3745" s="292"/>
      <c r="R3745" s="292"/>
      <c r="S3745" s="292"/>
      <c r="T3745" s="293"/>
      <c r="U3745" s="16"/>
      <c r="V3745" s="16"/>
      <c r="W3745" s="16"/>
      <c r="X3745" s="16"/>
      <c r="Y3745" s="16"/>
      <c r="Z3745" s="16"/>
      <c r="AA3745" s="16"/>
      <c r="AB3745" s="16"/>
      <c r="AC3745" s="16"/>
      <c r="AD3745" s="16"/>
      <c r="AE3745" s="16"/>
      <c r="AT3745" s="294" t="s">
        <v>364</v>
      </c>
      <c r="AU3745" s="294" t="s">
        <v>90</v>
      </c>
      <c r="AV3745" s="16" t="s">
        <v>227</v>
      </c>
      <c r="AW3745" s="16" t="s">
        <v>36</v>
      </c>
      <c r="AX3745" s="16" t="s">
        <v>81</v>
      </c>
      <c r="AY3745" s="294" t="s">
        <v>215</v>
      </c>
    </row>
    <row r="3746" s="13" customFormat="1">
      <c r="A3746" s="13"/>
      <c r="B3746" s="252"/>
      <c r="C3746" s="253"/>
      <c r="D3746" s="233" t="s">
        <v>364</v>
      </c>
      <c r="E3746" s="254" t="s">
        <v>1</v>
      </c>
      <c r="F3746" s="255" t="s">
        <v>853</v>
      </c>
      <c r="G3746" s="253"/>
      <c r="H3746" s="254" t="s">
        <v>1</v>
      </c>
      <c r="I3746" s="256"/>
      <c r="J3746" s="253"/>
      <c r="K3746" s="253"/>
      <c r="L3746" s="257"/>
      <c r="M3746" s="258"/>
      <c r="N3746" s="259"/>
      <c r="O3746" s="259"/>
      <c r="P3746" s="259"/>
      <c r="Q3746" s="259"/>
      <c r="R3746" s="259"/>
      <c r="S3746" s="259"/>
      <c r="T3746" s="260"/>
      <c r="U3746" s="13"/>
      <c r="V3746" s="13"/>
      <c r="W3746" s="13"/>
      <c r="X3746" s="13"/>
      <c r="Y3746" s="13"/>
      <c r="Z3746" s="13"/>
      <c r="AA3746" s="13"/>
      <c r="AB3746" s="13"/>
      <c r="AC3746" s="13"/>
      <c r="AD3746" s="13"/>
      <c r="AE3746" s="13"/>
      <c r="AT3746" s="261" t="s">
        <v>364</v>
      </c>
      <c r="AU3746" s="261" t="s">
        <v>90</v>
      </c>
      <c r="AV3746" s="13" t="s">
        <v>88</v>
      </c>
      <c r="AW3746" s="13" t="s">
        <v>36</v>
      </c>
      <c r="AX3746" s="13" t="s">
        <v>81</v>
      </c>
      <c r="AY3746" s="261" t="s">
        <v>215</v>
      </c>
    </row>
    <row r="3747" s="13" customFormat="1">
      <c r="A3747" s="13"/>
      <c r="B3747" s="252"/>
      <c r="C3747" s="253"/>
      <c r="D3747" s="233" t="s">
        <v>364</v>
      </c>
      <c r="E3747" s="254" t="s">
        <v>1</v>
      </c>
      <c r="F3747" s="255" t="s">
        <v>1144</v>
      </c>
      <c r="G3747" s="253"/>
      <c r="H3747" s="254" t="s">
        <v>1</v>
      </c>
      <c r="I3747" s="256"/>
      <c r="J3747" s="253"/>
      <c r="K3747" s="253"/>
      <c r="L3747" s="257"/>
      <c r="M3747" s="258"/>
      <c r="N3747" s="259"/>
      <c r="O3747" s="259"/>
      <c r="P3747" s="259"/>
      <c r="Q3747" s="259"/>
      <c r="R3747" s="259"/>
      <c r="S3747" s="259"/>
      <c r="T3747" s="260"/>
      <c r="U3747" s="13"/>
      <c r="V3747" s="13"/>
      <c r="W3747" s="13"/>
      <c r="X3747" s="13"/>
      <c r="Y3747" s="13"/>
      <c r="Z3747" s="13"/>
      <c r="AA3747" s="13"/>
      <c r="AB3747" s="13"/>
      <c r="AC3747" s="13"/>
      <c r="AD3747" s="13"/>
      <c r="AE3747" s="13"/>
      <c r="AT3747" s="261" t="s">
        <v>364</v>
      </c>
      <c r="AU3747" s="261" t="s">
        <v>90</v>
      </c>
      <c r="AV3747" s="13" t="s">
        <v>88</v>
      </c>
      <c r="AW3747" s="13" t="s">
        <v>36</v>
      </c>
      <c r="AX3747" s="13" t="s">
        <v>81</v>
      </c>
      <c r="AY3747" s="261" t="s">
        <v>215</v>
      </c>
    </row>
    <row r="3748" s="14" customFormat="1">
      <c r="A3748" s="14"/>
      <c r="B3748" s="262"/>
      <c r="C3748" s="263"/>
      <c r="D3748" s="233" t="s">
        <v>364</v>
      </c>
      <c r="E3748" s="264" t="s">
        <v>1</v>
      </c>
      <c r="F3748" s="265" t="s">
        <v>3695</v>
      </c>
      <c r="G3748" s="263"/>
      <c r="H3748" s="266">
        <v>21</v>
      </c>
      <c r="I3748" s="267"/>
      <c r="J3748" s="263"/>
      <c r="K3748" s="263"/>
      <c r="L3748" s="268"/>
      <c r="M3748" s="269"/>
      <c r="N3748" s="270"/>
      <c r="O3748" s="270"/>
      <c r="P3748" s="270"/>
      <c r="Q3748" s="270"/>
      <c r="R3748" s="270"/>
      <c r="S3748" s="270"/>
      <c r="T3748" s="271"/>
      <c r="U3748" s="14"/>
      <c r="V3748" s="14"/>
      <c r="W3748" s="14"/>
      <c r="X3748" s="14"/>
      <c r="Y3748" s="14"/>
      <c r="Z3748" s="14"/>
      <c r="AA3748" s="14"/>
      <c r="AB3748" s="14"/>
      <c r="AC3748" s="14"/>
      <c r="AD3748" s="14"/>
      <c r="AE3748" s="14"/>
      <c r="AT3748" s="272" t="s">
        <v>364</v>
      </c>
      <c r="AU3748" s="272" t="s">
        <v>90</v>
      </c>
      <c r="AV3748" s="14" t="s">
        <v>90</v>
      </c>
      <c r="AW3748" s="14" t="s">
        <v>36</v>
      </c>
      <c r="AX3748" s="14" t="s">
        <v>81</v>
      </c>
      <c r="AY3748" s="272" t="s">
        <v>215</v>
      </c>
    </row>
    <row r="3749" s="14" customFormat="1">
      <c r="A3749" s="14"/>
      <c r="B3749" s="262"/>
      <c r="C3749" s="263"/>
      <c r="D3749" s="233" t="s">
        <v>364</v>
      </c>
      <c r="E3749" s="264" t="s">
        <v>1</v>
      </c>
      <c r="F3749" s="265" t="s">
        <v>3696</v>
      </c>
      <c r="G3749" s="263"/>
      <c r="H3749" s="266">
        <v>-1</v>
      </c>
      <c r="I3749" s="267"/>
      <c r="J3749" s="263"/>
      <c r="K3749" s="263"/>
      <c r="L3749" s="268"/>
      <c r="M3749" s="269"/>
      <c r="N3749" s="270"/>
      <c r="O3749" s="270"/>
      <c r="P3749" s="270"/>
      <c r="Q3749" s="270"/>
      <c r="R3749" s="270"/>
      <c r="S3749" s="270"/>
      <c r="T3749" s="271"/>
      <c r="U3749" s="14"/>
      <c r="V3749" s="14"/>
      <c r="W3749" s="14"/>
      <c r="X3749" s="14"/>
      <c r="Y3749" s="14"/>
      <c r="Z3749" s="14"/>
      <c r="AA3749" s="14"/>
      <c r="AB3749" s="14"/>
      <c r="AC3749" s="14"/>
      <c r="AD3749" s="14"/>
      <c r="AE3749" s="14"/>
      <c r="AT3749" s="272" t="s">
        <v>364</v>
      </c>
      <c r="AU3749" s="272" t="s">
        <v>90</v>
      </c>
      <c r="AV3749" s="14" t="s">
        <v>90</v>
      </c>
      <c r="AW3749" s="14" t="s">
        <v>36</v>
      </c>
      <c r="AX3749" s="14" t="s">
        <v>81</v>
      </c>
      <c r="AY3749" s="272" t="s">
        <v>215</v>
      </c>
    </row>
    <row r="3750" s="13" customFormat="1">
      <c r="A3750" s="13"/>
      <c r="B3750" s="252"/>
      <c r="C3750" s="253"/>
      <c r="D3750" s="233" t="s">
        <v>364</v>
      </c>
      <c r="E3750" s="254" t="s">
        <v>1</v>
      </c>
      <c r="F3750" s="255" t="s">
        <v>1529</v>
      </c>
      <c r="G3750" s="253"/>
      <c r="H3750" s="254" t="s">
        <v>1</v>
      </c>
      <c r="I3750" s="256"/>
      <c r="J3750" s="253"/>
      <c r="K3750" s="253"/>
      <c r="L3750" s="257"/>
      <c r="M3750" s="258"/>
      <c r="N3750" s="259"/>
      <c r="O3750" s="259"/>
      <c r="P3750" s="259"/>
      <c r="Q3750" s="259"/>
      <c r="R3750" s="259"/>
      <c r="S3750" s="259"/>
      <c r="T3750" s="260"/>
      <c r="U3750" s="13"/>
      <c r="V3750" s="13"/>
      <c r="W3750" s="13"/>
      <c r="X3750" s="13"/>
      <c r="Y3750" s="13"/>
      <c r="Z3750" s="13"/>
      <c r="AA3750" s="13"/>
      <c r="AB3750" s="13"/>
      <c r="AC3750" s="13"/>
      <c r="AD3750" s="13"/>
      <c r="AE3750" s="13"/>
      <c r="AT3750" s="261" t="s">
        <v>364</v>
      </c>
      <c r="AU3750" s="261" t="s">
        <v>90</v>
      </c>
      <c r="AV3750" s="13" t="s">
        <v>88</v>
      </c>
      <c r="AW3750" s="13" t="s">
        <v>36</v>
      </c>
      <c r="AX3750" s="13" t="s">
        <v>81</v>
      </c>
      <c r="AY3750" s="261" t="s">
        <v>215</v>
      </c>
    </row>
    <row r="3751" s="14" customFormat="1">
      <c r="A3751" s="14"/>
      <c r="B3751" s="262"/>
      <c r="C3751" s="263"/>
      <c r="D3751" s="233" t="s">
        <v>364</v>
      </c>
      <c r="E3751" s="264" t="s">
        <v>1</v>
      </c>
      <c r="F3751" s="265" t="s">
        <v>3697</v>
      </c>
      <c r="G3751" s="263"/>
      <c r="H3751" s="266">
        <v>13.800000000000001</v>
      </c>
      <c r="I3751" s="267"/>
      <c r="J3751" s="263"/>
      <c r="K3751" s="263"/>
      <c r="L3751" s="268"/>
      <c r="M3751" s="269"/>
      <c r="N3751" s="270"/>
      <c r="O3751" s="270"/>
      <c r="P3751" s="270"/>
      <c r="Q3751" s="270"/>
      <c r="R3751" s="270"/>
      <c r="S3751" s="270"/>
      <c r="T3751" s="271"/>
      <c r="U3751" s="14"/>
      <c r="V3751" s="14"/>
      <c r="W3751" s="14"/>
      <c r="X3751" s="14"/>
      <c r="Y3751" s="14"/>
      <c r="Z3751" s="14"/>
      <c r="AA3751" s="14"/>
      <c r="AB3751" s="14"/>
      <c r="AC3751" s="14"/>
      <c r="AD3751" s="14"/>
      <c r="AE3751" s="14"/>
      <c r="AT3751" s="272" t="s">
        <v>364</v>
      </c>
      <c r="AU3751" s="272" t="s">
        <v>90</v>
      </c>
      <c r="AV3751" s="14" t="s">
        <v>90</v>
      </c>
      <c r="AW3751" s="14" t="s">
        <v>36</v>
      </c>
      <c r="AX3751" s="14" t="s">
        <v>81</v>
      </c>
      <c r="AY3751" s="272" t="s">
        <v>215</v>
      </c>
    </row>
    <row r="3752" s="14" customFormat="1">
      <c r="A3752" s="14"/>
      <c r="B3752" s="262"/>
      <c r="C3752" s="263"/>
      <c r="D3752" s="233" t="s">
        <v>364</v>
      </c>
      <c r="E3752" s="264" t="s">
        <v>1</v>
      </c>
      <c r="F3752" s="265" t="s">
        <v>1106</v>
      </c>
      <c r="G3752" s="263"/>
      <c r="H3752" s="266">
        <v>-2.7999999999999998</v>
      </c>
      <c r="I3752" s="267"/>
      <c r="J3752" s="263"/>
      <c r="K3752" s="263"/>
      <c r="L3752" s="268"/>
      <c r="M3752" s="269"/>
      <c r="N3752" s="270"/>
      <c r="O3752" s="270"/>
      <c r="P3752" s="270"/>
      <c r="Q3752" s="270"/>
      <c r="R3752" s="270"/>
      <c r="S3752" s="270"/>
      <c r="T3752" s="271"/>
      <c r="U3752" s="14"/>
      <c r="V3752" s="14"/>
      <c r="W3752" s="14"/>
      <c r="X3752" s="14"/>
      <c r="Y3752" s="14"/>
      <c r="Z3752" s="14"/>
      <c r="AA3752" s="14"/>
      <c r="AB3752" s="14"/>
      <c r="AC3752" s="14"/>
      <c r="AD3752" s="14"/>
      <c r="AE3752" s="14"/>
      <c r="AT3752" s="272" t="s">
        <v>364</v>
      </c>
      <c r="AU3752" s="272" t="s">
        <v>90</v>
      </c>
      <c r="AV3752" s="14" t="s">
        <v>90</v>
      </c>
      <c r="AW3752" s="14" t="s">
        <v>36</v>
      </c>
      <c r="AX3752" s="14" t="s">
        <v>81</v>
      </c>
      <c r="AY3752" s="272" t="s">
        <v>215</v>
      </c>
    </row>
    <row r="3753" s="14" customFormat="1">
      <c r="A3753" s="14"/>
      <c r="B3753" s="262"/>
      <c r="C3753" s="263"/>
      <c r="D3753" s="233" t="s">
        <v>364</v>
      </c>
      <c r="E3753" s="264" t="s">
        <v>1</v>
      </c>
      <c r="F3753" s="265" t="s">
        <v>832</v>
      </c>
      <c r="G3753" s="263"/>
      <c r="H3753" s="266">
        <v>-1.8</v>
      </c>
      <c r="I3753" s="267"/>
      <c r="J3753" s="263"/>
      <c r="K3753" s="263"/>
      <c r="L3753" s="268"/>
      <c r="M3753" s="269"/>
      <c r="N3753" s="270"/>
      <c r="O3753" s="270"/>
      <c r="P3753" s="270"/>
      <c r="Q3753" s="270"/>
      <c r="R3753" s="270"/>
      <c r="S3753" s="270"/>
      <c r="T3753" s="271"/>
      <c r="U3753" s="14"/>
      <c r="V3753" s="14"/>
      <c r="W3753" s="14"/>
      <c r="X3753" s="14"/>
      <c r="Y3753" s="14"/>
      <c r="Z3753" s="14"/>
      <c r="AA3753" s="14"/>
      <c r="AB3753" s="14"/>
      <c r="AC3753" s="14"/>
      <c r="AD3753" s="14"/>
      <c r="AE3753" s="14"/>
      <c r="AT3753" s="272" t="s">
        <v>364</v>
      </c>
      <c r="AU3753" s="272" t="s">
        <v>90</v>
      </c>
      <c r="AV3753" s="14" t="s">
        <v>90</v>
      </c>
      <c r="AW3753" s="14" t="s">
        <v>36</v>
      </c>
      <c r="AX3753" s="14" t="s">
        <v>81</v>
      </c>
      <c r="AY3753" s="272" t="s">
        <v>215</v>
      </c>
    </row>
    <row r="3754" s="13" customFormat="1">
      <c r="A3754" s="13"/>
      <c r="B3754" s="252"/>
      <c r="C3754" s="253"/>
      <c r="D3754" s="233" t="s">
        <v>364</v>
      </c>
      <c r="E3754" s="254" t="s">
        <v>1</v>
      </c>
      <c r="F3754" s="255" t="s">
        <v>1531</v>
      </c>
      <c r="G3754" s="253"/>
      <c r="H3754" s="254" t="s">
        <v>1</v>
      </c>
      <c r="I3754" s="256"/>
      <c r="J3754" s="253"/>
      <c r="K3754" s="253"/>
      <c r="L3754" s="257"/>
      <c r="M3754" s="258"/>
      <c r="N3754" s="259"/>
      <c r="O3754" s="259"/>
      <c r="P3754" s="259"/>
      <c r="Q3754" s="259"/>
      <c r="R3754" s="259"/>
      <c r="S3754" s="259"/>
      <c r="T3754" s="260"/>
      <c r="U3754" s="13"/>
      <c r="V3754" s="13"/>
      <c r="W3754" s="13"/>
      <c r="X3754" s="13"/>
      <c r="Y3754" s="13"/>
      <c r="Z3754" s="13"/>
      <c r="AA3754" s="13"/>
      <c r="AB3754" s="13"/>
      <c r="AC3754" s="13"/>
      <c r="AD3754" s="13"/>
      <c r="AE3754" s="13"/>
      <c r="AT3754" s="261" t="s">
        <v>364</v>
      </c>
      <c r="AU3754" s="261" t="s">
        <v>90</v>
      </c>
      <c r="AV3754" s="13" t="s">
        <v>88</v>
      </c>
      <c r="AW3754" s="13" t="s">
        <v>36</v>
      </c>
      <c r="AX3754" s="13" t="s">
        <v>81</v>
      </c>
      <c r="AY3754" s="261" t="s">
        <v>215</v>
      </c>
    </row>
    <row r="3755" s="14" customFormat="1">
      <c r="A3755" s="14"/>
      <c r="B3755" s="262"/>
      <c r="C3755" s="263"/>
      <c r="D3755" s="233" t="s">
        <v>364</v>
      </c>
      <c r="E3755" s="264" t="s">
        <v>1</v>
      </c>
      <c r="F3755" s="265" t="s">
        <v>3698</v>
      </c>
      <c r="G3755" s="263"/>
      <c r="H3755" s="266">
        <v>10.800000000000001</v>
      </c>
      <c r="I3755" s="267"/>
      <c r="J3755" s="263"/>
      <c r="K3755" s="263"/>
      <c r="L3755" s="268"/>
      <c r="M3755" s="269"/>
      <c r="N3755" s="270"/>
      <c r="O3755" s="270"/>
      <c r="P3755" s="270"/>
      <c r="Q3755" s="270"/>
      <c r="R3755" s="270"/>
      <c r="S3755" s="270"/>
      <c r="T3755" s="271"/>
      <c r="U3755" s="14"/>
      <c r="V3755" s="14"/>
      <c r="W3755" s="14"/>
      <c r="X3755" s="14"/>
      <c r="Y3755" s="14"/>
      <c r="Z3755" s="14"/>
      <c r="AA3755" s="14"/>
      <c r="AB3755" s="14"/>
      <c r="AC3755" s="14"/>
      <c r="AD3755" s="14"/>
      <c r="AE3755" s="14"/>
      <c r="AT3755" s="272" t="s">
        <v>364</v>
      </c>
      <c r="AU3755" s="272" t="s">
        <v>90</v>
      </c>
      <c r="AV3755" s="14" t="s">
        <v>90</v>
      </c>
      <c r="AW3755" s="14" t="s">
        <v>36</v>
      </c>
      <c r="AX3755" s="14" t="s">
        <v>81</v>
      </c>
      <c r="AY3755" s="272" t="s">
        <v>215</v>
      </c>
    </row>
    <row r="3756" s="14" customFormat="1">
      <c r="A3756" s="14"/>
      <c r="B3756" s="262"/>
      <c r="C3756" s="263"/>
      <c r="D3756" s="233" t="s">
        <v>364</v>
      </c>
      <c r="E3756" s="264" t="s">
        <v>1</v>
      </c>
      <c r="F3756" s="265" t="s">
        <v>1533</v>
      </c>
      <c r="G3756" s="263"/>
      <c r="H3756" s="266">
        <v>-1.3999999999999999</v>
      </c>
      <c r="I3756" s="267"/>
      <c r="J3756" s="263"/>
      <c r="K3756" s="263"/>
      <c r="L3756" s="268"/>
      <c r="M3756" s="269"/>
      <c r="N3756" s="270"/>
      <c r="O3756" s="270"/>
      <c r="P3756" s="270"/>
      <c r="Q3756" s="270"/>
      <c r="R3756" s="270"/>
      <c r="S3756" s="270"/>
      <c r="T3756" s="271"/>
      <c r="U3756" s="14"/>
      <c r="V3756" s="14"/>
      <c r="W3756" s="14"/>
      <c r="X3756" s="14"/>
      <c r="Y3756" s="14"/>
      <c r="Z3756" s="14"/>
      <c r="AA3756" s="14"/>
      <c r="AB3756" s="14"/>
      <c r="AC3756" s="14"/>
      <c r="AD3756" s="14"/>
      <c r="AE3756" s="14"/>
      <c r="AT3756" s="272" t="s">
        <v>364</v>
      </c>
      <c r="AU3756" s="272" t="s">
        <v>90</v>
      </c>
      <c r="AV3756" s="14" t="s">
        <v>90</v>
      </c>
      <c r="AW3756" s="14" t="s">
        <v>36</v>
      </c>
      <c r="AX3756" s="14" t="s">
        <v>81</v>
      </c>
      <c r="AY3756" s="272" t="s">
        <v>215</v>
      </c>
    </row>
    <row r="3757" s="13" customFormat="1">
      <c r="A3757" s="13"/>
      <c r="B3757" s="252"/>
      <c r="C3757" s="253"/>
      <c r="D3757" s="233" t="s">
        <v>364</v>
      </c>
      <c r="E3757" s="254" t="s">
        <v>1</v>
      </c>
      <c r="F3757" s="255" t="s">
        <v>1534</v>
      </c>
      <c r="G3757" s="253"/>
      <c r="H3757" s="254" t="s">
        <v>1</v>
      </c>
      <c r="I3757" s="256"/>
      <c r="J3757" s="253"/>
      <c r="K3757" s="253"/>
      <c r="L3757" s="257"/>
      <c r="M3757" s="258"/>
      <c r="N3757" s="259"/>
      <c r="O3757" s="259"/>
      <c r="P3757" s="259"/>
      <c r="Q3757" s="259"/>
      <c r="R3757" s="259"/>
      <c r="S3757" s="259"/>
      <c r="T3757" s="260"/>
      <c r="U3757" s="13"/>
      <c r="V3757" s="13"/>
      <c r="W3757" s="13"/>
      <c r="X3757" s="13"/>
      <c r="Y3757" s="13"/>
      <c r="Z3757" s="13"/>
      <c r="AA3757" s="13"/>
      <c r="AB3757" s="13"/>
      <c r="AC3757" s="13"/>
      <c r="AD3757" s="13"/>
      <c r="AE3757" s="13"/>
      <c r="AT3757" s="261" t="s">
        <v>364</v>
      </c>
      <c r="AU3757" s="261" t="s">
        <v>90</v>
      </c>
      <c r="AV3757" s="13" t="s">
        <v>88</v>
      </c>
      <c r="AW3757" s="13" t="s">
        <v>36</v>
      </c>
      <c r="AX3757" s="13" t="s">
        <v>81</v>
      </c>
      <c r="AY3757" s="261" t="s">
        <v>215</v>
      </c>
    </row>
    <row r="3758" s="14" customFormat="1">
      <c r="A3758" s="14"/>
      <c r="B3758" s="262"/>
      <c r="C3758" s="263"/>
      <c r="D3758" s="233" t="s">
        <v>364</v>
      </c>
      <c r="E3758" s="264" t="s">
        <v>1</v>
      </c>
      <c r="F3758" s="265" t="s">
        <v>3698</v>
      </c>
      <c r="G3758" s="263"/>
      <c r="H3758" s="266">
        <v>10.800000000000001</v>
      </c>
      <c r="I3758" s="267"/>
      <c r="J3758" s="263"/>
      <c r="K3758" s="263"/>
      <c r="L3758" s="268"/>
      <c r="M3758" s="269"/>
      <c r="N3758" s="270"/>
      <c r="O3758" s="270"/>
      <c r="P3758" s="270"/>
      <c r="Q3758" s="270"/>
      <c r="R3758" s="270"/>
      <c r="S3758" s="270"/>
      <c r="T3758" s="271"/>
      <c r="U3758" s="14"/>
      <c r="V3758" s="14"/>
      <c r="W3758" s="14"/>
      <c r="X3758" s="14"/>
      <c r="Y3758" s="14"/>
      <c r="Z3758" s="14"/>
      <c r="AA3758" s="14"/>
      <c r="AB3758" s="14"/>
      <c r="AC3758" s="14"/>
      <c r="AD3758" s="14"/>
      <c r="AE3758" s="14"/>
      <c r="AT3758" s="272" t="s">
        <v>364</v>
      </c>
      <c r="AU3758" s="272" t="s">
        <v>90</v>
      </c>
      <c r="AV3758" s="14" t="s">
        <v>90</v>
      </c>
      <c r="AW3758" s="14" t="s">
        <v>36</v>
      </c>
      <c r="AX3758" s="14" t="s">
        <v>81</v>
      </c>
      <c r="AY3758" s="272" t="s">
        <v>215</v>
      </c>
    </row>
    <row r="3759" s="14" customFormat="1">
      <c r="A3759" s="14"/>
      <c r="B3759" s="262"/>
      <c r="C3759" s="263"/>
      <c r="D3759" s="233" t="s">
        <v>364</v>
      </c>
      <c r="E3759" s="264" t="s">
        <v>1</v>
      </c>
      <c r="F3759" s="265" t="s">
        <v>1533</v>
      </c>
      <c r="G3759" s="263"/>
      <c r="H3759" s="266">
        <v>-1.3999999999999999</v>
      </c>
      <c r="I3759" s="267"/>
      <c r="J3759" s="263"/>
      <c r="K3759" s="263"/>
      <c r="L3759" s="268"/>
      <c r="M3759" s="269"/>
      <c r="N3759" s="270"/>
      <c r="O3759" s="270"/>
      <c r="P3759" s="270"/>
      <c r="Q3759" s="270"/>
      <c r="R3759" s="270"/>
      <c r="S3759" s="270"/>
      <c r="T3759" s="271"/>
      <c r="U3759" s="14"/>
      <c r="V3759" s="14"/>
      <c r="W3759" s="14"/>
      <c r="X3759" s="14"/>
      <c r="Y3759" s="14"/>
      <c r="Z3759" s="14"/>
      <c r="AA3759" s="14"/>
      <c r="AB3759" s="14"/>
      <c r="AC3759" s="14"/>
      <c r="AD3759" s="14"/>
      <c r="AE3759" s="14"/>
      <c r="AT3759" s="272" t="s">
        <v>364</v>
      </c>
      <c r="AU3759" s="272" t="s">
        <v>90</v>
      </c>
      <c r="AV3759" s="14" t="s">
        <v>90</v>
      </c>
      <c r="AW3759" s="14" t="s">
        <v>36</v>
      </c>
      <c r="AX3759" s="14" t="s">
        <v>81</v>
      </c>
      <c r="AY3759" s="272" t="s">
        <v>215</v>
      </c>
    </row>
    <row r="3760" s="13" customFormat="1">
      <c r="A3760" s="13"/>
      <c r="B3760" s="252"/>
      <c r="C3760" s="253"/>
      <c r="D3760" s="233" t="s">
        <v>364</v>
      </c>
      <c r="E3760" s="254" t="s">
        <v>1</v>
      </c>
      <c r="F3760" s="255" t="s">
        <v>1535</v>
      </c>
      <c r="G3760" s="253"/>
      <c r="H3760" s="254" t="s">
        <v>1</v>
      </c>
      <c r="I3760" s="256"/>
      <c r="J3760" s="253"/>
      <c r="K3760" s="253"/>
      <c r="L3760" s="257"/>
      <c r="M3760" s="258"/>
      <c r="N3760" s="259"/>
      <c r="O3760" s="259"/>
      <c r="P3760" s="259"/>
      <c r="Q3760" s="259"/>
      <c r="R3760" s="259"/>
      <c r="S3760" s="259"/>
      <c r="T3760" s="260"/>
      <c r="U3760" s="13"/>
      <c r="V3760" s="13"/>
      <c r="W3760" s="13"/>
      <c r="X3760" s="13"/>
      <c r="Y3760" s="13"/>
      <c r="Z3760" s="13"/>
      <c r="AA3760" s="13"/>
      <c r="AB3760" s="13"/>
      <c r="AC3760" s="13"/>
      <c r="AD3760" s="13"/>
      <c r="AE3760" s="13"/>
      <c r="AT3760" s="261" t="s">
        <v>364</v>
      </c>
      <c r="AU3760" s="261" t="s">
        <v>90</v>
      </c>
      <c r="AV3760" s="13" t="s">
        <v>88</v>
      </c>
      <c r="AW3760" s="13" t="s">
        <v>36</v>
      </c>
      <c r="AX3760" s="13" t="s">
        <v>81</v>
      </c>
      <c r="AY3760" s="261" t="s">
        <v>215</v>
      </c>
    </row>
    <row r="3761" s="14" customFormat="1">
      <c r="A3761" s="14"/>
      <c r="B3761" s="262"/>
      <c r="C3761" s="263"/>
      <c r="D3761" s="233" t="s">
        <v>364</v>
      </c>
      <c r="E3761" s="264" t="s">
        <v>1</v>
      </c>
      <c r="F3761" s="265" t="s">
        <v>3699</v>
      </c>
      <c r="G3761" s="263"/>
      <c r="H3761" s="266">
        <v>19.199999999999999</v>
      </c>
      <c r="I3761" s="267"/>
      <c r="J3761" s="263"/>
      <c r="K3761" s="263"/>
      <c r="L3761" s="268"/>
      <c r="M3761" s="269"/>
      <c r="N3761" s="270"/>
      <c r="O3761" s="270"/>
      <c r="P3761" s="270"/>
      <c r="Q3761" s="270"/>
      <c r="R3761" s="270"/>
      <c r="S3761" s="270"/>
      <c r="T3761" s="271"/>
      <c r="U3761" s="14"/>
      <c r="V3761" s="14"/>
      <c r="W3761" s="14"/>
      <c r="X3761" s="14"/>
      <c r="Y3761" s="14"/>
      <c r="Z3761" s="14"/>
      <c r="AA3761" s="14"/>
      <c r="AB3761" s="14"/>
      <c r="AC3761" s="14"/>
      <c r="AD3761" s="14"/>
      <c r="AE3761" s="14"/>
      <c r="AT3761" s="272" t="s">
        <v>364</v>
      </c>
      <c r="AU3761" s="272" t="s">
        <v>90</v>
      </c>
      <c r="AV3761" s="14" t="s">
        <v>90</v>
      </c>
      <c r="AW3761" s="14" t="s">
        <v>36</v>
      </c>
      <c r="AX3761" s="14" t="s">
        <v>81</v>
      </c>
      <c r="AY3761" s="272" t="s">
        <v>215</v>
      </c>
    </row>
    <row r="3762" s="14" customFormat="1">
      <c r="A3762" s="14"/>
      <c r="B3762" s="262"/>
      <c r="C3762" s="263"/>
      <c r="D3762" s="233" t="s">
        <v>364</v>
      </c>
      <c r="E3762" s="264" t="s">
        <v>1</v>
      </c>
      <c r="F3762" s="265" t="s">
        <v>831</v>
      </c>
      <c r="G3762" s="263"/>
      <c r="H3762" s="266">
        <v>-1.6000000000000001</v>
      </c>
      <c r="I3762" s="267"/>
      <c r="J3762" s="263"/>
      <c r="K3762" s="263"/>
      <c r="L3762" s="268"/>
      <c r="M3762" s="269"/>
      <c r="N3762" s="270"/>
      <c r="O3762" s="270"/>
      <c r="P3762" s="270"/>
      <c r="Q3762" s="270"/>
      <c r="R3762" s="270"/>
      <c r="S3762" s="270"/>
      <c r="T3762" s="271"/>
      <c r="U3762" s="14"/>
      <c r="V3762" s="14"/>
      <c r="W3762" s="14"/>
      <c r="X3762" s="14"/>
      <c r="Y3762" s="14"/>
      <c r="Z3762" s="14"/>
      <c r="AA3762" s="14"/>
      <c r="AB3762" s="14"/>
      <c r="AC3762" s="14"/>
      <c r="AD3762" s="14"/>
      <c r="AE3762" s="14"/>
      <c r="AT3762" s="272" t="s">
        <v>364</v>
      </c>
      <c r="AU3762" s="272" t="s">
        <v>90</v>
      </c>
      <c r="AV3762" s="14" t="s">
        <v>90</v>
      </c>
      <c r="AW3762" s="14" t="s">
        <v>36</v>
      </c>
      <c r="AX3762" s="14" t="s">
        <v>81</v>
      </c>
      <c r="AY3762" s="272" t="s">
        <v>215</v>
      </c>
    </row>
    <row r="3763" s="14" customFormat="1">
      <c r="A3763" s="14"/>
      <c r="B3763" s="262"/>
      <c r="C3763" s="263"/>
      <c r="D3763" s="233" t="s">
        <v>364</v>
      </c>
      <c r="E3763" s="264" t="s">
        <v>1</v>
      </c>
      <c r="F3763" s="265" t="s">
        <v>832</v>
      </c>
      <c r="G3763" s="263"/>
      <c r="H3763" s="266">
        <v>-1.8</v>
      </c>
      <c r="I3763" s="267"/>
      <c r="J3763" s="263"/>
      <c r="K3763" s="263"/>
      <c r="L3763" s="268"/>
      <c r="M3763" s="269"/>
      <c r="N3763" s="270"/>
      <c r="O3763" s="270"/>
      <c r="P3763" s="270"/>
      <c r="Q3763" s="270"/>
      <c r="R3763" s="270"/>
      <c r="S3763" s="270"/>
      <c r="T3763" s="271"/>
      <c r="U3763" s="14"/>
      <c r="V3763" s="14"/>
      <c r="W3763" s="14"/>
      <c r="X3763" s="14"/>
      <c r="Y3763" s="14"/>
      <c r="Z3763" s="14"/>
      <c r="AA3763" s="14"/>
      <c r="AB3763" s="14"/>
      <c r="AC3763" s="14"/>
      <c r="AD3763" s="14"/>
      <c r="AE3763" s="14"/>
      <c r="AT3763" s="272" t="s">
        <v>364</v>
      </c>
      <c r="AU3763" s="272" t="s">
        <v>90</v>
      </c>
      <c r="AV3763" s="14" t="s">
        <v>90</v>
      </c>
      <c r="AW3763" s="14" t="s">
        <v>36</v>
      </c>
      <c r="AX3763" s="14" t="s">
        <v>81</v>
      </c>
      <c r="AY3763" s="272" t="s">
        <v>215</v>
      </c>
    </row>
    <row r="3764" s="13" customFormat="1">
      <c r="A3764" s="13"/>
      <c r="B3764" s="252"/>
      <c r="C3764" s="253"/>
      <c r="D3764" s="233" t="s">
        <v>364</v>
      </c>
      <c r="E3764" s="254" t="s">
        <v>1</v>
      </c>
      <c r="F3764" s="255" t="s">
        <v>1148</v>
      </c>
      <c r="G3764" s="253"/>
      <c r="H3764" s="254" t="s">
        <v>1</v>
      </c>
      <c r="I3764" s="256"/>
      <c r="J3764" s="253"/>
      <c r="K3764" s="253"/>
      <c r="L3764" s="257"/>
      <c r="M3764" s="258"/>
      <c r="N3764" s="259"/>
      <c r="O3764" s="259"/>
      <c r="P3764" s="259"/>
      <c r="Q3764" s="259"/>
      <c r="R3764" s="259"/>
      <c r="S3764" s="259"/>
      <c r="T3764" s="260"/>
      <c r="U3764" s="13"/>
      <c r="V3764" s="13"/>
      <c r="W3764" s="13"/>
      <c r="X3764" s="13"/>
      <c r="Y3764" s="13"/>
      <c r="Z3764" s="13"/>
      <c r="AA3764" s="13"/>
      <c r="AB3764" s="13"/>
      <c r="AC3764" s="13"/>
      <c r="AD3764" s="13"/>
      <c r="AE3764" s="13"/>
      <c r="AT3764" s="261" t="s">
        <v>364</v>
      </c>
      <c r="AU3764" s="261" t="s">
        <v>90</v>
      </c>
      <c r="AV3764" s="13" t="s">
        <v>88</v>
      </c>
      <c r="AW3764" s="13" t="s">
        <v>36</v>
      </c>
      <c r="AX3764" s="13" t="s">
        <v>81</v>
      </c>
      <c r="AY3764" s="261" t="s">
        <v>215</v>
      </c>
    </row>
    <row r="3765" s="14" customFormat="1">
      <c r="A3765" s="14"/>
      <c r="B3765" s="262"/>
      <c r="C3765" s="263"/>
      <c r="D3765" s="233" t="s">
        <v>364</v>
      </c>
      <c r="E3765" s="264" t="s">
        <v>1</v>
      </c>
      <c r="F3765" s="265" t="s">
        <v>3700</v>
      </c>
      <c r="G3765" s="263"/>
      <c r="H3765" s="266">
        <v>20.199999999999999</v>
      </c>
      <c r="I3765" s="267"/>
      <c r="J3765" s="263"/>
      <c r="K3765" s="263"/>
      <c r="L3765" s="268"/>
      <c r="M3765" s="269"/>
      <c r="N3765" s="270"/>
      <c r="O3765" s="270"/>
      <c r="P3765" s="270"/>
      <c r="Q3765" s="270"/>
      <c r="R3765" s="270"/>
      <c r="S3765" s="270"/>
      <c r="T3765" s="271"/>
      <c r="U3765" s="14"/>
      <c r="V3765" s="14"/>
      <c r="W3765" s="14"/>
      <c r="X3765" s="14"/>
      <c r="Y3765" s="14"/>
      <c r="Z3765" s="14"/>
      <c r="AA3765" s="14"/>
      <c r="AB3765" s="14"/>
      <c r="AC3765" s="14"/>
      <c r="AD3765" s="14"/>
      <c r="AE3765" s="14"/>
      <c r="AT3765" s="272" t="s">
        <v>364</v>
      </c>
      <c r="AU3765" s="272" t="s">
        <v>90</v>
      </c>
      <c r="AV3765" s="14" t="s">
        <v>90</v>
      </c>
      <c r="AW3765" s="14" t="s">
        <v>36</v>
      </c>
      <c r="AX3765" s="14" t="s">
        <v>81</v>
      </c>
      <c r="AY3765" s="272" t="s">
        <v>215</v>
      </c>
    </row>
    <row r="3766" s="14" customFormat="1">
      <c r="A3766" s="14"/>
      <c r="B3766" s="262"/>
      <c r="C3766" s="263"/>
      <c r="D3766" s="233" t="s">
        <v>364</v>
      </c>
      <c r="E3766" s="264" t="s">
        <v>1</v>
      </c>
      <c r="F3766" s="265" t="s">
        <v>1106</v>
      </c>
      <c r="G3766" s="263"/>
      <c r="H3766" s="266">
        <v>-2.7999999999999998</v>
      </c>
      <c r="I3766" s="267"/>
      <c r="J3766" s="263"/>
      <c r="K3766" s="263"/>
      <c r="L3766" s="268"/>
      <c r="M3766" s="269"/>
      <c r="N3766" s="270"/>
      <c r="O3766" s="270"/>
      <c r="P3766" s="270"/>
      <c r="Q3766" s="270"/>
      <c r="R3766" s="270"/>
      <c r="S3766" s="270"/>
      <c r="T3766" s="271"/>
      <c r="U3766" s="14"/>
      <c r="V3766" s="14"/>
      <c r="W3766" s="14"/>
      <c r="X3766" s="14"/>
      <c r="Y3766" s="14"/>
      <c r="Z3766" s="14"/>
      <c r="AA3766" s="14"/>
      <c r="AB3766" s="14"/>
      <c r="AC3766" s="14"/>
      <c r="AD3766" s="14"/>
      <c r="AE3766" s="14"/>
      <c r="AT3766" s="272" t="s">
        <v>364</v>
      </c>
      <c r="AU3766" s="272" t="s">
        <v>90</v>
      </c>
      <c r="AV3766" s="14" t="s">
        <v>90</v>
      </c>
      <c r="AW3766" s="14" t="s">
        <v>36</v>
      </c>
      <c r="AX3766" s="14" t="s">
        <v>81</v>
      </c>
      <c r="AY3766" s="272" t="s">
        <v>215</v>
      </c>
    </row>
    <row r="3767" s="14" customFormat="1">
      <c r="A3767" s="14"/>
      <c r="B3767" s="262"/>
      <c r="C3767" s="263"/>
      <c r="D3767" s="233" t="s">
        <v>364</v>
      </c>
      <c r="E3767" s="264" t="s">
        <v>1</v>
      </c>
      <c r="F3767" s="265" t="s">
        <v>831</v>
      </c>
      <c r="G3767" s="263"/>
      <c r="H3767" s="266">
        <v>-1.6000000000000001</v>
      </c>
      <c r="I3767" s="267"/>
      <c r="J3767" s="263"/>
      <c r="K3767" s="263"/>
      <c r="L3767" s="268"/>
      <c r="M3767" s="269"/>
      <c r="N3767" s="270"/>
      <c r="O3767" s="270"/>
      <c r="P3767" s="270"/>
      <c r="Q3767" s="270"/>
      <c r="R3767" s="270"/>
      <c r="S3767" s="270"/>
      <c r="T3767" s="271"/>
      <c r="U3767" s="14"/>
      <c r="V3767" s="14"/>
      <c r="W3767" s="14"/>
      <c r="X3767" s="14"/>
      <c r="Y3767" s="14"/>
      <c r="Z3767" s="14"/>
      <c r="AA3767" s="14"/>
      <c r="AB3767" s="14"/>
      <c r="AC3767" s="14"/>
      <c r="AD3767" s="14"/>
      <c r="AE3767" s="14"/>
      <c r="AT3767" s="272" t="s">
        <v>364</v>
      </c>
      <c r="AU3767" s="272" t="s">
        <v>90</v>
      </c>
      <c r="AV3767" s="14" t="s">
        <v>90</v>
      </c>
      <c r="AW3767" s="14" t="s">
        <v>36</v>
      </c>
      <c r="AX3767" s="14" t="s">
        <v>81</v>
      </c>
      <c r="AY3767" s="272" t="s">
        <v>215</v>
      </c>
    </row>
    <row r="3768" s="13" customFormat="1">
      <c r="A3768" s="13"/>
      <c r="B3768" s="252"/>
      <c r="C3768" s="253"/>
      <c r="D3768" s="233" t="s">
        <v>364</v>
      </c>
      <c r="E3768" s="254" t="s">
        <v>1</v>
      </c>
      <c r="F3768" s="255" t="s">
        <v>1538</v>
      </c>
      <c r="G3768" s="253"/>
      <c r="H3768" s="254" t="s">
        <v>1</v>
      </c>
      <c r="I3768" s="256"/>
      <c r="J3768" s="253"/>
      <c r="K3768" s="253"/>
      <c r="L3768" s="257"/>
      <c r="M3768" s="258"/>
      <c r="N3768" s="259"/>
      <c r="O3768" s="259"/>
      <c r="P3768" s="259"/>
      <c r="Q3768" s="259"/>
      <c r="R3768" s="259"/>
      <c r="S3768" s="259"/>
      <c r="T3768" s="260"/>
      <c r="U3768" s="13"/>
      <c r="V3768" s="13"/>
      <c r="W3768" s="13"/>
      <c r="X3768" s="13"/>
      <c r="Y3768" s="13"/>
      <c r="Z3768" s="13"/>
      <c r="AA3768" s="13"/>
      <c r="AB3768" s="13"/>
      <c r="AC3768" s="13"/>
      <c r="AD3768" s="13"/>
      <c r="AE3768" s="13"/>
      <c r="AT3768" s="261" t="s">
        <v>364</v>
      </c>
      <c r="AU3768" s="261" t="s">
        <v>90</v>
      </c>
      <c r="AV3768" s="13" t="s">
        <v>88</v>
      </c>
      <c r="AW3768" s="13" t="s">
        <v>36</v>
      </c>
      <c r="AX3768" s="13" t="s">
        <v>81</v>
      </c>
      <c r="AY3768" s="261" t="s">
        <v>215</v>
      </c>
    </row>
    <row r="3769" s="14" customFormat="1">
      <c r="A3769" s="14"/>
      <c r="B3769" s="262"/>
      <c r="C3769" s="263"/>
      <c r="D3769" s="233" t="s">
        <v>364</v>
      </c>
      <c r="E3769" s="264" t="s">
        <v>1</v>
      </c>
      <c r="F3769" s="265" t="s">
        <v>3701</v>
      </c>
      <c r="G3769" s="263"/>
      <c r="H3769" s="266">
        <v>10.4</v>
      </c>
      <c r="I3769" s="267"/>
      <c r="J3769" s="263"/>
      <c r="K3769" s="263"/>
      <c r="L3769" s="268"/>
      <c r="M3769" s="269"/>
      <c r="N3769" s="270"/>
      <c r="O3769" s="270"/>
      <c r="P3769" s="270"/>
      <c r="Q3769" s="270"/>
      <c r="R3769" s="270"/>
      <c r="S3769" s="270"/>
      <c r="T3769" s="271"/>
      <c r="U3769" s="14"/>
      <c r="V3769" s="14"/>
      <c r="W3769" s="14"/>
      <c r="X3769" s="14"/>
      <c r="Y3769" s="14"/>
      <c r="Z3769" s="14"/>
      <c r="AA3769" s="14"/>
      <c r="AB3769" s="14"/>
      <c r="AC3769" s="14"/>
      <c r="AD3769" s="14"/>
      <c r="AE3769" s="14"/>
      <c r="AT3769" s="272" t="s">
        <v>364</v>
      </c>
      <c r="AU3769" s="272" t="s">
        <v>90</v>
      </c>
      <c r="AV3769" s="14" t="s">
        <v>90</v>
      </c>
      <c r="AW3769" s="14" t="s">
        <v>36</v>
      </c>
      <c r="AX3769" s="14" t="s">
        <v>81</v>
      </c>
      <c r="AY3769" s="272" t="s">
        <v>215</v>
      </c>
    </row>
    <row r="3770" s="14" customFormat="1">
      <c r="A3770" s="14"/>
      <c r="B3770" s="262"/>
      <c r="C3770" s="263"/>
      <c r="D3770" s="233" t="s">
        <v>364</v>
      </c>
      <c r="E3770" s="264" t="s">
        <v>1</v>
      </c>
      <c r="F3770" s="265" t="s">
        <v>1533</v>
      </c>
      <c r="G3770" s="263"/>
      <c r="H3770" s="266">
        <v>-1.3999999999999999</v>
      </c>
      <c r="I3770" s="267"/>
      <c r="J3770" s="263"/>
      <c r="K3770" s="263"/>
      <c r="L3770" s="268"/>
      <c r="M3770" s="269"/>
      <c r="N3770" s="270"/>
      <c r="O3770" s="270"/>
      <c r="P3770" s="270"/>
      <c r="Q3770" s="270"/>
      <c r="R3770" s="270"/>
      <c r="S3770" s="270"/>
      <c r="T3770" s="271"/>
      <c r="U3770" s="14"/>
      <c r="V3770" s="14"/>
      <c r="W3770" s="14"/>
      <c r="X3770" s="14"/>
      <c r="Y3770" s="14"/>
      <c r="Z3770" s="14"/>
      <c r="AA3770" s="14"/>
      <c r="AB3770" s="14"/>
      <c r="AC3770" s="14"/>
      <c r="AD3770" s="14"/>
      <c r="AE3770" s="14"/>
      <c r="AT3770" s="272" t="s">
        <v>364</v>
      </c>
      <c r="AU3770" s="272" t="s">
        <v>90</v>
      </c>
      <c r="AV3770" s="14" t="s">
        <v>90</v>
      </c>
      <c r="AW3770" s="14" t="s">
        <v>36</v>
      </c>
      <c r="AX3770" s="14" t="s">
        <v>81</v>
      </c>
      <c r="AY3770" s="272" t="s">
        <v>215</v>
      </c>
    </row>
    <row r="3771" s="13" customFormat="1">
      <c r="A3771" s="13"/>
      <c r="B3771" s="252"/>
      <c r="C3771" s="253"/>
      <c r="D3771" s="233" t="s">
        <v>364</v>
      </c>
      <c r="E3771" s="254" t="s">
        <v>1</v>
      </c>
      <c r="F3771" s="255" t="s">
        <v>1540</v>
      </c>
      <c r="G3771" s="253"/>
      <c r="H3771" s="254" t="s">
        <v>1</v>
      </c>
      <c r="I3771" s="256"/>
      <c r="J3771" s="253"/>
      <c r="K3771" s="253"/>
      <c r="L3771" s="257"/>
      <c r="M3771" s="258"/>
      <c r="N3771" s="259"/>
      <c r="O3771" s="259"/>
      <c r="P3771" s="259"/>
      <c r="Q3771" s="259"/>
      <c r="R3771" s="259"/>
      <c r="S3771" s="259"/>
      <c r="T3771" s="260"/>
      <c r="U3771" s="13"/>
      <c r="V3771" s="13"/>
      <c r="W3771" s="13"/>
      <c r="X3771" s="13"/>
      <c r="Y3771" s="13"/>
      <c r="Z3771" s="13"/>
      <c r="AA3771" s="13"/>
      <c r="AB3771" s="13"/>
      <c r="AC3771" s="13"/>
      <c r="AD3771" s="13"/>
      <c r="AE3771" s="13"/>
      <c r="AT3771" s="261" t="s">
        <v>364</v>
      </c>
      <c r="AU3771" s="261" t="s">
        <v>90</v>
      </c>
      <c r="AV3771" s="13" t="s">
        <v>88</v>
      </c>
      <c r="AW3771" s="13" t="s">
        <v>36</v>
      </c>
      <c r="AX3771" s="13" t="s">
        <v>81</v>
      </c>
      <c r="AY3771" s="261" t="s">
        <v>215</v>
      </c>
    </row>
    <row r="3772" s="14" customFormat="1">
      <c r="A3772" s="14"/>
      <c r="B3772" s="262"/>
      <c r="C3772" s="263"/>
      <c r="D3772" s="233" t="s">
        <v>364</v>
      </c>
      <c r="E3772" s="264" t="s">
        <v>1</v>
      </c>
      <c r="F3772" s="265" t="s">
        <v>3701</v>
      </c>
      <c r="G3772" s="263"/>
      <c r="H3772" s="266">
        <v>10.4</v>
      </c>
      <c r="I3772" s="267"/>
      <c r="J3772" s="263"/>
      <c r="K3772" s="263"/>
      <c r="L3772" s="268"/>
      <c r="M3772" s="269"/>
      <c r="N3772" s="270"/>
      <c r="O3772" s="270"/>
      <c r="P3772" s="270"/>
      <c r="Q3772" s="270"/>
      <c r="R3772" s="270"/>
      <c r="S3772" s="270"/>
      <c r="T3772" s="271"/>
      <c r="U3772" s="14"/>
      <c r="V3772" s="14"/>
      <c r="W3772" s="14"/>
      <c r="X3772" s="14"/>
      <c r="Y3772" s="14"/>
      <c r="Z3772" s="14"/>
      <c r="AA3772" s="14"/>
      <c r="AB3772" s="14"/>
      <c r="AC3772" s="14"/>
      <c r="AD3772" s="14"/>
      <c r="AE3772" s="14"/>
      <c r="AT3772" s="272" t="s">
        <v>364</v>
      </c>
      <c r="AU3772" s="272" t="s">
        <v>90</v>
      </c>
      <c r="AV3772" s="14" t="s">
        <v>90</v>
      </c>
      <c r="AW3772" s="14" t="s">
        <v>36</v>
      </c>
      <c r="AX3772" s="14" t="s">
        <v>81</v>
      </c>
      <c r="AY3772" s="272" t="s">
        <v>215</v>
      </c>
    </row>
    <row r="3773" s="14" customFormat="1">
      <c r="A3773" s="14"/>
      <c r="B3773" s="262"/>
      <c r="C3773" s="263"/>
      <c r="D3773" s="233" t="s">
        <v>364</v>
      </c>
      <c r="E3773" s="264" t="s">
        <v>1</v>
      </c>
      <c r="F3773" s="265" t="s">
        <v>1533</v>
      </c>
      <c r="G3773" s="263"/>
      <c r="H3773" s="266">
        <v>-1.3999999999999999</v>
      </c>
      <c r="I3773" s="267"/>
      <c r="J3773" s="263"/>
      <c r="K3773" s="263"/>
      <c r="L3773" s="268"/>
      <c r="M3773" s="269"/>
      <c r="N3773" s="270"/>
      <c r="O3773" s="270"/>
      <c r="P3773" s="270"/>
      <c r="Q3773" s="270"/>
      <c r="R3773" s="270"/>
      <c r="S3773" s="270"/>
      <c r="T3773" s="271"/>
      <c r="U3773" s="14"/>
      <c r="V3773" s="14"/>
      <c r="W3773" s="14"/>
      <c r="X3773" s="14"/>
      <c r="Y3773" s="14"/>
      <c r="Z3773" s="14"/>
      <c r="AA3773" s="14"/>
      <c r="AB3773" s="14"/>
      <c r="AC3773" s="14"/>
      <c r="AD3773" s="14"/>
      <c r="AE3773" s="14"/>
      <c r="AT3773" s="272" t="s">
        <v>364</v>
      </c>
      <c r="AU3773" s="272" t="s">
        <v>90</v>
      </c>
      <c r="AV3773" s="14" t="s">
        <v>90</v>
      </c>
      <c r="AW3773" s="14" t="s">
        <v>36</v>
      </c>
      <c r="AX3773" s="14" t="s">
        <v>81</v>
      </c>
      <c r="AY3773" s="272" t="s">
        <v>215</v>
      </c>
    </row>
    <row r="3774" s="13" customFormat="1">
      <c r="A3774" s="13"/>
      <c r="B3774" s="252"/>
      <c r="C3774" s="253"/>
      <c r="D3774" s="233" t="s">
        <v>364</v>
      </c>
      <c r="E3774" s="254" t="s">
        <v>1</v>
      </c>
      <c r="F3774" s="255" t="s">
        <v>1410</v>
      </c>
      <c r="G3774" s="253"/>
      <c r="H3774" s="254" t="s">
        <v>1</v>
      </c>
      <c r="I3774" s="256"/>
      <c r="J3774" s="253"/>
      <c r="K3774" s="253"/>
      <c r="L3774" s="257"/>
      <c r="M3774" s="258"/>
      <c r="N3774" s="259"/>
      <c r="O3774" s="259"/>
      <c r="P3774" s="259"/>
      <c r="Q3774" s="259"/>
      <c r="R3774" s="259"/>
      <c r="S3774" s="259"/>
      <c r="T3774" s="260"/>
      <c r="U3774" s="13"/>
      <c r="V3774" s="13"/>
      <c r="W3774" s="13"/>
      <c r="X3774" s="13"/>
      <c r="Y3774" s="13"/>
      <c r="Z3774" s="13"/>
      <c r="AA3774" s="13"/>
      <c r="AB3774" s="13"/>
      <c r="AC3774" s="13"/>
      <c r="AD3774" s="13"/>
      <c r="AE3774" s="13"/>
      <c r="AT3774" s="261" t="s">
        <v>364</v>
      </c>
      <c r="AU3774" s="261" t="s">
        <v>90</v>
      </c>
      <c r="AV3774" s="13" t="s">
        <v>88</v>
      </c>
      <c r="AW3774" s="13" t="s">
        <v>36</v>
      </c>
      <c r="AX3774" s="13" t="s">
        <v>81</v>
      </c>
      <c r="AY3774" s="261" t="s">
        <v>215</v>
      </c>
    </row>
    <row r="3775" s="14" customFormat="1">
      <c r="A3775" s="14"/>
      <c r="B3775" s="262"/>
      <c r="C3775" s="263"/>
      <c r="D3775" s="233" t="s">
        <v>364</v>
      </c>
      <c r="E3775" s="264" t="s">
        <v>1</v>
      </c>
      <c r="F3775" s="265" t="s">
        <v>3702</v>
      </c>
      <c r="G3775" s="263"/>
      <c r="H3775" s="266">
        <v>4.0499999999999998</v>
      </c>
      <c r="I3775" s="267"/>
      <c r="J3775" s="263"/>
      <c r="K3775" s="263"/>
      <c r="L3775" s="268"/>
      <c r="M3775" s="269"/>
      <c r="N3775" s="270"/>
      <c r="O3775" s="270"/>
      <c r="P3775" s="270"/>
      <c r="Q3775" s="270"/>
      <c r="R3775" s="270"/>
      <c r="S3775" s="270"/>
      <c r="T3775" s="271"/>
      <c r="U3775" s="14"/>
      <c r="V3775" s="14"/>
      <c r="W3775" s="14"/>
      <c r="X3775" s="14"/>
      <c r="Y3775" s="14"/>
      <c r="Z3775" s="14"/>
      <c r="AA3775" s="14"/>
      <c r="AB3775" s="14"/>
      <c r="AC3775" s="14"/>
      <c r="AD3775" s="14"/>
      <c r="AE3775" s="14"/>
      <c r="AT3775" s="272" t="s">
        <v>364</v>
      </c>
      <c r="AU3775" s="272" t="s">
        <v>90</v>
      </c>
      <c r="AV3775" s="14" t="s">
        <v>90</v>
      </c>
      <c r="AW3775" s="14" t="s">
        <v>36</v>
      </c>
      <c r="AX3775" s="14" t="s">
        <v>81</v>
      </c>
      <c r="AY3775" s="272" t="s">
        <v>215</v>
      </c>
    </row>
    <row r="3776" s="16" customFormat="1">
      <c r="A3776" s="16"/>
      <c r="B3776" s="284"/>
      <c r="C3776" s="285"/>
      <c r="D3776" s="233" t="s">
        <v>364</v>
      </c>
      <c r="E3776" s="286" t="s">
        <v>1</v>
      </c>
      <c r="F3776" s="287" t="s">
        <v>403</v>
      </c>
      <c r="G3776" s="285"/>
      <c r="H3776" s="288">
        <v>101.65000000000001</v>
      </c>
      <c r="I3776" s="289"/>
      <c r="J3776" s="285"/>
      <c r="K3776" s="285"/>
      <c r="L3776" s="290"/>
      <c r="M3776" s="291"/>
      <c r="N3776" s="292"/>
      <c r="O3776" s="292"/>
      <c r="P3776" s="292"/>
      <c r="Q3776" s="292"/>
      <c r="R3776" s="292"/>
      <c r="S3776" s="292"/>
      <c r="T3776" s="293"/>
      <c r="U3776" s="16"/>
      <c r="V3776" s="16"/>
      <c r="W3776" s="16"/>
      <c r="X3776" s="16"/>
      <c r="Y3776" s="16"/>
      <c r="Z3776" s="16"/>
      <c r="AA3776" s="16"/>
      <c r="AB3776" s="16"/>
      <c r="AC3776" s="16"/>
      <c r="AD3776" s="16"/>
      <c r="AE3776" s="16"/>
      <c r="AT3776" s="294" t="s">
        <v>364</v>
      </c>
      <c r="AU3776" s="294" t="s">
        <v>90</v>
      </c>
      <c r="AV3776" s="16" t="s">
        <v>227</v>
      </c>
      <c r="AW3776" s="16" t="s">
        <v>36</v>
      </c>
      <c r="AX3776" s="16" t="s">
        <v>81</v>
      </c>
      <c r="AY3776" s="294" t="s">
        <v>215</v>
      </c>
    </row>
    <row r="3777" s="15" customFormat="1">
      <c r="A3777" s="15"/>
      <c r="B3777" s="273"/>
      <c r="C3777" s="274"/>
      <c r="D3777" s="233" t="s">
        <v>364</v>
      </c>
      <c r="E3777" s="275" t="s">
        <v>1</v>
      </c>
      <c r="F3777" s="276" t="s">
        <v>368</v>
      </c>
      <c r="G3777" s="274"/>
      <c r="H3777" s="277">
        <v>226.65000000000001</v>
      </c>
      <c r="I3777" s="278"/>
      <c r="J3777" s="274"/>
      <c r="K3777" s="274"/>
      <c r="L3777" s="279"/>
      <c r="M3777" s="280"/>
      <c r="N3777" s="281"/>
      <c r="O3777" s="281"/>
      <c r="P3777" s="281"/>
      <c r="Q3777" s="281"/>
      <c r="R3777" s="281"/>
      <c r="S3777" s="281"/>
      <c r="T3777" s="282"/>
      <c r="U3777" s="15"/>
      <c r="V3777" s="15"/>
      <c r="W3777" s="15"/>
      <c r="X3777" s="15"/>
      <c r="Y3777" s="15"/>
      <c r="Z3777" s="15"/>
      <c r="AA3777" s="15"/>
      <c r="AB3777" s="15"/>
      <c r="AC3777" s="15"/>
      <c r="AD3777" s="15"/>
      <c r="AE3777" s="15"/>
      <c r="AT3777" s="283" t="s">
        <v>364</v>
      </c>
      <c r="AU3777" s="283" t="s">
        <v>90</v>
      </c>
      <c r="AV3777" s="15" t="s">
        <v>214</v>
      </c>
      <c r="AW3777" s="15" t="s">
        <v>36</v>
      </c>
      <c r="AX3777" s="15" t="s">
        <v>88</v>
      </c>
      <c r="AY3777" s="283" t="s">
        <v>215</v>
      </c>
    </row>
    <row r="3778" s="2" customFormat="1" ht="24.15" customHeight="1">
      <c r="A3778" s="39"/>
      <c r="B3778" s="40"/>
      <c r="C3778" s="220" t="s">
        <v>3703</v>
      </c>
      <c r="D3778" s="220" t="s">
        <v>216</v>
      </c>
      <c r="E3778" s="221" t="s">
        <v>3704</v>
      </c>
      <c r="F3778" s="222" t="s">
        <v>3705</v>
      </c>
      <c r="G3778" s="223" t="s">
        <v>523</v>
      </c>
      <c r="H3778" s="224">
        <v>226.65000000000001</v>
      </c>
      <c r="I3778" s="225"/>
      <c r="J3778" s="226">
        <f>ROUND(I3778*H3778,2)</f>
        <v>0</v>
      </c>
      <c r="K3778" s="222" t="s">
        <v>359</v>
      </c>
      <c r="L3778" s="45"/>
      <c r="M3778" s="227" t="s">
        <v>1</v>
      </c>
      <c r="N3778" s="228" t="s">
        <v>46</v>
      </c>
      <c r="O3778" s="92"/>
      <c r="P3778" s="229">
        <f>O3778*H3778</f>
        <v>0</v>
      </c>
      <c r="Q3778" s="229">
        <v>0.0015</v>
      </c>
      <c r="R3778" s="229">
        <f>Q3778*H3778</f>
        <v>0.33997500000000003</v>
      </c>
      <c r="S3778" s="229">
        <v>0</v>
      </c>
      <c r="T3778" s="230">
        <f>S3778*H3778</f>
        <v>0</v>
      </c>
      <c r="U3778" s="39"/>
      <c r="V3778" s="39"/>
      <c r="W3778" s="39"/>
      <c r="X3778" s="39"/>
      <c r="Y3778" s="39"/>
      <c r="Z3778" s="39"/>
      <c r="AA3778" s="39"/>
      <c r="AB3778" s="39"/>
      <c r="AC3778" s="39"/>
      <c r="AD3778" s="39"/>
      <c r="AE3778" s="39"/>
      <c r="AR3778" s="231" t="s">
        <v>291</v>
      </c>
      <c r="AT3778" s="231" t="s">
        <v>216</v>
      </c>
      <c r="AU3778" s="231" t="s">
        <v>90</v>
      </c>
      <c r="AY3778" s="18" t="s">
        <v>215</v>
      </c>
      <c r="BE3778" s="232">
        <f>IF(N3778="základní",J3778,0)</f>
        <v>0</v>
      </c>
      <c r="BF3778" s="232">
        <f>IF(N3778="snížená",J3778,0)</f>
        <v>0</v>
      </c>
      <c r="BG3778" s="232">
        <f>IF(N3778="zákl. přenesená",J3778,0)</f>
        <v>0</v>
      </c>
      <c r="BH3778" s="232">
        <f>IF(N3778="sníž. přenesená",J3778,0)</f>
        <v>0</v>
      </c>
      <c r="BI3778" s="232">
        <f>IF(N3778="nulová",J3778,0)</f>
        <v>0</v>
      </c>
      <c r="BJ3778" s="18" t="s">
        <v>88</v>
      </c>
      <c r="BK3778" s="232">
        <f>ROUND(I3778*H3778,2)</f>
        <v>0</v>
      </c>
      <c r="BL3778" s="18" t="s">
        <v>291</v>
      </c>
      <c r="BM3778" s="231" t="s">
        <v>3706</v>
      </c>
    </row>
    <row r="3779" s="2" customFormat="1">
      <c r="A3779" s="39"/>
      <c r="B3779" s="40"/>
      <c r="C3779" s="41"/>
      <c r="D3779" s="233" t="s">
        <v>221</v>
      </c>
      <c r="E3779" s="41"/>
      <c r="F3779" s="234" t="s">
        <v>3707</v>
      </c>
      <c r="G3779" s="41"/>
      <c r="H3779" s="41"/>
      <c r="I3779" s="235"/>
      <c r="J3779" s="41"/>
      <c r="K3779" s="41"/>
      <c r="L3779" s="45"/>
      <c r="M3779" s="236"/>
      <c r="N3779" s="237"/>
      <c r="O3779" s="92"/>
      <c r="P3779" s="92"/>
      <c r="Q3779" s="92"/>
      <c r="R3779" s="92"/>
      <c r="S3779" s="92"/>
      <c r="T3779" s="93"/>
      <c r="U3779" s="39"/>
      <c r="V3779" s="39"/>
      <c r="W3779" s="39"/>
      <c r="X3779" s="39"/>
      <c r="Y3779" s="39"/>
      <c r="Z3779" s="39"/>
      <c r="AA3779" s="39"/>
      <c r="AB3779" s="39"/>
      <c r="AC3779" s="39"/>
      <c r="AD3779" s="39"/>
      <c r="AE3779" s="39"/>
      <c r="AT3779" s="18" t="s">
        <v>221</v>
      </c>
      <c r="AU3779" s="18" t="s">
        <v>90</v>
      </c>
    </row>
    <row r="3780" s="2" customFormat="1">
      <c r="A3780" s="39"/>
      <c r="B3780" s="40"/>
      <c r="C3780" s="41"/>
      <c r="D3780" s="250" t="s">
        <v>362</v>
      </c>
      <c r="E3780" s="41"/>
      <c r="F3780" s="251" t="s">
        <v>3708</v>
      </c>
      <c r="G3780" s="41"/>
      <c r="H3780" s="41"/>
      <c r="I3780" s="235"/>
      <c r="J3780" s="41"/>
      <c r="K3780" s="41"/>
      <c r="L3780" s="45"/>
      <c r="M3780" s="236"/>
      <c r="N3780" s="237"/>
      <c r="O3780" s="92"/>
      <c r="P3780" s="92"/>
      <c r="Q3780" s="92"/>
      <c r="R3780" s="92"/>
      <c r="S3780" s="92"/>
      <c r="T3780" s="93"/>
      <c r="U3780" s="39"/>
      <c r="V3780" s="39"/>
      <c r="W3780" s="39"/>
      <c r="X3780" s="39"/>
      <c r="Y3780" s="39"/>
      <c r="Z3780" s="39"/>
      <c r="AA3780" s="39"/>
      <c r="AB3780" s="39"/>
      <c r="AC3780" s="39"/>
      <c r="AD3780" s="39"/>
      <c r="AE3780" s="39"/>
      <c r="AT3780" s="18" t="s">
        <v>362</v>
      </c>
      <c r="AU3780" s="18" t="s">
        <v>90</v>
      </c>
    </row>
    <row r="3781" s="2" customFormat="1" ht="24.15" customHeight="1">
      <c r="A3781" s="39"/>
      <c r="B3781" s="40"/>
      <c r="C3781" s="220" t="s">
        <v>3709</v>
      </c>
      <c r="D3781" s="220" t="s">
        <v>216</v>
      </c>
      <c r="E3781" s="221" t="s">
        <v>3710</v>
      </c>
      <c r="F3781" s="222" t="s">
        <v>3711</v>
      </c>
      <c r="G3781" s="223" t="s">
        <v>797</v>
      </c>
      <c r="H3781" s="224">
        <v>138</v>
      </c>
      <c r="I3781" s="225"/>
      <c r="J3781" s="226">
        <f>ROUND(I3781*H3781,2)</f>
        <v>0</v>
      </c>
      <c r="K3781" s="222" t="s">
        <v>359</v>
      </c>
      <c r="L3781" s="45"/>
      <c r="M3781" s="227" t="s">
        <v>1</v>
      </c>
      <c r="N3781" s="228" t="s">
        <v>46</v>
      </c>
      <c r="O3781" s="92"/>
      <c r="P3781" s="229">
        <f>O3781*H3781</f>
        <v>0</v>
      </c>
      <c r="Q3781" s="229">
        <v>0.00027999999999999998</v>
      </c>
      <c r="R3781" s="229">
        <f>Q3781*H3781</f>
        <v>0.038639999999999994</v>
      </c>
      <c r="S3781" s="229">
        <v>0</v>
      </c>
      <c r="T3781" s="230">
        <f>S3781*H3781</f>
        <v>0</v>
      </c>
      <c r="U3781" s="39"/>
      <c r="V3781" s="39"/>
      <c r="W3781" s="39"/>
      <c r="X3781" s="39"/>
      <c r="Y3781" s="39"/>
      <c r="Z3781" s="39"/>
      <c r="AA3781" s="39"/>
      <c r="AB3781" s="39"/>
      <c r="AC3781" s="39"/>
      <c r="AD3781" s="39"/>
      <c r="AE3781" s="39"/>
      <c r="AR3781" s="231" t="s">
        <v>291</v>
      </c>
      <c r="AT3781" s="231" t="s">
        <v>216</v>
      </c>
      <c r="AU3781" s="231" t="s">
        <v>90</v>
      </c>
      <c r="AY3781" s="18" t="s">
        <v>215</v>
      </c>
      <c r="BE3781" s="232">
        <f>IF(N3781="základní",J3781,0)</f>
        <v>0</v>
      </c>
      <c r="BF3781" s="232">
        <f>IF(N3781="snížená",J3781,0)</f>
        <v>0</v>
      </c>
      <c r="BG3781" s="232">
        <f>IF(N3781="zákl. přenesená",J3781,0)</f>
        <v>0</v>
      </c>
      <c r="BH3781" s="232">
        <f>IF(N3781="sníž. přenesená",J3781,0)</f>
        <v>0</v>
      </c>
      <c r="BI3781" s="232">
        <f>IF(N3781="nulová",J3781,0)</f>
        <v>0</v>
      </c>
      <c r="BJ3781" s="18" t="s">
        <v>88</v>
      </c>
      <c r="BK3781" s="232">
        <f>ROUND(I3781*H3781,2)</f>
        <v>0</v>
      </c>
      <c r="BL3781" s="18" t="s">
        <v>291</v>
      </c>
      <c r="BM3781" s="231" t="s">
        <v>3712</v>
      </c>
    </row>
    <row r="3782" s="2" customFormat="1">
      <c r="A3782" s="39"/>
      <c r="B3782" s="40"/>
      <c r="C3782" s="41"/>
      <c r="D3782" s="233" t="s">
        <v>221</v>
      </c>
      <c r="E3782" s="41"/>
      <c r="F3782" s="234" t="s">
        <v>3713</v>
      </c>
      <c r="G3782" s="41"/>
      <c r="H3782" s="41"/>
      <c r="I3782" s="235"/>
      <c r="J3782" s="41"/>
      <c r="K3782" s="41"/>
      <c r="L3782" s="45"/>
      <c r="M3782" s="236"/>
      <c r="N3782" s="237"/>
      <c r="O3782" s="92"/>
      <c r="P3782" s="92"/>
      <c r="Q3782" s="92"/>
      <c r="R3782" s="92"/>
      <c r="S3782" s="92"/>
      <c r="T3782" s="93"/>
      <c r="U3782" s="39"/>
      <c r="V3782" s="39"/>
      <c r="W3782" s="39"/>
      <c r="X3782" s="39"/>
      <c r="Y3782" s="39"/>
      <c r="Z3782" s="39"/>
      <c r="AA3782" s="39"/>
      <c r="AB3782" s="39"/>
      <c r="AC3782" s="39"/>
      <c r="AD3782" s="39"/>
      <c r="AE3782" s="39"/>
      <c r="AT3782" s="18" t="s">
        <v>221</v>
      </c>
      <c r="AU3782" s="18" t="s">
        <v>90</v>
      </c>
    </row>
    <row r="3783" s="2" customFormat="1">
      <c r="A3783" s="39"/>
      <c r="B3783" s="40"/>
      <c r="C3783" s="41"/>
      <c r="D3783" s="250" t="s">
        <v>362</v>
      </c>
      <c r="E3783" s="41"/>
      <c r="F3783" s="251" t="s">
        <v>3714</v>
      </c>
      <c r="G3783" s="41"/>
      <c r="H3783" s="41"/>
      <c r="I3783" s="235"/>
      <c r="J3783" s="41"/>
      <c r="K3783" s="41"/>
      <c r="L3783" s="45"/>
      <c r="M3783" s="236"/>
      <c r="N3783" s="237"/>
      <c r="O3783" s="92"/>
      <c r="P3783" s="92"/>
      <c r="Q3783" s="92"/>
      <c r="R3783" s="92"/>
      <c r="S3783" s="92"/>
      <c r="T3783" s="93"/>
      <c r="U3783" s="39"/>
      <c r="V3783" s="39"/>
      <c r="W3783" s="39"/>
      <c r="X3783" s="39"/>
      <c r="Y3783" s="39"/>
      <c r="Z3783" s="39"/>
      <c r="AA3783" s="39"/>
      <c r="AB3783" s="39"/>
      <c r="AC3783" s="39"/>
      <c r="AD3783" s="39"/>
      <c r="AE3783" s="39"/>
      <c r="AT3783" s="18" t="s">
        <v>362</v>
      </c>
      <c r="AU3783" s="18" t="s">
        <v>90</v>
      </c>
    </row>
    <row r="3784" s="13" customFormat="1">
      <c r="A3784" s="13"/>
      <c r="B3784" s="252"/>
      <c r="C3784" s="253"/>
      <c r="D3784" s="233" t="s">
        <v>364</v>
      </c>
      <c r="E3784" s="254" t="s">
        <v>1</v>
      </c>
      <c r="F3784" s="255" t="s">
        <v>3686</v>
      </c>
      <c r="G3784" s="253"/>
      <c r="H3784" s="254" t="s">
        <v>1</v>
      </c>
      <c r="I3784" s="256"/>
      <c r="J3784" s="253"/>
      <c r="K3784" s="253"/>
      <c r="L3784" s="257"/>
      <c r="M3784" s="258"/>
      <c r="N3784" s="259"/>
      <c r="O3784" s="259"/>
      <c r="P3784" s="259"/>
      <c r="Q3784" s="259"/>
      <c r="R3784" s="259"/>
      <c r="S3784" s="259"/>
      <c r="T3784" s="260"/>
      <c r="U3784" s="13"/>
      <c r="V3784" s="13"/>
      <c r="W3784" s="13"/>
      <c r="X3784" s="13"/>
      <c r="Y3784" s="13"/>
      <c r="Z3784" s="13"/>
      <c r="AA3784" s="13"/>
      <c r="AB3784" s="13"/>
      <c r="AC3784" s="13"/>
      <c r="AD3784" s="13"/>
      <c r="AE3784" s="13"/>
      <c r="AT3784" s="261" t="s">
        <v>364</v>
      </c>
      <c r="AU3784" s="261" t="s">
        <v>90</v>
      </c>
      <c r="AV3784" s="13" t="s">
        <v>88</v>
      </c>
      <c r="AW3784" s="13" t="s">
        <v>36</v>
      </c>
      <c r="AX3784" s="13" t="s">
        <v>81</v>
      </c>
      <c r="AY3784" s="261" t="s">
        <v>215</v>
      </c>
    </row>
    <row r="3785" s="13" customFormat="1">
      <c r="A3785" s="13"/>
      <c r="B3785" s="252"/>
      <c r="C3785" s="253"/>
      <c r="D3785" s="233" t="s">
        <v>364</v>
      </c>
      <c r="E3785" s="254" t="s">
        <v>1</v>
      </c>
      <c r="F3785" s="255" t="s">
        <v>822</v>
      </c>
      <c r="G3785" s="253"/>
      <c r="H3785" s="254" t="s">
        <v>1</v>
      </c>
      <c r="I3785" s="256"/>
      <c r="J3785" s="253"/>
      <c r="K3785" s="253"/>
      <c r="L3785" s="257"/>
      <c r="M3785" s="258"/>
      <c r="N3785" s="259"/>
      <c r="O3785" s="259"/>
      <c r="P3785" s="259"/>
      <c r="Q3785" s="259"/>
      <c r="R3785" s="259"/>
      <c r="S3785" s="259"/>
      <c r="T3785" s="260"/>
      <c r="U3785" s="13"/>
      <c r="V3785" s="13"/>
      <c r="W3785" s="13"/>
      <c r="X3785" s="13"/>
      <c r="Y3785" s="13"/>
      <c r="Z3785" s="13"/>
      <c r="AA3785" s="13"/>
      <c r="AB3785" s="13"/>
      <c r="AC3785" s="13"/>
      <c r="AD3785" s="13"/>
      <c r="AE3785" s="13"/>
      <c r="AT3785" s="261" t="s">
        <v>364</v>
      </c>
      <c r="AU3785" s="261" t="s">
        <v>90</v>
      </c>
      <c r="AV3785" s="13" t="s">
        <v>88</v>
      </c>
      <c r="AW3785" s="13" t="s">
        <v>36</v>
      </c>
      <c r="AX3785" s="13" t="s">
        <v>81</v>
      </c>
      <c r="AY3785" s="261" t="s">
        <v>215</v>
      </c>
    </row>
    <row r="3786" s="13" customFormat="1">
      <c r="A3786" s="13"/>
      <c r="B3786" s="252"/>
      <c r="C3786" s="253"/>
      <c r="D3786" s="233" t="s">
        <v>364</v>
      </c>
      <c r="E3786" s="254" t="s">
        <v>1</v>
      </c>
      <c r="F3786" s="255" t="s">
        <v>1135</v>
      </c>
      <c r="G3786" s="253"/>
      <c r="H3786" s="254" t="s">
        <v>1</v>
      </c>
      <c r="I3786" s="256"/>
      <c r="J3786" s="253"/>
      <c r="K3786" s="253"/>
      <c r="L3786" s="257"/>
      <c r="M3786" s="258"/>
      <c r="N3786" s="259"/>
      <c r="O3786" s="259"/>
      <c r="P3786" s="259"/>
      <c r="Q3786" s="259"/>
      <c r="R3786" s="259"/>
      <c r="S3786" s="259"/>
      <c r="T3786" s="260"/>
      <c r="U3786" s="13"/>
      <c r="V3786" s="13"/>
      <c r="W3786" s="13"/>
      <c r="X3786" s="13"/>
      <c r="Y3786" s="13"/>
      <c r="Z3786" s="13"/>
      <c r="AA3786" s="13"/>
      <c r="AB3786" s="13"/>
      <c r="AC3786" s="13"/>
      <c r="AD3786" s="13"/>
      <c r="AE3786" s="13"/>
      <c r="AT3786" s="261" t="s">
        <v>364</v>
      </c>
      <c r="AU3786" s="261" t="s">
        <v>90</v>
      </c>
      <c r="AV3786" s="13" t="s">
        <v>88</v>
      </c>
      <c r="AW3786" s="13" t="s">
        <v>36</v>
      </c>
      <c r="AX3786" s="13" t="s">
        <v>81</v>
      </c>
      <c r="AY3786" s="261" t="s">
        <v>215</v>
      </c>
    </row>
    <row r="3787" s="14" customFormat="1">
      <c r="A3787" s="14"/>
      <c r="B3787" s="262"/>
      <c r="C3787" s="263"/>
      <c r="D3787" s="233" t="s">
        <v>364</v>
      </c>
      <c r="E3787" s="264" t="s">
        <v>1</v>
      </c>
      <c r="F3787" s="265" t="s">
        <v>2819</v>
      </c>
      <c r="G3787" s="263"/>
      <c r="H3787" s="266">
        <v>8</v>
      </c>
      <c r="I3787" s="267"/>
      <c r="J3787" s="263"/>
      <c r="K3787" s="263"/>
      <c r="L3787" s="268"/>
      <c r="M3787" s="269"/>
      <c r="N3787" s="270"/>
      <c r="O3787" s="270"/>
      <c r="P3787" s="270"/>
      <c r="Q3787" s="270"/>
      <c r="R3787" s="270"/>
      <c r="S3787" s="270"/>
      <c r="T3787" s="271"/>
      <c r="U3787" s="14"/>
      <c r="V3787" s="14"/>
      <c r="W3787" s="14"/>
      <c r="X3787" s="14"/>
      <c r="Y3787" s="14"/>
      <c r="Z3787" s="14"/>
      <c r="AA3787" s="14"/>
      <c r="AB3787" s="14"/>
      <c r="AC3787" s="14"/>
      <c r="AD3787" s="14"/>
      <c r="AE3787" s="14"/>
      <c r="AT3787" s="272" t="s">
        <v>364</v>
      </c>
      <c r="AU3787" s="272" t="s">
        <v>90</v>
      </c>
      <c r="AV3787" s="14" t="s">
        <v>90</v>
      </c>
      <c r="AW3787" s="14" t="s">
        <v>36</v>
      </c>
      <c r="AX3787" s="14" t="s">
        <v>81</v>
      </c>
      <c r="AY3787" s="272" t="s">
        <v>215</v>
      </c>
    </row>
    <row r="3788" s="13" customFormat="1">
      <c r="A3788" s="13"/>
      <c r="B3788" s="252"/>
      <c r="C3788" s="253"/>
      <c r="D3788" s="233" t="s">
        <v>364</v>
      </c>
      <c r="E3788" s="254" t="s">
        <v>1</v>
      </c>
      <c r="F3788" s="255" t="s">
        <v>1479</v>
      </c>
      <c r="G3788" s="253"/>
      <c r="H3788" s="254" t="s">
        <v>1</v>
      </c>
      <c r="I3788" s="256"/>
      <c r="J3788" s="253"/>
      <c r="K3788" s="253"/>
      <c r="L3788" s="257"/>
      <c r="M3788" s="258"/>
      <c r="N3788" s="259"/>
      <c r="O3788" s="259"/>
      <c r="P3788" s="259"/>
      <c r="Q3788" s="259"/>
      <c r="R3788" s="259"/>
      <c r="S3788" s="259"/>
      <c r="T3788" s="260"/>
      <c r="U3788" s="13"/>
      <c r="V3788" s="13"/>
      <c r="W3788" s="13"/>
      <c r="X3788" s="13"/>
      <c r="Y3788" s="13"/>
      <c r="Z3788" s="13"/>
      <c r="AA3788" s="13"/>
      <c r="AB3788" s="13"/>
      <c r="AC3788" s="13"/>
      <c r="AD3788" s="13"/>
      <c r="AE3788" s="13"/>
      <c r="AT3788" s="261" t="s">
        <v>364</v>
      </c>
      <c r="AU3788" s="261" t="s">
        <v>90</v>
      </c>
      <c r="AV3788" s="13" t="s">
        <v>88</v>
      </c>
      <c r="AW3788" s="13" t="s">
        <v>36</v>
      </c>
      <c r="AX3788" s="13" t="s">
        <v>81</v>
      </c>
      <c r="AY3788" s="261" t="s">
        <v>215</v>
      </c>
    </row>
    <row r="3789" s="14" customFormat="1">
      <c r="A3789" s="14"/>
      <c r="B3789" s="262"/>
      <c r="C3789" s="263"/>
      <c r="D3789" s="233" t="s">
        <v>364</v>
      </c>
      <c r="E3789" s="264" t="s">
        <v>1</v>
      </c>
      <c r="F3789" s="265" t="s">
        <v>2819</v>
      </c>
      <c r="G3789" s="263"/>
      <c r="H3789" s="266">
        <v>8</v>
      </c>
      <c r="I3789" s="267"/>
      <c r="J3789" s="263"/>
      <c r="K3789" s="263"/>
      <c r="L3789" s="268"/>
      <c r="M3789" s="269"/>
      <c r="N3789" s="270"/>
      <c r="O3789" s="270"/>
      <c r="P3789" s="270"/>
      <c r="Q3789" s="270"/>
      <c r="R3789" s="270"/>
      <c r="S3789" s="270"/>
      <c r="T3789" s="271"/>
      <c r="U3789" s="14"/>
      <c r="V3789" s="14"/>
      <c r="W3789" s="14"/>
      <c r="X3789" s="14"/>
      <c r="Y3789" s="14"/>
      <c r="Z3789" s="14"/>
      <c r="AA3789" s="14"/>
      <c r="AB3789" s="14"/>
      <c r="AC3789" s="14"/>
      <c r="AD3789" s="14"/>
      <c r="AE3789" s="14"/>
      <c r="AT3789" s="272" t="s">
        <v>364</v>
      </c>
      <c r="AU3789" s="272" t="s">
        <v>90</v>
      </c>
      <c r="AV3789" s="14" t="s">
        <v>90</v>
      </c>
      <c r="AW3789" s="14" t="s">
        <v>36</v>
      </c>
      <c r="AX3789" s="14" t="s">
        <v>81</v>
      </c>
      <c r="AY3789" s="272" t="s">
        <v>215</v>
      </c>
    </row>
    <row r="3790" s="13" customFormat="1">
      <c r="A3790" s="13"/>
      <c r="B3790" s="252"/>
      <c r="C3790" s="253"/>
      <c r="D3790" s="233" t="s">
        <v>364</v>
      </c>
      <c r="E3790" s="254" t="s">
        <v>1</v>
      </c>
      <c r="F3790" s="255" t="s">
        <v>1137</v>
      </c>
      <c r="G3790" s="253"/>
      <c r="H3790" s="254" t="s">
        <v>1</v>
      </c>
      <c r="I3790" s="256"/>
      <c r="J3790" s="253"/>
      <c r="K3790" s="253"/>
      <c r="L3790" s="257"/>
      <c r="M3790" s="258"/>
      <c r="N3790" s="259"/>
      <c r="O3790" s="259"/>
      <c r="P3790" s="259"/>
      <c r="Q3790" s="259"/>
      <c r="R3790" s="259"/>
      <c r="S3790" s="259"/>
      <c r="T3790" s="260"/>
      <c r="U3790" s="13"/>
      <c r="V3790" s="13"/>
      <c r="W3790" s="13"/>
      <c r="X3790" s="13"/>
      <c r="Y3790" s="13"/>
      <c r="Z3790" s="13"/>
      <c r="AA3790" s="13"/>
      <c r="AB3790" s="13"/>
      <c r="AC3790" s="13"/>
      <c r="AD3790" s="13"/>
      <c r="AE3790" s="13"/>
      <c r="AT3790" s="261" t="s">
        <v>364</v>
      </c>
      <c r="AU3790" s="261" t="s">
        <v>90</v>
      </c>
      <c r="AV3790" s="13" t="s">
        <v>88</v>
      </c>
      <c r="AW3790" s="13" t="s">
        <v>36</v>
      </c>
      <c r="AX3790" s="13" t="s">
        <v>81</v>
      </c>
      <c r="AY3790" s="261" t="s">
        <v>215</v>
      </c>
    </row>
    <row r="3791" s="14" customFormat="1">
      <c r="A3791" s="14"/>
      <c r="B3791" s="262"/>
      <c r="C3791" s="263"/>
      <c r="D3791" s="233" t="s">
        <v>364</v>
      </c>
      <c r="E3791" s="264" t="s">
        <v>1</v>
      </c>
      <c r="F3791" s="265" t="s">
        <v>2819</v>
      </c>
      <c r="G3791" s="263"/>
      <c r="H3791" s="266">
        <v>8</v>
      </c>
      <c r="I3791" s="267"/>
      <c r="J3791" s="263"/>
      <c r="K3791" s="263"/>
      <c r="L3791" s="268"/>
      <c r="M3791" s="269"/>
      <c r="N3791" s="270"/>
      <c r="O3791" s="270"/>
      <c r="P3791" s="270"/>
      <c r="Q3791" s="270"/>
      <c r="R3791" s="270"/>
      <c r="S3791" s="270"/>
      <c r="T3791" s="271"/>
      <c r="U3791" s="14"/>
      <c r="V3791" s="14"/>
      <c r="W3791" s="14"/>
      <c r="X3791" s="14"/>
      <c r="Y3791" s="14"/>
      <c r="Z3791" s="14"/>
      <c r="AA3791" s="14"/>
      <c r="AB3791" s="14"/>
      <c r="AC3791" s="14"/>
      <c r="AD3791" s="14"/>
      <c r="AE3791" s="14"/>
      <c r="AT3791" s="272" t="s">
        <v>364</v>
      </c>
      <c r="AU3791" s="272" t="s">
        <v>90</v>
      </c>
      <c r="AV3791" s="14" t="s">
        <v>90</v>
      </c>
      <c r="AW3791" s="14" t="s">
        <v>36</v>
      </c>
      <c r="AX3791" s="14" t="s">
        <v>81</v>
      </c>
      <c r="AY3791" s="272" t="s">
        <v>215</v>
      </c>
    </row>
    <row r="3792" s="13" customFormat="1">
      <c r="A3792" s="13"/>
      <c r="B3792" s="252"/>
      <c r="C3792" s="253"/>
      <c r="D3792" s="233" t="s">
        <v>364</v>
      </c>
      <c r="E3792" s="254" t="s">
        <v>1</v>
      </c>
      <c r="F3792" s="255" t="s">
        <v>1139</v>
      </c>
      <c r="G3792" s="253"/>
      <c r="H3792" s="254" t="s">
        <v>1</v>
      </c>
      <c r="I3792" s="256"/>
      <c r="J3792" s="253"/>
      <c r="K3792" s="253"/>
      <c r="L3792" s="257"/>
      <c r="M3792" s="258"/>
      <c r="N3792" s="259"/>
      <c r="O3792" s="259"/>
      <c r="P3792" s="259"/>
      <c r="Q3792" s="259"/>
      <c r="R3792" s="259"/>
      <c r="S3792" s="259"/>
      <c r="T3792" s="260"/>
      <c r="U3792" s="13"/>
      <c r="V3792" s="13"/>
      <c r="W3792" s="13"/>
      <c r="X3792" s="13"/>
      <c r="Y3792" s="13"/>
      <c r="Z3792" s="13"/>
      <c r="AA3792" s="13"/>
      <c r="AB3792" s="13"/>
      <c r="AC3792" s="13"/>
      <c r="AD3792" s="13"/>
      <c r="AE3792" s="13"/>
      <c r="AT3792" s="261" t="s">
        <v>364</v>
      </c>
      <c r="AU3792" s="261" t="s">
        <v>90</v>
      </c>
      <c r="AV3792" s="13" t="s">
        <v>88</v>
      </c>
      <c r="AW3792" s="13" t="s">
        <v>36</v>
      </c>
      <c r="AX3792" s="13" t="s">
        <v>81</v>
      </c>
      <c r="AY3792" s="261" t="s">
        <v>215</v>
      </c>
    </row>
    <row r="3793" s="14" customFormat="1">
      <c r="A3793" s="14"/>
      <c r="B3793" s="262"/>
      <c r="C3793" s="263"/>
      <c r="D3793" s="233" t="s">
        <v>364</v>
      </c>
      <c r="E3793" s="264" t="s">
        <v>1</v>
      </c>
      <c r="F3793" s="265" t="s">
        <v>2819</v>
      </c>
      <c r="G3793" s="263"/>
      <c r="H3793" s="266">
        <v>8</v>
      </c>
      <c r="I3793" s="267"/>
      <c r="J3793" s="263"/>
      <c r="K3793" s="263"/>
      <c r="L3793" s="268"/>
      <c r="M3793" s="269"/>
      <c r="N3793" s="270"/>
      <c r="O3793" s="270"/>
      <c r="P3793" s="270"/>
      <c r="Q3793" s="270"/>
      <c r="R3793" s="270"/>
      <c r="S3793" s="270"/>
      <c r="T3793" s="271"/>
      <c r="U3793" s="14"/>
      <c r="V3793" s="14"/>
      <c r="W3793" s="14"/>
      <c r="X3793" s="14"/>
      <c r="Y3793" s="14"/>
      <c r="Z3793" s="14"/>
      <c r="AA3793" s="14"/>
      <c r="AB3793" s="14"/>
      <c r="AC3793" s="14"/>
      <c r="AD3793" s="14"/>
      <c r="AE3793" s="14"/>
      <c r="AT3793" s="272" t="s">
        <v>364</v>
      </c>
      <c r="AU3793" s="272" t="s">
        <v>90</v>
      </c>
      <c r="AV3793" s="14" t="s">
        <v>90</v>
      </c>
      <c r="AW3793" s="14" t="s">
        <v>36</v>
      </c>
      <c r="AX3793" s="14" t="s">
        <v>81</v>
      </c>
      <c r="AY3793" s="272" t="s">
        <v>215</v>
      </c>
    </row>
    <row r="3794" s="13" customFormat="1">
      <c r="A3794" s="13"/>
      <c r="B3794" s="252"/>
      <c r="C3794" s="253"/>
      <c r="D3794" s="233" t="s">
        <v>364</v>
      </c>
      <c r="E3794" s="254" t="s">
        <v>1</v>
      </c>
      <c r="F3794" s="255" t="s">
        <v>1505</v>
      </c>
      <c r="G3794" s="253"/>
      <c r="H3794" s="254" t="s">
        <v>1</v>
      </c>
      <c r="I3794" s="256"/>
      <c r="J3794" s="253"/>
      <c r="K3794" s="253"/>
      <c r="L3794" s="257"/>
      <c r="M3794" s="258"/>
      <c r="N3794" s="259"/>
      <c r="O3794" s="259"/>
      <c r="P3794" s="259"/>
      <c r="Q3794" s="259"/>
      <c r="R3794" s="259"/>
      <c r="S3794" s="259"/>
      <c r="T3794" s="260"/>
      <c r="U3794" s="13"/>
      <c r="V3794" s="13"/>
      <c r="W3794" s="13"/>
      <c r="X3794" s="13"/>
      <c r="Y3794" s="13"/>
      <c r="Z3794" s="13"/>
      <c r="AA3794" s="13"/>
      <c r="AB3794" s="13"/>
      <c r="AC3794" s="13"/>
      <c r="AD3794" s="13"/>
      <c r="AE3794" s="13"/>
      <c r="AT3794" s="261" t="s">
        <v>364</v>
      </c>
      <c r="AU3794" s="261" t="s">
        <v>90</v>
      </c>
      <c r="AV3794" s="13" t="s">
        <v>88</v>
      </c>
      <c r="AW3794" s="13" t="s">
        <v>36</v>
      </c>
      <c r="AX3794" s="13" t="s">
        <v>81</v>
      </c>
      <c r="AY3794" s="261" t="s">
        <v>215</v>
      </c>
    </row>
    <row r="3795" s="14" customFormat="1">
      <c r="A3795" s="14"/>
      <c r="B3795" s="262"/>
      <c r="C3795" s="263"/>
      <c r="D3795" s="233" t="s">
        <v>364</v>
      </c>
      <c r="E3795" s="264" t="s">
        <v>1</v>
      </c>
      <c r="F3795" s="265" t="s">
        <v>2819</v>
      </c>
      <c r="G3795" s="263"/>
      <c r="H3795" s="266">
        <v>8</v>
      </c>
      <c r="I3795" s="267"/>
      <c r="J3795" s="263"/>
      <c r="K3795" s="263"/>
      <c r="L3795" s="268"/>
      <c r="M3795" s="269"/>
      <c r="N3795" s="270"/>
      <c r="O3795" s="270"/>
      <c r="P3795" s="270"/>
      <c r="Q3795" s="270"/>
      <c r="R3795" s="270"/>
      <c r="S3795" s="270"/>
      <c r="T3795" s="271"/>
      <c r="U3795" s="14"/>
      <c r="V3795" s="14"/>
      <c r="W3795" s="14"/>
      <c r="X3795" s="14"/>
      <c r="Y3795" s="14"/>
      <c r="Z3795" s="14"/>
      <c r="AA3795" s="14"/>
      <c r="AB3795" s="14"/>
      <c r="AC3795" s="14"/>
      <c r="AD3795" s="14"/>
      <c r="AE3795" s="14"/>
      <c r="AT3795" s="272" t="s">
        <v>364</v>
      </c>
      <c r="AU3795" s="272" t="s">
        <v>90</v>
      </c>
      <c r="AV3795" s="14" t="s">
        <v>90</v>
      </c>
      <c r="AW3795" s="14" t="s">
        <v>36</v>
      </c>
      <c r="AX3795" s="14" t="s">
        <v>81</v>
      </c>
      <c r="AY3795" s="272" t="s">
        <v>215</v>
      </c>
    </row>
    <row r="3796" s="13" customFormat="1">
      <c r="A3796" s="13"/>
      <c r="B3796" s="252"/>
      <c r="C3796" s="253"/>
      <c r="D3796" s="233" t="s">
        <v>364</v>
      </c>
      <c r="E3796" s="254" t="s">
        <v>1</v>
      </c>
      <c r="F3796" s="255" t="s">
        <v>1141</v>
      </c>
      <c r="G3796" s="253"/>
      <c r="H3796" s="254" t="s">
        <v>1</v>
      </c>
      <c r="I3796" s="256"/>
      <c r="J3796" s="253"/>
      <c r="K3796" s="253"/>
      <c r="L3796" s="257"/>
      <c r="M3796" s="258"/>
      <c r="N3796" s="259"/>
      <c r="O3796" s="259"/>
      <c r="P3796" s="259"/>
      <c r="Q3796" s="259"/>
      <c r="R3796" s="259"/>
      <c r="S3796" s="259"/>
      <c r="T3796" s="260"/>
      <c r="U3796" s="13"/>
      <c r="V3796" s="13"/>
      <c r="W3796" s="13"/>
      <c r="X3796" s="13"/>
      <c r="Y3796" s="13"/>
      <c r="Z3796" s="13"/>
      <c r="AA3796" s="13"/>
      <c r="AB3796" s="13"/>
      <c r="AC3796" s="13"/>
      <c r="AD3796" s="13"/>
      <c r="AE3796" s="13"/>
      <c r="AT3796" s="261" t="s">
        <v>364</v>
      </c>
      <c r="AU3796" s="261" t="s">
        <v>90</v>
      </c>
      <c r="AV3796" s="13" t="s">
        <v>88</v>
      </c>
      <c r="AW3796" s="13" t="s">
        <v>36</v>
      </c>
      <c r="AX3796" s="13" t="s">
        <v>81</v>
      </c>
      <c r="AY3796" s="261" t="s">
        <v>215</v>
      </c>
    </row>
    <row r="3797" s="14" customFormat="1">
      <c r="A3797" s="14"/>
      <c r="B3797" s="262"/>
      <c r="C3797" s="263"/>
      <c r="D3797" s="233" t="s">
        <v>364</v>
      </c>
      <c r="E3797" s="264" t="s">
        <v>1</v>
      </c>
      <c r="F3797" s="265" t="s">
        <v>2819</v>
      </c>
      <c r="G3797" s="263"/>
      <c r="H3797" s="266">
        <v>8</v>
      </c>
      <c r="I3797" s="267"/>
      <c r="J3797" s="263"/>
      <c r="K3797" s="263"/>
      <c r="L3797" s="268"/>
      <c r="M3797" s="269"/>
      <c r="N3797" s="270"/>
      <c r="O3797" s="270"/>
      <c r="P3797" s="270"/>
      <c r="Q3797" s="270"/>
      <c r="R3797" s="270"/>
      <c r="S3797" s="270"/>
      <c r="T3797" s="271"/>
      <c r="U3797" s="14"/>
      <c r="V3797" s="14"/>
      <c r="W3797" s="14"/>
      <c r="X3797" s="14"/>
      <c r="Y3797" s="14"/>
      <c r="Z3797" s="14"/>
      <c r="AA3797" s="14"/>
      <c r="AB3797" s="14"/>
      <c r="AC3797" s="14"/>
      <c r="AD3797" s="14"/>
      <c r="AE3797" s="14"/>
      <c r="AT3797" s="272" t="s">
        <v>364</v>
      </c>
      <c r="AU3797" s="272" t="s">
        <v>90</v>
      </c>
      <c r="AV3797" s="14" t="s">
        <v>90</v>
      </c>
      <c r="AW3797" s="14" t="s">
        <v>36</v>
      </c>
      <c r="AX3797" s="14" t="s">
        <v>81</v>
      </c>
      <c r="AY3797" s="272" t="s">
        <v>215</v>
      </c>
    </row>
    <row r="3798" s="13" customFormat="1">
      <c r="A3798" s="13"/>
      <c r="B3798" s="252"/>
      <c r="C3798" s="253"/>
      <c r="D3798" s="233" t="s">
        <v>364</v>
      </c>
      <c r="E3798" s="254" t="s">
        <v>1</v>
      </c>
      <c r="F3798" s="255" t="s">
        <v>1143</v>
      </c>
      <c r="G3798" s="253"/>
      <c r="H3798" s="254" t="s">
        <v>1</v>
      </c>
      <c r="I3798" s="256"/>
      <c r="J3798" s="253"/>
      <c r="K3798" s="253"/>
      <c r="L3798" s="257"/>
      <c r="M3798" s="258"/>
      <c r="N3798" s="259"/>
      <c r="O3798" s="259"/>
      <c r="P3798" s="259"/>
      <c r="Q3798" s="259"/>
      <c r="R3798" s="259"/>
      <c r="S3798" s="259"/>
      <c r="T3798" s="260"/>
      <c r="U3798" s="13"/>
      <c r="V3798" s="13"/>
      <c r="W3798" s="13"/>
      <c r="X3798" s="13"/>
      <c r="Y3798" s="13"/>
      <c r="Z3798" s="13"/>
      <c r="AA3798" s="13"/>
      <c r="AB3798" s="13"/>
      <c r="AC3798" s="13"/>
      <c r="AD3798" s="13"/>
      <c r="AE3798" s="13"/>
      <c r="AT3798" s="261" t="s">
        <v>364</v>
      </c>
      <c r="AU3798" s="261" t="s">
        <v>90</v>
      </c>
      <c r="AV3798" s="13" t="s">
        <v>88</v>
      </c>
      <c r="AW3798" s="13" t="s">
        <v>36</v>
      </c>
      <c r="AX3798" s="13" t="s">
        <v>81</v>
      </c>
      <c r="AY3798" s="261" t="s">
        <v>215</v>
      </c>
    </row>
    <row r="3799" s="14" customFormat="1">
      <c r="A3799" s="14"/>
      <c r="B3799" s="262"/>
      <c r="C3799" s="263"/>
      <c r="D3799" s="233" t="s">
        <v>364</v>
      </c>
      <c r="E3799" s="264" t="s">
        <v>1</v>
      </c>
      <c r="F3799" s="265" t="s">
        <v>2819</v>
      </c>
      <c r="G3799" s="263"/>
      <c r="H3799" s="266">
        <v>8</v>
      </c>
      <c r="I3799" s="267"/>
      <c r="J3799" s="263"/>
      <c r="K3799" s="263"/>
      <c r="L3799" s="268"/>
      <c r="M3799" s="269"/>
      <c r="N3799" s="270"/>
      <c r="O3799" s="270"/>
      <c r="P3799" s="270"/>
      <c r="Q3799" s="270"/>
      <c r="R3799" s="270"/>
      <c r="S3799" s="270"/>
      <c r="T3799" s="271"/>
      <c r="U3799" s="14"/>
      <c r="V3799" s="14"/>
      <c r="W3799" s="14"/>
      <c r="X3799" s="14"/>
      <c r="Y3799" s="14"/>
      <c r="Z3799" s="14"/>
      <c r="AA3799" s="14"/>
      <c r="AB3799" s="14"/>
      <c r="AC3799" s="14"/>
      <c r="AD3799" s="14"/>
      <c r="AE3799" s="14"/>
      <c r="AT3799" s="272" t="s">
        <v>364</v>
      </c>
      <c r="AU3799" s="272" t="s">
        <v>90</v>
      </c>
      <c r="AV3799" s="14" t="s">
        <v>90</v>
      </c>
      <c r="AW3799" s="14" t="s">
        <v>36</v>
      </c>
      <c r="AX3799" s="14" t="s">
        <v>81</v>
      </c>
      <c r="AY3799" s="272" t="s">
        <v>215</v>
      </c>
    </row>
    <row r="3800" s="13" customFormat="1">
      <c r="A3800" s="13"/>
      <c r="B3800" s="252"/>
      <c r="C3800" s="253"/>
      <c r="D3800" s="233" t="s">
        <v>364</v>
      </c>
      <c r="E3800" s="254" t="s">
        <v>1</v>
      </c>
      <c r="F3800" s="255" t="s">
        <v>1510</v>
      </c>
      <c r="G3800" s="253"/>
      <c r="H3800" s="254" t="s">
        <v>1</v>
      </c>
      <c r="I3800" s="256"/>
      <c r="J3800" s="253"/>
      <c r="K3800" s="253"/>
      <c r="L3800" s="257"/>
      <c r="M3800" s="258"/>
      <c r="N3800" s="259"/>
      <c r="O3800" s="259"/>
      <c r="P3800" s="259"/>
      <c r="Q3800" s="259"/>
      <c r="R3800" s="259"/>
      <c r="S3800" s="259"/>
      <c r="T3800" s="260"/>
      <c r="U3800" s="13"/>
      <c r="V3800" s="13"/>
      <c r="W3800" s="13"/>
      <c r="X3800" s="13"/>
      <c r="Y3800" s="13"/>
      <c r="Z3800" s="13"/>
      <c r="AA3800" s="13"/>
      <c r="AB3800" s="13"/>
      <c r="AC3800" s="13"/>
      <c r="AD3800" s="13"/>
      <c r="AE3800" s="13"/>
      <c r="AT3800" s="261" t="s">
        <v>364</v>
      </c>
      <c r="AU3800" s="261" t="s">
        <v>90</v>
      </c>
      <c r="AV3800" s="13" t="s">
        <v>88</v>
      </c>
      <c r="AW3800" s="13" t="s">
        <v>36</v>
      </c>
      <c r="AX3800" s="13" t="s">
        <v>81</v>
      </c>
      <c r="AY3800" s="261" t="s">
        <v>215</v>
      </c>
    </row>
    <row r="3801" s="14" customFormat="1">
      <c r="A3801" s="14"/>
      <c r="B3801" s="262"/>
      <c r="C3801" s="263"/>
      <c r="D3801" s="233" t="s">
        <v>364</v>
      </c>
      <c r="E3801" s="264" t="s">
        <v>1</v>
      </c>
      <c r="F3801" s="265" t="s">
        <v>2819</v>
      </c>
      <c r="G3801" s="263"/>
      <c r="H3801" s="266">
        <v>8</v>
      </c>
      <c r="I3801" s="267"/>
      <c r="J3801" s="263"/>
      <c r="K3801" s="263"/>
      <c r="L3801" s="268"/>
      <c r="M3801" s="269"/>
      <c r="N3801" s="270"/>
      <c r="O3801" s="270"/>
      <c r="P3801" s="270"/>
      <c r="Q3801" s="270"/>
      <c r="R3801" s="270"/>
      <c r="S3801" s="270"/>
      <c r="T3801" s="271"/>
      <c r="U3801" s="14"/>
      <c r="V3801" s="14"/>
      <c r="W3801" s="14"/>
      <c r="X3801" s="14"/>
      <c r="Y3801" s="14"/>
      <c r="Z3801" s="14"/>
      <c r="AA3801" s="14"/>
      <c r="AB3801" s="14"/>
      <c r="AC3801" s="14"/>
      <c r="AD3801" s="14"/>
      <c r="AE3801" s="14"/>
      <c r="AT3801" s="272" t="s">
        <v>364</v>
      </c>
      <c r="AU3801" s="272" t="s">
        <v>90</v>
      </c>
      <c r="AV3801" s="14" t="s">
        <v>90</v>
      </c>
      <c r="AW3801" s="14" t="s">
        <v>36</v>
      </c>
      <c r="AX3801" s="14" t="s">
        <v>81</v>
      </c>
      <c r="AY3801" s="272" t="s">
        <v>215</v>
      </c>
    </row>
    <row r="3802" s="16" customFormat="1">
      <c r="A3802" s="16"/>
      <c r="B3802" s="284"/>
      <c r="C3802" s="285"/>
      <c r="D3802" s="233" t="s">
        <v>364</v>
      </c>
      <c r="E3802" s="286" t="s">
        <v>1</v>
      </c>
      <c r="F3802" s="287" t="s">
        <v>403</v>
      </c>
      <c r="G3802" s="285"/>
      <c r="H3802" s="288">
        <v>64</v>
      </c>
      <c r="I3802" s="289"/>
      <c r="J3802" s="285"/>
      <c r="K3802" s="285"/>
      <c r="L3802" s="290"/>
      <c r="M3802" s="291"/>
      <c r="N3802" s="292"/>
      <c r="O3802" s="292"/>
      <c r="P3802" s="292"/>
      <c r="Q3802" s="292"/>
      <c r="R3802" s="292"/>
      <c r="S3802" s="292"/>
      <c r="T3802" s="293"/>
      <c r="U3802" s="16"/>
      <c r="V3802" s="16"/>
      <c r="W3802" s="16"/>
      <c r="X3802" s="16"/>
      <c r="Y3802" s="16"/>
      <c r="Z3802" s="16"/>
      <c r="AA3802" s="16"/>
      <c r="AB3802" s="16"/>
      <c r="AC3802" s="16"/>
      <c r="AD3802" s="16"/>
      <c r="AE3802" s="16"/>
      <c r="AT3802" s="294" t="s">
        <v>364</v>
      </c>
      <c r="AU3802" s="294" t="s">
        <v>90</v>
      </c>
      <c r="AV3802" s="16" t="s">
        <v>227</v>
      </c>
      <c r="AW3802" s="16" t="s">
        <v>36</v>
      </c>
      <c r="AX3802" s="16" t="s">
        <v>81</v>
      </c>
      <c r="AY3802" s="294" t="s">
        <v>215</v>
      </c>
    </row>
    <row r="3803" s="13" customFormat="1">
      <c r="A3803" s="13"/>
      <c r="B3803" s="252"/>
      <c r="C3803" s="253"/>
      <c r="D3803" s="233" t="s">
        <v>364</v>
      </c>
      <c r="E3803" s="254" t="s">
        <v>1</v>
      </c>
      <c r="F3803" s="255" t="s">
        <v>853</v>
      </c>
      <c r="G3803" s="253"/>
      <c r="H3803" s="254" t="s">
        <v>1</v>
      </c>
      <c r="I3803" s="256"/>
      <c r="J3803" s="253"/>
      <c r="K3803" s="253"/>
      <c r="L3803" s="257"/>
      <c r="M3803" s="258"/>
      <c r="N3803" s="259"/>
      <c r="O3803" s="259"/>
      <c r="P3803" s="259"/>
      <c r="Q3803" s="259"/>
      <c r="R3803" s="259"/>
      <c r="S3803" s="259"/>
      <c r="T3803" s="260"/>
      <c r="U3803" s="13"/>
      <c r="V3803" s="13"/>
      <c r="W3803" s="13"/>
      <c r="X3803" s="13"/>
      <c r="Y3803" s="13"/>
      <c r="Z3803" s="13"/>
      <c r="AA3803" s="13"/>
      <c r="AB3803" s="13"/>
      <c r="AC3803" s="13"/>
      <c r="AD3803" s="13"/>
      <c r="AE3803" s="13"/>
      <c r="AT3803" s="261" t="s">
        <v>364</v>
      </c>
      <c r="AU3803" s="261" t="s">
        <v>90</v>
      </c>
      <c r="AV3803" s="13" t="s">
        <v>88</v>
      </c>
      <c r="AW3803" s="13" t="s">
        <v>36</v>
      </c>
      <c r="AX3803" s="13" t="s">
        <v>81</v>
      </c>
      <c r="AY3803" s="261" t="s">
        <v>215</v>
      </c>
    </row>
    <row r="3804" s="13" customFormat="1">
      <c r="A3804" s="13"/>
      <c r="B3804" s="252"/>
      <c r="C3804" s="253"/>
      <c r="D3804" s="233" t="s">
        <v>364</v>
      </c>
      <c r="E3804" s="254" t="s">
        <v>1</v>
      </c>
      <c r="F3804" s="255" t="s">
        <v>1144</v>
      </c>
      <c r="G3804" s="253"/>
      <c r="H3804" s="254" t="s">
        <v>1</v>
      </c>
      <c r="I3804" s="256"/>
      <c r="J3804" s="253"/>
      <c r="K3804" s="253"/>
      <c r="L3804" s="257"/>
      <c r="M3804" s="258"/>
      <c r="N3804" s="259"/>
      <c r="O3804" s="259"/>
      <c r="P3804" s="259"/>
      <c r="Q3804" s="259"/>
      <c r="R3804" s="259"/>
      <c r="S3804" s="259"/>
      <c r="T3804" s="260"/>
      <c r="U3804" s="13"/>
      <c r="V3804" s="13"/>
      <c r="W3804" s="13"/>
      <c r="X3804" s="13"/>
      <c r="Y3804" s="13"/>
      <c r="Z3804" s="13"/>
      <c r="AA3804" s="13"/>
      <c r="AB3804" s="13"/>
      <c r="AC3804" s="13"/>
      <c r="AD3804" s="13"/>
      <c r="AE3804" s="13"/>
      <c r="AT3804" s="261" t="s">
        <v>364</v>
      </c>
      <c r="AU3804" s="261" t="s">
        <v>90</v>
      </c>
      <c r="AV3804" s="13" t="s">
        <v>88</v>
      </c>
      <c r="AW3804" s="13" t="s">
        <v>36</v>
      </c>
      <c r="AX3804" s="13" t="s">
        <v>81</v>
      </c>
      <c r="AY3804" s="261" t="s">
        <v>215</v>
      </c>
    </row>
    <row r="3805" s="14" customFormat="1">
      <c r="A3805" s="14"/>
      <c r="B3805" s="262"/>
      <c r="C3805" s="263"/>
      <c r="D3805" s="233" t="s">
        <v>364</v>
      </c>
      <c r="E3805" s="264" t="s">
        <v>1</v>
      </c>
      <c r="F3805" s="265" t="s">
        <v>2819</v>
      </c>
      <c r="G3805" s="263"/>
      <c r="H3805" s="266">
        <v>8</v>
      </c>
      <c r="I3805" s="267"/>
      <c r="J3805" s="263"/>
      <c r="K3805" s="263"/>
      <c r="L3805" s="268"/>
      <c r="M3805" s="269"/>
      <c r="N3805" s="270"/>
      <c r="O3805" s="270"/>
      <c r="P3805" s="270"/>
      <c r="Q3805" s="270"/>
      <c r="R3805" s="270"/>
      <c r="S3805" s="270"/>
      <c r="T3805" s="271"/>
      <c r="U3805" s="14"/>
      <c r="V3805" s="14"/>
      <c r="W3805" s="14"/>
      <c r="X3805" s="14"/>
      <c r="Y3805" s="14"/>
      <c r="Z3805" s="14"/>
      <c r="AA3805" s="14"/>
      <c r="AB3805" s="14"/>
      <c r="AC3805" s="14"/>
      <c r="AD3805" s="14"/>
      <c r="AE3805" s="14"/>
      <c r="AT3805" s="272" t="s">
        <v>364</v>
      </c>
      <c r="AU3805" s="272" t="s">
        <v>90</v>
      </c>
      <c r="AV3805" s="14" t="s">
        <v>90</v>
      </c>
      <c r="AW3805" s="14" t="s">
        <v>36</v>
      </c>
      <c r="AX3805" s="14" t="s">
        <v>81</v>
      </c>
      <c r="AY3805" s="272" t="s">
        <v>215</v>
      </c>
    </row>
    <row r="3806" s="13" customFormat="1">
      <c r="A3806" s="13"/>
      <c r="B3806" s="252"/>
      <c r="C3806" s="253"/>
      <c r="D3806" s="233" t="s">
        <v>364</v>
      </c>
      <c r="E3806" s="254" t="s">
        <v>1</v>
      </c>
      <c r="F3806" s="255" t="s">
        <v>1529</v>
      </c>
      <c r="G3806" s="253"/>
      <c r="H3806" s="254" t="s">
        <v>1</v>
      </c>
      <c r="I3806" s="256"/>
      <c r="J3806" s="253"/>
      <c r="K3806" s="253"/>
      <c r="L3806" s="257"/>
      <c r="M3806" s="258"/>
      <c r="N3806" s="259"/>
      <c r="O3806" s="259"/>
      <c r="P3806" s="259"/>
      <c r="Q3806" s="259"/>
      <c r="R3806" s="259"/>
      <c r="S3806" s="259"/>
      <c r="T3806" s="260"/>
      <c r="U3806" s="13"/>
      <c r="V3806" s="13"/>
      <c r="W3806" s="13"/>
      <c r="X3806" s="13"/>
      <c r="Y3806" s="13"/>
      <c r="Z3806" s="13"/>
      <c r="AA3806" s="13"/>
      <c r="AB3806" s="13"/>
      <c r="AC3806" s="13"/>
      <c r="AD3806" s="13"/>
      <c r="AE3806" s="13"/>
      <c r="AT3806" s="261" t="s">
        <v>364</v>
      </c>
      <c r="AU3806" s="261" t="s">
        <v>90</v>
      </c>
      <c r="AV3806" s="13" t="s">
        <v>88</v>
      </c>
      <c r="AW3806" s="13" t="s">
        <v>36</v>
      </c>
      <c r="AX3806" s="13" t="s">
        <v>81</v>
      </c>
      <c r="AY3806" s="261" t="s">
        <v>215</v>
      </c>
    </row>
    <row r="3807" s="14" customFormat="1">
      <c r="A3807" s="14"/>
      <c r="B3807" s="262"/>
      <c r="C3807" s="263"/>
      <c r="D3807" s="233" t="s">
        <v>364</v>
      </c>
      <c r="E3807" s="264" t="s">
        <v>1</v>
      </c>
      <c r="F3807" s="265" t="s">
        <v>3715</v>
      </c>
      <c r="G3807" s="263"/>
      <c r="H3807" s="266">
        <v>10</v>
      </c>
      <c r="I3807" s="267"/>
      <c r="J3807" s="263"/>
      <c r="K3807" s="263"/>
      <c r="L3807" s="268"/>
      <c r="M3807" s="269"/>
      <c r="N3807" s="270"/>
      <c r="O3807" s="270"/>
      <c r="P3807" s="270"/>
      <c r="Q3807" s="270"/>
      <c r="R3807" s="270"/>
      <c r="S3807" s="270"/>
      <c r="T3807" s="271"/>
      <c r="U3807" s="14"/>
      <c r="V3807" s="14"/>
      <c r="W3807" s="14"/>
      <c r="X3807" s="14"/>
      <c r="Y3807" s="14"/>
      <c r="Z3807" s="14"/>
      <c r="AA3807" s="14"/>
      <c r="AB3807" s="14"/>
      <c r="AC3807" s="14"/>
      <c r="AD3807" s="14"/>
      <c r="AE3807" s="14"/>
      <c r="AT3807" s="272" t="s">
        <v>364</v>
      </c>
      <c r="AU3807" s="272" t="s">
        <v>90</v>
      </c>
      <c r="AV3807" s="14" t="s">
        <v>90</v>
      </c>
      <c r="AW3807" s="14" t="s">
        <v>36</v>
      </c>
      <c r="AX3807" s="14" t="s">
        <v>81</v>
      </c>
      <c r="AY3807" s="272" t="s">
        <v>215</v>
      </c>
    </row>
    <row r="3808" s="13" customFormat="1">
      <c r="A3808" s="13"/>
      <c r="B3808" s="252"/>
      <c r="C3808" s="253"/>
      <c r="D3808" s="233" t="s">
        <v>364</v>
      </c>
      <c r="E3808" s="254" t="s">
        <v>1</v>
      </c>
      <c r="F3808" s="255" t="s">
        <v>1531</v>
      </c>
      <c r="G3808" s="253"/>
      <c r="H3808" s="254" t="s">
        <v>1</v>
      </c>
      <c r="I3808" s="256"/>
      <c r="J3808" s="253"/>
      <c r="K3808" s="253"/>
      <c r="L3808" s="257"/>
      <c r="M3808" s="258"/>
      <c r="N3808" s="259"/>
      <c r="O3808" s="259"/>
      <c r="P3808" s="259"/>
      <c r="Q3808" s="259"/>
      <c r="R3808" s="259"/>
      <c r="S3808" s="259"/>
      <c r="T3808" s="260"/>
      <c r="U3808" s="13"/>
      <c r="V3808" s="13"/>
      <c r="W3808" s="13"/>
      <c r="X3808" s="13"/>
      <c r="Y3808" s="13"/>
      <c r="Z3808" s="13"/>
      <c r="AA3808" s="13"/>
      <c r="AB3808" s="13"/>
      <c r="AC3808" s="13"/>
      <c r="AD3808" s="13"/>
      <c r="AE3808" s="13"/>
      <c r="AT3808" s="261" t="s">
        <v>364</v>
      </c>
      <c r="AU3808" s="261" t="s">
        <v>90</v>
      </c>
      <c r="AV3808" s="13" t="s">
        <v>88</v>
      </c>
      <c r="AW3808" s="13" t="s">
        <v>36</v>
      </c>
      <c r="AX3808" s="13" t="s">
        <v>81</v>
      </c>
      <c r="AY3808" s="261" t="s">
        <v>215</v>
      </c>
    </row>
    <row r="3809" s="14" customFormat="1">
      <c r="A3809" s="14"/>
      <c r="B3809" s="262"/>
      <c r="C3809" s="263"/>
      <c r="D3809" s="233" t="s">
        <v>364</v>
      </c>
      <c r="E3809" s="264" t="s">
        <v>1</v>
      </c>
      <c r="F3809" s="265" t="s">
        <v>2819</v>
      </c>
      <c r="G3809" s="263"/>
      <c r="H3809" s="266">
        <v>8</v>
      </c>
      <c r="I3809" s="267"/>
      <c r="J3809" s="263"/>
      <c r="K3809" s="263"/>
      <c r="L3809" s="268"/>
      <c r="M3809" s="269"/>
      <c r="N3809" s="270"/>
      <c r="O3809" s="270"/>
      <c r="P3809" s="270"/>
      <c r="Q3809" s="270"/>
      <c r="R3809" s="270"/>
      <c r="S3809" s="270"/>
      <c r="T3809" s="271"/>
      <c r="U3809" s="14"/>
      <c r="V3809" s="14"/>
      <c r="W3809" s="14"/>
      <c r="X3809" s="14"/>
      <c r="Y3809" s="14"/>
      <c r="Z3809" s="14"/>
      <c r="AA3809" s="14"/>
      <c r="AB3809" s="14"/>
      <c r="AC3809" s="14"/>
      <c r="AD3809" s="14"/>
      <c r="AE3809" s="14"/>
      <c r="AT3809" s="272" t="s">
        <v>364</v>
      </c>
      <c r="AU3809" s="272" t="s">
        <v>90</v>
      </c>
      <c r="AV3809" s="14" t="s">
        <v>90</v>
      </c>
      <c r="AW3809" s="14" t="s">
        <v>36</v>
      </c>
      <c r="AX3809" s="14" t="s">
        <v>81</v>
      </c>
      <c r="AY3809" s="272" t="s">
        <v>215</v>
      </c>
    </row>
    <row r="3810" s="13" customFormat="1">
      <c r="A3810" s="13"/>
      <c r="B3810" s="252"/>
      <c r="C3810" s="253"/>
      <c r="D3810" s="233" t="s">
        <v>364</v>
      </c>
      <c r="E3810" s="254" t="s">
        <v>1</v>
      </c>
      <c r="F3810" s="255" t="s">
        <v>1534</v>
      </c>
      <c r="G3810" s="253"/>
      <c r="H3810" s="254" t="s">
        <v>1</v>
      </c>
      <c r="I3810" s="256"/>
      <c r="J3810" s="253"/>
      <c r="K3810" s="253"/>
      <c r="L3810" s="257"/>
      <c r="M3810" s="258"/>
      <c r="N3810" s="259"/>
      <c r="O3810" s="259"/>
      <c r="P3810" s="259"/>
      <c r="Q3810" s="259"/>
      <c r="R3810" s="259"/>
      <c r="S3810" s="259"/>
      <c r="T3810" s="260"/>
      <c r="U3810" s="13"/>
      <c r="V3810" s="13"/>
      <c r="W3810" s="13"/>
      <c r="X3810" s="13"/>
      <c r="Y3810" s="13"/>
      <c r="Z3810" s="13"/>
      <c r="AA3810" s="13"/>
      <c r="AB3810" s="13"/>
      <c r="AC3810" s="13"/>
      <c r="AD3810" s="13"/>
      <c r="AE3810" s="13"/>
      <c r="AT3810" s="261" t="s">
        <v>364</v>
      </c>
      <c r="AU3810" s="261" t="s">
        <v>90</v>
      </c>
      <c r="AV3810" s="13" t="s">
        <v>88</v>
      </c>
      <c r="AW3810" s="13" t="s">
        <v>36</v>
      </c>
      <c r="AX3810" s="13" t="s">
        <v>81</v>
      </c>
      <c r="AY3810" s="261" t="s">
        <v>215</v>
      </c>
    </row>
    <row r="3811" s="14" customFormat="1">
      <c r="A3811" s="14"/>
      <c r="B3811" s="262"/>
      <c r="C3811" s="263"/>
      <c r="D3811" s="233" t="s">
        <v>364</v>
      </c>
      <c r="E3811" s="264" t="s">
        <v>1</v>
      </c>
      <c r="F3811" s="265" t="s">
        <v>2819</v>
      </c>
      <c r="G3811" s="263"/>
      <c r="H3811" s="266">
        <v>8</v>
      </c>
      <c r="I3811" s="267"/>
      <c r="J3811" s="263"/>
      <c r="K3811" s="263"/>
      <c r="L3811" s="268"/>
      <c r="M3811" s="269"/>
      <c r="N3811" s="270"/>
      <c r="O3811" s="270"/>
      <c r="P3811" s="270"/>
      <c r="Q3811" s="270"/>
      <c r="R3811" s="270"/>
      <c r="S3811" s="270"/>
      <c r="T3811" s="271"/>
      <c r="U3811" s="14"/>
      <c r="V3811" s="14"/>
      <c r="W3811" s="14"/>
      <c r="X3811" s="14"/>
      <c r="Y3811" s="14"/>
      <c r="Z3811" s="14"/>
      <c r="AA3811" s="14"/>
      <c r="AB3811" s="14"/>
      <c r="AC3811" s="14"/>
      <c r="AD3811" s="14"/>
      <c r="AE3811" s="14"/>
      <c r="AT3811" s="272" t="s">
        <v>364</v>
      </c>
      <c r="AU3811" s="272" t="s">
        <v>90</v>
      </c>
      <c r="AV3811" s="14" t="s">
        <v>90</v>
      </c>
      <c r="AW3811" s="14" t="s">
        <v>36</v>
      </c>
      <c r="AX3811" s="14" t="s">
        <v>81</v>
      </c>
      <c r="AY3811" s="272" t="s">
        <v>215</v>
      </c>
    </row>
    <row r="3812" s="13" customFormat="1">
      <c r="A3812" s="13"/>
      <c r="B3812" s="252"/>
      <c r="C3812" s="253"/>
      <c r="D3812" s="233" t="s">
        <v>364</v>
      </c>
      <c r="E3812" s="254" t="s">
        <v>1</v>
      </c>
      <c r="F3812" s="255" t="s">
        <v>1535</v>
      </c>
      <c r="G3812" s="253"/>
      <c r="H3812" s="254" t="s">
        <v>1</v>
      </c>
      <c r="I3812" s="256"/>
      <c r="J3812" s="253"/>
      <c r="K3812" s="253"/>
      <c r="L3812" s="257"/>
      <c r="M3812" s="258"/>
      <c r="N3812" s="259"/>
      <c r="O3812" s="259"/>
      <c r="P3812" s="259"/>
      <c r="Q3812" s="259"/>
      <c r="R3812" s="259"/>
      <c r="S3812" s="259"/>
      <c r="T3812" s="260"/>
      <c r="U3812" s="13"/>
      <c r="V3812" s="13"/>
      <c r="W3812" s="13"/>
      <c r="X3812" s="13"/>
      <c r="Y3812" s="13"/>
      <c r="Z3812" s="13"/>
      <c r="AA3812" s="13"/>
      <c r="AB3812" s="13"/>
      <c r="AC3812" s="13"/>
      <c r="AD3812" s="13"/>
      <c r="AE3812" s="13"/>
      <c r="AT3812" s="261" t="s">
        <v>364</v>
      </c>
      <c r="AU3812" s="261" t="s">
        <v>90</v>
      </c>
      <c r="AV3812" s="13" t="s">
        <v>88</v>
      </c>
      <c r="AW3812" s="13" t="s">
        <v>36</v>
      </c>
      <c r="AX3812" s="13" t="s">
        <v>81</v>
      </c>
      <c r="AY3812" s="261" t="s">
        <v>215</v>
      </c>
    </row>
    <row r="3813" s="14" customFormat="1">
      <c r="A3813" s="14"/>
      <c r="B3813" s="262"/>
      <c r="C3813" s="263"/>
      <c r="D3813" s="233" t="s">
        <v>364</v>
      </c>
      <c r="E3813" s="264" t="s">
        <v>1</v>
      </c>
      <c r="F3813" s="265" t="s">
        <v>3715</v>
      </c>
      <c r="G3813" s="263"/>
      <c r="H3813" s="266">
        <v>10</v>
      </c>
      <c r="I3813" s="267"/>
      <c r="J3813" s="263"/>
      <c r="K3813" s="263"/>
      <c r="L3813" s="268"/>
      <c r="M3813" s="269"/>
      <c r="N3813" s="270"/>
      <c r="O3813" s="270"/>
      <c r="P3813" s="270"/>
      <c r="Q3813" s="270"/>
      <c r="R3813" s="270"/>
      <c r="S3813" s="270"/>
      <c r="T3813" s="271"/>
      <c r="U3813" s="14"/>
      <c r="V3813" s="14"/>
      <c r="W3813" s="14"/>
      <c r="X3813" s="14"/>
      <c r="Y3813" s="14"/>
      <c r="Z3813" s="14"/>
      <c r="AA3813" s="14"/>
      <c r="AB3813" s="14"/>
      <c r="AC3813" s="14"/>
      <c r="AD3813" s="14"/>
      <c r="AE3813" s="14"/>
      <c r="AT3813" s="272" t="s">
        <v>364</v>
      </c>
      <c r="AU3813" s="272" t="s">
        <v>90</v>
      </c>
      <c r="AV3813" s="14" t="s">
        <v>90</v>
      </c>
      <c r="AW3813" s="14" t="s">
        <v>36</v>
      </c>
      <c r="AX3813" s="14" t="s">
        <v>81</v>
      </c>
      <c r="AY3813" s="272" t="s">
        <v>215</v>
      </c>
    </row>
    <row r="3814" s="13" customFormat="1">
      <c r="A3814" s="13"/>
      <c r="B3814" s="252"/>
      <c r="C3814" s="253"/>
      <c r="D3814" s="233" t="s">
        <v>364</v>
      </c>
      <c r="E3814" s="254" t="s">
        <v>1</v>
      </c>
      <c r="F3814" s="255" t="s">
        <v>1148</v>
      </c>
      <c r="G3814" s="253"/>
      <c r="H3814" s="254" t="s">
        <v>1</v>
      </c>
      <c r="I3814" s="256"/>
      <c r="J3814" s="253"/>
      <c r="K3814" s="253"/>
      <c r="L3814" s="257"/>
      <c r="M3814" s="258"/>
      <c r="N3814" s="259"/>
      <c r="O3814" s="259"/>
      <c r="P3814" s="259"/>
      <c r="Q3814" s="259"/>
      <c r="R3814" s="259"/>
      <c r="S3814" s="259"/>
      <c r="T3814" s="260"/>
      <c r="U3814" s="13"/>
      <c r="V3814" s="13"/>
      <c r="W3814" s="13"/>
      <c r="X3814" s="13"/>
      <c r="Y3814" s="13"/>
      <c r="Z3814" s="13"/>
      <c r="AA3814" s="13"/>
      <c r="AB3814" s="13"/>
      <c r="AC3814" s="13"/>
      <c r="AD3814" s="13"/>
      <c r="AE3814" s="13"/>
      <c r="AT3814" s="261" t="s">
        <v>364</v>
      </c>
      <c r="AU3814" s="261" t="s">
        <v>90</v>
      </c>
      <c r="AV3814" s="13" t="s">
        <v>88</v>
      </c>
      <c r="AW3814" s="13" t="s">
        <v>36</v>
      </c>
      <c r="AX3814" s="13" t="s">
        <v>81</v>
      </c>
      <c r="AY3814" s="261" t="s">
        <v>215</v>
      </c>
    </row>
    <row r="3815" s="14" customFormat="1">
      <c r="A3815" s="14"/>
      <c r="B3815" s="262"/>
      <c r="C3815" s="263"/>
      <c r="D3815" s="233" t="s">
        <v>364</v>
      </c>
      <c r="E3815" s="264" t="s">
        <v>1</v>
      </c>
      <c r="F3815" s="265" t="s">
        <v>3716</v>
      </c>
      <c r="G3815" s="263"/>
      <c r="H3815" s="266">
        <v>14</v>
      </c>
      <c r="I3815" s="267"/>
      <c r="J3815" s="263"/>
      <c r="K3815" s="263"/>
      <c r="L3815" s="268"/>
      <c r="M3815" s="269"/>
      <c r="N3815" s="270"/>
      <c r="O3815" s="270"/>
      <c r="P3815" s="270"/>
      <c r="Q3815" s="270"/>
      <c r="R3815" s="270"/>
      <c r="S3815" s="270"/>
      <c r="T3815" s="271"/>
      <c r="U3815" s="14"/>
      <c r="V3815" s="14"/>
      <c r="W3815" s="14"/>
      <c r="X3815" s="14"/>
      <c r="Y3815" s="14"/>
      <c r="Z3815" s="14"/>
      <c r="AA3815" s="14"/>
      <c r="AB3815" s="14"/>
      <c r="AC3815" s="14"/>
      <c r="AD3815" s="14"/>
      <c r="AE3815" s="14"/>
      <c r="AT3815" s="272" t="s">
        <v>364</v>
      </c>
      <c r="AU3815" s="272" t="s">
        <v>90</v>
      </c>
      <c r="AV3815" s="14" t="s">
        <v>90</v>
      </c>
      <c r="AW3815" s="14" t="s">
        <v>36</v>
      </c>
      <c r="AX3815" s="14" t="s">
        <v>81</v>
      </c>
      <c r="AY3815" s="272" t="s">
        <v>215</v>
      </c>
    </row>
    <row r="3816" s="13" customFormat="1">
      <c r="A3816" s="13"/>
      <c r="B3816" s="252"/>
      <c r="C3816" s="253"/>
      <c r="D3816" s="233" t="s">
        <v>364</v>
      </c>
      <c r="E3816" s="254" t="s">
        <v>1</v>
      </c>
      <c r="F3816" s="255" t="s">
        <v>1538</v>
      </c>
      <c r="G3816" s="253"/>
      <c r="H3816" s="254" t="s">
        <v>1</v>
      </c>
      <c r="I3816" s="256"/>
      <c r="J3816" s="253"/>
      <c r="K3816" s="253"/>
      <c r="L3816" s="257"/>
      <c r="M3816" s="258"/>
      <c r="N3816" s="259"/>
      <c r="O3816" s="259"/>
      <c r="P3816" s="259"/>
      <c r="Q3816" s="259"/>
      <c r="R3816" s="259"/>
      <c r="S3816" s="259"/>
      <c r="T3816" s="260"/>
      <c r="U3816" s="13"/>
      <c r="V3816" s="13"/>
      <c r="W3816" s="13"/>
      <c r="X3816" s="13"/>
      <c r="Y3816" s="13"/>
      <c r="Z3816" s="13"/>
      <c r="AA3816" s="13"/>
      <c r="AB3816" s="13"/>
      <c r="AC3816" s="13"/>
      <c r="AD3816" s="13"/>
      <c r="AE3816" s="13"/>
      <c r="AT3816" s="261" t="s">
        <v>364</v>
      </c>
      <c r="AU3816" s="261" t="s">
        <v>90</v>
      </c>
      <c r="AV3816" s="13" t="s">
        <v>88</v>
      </c>
      <c r="AW3816" s="13" t="s">
        <v>36</v>
      </c>
      <c r="AX3816" s="13" t="s">
        <v>81</v>
      </c>
      <c r="AY3816" s="261" t="s">
        <v>215</v>
      </c>
    </row>
    <row r="3817" s="14" customFormat="1">
      <c r="A3817" s="14"/>
      <c r="B3817" s="262"/>
      <c r="C3817" s="263"/>
      <c r="D3817" s="233" t="s">
        <v>364</v>
      </c>
      <c r="E3817" s="264" t="s">
        <v>1</v>
      </c>
      <c r="F3817" s="265" t="s">
        <v>2819</v>
      </c>
      <c r="G3817" s="263"/>
      <c r="H3817" s="266">
        <v>8</v>
      </c>
      <c r="I3817" s="267"/>
      <c r="J3817" s="263"/>
      <c r="K3817" s="263"/>
      <c r="L3817" s="268"/>
      <c r="M3817" s="269"/>
      <c r="N3817" s="270"/>
      <c r="O3817" s="270"/>
      <c r="P3817" s="270"/>
      <c r="Q3817" s="270"/>
      <c r="R3817" s="270"/>
      <c r="S3817" s="270"/>
      <c r="T3817" s="271"/>
      <c r="U3817" s="14"/>
      <c r="V3817" s="14"/>
      <c r="W3817" s="14"/>
      <c r="X3817" s="14"/>
      <c r="Y3817" s="14"/>
      <c r="Z3817" s="14"/>
      <c r="AA3817" s="14"/>
      <c r="AB3817" s="14"/>
      <c r="AC3817" s="14"/>
      <c r="AD3817" s="14"/>
      <c r="AE3817" s="14"/>
      <c r="AT3817" s="272" t="s">
        <v>364</v>
      </c>
      <c r="AU3817" s="272" t="s">
        <v>90</v>
      </c>
      <c r="AV3817" s="14" t="s">
        <v>90</v>
      </c>
      <c r="AW3817" s="14" t="s">
        <v>36</v>
      </c>
      <c r="AX3817" s="14" t="s">
        <v>81</v>
      </c>
      <c r="AY3817" s="272" t="s">
        <v>215</v>
      </c>
    </row>
    <row r="3818" s="13" customFormat="1">
      <c r="A3818" s="13"/>
      <c r="B3818" s="252"/>
      <c r="C3818" s="253"/>
      <c r="D3818" s="233" t="s">
        <v>364</v>
      </c>
      <c r="E3818" s="254" t="s">
        <v>1</v>
      </c>
      <c r="F3818" s="255" t="s">
        <v>1540</v>
      </c>
      <c r="G3818" s="253"/>
      <c r="H3818" s="254" t="s">
        <v>1</v>
      </c>
      <c r="I3818" s="256"/>
      <c r="J3818" s="253"/>
      <c r="K3818" s="253"/>
      <c r="L3818" s="257"/>
      <c r="M3818" s="258"/>
      <c r="N3818" s="259"/>
      <c r="O3818" s="259"/>
      <c r="P3818" s="259"/>
      <c r="Q3818" s="259"/>
      <c r="R3818" s="259"/>
      <c r="S3818" s="259"/>
      <c r="T3818" s="260"/>
      <c r="U3818" s="13"/>
      <c r="V3818" s="13"/>
      <c r="W3818" s="13"/>
      <c r="X3818" s="13"/>
      <c r="Y3818" s="13"/>
      <c r="Z3818" s="13"/>
      <c r="AA3818" s="13"/>
      <c r="AB3818" s="13"/>
      <c r="AC3818" s="13"/>
      <c r="AD3818" s="13"/>
      <c r="AE3818" s="13"/>
      <c r="AT3818" s="261" t="s">
        <v>364</v>
      </c>
      <c r="AU3818" s="261" t="s">
        <v>90</v>
      </c>
      <c r="AV3818" s="13" t="s">
        <v>88</v>
      </c>
      <c r="AW3818" s="13" t="s">
        <v>36</v>
      </c>
      <c r="AX3818" s="13" t="s">
        <v>81</v>
      </c>
      <c r="AY3818" s="261" t="s">
        <v>215</v>
      </c>
    </row>
    <row r="3819" s="14" customFormat="1">
      <c r="A3819" s="14"/>
      <c r="B3819" s="262"/>
      <c r="C3819" s="263"/>
      <c r="D3819" s="233" t="s">
        <v>364</v>
      </c>
      <c r="E3819" s="264" t="s">
        <v>1</v>
      </c>
      <c r="F3819" s="265" t="s">
        <v>2819</v>
      </c>
      <c r="G3819" s="263"/>
      <c r="H3819" s="266">
        <v>8</v>
      </c>
      <c r="I3819" s="267"/>
      <c r="J3819" s="263"/>
      <c r="K3819" s="263"/>
      <c r="L3819" s="268"/>
      <c r="M3819" s="269"/>
      <c r="N3819" s="270"/>
      <c r="O3819" s="270"/>
      <c r="P3819" s="270"/>
      <c r="Q3819" s="270"/>
      <c r="R3819" s="270"/>
      <c r="S3819" s="270"/>
      <c r="T3819" s="271"/>
      <c r="U3819" s="14"/>
      <c r="V3819" s="14"/>
      <c r="W3819" s="14"/>
      <c r="X3819" s="14"/>
      <c r="Y3819" s="14"/>
      <c r="Z3819" s="14"/>
      <c r="AA3819" s="14"/>
      <c r="AB3819" s="14"/>
      <c r="AC3819" s="14"/>
      <c r="AD3819" s="14"/>
      <c r="AE3819" s="14"/>
      <c r="AT3819" s="272" t="s">
        <v>364</v>
      </c>
      <c r="AU3819" s="272" t="s">
        <v>90</v>
      </c>
      <c r="AV3819" s="14" t="s">
        <v>90</v>
      </c>
      <c r="AW3819" s="14" t="s">
        <v>36</v>
      </c>
      <c r="AX3819" s="14" t="s">
        <v>81</v>
      </c>
      <c r="AY3819" s="272" t="s">
        <v>215</v>
      </c>
    </row>
    <row r="3820" s="16" customFormat="1">
      <c r="A3820" s="16"/>
      <c r="B3820" s="284"/>
      <c r="C3820" s="285"/>
      <c r="D3820" s="233" t="s">
        <v>364</v>
      </c>
      <c r="E3820" s="286" t="s">
        <v>1</v>
      </c>
      <c r="F3820" s="287" t="s">
        <v>403</v>
      </c>
      <c r="G3820" s="285"/>
      <c r="H3820" s="288">
        <v>74</v>
      </c>
      <c r="I3820" s="289"/>
      <c r="J3820" s="285"/>
      <c r="K3820" s="285"/>
      <c r="L3820" s="290"/>
      <c r="M3820" s="291"/>
      <c r="N3820" s="292"/>
      <c r="O3820" s="292"/>
      <c r="P3820" s="292"/>
      <c r="Q3820" s="292"/>
      <c r="R3820" s="292"/>
      <c r="S3820" s="292"/>
      <c r="T3820" s="293"/>
      <c r="U3820" s="16"/>
      <c r="V3820" s="16"/>
      <c r="W3820" s="16"/>
      <c r="X3820" s="16"/>
      <c r="Y3820" s="16"/>
      <c r="Z3820" s="16"/>
      <c r="AA3820" s="16"/>
      <c r="AB3820" s="16"/>
      <c r="AC3820" s="16"/>
      <c r="AD3820" s="16"/>
      <c r="AE3820" s="16"/>
      <c r="AT3820" s="294" t="s">
        <v>364</v>
      </c>
      <c r="AU3820" s="294" t="s">
        <v>90</v>
      </c>
      <c r="AV3820" s="16" t="s">
        <v>227</v>
      </c>
      <c r="AW3820" s="16" t="s">
        <v>36</v>
      </c>
      <c r="AX3820" s="16" t="s">
        <v>81</v>
      </c>
      <c r="AY3820" s="294" t="s">
        <v>215</v>
      </c>
    </row>
    <row r="3821" s="15" customFormat="1">
      <c r="A3821" s="15"/>
      <c r="B3821" s="273"/>
      <c r="C3821" s="274"/>
      <c r="D3821" s="233" t="s">
        <v>364</v>
      </c>
      <c r="E3821" s="275" t="s">
        <v>1</v>
      </c>
      <c r="F3821" s="276" t="s">
        <v>368</v>
      </c>
      <c r="G3821" s="274"/>
      <c r="H3821" s="277">
        <v>138</v>
      </c>
      <c r="I3821" s="278"/>
      <c r="J3821" s="274"/>
      <c r="K3821" s="274"/>
      <c r="L3821" s="279"/>
      <c r="M3821" s="280"/>
      <c r="N3821" s="281"/>
      <c r="O3821" s="281"/>
      <c r="P3821" s="281"/>
      <c r="Q3821" s="281"/>
      <c r="R3821" s="281"/>
      <c r="S3821" s="281"/>
      <c r="T3821" s="282"/>
      <c r="U3821" s="15"/>
      <c r="V3821" s="15"/>
      <c r="W3821" s="15"/>
      <c r="X3821" s="15"/>
      <c r="Y3821" s="15"/>
      <c r="Z3821" s="15"/>
      <c r="AA3821" s="15"/>
      <c r="AB3821" s="15"/>
      <c r="AC3821" s="15"/>
      <c r="AD3821" s="15"/>
      <c r="AE3821" s="15"/>
      <c r="AT3821" s="283" t="s">
        <v>364</v>
      </c>
      <c r="AU3821" s="283" t="s">
        <v>90</v>
      </c>
      <c r="AV3821" s="15" t="s">
        <v>214</v>
      </c>
      <c r="AW3821" s="15" t="s">
        <v>36</v>
      </c>
      <c r="AX3821" s="15" t="s">
        <v>88</v>
      </c>
      <c r="AY3821" s="283" t="s">
        <v>215</v>
      </c>
    </row>
    <row r="3822" s="2" customFormat="1" ht="33" customHeight="1">
      <c r="A3822" s="39"/>
      <c r="B3822" s="40"/>
      <c r="C3822" s="220" t="s">
        <v>3717</v>
      </c>
      <c r="D3822" s="220" t="s">
        <v>216</v>
      </c>
      <c r="E3822" s="221" t="s">
        <v>3718</v>
      </c>
      <c r="F3822" s="222" t="s">
        <v>3719</v>
      </c>
      <c r="G3822" s="223" t="s">
        <v>523</v>
      </c>
      <c r="H3822" s="224">
        <v>226.65000000000001</v>
      </c>
      <c r="I3822" s="225"/>
      <c r="J3822" s="226">
        <f>ROUND(I3822*H3822,2)</f>
        <v>0</v>
      </c>
      <c r="K3822" s="222" t="s">
        <v>359</v>
      </c>
      <c r="L3822" s="45"/>
      <c r="M3822" s="227" t="s">
        <v>1</v>
      </c>
      <c r="N3822" s="228" t="s">
        <v>46</v>
      </c>
      <c r="O3822" s="92"/>
      <c r="P3822" s="229">
        <f>O3822*H3822</f>
        <v>0</v>
      </c>
      <c r="Q3822" s="229">
        <v>0.0090299999999999998</v>
      </c>
      <c r="R3822" s="229">
        <f>Q3822*H3822</f>
        <v>2.0466495</v>
      </c>
      <c r="S3822" s="229">
        <v>0</v>
      </c>
      <c r="T3822" s="230">
        <f>S3822*H3822</f>
        <v>0</v>
      </c>
      <c r="U3822" s="39"/>
      <c r="V3822" s="39"/>
      <c r="W3822" s="39"/>
      <c r="X3822" s="39"/>
      <c r="Y3822" s="39"/>
      <c r="Z3822" s="39"/>
      <c r="AA3822" s="39"/>
      <c r="AB3822" s="39"/>
      <c r="AC3822" s="39"/>
      <c r="AD3822" s="39"/>
      <c r="AE3822" s="39"/>
      <c r="AR3822" s="231" t="s">
        <v>291</v>
      </c>
      <c r="AT3822" s="231" t="s">
        <v>216</v>
      </c>
      <c r="AU3822" s="231" t="s">
        <v>90</v>
      </c>
      <c r="AY3822" s="18" t="s">
        <v>215</v>
      </c>
      <c r="BE3822" s="232">
        <f>IF(N3822="základní",J3822,0)</f>
        <v>0</v>
      </c>
      <c r="BF3822" s="232">
        <f>IF(N3822="snížená",J3822,0)</f>
        <v>0</v>
      </c>
      <c r="BG3822" s="232">
        <f>IF(N3822="zákl. přenesená",J3822,0)</f>
        <v>0</v>
      </c>
      <c r="BH3822" s="232">
        <f>IF(N3822="sníž. přenesená",J3822,0)</f>
        <v>0</v>
      </c>
      <c r="BI3822" s="232">
        <f>IF(N3822="nulová",J3822,0)</f>
        <v>0</v>
      </c>
      <c r="BJ3822" s="18" t="s">
        <v>88</v>
      </c>
      <c r="BK3822" s="232">
        <f>ROUND(I3822*H3822,2)</f>
        <v>0</v>
      </c>
      <c r="BL3822" s="18" t="s">
        <v>291</v>
      </c>
      <c r="BM3822" s="231" t="s">
        <v>3720</v>
      </c>
    </row>
    <row r="3823" s="2" customFormat="1">
      <c r="A3823" s="39"/>
      <c r="B3823" s="40"/>
      <c r="C3823" s="41"/>
      <c r="D3823" s="233" t="s">
        <v>221</v>
      </c>
      <c r="E3823" s="41"/>
      <c r="F3823" s="234" t="s">
        <v>3721</v>
      </c>
      <c r="G3823" s="41"/>
      <c r="H3823" s="41"/>
      <c r="I3823" s="235"/>
      <c r="J3823" s="41"/>
      <c r="K3823" s="41"/>
      <c r="L3823" s="45"/>
      <c r="M3823" s="236"/>
      <c r="N3823" s="237"/>
      <c r="O3823" s="92"/>
      <c r="P3823" s="92"/>
      <c r="Q3823" s="92"/>
      <c r="R3823" s="92"/>
      <c r="S3823" s="92"/>
      <c r="T3823" s="93"/>
      <c r="U3823" s="39"/>
      <c r="V3823" s="39"/>
      <c r="W3823" s="39"/>
      <c r="X3823" s="39"/>
      <c r="Y3823" s="39"/>
      <c r="Z3823" s="39"/>
      <c r="AA3823" s="39"/>
      <c r="AB3823" s="39"/>
      <c r="AC3823" s="39"/>
      <c r="AD3823" s="39"/>
      <c r="AE3823" s="39"/>
      <c r="AT3823" s="18" t="s">
        <v>221</v>
      </c>
      <c r="AU3823" s="18" t="s">
        <v>90</v>
      </c>
    </row>
    <row r="3824" s="2" customFormat="1">
      <c r="A3824" s="39"/>
      <c r="B3824" s="40"/>
      <c r="C3824" s="41"/>
      <c r="D3824" s="250" t="s">
        <v>362</v>
      </c>
      <c r="E3824" s="41"/>
      <c r="F3824" s="251" t="s">
        <v>3722</v>
      </c>
      <c r="G3824" s="41"/>
      <c r="H3824" s="41"/>
      <c r="I3824" s="235"/>
      <c r="J3824" s="41"/>
      <c r="K3824" s="41"/>
      <c r="L3824" s="45"/>
      <c r="M3824" s="236"/>
      <c r="N3824" s="237"/>
      <c r="O3824" s="92"/>
      <c r="P3824" s="92"/>
      <c r="Q3824" s="92"/>
      <c r="R3824" s="92"/>
      <c r="S3824" s="92"/>
      <c r="T3824" s="93"/>
      <c r="U3824" s="39"/>
      <c r="V3824" s="39"/>
      <c r="W3824" s="39"/>
      <c r="X3824" s="39"/>
      <c r="Y3824" s="39"/>
      <c r="Z3824" s="39"/>
      <c r="AA3824" s="39"/>
      <c r="AB3824" s="39"/>
      <c r="AC3824" s="39"/>
      <c r="AD3824" s="39"/>
      <c r="AE3824" s="39"/>
      <c r="AT3824" s="18" t="s">
        <v>362</v>
      </c>
      <c r="AU3824" s="18" t="s">
        <v>90</v>
      </c>
    </row>
    <row r="3825" s="2" customFormat="1" ht="21.75" customHeight="1">
      <c r="A3825" s="39"/>
      <c r="B3825" s="40"/>
      <c r="C3825" s="295" t="s">
        <v>3723</v>
      </c>
      <c r="D3825" s="295" t="s">
        <v>539</v>
      </c>
      <c r="E3825" s="296" t="s">
        <v>3724</v>
      </c>
      <c r="F3825" s="297" t="s">
        <v>3725</v>
      </c>
      <c r="G3825" s="298" t="s">
        <v>523</v>
      </c>
      <c r="H3825" s="299">
        <v>260.64800000000002</v>
      </c>
      <c r="I3825" s="300"/>
      <c r="J3825" s="301">
        <f>ROUND(I3825*H3825,2)</f>
        <v>0</v>
      </c>
      <c r="K3825" s="297" t="s">
        <v>359</v>
      </c>
      <c r="L3825" s="302"/>
      <c r="M3825" s="303" t="s">
        <v>1</v>
      </c>
      <c r="N3825" s="304" t="s">
        <v>46</v>
      </c>
      <c r="O3825" s="92"/>
      <c r="P3825" s="229">
        <f>O3825*H3825</f>
        <v>0</v>
      </c>
      <c r="Q3825" s="229">
        <v>0.0201</v>
      </c>
      <c r="R3825" s="229">
        <f>Q3825*H3825</f>
        <v>5.2390248000000001</v>
      </c>
      <c r="S3825" s="229">
        <v>0</v>
      </c>
      <c r="T3825" s="230">
        <f>S3825*H3825</f>
        <v>0</v>
      </c>
      <c r="U3825" s="39"/>
      <c r="V3825" s="39"/>
      <c r="W3825" s="39"/>
      <c r="X3825" s="39"/>
      <c r="Y3825" s="39"/>
      <c r="Z3825" s="39"/>
      <c r="AA3825" s="39"/>
      <c r="AB3825" s="39"/>
      <c r="AC3825" s="39"/>
      <c r="AD3825" s="39"/>
      <c r="AE3825" s="39"/>
      <c r="AR3825" s="231" t="s">
        <v>676</v>
      </c>
      <c r="AT3825" s="231" t="s">
        <v>539</v>
      </c>
      <c r="AU3825" s="231" t="s">
        <v>90</v>
      </c>
      <c r="AY3825" s="18" t="s">
        <v>215</v>
      </c>
      <c r="BE3825" s="232">
        <f>IF(N3825="základní",J3825,0)</f>
        <v>0</v>
      </c>
      <c r="BF3825" s="232">
        <f>IF(N3825="snížená",J3825,0)</f>
        <v>0</v>
      </c>
      <c r="BG3825" s="232">
        <f>IF(N3825="zákl. přenesená",J3825,0)</f>
        <v>0</v>
      </c>
      <c r="BH3825" s="232">
        <f>IF(N3825="sníž. přenesená",J3825,0)</f>
        <v>0</v>
      </c>
      <c r="BI3825" s="232">
        <f>IF(N3825="nulová",J3825,0)</f>
        <v>0</v>
      </c>
      <c r="BJ3825" s="18" t="s">
        <v>88</v>
      </c>
      <c r="BK3825" s="232">
        <f>ROUND(I3825*H3825,2)</f>
        <v>0</v>
      </c>
      <c r="BL3825" s="18" t="s">
        <v>291</v>
      </c>
      <c r="BM3825" s="231" t="s">
        <v>3726</v>
      </c>
    </row>
    <row r="3826" s="14" customFormat="1">
      <c r="A3826" s="14"/>
      <c r="B3826" s="262"/>
      <c r="C3826" s="263"/>
      <c r="D3826" s="233" t="s">
        <v>364</v>
      </c>
      <c r="E3826" s="264" t="s">
        <v>1</v>
      </c>
      <c r="F3826" s="265" t="s">
        <v>3727</v>
      </c>
      <c r="G3826" s="263"/>
      <c r="H3826" s="266">
        <v>260.64800000000002</v>
      </c>
      <c r="I3826" s="267"/>
      <c r="J3826" s="263"/>
      <c r="K3826" s="263"/>
      <c r="L3826" s="268"/>
      <c r="M3826" s="269"/>
      <c r="N3826" s="270"/>
      <c r="O3826" s="270"/>
      <c r="P3826" s="270"/>
      <c r="Q3826" s="270"/>
      <c r="R3826" s="270"/>
      <c r="S3826" s="270"/>
      <c r="T3826" s="271"/>
      <c r="U3826" s="14"/>
      <c r="V3826" s="14"/>
      <c r="W3826" s="14"/>
      <c r="X3826" s="14"/>
      <c r="Y3826" s="14"/>
      <c r="Z3826" s="14"/>
      <c r="AA3826" s="14"/>
      <c r="AB3826" s="14"/>
      <c r="AC3826" s="14"/>
      <c r="AD3826" s="14"/>
      <c r="AE3826" s="14"/>
      <c r="AT3826" s="272" t="s">
        <v>364</v>
      </c>
      <c r="AU3826" s="272" t="s">
        <v>90</v>
      </c>
      <c r="AV3826" s="14" t="s">
        <v>90</v>
      </c>
      <c r="AW3826" s="14" t="s">
        <v>36</v>
      </c>
      <c r="AX3826" s="14" t="s">
        <v>81</v>
      </c>
      <c r="AY3826" s="272" t="s">
        <v>215</v>
      </c>
    </row>
    <row r="3827" s="15" customFormat="1">
      <c r="A3827" s="15"/>
      <c r="B3827" s="273"/>
      <c r="C3827" s="274"/>
      <c r="D3827" s="233" t="s">
        <v>364</v>
      </c>
      <c r="E3827" s="275" t="s">
        <v>1</v>
      </c>
      <c r="F3827" s="276" t="s">
        <v>368</v>
      </c>
      <c r="G3827" s="274"/>
      <c r="H3827" s="277">
        <v>260.64800000000002</v>
      </c>
      <c r="I3827" s="278"/>
      <c r="J3827" s="274"/>
      <c r="K3827" s="274"/>
      <c r="L3827" s="279"/>
      <c r="M3827" s="280"/>
      <c r="N3827" s="281"/>
      <c r="O3827" s="281"/>
      <c r="P3827" s="281"/>
      <c r="Q3827" s="281"/>
      <c r="R3827" s="281"/>
      <c r="S3827" s="281"/>
      <c r="T3827" s="282"/>
      <c r="U3827" s="15"/>
      <c r="V3827" s="15"/>
      <c r="W3827" s="15"/>
      <c r="X3827" s="15"/>
      <c r="Y3827" s="15"/>
      <c r="Z3827" s="15"/>
      <c r="AA3827" s="15"/>
      <c r="AB3827" s="15"/>
      <c r="AC3827" s="15"/>
      <c r="AD3827" s="15"/>
      <c r="AE3827" s="15"/>
      <c r="AT3827" s="283" t="s">
        <v>364</v>
      </c>
      <c r="AU3827" s="283" t="s">
        <v>90</v>
      </c>
      <c r="AV3827" s="15" t="s">
        <v>214</v>
      </c>
      <c r="AW3827" s="15" t="s">
        <v>36</v>
      </c>
      <c r="AX3827" s="15" t="s">
        <v>88</v>
      </c>
      <c r="AY3827" s="283" t="s">
        <v>215</v>
      </c>
    </row>
    <row r="3828" s="2" customFormat="1" ht="33" customHeight="1">
      <c r="A3828" s="39"/>
      <c r="B3828" s="40"/>
      <c r="C3828" s="220" t="s">
        <v>3728</v>
      </c>
      <c r="D3828" s="220" t="s">
        <v>216</v>
      </c>
      <c r="E3828" s="221" t="s">
        <v>3729</v>
      </c>
      <c r="F3828" s="222" t="s">
        <v>3730</v>
      </c>
      <c r="G3828" s="223" t="s">
        <v>523</v>
      </c>
      <c r="H3828" s="224">
        <v>50.049999999999997</v>
      </c>
      <c r="I3828" s="225"/>
      <c r="J3828" s="226">
        <f>ROUND(I3828*H3828,2)</f>
        <v>0</v>
      </c>
      <c r="K3828" s="222" t="s">
        <v>359</v>
      </c>
      <c r="L3828" s="45"/>
      <c r="M3828" s="227" t="s">
        <v>1</v>
      </c>
      <c r="N3828" s="228" t="s">
        <v>46</v>
      </c>
      <c r="O3828" s="92"/>
      <c r="P3828" s="229">
        <f>O3828*H3828</f>
        <v>0</v>
      </c>
      <c r="Q3828" s="229">
        <v>0</v>
      </c>
      <c r="R3828" s="229">
        <f>Q3828*H3828</f>
        <v>0</v>
      </c>
      <c r="S3828" s="229">
        <v>0</v>
      </c>
      <c r="T3828" s="230">
        <f>S3828*H3828</f>
        <v>0</v>
      </c>
      <c r="U3828" s="39"/>
      <c r="V3828" s="39"/>
      <c r="W3828" s="39"/>
      <c r="X3828" s="39"/>
      <c r="Y3828" s="39"/>
      <c r="Z3828" s="39"/>
      <c r="AA3828" s="39"/>
      <c r="AB3828" s="39"/>
      <c r="AC3828" s="39"/>
      <c r="AD3828" s="39"/>
      <c r="AE3828" s="39"/>
      <c r="AR3828" s="231" t="s">
        <v>291</v>
      </c>
      <c r="AT3828" s="231" t="s">
        <v>216</v>
      </c>
      <c r="AU3828" s="231" t="s">
        <v>90</v>
      </c>
      <c r="AY3828" s="18" t="s">
        <v>215</v>
      </c>
      <c r="BE3828" s="232">
        <f>IF(N3828="základní",J3828,0)</f>
        <v>0</v>
      </c>
      <c r="BF3828" s="232">
        <f>IF(N3828="snížená",J3828,0)</f>
        <v>0</v>
      </c>
      <c r="BG3828" s="232">
        <f>IF(N3828="zákl. přenesená",J3828,0)</f>
        <v>0</v>
      </c>
      <c r="BH3828" s="232">
        <f>IF(N3828="sníž. přenesená",J3828,0)</f>
        <v>0</v>
      </c>
      <c r="BI3828" s="232">
        <f>IF(N3828="nulová",J3828,0)</f>
        <v>0</v>
      </c>
      <c r="BJ3828" s="18" t="s">
        <v>88</v>
      </c>
      <c r="BK3828" s="232">
        <f>ROUND(I3828*H3828,2)</f>
        <v>0</v>
      </c>
      <c r="BL3828" s="18" t="s">
        <v>291</v>
      </c>
      <c r="BM3828" s="231" t="s">
        <v>3731</v>
      </c>
    </row>
    <row r="3829" s="2" customFormat="1">
      <c r="A3829" s="39"/>
      <c r="B3829" s="40"/>
      <c r="C3829" s="41"/>
      <c r="D3829" s="233" t="s">
        <v>221</v>
      </c>
      <c r="E3829" s="41"/>
      <c r="F3829" s="234" t="s">
        <v>3732</v>
      </c>
      <c r="G3829" s="41"/>
      <c r="H3829" s="41"/>
      <c r="I3829" s="235"/>
      <c r="J3829" s="41"/>
      <c r="K3829" s="41"/>
      <c r="L3829" s="45"/>
      <c r="M3829" s="236"/>
      <c r="N3829" s="237"/>
      <c r="O3829" s="92"/>
      <c r="P3829" s="92"/>
      <c r="Q3829" s="92"/>
      <c r="R3829" s="92"/>
      <c r="S3829" s="92"/>
      <c r="T3829" s="93"/>
      <c r="U3829" s="39"/>
      <c r="V3829" s="39"/>
      <c r="W3829" s="39"/>
      <c r="X3829" s="39"/>
      <c r="Y3829" s="39"/>
      <c r="Z3829" s="39"/>
      <c r="AA3829" s="39"/>
      <c r="AB3829" s="39"/>
      <c r="AC3829" s="39"/>
      <c r="AD3829" s="39"/>
      <c r="AE3829" s="39"/>
      <c r="AT3829" s="18" t="s">
        <v>221</v>
      </c>
      <c r="AU3829" s="18" t="s">
        <v>90</v>
      </c>
    </row>
    <row r="3830" s="2" customFormat="1">
      <c r="A3830" s="39"/>
      <c r="B3830" s="40"/>
      <c r="C3830" s="41"/>
      <c r="D3830" s="250" t="s">
        <v>362</v>
      </c>
      <c r="E3830" s="41"/>
      <c r="F3830" s="251" t="s">
        <v>3733</v>
      </c>
      <c r="G3830" s="41"/>
      <c r="H3830" s="41"/>
      <c r="I3830" s="235"/>
      <c r="J3830" s="41"/>
      <c r="K3830" s="41"/>
      <c r="L3830" s="45"/>
      <c r="M3830" s="236"/>
      <c r="N3830" s="237"/>
      <c r="O3830" s="92"/>
      <c r="P3830" s="92"/>
      <c r="Q3830" s="92"/>
      <c r="R3830" s="92"/>
      <c r="S3830" s="92"/>
      <c r="T3830" s="93"/>
      <c r="U3830" s="39"/>
      <c r="V3830" s="39"/>
      <c r="W3830" s="39"/>
      <c r="X3830" s="39"/>
      <c r="Y3830" s="39"/>
      <c r="Z3830" s="39"/>
      <c r="AA3830" s="39"/>
      <c r="AB3830" s="39"/>
      <c r="AC3830" s="39"/>
      <c r="AD3830" s="39"/>
      <c r="AE3830" s="39"/>
      <c r="AT3830" s="18" t="s">
        <v>362</v>
      </c>
      <c r="AU3830" s="18" t="s">
        <v>90</v>
      </c>
    </row>
    <row r="3831" s="13" customFormat="1">
      <c r="A3831" s="13"/>
      <c r="B3831" s="252"/>
      <c r="C3831" s="253"/>
      <c r="D3831" s="233" t="s">
        <v>364</v>
      </c>
      <c r="E3831" s="254" t="s">
        <v>1</v>
      </c>
      <c r="F3831" s="255" t="s">
        <v>3686</v>
      </c>
      <c r="G3831" s="253"/>
      <c r="H3831" s="254" t="s">
        <v>1</v>
      </c>
      <c r="I3831" s="256"/>
      <c r="J3831" s="253"/>
      <c r="K3831" s="253"/>
      <c r="L3831" s="257"/>
      <c r="M3831" s="258"/>
      <c r="N3831" s="259"/>
      <c r="O3831" s="259"/>
      <c r="P3831" s="259"/>
      <c r="Q3831" s="259"/>
      <c r="R3831" s="259"/>
      <c r="S3831" s="259"/>
      <c r="T3831" s="260"/>
      <c r="U3831" s="13"/>
      <c r="V3831" s="13"/>
      <c r="W3831" s="13"/>
      <c r="X3831" s="13"/>
      <c r="Y3831" s="13"/>
      <c r="Z3831" s="13"/>
      <c r="AA3831" s="13"/>
      <c r="AB3831" s="13"/>
      <c r="AC3831" s="13"/>
      <c r="AD3831" s="13"/>
      <c r="AE3831" s="13"/>
      <c r="AT3831" s="261" t="s">
        <v>364</v>
      </c>
      <c r="AU3831" s="261" t="s">
        <v>90</v>
      </c>
      <c r="AV3831" s="13" t="s">
        <v>88</v>
      </c>
      <c r="AW3831" s="13" t="s">
        <v>36</v>
      </c>
      <c r="AX3831" s="13" t="s">
        <v>81</v>
      </c>
      <c r="AY3831" s="261" t="s">
        <v>215</v>
      </c>
    </row>
    <row r="3832" s="13" customFormat="1">
      <c r="A3832" s="13"/>
      <c r="B3832" s="252"/>
      <c r="C3832" s="253"/>
      <c r="D3832" s="233" t="s">
        <v>364</v>
      </c>
      <c r="E3832" s="254" t="s">
        <v>1</v>
      </c>
      <c r="F3832" s="255" t="s">
        <v>853</v>
      </c>
      <c r="G3832" s="253"/>
      <c r="H3832" s="254" t="s">
        <v>1</v>
      </c>
      <c r="I3832" s="256"/>
      <c r="J3832" s="253"/>
      <c r="K3832" s="253"/>
      <c r="L3832" s="257"/>
      <c r="M3832" s="258"/>
      <c r="N3832" s="259"/>
      <c r="O3832" s="259"/>
      <c r="P3832" s="259"/>
      <c r="Q3832" s="259"/>
      <c r="R3832" s="259"/>
      <c r="S3832" s="259"/>
      <c r="T3832" s="260"/>
      <c r="U3832" s="13"/>
      <c r="V3832" s="13"/>
      <c r="W3832" s="13"/>
      <c r="X3832" s="13"/>
      <c r="Y3832" s="13"/>
      <c r="Z3832" s="13"/>
      <c r="AA3832" s="13"/>
      <c r="AB3832" s="13"/>
      <c r="AC3832" s="13"/>
      <c r="AD3832" s="13"/>
      <c r="AE3832" s="13"/>
      <c r="AT3832" s="261" t="s">
        <v>364</v>
      </c>
      <c r="AU3832" s="261" t="s">
        <v>90</v>
      </c>
      <c r="AV3832" s="13" t="s">
        <v>88</v>
      </c>
      <c r="AW3832" s="13" t="s">
        <v>36</v>
      </c>
      <c r="AX3832" s="13" t="s">
        <v>81</v>
      </c>
      <c r="AY3832" s="261" t="s">
        <v>215</v>
      </c>
    </row>
    <row r="3833" s="13" customFormat="1">
      <c r="A3833" s="13"/>
      <c r="B3833" s="252"/>
      <c r="C3833" s="253"/>
      <c r="D3833" s="233" t="s">
        <v>364</v>
      </c>
      <c r="E3833" s="254" t="s">
        <v>1</v>
      </c>
      <c r="F3833" s="255" t="s">
        <v>1529</v>
      </c>
      <c r="G3833" s="253"/>
      <c r="H3833" s="254" t="s">
        <v>1</v>
      </c>
      <c r="I3833" s="256"/>
      <c r="J3833" s="253"/>
      <c r="K3833" s="253"/>
      <c r="L3833" s="257"/>
      <c r="M3833" s="258"/>
      <c r="N3833" s="259"/>
      <c r="O3833" s="259"/>
      <c r="P3833" s="259"/>
      <c r="Q3833" s="259"/>
      <c r="R3833" s="259"/>
      <c r="S3833" s="259"/>
      <c r="T3833" s="260"/>
      <c r="U3833" s="13"/>
      <c r="V3833" s="13"/>
      <c r="W3833" s="13"/>
      <c r="X3833" s="13"/>
      <c r="Y3833" s="13"/>
      <c r="Z3833" s="13"/>
      <c r="AA3833" s="13"/>
      <c r="AB3833" s="13"/>
      <c r="AC3833" s="13"/>
      <c r="AD3833" s="13"/>
      <c r="AE3833" s="13"/>
      <c r="AT3833" s="261" t="s">
        <v>364</v>
      </c>
      <c r="AU3833" s="261" t="s">
        <v>90</v>
      </c>
      <c r="AV3833" s="13" t="s">
        <v>88</v>
      </c>
      <c r="AW3833" s="13" t="s">
        <v>36</v>
      </c>
      <c r="AX3833" s="13" t="s">
        <v>81</v>
      </c>
      <c r="AY3833" s="261" t="s">
        <v>215</v>
      </c>
    </row>
    <row r="3834" s="14" customFormat="1">
      <c r="A3834" s="14"/>
      <c r="B3834" s="262"/>
      <c r="C3834" s="263"/>
      <c r="D3834" s="233" t="s">
        <v>364</v>
      </c>
      <c r="E3834" s="264" t="s">
        <v>1</v>
      </c>
      <c r="F3834" s="265" t="s">
        <v>3697</v>
      </c>
      <c r="G3834" s="263"/>
      <c r="H3834" s="266">
        <v>13.800000000000001</v>
      </c>
      <c r="I3834" s="267"/>
      <c r="J3834" s="263"/>
      <c r="K3834" s="263"/>
      <c r="L3834" s="268"/>
      <c r="M3834" s="269"/>
      <c r="N3834" s="270"/>
      <c r="O3834" s="270"/>
      <c r="P3834" s="270"/>
      <c r="Q3834" s="270"/>
      <c r="R3834" s="270"/>
      <c r="S3834" s="270"/>
      <c r="T3834" s="271"/>
      <c r="U3834" s="14"/>
      <c r="V3834" s="14"/>
      <c r="W3834" s="14"/>
      <c r="X3834" s="14"/>
      <c r="Y3834" s="14"/>
      <c r="Z3834" s="14"/>
      <c r="AA3834" s="14"/>
      <c r="AB3834" s="14"/>
      <c r="AC3834" s="14"/>
      <c r="AD3834" s="14"/>
      <c r="AE3834" s="14"/>
      <c r="AT3834" s="272" t="s">
        <v>364</v>
      </c>
      <c r="AU3834" s="272" t="s">
        <v>90</v>
      </c>
      <c r="AV3834" s="14" t="s">
        <v>90</v>
      </c>
      <c r="AW3834" s="14" t="s">
        <v>36</v>
      </c>
      <c r="AX3834" s="14" t="s">
        <v>81</v>
      </c>
      <c r="AY3834" s="272" t="s">
        <v>215</v>
      </c>
    </row>
    <row r="3835" s="14" customFormat="1">
      <c r="A3835" s="14"/>
      <c r="B3835" s="262"/>
      <c r="C3835" s="263"/>
      <c r="D3835" s="233" t="s">
        <v>364</v>
      </c>
      <c r="E3835" s="264" t="s">
        <v>1</v>
      </c>
      <c r="F3835" s="265" t="s">
        <v>1106</v>
      </c>
      <c r="G3835" s="263"/>
      <c r="H3835" s="266">
        <v>-2.7999999999999998</v>
      </c>
      <c r="I3835" s="267"/>
      <c r="J3835" s="263"/>
      <c r="K3835" s="263"/>
      <c r="L3835" s="268"/>
      <c r="M3835" s="269"/>
      <c r="N3835" s="270"/>
      <c r="O3835" s="270"/>
      <c r="P3835" s="270"/>
      <c r="Q3835" s="270"/>
      <c r="R3835" s="270"/>
      <c r="S3835" s="270"/>
      <c r="T3835" s="271"/>
      <c r="U3835" s="14"/>
      <c r="V3835" s="14"/>
      <c r="W3835" s="14"/>
      <c r="X3835" s="14"/>
      <c r="Y3835" s="14"/>
      <c r="Z3835" s="14"/>
      <c r="AA3835" s="14"/>
      <c r="AB3835" s="14"/>
      <c r="AC3835" s="14"/>
      <c r="AD3835" s="14"/>
      <c r="AE3835" s="14"/>
      <c r="AT3835" s="272" t="s">
        <v>364</v>
      </c>
      <c r="AU3835" s="272" t="s">
        <v>90</v>
      </c>
      <c r="AV3835" s="14" t="s">
        <v>90</v>
      </c>
      <c r="AW3835" s="14" t="s">
        <v>36</v>
      </c>
      <c r="AX3835" s="14" t="s">
        <v>81</v>
      </c>
      <c r="AY3835" s="272" t="s">
        <v>215</v>
      </c>
    </row>
    <row r="3836" s="14" customFormat="1">
      <c r="A3836" s="14"/>
      <c r="B3836" s="262"/>
      <c r="C3836" s="263"/>
      <c r="D3836" s="233" t="s">
        <v>364</v>
      </c>
      <c r="E3836" s="264" t="s">
        <v>1</v>
      </c>
      <c r="F3836" s="265" t="s">
        <v>832</v>
      </c>
      <c r="G3836" s="263"/>
      <c r="H3836" s="266">
        <v>-1.8</v>
      </c>
      <c r="I3836" s="267"/>
      <c r="J3836" s="263"/>
      <c r="K3836" s="263"/>
      <c r="L3836" s="268"/>
      <c r="M3836" s="269"/>
      <c r="N3836" s="270"/>
      <c r="O3836" s="270"/>
      <c r="P3836" s="270"/>
      <c r="Q3836" s="270"/>
      <c r="R3836" s="270"/>
      <c r="S3836" s="270"/>
      <c r="T3836" s="271"/>
      <c r="U3836" s="14"/>
      <c r="V3836" s="14"/>
      <c r="W3836" s="14"/>
      <c r="X3836" s="14"/>
      <c r="Y3836" s="14"/>
      <c r="Z3836" s="14"/>
      <c r="AA3836" s="14"/>
      <c r="AB3836" s="14"/>
      <c r="AC3836" s="14"/>
      <c r="AD3836" s="14"/>
      <c r="AE3836" s="14"/>
      <c r="AT3836" s="272" t="s">
        <v>364</v>
      </c>
      <c r="AU3836" s="272" t="s">
        <v>90</v>
      </c>
      <c r="AV3836" s="14" t="s">
        <v>90</v>
      </c>
      <c r="AW3836" s="14" t="s">
        <v>36</v>
      </c>
      <c r="AX3836" s="14" t="s">
        <v>81</v>
      </c>
      <c r="AY3836" s="272" t="s">
        <v>215</v>
      </c>
    </row>
    <row r="3837" s="13" customFormat="1">
      <c r="A3837" s="13"/>
      <c r="B3837" s="252"/>
      <c r="C3837" s="253"/>
      <c r="D3837" s="233" t="s">
        <v>364</v>
      </c>
      <c r="E3837" s="254" t="s">
        <v>1</v>
      </c>
      <c r="F3837" s="255" t="s">
        <v>1531</v>
      </c>
      <c r="G3837" s="253"/>
      <c r="H3837" s="254" t="s">
        <v>1</v>
      </c>
      <c r="I3837" s="256"/>
      <c r="J3837" s="253"/>
      <c r="K3837" s="253"/>
      <c r="L3837" s="257"/>
      <c r="M3837" s="258"/>
      <c r="N3837" s="259"/>
      <c r="O3837" s="259"/>
      <c r="P3837" s="259"/>
      <c r="Q3837" s="259"/>
      <c r="R3837" s="259"/>
      <c r="S3837" s="259"/>
      <c r="T3837" s="260"/>
      <c r="U3837" s="13"/>
      <c r="V3837" s="13"/>
      <c r="W3837" s="13"/>
      <c r="X3837" s="13"/>
      <c r="Y3837" s="13"/>
      <c r="Z3837" s="13"/>
      <c r="AA3837" s="13"/>
      <c r="AB3837" s="13"/>
      <c r="AC3837" s="13"/>
      <c r="AD3837" s="13"/>
      <c r="AE3837" s="13"/>
      <c r="AT3837" s="261" t="s">
        <v>364</v>
      </c>
      <c r="AU3837" s="261" t="s">
        <v>90</v>
      </c>
      <c r="AV3837" s="13" t="s">
        <v>88</v>
      </c>
      <c r="AW3837" s="13" t="s">
        <v>36</v>
      </c>
      <c r="AX3837" s="13" t="s">
        <v>81</v>
      </c>
      <c r="AY3837" s="261" t="s">
        <v>215</v>
      </c>
    </row>
    <row r="3838" s="14" customFormat="1">
      <c r="A3838" s="14"/>
      <c r="B3838" s="262"/>
      <c r="C3838" s="263"/>
      <c r="D3838" s="233" t="s">
        <v>364</v>
      </c>
      <c r="E3838" s="264" t="s">
        <v>1</v>
      </c>
      <c r="F3838" s="265" t="s">
        <v>3698</v>
      </c>
      <c r="G3838" s="263"/>
      <c r="H3838" s="266">
        <v>10.800000000000001</v>
      </c>
      <c r="I3838" s="267"/>
      <c r="J3838" s="263"/>
      <c r="K3838" s="263"/>
      <c r="L3838" s="268"/>
      <c r="M3838" s="269"/>
      <c r="N3838" s="270"/>
      <c r="O3838" s="270"/>
      <c r="P3838" s="270"/>
      <c r="Q3838" s="270"/>
      <c r="R3838" s="270"/>
      <c r="S3838" s="270"/>
      <c r="T3838" s="271"/>
      <c r="U3838" s="14"/>
      <c r="V3838" s="14"/>
      <c r="W3838" s="14"/>
      <c r="X3838" s="14"/>
      <c r="Y3838" s="14"/>
      <c r="Z3838" s="14"/>
      <c r="AA3838" s="14"/>
      <c r="AB3838" s="14"/>
      <c r="AC3838" s="14"/>
      <c r="AD3838" s="14"/>
      <c r="AE3838" s="14"/>
      <c r="AT3838" s="272" t="s">
        <v>364</v>
      </c>
      <c r="AU3838" s="272" t="s">
        <v>90</v>
      </c>
      <c r="AV3838" s="14" t="s">
        <v>90</v>
      </c>
      <c r="AW3838" s="14" t="s">
        <v>36</v>
      </c>
      <c r="AX3838" s="14" t="s">
        <v>81</v>
      </c>
      <c r="AY3838" s="272" t="s">
        <v>215</v>
      </c>
    </row>
    <row r="3839" s="14" customFormat="1">
      <c r="A3839" s="14"/>
      <c r="B3839" s="262"/>
      <c r="C3839" s="263"/>
      <c r="D3839" s="233" t="s">
        <v>364</v>
      </c>
      <c r="E3839" s="264" t="s">
        <v>1</v>
      </c>
      <c r="F3839" s="265" t="s">
        <v>1533</v>
      </c>
      <c r="G3839" s="263"/>
      <c r="H3839" s="266">
        <v>-1.3999999999999999</v>
      </c>
      <c r="I3839" s="267"/>
      <c r="J3839" s="263"/>
      <c r="K3839" s="263"/>
      <c r="L3839" s="268"/>
      <c r="M3839" s="269"/>
      <c r="N3839" s="270"/>
      <c r="O3839" s="270"/>
      <c r="P3839" s="270"/>
      <c r="Q3839" s="270"/>
      <c r="R3839" s="270"/>
      <c r="S3839" s="270"/>
      <c r="T3839" s="271"/>
      <c r="U3839" s="14"/>
      <c r="V3839" s="14"/>
      <c r="W3839" s="14"/>
      <c r="X3839" s="14"/>
      <c r="Y3839" s="14"/>
      <c r="Z3839" s="14"/>
      <c r="AA3839" s="14"/>
      <c r="AB3839" s="14"/>
      <c r="AC3839" s="14"/>
      <c r="AD3839" s="14"/>
      <c r="AE3839" s="14"/>
      <c r="AT3839" s="272" t="s">
        <v>364</v>
      </c>
      <c r="AU3839" s="272" t="s">
        <v>90</v>
      </c>
      <c r="AV3839" s="14" t="s">
        <v>90</v>
      </c>
      <c r="AW3839" s="14" t="s">
        <v>36</v>
      </c>
      <c r="AX3839" s="14" t="s">
        <v>81</v>
      </c>
      <c r="AY3839" s="272" t="s">
        <v>215</v>
      </c>
    </row>
    <row r="3840" s="13" customFormat="1">
      <c r="A3840" s="13"/>
      <c r="B3840" s="252"/>
      <c r="C3840" s="253"/>
      <c r="D3840" s="233" t="s">
        <v>364</v>
      </c>
      <c r="E3840" s="254" t="s">
        <v>1</v>
      </c>
      <c r="F3840" s="255" t="s">
        <v>1534</v>
      </c>
      <c r="G3840" s="253"/>
      <c r="H3840" s="254" t="s">
        <v>1</v>
      </c>
      <c r="I3840" s="256"/>
      <c r="J3840" s="253"/>
      <c r="K3840" s="253"/>
      <c r="L3840" s="257"/>
      <c r="M3840" s="258"/>
      <c r="N3840" s="259"/>
      <c r="O3840" s="259"/>
      <c r="P3840" s="259"/>
      <c r="Q3840" s="259"/>
      <c r="R3840" s="259"/>
      <c r="S3840" s="259"/>
      <c r="T3840" s="260"/>
      <c r="U3840" s="13"/>
      <c r="V3840" s="13"/>
      <c r="W3840" s="13"/>
      <c r="X3840" s="13"/>
      <c r="Y3840" s="13"/>
      <c r="Z3840" s="13"/>
      <c r="AA3840" s="13"/>
      <c r="AB3840" s="13"/>
      <c r="AC3840" s="13"/>
      <c r="AD3840" s="13"/>
      <c r="AE3840" s="13"/>
      <c r="AT3840" s="261" t="s">
        <v>364</v>
      </c>
      <c r="AU3840" s="261" t="s">
        <v>90</v>
      </c>
      <c r="AV3840" s="13" t="s">
        <v>88</v>
      </c>
      <c r="AW3840" s="13" t="s">
        <v>36</v>
      </c>
      <c r="AX3840" s="13" t="s">
        <v>81</v>
      </c>
      <c r="AY3840" s="261" t="s">
        <v>215</v>
      </c>
    </row>
    <row r="3841" s="14" customFormat="1">
      <c r="A3841" s="14"/>
      <c r="B3841" s="262"/>
      <c r="C3841" s="263"/>
      <c r="D3841" s="233" t="s">
        <v>364</v>
      </c>
      <c r="E3841" s="264" t="s">
        <v>1</v>
      </c>
      <c r="F3841" s="265" t="s">
        <v>3698</v>
      </c>
      <c r="G3841" s="263"/>
      <c r="H3841" s="266">
        <v>10.800000000000001</v>
      </c>
      <c r="I3841" s="267"/>
      <c r="J3841" s="263"/>
      <c r="K3841" s="263"/>
      <c r="L3841" s="268"/>
      <c r="M3841" s="269"/>
      <c r="N3841" s="270"/>
      <c r="O3841" s="270"/>
      <c r="P3841" s="270"/>
      <c r="Q3841" s="270"/>
      <c r="R3841" s="270"/>
      <c r="S3841" s="270"/>
      <c r="T3841" s="271"/>
      <c r="U3841" s="14"/>
      <c r="V3841" s="14"/>
      <c r="W3841" s="14"/>
      <c r="X3841" s="14"/>
      <c r="Y3841" s="14"/>
      <c r="Z3841" s="14"/>
      <c r="AA3841" s="14"/>
      <c r="AB3841" s="14"/>
      <c r="AC3841" s="14"/>
      <c r="AD3841" s="14"/>
      <c r="AE3841" s="14"/>
      <c r="AT3841" s="272" t="s">
        <v>364</v>
      </c>
      <c r="AU3841" s="272" t="s">
        <v>90</v>
      </c>
      <c r="AV3841" s="14" t="s">
        <v>90</v>
      </c>
      <c r="AW3841" s="14" t="s">
        <v>36</v>
      </c>
      <c r="AX3841" s="14" t="s">
        <v>81</v>
      </c>
      <c r="AY3841" s="272" t="s">
        <v>215</v>
      </c>
    </row>
    <row r="3842" s="14" customFormat="1">
      <c r="A3842" s="14"/>
      <c r="B3842" s="262"/>
      <c r="C3842" s="263"/>
      <c r="D3842" s="233" t="s">
        <v>364</v>
      </c>
      <c r="E3842" s="264" t="s">
        <v>1</v>
      </c>
      <c r="F3842" s="265" t="s">
        <v>1533</v>
      </c>
      <c r="G3842" s="263"/>
      <c r="H3842" s="266">
        <v>-1.3999999999999999</v>
      </c>
      <c r="I3842" s="267"/>
      <c r="J3842" s="263"/>
      <c r="K3842" s="263"/>
      <c r="L3842" s="268"/>
      <c r="M3842" s="269"/>
      <c r="N3842" s="270"/>
      <c r="O3842" s="270"/>
      <c r="P3842" s="270"/>
      <c r="Q3842" s="270"/>
      <c r="R3842" s="270"/>
      <c r="S3842" s="270"/>
      <c r="T3842" s="271"/>
      <c r="U3842" s="14"/>
      <c r="V3842" s="14"/>
      <c r="W3842" s="14"/>
      <c r="X3842" s="14"/>
      <c r="Y3842" s="14"/>
      <c r="Z3842" s="14"/>
      <c r="AA3842" s="14"/>
      <c r="AB3842" s="14"/>
      <c r="AC3842" s="14"/>
      <c r="AD3842" s="14"/>
      <c r="AE3842" s="14"/>
      <c r="AT3842" s="272" t="s">
        <v>364</v>
      </c>
      <c r="AU3842" s="272" t="s">
        <v>90</v>
      </c>
      <c r="AV3842" s="14" t="s">
        <v>90</v>
      </c>
      <c r="AW3842" s="14" t="s">
        <v>36</v>
      </c>
      <c r="AX3842" s="14" t="s">
        <v>81</v>
      </c>
      <c r="AY3842" s="272" t="s">
        <v>215</v>
      </c>
    </row>
    <row r="3843" s="13" customFormat="1">
      <c r="A3843" s="13"/>
      <c r="B3843" s="252"/>
      <c r="C3843" s="253"/>
      <c r="D3843" s="233" t="s">
        <v>364</v>
      </c>
      <c r="E3843" s="254" t="s">
        <v>1</v>
      </c>
      <c r="F3843" s="255" t="s">
        <v>1538</v>
      </c>
      <c r="G3843" s="253"/>
      <c r="H3843" s="254" t="s">
        <v>1</v>
      </c>
      <c r="I3843" s="256"/>
      <c r="J3843" s="253"/>
      <c r="K3843" s="253"/>
      <c r="L3843" s="257"/>
      <c r="M3843" s="258"/>
      <c r="N3843" s="259"/>
      <c r="O3843" s="259"/>
      <c r="P3843" s="259"/>
      <c r="Q3843" s="259"/>
      <c r="R3843" s="259"/>
      <c r="S3843" s="259"/>
      <c r="T3843" s="260"/>
      <c r="U3843" s="13"/>
      <c r="V3843" s="13"/>
      <c r="W3843" s="13"/>
      <c r="X3843" s="13"/>
      <c r="Y3843" s="13"/>
      <c r="Z3843" s="13"/>
      <c r="AA3843" s="13"/>
      <c r="AB3843" s="13"/>
      <c r="AC3843" s="13"/>
      <c r="AD3843" s="13"/>
      <c r="AE3843" s="13"/>
      <c r="AT3843" s="261" t="s">
        <v>364</v>
      </c>
      <c r="AU3843" s="261" t="s">
        <v>90</v>
      </c>
      <c r="AV3843" s="13" t="s">
        <v>88</v>
      </c>
      <c r="AW3843" s="13" t="s">
        <v>36</v>
      </c>
      <c r="AX3843" s="13" t="s">
        <v>81</v>
      </c>
      <c r="AY3843" s="261" t="s">
        <v>215</v>
      </c>
    </row>
    <row r="3844" s="14" customFormat="1">
      <c r="A3844" s="14"/>
      <c r="B3844" s="262"/>
      <c r="C3844" s="263"/>
      <c r="D3844" s="233" t="s">
        <v>364</v>
      </c>
      <c r="E3844" s="264" t="s">
        <v>1</v>
      </c>
      <c r="F3844" s="265" t="s">
        <v>3701</v>
      </c>
      <c r="G3844" s="263"/>
      <c r="H3844" s="266">
        <v>10.4</v>
      </c>
      <c r="I3844" s="267"/>
      <c r="J3844" s="263"/>
      <c r="K3844" s="263"/>
      <c r="L3844" s="268"/>
      <c r="M3844" s="269"/>
      <c r="N3844" s="270"/>
      <c r="O3844" s="270"/>
      <c r="P3844" s="270"/>
      <c r="Q3844" s="270"/>
      <c r="R3844" s="270"/>
      <c r="S3844" s="270"/>
      <c r="T3844" s="271"/>
      <c r="U3844" s="14"/>
      <c r="V3844" s="14"/>
      <c r="W3844" s="14"/>
      <c r="X3844" s="14"/>
      <c r="Y3844" s="14"/>
      <c r="Z3844" s="14"/>
      <c r="AA3844" s="14"/>
      <c r="AB3844" s="14"/>
      <c r="AC3844" s="14"/>
      <c r="AD3844" s="14"/>
      <c r="AE3844" s="14"/>
      <c r="AT3844" s="272" t="s">
        <v>364</v>
      </c>
      <c r="AU3844" s="272" t="s">
        <v>90</v>
      </c>
      <c r="AV3844" s="14" t="s">
        <v>90</v>
      </c>
      <c r="AW3844" s="14" t="s">
        <v>36</v>
      </c>
      <c r="AX3844" s="14" t="s">
        <v>81</v>
      </c>
      <c r="AY3844" s="272" t="s">
        <v>215</v>
      </c>
    </row>
    <row r="3845" s="14" customFormat="1">
      <c r="A3845" s="14"/>
      <c r="B3845" s="262"/>
      <c r="C3845" s="263"/>
      <c r="D3845" s="233" t="s">
        <v>364</v>
      </c>
      <c r="E3845" s="264" t="s">
        <v>1</v>
      </c>
      <c r="F3845" s="265" t="s">
        <v>1533</v>
      </c>
      <c r="G3845" s="263"/>
      <c r="H3845" s="266">
        <v>-1.3999999999999999</v>
      </c>
      <c r="I3845" s="267"/>
      <c r="J3845" s="263"/>
      <c r="K3845" s="263"/>
      <c r="L3845" s="268"/>
      <c r="M3845" s="269"/>
      <c r="N3845" s="270"/>
      <c r="O3845" s="270"/>
      <c r="P3845" s="270"/>
      <c r="Q3845" s="270"/>
      <c r="R3845" s="270"/>
      <c r="S3845" s="270"/>
      <c r="T3845" s="271"/>
      <c r="U3845" s="14"/>
      <c r="V3845" s="14"/>
      <c r="W3845" s="14"/>
      <c r="X3845" s="14"/>
      <c r="Y3845" s="14"/>
      <c r="Z3845" s="14"/>
      <c r="AA3845" s="14"/>
      <c r="AB3845" s="14"/>
      <c r="AC3845" s="14"/>
      <c r="AD3845" s="14"/>
      <c r="AE3845" s="14"/>
      <c r="AT3845" s="272" t="s">
        <v>364</v>
      </c>
      <c r="AU3845" s="272" t="s">
        <v>90</v>
      </c>
      <c r="AV3845" s="14" t="s">
        <v>90</v>
      </c>
      <c r="AW3845" s="14" t="s">
        <v>36</v>
      </c>
      <c r="AX3845" s="14" t="s">
        <v>81</v>
      </c>
      <c r="AY3845" s="272" t="s">
        <v>215</v>
      </c>
    </row>
    <row r="3846" s="13" customFormat="1">
      <c r="A3846" s="13"/>
      <c r="B3846" s="252"/>
      <c r="C3846" s="253"/>
      <c r="D3846" s="233" t="s">
        <v>364</v>
      </c>
      <c r="E3846" s="254" t="s">
        <v>1</v>
      </c>
      <c r="F3846" s="255" t="s">
        <v>1540</v>
      </c>
      <c r="G3846" s="253"/>
      <c r="H3846" s="254" t="s">
        <v>1</v>
      </c>
      <c r="I3846" s="256"/>
      <c r="J3846" s="253"/>
      <c r="K3846" s="253"/>
      <c r="L3846" s="257"/>
      <c r="M3846" s="258"/>
      <c r="N3846" s="259"/>
      <c r="O3846" s="259"/>
      <c r="P3846" s="259"/>
      <c r="Q3846" s="259"/>
      <c r="R3846" s="259"/>
      <c r="S3846" s="259"/>
      <c r="T3846" s="260"/>
      <c r="U3846" s="13"/>
      <c r="V3846" s="13"/>
      <c r="W3846" s="13"/>
      <c r="X3846" s="13"/>
      <c r="Y3846" s="13"/>
      <c r="Z3846" s="13"/>
      <c r="AA3846" s="13"/>
      <c r="AB3846" s="13"/>
      <c r="AC3846" s="13"/>
      <c r="AD3846" s="13"/>
      <c r="AE3846" s="13"/>
      <c r="AT3846" s="261" t="s">
        <v>364</v>
      </c>
      <c r="AU3846" s="261" t="s">
        <v>90</v>
      </c>
      <c r="AV3846" s="13" t="s">
        <v>88</v>
      </c>
      <c r="AW3846" s="13" t="s">
        <v>36</v>
      </c>
      <c r="AX3846" s="13" t="s">
        <v>81</v>
      </c>
      <c r="AY3846" s="261" t="s">
        <v>215</v>
      </c>
    </row>
    <row r="3847" s="14" customFormat="1">
      <c r="A3847" s="14"/>
      <c r="B3847" s="262"/>
      <c r="C3847" s="263"/>
      <c r="D3847" s="233" t="s">
        <v>364</v>
      </c>
      <c r="E3847" s="264" t="s">
        <v>1</v>
      </c>
      <c r="F3847" s="265" t="s">
        <v>3701</v>
      </c>
      <c r="G3847" s="263"/>
      <c r="H3847" s="266">
        <v>10.4</v>
      </c>
      <c r="I3847" s="267"/>
      <c r="J3847" s="263"/>
      <c r="K3847" s="263"/>
      <c r="L3847" s="268"/>
      <c r="M3847" s="269"/>
      <c r="N3847" s="270"/>
      <c r="O3847" s="270"/>
      <c r="P3847" s="270"/>
      <c r="Q3847" s="270"/>
      <c r="R3847" s="270"/>
      <c r="S3847" s="270"/>
      <c r="T3847" s="271"/>
      <c r="U3847" s="14"/>
      <c r="V3847" s="14"/>
      <c r="W3847" s="14"/>
      <c r="X3847" s="14"/>
      <c r="Y3847" s="14"/>
      <c r="Z3847" s="14"/>
      <c r="AA3847" s="14"/>
      <c r="AB3847" s="14"/>
      <c r="AC3847" s="14"/>
      <c r="AD3847" s="14"/>
      <c r="AE3847" s="14"/>
      <c r="AT3847" s="272" t="s">
        <v>364</v>
      </c>
      <c r="AU3847" s="272" t="s">
        <v>90</v>
      </c>
      <c r="AV3847" s="14" t="s">
        <v>90</v>
      </c>
      <c r="AW3847" s="14" t="s">
        <v>36</v>
      </c>
      <c r="AX3847" s="14" t="s">
        <v>81</v>
      </c>
      <c r="AY3847" s="272" t="s">
        <v>215</v>
      </c>
    </row>
    <row r="3848" s="14" customFormat="1">
      <c r="A3848" s="14"/>
      <c r="B3848" s="262"/>
      <c r="C3848" s="263"/>
      <c r="D3848" s="233" t="s">
        <v>364</v>
      </c>
      <c r="E3848" s="264" t="s">
        <v>1</v>
      </c>
      <c r="F3848" s="265" t="s">
        <v>1533</v>
      </c>
      <c r="G3848" s="263"/>
      <c r="H3848" s="266">
        <v>-1.3999999999999999</v>
      </c>
      <c r="I3848" s="267"/>
      <c r="J3848" s="263"/>
      <c r="K3848" s="263"/>
      <c r="L3848" s="268"/>
      <c r="M3848" s="269"/>
      <c r="N3848" s="270"/>
      <c r="O3848" s="270"/>
      <c r="P3848" s="270"/>
      <c r="Q3848" s="270"/>
      <c r="R3848" s="270"/>
      <c r="S3848" s="270"/>
      <c r="T3848" s="271"/>
      <c r="U3848" s="14"/>
      <c r="V3848" s="14"/>
      <c r="W3848" s="14"/>
      <c r="X3848" s="14"/>
      <c r="Y3848" s="14"/>
      <c r="Z3848" s="14"/>
      <c r="AA3848" s="14"/>
      <c r="AB3848" s="14"/>
      <c r="AC3848" s="14"/>
      <c r="AD3848" s="14"/>
      <c r="AE3848" s="14"/>
      <c r="AT3848" s="272" t="s">
        <v>364</v>
      </c>
      <c r="AU3848" s="272" t="s">
        <v>90</v>
      </c>
      <c r="AV3848" s="14" t="s">
        <v>90</v>
      </c>
      <c r="AW3848" s="14" t="s">
        <v>36</v>
      </c>
      <c r="AX3848" s="14" t="s">
        <v>81</v>
      </c>
      <c r="AY3848" s="272" t="s">
        <v>215</v>
      </c>
    </row>
    <row r="3849" s="13" customFormat="1">
      <c r="A3849" s="13"/>
      <c r="B3849" s="252"/>
      <c r="C3849" s="253"/>
      <c r="D3849" s="233" t="s">
        <v>364</v>
      </c>
      <c r="E3849" s="254" t="s">
        <v>1</v>
      </c>
      <c r="F3849" s="255" t="s">
        <v>1410</v>
      </c>
      <c r="G3849" s="253"/>
      <c r="H3849" s="254" t="s">
        <v>1</v>
      </c>
      <c r="I3849" s="256"/>
      <c r="J3849" s="253"/>
      <c r="K3849" s="253"/>
      <c r="L3849" s="257"/>
      <c r="M3849" s="258"/>
      <c r="N3849" s="259"/>
      <c r="O3849" s="259"/>
      <c r="P3849" s="259"/>
      <c r="Q3849" s="259"/>
      <c r="R3849" s="259"/>
      <c r="S3849" s="259"/>
      <c r="T3849" s="260"/>
      <c r="U3849" s="13"/>
      <c r="V3849" s="13"/>
      <c r="W3849" s="13"/>
      <c r="X3849" s="13"/>
      <c r="Y3849" s="13"/>
      <c r="Z3849" s="13"/>
      <c r="AA3849" s="13"/>
      <c r="AB3849" s="13"/>
      <c r="AC3849" s="13"/>
      <c r="AD3849" s="13"/>
      <c r="AE3849" s="13"/>
      <c r="AT3849" s="261" t="s">
        <v>364</v>
      </c>
      <c r="AU3849" s="261" t="s">
        <v>90</v>
      </c>
      <c r="AV3849" s="13" t="s">
        <v>88</v>
      </c>
      <c r="AW3849" s="13" t="s">
        <v>36</v>
      </c>
      <c r="AX3849" s="13" t="s">
        <v>81</v>
      </c>
      <c r="AY3849" s="261" t="s">
        <v>215</v>
      </c>
    </row>
    <row r="3850" s="14" customFormat="1">
      <c r="A3850" s="14"/>
      <c r="B3850" s="262"/>
      <c r="C3850" s="263"/>
      <c r="D3850" s="233" t="s">
        <v>364</v>
      </c>
      <c r="E3850" s="264" t="s">
        <v>1</v>
      </c>
      <c r="F3850" s="265" t="s">
        <v>3702</v>
      </c>
      <c r="G3850" s="263"/>
      <c r="H3850" s="266">
        <v>4.0499999999999998</v>
      </c>
      <c r="I3850" s="267"/>
      <c r="J3850" s="263"/>
      <c r="K3850" s="263"/>
      <c r="L3850" s="268"/>
      <c r="M3850" s="269"/>
      <c r="N3850" s="270"/>
      <c r="O3850" s="270"/>
      <c r="P3850" s="270"/>
      <c r="Q3850" s="270"/>
      <c r="R3850" s="270"/>
      <c r="S3850" s="270"/>
      <c r="T3850" s="271"/>
      <c r="U3850" s="14"/>
      <c r="V3850" s="14"/>
      <c r="W3850" s="14"/>
      <c r="X3850" s="14"/>
      <c r="Y3850" s="14"/>
      <c r="Z3850" s="14"/>
      <c r="AA3850" s="14"/>
      <c r="AB3850" s="14"/>
      <c r="AC3850" s="14"/>
      <c r="AD3850" s="14"/>
      <c r="AE3850" s="14"/>
      <c r="AT3850" s="272" t="s">
        <v>364</v>
      </c>
      <c r="AU3850" s="272" t="s">
        <v>90</v>
      </c>
      <c r="AV3850" s="14" t="s">
        <v>90</v>
      </c>
      <c r="AW3850" s="14" t="s">
        <v>36</v>
      </c>
      <c r="AX3850" s="14" t="s">
        <v>81</v>
      </c>
      <c r="AY3850" s="272" t="s">
        <v>215</v>
      </c>
    </row>
    <row r="3851" s="16" customFormat="1">
      <c r="A3851" s="16"/>
      <c r="B3851" s="284"/>
      <c r="C3851" s="285"/>
      <c r="D3851" s="233" t="s">
        <v>364</v>
      </c>
      <c r="E3851" s="286" t="s">
        <v>1</v>
      </c>
      <c r="F3851" s="287" t="s">
        <v>403</v>
      </c>
      <c r="G3851" s="285"/>
      <c r="H3851" s="288">
        <v>50.049999999999997</v>
      </c>
      <c r="I3851" s="289"/>
      <c r="J3851" s="285"/>
      <c r="K3851" s="285"/>
      <c r="L3851" s="290"/>
      <c r="M3851" s="291"/>
      <c r="N3851" s="292"/>
      <c r="O3851" s="292"/>
      <c r="P3851" s="292"/>
      <c r="Q3851" s="292"/>
      <c r="R3851" s="292"/>
      <c r="S3851" s="292"/>
      <c r="T3851" s="293"/>
      <c r="U3851" s="16"/>
      <c r="V3851" s="16"/>
      <c r="W3851" s="16"/>
      <c r="X3851" s="16"/>
      <c r="Y3851" s="16"/>
      <c r="Z3851" s="16"/>
      <c r="AA3851" s="16"/>
      <c r="AB3851" s="16"/>
      <c r="AC3851" s="16"/>
      <c r="AD3851" s="16"/>
      <c r="AE3851" s="16"/>
      <c r="AT3851" s="294" t="s">
        <v>364</v>
      </c>
      <c r="AU3851" s="294" t="s">
        <v>90</v>
      </c>
      <c r="AV3851" s="16" t="s">
        <v>227</v>
      </c>
      <c r="AW3851" s="16" t="s">
        <v>36</v>
      </c>
      <c r="AX3851" s="16" t="s">
        <v>81</v>
      </c>
      <c r="AY3851" s="294" t="s">
        <v>215</v>
      </c>
    </row>
    <row r="3852" s="15" customFormat="1">
      <c r="A3852" s="15"/>
      <c r="B3852" s="273"/>
      <c r="C3852" s="274"/>
      <c r="D3852" s="233" t="s">
        <v>364</v>
      </c>
      <c r="E3852" s="275" t="s">
        <v>1</v>
      </c>
      <c r="F3852" s="276" t="s">
        <v>368</v>
      </c>
      <c r="G3852" s="274"/>
      <c r="H3852" s="277">
        <v>50.049999999999997</v>
      </c>
      <c r="I3852" s="278"/>
      <c r="J3852" s="274"/>
      <c r="K3852" s="274"/>
      <c r="L3852" s="279"/>
      <c r="M3852" s="280"/>
      <c r="N3852" s="281"/>
      <c r="O3852" s="281"/>
      <c r="P3852" s="281"/>
      <c r="Q3852" s="281"/>
      <c r="R3852" s="281"/>
      <c r="S3852" s="281"/>
      <c r="T3852" s="282"/>
      <c r="U3852" s="15"/>
      <c r="V3852" s="15"/>
      <c r="W3852" s="15"/>
      <c r="X3852" s="15"/>
      <c r="Y3852" s="15"/>
      <c r="Z3852" s="15"/>
      <c r="AA3852" s="15"/>
      <c r="AB3852" s="15"/>
      <c r="AC3852" s="15"/>
      <c r="AD3852" s="15"/>
      <c r="AE3852" s="15"/>
      <c r="AT3852" s="283" t="s">
        <v>364</v>
      </c>
      <c r="AU3852" s="283" t="s">
        <v>90</v>
      </c>
      <c r="AV3852" s="15" t="s">
        <v>214</v>
      </c>
      <c r="AW3852" s="15" t="s">
        <v>36</v>
      </c>
      <c r="AX3852" s="15" t="s">
        <v>88</v>
      </c>
      <c r="AY3852" s="283" t="s">
        <v>215</v>
      </c>
    </row>
    <row r="3853" s="2" customFormat="1" ht="24.15" customHeight="1">
      <c r="A3853" s="39"/>
      <c r="B3853" s="40"/>
      <c r="C3853" s="220" t="s">
        <v>3734</v>
      </c>
      <c r="D3853" s="220" t="s">
        <v>216</v>
      </c>
      <c r="E3853" s="221" t="s">
        <v>3735</v>
      </c>
      <c r="F3853" s="222" t="s">
        <v>3736</v>
      </c>
      <c r="G3853" s="223" t="s">
        <v>797</v>
      </c>
      <c r="H3853" s="224">
        <v>138.75</v>
      </c>
      <c r="I3853" s="225"/>
      <c r="J3853" s="226">
        <f>ROUND(I3853*H3853,2)</f>
        <v>0</v>
      </c>
      <c r="K3853" s="222" t="s">
        <v>359</v>
      </c>
      <c r="L3853" s="45"/>
      <c r="M3853" s="227" t="s">
        <v>1</v>
      </c>
      <c r="N3853" s="228" t="s">
        <v>46</v>
      </c>
      <c r="O3853" s="92"/>
      <c r="P3853" s="229">
        <f>O3853*H3853</f>
        <v>0</v>
      </c>
      <c r="Q3853" s="229">
        <v>0.00018000000000000001</v>
      </c>
      <c r="R3853" s="229">
        <f>Q3853*H3853</f>
        <v>0.024975000000000001</v>
      </c>
      <c r="S3853" s="229">
        <v>0</v>
      </c>
      <c r="T3853" s="230">
        <f>S3853*H3853</f>
        <v>0</v>
      </c>
      <c r="U3853" s="39"/>
      <c r="V3853" s="39"/>
      <c r="W3853" s="39"/>
      <c r="X3853" s="39"/>
      <c r="Y3853" s="39"/>
      <c r="Z3853" s="39"/>
      <c r="AA3853" s="39"/>
      <c r="AB3853" s="39"/>
      <c r="AC3853" s="39"/>
      <c r="AD3853" s="39"/>
      <c r="AE3853" s="39"/>
      <c r="AR3853" s="231" t="s">
        <v>291</v>
      </c>
      <c r="AT3853" s="231" t="s">
        <v>216</v>
      </c>
      <c r="AU3853" s="231" t="s">
        <v>90</v>
      </c>
      <c r="AY3853" s="18" t="s">
        <v>215</v>
      </c>
      <c r="BE3853" s="232">
        <f>IF(N3853="základní",J3853,0)</f>
        <v>0</v>
      </c>
      <c r="BF3853" s="232">
        <f>IF(N3853="snížená",J3853,0)</f>
        <v>0</v>
      </c>
      <c r="BG3853" s="232">
        <f>IF(N3853="zákl. přenesená",J3853,0)</f>
        <v>0</v>
      </c>
      <c r="BH3853" s="232">
        <f>IF(N3853="sníž. přenesená",J3853,0)</f>
        <v>0</v>
      </c>
      <c r="BI3853" s="232">
        <f>IF(N3853="nulová",J3853,0)</f>
        <v>0</v>
      </c>
      <c r="BJ3853" s="18" t="s">
        <v>88</v>
      </c>
      <c r="BK3853" s="232">
        <f>ROUND(I3853*H3853,2)</f>
        <v>0</v>
      </c>
      <c r="BL3853" s="18" t="s">
        <v>291</v>
      </c>
      <c r="BM3853" s="231" t="s">
        <v>3737</v>
      </c>
    </row>
    <row r="3854" s="2" customFormat="1">
      <c r="A3854" s="39"/>
      <c r="B3854" s="40"/>
      <c r="C3854" s="41"/>
      <c r="D3854" s="233" t="s">
        <v>221</v>
      </c>
      <c r="E3854" s="41"/>
      <c r="F3854" s="234" t="s">
        <v>3738</v>
      </c>
      <c r="G3854" s="41"/>
      <c r="H3854" s="41"/>
      <c r="I3854" s="235"/>
      <c r="J3854" s="41"/>
      <c r="K3854" s="41"/>
      <c r="L3854" s="45"/>
      <c r="M3854" s="236"/>
      <c r="N3854" s="237"/>
      <c r="O3854" s="92"/>
      <c r="P3854" s="92"/>
      <c r="Q3854" s="92"/>
      <c r="R3854" s="92"/>
      <c r="S3854" s="92"/>
      <c r="T3854" s="93"/>
      <c r="U3854" s="39"/>
      <c r="V3854" s="39"/>
      <c r="W3854" s="39"/>
      <c r="X3854" s="39"/>
      <c r="Y3854" s="39"/>
      <c r="Z3854" s="39"/>
      <c r="AA3854" s="39"/>
      <c r="AB3854" s="39"/>
      <c r="AC3854" s="39"/>
      <c r="AD3854" s="39"/>
      <c r="AE3854" s="39"/>
      <c r="AT3854" s="18" t="s">
        <v>221</v>
      </c>
      <c r="AU3854" s="18" t="s">
        <v>90</v>
      </c>
    </row>
    <row r="3855" s="2" customFormat="1">
      <c r="A3855" s="39"/>
      <c r="B3855" s="40"/>
      <c r="C3855" s="41"/>
      <c r="D3855" s="250" t="s">
        <v>362</v>
      </c>
      <c r="E3855" s="41"/>
      <c r="F3855" s="251" t="s">
        <v>3739</v>
      </c>
      <c r="G3855" s="41"/>
      <c r="H3855" s="41"/>
      <c r="I3855" s="235"/>
      <c r="J3855" s="41"/>
      <c r="K3855" s="41"/>
      <c r="L3855" s="45"/>
      <c r="M3855" s="236"/>
      <c r="N3855" s="237"/>
      <c r="O3855" s="92"/>
      <c r="P3855" s="92"/>
      <c r="Q3855" s="92"/>
      <c r="R3855" s="92"/>
      <c r="S3855" s="92"/>
      <c r="T3855" s="93"/>
      <c r="U3855" s="39"/>
      <c r="V3855" s="39"/>
      <c r="W3855" s="39"/>
      <c r="X3855" s="39"/>
      <c r="Y3855" s="39"/>
      <c r="Z3855" s="39"/>
      <c r="AA3855" s="39"/>
      <c r="AB3855" s="39"/>
      <c r="AC3855" s="39"/>
      <c r="AD3855" s="39"/>
      <c r="AE3855" s="39"/>
      <c r="AT3855" s="18" t="s">
        <v>362</v>
      </c>
      <c r="AU3855" s="18" t="s">
        <v>90</v>
      </c>
    </row>
    <row r="3856" s="13" customFormat="1">
      <c r="A3856" s="13"/>
      <c r="B3856" s="252"/>
      <c r="C3856" s="253"/>
      <c r="D3856" s="233" t="s">
        <v>364</v>
      </c>
      <c r="E3856" s="254" t="s">
        <v>1</v>
      </c>
      <c r="F3856" s="255" t="s">
        <v>3686</v>
      </c>
      <c r="G3856" s="253"/>
      <c r="H3856" s="254" t="s">
        <v>1</v>
      </c>
      <c r="I3856" s="256"/>
      <c r="J3856" s="253"/>
      <c r="K3856" s="253"/>
      <c r="L3856" s="257"/>
      <c r="M3856" s="258"/>
      <c r="N3856" s="259"/>
      <c r="O3856" s="259"/>
      <c r="P3856" s="259"/>
      <c r="Q3856" s="259"/>
      <c r="R3856" s="259"/>
      <c r="S3856" s="259"/>
      <c r="T3856" s="260"/>
      <c r="U3856" s="13"/>
      <c r="V3856" s="13"/>
      <c r="W3856" s="13"/>
      <c r="X3856" s="13"/>
      <c r="Y3856" s="13"/>
      <c r="Z3856" s="13"/>
      <c r="AA3856" s="13"/>
      <c r="AB3856" s="13"/>
      <c r="AC3856" s="13"/>
      <c r="AD3856" s="13"/>
      <c r="AE3856" s="13"/>
      <c r="AT3856" s="261" t="s">
        <v>364</v>
      </c>
      <c r="AU3856" s="261" t="s">
        <v>90</v>
      </c>
      <c r="AV3856" s="13" t="s">
        <v>88</v>
      </c>
      <c r="AW3856" s="13" t="s">
        <v>36</v>
      </c>
      <c r="AX3856" s="13" t="s">
        <v>81</v>
      </c>
      <c r="AY3856" s="261" t="s">
        <v>215</v>
      </c>
    </row>
    <row r="3857" s="13" customFormat="1">
      <c r="A3857" s="13"/>
      <c r="B3857" s="252"/>
      <c r="C3857" s="253"/>
      <c r="D3857" s="233" t="s">
        <v>364</v>
      </c>
      <c r="E3857" s="254" t="s">
        <v>1</v>
      </c>
      <c r="F3857" s="255" t="s">
        <v>822</v>
      </c>
      <c r="G3857" s="253"/>
      <c r="H3857" s="254" t="s">
        <v>1</v>
      </c>
      <c r="I3857" s="256"/>
      <c r="J3857" s="253"/>
      <c r="K3857" s="253"/>
      <c r="L3857" s="257"/>
      <c r="M3857" s="258"/>
      <c r="N3857" s="259"/>
      <c r="O3857" s="259"/>
      <c r="P3857" s="259"/>
      <c r="Q3857" s="259"/>
      <c r="R3857" s="259"/>
      <c r="S3857" s="259"/>
      <c r="T3857" s="260"/>
      <c r="U3857" s="13"/>
      <c r="V3857" s="13"/>
      <c r="W3857" s="13"/>
      <c r="X3857" s="13"/>
      <c r="Y3857" s="13"/>
      <c r="Z3857" s="13"/>
      <c r="AA3857" s="13"/>
      <c r="AB3857" s="13"/>
      <c r="AC3857" s="13"/>
      <c r="AD3857" s="13"/>
      <c r="AE3857" s="13"/>
      <c r="AT3857" s="261" t="s">
        <v>364</v>
      </c>
      <c r="AU3857" s="261" t="s">
        <v>90</v>
      </c>
      <c r="AV3857" s="13" t="s">
        <v>88</v>
      </c>
      <c r="AW3857" s="13" t="s">
        <v>36</v>
      </c>
      <c r="AX3857" s="13" t="s">
        <v>81</v>
      </c>
      <c r="AY3857" s="261" t="s">
        <v>215</v>
      </c>
    </row>
    <row r="3858" s="13" customFormat="1">
      <c r="A3858" s="13"/>
      <c r="B3858" s="252"/>
      <c r="C3858" s="253"/>
      <c r="D3858" s="233" t="s">
        <v>364</v>
      </c>
      <c r="E3858" s="254" t="s">
        <v>1</v>
      </c>
      <c r="F3858" s="255" t="s">
        <v>1135</v>
      </c>
      <c r="G3858" s="253"/>
      <c r="H3858" s="254" t="s">
        <v>1</v>
      </c>
      <c r="I3858" s="256"/>
      <c r="J3858" s="253"/>
      <c r="K3858" s="253"/>
      <c r="L3858" s="257"/>
      <c r="M3858" s="258"/>
      <c r="N3858" s="259"/>
      <c r="O3858" s="259"/>
      <c r="P3858" s="259"/>
      <c r="Q3858" s="259"/>
      <c r="R3858" s="259"/>
      <c r="S3858" s="259"/>
      <c r="T3858" s="260"/>
      <c r="U3858" s="13"/>
      <c r="V3858" s="13"/>
      <c r="W3858" s="13"/>
      <c r="X3858" s="13"/>
      <c r="Y3858" s="13"/>
      <c r="Z3858" s="13"/>
      <c r="AA3858" s="13"/>
      <c r="AB3858" s="13"/>
      <c r="AC3858" s="13"/>
      <c r="AD3858" s="13"/>
      <c r="AE3858" s="13"/>
      <c r="AT3858" s="261" t="s">
        <v>364</v>
      </c>
      <c r="AU3858" s="261" t="s">
        <v>90</v>
      </c>
      <c r="AV3858" s="13" t="s">
        <v>88</v>
      </c>
      <c r="AW3858" s="13" t="s">
        <v>36</v>
      </c>
      <c r="AX3858" s="13" t="s">
        <v>81</v>
      </c>
      <c r="AY3858" s="261" t="s">
        <v>215</v>
      </c>
    </row>
    <row r="3859" s="14" customFormat="1">
      <c r="A3859" s="14"/>
      <c r="B3859" s="262"/>
      <c r="C3859" s="263"/>
      <c r="D3859" s="233" t="s">
        <v>364</v>
      </c>
      <c r="E3859" s="264" t="s">
        <v>1</v>
      </c>
      <c r="F3859" s="265" t="s">
        <v>1939</v>
      </c>
      <c r="G3859" s="263"/>
      <c r="H3859" s="266">
        <v>17.5</v>
      </c>
      <c r="I3859" s="267"/>
      <c r="J3859" s="263"/>
      <c r="K3859" s="263"/>
      <c r="L3859" s="268"/>
      <c r="M3859" s="269"/>
      <c r="N3859" s="270"/>
      <c r="O3859" s="270"/>
      <c r="P3859" s="270"/>
      <c r="Q3859" s="270"/>
      <c r="R3859" s="270"/>
      <c r="S3859" s="270"/>
      <c r="T3859" s="271"/>
      <c r="U3859" s="14"/>
      <c r="V3859" s="14"/>
      <c r="W3859" s="14"/>
      <c r="X3859" s="14"/>
      <c r="Y3859" s="14"/>
      <c r="Z3859" s="14"/>
      <c r="AA3859" s="14"/>
      <c r="AB3859" s="14"/>
      <c r="AC3859" s="14"/>
      <c r="AD3859" s="14"/>
      <c r="AE3859" s="14"/>
      <c r="AT3859" s="272" t="s">
        <v>364</v>
      </c>
      <c r="AU3859" s="272" t="s">
        <v>90</v>
      </c>
      <c r="AV3859" s="14" t="s">
        <v>90</v>
      </c>
      <c r="AW3859" s="14" t="s">
        <v>36</v>
      </c>
      <c r="AX3859" s="14" t="s">
        <v>81</v>
      </c>
      <c r="AY3859" s="272" t="s">
        <v>215</v>
      </c>
    </row>
    <row r="3860" s="14" customFormat="1">
      <c r="A3860" s="14"/>
      <c r="B3860" s="262"/>
      <c r="C3860" s="263"/>
      <c r="D3860" s="233" t="s">
        <v>364</v>
      </c>
      <c r="E3860" s="264" t="s">
        <v>1</v>
      </c>
      <c r="F3860" s="265" t="s">
        <v>3740</v>
      </c>
      <c r="G3860" s="263"/>
      <c r="H3860" s="266">
        <v>-1.5</v>
      </c>
      <c r="I3860" s="267"/>
      <c r="J3860" s="263"/>
      <c r="K3860" s="263"/>
      <c r="L3860" s="268"/>
      <c r="M3860" s="269"/>
      <c r="N3860" s="270"/>
      <c r="O3860" s="270"/>
      <c r="P3860" s="270"/>
      <c r="Q3860" s="270"/>
      <c r="R3860" s="270"/>
      <c r="S3860" s="270"/>
      <c r="T3860" s="271"/>
      <c r="U3860" s="14"/>
      <c r="V3860" s="14"/>
      <c r="W3860" s="14"/>
      <c r="X3860" s="14"/>
      <c r="Y3860" s="14"/>
      <c r="Z3860" s="14"/>
      <c r="AA3860" s="14"/>
      <c r="AB3860" s="14"/>
      <c r="AC3860" s="14"/>
      <c r="AD3860" s="14"/>
      <c r="AE3860" s="14"/>
      <c r="AT3860" s="272" t="s">
        <v>364</v>
      </c>
      <c r="AU3860" s="272" t="s">
        <v>90</v>
      </c>
      <c r="AV3860" s="14" t="s">
        <v>90</v>
      </c>
      <c r="AW3860" s="14" t="s">
        <v>36</v>
      </c>
      <c r="AX3860" s="14" t="s">
        <v>81</v>
      </c>
      <c r="AY3860" s="272" t="s">
        <v>215</v>
      </c>
    </row>
    <row r="3861" s="14" customFormat="1">
      <c r="A3861" s="14"/>
      <c r="B3861" s="262"/>
      <c r="C3861" s="263"/>
      <c r="D3861" s="233" t="s">
        <v>364</v>
      </c>
      <c r="E3861" s="264" t="s">
        <v>1</v>
      </c>
      <c r="F3861" s="265" t="s">
        <v>3741</v>
      </c>
      <c r="G3861" s="263"/>
      <c r="H3861" s="266">
        <v>3</v>
      </c>
      <c r="I3861" s="267"/>
      <c r="J3861" s="263"/>
      <c r="K3861" s="263"/>
      <c r="L3861" s="268"/>
      <c r="M3861" s="269"/>
      <c r="N3861" s="270"/>
      <c r="O3861" s="270"/>
      <c r="P3861" s="270"/>
      <c r="Q3861" s="270"/>
      <c r="R3861" s="270"/>
      <c r="S3861" s="270"/>
      <c r="T3861" s="271"/>
      <c r="U3861" s="14"/>
      <c r="V3861" s="14"/>
      <c r="W3861" s="14"/>
      <c r="X3861" s="14"/>
      <c r="Y3861" s="14"/>
      <c r="Z3861" s="14"/>
      <c r="AA3861" s="14"/>
      <c r="AB3861" s="14"/>
      <c r="AC3861" s="14"/>
      <c r="AD3861" s="14"/>
      <c r="AE3861" s="14"/>
      <c r="AT3861" s="272" t="s">
        <v>364</v>
      </c>
      <c r="AU3861" s="272" t="s">
        <v>90</v>
      </c>
      <c r="AV3861" s="14" t="s">
        <v>90</v>
      </c>
      <c r="AW3861" s="14" t="s">
        <v>36</v>
      </c>
      <c r="AX3861" s="14" t="s">
        <v>81</v>
      </c>
      <c r="AY3861" s="272" t="s">
        <v>215</v>
      </c>
    </row>
    <row r="3862" s="13" customFormat="1">
      <c r="A3862" s="13"/>
      <c r="B3862" s="252"/>
      <c r="C3862" s="253"/>
      <c r="D3862" s="233" t="s">
        <v>364</v>
      </c>
      <c r="E3862" s="254" t="s">
        <v>1</v>
      </c>
      <c r="F3862" s="255" t="s">
        <v>1479</v>
      </c>
      <c r="G3862" s="253"/>
      <c r="H3862" s="254" t="s">
        <v>1</v>
      </c>
      <c r="I3862" s="256"/>
      <c r="J3862" s="253"/>
      <c r="K3862" s="253"/>
      <c r="L3862" s="257"/>
      <c r="M3862" s="258"/>
      <c r="N3862" s="259"/>
      <c r="O3862" s="259"/>
      <c r="P3862" s="259"/>
      <c r="Q3862" s="259"/>
      <c r="R3862" s="259"/>
      <c r="S3862" s="259"/>
      <c r="T3862" s="260"/>
      <c r="U3862" s="13"/>
      <c r="V3862" s="13"/>
      <c r="W3862" s="13"/>
      <c r="X3862" s="13"/>
      <c r="Y3862" s="13"/>
      <c r="Z3862" s="13"/>
      <c r="AA3862" s="13"/>
      <c r="AB3862" s="13"/>
      <c r="AC3862" s="13"/>
      <c r="AD3862" s="13"/>
      <c r="AE3862" s="13"/>
      <c r="AT3862" s="261" t="s">
        <v>364</v>
      </c>
      <c r="AU3862" s="261" t="s">
        <v>90</v>
      </c>
      <c r="AV3862" s="13" t="s">
        <v>88</v>
      </c>
      <c r="AW3862" s="13" t="s">
        <v>36</v>
      </c>
      <c r="AX3862" s="13" t="s">
        <v>81</v>
      </c>
      <c r="AY3862" s="261" t="s">
        <v>215</v>
      </c>
    </row>
    <row r="3863" s="14" customFormat="1">
      <c r="A3863" s="14"/>
      <c r="B3863" s="262"/>
      <c r="C3863" s="263"/>
      <c r="D3863" s="233" t="s">
        <v>364</v>
      </c>
      <c r="E3863" s="264" t="s">
        <v>1</v>
      </c>
      <c r="F3863" s="265" t="s">
        <v>3628</v>
      </c>
      <c r="G3863" s="263"/>
      <c r="H3863" s="266">
        <v>13.5</v>
      </c>
      <c r="I3863" s="267"/>
      <c r="J3863" s="263"/>
      <c r="K3863" s="263"/>
      <c r="L3863" s="268"/>
      <c r="M3863" s="269"/>
      <c r="N3863" s="270"/>
      <c r="O3863" s="270"/>
      <c r="P3863" s="270"/>
      <c r="Q3863" s="270"/>
      <c r="R3863" s="270"/>
      <c r="S3863" s="270"/>
      <c r="T3863" s="271"/>
      <c r="U3863" s="14"/>
      <c r="V3863" s="14"/>
      <c r="W3863" s="14"/>
      <c r="X3863" s="14"/>
      <c r="Y3863" s="14"/>
      <c r="Z3863" s="14"/>
      <c r="AA3863" s="14"/>
      <c r="AB3863" s="14"/>
      <c r="AC3863" s="14"/>
      <c r="AD3863" s="14"/>
      <c r="AE3863" s="14"/>
      <c r="AT3863" s="272" t="s">
        <v>364</v>
      </c>
      <c r="AU3863" s="272" t="s">
        <v>90</v>
      </c>
      <c r="AV3863" s="14" t="s">
        <v>90</v>
      </c>
      <c r="AW3863" s="14" t="s">
        <v>36</v>
      </c>
      <c r="AX3863" s="14" t="s">
        <v>81</v>
      </c>
      <c r="AY3863" s="272" t="s">
        <v>215</v>
      </c>
    </row>
    <row r="3864" s="14" customFormat="1">
      <c r="A3864" s="14"/>
      <c r="B3864" s="262"/>
      <c r="C3864" s="263"/>
      <c r="D3864" s="233" t="s">
        <v>364</v>
      </c>
      <c r="E3864" s="264" t="s">
        <v>1</v>
      </c>
      <c r="F3864" s="265" t="s">
        <v>3740</v>
      </c>
      <c r="G3864" s="263"/>
      <c r="H3864" s="266">
        <v>-1.5</v>
      </c>
      <c r="I3864" s="267"/>
      <c r="J3864" s="263"/>
      <c r="K3864" s="263"/>
      <c r="L3864" s="268"/>
      <c r="M3864" s="269"/>
      <c r="N3864" s="270"/>
      <c r="O3864" s="270"/>
      <c r="P3864" s="270"/>
      <c r="Q3864" s="270"/>
      <c r="R3864" s="270"/>
      <c r="S3864" s="270"/>
      <c r="T3864" s="271"/>
      <c r="U3864" s="14"/>
      <c r="V3864" s="14"/>
      <c r="W3864" s="14"/>
      <c r="X3864" s="14"/>
      <c r="Y3864" s="14"/>
      <c r="Z3864" s="14"/>
      <c r="AA3864" s="14"/>
      <c r="AB3864" s="14"/>
      <c r="AC3864" s="14"/>
      <c r="AD3864" s="14"/>
      <c r="AE3864" s="14"/>
      <c r="AT3864" s="272" t="s">
        <v>364</v>
      </c>
      <c r="AU3864" s="272" t="s">
        <v>90</v>
      </c>
      <c r="AV3864" s="14" t="s">
        <v>90</v>
      </c>
      <c r="AW3864" s="14" t="s">
        <v>36</v>
      </c>
      <c r="AX3864" s="14" t="s">
        <v>81</v>
      </c>
      <c r="AY3864" s="272" t="s">
        <v>215</v>
      </c>
    </row>
    <row r="3865" s="13" customFormat="1">
      <c r="A3865" s="13"/>
      <c r="B3865" s="252"/>
      <c r="C3865" s="253"/>
      <c r="D3865" s="233" t="s">
        <v>364</v>
      </c>
      <c r="E3865" s="254" t="s">
        <v>1</v>
      </c>
      <c r="F3865" s="255" t="s">
        <v>1137</v>
      </c>
      <c r="G3865" s="253"/>
      <c r="H3865" s="254" t="s">
        <v>1</v>
      </c>
      <c r="I3865" s="256"/>
      <c r="J3865" s="253"/>
      <c r="K3865" s="253"/>
      <c r="L3865" s="257"/>
      <c r="M3865" s="258"/>
      <c r="N3865" s="259"/>
      <c r="O3865" s="259"/>
      <c r="P3865" s="259"/>
      <c r="Q3865" s="259"/>
      <c r="R3865" s="259"/>
      <c r="S3865" s="259"/>
      <c r="T3865" s="260"/>
      <c r="U3865" s="13"/>
      <c r="V3865" s="13"/>
      <c r="W3865" s="13"/>
      <c r="X3865" s="13"/>
      <c r="Y3865" s="13"/>
      <c r="Z3865" s="13"/>
      <c r="AA3865" s="13"/>
      <c r="AB3865" s="13"/>
      <c r="AC3865" s="13"/>
      <c r="AD3865" s="13"/>
      <c r="AE3865" s="13"/>
      <c r="AT3865" s="261" t="s">
        <v>364</v>
      </c>
      <c r="AU3865" s="261" t="s">
        <v>90</v>
      </c>
      <c r="AV3865" s="13" t="s">
        <v>88</v>
      </c>
      <c r="AW3865" s="13" t="s">
        <v>36</v>
      </c>
      <c r="AX3865" s="13" t="s">
        <v>81</v>
      </c>
      <c r="AY3865" s="261" t="s">
        <v>215</v>
      </c>
    </row>
    <row r="3866" s="14" customFormat="1">
      <c r="A3866" s="14"/>
      <c r="B3866" s="262"/>
      <c r="C3866" s="263"/>
      <c r="D3866" s="233" t="s">
        <v>364</v>
      </c>
      <c r="E3866" s="264" t="s">
        <v>1</v>
      </c>
      <c r="F3866" s="265" t="s">
        <v>1942</v>
      </c>
      <c r="G3866" s="263"/>
      <c r="H3866" s="266">
        <v>7.4000000000000004</v>
      </c>
      <c r="I3866" s="267"/>
      <c r="J3866" s="263"/>
      <c r="K3866" s="263"/>
      <c r="L3866" s="268"/>
      <c r="M3866" s="269"/>
      <c r="N3866" s="270"/>
      <c r="O3866" s="270"/>
      <c r="P3866" s="270"/>
      <c r="Q3866" s="270"/>
      <c r="R3866" s="270"/>
      <c r="S3866" s="270"/>
      <c r="T3866" s="271"/>
      <c r="U3866" s="14"/>
      <c r="V3866" s="14"/>
      <c r="W3866" s="14"/>
      <c r="X3866" s="14"/>
      <c r="Y3866" s="14"/>
      <c r="Z3866" s="14"/>
      <c r="AA3866" s="14"/>
      <c r="AB3866" s="14"/>
      <c r="AC3866" s="14"/>
      <c r="AD3866" s="14"/>
      <c r="AE3866" s="14"/>
      <c r="AT3866" s="272" t="s">
        <v>364</v>
      </c>
      <c r="AU3866" s="272" t="s">
        <v>90</v>
      </c>
      <c r="AV3866" s="14" t="s">
        <v>90</v>
      </c>
      <c r="AW3866" s="14" t="s">
        <v>36</v>
      </c>
      <c r="AX3866" s="14" t="s">
        <v>81</v>
      </c>
      <c r="AY3866" s="272" t="s">
        <v>215</v>
      </c>
    </row>
    <row r="3867" s="14" customFormat="1">
      <c r="A3867" s="14"/>
      <c r="B3867" s="262"/>
      <c r="C3867" s="263"/>
      <c r="D3867" s="233" t="s">
        <v>364</v>
      </c>
      <c r="E3867" s="264" t="s">
        <v>1</v>
      </c>
      <c r="F3867" s="265" t="s">
        <v>3742</v>
      </c>
      <c r="G3867" s="263"/>
      <c r="H3867" s="266">
        <v>3.1499999999999999</v>
      </c>
      <c r="I3867" s="267"/>
      <c r="J3867" s="263"/>
      <c r="K3867" s="263"/>
      <c r="L3867" s="268"/>
      <c r="M3867" s="269"/>
      <c r="N3867" s="270"/>
      <c r="O3867" s="270"/>
      <c r="P3867" s="270"/>
      <c r="Q3867" s="270"/>
      <c r="R3867" s="270"/>
      <c r="S3867" s="270"/>
      <c r="T3867" s="271"/>
      <c r="U3867" s="14"/>
      <c r="V3867" s="14"/>
      <c r="W3867" s="14"/>
      <c r="X3867" s="14"/>
      <c r="Y3867" s="14"/>
      <c r="Z3867" s="14"/>
      <c r="AA3867" s="14"/>
      <c r="AB3867" s="14"/>
      <c r="AC3867" s="14"/>
      <c r="AD3867" s="14"/>
      <c r="AE3867" s="14"/>
      <c r="AT3867" s="272" t="s">
        <v>364</v>
      </c>
      <c r="AU3867" s="272" t="s">
        <v>90</v>
      </c>
      <c r="AV3867" s="14" t="s">
        <v>90</v>
      </c>
      <c r="AW3867" s="14" t="s">
        <v>36</v>
      </c>
      <c r="AX3867" s="14" t="s">
        <v>81</v>
      </c>
      <c r="AY3867" s="272" t="s">
        <v>215</v>
      </c>
    </row>
    <row r="3868" s="13" customFormat="1">
      <c r="A3868" s="13"/>
      <c r="B3868" s="252"/>
      <c r="C3868" s="253"/>
      <c r="D3868" s="233" t="s">
        <v>364</v>
      </c>
      <c r="E3868" s="254" t="s">
        <v>1</v>
      </c>
      <c r="F3868" s="255" t="s">
        <v>1139</v>
      </c>
      <c r="G3868" s="253"/>
      <c r="H3868" s="254" t="s">
        <v>1</v>
      </c>
      <c r="I3868" s="256"/>
      <c r="J3868" s="253"/>
      <c r="K3868" s="253"/>
      <c r="L3868" s="257"/>
      <c r="M3868" s="258"/>
      <c r="N3868" s="259"/>
      <c r="O3868" s="259"/>
      <c r="P3868" s="259"/>
      <c r="Q3868" s="259"/>
      <c r="R3868" s="259"/>
      <c r="S3868" s="259"/>
      <c r="T3868" s="260"/>
      <c r="U3868" s="13"/>
      <c r="V3868" s="13"/>
      <c r="W3868" s="13"/>
      <c r="X3868" s="13"/>
      <c r="Y3868" s="13"/>
      <c r="Z3868" s="13"/>
      <c r="AA3868" s="13"/>
      <c r="AB3868" s="13"/>
      <c r="AC3868" s="13"/>
      <c r="AD3868" s="13"/>
      <c r="AE3868" s="13"/>
      <c r="AT3868" s="261" t="s">
        <v>364</v>
      </c>
      <c r="AU3868" s="261" t="s">
        <v>90</v>
      </c>
      <c r="AV3868" s="13" t="s">
        <v>88</v>
      </c>
      <c r="AW3868" s="13" t="s">
        <v>36</v>
      </c>
      <c r="AX3868" s="13" t="s">
        <v>81</v>
      </c>
      <c r="AY3868" s="261" t="s">
        <v>215</v>
      </c>
    </row>
    <row r="3869" s="14" customFormat="1">
      <c r="A3869" s="14"/>
      <c r="B3869" s="262"/>
      <c r="C3869" s="263"/>
      <c r="D3869" s="233" t="s">
        <v>364</v>
      </c>
      <c r="E3869" s="264" t="s">
        <v>1</v>
      </c>
      <c r="F3869" s="265" t="s">
        <v>1943</v>
      </c>
      <c r="G3869" s="263"/>
      <c r="H3869" s="266">
        <v>7.5</v>
      </c>
      <c r="I3869" s="267"/>
      <c r="J3869" s="263"/>
      <c r="K3869" s="263"/>
      <c r="L3869" s="268"/>
      <c r="M3869" s="269"/>
      <c r="N3869" s="270"/>
      <c r="O3869" s="270"/>
      <c r="P3869" s="270"/>
      <c r="Q3869" s="270"/>
      <c r="R3869" s="270"/>
      <c r="S3869" s="270"/>
      <c r="T3869" s="271"/>
      <c r="U3869" s="14"/>
      <c r="V3869" s="14"/>
      <c r="W3869" s="14"/>
      <c r="X3869" s="14"/>
      <c r="Y3869" s="14"/>
      <c r="Z3869" s="14"/>
      <c r="AA3869" s="14"/>
      <c r="AB3869" s="14"/>
      <c r="AC3869" s="14"/>
      <c r="AD3869" s="14"/>
      <c r="AE3869" s="14"/>
      <c r="AT3869" s="272" t="s">
        <v>364</v>
      </c>
      <c r="AU3869" s="272" t="s">
        <v>90</v>
      </c>
      <c r="AV3869" s="14" t="s">
        <v>90</v>
      </c>
      <c r="AW3869" s="14" t="s">
        <v>36</v>
      </c>
      <c r="AX3869" s="14" t="s">
        <v>81</v>
      </c>
      <c r="AY3869" s="272" t="s">
        <v>215</v>
      </c>
    </row>
    <row r="3870" s="14" customFormat="1">
      <c r="A3870" s="14"/>
      <c r="B3870" s="262"/>
      <c r="C3870" s="263"/>
      <c r="D3870" s="233" t="s">
        <v>364</v>
      </c>
      <c r="E3870" s="264" t="s">
        <v>1</v>
      </c>
      <c r="F3870" s="265" t="s">
        <v>3743</v>
      </c>
      <c r="G3870" s="263"/>
      <c r="H3870" s="266">
        <v>-0.59999999999999998</v>
      </c>
      <c r="I3870" s="267"/>
      <c r="J3870" s="263"/>
      <c r="K3870" s="263"/>
      <c r="L3870" s="268"/>
      <c r="M3870" s="269"/>
      <c r="N3870" s="270"/>
      <c r="O3870" s="270"/>
      <c r="P3870" s="270"/>
      <c r="Q3870" s="270"/>
      <c r="R3870" s="270"/>
      <c r="S3870" s="270"/>
      <c r="T3870" s="271"/>
      <c r="U3870" s="14"/>
      <c r="V3870" s="14"/>
      <c r="W3870" s="14"/>
      <c r="X3870" s="14"/>
      <c r="Y3870" s="14"/>
      <c r="Z3870" s="14"/>
      <c r="AA3870" s="14"/>
      <c r="AB3870" s="14"/>
      <c r="AC3870" s="14"/>
      <c r="AD3870" s="14"/>
      <c r="AE3870" s="14"/>
      <c r="AT3870" s="272" t="s">
        <v>364</v>
      </c>
      <c r="AU3870" s="272" t="s">
        <v>90</v>
      </c>
      <c r="AV3870" s="14" t="s">
        <v>90</v>
      </c>
      <c r="AW3870" s="14" t="s">
        <v>36</v>
      </c>
      <c r="AX3870" s="14" t="s">
        <v>81</v>
      </c>
      <c r="AY3870" s="272" t="s">
        <v>215</v>
      </c>
    </row>
    <row r="3871" s="13" customFormat="1">
      <c r="A3871" s="13"/>
      <c r="B3871" s="252"/>
      <c r="C3871" s="253"/>
      <c r="D3871" s="233" t="s">
        <v>364</v>
      </c>
      <c r="E3871" s="254" t="s">
        <v>1</v>
      </c>
      <c r="F3871" s="255" t="s">
        <v>1505</v>
      </c>
      <c r="G3871" s="253"/>
      <c r="H3871" s="254" t="s">
        <v>1</v>
      </c>
      <c r="I3871" s="256"/>
      <c r="J3871" s="253"/>
      <c r="K3871" s="253"/>
      <c r="L3871" s="257"/>
      <c r="M3871" s="258"/>
      <c r="N3871" s="259"/>
      <c r="O3871" s="259"/>
      <c r="P3871" s="259"/>
      <c r="Q3871" s="259"/>
      <c r="R3871" s="259"/>
      <c r="S3871" s="259"/>
      <c r="T3871" s="260"/>
      <c r="U3871" s="13"/>
      <c r="V3871" s="13"/>
      <c r="W3871" s="13"/>
      <c r="X3871" s="13"/>
      <c r="Y3871" s="13"/>
      <c r="Z3871" s="13"/>
      <c r="AA3871" s="13"/>
      <c r="AB3871" s="13"/>
      <c r="AC3871" s="13"/>
      <c r="AD3871" s="13"/>
      <c r="AE3871" s="13"/>
      <c r="AT3871" s="261" t="s">
        <v>364</v>
      </c>
      <c r="AU3871" s="261" t="s">
        <v>90</v>
      </c>
      <c r="AV3871" s="13" t="s">
        <v>88</v>
      </c>
      <c r="AW3871" s="13" t="s">
        <v>36</v>
      </c>
      <c r="AX3871" s="13" t="s">
        <v>81</v>
      </c>
      <c r="AY3871" s="261" t="s">
        <v>215</v>
      </c>
    </row>
    <row r="3872" s="14" customFormat="1">
      <c r="A3872" s="14"/>
      <c r="B3872" s="262"/>
      <c r="C3872" s="263"/>
      <c r="D3872" s="233" t="s">
        <v>364</v>
      </c>
      <c r="E3872" s="264" t="s">
        <v>1</v>
      </c>
      <c r="F3872" s="265" t="s">
        <v>1944</v>
      </c>
      <c r="G3872" s="263"/>
      <c r="H3872" s="266">
        <v>6.2000000000000002</v>
      </c>
      <c r="I3872" s="267"/>
      <c r="J3872" s="263"/>
      <c r="K3872" s="263"/>
      <c r="L3872" s="268"/>
      <c r="M3872" s="269"/>
      <c r="N3872" s="270"/>
      <c r="O3872" s="270"/>
      <c r="P3872" s="270"/>
      <c r="Q3872" s="270"/>
      <c r="R3872" s="270"/>
      <c r="S3872" s="270"/>
      <c r="T3872" s="271"/>
      <c r="U3872" s="14"/>
      <c r="V3872" s="14"/>
      <c r="W3872" s="14"/>
      <c r="X3872" s="14"/>
      <c r="Y3872" s="14"/>
      <c r="Z3872" s="14"/>
      <c r="AA3872" s="14"/>
      <c r="AB3872" s="14"/>
      <c r="AC3872" s="14"/>
      <c r="AD3872" s="14"/>
      <c r="AE3872" s="14"/>
      <c r="AT3872" s="272" t="s">
        <v>364</v>
      </c>
      <c r="AU3872" s="272" t="s">
        <v>90</v>
      </c>
      <c r="AV3872" s="14" t="s">
        <v>90</v>
      </c>
      <c r="AW3872" s="14" t="s">
        <v>36</v>
      </c>
      <c r="AX3872" s="14" t="s">
        <v>81</v>
      </c>
      <c r="AY3872" s="272" t="s">
        <v>215</v>
      </c>
    </row>
    <row r="3873" s="14" customFormat="1">
      <c r="A3873" s="14"/>
      <c r="B3873" s="262"/>
      <c r="C3873" s="263"/>
      <c r="D3873" s="233" t="s">
        <v>364</v>
      </c>
      <c r="E3873" s="264" t="s">
        <v>1</v>
      </c>
      <c r="F3873" s="265" t="s">
        <v>3744</v>
      </c>
      <c r="G3873" s="263"/>
      <c r="H3873" s="266">
        <v>-0.80000000000000004</v>
      </c>
      <c r="I3873" s="267"/>
      <c r="J3873" s="263"/>
      <c r="K3873" s="263"/>
      <c r="L3873" s="268"/>
      <c r="M3873" s="269"/>
      <c r="N3873" s="270"/>
      <c r="O3873" s="270"/>
      <c r="P3873" s="270"/>
      <c r="Q3873" s="270"/>
      <c r="R3873" s="270"/>
      <c r="S3873" s="270"/>
      <c r="T3873" s="271"/>
      <c r="U3873" s="14"/>
      <c r="V3873" s="14"/>
      <c r="W3873" s="14"/>
      <c r="X3873" s="14"/>
      <c r="Y3873" s="14"/>
      <c r="Z3873" s="14"/>
      <c r="AA3873" s="14"/>
      <c r="AB3873" s="14"/>
      <c r="AC3873" s="14"/>
      <c r="AD3873" s="14"/>
      <c r="AE3873" s="14"/>
      <c r="AT3873" s="272" t="s">
        <v>364</v>
      </c>
      <c r="AU3873" s="272" t="s">
        <v>90</v>
      </c>
      <c r="AV3873" s="14" t="s">
        <v>90</v>
      </c>
      <c r="AW3873" s="14" t="s">
        <v>36</v>
      </c>
      <c r="AX3873" s="14" t="s">
        <v>81</v>
      </c>
      <c r="AY3873" s="272" t="s">
        <v>215</v>
      </c>
    </row>
    <row r="3874" s="13" customFormat="1">
      <c r="A3874" s="13"/>
      <c r="B3874" s="252"/>
      <c r="C3874" s="253"/>
      <c r="D3874" s="233" t="s">
        <v>364</v>
      </c>
      <c r="E3874" s="254" t="s">
        <v>1</v>
      </c>
      <c r="F3874" s="255" t="s">
        <v>1141</v>
      </c>
      <c r="G3874" s="253"/>
      <c r="H3874" s="254" t="s">
        <v>1</v>
      </c>
      <c r="I3874" s="256"/>
      <c r="J3874" s="253"/>
      <c r="K3874" s="253"/>
      <c r="L3874" s="257"/>
      <c r="M3874" s="258"/>
      <c r="N3874" s="259"/>
      <c r="O3874" s="259"/>
      <c r="P3874" s="259"/>
      <c r="Q3874" s="259"/>
      <c r="R3874" s="259"/>
      <c r="S3874" s="259"/>
      <c r="T3874" s="260"/>
      <c r="U3874" s="13"/>
      <c r="V3874" s="13"/>
      <c r="W3874" s="13"/>
      <c r="X3874" s="13"/>
      <c r="Y3874" s="13"/>
      <c r="Z3874" s="13"/>
      <c r="AA3874" s="13"/>
      <c r="AB3874" s="13"/>
      <c r="AC3874" s="13"/>
      <c r="AD3874" s="13"/>
      <c r="AE3874" s="13"/>
      <c r="AT3874" s="261" t="s">
        <v>364</v>
      </c>
      <c r="AU3874" s="261" t="s">
        <v>90</v>
      </c>
      <c r="AV3874" s="13" t="s">
        <v>88</v>
      </c>
      <c r="AW3874" s="13" t="s">
        <v>36</v>
      </c>
      <c r="AX3874" s="13" t="s">
        <v>81</v>
      </c>
      <c r="AY3874" s="261" t="s">
        <v>215</v>
      </c>
    </row>
    <row r="3875" s="14" customFormat="1">
      <c r="A3875" s="14"/>
      <c r="B3875" s="262"/>
      <c r="C3875" s="263"/>
      <c r="D3875" s="233" t="s">
        <v>364</v>
      </c>
      <c r="E3875" s="264" t="s">
        <v>1</v>
      </c>
      <c r="F3875" s="265" t="s">
        <v>1945</v>
      </c>
      <c r="G3875" s="263"/>
      <c r="H3875" s="266">
        <v>7.5</v>
      </c>
      <c r="I3875" s="267"/>
      <c r="J3875" s="263"/>
      <c r="K3875" s="263"/>
      <c r="L3875" s="268"/>
      <c r="M3875" s="269"/>
      <c r="N3875" s="270"/>
      <c r="O3875" s="270"/>
      <c r="P3875" s="270"/>
      <c r="Q3875" s="270"/>
      <c r="R3875" s="270"/>
      <c r="S3875" s="270"/>
      <c r="T3875" s="271"/>
      <c r="U3875" s="14"/>
      <c r="V3875" s="14"/>
      <c r="W3875" s="14"/>
      <c r="X3875" s="14"/>
      <c r="Y3875" s="14"/>
      <c r="Z3875" s="14"/>
      <c r="AA3875" s="14"/>
      <c r="AB3875" s="14"/>
      <c r="AC3875" s="14"/>
      <c r="AD3875" s="14"/>
      <c r="AE3875" s="14"/>
      <c r="AT3875" s="272" t="s">
        <v>364</v>
      </c>
      <c r="AU3875" s="272" t="s">
        <v>90</v>
      </c>
      <c r="AV3875" s="14" t="s">
        <v>90</v>
      </c>
      <c r="AW3875" s="14" t="s">
        <v>36</v>
      </c>
      <c r="AX3875" s="14" t="s">
        <v>81</v>
      </c>
      <c r="AY3875" s="272" t="s">
        <v>215</v>
      </c>
    </row>
    <row r="3876" s="14" customFormat="1">
      <c r="A3876" s="14"/>
      <c r="B3876" s="262"/>
      <c r="C3876" s="263"/>
      <c r="D3876" s="233" t="s">
        <v>364</v>
      </c>
      <c r="E3876" s="264" t="s">
        <v>1</v>
      </c>
      <c r="F3876" s="265" t="s">
        <v>3745</v>
      </c>
      <c r="G3876" s="263"/>
      <c r="H3876" s="266">
        <v>1.2</v>
      </c>
      <c r="I3876" s="267"/>
      <c r="J3876" s="263"/>
      <c r="K3876" s="263"/>
      <c r="L3876" s="268"/>
      <c r="M3876" s="269"/>
      <c r="N3876" s="270"/>
      <c r="O3876" s="270"/>
      <c r="P3876" s="270"/>
      <c r="Q3876" s="270"/>
      <c r="R3876" s="270"/>
      <c r="S3876" s="270"/>
      <c r="T3876" s="271"/>
      <c r="U3876" s="14"/>
      <c r="V3876" s="14"/>
      <c r="W3876" s="14"/>
      <c r="X3876" s="14"/>
      <c r="Y3876" s="14"/>
      <c r="Z3876" s="14"/>
      <c r="AA3876" s="14"/>
      <c r="AB3876" s="14"/>
      <c r="AC3876" s="14"/>
      <c r="AD3876" s="14"/>
      <c r="AE3876" s="14"/>
      <c r="AT3876" s="272" t="s">
        <v>364</v>
      </c>
      <c r="AU3876" s="272" t="s">
        <v>90</v>
      </c>
      <c r="AV3876" s="14" t="s">
        <v>90</v>
      </c>
      <c r="AW3876" s="14" t="s">
        <v>36</v>
      </c>
      <c r="AX3876" s="14" t="s">
        <v>81</v>
      </c>
      <c r="AY3876" s="272" t="s">
        <v>215</v>
      </c>
    </row>
    <row r="3877" s="13" customFormat="1">
      <c r="A3877" s="13"/>
      <c r="B3877" s="252"/>
      <c r="C3877" s="253"/>
      <c r="D3877" s="233" t="s">
        <v>364</v>
      </c>
      <c r="E3877" s="254" t="s">
        <v>1</v>
      </c>
      <c r="F3877" s="255" t="s">
        <v>1143</v>
      </c>
      <c r="G3877" s="253"/>
      <c r="H3877" s="254" t="s">
        <v>1</v>
      </c>
      <c r="I3877" s="256"/>
      <c r="J3877" s="253"/>
      <c r="K3877" s="253"/>
      <c r="L3877" s="257"/>
      <c r="M3877" s="258"/>
      <c r="N3877" s="259"/>
      <c r="O3877" s="259"/>
      <c r="P3877" s="259"/>
      <c r="Q3877" s="259"/>
      <c r="R3877" s="259"/>
      <c r="S3877" s="259"/>
      <c r="T3877" s="260"/>
      <c r="U3877" s="13"/>
      <c r="V3877" s="13"/>
      <c r="W3877" s="13"/>
      <c r="X3877" s="13"/>
      <c r="Y3877" s="13"/>
      <c r="Z3877" s="13"/>
      <c r="AA3877" s="13"/>
      <c r="AB3877" s="13"/>
      <c r="AC3877" s="13"/>
      <c r="AD3877" s="13"/>
      <c r="AE3877" s="13"/>
      <c r="AT3877" s="261" t="s">
        <v>364</v>
      </c>
      <c r="AU3877" s="261" t="s">
        <v>90</v>
      </c>
      <c r="AV3877" s="13" t="s">
        <v>88</v>
      </c>
      <c r="AW3877" s="13" t="s">
        <v>36</v>
      </c>
      <c r="AX3877" s="13" t="s">
        <v>81</v>
      </c>
      <c r="AY3877" s="261" t="s">
        <v>215</v>
      </c>
    </row>
    <row r="3878" s="14" customFormat="1">
      <c r="A3878" s="14"/>
      <c r="B3878" s="262"/>
      <c r="C3878" s="263"/>
      <c r="D3878" s="233" t="s">
        <v>364</v>
      </c>
      <c r="E3878" s="264" t="s">
        <v>1</v>
      </c>
      <c r="F3878" s="265" t="s">
        <v>1946</v>
      </c>
      <c r="G3878" s="263"/>
      <c r="H3878" s="266">
        <v>7.5999999999999996</v>
      </c>
      <c r="I3878" s="267"/>
      <c r="J3878" s="263"/>
      <c r="K3878" s="263"/>
      <c r="L3878" s="268"/>
      <c r="M3878" s="269"/>
      <c r="N3878" s="270"/>
      <c r="O3878" s="270"/>
      <c r="P3878" s="270"/>
      <c r="Q3878" s="270"/>
      <c r="R3878" s="270"/>
      <c r="S3878" s="270"/>
      <c r="T3878" s="271"/>
      <c r="U3878" s="14"/>
      <c r="V3878" s="14"/>
      <c r="W3878" s="14"/>
      <c r="X3878" s="14"/>
      <c r="Y3878" s="14"/>
      <c r="Z3878" s="14"/>
      <c r="AA3878" s="14"/>
      <c r="AB3878" s="14"/>
      <c r="AC3878" s="14"/>
      <c r="AD3878" s="14"/>
      <c r="AE3878" s="14"/>
      <c r="AT3878" s="272" t="s">
        <v>364</v>
      </c>
      <c r="AU3878" s="272" t="s">
        <v>90</v>
      </c>
      <c r="AV3878" s="14" t="s">
        <v>90</v>
      </c>
      <c r="AW3878" s="14" t="s">
        <v>36</v>
      </c>
      <c r="AX3878" s="14" t="s">
        <v>81</v>
      </c>
      <c r="AY3878" s="272" t="s">
        <v>215</v>
      </c>
    </row>
    <row r="3879" s="14" customFormat="1">
      <c r="A3879" s="14"/>
      <c r="B3879" s="262"/>
      <c r="C3879" s="263"/>
      <c r="D3879" s="233" t="s">
        <v>364</v>
      </c>
      <c r="E3879" s="264" t="s">
        <v>1</v>
      </c>
      <c r="F3879" s="265" t="s">
        <v>3743</v>
      </c>
      <c r="G3879" s="263"/>
      <c r="H3879" s="266">
        <v>-0.59999999999999998</v>
      </c>
      <c r="I3879" s="267"/>
      <c r="J3879" s="263"/>
      <c r="K3879" s="263"/>
      <c r="L3879" s="268"/>
      <c r="M3879" s="269"/>
      <c r="N3879" s="270"/>
      <c r="O3879" s="270"/>
      <c r="P3879" s="270"/>
      <c r="Q3879" s="270"/>
      <c r="R3879" s="270"/>
      <c r="S3879" s="270"/>
      <c r="T3879" s="271"/>
      <c r="U3879" s="14"/>
      <c r="V3879" s="14"/>
      <c r="W3879" s="14"/>
      <c r="X3879" s="14"/>
      <c r="Y3879" s="14"/>
      <c r="Z3879" s="14"/>
      <c r="AA3879" s="14"/>
      <c r="AB3879" s="14"/>
      <c r="AC3879" s="14"/>
      <c r="AD3879" s="14"/>
      <c r="AE3879" s="14"/>
      <c r="AT3879" s="272" t="s">
        <v>364</v>
      </c>
      <c r="AU3879" s="272" t="s">
        <v>90</v>
      </c>
      <c r="AV3879" s="14" t="s">
        <v>90</v>
      </c>
      <c r="AW3879" s="14" t="s">
        <v>36</v>
      </c>
      <c r="AX3879" s="14" t="s">
        <v>81</v>
      </c>
      <c r="AY3879" s="272" t="s">
        <v>215</v>
      </c>
    </row>
    <row r="3880" s="13" customFormat="1">
      <c r="A3880" s="13"/>
      <c r="B3880" s="252"/>
      <c r="C3880" s="253"/>
      <c r="D3880" s="233" t="s">
        <v>364</v>
      </c>
      <c r="E3880" s="254" t="s">
        <v>1</v>
      </c>
      <c r="F3880" s="255" t="s">
        <v>1510</v>
      </c>
      <c r="G3880" s="253"/>
      <c r="H3880" s="254" t="s">
        <v>1</v>
      </c>
      <c r="I3880" s="256"/>
      <c r="J3880" s="253"/>
      <c r="K3880" s="253"/>
      <c r="L3880" s="257"/>
      <c r="M3880" s="258"/>
      <c r="N3880" s="259"/>
      <c r="O3880" s="259"/>
      <c r="P3880" s="259"/>
      <c r="Q3880" s="259"/>
      <c r="R3880" s="259"/>
      <c r="S3880" s="259"/>
      <c r="T3880" s="260"/>
      <c r="U3880" s="13"/>
      <c r="V3880" s="13"/>
      <c r="W3880" s="13"/>
      <c r="X3880" s="13"/>
      <c r="Y3880" s="13"/>
      <c r="Z3880" s="13"/>
      <c r="AA3880" s="13"/>
      <c r="AB3880" s="13"/>
      <c r="AC3880" s="13"/>
      <c r="AD3880" s="13"/>
      <c r="AE3880" s="13"/>
      <c r="AT3880" s="261" t="s">
        <v>364</v>
      </c>
      <c r="AU3880" s="261" t="s">
        <v>90</v>
      </c>
      <c r="AV3880" s="13" t="s">
        <v>88</v>
      </c>
      <c r="AW3880" s="13" t="s">
        <v>36</v>
      </c>
      <c r="AX3880" s="13" t="s">
        <v>81</v>
      </c>
      <c r="AY3880" s="261" t="s">
        <v>215</v>
      </c>
    </row>
    <row r="3881" s="14" customFormat="1">
      <c r="A3881" s="14"/>
      <c r="B3881" s="262"/>
      <c r="C3881" s="263"/>
      <c r="D3881" s="233" t="s">
        <v>364</v>
      </c>
      <c r="E3881" s="264" t="s">
        <v>1</v>
      </c>
      <c r="F3881" s="265" t="s">
        <v>1947</v>
      </c>
      <c r="G3881" s="263"/>
      <c r="H3881" s="266">
        <v>6.2999999999999998</v>
      </c>
      <c r="I3881" s="267"/>
      <c r="J3881" s="263"/>
      <c r="K3881" s="263"/>
      <c r="L3881" s="268"/>
      <c r="M3881" s="269"/>
      <c r="N3881" s="270"/>
      <c r="O3881" s="270"/>
      <c r="P3881" s="270"/>
      <c r="Q3881" s="270"/>
      <c r="R3881" s="270"/>
      <c r="S3881" s="270"/>
      <c r="T3881" s="271"/>
      <c r="U3881" s="14"/>
      <c r="V3881" s="14"/>
      <c r="W3881" s="14"/>
      <c r="X3881" s="14"/>
      <c r="Y3881" s="14"/>
      <c r="Z3881" s="14"/>
      <c r="AA3881" s="14"/>
      <c r="AB3881" s="14"/>
      <c r="AC3881" s="14"/>
      <c r="AD3881" s="14"/>
      <c r="AE3881" s="14"/>
      <c r="AT3881" s="272" t="s">
        <v>364</v>
      </c>
      <c r="AU3881" s="272" t="s">
        <v>90</v>
      </c>
      <c r="AV3881" s="14" t="s">
        <v>90</v>
      </c>
      <c r="AW3881" s="14" t="s">
        <v>36</v>
      </c>
      <c r="AX3881" s="14" t="s">
        <v>81</v>
      </c>
      <c r="AY3881" s="272" t="s">
        <v>215</v>
      </c>
    </row>
    <row r="3882" s="14" customFormat="1">
      <c r="A3882" s="14"/>
      <c r="B3882" s="262"/>
      <c r="C3882" s="263"/>
      <c r="D3882" s="233" t="s">
        <v>364</v>
      </c>
      <c r="E3882" s="264" t="s">
        <v>1</v>
      </c>
      <c r="F3882" s="265" t="s">
        <v>3744</v>
      </c>
      <c r="G3882" s="263"/>
      <c r="H3882" s="266">
        <v>-0.80000000000000004</v>
      </c>
      <c r="I3882" s="267"/>
      <c r="J3882" s="263"/>
      <c r="K3882" s="263"/>
      <c r="L3882" s="268"/>
      <c r="M3882" s="269"/>
      <c r="N3882" s="270"/>
      <c r="O3882" s="270"/>
      <c r="P3882" s="270"/>
      <c r="Q3882" s="270"/>
      <c r="R3882" s="270"/>
      <c r="S3882" s="270"/>
      <c r="T3882" s="271"/>
      <c r="U3882" s="14"/>
      <c r="V3882" s="14"/>
      <c r="W3882" s="14"/>
      <c r="X3882" s="14"/>
      <c r="Y3882" s="14"/>
      <c r="Z3882" s="14"/>
      <c r="AA3882" s="14"/>
      <c r="AB3882" s="14"/>
      <c r="AC3882" s="14"/>
      <c r="AD3882" s="14"/>
      <c r="AE3882" s="14"/>
      <c r="AT3882" s="272" t="s">
        <v>364</v>
      </c>
      <c r="AU3882" s="272" t="s">
        <v>90</v>
      </c>
      <c r="AV3882" s="14" t="s">
        <v>90</v>
      </c>
      <c r="AW3882" s="14" t="s">
        <v>36</v>
      </c>
      <c r="AX3882" s="14" t="s">
        <v>81</v>
      </c>
      <c r="AY3882" s="272" t="s">
        <v>215</v>
      </c>
    </row>
    <row r="3883" s="16" customFormat="1">
      <c r="A3883" s="16"/>
      <c r="B3883" s="284"/>
      <c r="C3883" s="285"/>
      <c r="D3883" s="233" t="s">
        <v>364</v>
      </c>
      <c r="E3883" s="286" t="s">
        <v>1</v>
      </c>
      <c r="F3883" s="287" t="s">
        <v>403</v>
      </c>
      <c r="G3883" s="285"/>
      <c r="H3883" s="288">
        <v>75.049999999999997</v>
      </c>
      <c r="I3883" s="289"/>
      <c r="J3883" s="285"/>
      <c r="K3883" s="285"/>
      <c r="L3883" s="290"/>
      <c r="M3883" s="291"/>
      <c r="N3883" s="292"/>
      <c r="O3883" s="292"/>
      <c r="P3883" s="292"/>
      <c r="Q3883" s="292"/>
      <c r="R3883" s="292"/>
      <c r="S3883" s="292"/>
      <c r="T3883" s="293"/>
      <c r="U3883" s="16"/>
      <c r="V3883" s="16"/>
      <c r="W3883" s="16"/>
      <c r="X3883" s="16"/>
      <c r="Y3883" s="16"/>
      <c r="Z3883" s="16"/>
      <c r="AA3883" s="16"/>
      <c r="AB3883" s="16"/>
      <c r="AC3883" s="16"/>
      <c r="AD3883" s="16"/>
      <c r="AE3883" s="16"/>
      <c r="AT3883" s="294" t="s">
        <v>364</v>
      </c>
      <c r="AU3883" s="294" t="s">
        <v>90</v>
      </c>
      <c r="AV3883" s="16" t="s">
        <v>227</v>
      </c>
      <c r="AW3883" s="16" t="s">
        <v>36</v>
      </c>
      <c r="AX3883" s="16" t="s">
        <v>81</v>
      </c>
      <c r="AY3883" s="294" t="s">
        <v>215</v>
      </c>
    </row>
    <row r="3884" s="13" customFormat="1">
      <c r="A3884" s="13"/>
      <c r="B3884" s="252"/>
      <c r="C3884" s="253"/>
      <c r="D3884" s="233" t="s">
        <v>364</v>
      </c>
      <c r="E3884" s="254" t="s">
        <v>1</v>
      </c>
      <c r="F3884" s="255" t="s">
        <v>853</v>
      </c>
      <c r="G3884" s="253"/>
      <c r="H3884" s="254" t="s">
        <v>1</v>
      </c>
      <c r="I3884" s="256"/>
      <c r="J3884" s="253"/>
      <c r="K3884" s="253"/>
      <c r="L3884" s="257"/>
      <c r="M3884" s="258"/>
      <c r="N3884" s="259"/>
      <c r="O3884" s="259"/>
      <c r="P3884" s="259"/>
      <c r="Q3884" s="259"/>
      <c r="R3884" s="259"/>
      <c r="S3884" s="259"/>
      <c r="T3884" s="260"/>
      <c r="U3884" s="13"/>
      <c r="V3884" s="13"/>
      <c r="W3884" s="13"/>
      <c r="X3884" s="13"/>
      <c r="Y3884" s="13"/>
      <c r="Z3884" s="13"/>
      <c r="AA3884" s="13"/>
      <c r="AB3884" s="13"/>
      <c r="AC3884" s="13"/>
      <c r="AD3884" s="13"/>
      <c r="AE3884" s="13"/>
      <c r="AT3884" s="261" t="s">
        <v>364</v>
      </c>
      <c r="AU3884" s="261" t="s">
        <v>90</v>
      </c>
      <c r="AV3884" s="13" t="s">
        <v>88</v>
      </c>
      <c r="AW3884" s="13" t="s">
        <v>36</v>
      </c>
      <c r="AX3884" s="13" t="s">
        <v>81</v>
      </c>
      <c r="AY3884" s="261" t="s">
        <v>215</v>
      </c>
    </row>
    <row r="3885" s="13" customFormat="1">
      <c r="A3885" s="13"/>
      <c r="B3885" s="252"/>
      <c r="C3885" s="253"/>
      <c r="D3885" s="233" t="s">
        <v>364</v>
      </c>
      <c r="E3885" s="254" t="s">
        <v>1</v>
      </c>
      <c r="F3885" s="255" t="s">
        <v>1144</v>
      </c>
      <c r="G3885" s="253"/>
      <c r="H3885" s="254" t="s">
        <v>1</v>
      </c>
      <c r="I3885" s="256"/>
      <c r="J3885" s="253"/>
      <c r="K3885" s="253"/>
      <c r="L3885" s="257"/>
      <c r="M3885" s="258"/>
      <c r="N3885" s="259"/>
      <c r="O3885" s="259"/>
      <c r="P3885" s="259"/>
      <c r="Q3885" s="259"/>
      <c r="R3885" s="259"/>
      <c r="S3885" s="259"/>
      <c r="T3885" s="260"/>
      <c r="U3885" s="13"/>
      <c r="V3885" s="13"/>
      <c r="W3885" s="13"/>
      <c r="X3885" s="13"/>
      <c r="Y3885" s="13"/>
      <c r="Z3885" s="13"/>
      <c r="AA3885" s="13"/>
      <c r="AB3885" s="13"/>
      <c r="AC3885" s="13"/>
      <c r="AD3885" s="13"/>
      <c r="AE3885" s="13"/>
      <c r="AT3885" s="261" t="s">
        <v>364</v>
      </c>
      <c r="AU3885" s="261" t="s">
        <v>90</v>
      </c>
      <c r="AV3885" s="13" t="s">
        <v>88</v>
      </c>
      <c r="AW3885" s="13" t="s">
        <v>36</v>
      </c>
      <c r="AX3885" s="13" t="s">
        <v>81</v>
      </c>
      <c r="AY3885" s="261" t="s">
        <v>215</v>
      </c>
    </row>
    <row r="3886" s="14" customFormat="1">
      <c r="A3886" s="14"/>
      <c r="B3886" s="262"/>
      <c r="C3886" s="263"/>
      <c r="D3886" s="233" t="s">
        <v>364</v>
      </c>
      <c r="E3886" s="264" t="s">
        <v>1</v>
      </c>
      <c r="F3886" s="265" t="s">
        <v>1951</v>
      </c>
      <c r="G3886" s="263"/>
      <c r="H3886" s="266">
        <v>10.5</v>
      </c>
      <c r="I3886" s="267"/>
      <c r="J3886" s="263"/>
      <c r="K3886" s="263"/>
      <c r="L3886" s="268"/>
      <c r="M3886" s="269"/>
      <c r="N3886" s="270"/>
      <c r="O3886" s="270"/>
      <c r="P3886" s="270"/>
      <c r="Q3886" s="270"/>
      <c r="R3886" s="270"/>
      <c r="S3886" s="270"/>
      <c r="T3886" s="271"/>
      <c r="U3886" s="14"/>
      <c r="V3886" s="14"/>
      <c r="W3886" s="14"/>
      <c r="X3886" s="14"/>
      <c r="Y3886" s="14"/>
      <c r="Z3886" s="14"/>
      <c r="AA3886" s="14"/>
      <c r="AB3886" s="14"/>
      <c r="AC3886" s="14"/>
      <c r="AD3886" s="14"/>
      <c r="AE3886" s="14"/>
      <c r="AT3886" s="272" t="s">
        <v>364</v>
      </c>
      <c r="AU3886" s="272" t="s">
        <v>90</v>
      </c>
      <c r="AV3886" s="14" t="s">
        <v>90</v>
      </c>
      <c r="AW3886" s="14" t="s">
        <v>36</v>
      </c>
      <c r="AX3886" s="14" t="s">
        <v>81</v>
      </c>
      <c r="AY3886" s="272" t="s">
        <v>215</v>
      </c>
    </row>
    <row r="3887" s="14" customFormat="1">
      <c r="A3887" s="14"/>
      <c r="B3887" s="262"/>
      <c r="C3887" s="263"/>
      <c r="D3887" s="233" t="s">
        <v>364</v>
      </c>
      <c r="E3887" s="264" t="s">
        <v>1</v>
      </c>
      <c r="F3887" s="265" t="s">
        <v>3746</v>
      </c>
      <c r="G3887" s="263"/>
      <c r="H3887" s="266">
        <v>0.65000000000000002</v>
      </c>
      <c r="I3887" s="267"/>
      <c r="J3887" s="263"/>
      <c r="K3887" s="263"/>
      <c r="L3887" s="268"/>
      <c r="M3887" s="269"/>
      <c r="N3887" s="270"/>
      <c r="O3887" s="270"/>
      <c r="P3887" s="270"/>
      <c r="Q3887" s="270"/>
      <c r="R3887" s="270"/>
      <c r="S3887" s="270"/>
      <c r="T3887" s="271"/>
      <c r="U3887" s="14"/>
      <c r="V3887" s="14"/>
      <c r="W3887" s="14"/>
      <c r="X3887" s="14"/>
      <c r="Y3887" s="14"/>
      <c r="Z3887" s="14"/>
      <c r="AA3887" s="14"/>
      <c r="AB3887" s="14"/>
      <c r="AC3887" s="14"/>
      <c r="AD3887" s="14"/>
      <c r="AE3887" s="14"/>
      <c r="AT3887" s="272" t="s">
        <v>364</v>
      </c>
      <c r="AU3887" s="272" t="s">
        <v>90</v>
      </c>
      <c r="AV3887" s="14" t="s">
        <v>90</v>
      </c>
      <c r="AW3887" s="14" t="s">
        <v>36</v>
      </c>
      <c r="AX3887" s="14" t="s">
        <v>81</v>
      </c>
      <c r="AY3887" s="272" t="s">
        <v>215</v>
      </c>
    </row>
    <row r="3888" s="13" customFormat="1">
      <c r="A3888" s="13"/>
      <c r="B3888" s="252"/>
      <c r="C3888" s="253"/>
      <c r="D3888" s="233" t="s">
        <v>364</v>
      </c>
      <c r="E3888" s="254" t="s">
        <v>1</v>
      </c>
      <c r="F3888" s="255" t="s">
        <v>1529</v>
      </c>
      <c r="G3888" s="253"/>
      <c r="H3888" s="254" t="s">
        <v>1</v>
      </c>
      <c r="I3888" s="256"/>
      <c r="J3888" s="253"/>
      <c r="K3888" s="253"/>
      <c r="L3888" s="257"/>
      <c r="M3888" s="258"/>
      <c r="N3888" s="259"/>
      <c r="O3888" s="259"/>
      <c r="P3888" s="259"/>
      <c r="Q3888" s="259"/>
      <c r="R3888" s="259"/>
      <c r="S3888" s="259"/>
      <c r="T3888" s="260"/>
      <c r="U3888" s="13"/>
      <c r="V3888" s="13"/>
      <c r="W3888" s="13"/>
      <c r="X3888" s="13"/>
      <c r="Y3888" s="13"/>
      <c r="Z3888" s="13"/>
      <c r="AA3888" s="13"/>
      <c r="AB3888" s="13"/>
      <c r="AC3888" s="13"/>
      <c r="AD3888" s="13"/>
      <c r="AE3888" s="13"/>
      <c r="AT3888" s="261" t="s">
        <v>364</v>
      </c>
      <c r="AU3888" s="261" t="s">
        <v>90</v>
      </c>
      <c r="AV3888" s="13" t="s">
        <v>88</v>
      </c>
      <c r="AW3888" s="13" t="s">
        <v>36</v>
      </c>
      <c r="AX3888" s="13" t="s">
        <v>81</v>
      </c>
      <c r="AY3888" s="261" t="s">
        <v>215</v>
      </c>
    </row>
    <row r="3889" s="14" customFormat="1">
      <c r="A3889" s="14"/>
      <c r="B3889" s="262"/>
      <c r="C3889" s="263"/>
      <c r="D3889" s="233" t="s">
        <v>364</v>
      </c>
      <c r="E3889" s="264" t="s">
        <v>1</v>
      </c>
      <c r="F3889" s="265" t="s">
        <v>1956</v>
      </c>
      <c r="G3889" s="263"/>
      <c r="H3889" s="266">
        <v>6.9000000000000004</v>
      </c>
      <c r="I3889" s="267"/>
      <c r="J3889" s="263"/>
      <c r="K3889" s="263"/>
      <c r="L3889" s="268"/>
      <c r="M3889" s="269"/>
      <c r="N3889" s="270"/>
      <c r="O3889" s="270"/>
      <c r="P3889" s="270"/>
      <c r="Q3889" s="270"/>
      <c r="R3889" s="270"/>
      <c r="S3889" s="270"/>
      <c r="T3889" s="271"/>
      <c r="U3889" s="14"/>
      <c r="V3889" s="14"/>
      <c r="W3889" s="14"/>
      <c r="X3889" s="14"/>
      <c r="Y3889" s="14"/>
      <c r="Z3889" s="14"/>
      <c r="AA3889" s="14"/>
      <c r="AB3889" s="14"/>
      <c r="AC3889" s="14"/>
      <c r="AD3889" s="14"/>
      <c r="AE3889" s="14"/>
      <c r="AT3889" s="272" t="s">
        <v>364</v>
      </c>
      <c r="AU3889" s="272" t="s">
        <v>90</v>
      </c>
      <c r="AV3889" s="14" t="s">
        <v>90</v>
      </c>
      <c r="AW3889" s="14" t="s">
        <v>36</v>
      </c>
      <c r="AX3889" s="14" t="s">
        <v>81</v>
      </c>
      <c r="AY3889" s="272" t="s">
        <v>215</v>
      </c>
    </row>
    <row r="3890" s="14" customFormat="1">
      <c r="A3890" s="14"/>
      <c r="B3890" s="262"/>
      <c r="C3890" s="263"/>
      <c r="D3890" s="233" t="s">
        <v>364</v>
      </c>
      <c r="E3890" s="264" t="s">
        <v>1</v>
      </c>
      <c r="F3890" s="265" t="s">
        <v>1533</v>
      </c>
      <c r="G3890" s="263"/>
      <c r="H3890" s="266">
        <v>-1.3999999999999999</v>
      </c>
      <c r="I3890" s="267"/>
      <c r="J3890" s="263"/>
      <c r="K3890" s="263"/>
      <c r="L3890" s="268"/>
      <c r="M3890" s="269"/>
      <c r="N3890" s="270"/>
      <c r="O3890" s="270"/>
      <c r="P3890" s="270"/>
      <c r="Q3890" s="270"/>
      <c r="R3890" s="270"/>
      <c r="S3890" s="270"/>
      <c r="T3890" s="271"/>
      <c r="U3890" s="14"/>
      <c r="V3890" s="14"/>
      <c r="W3890" s="14"/>
      <c r="X3890" s="14"/>
      <c r="Y3890" s="14"/>
      <c r="Z3890" s="14"/>
      <c r="AA3890" s="14"/>
      <c r="AB3890" s="14"/>
      <c r="AC3890" s="14"/>
      <c r="AD3890" s="14"/>
      <c r="AE3890" s="14"/>
      <c r="AT3890" s="272" t="s">
        <v>364</v>
      </c>
      <c r="AU3890" s="272" t="s">
        <v>90</v>
      </c>
      <c r="AV3890" s="14" t="s">
        <v>90</v>
      </c>
      <c r="AW3890" s="14" t="s">
        <v>36</v>
      </c>
      <c r="AX3890" s="14" t="s">
        <v>81</v>
      </c>
      <c r="AY3890" s="272" t="s">
        <v>215</v>
      </c>
    </row>
    <row r="3891" s="14" customFormat="1">
      <c r="A3891" s="14"/>
      <c r="B3891" s="262"/>
      <c r="C3891" s="263"/>
      <c r="D3891" s="233" t="s">
        <v>364</v>
      </c>
      <c r="E3891" s="264" t="s">
        <v>1</v>
      </c>
      <c r="F3891" s="265" t="s">
        <v>3625</v>
      </c>
      <c r="G3891" s="263"/>
      <c r="H3891" s="266">
        <v>-0.90000000000000002</v>
      </c>
      <c r="I3891" s="267"/>
      <c r="J3891" s="263"/>
      <c r="K3891" s="263"/>
      <c r="L3891" s="268"/>
      <c r="M3891" s="269"/>
      <c r="N3891" s="270"/>
      <c r="O3891" s="270"/>
      <c r="P3891" s="270"/>
      <c r="Q3891" s="270"/>
      <c r="R3891" s="270"/>
      <c r="S3891" s="270"/>
      <c r="T3891" s="271"/>
      <c r="U3891" s="14"/>
      <c r="V3891" s="14"/>
      <c r="W3891" s="14"/>
      <c r="X3891" s="14"/>
      <c r="Y3891" s="14"/>
      <c r="Z3891" s="14"/>
      <c r="AA3891" s="14"/>
      <c r="AB3891" s="14"/>
      <c r="AC3891" s="14"/>
      <c r="AD3891" s="14"/>
      <c r="AE3891" s="14"/>
      <c r="AT3891" s="272" t="s">
        <v>364</v>
      </c>
      <c r="AU3891" s="272" t="s">
        <v>90</v>
      </c>
      <c r="AV3891" s="14" t="s">
        <v>90</v>
      </c>
      <c r="AW3891" s="14" t="s">
        <v>36</v>
      </c>
      <c r="AX3891" s="14" t="s">
        <v>81</v>
      </c>
      <c r="AY3891" s="272" t="s">
        <v>215</v>
      </c>
    </row>
    <row r="3892" s="13" customFormat="1">
      <c r="A3892" s="13"/>
      <c r="B3892" s="252"/>
      <c r="C3892" s="253"/>
      <c r="D3892" s="233" t="s">
        <v>364</v>
      </c>
      <c r="E3892" s="254" t="s">
        <v>1</v>
      </c>
      <c r="F3892" s="255" t="s">
        <v>1531</v>
      </c>
      <c r="G3892" s="253"/>
      <c r="H3892" s="254" t="s">
        <v>1</v>
      </c>
      <c r="I3892" s="256"/>
      <c r="J3892" s="253"/>
      <c r="K3892" s="253"/>
      <c r="L3892" s="257"/>
      <c r="M3892" s="258"/>
      <c r="N3892" s="259"/>
      <c r="O3892" s="259"/>
      <c r="P3892" s="259"/>
      <c r="Q3892" s="259"/>
      <c r="R3892" s="259"/>
      <c r="S3892" s="259"/>
      <c r="T3892" s="260"/>
      <c r="U3892" s="13"/>
      <c r="V3892" s="13"/>
      <c r="W3892" s="13"/>
      <c r="X3892" s="13"/>
      <c r="Y3892" s="13"/>
      <c r="Z3892" s="13"/>
      <c r="AA3892" s="13"/>
      <c r="AB3892" s="13"/>
      <c r="AC3892" s="13"/>
      <c r="AD3892" s="13"/>
      <c r="AE3892" s="13"/>
      <c r="AT3892" s="261" t="s">
        <v>364</v>
      </c>
      <c r="AU3892" s="261" t="s">
        <v>90</v>
      </c>
      <c r="AV3892" s="13" t="s">
        <v>88</v>
      </c>
      <c r="AW3892" s="13" t="s">
        <v>36</v>
      </c>
      <c r="AX3892" s="13" t="s">
        <v>81</v>
      </c>
      <c r="AY3892" s="261" t="s">
        <v>215</v>
      </c>
    </row>
    <row r="3893" s="14" customFormat="1">
      <c r="A3893" s="14"/>
      <c r="B3893" s="262"/>
      <c r="C3893" s="263"/>
      <c r="D3893" s="233" t="s">
        <v>364</v>
      </c>
      <c r="E3893" s="264" t="s">
        <v>1</v>
      </c>
      <c r="F3893" s="265" t="s">
        <v>1957</v>
      </c>
      <c r="G3893" s="263"/>
      <c r="H3893" s="266">
        <v>5.4000000000000004</v>
      </c>
      <c r="I3893" s="267"/>
      <c r="J3893" s="263"/>
      <c r="K3893" s="263"/>
      <c r="L3893" s="268"/>
      <c r="M3893" s="269"/>
      <c r="N3893" s="270"/>
      <c r="O3893" s="270"/>
      <c r="P3893" s="270"/>
      <c r="Q3893" s="270"/>
      <c r="R3893" s="270"/>
      <c r="S3893" s="270"/>
      <c r="T3893" s="271"/>
      <c r="U3893" s="14"/>
      <c r="V3893" s="14"/>
      <c r="W3893" s="14"/>
      <c r="X3893" s="14"/>
      <c r="Y3893" s="14"/>
      <c r="Z3893" s="14"/>
      <c r="AA3893" s="14"/>
      <c r="AB3893" s="14"/>
      <c r="AC3893" s="14"/>
      <c r="AD3893" s="14"/>
      <c r="AE3893" s="14"/>
      <c r="AT3893" s="272" t="s">
        <v>364</v>
      </c>
      <c r="AU3893" s="272" t="s">
        <v>90</v>
      </c>
      <c r="AV3893" s="14" t="s">
        <v>90</v>
      </c>
      <c r="AW3893" s="14" t="s">
        <v>36</v>
      </c>
      <c r="AX3893" s="14" t="s">
        <v>81</v>
      </c>
      <c r="AY3893" s="272" t="s">
        <v>215</v>
      </c>
    </row>
    <row r="3894" s="14" customFormat="1">
      <c r="A3894" s="14"/>
      <c r="B3894" s="262"/>
      <c r="C3894" s="263"/>
      <c r="D3894" s="233" t="s">
        <v>364</v>
      </c>
      <c r="E3894" s="264" t="s">
        <v>1</v>
      </c>
      <c r="F3894" s="265" t="s">
        <v>3747</v>
      </c>
      <c r="G3894" s="263"/>
      <c r="H3894" s="266">
        <v>0.29999999999999999</v>
      </c>
      <c r="I3894" s="267"/>
      <c r="J3894" s="263"/>
      <c r="K3894" s="263"/>
      <c r="L3894" s="268"/>
      <c r="M3894" s="269"/>
      <c r="N3894" s="270"/>
      <c r="O3894" s="270"/>
      <c r="P3894" s="270"/>
      <c r="Q3894" s="270"/>
      <c r="R3894" s="270"/>
      <c r="S3894" s="270"/>
      <c r="T3894" s="271"/>
      <c r="U3894" s="14"/>
      <c r="V3894" s="14"/>
      <c r="W3894" s="14"/>
      <c r="X3894" s="14"/>
      <c r="Y3894" s="14"/>
      <c r="Z3894" s="14"/>
      <c r="AA3894" s="14"/>
      <c r="AB3894" s="14"/>
      <c r="AC3894" s="14"/>
      <c r="AD3894" s="14"/>
      <c r="AE3894" s="14"/>
      <c r="AT3894" s="272" t="s">
        <v>364</v>
      </c>
      <c r="AU3894" s="272" t="s">
        <v>90</v>
      </c>
      <c r="AV3894" s="14" t="s">
        <v>90</v>
      </c>
      <c r="AW3894" s="14" t="s">
        <v>36</v>
      </c>
      <c r="AX3894" s="14" t="s">
        <v>81</v>
      </c>
      <c r="AY3894" s="272" t="s">
        <v>215</v>
      </c>
    </row>
    <row r="3895" s="13" customFormat="1">
      <c r="A3895" s="13"/>
      <c r="B3895" s="252"/>
      <c r="C3895" s="253"/>
      <c r="D3895" s="233" t="s">
        <v>364</v>
      </c>
      <c r="E3895" s="254" t="s">
        <v>1</v>
      </c>
      <c r="F3895" s="255" t="s">
        <v>1534</v>
      </c>
      <c r="G3895" s="253"/>
      <c r="H3895" s="254" t="s">
        <v>1</v>
      </c>
      <c r="I3895" s="256"/>
      <c r="J3895" s="253"/>
      <c r="K3895" s="253"/>
      <c r="L3895" s="257"/>
      <c r="M3895" s="258"/>
      <c r="N3895" s="259"/>
      <c r="O3895" s="259"/>
      <c r="P3895" s="259"/>
      <c r="Q3895" s="259"/>
      <c r="R3895" s="259"/>
      <c r="S3895" s="259"/>
      <c r="T3895" s="260"/>
      <c r="U3895" s="13"/>
      <c r="V3895" s="13"/>
      <c r="W3895" s="13"/>
      <c r="X3895" s="13"/>
      <c r="Y3895" s="13"/>
      <c r="Z3895" s="13"/>
      <c r="AA3895" s="13"/>
      <c r="AB3895" s="13"/>
      <c r="AC3895" s="13"/>
      <c r="AD3895" s="13"/>
      <c r="AE3895" s="13"/>
      <c r="AT3895" s="261" t="s">
        <v>364</v>
      </c>
      <c r="AU3895" s="261" t="s">
        <v>90</v>
      </c>
      <c r="AV3895" s="13" t="s">
        <v>88</v>
      </c>
      <c r="AW3895" s="13" t="s">
        <v>36</v>
      </c>
      <c r="AX3895" s="13" t="s">
        <v>81</v>
      </c>
      <c r="AY3895" s="261" t="s">
        <v>215</v>
      </c>
    </row>
    <row r="3896" s="14" customFormat="1">
      <c r="A3896" s="14"/>
      <c r="B3896" s="262"/>
      <c r="C3896" s="263"/>
      <c r="D3896" s="233" t="s">
        <v>364</v>
      </c>
      <c r="E3896" s="264" t="s">
        <v>1</v>
      </c>
      <c r="F3896" s="265" t="s">
        <v>1957</v>
      </c>
      <c r="G3896" s="263"/>
      <c r="H3896" s="266">
        <v>5.4000000000000004</v>
      </c>
      <c r="I3896" s="267"/>
      <c r="J3896" s="263"/>
      <c r="K3896" s="263"/>
      <c r="L3896" s="268"/>
      <c r="M3896" s="269"/>
      <c r="N3896" s="270"/>
      <c r="O3896" s="270"/>
      <c r="P3896" s="270"/>
      <c r="Q3896" s="270"/>
      <c r="R3896" s="270"/>
      <c r="S3896" s="270"/>
      <c r="T3896" s="271"/>
      <c r="U3896" s="14"/>
      <c r="V3896" s="14"/>
      <c r="W3896" s="14"/>
      <c r="X3896" s="14"/>
      <c r="Y3896" s="14"/>
      <c r="Z3896" s="14"/>
      <c r="AA3896" s="14"/>
      <c r="AB3896" s="14"/>
      <c r="AC3896" s="14"/>
      <c r="AD3896" s="14"/>
      <c r="AE3896" s="14"/>
      <c r="AT3896" s="272" t="s">
        <v>364</v>
      </c>
      <c r="AU3896" s="272" t="s">
        <v>90</v>
      </c>
      <c r="AV3896" s="14" t="s">
        <v>90</v>
      </c>
      <c r="AW3896" s="14" t="s">
        <v>36</v>
      </c>
      <c r="AX3896" s="14" t="s">
        <v>81</v>
      </c>
      <c r="AY3896" s="272" t="s">
        <v>215</v>
      </c>
    </row>
    <row r="3897" s="14" customFormat="1">
      <c r="A3897" s="14"/>
      <c r="B3897" s="262"/>
      <c r="C3897" s="263"/>
      <c r="D3897" s="233" t="s">
        <v>364</v>
      </c>
      <c r="E3897" s="264" t="s">
        <v>1</v>
      </c>
      <c r="F3897" s="265" t="s">
        <v>3747</v>
      </c>
      <c r="G3897" s="263"/>
      <c r="H3897" s="266">
        <v>0.29999999999999999</v>
      </c>
      <c r="I3897" s="267"/>
      <c r="J3897" s="263"/>
      <c r="K3897" s="263"/>
      <c r="L3897" s="268"/>
      <c r="M3897" s="269"/>
      <c r="N3897" s="270"/>
      <c r="O3897" s="270"/>
      <c r="P3897" s="270"/>
      <c r="Q3897" s="270"/>
      <c r="R3897" s="270"/>
      <c r="S3897" s="270"/>
      <c r="T3897" s="271"/>
      <c r="U3897" s="14"/>
      <c r="V3897" s="14"/>
      <c r="W3897" s="14"/>
      <c r="X3897" s="14"/>
      <c r="Y3897" s="14"/>
      <c r="Z3897" s="14"/>
      <c r="AA3897" s="14"/>
      <c r="AB3897" s="14"/>
      <c r="AC3897" s="14"/>
      <c r="AD3897" s="14"/>
      <c r="AE3897" s="14"/>
      <c r="AT3897" s="272" t="s">
        <v>364</v>
      </c>
      <c r="AU3897" s="272" t="s">
        <v>90</v>
      </c>
      <c r="AV3897" s="14" t="s">
        <v>90</v>
      </c>
      <c r="AW3897" s="14" t="s">
        <v>36</v>
      </c>
      <c r="AX3897" s="14" t="s">
        <v>81</v>
      </c>
      <c r="AY3897" s="272" t="s">
        <v>215</v>
      </c>
    </row>
    <row r="3898" s="13" customFormat="1">
      <c r="A3898" s="13"/>
      <c r="B3898" s="252"/>
      <c r="C3898" s="253"/>
      <c r="D3898" s="233" t="s">
        <v>364</v>
      </c>
      <c r="E3898" s="254" t="s">
        <v>1</v>
      </c>
      <c r="F3898" s="255" t="s">
        <v>1535</v>
      </c>
      <c r="G3898" s="253"/>
      <c r="H3898" s="254" t="s">
        <v>1</v>
      </c>
      <c r="I3898" s="256"/>
      <c r="J3898" s="253"/>
      <c r="K3898" s="253"/>
      <c r="L3898" s="257"/>
      <c r="M3898" s="258"/>
      <c r="N3898" s="259"/>
      <c r="O3898" s="259"/>
      <c r="P3898" s="259"/>
      <c r="Q3898" s="259"/>
      <c r="R3898" s="259"/>
      <c r="S3898" s="259"/>
      <c r="T3898" s="260"/>
      <c r="U3898" s="13"/>
      <c r="V3898" s="13"/>
      <c r="W3898" s="13"/>
      <c r="X3898" s="13"/>
      <c r="Y3898" s="13"/>
      <c r="Z3898" s="13"/>
      <c r="AA3898" s="13"/>
      <c r="AB3898" s="13"/>
      <c r="AC3898" s="13"/>
      <c r="AD3898" s="13"/>
      <c r="AE3898" s="13"/>
      <c r="AT3898" s="261" t="s">
        <v>364</v>
      </c>
      <c r="AU3898" s="261" t="s">
        <v>90</v>
      </c>
      <c r="AV3898" s="13" t="s">
        <v>88</v>
      </c>
      <c r="AW3898" s="13" t="s">
        <v>36</v>
      </c>
      <c r="AX3898" s="13" t="s">
        <v>81</v>
      </c>
      <c r="AY3898" s="261" t="s">
        <v>215</v>
      </c>
    </row>
    <row r="3899" s="14" customFormat="1">
      <c r="A3899" s="14"/>
      <c r="B3899" s="262"/>
      <c r="C3899" s="263"/>
      <c r="D3899" s="233" t="s">
        <v>364</v>
      </c>
      <c r="E3899" s="264" t="s">
        <v>1</v>
      </c>
      <c r="F3899" s="265" t="s">
        <v>1958</v>
      </c>
      <c r="G3899" s="263"/>
      <c r="H3899" s="266">
        <v>9.5999999999999996</v>
      </c>
      <c r="I3899" s="267"/>
      <c r="J3899" s="263"/>
      <c r="K3899" s="263"/>
      <c r="L3899" s="268"/>
      <c r="M3899" s="269"/>
      <c r="N3899" s="270"/>
      <c r="O3899" s="270"/>
      <c r="P3899" s="270"/>
      <c r="Q3899" s="270"/>
      <c r="R3899" s="270"/>
      <c r="S3899" s="270"/>
      <c r="T3899" s="271"/>
      <c r="U3899" s="14"/>
      <c r="V3899" s="14"/>
      <c r="W3899" s="14"/>
      <c r="X3899" s="14"/>
      <c r="Y3899" s="14"/>
      <c r="Z3899" s="14"/>
      <c r="AA3899" s="14"/>
      <c r="AB3899" s="14"/>
      <c r="AC3899" s="14"/>
      <c r="AD3899" s="14"/>
      <c r="AE3899" s="14"/>
      <c r="AT3899" s="272" t="s">
        <v>364</v>
      </c>
      <c r="AU3899" s="272" t="s">
        <v>90</v>
      </c>
      <c r="AV3899" s="14" t="s">
        <v>90</v>
      </c>
      <c r="AW3899" s="14" t="s">
        <v>36</v>
      </c>
      <c r="AX3899" s="14" t="s">
        <v>81</v>
      </c>
      <c r="AY3899" s="272" t="s">
        <v>215</v>
      </c>
    </row>
    <row r="3900" s="14" customFormat="1">
      <c r="A3900" s="14"/>
      <c r="B3900" s="262"/>
      <c r="C3900" s="263"/>
      <c r="D3900" s="233" t="s">
        <v>364</v>
      </c>
      <c r="E3900" s="264" t="s">
        <v>1</v>
      </c>
      <c r="F3900" s="265" t="s">
        <v>3744</v>
      </c>
      <c r="G3900" s="263"/>
      <c r="H3900" s="266">
        <v>-0.80000000000000004</v>
      </c>
      <c r="I3900" s="267"/>
      <c r="J3900" s="263"/>
      <c r="K3900" s="263"/>
      <c r="L3900" s="268"/>
      <c r="M3900" s="269"/>
      <c r="N3900" s="270"/>
      <c r="O3900" s="270"/>
      <c r="P3900" s="270"/>
      <c r="Q3900" s="270"/>
      <c r="R3900" s="270"/>
      <c r="S3900" s="270"/>
      <c r="T3900" s="271"/>
      <c r="U3900" s="14"/>
      <c r="V3900" s="14"/>
      <c r="W3900" s="14"/>
      <c r="X3900" s="14"/>
      <c r="Y3900" s="14"/>
      <c r="Z3900" s="14"/>
      <c r="AA3900" s="14"/>
      <c r="AB3900" s="14"/>
      <c r="AC3900" s="14"/>
      <c r="AD3900" s="14"/>
      <c r="AE3900" s="14"/>
      <c r="AT3900" s="272" t="s">
        <v>364</v>
      </c>
      <c r="AU3900" s="272" t="s">
        <v>90</v>
      </c>
      <c r="AV3900" s="14" t="s">
        <v>90</v>
      </c>
      <c r="AW3900" s="14" t="s">
        <v>36</v>
      </c>
      <c r="AX3900" s="14" t="s">
        <v>81</v>
      </c>
      <c r="AY3900" s="272" t="s">
        <v>215</v>
      </c>
    </row>
    <row r="3901" s="14" customFormat="1">
      <c r="A3901" s="14"/>
      <c r="B3901" s="262"/>
      <c r="C3901" s="263"/>
      <c r="D3901" s="233" t="s">
        <v>364</v>
      </c>
      <c r="E3901" s="264" t="s">
        <v>1</v>
      </c>
      <c r="F3901" s="265" t="s">
        <v>3625</v>
      </c>
      <c r="G3901" s="263"/>
      <c r="H3901" s="266">
        <v>-0.90000000000000002</v>
      </c>
      <c r="I3901" s="267"/>
      <c r="J3901" s="263"/>
      <c r="K3901" s="263"/>
      <c r="L3901" s="268"/>
      <c r="M3901" s="269"/>
      <c r="N3901" s="270"/>
      <c r="O3901" s="270"/>
      <c r="P3901" s="270"/>
      <c r="Q3901" s="270"/>
      <c r="R3901" s="270"/>
      <c r="S3901" s="270"/>
      <c r="T3901" s="271"/>
      <c r="U3901" s="14"/>
      <c r="V3901" s="14"/>
      <c r="W3901" s="14"/>
      <c r="X3901" s="14"/>
      <c r="Y3901" s="14"/>
      <c r="Z3901" s="14"/>
      <c r="AA3901" s="14"/>
      <c r="AB3901" s="14"/>
      <c r="AC3901" s="14"/>
      <c r="AD3901" s="14"/>
      <c r="AE3901" s="14"/>
      <c r="AT3901" s="272" t="s">
        <v>364</v>
      </c>
      <c r="AU3901" s="272" t="s">
        <v>90</v>
      </c>
      <c r="AV3901" s="14" t="s">
        <v>90</v>
      </c>
      <c r="AW3901" s="14" t="s">
        <v>36</v>
      </c>
      <c r="AX3901" s="14" t="s">
        <v>81</v>
      </c>
      <c r="AY3901" s="272" t="s">
        <v>215</v>
      </c>
    </row>
    <row r="3902" s="13" customFormat="1">
      <c r="A3902" s="13"/>
      <c r="B3902" s="252"/>
      <c r="C3902" s="253"/>
      <c r="D3902" s="233" t="s">
        <v>364</v>
      </c>
      <c r="E3902" s="254" t="s">
        <v>1</v>
      </c>
      <c r="F3902" s="255" t="s">
        <v>1148</v>
      </c>
      <c r="G3902" s="253"/>
      <c r="H3902" s="254" t="s">
        <v>1</v>
      </c>
      <c r="I3902" s="256"/>
      <c r="J3902" s="253"/>
      <c r="K3902" s="253"/>
      <c r="L3902" s="257"/>
      <c r="M3902" s="258"/>
      <c r="N3902" s="259"/>
      <c r="O3902" s="259"/>
      <c r="P3902" s="259"/>
      <c r="Q3902" s="259"/>
      <c r="R3902" s="259"/>
      <c r="S3902" s="259"/>
      <c r="T3902" s="260"/>
      <c r="U3902" s="13"/>
      <c r="V3902" s="13"/>
      <c r="W3902" s="13"/>
      <c r="X3902" s="13"/>
      <c r="Y3902" s="13"/>
      <c r="Z3902" s="13"/>
      <c r="AA3902" s="13"/>
      <c r="AB3902" s="13"/>
      <c r="AC3902" s="13"/>
      <c r="AD3902" s="13"/>
      <c r="AE3902" s="13"/>
      <c r="AT3902" s="261" t="s">
        <v>364</v>
      </c>
      <c r="AU3902" s="261" t="s">
        <v>90</v>
      </c>
      <c r="AV3902" s="13" t="s">
        <v>88</v>
      </c>
      <c r="AW3902" s="13" t="s">
        <v>36</v>
      </c>
      <c r="AX3902" s="13" t="s">
        <v>81</v>
      </c>
      <c r="AY3902" s="261" t="s">
        <v>215</v>
      </c>
    </row>
    <row r="3903" s="14" customFormat="1">
      <c r="A3903" s="14"/>
      <c r="B3903" s="262"/>
      <c r="C3903" s="263"/>
      <c r="D3903" s="233" t="s">
        <v>364</v>
      </c>
      <c r="E3903" s="264" t="s">
        <v>1</v>
      </c>
      <c r="F3903" s="265" t="s">
        <v>3748</v>
      </c>
      <c r="G3903" s="263"/>
      <c r="H3903" s="266">
        <v>10.1</v>
      </c>
      <c r="I3903" s="267"/>
      <c r="J3903" s="263"/>
      <c r="K3903" s="263"/>
      <c r="L3903" s="268"/>
      <c r="M3903" s="269"/>
      <c r="N3903" s="270"/>
      <c r="O3903" s="270"/>
      <c r="P3903" s="270"/>
      <c r="Q3903" s="270"/>
      <c r="R3903" s="270"/>
      <c r="S3903" s="270"/>
      <c r="T3903" s="271"/>
      <c r="U3903" s="14"/>
      <c r="V3903" s="14"/>
      <c r="W3903" s="14"/>
      <c r="X3903" s="14"/>
      <c r="Y3903" s="14"/>
      <c r="Z3903" s="14"/>
      <c r="AA3903" s="14"/>
      <c r="AB3903" s="14"/>
      <c r="AC3903" s="14"/>
      <c r="AD3903" s="14"/>
      <c r="AE3903" s="14"/>
      <c r="AT3903" s="272" t="s">
        <v>364</v>
      </c>
      <c r="AU3903" s="272" t="s">
        <v>90</v>
      </c>
      <c r="AV3903" s="14" t="s">
        <v>90</v>
      </c>
      <c r="AW3903" s="14" t="s">
        <v>36</v>
      </c>
      <c r="AX3903" s="14" t="s">
        <v>81</v>
      </c>
      <c r="AY3903" s="272" t="s">
        <v>215</v>
      </c>
    </row>
    <row r="3904" s="14" customFormat="1">
      <c r="A3904" s="14"/>
      <c r="B3904" s="262"/>
      <c r="C3904" s="263"/>
      <c r="D3904" s="233" t="s">
        <v>364</v>
      </c>
      <c r="E3904" s="264" t="s">
        <v>1</v>
      </c>
      <c r="F3904" s="265" t="s">
        <v>1533</v>
      </c>
      <c r="G3904" s="263"/>
      <c r="H3904" s="266">
        <v>-1.3999999999999999</v>
      </c>
      <c r="I3904" s="267"/>
      <c r="J3904" s="263"/>
      <c r="K3904" s="263"/>
      <c r="L3904" s="268"/>
      <c r="M3904" s="269"/>
      <c r="N3904" s="270"/>
      <c r="O3904" s="270"/>
      <c r="P3904" s="270"/>
      <c r="Q3904" s="270"/>
      <c r="R3904" s="270"/>
      <c r="S3904" s="270"/>
      <c r="T3904" s="271"/>
      <c r="U3904" s="14"/>
      <c r="V3904" s="14"/>
      <c r="W3904" s="14"/>
      <c r="X3904" s="14"/>
      <c r="Y3904" s="14"/>
      <c r="Z3904" s="14"/>
      <c r="AA3904" s="14"/>
      <c r="AB3904" s="14"/>
      <c r="AC3904" s="14"/>
      <c r="AD3904" s="14"/>
      <c r="AE3904" s="14"/>
      <c r="AT3904" s="272" t="s">
        <v>364</v>
      </c>
      <c r="AU3904" s="272" t="s">
        <v>90</v>
      </c>
      <c r="AV3904" s="14" t="s">
        <v>90</v>
      </c>
      <c r="AW3904" s="14" t="s">
        <v>36</v>
      </c>
      <c r="AX3904" s="14" t="s">
        <v>81</v>
      </c>
      <c r="AY3904" s="272" t="s">
        <v>215</v>
      </c>
    </row>
    <row r="3905" s="14" customFormat="1">
      <c r="A3905" s="14"/>
      <c r="B3905" s="262"/>
      <c r="C3905" s="263"/>
      <c r="D3905" s="233" t="s">
        <v>364</v>
      </c>
      <c r="E3905" s="264" t="s">
        <v>1</v>
      </c>
      <c r="F3905" s="265" t="s">
        <v>3745</v>
      </c>
      <c r="G3905" s="263"/>
      <c r="H3905" s="266">
        <v>1.2</v>
      </c>
      <c r="I3905" s="267"/>
      <c r="J3905" s="263"/>
      <c r="K3905" s="263"/>
      <c r="L3905" s="268"/>
      <c r="M3905" s="269"/>
      <c r="N3905" s="270"/>
      <c r="O3905" s="270"/>
      <c r="P3905" s="270"/>
      <c r="Q3905" s="270"/>
      <c r="R3905" s="270"/>
      <c r="S3905" s="270"/>
      <c r="T3905" s="271"/>
      <c r="U3905" s="14"/>
      <c r="V3905" s="14"/>
      <c r="W3905" s="14"/>
      <c r="X3905" s="14"/>
      <c r="Y3905" s="14"/>
      <c r="Z3905" s="14"/>
      <c r="AA3905" s="14"/>
      <c r="AB3905" s="14"/>
      <c r="AC3905" s="14"/>
      <c r="AD3905" s="14"/>
      <c r="AE3905" s="14"/>
      <c r="AT3905" s="272" t="s">
        <v>364</v>
      </c>
      <c r="AU3905" s="272" t="s">
        <v>90</v>
      </c>
      <c r="AV3905" s="14" t="s">
        <v>90</v>
      </c>
      <c r="AW3905" s="14" t="s">
        <v>36</v>
      </c>
      <c r="AX3905" s="14" t="s">
        <v>81</v>
      </c>
      <c r="AY3905" s="272" t="s">
        <v>215</v>
      </c>
    </row>
    <row r="3906" s="13" customFormat="1">
      <c r="A3906" s="13"/>
      <c r="B3906" s="252"/>
      <c r="C3906" s="253"/>
      <c r="D3906" s="233" t="s">
        <v>364</v>
      </c>
      <c r="E3906" s="254" t="s">
        <v>1</v>
      </c>
      <c r="F3906" s="255" t="s">
        <v>1538</v>
      </c>
      <c r="G3906" s="253"/>
      <c r="H3906" s="254" t="s">
        <v>1</v>
      </c>
      <c r="I3906" s="256"/>
      <c r="J3906" s="253"/>
      <c r="K3906" s="253"/>
      <c r="L3906" s="257"/>
      <c r="M3906" s="258"/>
      <c r="N3906" s="259"/>
      <c r="O3906" s="259"/>
      <c r="P3906" s="259"/>
      <c r="Q3906" s="259"/>
      <c r="R3906" s="259"/>
      <c r="S3906" s="259"/>
      <c r="T3906" s="260"/>
      <c r="U3906" s="13"/>
      <c r="V3906" s="13"/>
      <c r="W3906" s="13"/>
      <c r="X3906" s="13"/>
      <c r="Y3906" s="13"/>
      <c r="Z3906" s="13"/>
      <c r="AA3906" s="13"/>
      <c r="AB3906" s="13"/>
      <c r="AC3906" s="13"/>
      <c r="AD3906" s="13"/>
      <c r="AE3906" s="13"/>
      <c r="AT3906" s="261" t="s">
        <v>364</v>
      </c>
      <c r="AU3906" s="261" t="s">
        <v>90</v>
      </c>
      <c r="AV3906" s="13" t="s">
        <v>88</v>
      </c>
      <c r="AW3906" s="13" t="s">
        <v>36</v>
      </c>
      <c r="AX3906" s="13" t="s">
        <v>81</v>
      </c>
      <c r="AY3906" s="261" t="s">
        <v>215</v>
      </c>
    </row>
    <row r="3907" s="14" customFormat="1">
      <c r="A3907" s="14"/>
      <c r="B3907" s="262"/>
      <c r="C3907" s="263"/>
      <c r="D3907" s="233" t="s">
        <v>364</v>
      </c>
      <c r="E3907" s="264" t="s">
        <v>1</v>
      </c>
      <c r="F3907" s="265" t="s">
        <v>1960</v>
      </c>
      <c r="G3907" s="263"/>
      <c r="H3907" s="266">
        <v>5.2000000000000002</v>
      </c>
      <c r="I3907" s="267"/>
      <c r="J3907" s="263"/>
      <c r="K3907" s="263"/>
      <c r="L3907" s="268"/>
      <c r="M3907" s="269"/>
      <c r="N3907" s="270"/>
      <c r="O3907" s="270"/>
      <c r="P3907" s="270"/>
      <c r="Q3907" s="270"/>
      <c r="R3907" s="270"/>
      <c r="S3907" s="270"/>
      <c r="T3907" s="271"/>
      <c r="U3907" s="14"/>
      <c r="V3907" s="14"/>
      <c r="W3907" s="14"/>
      <c r="X3907" s="14"/>
      <c r="Y3907" s="14"/>
      <c r="Z3907" s="14"/>
      <c r="AA3907" s="14"/>
      <c r="AB3907" s="14"/>
      <c r="AC3907" s="14"/>
      <c r="AD3907" s="14"/>
      <c r="AE3907" s="14"/>
      <c r="AT3907" s="272" t="s">
        <v>364</v>
      </c>
      <c r="AU3907" s="272" t="s">
        <v>90</v>
      </c>
      <c r="AV3907" s="14" t="s">
        <v>90</v>
      </c>
      <c r="AW3907" s="14" t="s">
        <v>36</v>
      </c>
      <c r="AX3907" s="14" t="s">
        <v>81</v>
      </c>
      <c r="AY3907" s="272" t="s">
        <v>215</v>
      </c>
    </row>
    <row r="3908" s="14" customFormat="1">
      <c r="A3908" s="14"/>
      <c r="B3908" s="262"/>
      <c r="C3908" s="263"/>
      <c r="D3908" s="233" t="s">
        <v>364</v>
      </c>
      <c r="E3908" s="264" t="s">
        <v>1</v>
      </c>
      <c r="F3908" s="265" t="s">
        <v>3749</v>
      </c>
      <c r="G3908" s="263"/>
      <c r="H3908" s="266">
        <v>0.20000000000000001</v>
      </c>
      <c r="I3908" s="267"/>
      <c r="J3908" s="263"/>
      <c r="K3908" s="263"/>
      <c r="L3908" s="268"/>
      <c r="M3908" s="269"/>
      <c r="N3908" s="270"/>
      <c r="O3908" s="270"/>
      <c r="P3908" s="270"/>
      <c r="Q3908" s="270"/>
      <c r="R3908" s="270"/>
      <c r="S3908" s="270"/>
      <c r="T3908" s="271"/>
      <c r="U3908" s="14"/>
      <c r="V3908" s="14"/>
      <c r="W3908" s="14"/>
      <c r="X3908" s="14"/>
      <c r="Y3908" s="14"/>
      <c r="Z3908" s="14"/>
      <c r="AA3908" s="14"/>
      <c r="AB3908" s="14"/>
      <c r="AC3908" s="14"/>
      <c r="AD3908" s="14"/>
      <c r="AE3908" s="14"/>
      <c r="AT3908" s="272" t="s">
        <v>364</v>
      </c>
      <c r="AU3908" s="272" t="s">
        <v>90</v>
      </c>
      <c r="AV3908" s="14" t="s">
        <v>90</v>
      </c>
      <c r="AW3908" s="14" t="s">
        <v>36</v>
      </c>
      <c r="AX3908" s="14" t="s">
        <v>81</v>
      </c>
      <c r="AY3908" s="272" t="s">
        <v>215</v>
      </c>
    </row>
    <row r="3909" s="13" customFormat="1">
      <c r="A3909" s="13"/>
      <c r="B3909" s="252"/>
      <c r="C3909" s="253"/>
      <c r="D3909" s="233" t="s">
        <v>364</v>
      </c>
      <c r="E3909" s="254" t="s">
        <v>1</v>
      </c>
      <c r="F3909" s="255" t="s">
        <v>1540</v>
      </c>
      <c r="G3909" s="253"/>
      <c r="H3909" s="254" t="s">
        <v>1</v>
      </c>
      <c r="I3909" s="256"/>
      <c r="J3909" s="253"/>
      <c r="K3909" s="253"/>
      <c r="L3909" s="257"/>
      <c r="M3909" s="258"/>
      <c r="N3909" s="259"/>
      <c r="O3909" s="259"/>
      <c r="P3909" s="259"/>
      <c r="Q3909" s="259"/>
      <c r="R3909" s="259"/>
      <c r="S3909" s="259"/>
      <c r="T3909" s="260"/>
      <c r="U3909" s="13"/>
      <c r="V3909" s="13"/>
      <c r="W3909" s="13"/>
      <c r="X3909" s="13"/>
      <c r="Y3909" s="13"/>
      <c r="Z3909" s="13"/>
      <c r="AA3909" s="13"/>
      <c r="AB3909" s="13"/>
      <c r="AC3909" s="13"/>
      <c r="AD3909" s="13"/>
      <c r="AE3909" s="13"/>
      <c r="AT3909" s="261" t="s">
        <v>364</v>
      </c>
      <c r="AU3909" s="261" t="s">
        <v>90</v>
      </c>
      <c r="AV3909" s="13" t="s">
        <v>88</v>
      </c>
      <c r="AW3909" s="13" t="s">
        <v>36</v>
      </c>
      <c r="AX3909" s="13" t="s">
        <v>81</v>
      </c>
      <c r="AY3909" s="261" t="s">
        <v>215</v>
      </c>
    </row>
    <row r="3910" s="14" customFormat="1">
      <c r="A3910" s="14"/>
      <c r="B3910" s="262"/>
      <c r="C3910" s="263"/>
      <c r="D3910" s="233" t="s">
        <v>364</v>
      </c>
      <c r="E3910" s="264" t="s">
        <v>1</v>
      </c>
      <c r="F3910" s="265" t="s">
        <v>1960</v>
      </c>
      <c r="G3910" s="263"/>
      <c r="H3910" s="266">
        <v>5.2000000000000002</v>
      </c>
      <c r="I3910" s="267"/>
      <c r="J3910" s="263"/>
      <c r="K3910" s="263"/>
      <c r="L3910" s="268"/>
      <c r="M3910" s="269"/>
      <c r="N3910" s="270"/>
      <c r="O3910" s="270"/>
      <c r="P3910" s="270"/>
      <c r="Q3910" s="270"/>
      <c r="R3910" s="270"/>
      <c r="S3910" s="270"/>
      <c r="T3910" s="271"/>
      <c r="U3910" s="14"/>
      <c r="V3910" s="14"/>
      <c r="W3910" s="14"/>
      <c r="X3910" s="14"/>
      <c r="Y3910" s="14"/>
      <c r="Z3910" s="14"/>
      <c r="AA3910" s="14"/>
      <c r="AB3910" s="14"/>
      <c r="AC3910" s="14"/>
      <c r="AD3910" s="14"/>
      <c r="AE3910" s="14"/>
      <c r="AT3910" s="272" t="s">
        <v>364</v>
      </c>
      <c r="AU3910" s="272" t="s">
        <v>90</v>
      </c>
      <c r="AV3910" s="14" t="s">
        <v>90</v>
      </c>
      <c r="AW3910" s="14" t="s">
        <v>36</v>
      </c>
      <c r="AX3910" s="14" t="s">
        <v>81</v>
      </c>
      <c r="AY3910" s="272" t="s">
        <v>215</v>
      </c>
    </row>
    <row r="3911" s="14" customFormat="1">
      <c r="A3911" s="14"/>
      <c r="B3911" s="262"/>
      <c r="C3911" s="263"/>
      <c r="D3911" s="233" t="s">
        <v>364</v>
      </c>
      <c r="E3911" s="264" t="s">
        <v>1</v>
      </c>
      <c r="F3911" s="265" t="s">
        <v>3749</v>
      </c>
      <c r="G3911" s="263"/>
      <c r="H3911" s="266">
        <v>0.20000000000000001</v>
      </c>
      <c r="I3911" s="267"/>
      <c r="J3911" s="263"/>
      <c r="K3911" s="263"/>
      <c r="L3911" s="268"/>
      <c r="M3911" s="269"/>
      <c r="N3911" s="270"/>
      <c r="O3911" s="270"/>
      <c r="P3911" s="270"/>
      <c r="Q3911" s="270"/>
      <c r="R3911" s="270"/>
      <c r="S3911" s="270"/>
      <c r="T3911" s="271"/>
      <c r="U3911" s="14"/>
      <c r="V3911" s="14"/>
      <c r="W3911" s="14"/>
      <c r="X3911" s="14"/>
      <c r="Y3911" s="14"/>
      <c r="Z3911" s="14"/>
      <c r="AA3911" s="14"/>
      <c r="AB3911" s="14"/>
      <c r="AC3911" s="14"/>
      <c r="AD3911" s="14"/>
      <c r="AE3911" s="14"/>
      <c r="AT3911" s="272" t="s">
        <v>364</v>
      </c>
      <c r="AU3911" s="272" t="s">
        <v>90</v>
      </c>
      <c r="AV3911" s="14" t="s">
        <v>90</v>
      </c>
      <c r="AW3911" s="14" t="s">
        <v>36</v>
      </c>
      <c r="AX3911" s="14" t="s">
        <v>81</v>
      </c>
      <c r="AY3911" s="272" t="s">
        <v>215</v>
      </c>
    </row>
    <row r="3912" s="13" customFormat="1">
      <c r="A3912" s="13"/>
      <c r="B3912" s="252"/>
      <c r="C3912" s="253"/>
      <c r="D3912" s="233" t="s">
        <v>364</v>
      </c>
      <c r="E3912" s="254" t="s">
        <v>1</v>
      </c>
      <c r="F3912" s="255" t="s">
        <v>1410</v>
      </c>
      <c r="G3912" s="253"/>
      <c r="H3912" s="254" t="s">
        <v>1</v>
      </c>
      <c r="I3912" s="256"/>
      <c r="J3912" s="253"/>
      <c r="K3912" s="253"/>
      <c r="L3912" s="257"/>
      <c r="M3912" s="258"/>
      <c r="N3912" s="259"/>
      <c r="O3912" s="259"/>
      <c r="P3912" s="259"/>
      <c r="Q3912" s="259"/>
      <c r="R3912" s="259"/>
      <c r="S3912" s="259"/>
      <c r="T3912" s="260"/>
      <c r="U3912" s="13"/>
      <c r="V3912" s="13"/>
      <c r="W3912" s="13"/>
      <c r="X3912" s="13"/>
      <c r="Y3912" s="13"/>
      <c r="Z3912" s="13"/>
      <c r="AA3912" s="13"/>
      <c r="AB3912" s="13"/>
      <c r="AC3912" s="13"/>
      <c r="AD3912" s="13"/>
      <c r="AE3912" s="13"/>
      <c r="AT3912" s="261" t="s">
        <v>364</v>
      </c>
      <c r="AU3912" s="261" t="s">
        <v>90</v>
      </c>
      <c r="AV3912" s="13" t="s">
        <v>88</v>
      </c>
      <c r="AW3912" s="13" t="s">
        <v>36</v>
      </c>
      <c r="AX3912" s="13" t="s">
        <v>81</v>
      </c>
      <c r="AY3912" s="261" t="s">
        <v>215</v>
      </c>
    </row>
    <row r="3913" s="14" customFormat="1">
      <c r="A3913" s="14"/>
      <c r="B3913" s="262"/>
      <c r="C3913" s="263"/>
      <c r="D3913" s="233" t="s">
        <v>364</v>
      </c>
      <c r="E3913" s="264" t="s">
        <v>1</v>
      </c>
      <c r="F3913" s="265" t="s">
        <v>3750</v>
      </c>
      <c r="G3913" s="263"/>
      <c r="H3913" s="266">
        <v>7.9500000000000002</v>
      </c>
      <c r="I3913" s="267"/>
      <c r="J3913" s="263"/>
      <c r="K3913" s="263"/>
      <c r="L3913" s="268"/>
      <c r="M3913" s="269"/>
      <c r="N3913" s="270"/>
      <c r="O3913" s="270"/>
      <c r="P3913" s="270"/>
      <c r="Q3913" s="270"/>
      <c r="R3913" s="270"/>
      <c r="S3913" s="270"/>
      <c r="T3913" s="271"/>
      <c r="U3913" s="14"/>
      <c r="V3913" s="14"/>
      <c r="W3913" s="14"/>
      <c r="X3913" s="14"/>
      <c r="Y3913" s="14"/>
      <c r="Z3913" s="14"/>
      <c r="AA3913" s="14"/>
      <c r="AB3913" s="14"/>
      <c r="AC3913" s="14"/>
      <c r="AD3913" s="14"/>
      <c r="AE3913" s="14"/>
      <c r="AT3913" s="272" t="s">
        <v>364</v>
      </c>
      <c r="AU3913" s="272" t="s">
        <v>90</v>
      </c>
      <c r="AV3913" s="14" t="s">
        <v>90</v>
      </c>
      <c r="AW3913" s="14" t="s">
        <v>36</v>
      </c>
      <c r="AX3913" s="14" t="s">
        <v>81</v>
      </c>
      <c r="AY3913" s="272" t="s">
        <v>215</v>
      </c>
    </row>
    <row r="3914" s="16" customFormat="1">
      <c r="A3914" s="16"/>
      <c r="B3914" s="284"/>
      <c r="C3914" s="285"/>
      <c r="D3914" s="233" t="s">
        <v>364</v>
      </c>
      <c r="E3914" s="286" t="s">
        <v>1</v>
      </c>
      <c r="F3914" s="287" t="s">
        <v>403</v>
      </c>
      <c r="G3914" s="285"/>
      <c r="H3914" s="288">
        <v>63.700000000000003</v>
      </c>
      <c r="I3914" s="289"/>
      <c r="J3914" s="285"/>
      <c r="K3914" s="285"/>
      <c r="L3914" s="290"/>
      <c r="M3914" s="291"/>
      <c r="N3914" s="292"/>
      <c r="O3914" s="292"/>
      <c r="P3914" s="292"/>
      <c r="Q3914" s="292"/>
      <c r="R3914" s="292"/>
      <c r="S3914" s="292"/>
      <c r="T3914" s="293"/>
      <c r="U3914" s="16"/>
      <c r="V3914" s="16"/>
      <c r="W3914" s="16"/>
      <c r="X3914" s="16"/>
      <c r="Y3914" s="16"/>
      <c r="Z3914" s="16"/>
      <c r="AA3914" s="16"/>
      <c r="AB3914" s="16"/>
      <c r="AC3914" s="16"/>
      <c r="AD3914" s="16"/>
      <c r="AE3914" s="16"/>
      <c r="AT3914" s="294" t="s">
        <v>364</v>
      </c>
      <c r="AU3914" s="294" t="s">
        <v>90</v>
      </c>
      <c r="AV3914" s="16" t="s">
        <v>227</v>
      </c>
      <c r="AW3914" s="16" t="s">
        <v>36</v>
      </c>
      <c r="AX3914" s="16" t="s">
        <v>81</v>
      </c>
      <c r="AY3914" s="294" t="s">
        <v>215</v>
      </c>
    </row>
    <row r="3915" s="15" customFormat="1">
      <c r="A3915" s="15"/>
      <c r="B3915" s="273"/>
      <c r="C3915" s="274"/>
      <c r="D3915" s="233" t="s">
        <v>364</v>
      </c>
      <c r="E3915" s="275" t="s">
        <v>1</v>
      </c>
      <c r="F3915" s="276" t="s">
        <v>368</v>
      </c>
      <c r="G3915" s="274"/>
      <c r="H3915" s="277">
        <v>138.75</v>
      </c>
      <c r="I3915" s="278"/>
      <c r="J3915" s="274"/>
      <c r="K3915" s="274"/>
      <c r="L3915" s="279"/>
      <c r="M3915" s="280"/>
      <c r="N3915" s="281"/>
      <c r="O3915" s="281"/>
      <c r="P3915" s="281"/>
      <c r="Q3915" s="281"/>
      <c r="R3915" s="281"/>
      <c r="S3915" s="281"/>
      <c r="T3915" s="282"/>
      <c r="U3915" s="15"/>
      <c r="V3915" s="15"/>
      <c r="W3915" s="15"/>
      <c r="X3915" s="15"/>
      <c r="Y3915" s="15"/>
      <c r="Z3915" s="15"/>
      <c r="AA3915" s="15"/>
      <c r="AB3915" s="15"/>
      <c r="AC3915" s="15"/>
      <c r="AD3915" s="15"/>
      <c r="AE3915" s="15"/>
      <c r="AT3915" s="283" t="s">
        <v>364</v>
      </c>
      <c r="AU3915" s="283" t="s">
        <v>90</v>
      </c>
      <c r="AV3915" s="15" t="s">
        <v>214</v>
      </c>
      <c r="AW3915" s="15" t="s">
        <v>36</v>
      </c>
      <c r="AX3915" s="15" t="s">
        <v>88</v>
      </c>
      <c r="AY3915" s="283" t="s">
        <v>215</v>
      </c>
    </row>
    <row r="3916" s="2" customFormat="1" ht="16.5" customHeight="1">
      <c r="A3916" s="39"/>
      <c r="B3916" s="40"/>
      <c r="C3916" s="295" t="s">
        <v>3751</v>
      </c>
      <c r="D3916" s="295" t="s">
        <v>539</v>
      </c>
      <c r="E3916" s="296" t="s">
        <v>3752</v>
      </c>
      <c r="F3916" s="297" t="s">
        <v>3753</v>
      </c>
      <c r="G3916" s="298" t="s">
        <v>797</v>
      </c>
      <c r="H3916" s="299">
        <v>152.625</v>
      </c>
      <c r="I3916" s="300"/>
      <c r="J3916" s="301">
        <f>ROUND(I3916*H3916,2)</f>
        <v>0</v>
      </c>
      <c r="K3916" s="297" t="s">
        <v>359</v>
      </c>
      <c r="L3916" s="302"/>
      <c r="M3916" s="303" t="s">
        <v>1</v>
      </c>
      <c r="N3916" s="304" t="s">
        <v>46</v>
      </c>
      <c r="O3916" s="92"/>
      <c r="P3916" s="229">
        <f>O3916*H3916</f>
        <v>0</v>
      </c>
      <c r="Q3916" s="229">
        <v>0.00032000000000000003</v>
      </c>
      <c r="R3916" s="229">
        <f>Q3916*H3916</f>
        <v>0.048840000000000001</v>
      </c>
      <c r="S3916" s="229">
        <v>0</v>
      </c>
      <c r="T3916" s="230">
        <f>S3916*H3916</f>
        <v>0</v>
      </c>
      <c r="U3916" s="39"/>
      <c r="V3916" s="39"/>
      <c r="W3916" s="39"/>
      <c r="X3916" s="39"/>
      <c r="Y3916" s="39"/>
      <c r="Z3916" s="39"/>
      <c r="AA3916" s="39"/>
      <c r="AB3916" s="39"/>
      <c r="AC3916" s="39"/>
      <c r="AD3916" s="39"/>
      <c r="AE3916" s="39"/>
      <c r="AR3916" s="231" t="s">
        <v>676</v>
      </c>
      <c r="AT3916" s="231" t="s">
        <v>539</v>
      </c>
      <c r="AU3916" s="231" t="s">
        <v>90</v>
      </c>
      <c r="AY3916" s="18" t="s">
        <v>215</v>
      </c>
      <c r="BE3916" s="232">
        <f>IF(N3916="základní",J3916,0)</f>
        <v>0</v>
      </c>
      <c r="BF3916" s="232">
        <f>IF(N3916="snížená",J3916,0)</f>
        <v>0</v>
      </c>
      <c r="BG3916" s="232">
        <f>IF(N3916="zákl. přenesená",J3916,0)</f>
        <v>0</v>
      </c>
      <c r="BH3916" s="232">
        <f>IF(N3916="sníž. přenesená",J3916,0)</f>
        <v>0</v>
      </c>
      <c r="BI3916" s="232">
        <f>IF(N3916="nulová",J3916,0)</f>
        <v>0</v>
      </c>
      <c r="BJ3916" s="18" t="s">
        <v>88</v>
      </c>
      <c r="BK3916" s="232">
        <f>ROUND(I3916*H3916,2)</f>
        <v>0</v>
      </c>
      <c r="BL3916" s="18" t="s">
        <v>291</v>
      </c>
      <c r="BM3916" s="231" t="s">
        <v>3754</v>
      </c>
    </row>
    <row r="3917" s="2" customFormat="1">
      <c r="A3917" s="39"/>
      <c r="B3917" s="40"/>
      <c r="C3917" s="41"/>
      <c r="D3917" s="233" t="s">
        <v>221</v>
      </c>
      <c r="E3917" s="41"/>
      <c r="F3917" s="234" t="s">
        <v>3753</v>
      </c>
      <c r="G3917" s="41"/>
      <c r="H3917" s="41"/>
      <c r="I3917" s="235"/>
      <c r="J3917" s="41"/>
      <c r="K3917" s="41"/>
      <c r="L3917" s="45"/>
      <c r="M3917" s="236"/>
      <c r="N3917" s="237"/>
      <c r="O3917" s="92"/>
      <c r="P3917" s="92"/>
      <c r="Q3917" s="92"/>
      <c r="R3917" s="92"/>
      <c r="S3917" s="92"/>
      <c r="T3917" s="93"/>
      <c r="U3917" s="39"/>
      <c r="V3917" s="39"/>
      <c r="W3917" s="39"/>
      <c r="X3917" s="39"/>
      <c r="Y3917" s="39"/>
      <c r="Z3917" s="39"/>
      <c r="AA3917" s="39"/>
      <c r="AB3917" s="39"/>
      <c r="AC3917" s="39"/>
      <c r="AD3917" s="39"/>
      <c r="AE3917" s="39"/>
      <c r="AT3917" s="18" t="s">
        <v>221</v>
      </c>
      <c r="AU3917" s="18" t="s">
        <v>90</v>
      </c>
    </row>
    <row r="3918" s="14" customFormat="1">
      <c r="A3918" s="14"/>
      <c r="B3918" s="262"/>
      <c r="C3918" s="263"/>
      <c r="D3918" s="233" t="s">
        <v>364</v>
      </c>
      <c r="E3918" s="264" t="s">
        <v>1</v>
      </c>
      <c r="F3918" s="265" t="s">
        <v>3755</v>
      </c>
      <c r="G3918" s="263"/>
      <c r="H3918" s="266">
        <v>152.625</v>
      </c>
      <c r="I3918" s="267"/>
      <c r="J3918" s="263"/>
      <c r="K3918" s="263"/>
      <c r="L3918" s="268"/>
      <c r="M3918" s="269"/>
      <c r="N3918" s="270"/>
      <c r="O3918" s="270"/>
      <c r="P3918" s="270"/>
      <c r="Q3918" s="270"/>
      <c r="R3918" s="270"/>
      <c r="S3918" s="270"/>
      <c r="T3918" s="271"/>
      <c r="U3918" s="14"/>
      <c r="V3918" s="14"/>
      <c r="W3918" s="14"/>
      <c r="X3918" s="14"/>
      <c r="Y3918" s="14"/>
      <c r="Z3918" s="14"/>
      <c r="AA3918" s="14"/>
      <c r="AB3918" s="14"/>
      <c r="AC3918" s="14"/>
      <c r="AD3918" s="14"/>
      <c r="AE3918" s="14"/>
      <c r="AT3918" s="272" t="s">
        <v>364</v>
      </c>
      <c r="AU3918" s="272" t="s">
        <v>90</v>
      </c>
      <c r="AV3918" s="14" t="s">
        <v>90</v>
      </c>
      <c r="AW3918" s="14" t="s">
        <v>36</v>
      </c>
      <c r="AX3918" s="14" t="s">
        <v>81</v>
      </c>
      <c r="AY3918" s="272" t="s">
        <v>215</v>
      </c>
    </row>
    <row r="3919" s="15" customFormat="1">
      <c r="A3919" s="15"/>
      <c r="B3919" s="273"/>
      <c r="C3919" s="274"/>
      <c r="D3919" s="233" t="s">
        <v>364</v>
      </c>
      <c r="E3919" s="275" t="s">
        <v>1</v>
      </c>
      <c r="F3919" s="276" t="s">
        <v>368</v>
      </c>
      <c r="G3919" s="274"/>
      <c r="H3919" s="277">
        <v>152.625</v>
      </c>
      <c r="I3919" s="278"/>
      <c r="J3919" s="274"/>
      <c r="K3919" s="274"/>
      <c r="L3919" s="279"/>
      <c r="M3919" s="280"/>
      <c r="N3919" s="281"/>
      <c r="O3919" s="281"/>
      <c r="P3919" s="281"/>
      <c r="Q3919" s="281"/>
      <c r="R3919" s="281"/>
      <c r="S3919" s="281"/>
      <c r="T3919" s="282"/>
      <c r="U3919" s="15"/>
      <c r="V3919" s="15"/>
      <c r="W3919" s="15"/>
      <c r="X3919" s="15"/>
      <c r="Y3919" s="15"/>
      <c r="Z3919" s="15"/>
      <c r="AA3919" s="15"/>
      <c r="AB3919" s="15"/>
      <c r="AC3919" s="15"/>
      <c r="AD3919" s="15"/>
      <c r="AE3919" s="15"/>
      <c r="AT3919" s="283" t="s">
        <v>364</v>
      </c>
      <c r="AU3919" s="283" t="s">
        <v>90</v>
      </c>
      <c r="AV3919" s="15" t="s">
        <v>214</v>
      </c>
      <c r="AW3919" s="15" t="s">
        <v>36</v>
      </c>
      <c r="AX3919" s="15" t="s">
        <v>88</v>
      </c>
      <c r="AY3919" s="283" t="s">
        <v>215</v>
      </c>
    </row>
    <row r="3920" s="2" customFormat="1" ht="16.5" customHeight="1">
      <c r="A3920" s="39"/>
      <c r="B3920" s="40"/>
      <c r="C3920" s="220" t="s">
        <v>3756</v>
      </c>
      <c r="D3920" s="220" t="s">
        <v>216</v>
      </c>
      <c r="E3920" s="221" t="s">
        <v>3757</v>
      </c>
      <c r="F3920" s="222" t="s">
        <v>3758</v>
      </c>
      <c r="G3920" s="223" t="s">
        <v>797</v>
      </c>
      <c r="H3920" s="224">
        <v>118.05</v>
      </c>
      <c r="I3920" s="225"/>
      <c r="J3920" s="226">
        <f>ROUND(I3920*H3920,2)</f>
        <v>0</v>
      </c>
      <c r="K3920" s="222" t="s">
        <v>359</v>
      </c>
      <c r="L3920" s="45"/>
      <c r="M3920" s="227" t="s">
        <v>1</v>
      </c>
      <c r="N3920" s="228" t="s">
        <v>46</v>
      </c>
      <c r="O3920" s="92"/>
      <c r="P3920" s="229">
        <f>O3920*H3920</f>
        <v>0</v>
      </c>
      <c r="Q3920" s="229">
        <v>9.0000000000000006E-05</v>
      </c>
      <c r="R3920" s="229">
        <f>Q3920*H3920</f>
        <v>0.0106245</v>
      </c>
      <c r="S3920" s="229">
        <v>0</v>
      </c>
      <c r="T3920" s="230">
        <f>S3920*H3920</f>
        <v>0</v>
      </c>
      <c r="U3920" s="39"/>
      <c r="V3920" s="39"/>
      <c r="W3920" s="39"/>
      <c r="X3920" s="39"/>
      <c r="Y3920" s="39"/>
      <c r="Z3920" s="39"/>
      <c r="AA3920" s="39"/>
      <c r="AB3920" s="39"/>
      <c r="AC3920" s="39"/>
      <c r="AD3920" s="39"/>
      <c r="AE3920" s="39"/>
      <c r="AR3920" s="231" t="s">
        <v>291</v>
      </c>
      <c r="AT3920" s="231" t="s">
        <v>216</v>
      </c>
      <c r="AU3920" s="231" t="s">
        <v>90</v>
      </c>
      <c r="AY3920" s="18" t="s">
        <v>215</v>
      </c>
      <c r="BE3920" s="232">
        <f>IF(N3920="základní",J3920,0)</f>
        <v>0</v>
      </c>
      <c r="BF3920" s="232">
        <f>IF(N3920="snížená",J3920,0)</f>
        <v>0</v>
      </c>
      <c r="BG3920" s="232">
        <f>IF(N3920="zákl. přenesená",J3920,0)</f>
        <v>0</v>
      </c>
      <c r="BH3920" s="232">
        <f>IF(N3920="sníž. přenesená",J3920,0)</f>
        <v>0</v>
      </c>
      <c r="BI3920" s="232">
        <f>IF(N3920="nulová",J3920,0)</f>
        <v>0</v>
      </c>
      <c r="BJ3920" s="18" t="s">
        <v>88</v>
      </c>
      <c r="BK3920" s="232">
        <f>ROUND(I3920*H3920,2)</f>
        <v>0</v>
      </c>
      <c r="BL3920" s="18" t="s">
        <v>291</v>
      </c>
      <c r="BM3920" s="231" t="s">
        <v>3759</v>
      </c>
    </row>
    <row r="3921" s="2" customFormat="1">
      <c r="A3921" s="39"/>
      <c r="B3921" s="40"/>
      <c r="C3921" s="41"/>
      <c r="D3921" s="233" t="s">
        <v>221</v>
      </c>
      <c r="E3921" s="41"/>
      <c r="F3921" s="234" t="s">
        <v>3760</v>
      </c>
      <c r="G3921" s="41"/>
      <c r="H3921" s="41"/>
      <c r="I3921" s="235"/>
      <c r="J3921" s="41"/>
      <c r="K3921" s="41"/>
      <c r="L3921" s="45"/>
      <c r="M3921" s="236"/>
      <c r="N3921" s="237"/>
      <c r="O3921" s="92"/>
      <c r="P3921" s="92"/>
      <c r="Q3921" s="92"/>
      <c r="R3921" s="92"/>
      <c r="S3921" s="92"/>
      <c r="T3921" s="93"/>
      <c r="U3921" s="39"/>
      <c r="V3921" s="39"/>
      <c r="W3921" s="39"/>
      <c r="X3921" s="39"/>
      <c r="Y3921" s="39"/>
      <c r="Z3921" s="39"/>
      <c r="AA3921" s="39"/>
      <c r="AB3921" s="39"/>
      <c r="AC3921" s="39"/>
      <c r="AD3921" s="39"/>
      <c r="AE3921" s="39"/>
      <c r="AT3921" s="18" t="s">
        <v>221</v>
      </c>
      <c r="AU3921" s="18" t="s">
        <v>90</v>
      </c>
    </row>
    <row r="3922" s="2" customFormat="1">
      <c r="A3922" s="39"/>
      <c r="B3922" s="40"/>
      <c r="C3922" s="41"/>
      <c r="D3922" s="250" t="s">
        <v>362</v>
      </c>
      <c r="E3922" s="41"/>
      <c r="F3922" s="251" t="s">
        <v>3761</v>
      </c>
      <c r="G3922" s="41"/>
      <c r="H3922" s="41"/>
      <c r="I3922" s="235"/>
      <c r="J3922" s="41"/>
      <c r="K3922" s="41"/>
      <c r="L3922" s="45"/>
      <c r="M3922" s="236"/>
      <c r="N3922" s="237"/>
      <c r="O3922" s="92"/>
      <c r="P3922" s="92"/>
      <c r="Q3922" s="92"/>
      <c r="R3922" s="92"/>
      <c r="S3922" s="92"/>
      <c r="T3922" s="93"/>
      <c r="U3922" s="39"/>
      <c r="V3922" s="39"/>
      <c r="W3922" s="39"/>
      <c r="X3922" s="39"/>
      <c r="Y3922" s="39"/>
      <c r="Z3922" s="39"/>
      <c r="AA3922" s="39"/>
      <c r="AB3922" s="39"/>
      <c r="AC3922" s="39"/>
      <c r="AD3922" s="39"/>
      <c r="AE3922" s="39"/>
      <c r="AT3922" s="18" t="s">
        <v>362</v>
      </c>
      <c r="AU3922" s="18" t="s">
        <v>90</v>
      </c>
    </row>
    <row r="3923" s="13" customFormat="1">
      <c r="A3923" s="13"/>
      <c r="B3923" s="252"/>
      <c r="C3923" s="253"/>
      <c r="D3923" s="233" t="s">
        <v>364</v>
      </c>
      <c r="E3923" s="254" t="s">
        <v>1</v>
      </c>
      <c r="F3923" s="255" t="s">
        <v>3686</v>
      </c>
      <c r="G3923" s="253"/>
      <c r="H3923" s="254" t="s">
        <v>1</v>
      </c>
      <c r="I3923" s="256"/>
      <c r="J3923" s="253"/>
      <c r="K3923" s="253"/>
      <c r="L3923" s="257"/>
      <c r="M3923" s="258"/>
      <c r="N3923" s="259"/>
      <c r="O3923" s="259"/>
      <c r="P3923" s="259"/>
      <c r="Q3923" s="259"/>
      <c r="R3923" s="259"/>
      <c r="S3923" s="259"/>
      <c r="T3923" s="260"/>
      <c r="U3923" s="13"/>
      <c r="V3923" s="13"/>
      <c r="W3923" s="13"/>
      <c r="X3923" s="13"/>
      <c r="Y3923" s="13"/>
      <c r="Z3923" s="13"/>
      <c r="AA3923" s="13"/>
      <c r="AB3923" s="13"/>
      <c r="AC3923" s="13"/>
      <c r="AD3923" s="13"/>
      <c r="AE3923" s="13"/>
      <c r="AT3923" s="261" t="s">
        <v>364</v>
      </c>
      <c r="AU3923" s="261" t="s">
        <v>90</v>
      </c>
      <c r="AV3923" s="13" t="s">
        <v>88</v>
      </c>
      <c r="AW3923" s="13" t="s">
        <v>36</v>
      </c>
      <c r="AX3923" s="13" t="s">
        <v>81</v>
      </c>
      <c r="AY3923" s="261" t="s">
        <v>215</v>
      </c>
    </row>
    <row r="3924" s="13" customFormat="1">
      <c r="A3924" s="13"/>
      <c r="B3924" s="252"/>
      <c r="C3924" s="253"/>
      <c r="D3924" s="233" t="s">
        <v>364</v>
      </c>
      <c r="E3924" s="254" t="s">
        <v>1</v>
      </c>
      <c r="F3924" s="255" t="s">
        <v>822</v>
      </c>
      <c r="G3924" s="253"/>
      <c r="H3924" s="254" t="s">
        <v>1</v>
      </c>
      <c r="I3924" s="256"/>
      <c r="J3924" s="253"/>
      <c r="K3924" s="253"/>
      <c r="L3924" s="257"/>
      <c r="M3924" s="258"/>
      <c r="N3924" s="259"/>
      <c r="O3924" s="259"/>
      <c r="P3924" s="259"/>
      <c r="Q3924" s="259"/>
      <c r="R3924" s="259"/>
      <c r="S3924" s="259"/>
      <c r="T3924" s="260"/>
      <c r="U3924" s="13"/>
      <c r="V3924" s="13"/>
      <c r="W3924" s="13"/>
      <c r="X3924" s="13"/>
      <c r="Y3924" s="13"/>
      <c r="Z3924" s="13"/>
      <c r="AA3924" s="13"/>
      <c r="AB3924" s="13"/>
      <c r="AC3924" s="13"/>
      <c r="AD3924" s="13"/>
      <c r="AE3924" s="13"/>
      <c r="AT3924" s="261" t="s">
        <v>364</v>
      </c>
      <c r="AU3924" s="261" t="s">
        <v>90</v>
      </c>
      <c r="AV3924" s="13" t="s">
        <v>88</v>
      </c>
      <c r="AW3924" s="13" t="s">
        <v>36</v>
      </c>
      <c r="AX3924" s="13" t="s">
        <v>81</v>
      </c>
      <c r="AY3924" s="261" t="s">
        <v>215</v>
      </c>
    </row>
    <row r="3925" s="13" customFormat="1">
      <c r="A3925" s="13"/>
      <c r="B3925" s="252"/>
      <c r="C3925" s="253"/>
      <c r="D3925" s="233" t="s">
        <v>364</v>
      </c>
      <c r="E3925" s="254" t="s">
        <v>1</v>
      </c>
      <c r="F3925" s="255" t="s">
        <v>1135</v>
      </c>
      <c r="G3925" s="253"/>
      <c r="H3925" s="254" t="s">
        <v>1</v>
      </c>
      <c r="I3925" s="256"/>
      <c r="J3925" s="253"/>
      <c r="K3925" s="253"/>
      <c r="L3925" s="257"/>
      <c r="M3925" s="258"/>
      <c r="N3925" s="259"/>
      <c r="O3925" s="259"/>
      <c r="P3925" s="259"/>
      <c r="Q3925" s="259"/>
      <c r="R3925" s="259"/>
      <c r="S3925" s="259"/>
      <c r="T3925" s="260"/>
      <c r="U3925" s="13"/>
      <c r="V3925" s="13"/>
      <c r="W3925" s="13"/>
      <c r="X3925" s="13"/>
      <c r="Y3925" s="13"/>
      <c r="Z3925" s="13"/>
      <c r="AA3925" s="13"/>
      <c r="AB3925" s="13"/>
      <c r="AC3925" s="13"/>
      <c r="AD3925" s="13"/>
      <c r="AE3925" s="13"/>
      <c r="AT3925" s="261" t="s">
        <v>364</v>
      </c>
      <c r="AU3925" s="261" t="s">
        <v>90</v>
      </c>
      <c r="AV3925" s="13" t="s">
        <v>88</v>
      </c>
      <c r="AW3925" s="13" t="s">
        <v>36</v>
      </c>
      <c r="AX3925" s="13" t="s">
        <v>81</v>
      </c>
      <c r="AY3925" s="261" t="s">
        <v>215</v>
      </c>
    </row>
    <row r="3926" s="14" customFormat="1">
      <c r="A3926" s="14"/>
      <c r="B3926" s="262"/>
      <c r="C3926" s="263"/>
      <c r="D3926" s="233" t="s">
        <v>364</v>
      </c>
      <c r="E3926" s="264" t="s">
        <v>1</v>
      </c>
      <c r="F3926" s="265" t="s">
        <v>1939</v>
      </c>
      <c r="G3926" s="263"/>
      <c r="H3926" s="266">
        <v>17.5</v>
      </c>
      <c r="I3926" s="267"/>
      <c r="J3926" s="263"/>
      <c r="K3926" s="263"/>
      <c r="L3926" s="268"/>
      <c r="M3926" s="269"/>
      <c r="N3926" s="270"/>
      <c r="O3926" s="270"/>
      <c r="P3926" s="270"/>
      <c r="Q3926" s="270"/>
      <c r="R3926" s="270"/>
      <c r="S3926" s="270"/>
      <c r="T3926" s="271"/>
      <c r="U3926" s="14"/>
      <c r="V3926" s="14"/>
      <c r="W3926" s="14"/>
      <c r="X3926" s="14"/>
      <c r="Y3926" s="14"/>
      <c r="Z3926" s="14"/>
      <c r="AA3926" s="14"/>
      <c r="AB3926" s="14"/>
      <c r="AC3926" s="14"/>
      <c r="AD3926" s="14"/>
      <c r="AE3926" s="14"/>
      <c r="AT3926" s="272" t="s">
        <v>364</v>
      </c>
      <c r="AU3926" s="272" t="s">
        <v>90</v>
      </c>
      <c r="AV3926" s="14" t="s">
        <v>90</v>
      </c>
      <c r="AW3926" s="14" t="s">
        <v>36</v>
      </c>
      <c r="AX3926" s="14" t="s">
        <v>81</v>
      </c>
      <c r="AY3926" s="272" t="s">
        <v>215</v>
      </c>
    </row>
    <row r="3927" s="14" customFormat="1">
      <c r="A3927" s="14"/>
      <c r="B3927" s="262"/>
      <c r="C3927" s="263"/>
      <c r="D3927" s="233" t="s">
        <v>364</v>
      </c>
      <c r="E3927" s="264" t="s">
        <v>1</v>
      </c>
      <c r="F3927" s="265" t="s">
        <v>3740</v>
      </c>
      <c r="G3927" s="263"/>
      <c r="H3927" s="266">
        <v>-1.5</v>
      </c>
      <c r="I3927" s="267"/>
      <c r="J3927" s="263"/>
      <c r="K3927" s="263"/>
      <c r="L3927" s="268"/>
      <c r="M3927" s="269"/>
      <c r="N3927" s="270"/>
      <c r="O3927" s="270"/>
      <c r="P3927" s="270"/>
      <c r="Q3927" s="270"/>
      <c r="R3927" s="270"/>
      <c r="S3927" s="270"/>
      <c r="T3927" s="271"/>
      <c r="U3927" s="14"/>
      <c r="V3927" s="14"/>
      <c r="W3927" s="14"/>
      <c r="X3927" s="14"/>
      <c r="Y3927" s="14"/>
      <c r="Z3927" s="14"/>
      <c r="AA3927" s="14"/>
      <c r="AB3927" s="14"/>
      <c r="AC3927" s="14"/>
      <c r="AD3927" s="14"/>
      <c r="AE3927" s="14"/>
      <c r="AT3927" s="272" t="s">
        <v>364</v>
      </c>
      <c r="AU3927" s="272" t="s">
        <v>90</v>
      </c>
      <c r="AV3927" s="14" t="s">
        <v>90</v>
      </c>
      <c r="AW3927" s="14" t="s">
        <v>36</v>
      </c>
      <c r="AX3927" s="14" t="s">
        <v>81</v>
      </c>
      <c r="AY3927" s="272" t="s">
        <v>215</v>
      </c>
    </row>
    <row r="3928" s="13" customFormat="1">
      <c r="A3928" s="13"/>
      <c r="B3928" s="252"/>
      <c r="C3928" s="253"/>
      <c r="D3928" s="233" t="s">
        <v>364</v>
      </c>
      <c r="E3928" s="254" t="s">
        <v>1</v>
      </c>
      <c r="F3928" s="255" t="s">
        <v>1479</v>
      </c>
      <c r="G3928" s="253"/>
      <c r="H3928" s="254" t="s">
        <v>1</v>
      </c>
      <c r="I3928" s="256"/>
      <c r="J3928" s="253"/>
      <c r="K3928" s="253"/>
      <c r="L3928" s="257"/>
      <c r="M3928" s="258"/>
      <c r="N3928" s="259"/>
      <c r="O3928" s="259"/>
      <c r="P3928" s="259"/>
      <c r="Q3928" s="259"/>
      <c r="R3928" s="259"/>
      <c r="S3928" s="259"/>
      <c r="T3928" s="260"/>
      <c r="U3928" s="13"/>
      <c r="V3928" s="13"/>
      <c r="W3928" s="13"/>
      <c r="X3928" s="13"/>
      <c r="Y3928" s="13"/>
      <c r="Z3928" s="13"/>
      <c r="AA3928" s="13"/>
      <c r="AB3928" s="13"/>
      <c r="AC3928" s="13"/>
      <c r="AD3928" s="13"/>
      <c r="AE3928" s="13"/>
      <c r="AT3928" s="261" t="s">
        <v>364</v>
      </c>
      <c r="AU3928" s="261" t="s">
        <v>90</v>
      </c>
      <c r="AV3928" s="13" t="s">
        <v>88</v>
      </c>
      <c r="AW3928" s="13" t="s">
        <v>36</v>
      </c>
      <c r="AX3928" s="13" t="s">
        <v>81</v>
      </c>
      <c r="AY3928" s="261" t="s">
        <v>215</v>
      </c>
    </row>
    <row r="3929" s="14" customFormat="1">
      <c r="A3929" s="14"/>
      <c r="B3929" s="262"/>
      <c r="C3929" s="263"/>
      <c r="D3929" s="233" t="s">
        <v>364</v>
      </c>
      <c r="E3929" s="264" t="s">
        <v>1</v>
      </c>
      <c r="F3929" s="265" t="s">
        <v>3628</v>
      </c>
      <c r="G3929" s="263"/>
      <c r="H3929" s="266">
        <v>13.5</v>
      </c>
      <c r="I3929" s="267"/>
      <c r="J3929" s="263"/>
      <c r="K3929" s="263"/>
      <c r="L3929" s="268"/>
      <c r="M3929" s="269"/>
      <c r="N3929" s="270"/>
      <c r="O3929" s="270"/>
      <c r="P3929" s="270"/>
      <c r="Q3929" s="270"/>
      <c r="R3929" s="270"/>
      <c r="S3929" s="270"/>
      <c r="T3929" s="271"/>
      <c r="U3929" s="14"/>
      <c r="V3929" s="14"/>
      <c r="W3929" s="14"/>
      <c r="X3929" s="14"/>
      <c r="Y3929" s="14"/>
      <c r="Z3929" s="14"/>
      <c r="AA3929" s="14"/>
      <c r="AB3929" s="14"/>
      <c r="AC3929" s="14"/>
      <c r="AD3929" s="14"/>
      <c r="AE3929" s="14"/>
      <c r="AT3929" s="272" t="s">
        <v>364</v>
      </c>
      <c r="AU3929" s="272" t="s">
        <v>90</v>
      </c>
      <c r="AV3929" s="14" t="s">
        <v>90</v>
      </c>
      <c r="AW3929" s="14" t="s">
        <v>36</v>
      </c>
      <c r="AX3929" s="14" t="s">
        <v>81</v>
      </c>
      <c r="AY3929" s="272" t="s">
        <v>215</v>
      </c>
    </row>
    <row r="3930" s="14" customFormat="1">
      <c r="A3930" s="14"/>
      <c r="B3930" s="262"/>
      <c r="C3930" s="263"/>
      <c r="D3930" s="233" t="s">
        <v>364</v>
      </c>
      <c r="E3930" s="264" t="s">
        <v>1</v>
      </c>
      <c r="F3930" s="265" t="s">
        <v>3740</v>
      </c>
      <c r="G3930" s="263"/>
      <c r="H3930" s="266">
        <v>-1.5</v>
      </c>
      <c r="I3930" s="267"/>
      <c r="J3930" s="263"/>
      <c r="K3930" s="263"/>
      <c r="L3930" s="268"/>
      <c r="M3930" s="269"/>
      <c r="N3930" s="270"/>
      <c r="O3930" s="270"/>
      <c r="P3930" s="270"/>
      <c r="Q3930" s="270"/>
      <c r="R3930" s="270"/>
      <c r="S3930" s="270"/>
      <c r="T3930" s="271"/>
      <c r="U3930" s="14"/>
      <c r="V3930" s="14"/>
      <c r="W3930" s="14"/>
      <c r="X3930" s="14"/>
      <c r="Y3930" s="14"/>
      <c r="Z3930" s="14"/>
      <c r="AA3930" s="14"/>
      <c r="AB3930" s="14"/>
      <c r="AC3930" s="14"/>
      <c r="AD3930" s="14"/>
      <c r="AE3930" s="14"/>
      <c r="AT3930" s="272" t="s">
        <v>364</v>
      </c>
      <c r="AU3930" s="272" t="s">
        <v>90</v>
      </c>
      <c r="AV3930" s="14" t="s">
        <v>90</v>
      </c>
      <c r="AW3930" s="14" t="s">
        <v>36</v>
      </c>
      <c r="AX3930" s="14" t="s">
        <v>81</v>
      </c>
      <c r="AY3930" s="272" t="s">
        <v>215</v>
      </c>
    </row>
    <row r="3931" s="13" customFormat="1">
      <c r="A3931" s="13"/>
      <c r="B3931" s="252"/>
      <c r="C3931" s="253"/>
      <c r="D3931" s="233" t="s">
        <v>364</v>
      </c>
      <c r="E3931" s="254" t="s">
        <v>1</v>
      </c>
      <c r="F3931" s="255" t="s">
        <v>1137</v>
      </c>
      <c r="G3931" s="253"/>
      <c r="H3931" s="254" t="s">
        <v>1</v>
      </c>
      <c r="I3931" s="256"/>
      <c r="J3931" s="253"/>
      <c r="K3931" s="253"/>
      <c r="L3931" s="257"/>
      <c r="M3931" s="258"/>
      <c r="N3931" s="259"/>
      <c r="O3931" s="259"/>
      <c r="P3931" s="259"/>
      <c r="Q3931" s="259"/>
      <c r="R3931" s="259"/>
      <c r="S3931" s="259"/>
      <c r="T3931" s="260"/>
      <c r="U3931" s="13"/>
      <c r="V3931" s="13"/>
      <c r="W3931" s="13"/>
      <c r="X3931" s="13"/>
      <c r="Y3931" s="13"/>
      <c r="Z3931" s="13"/>
      <c r="AA3931" s="13"/>
      <c r="AB3931" s="13"/>
      <c r="AC3931" s="13"/>
      <c r="AD3931" s="13"/>
      <c r="AE3931" s="13"/>
      <c r="AT3931" s="261" t="s">
        <v>364</v>
      </c>
      <c r="AU3931" s="261" t="s">
        <v>90</v>
      </c>
      <c r="AV3931" s="13" t="s">
        <v>88</v>
      </c>
      <c r="AW3931" s="13" t="s">
        <v>36</v>
      </c>
      <c r="AX3931" s="13" t="s">
        <v>81</v>
      </c>
      <c r="AY3931" s="261" t="s">
        <v>215</v>
      </c>
    </row>
    <row r="3932" s="14" customFormat="1">
      <c r="A3932" s="14"/>
      <c r="B3932" s="262"/>
      <c r="C3932" s="263"/>
      <c r="D3932" s="233" t="s">
        <v>364</v>
      </c>
      <c r="E3932" s="264" t="s">
        <v>1</v>
      </c>
      <c r="F3932" s="265" t="s">
        <v>1942</v>
      </c>
      <c r="G3932" s="263"/>
      <c r="H3932" s="266">
        <v>7.4000000000000004</v>
      </c>
      <c r="I3932" s="267"/>
      <c r="J3932" s="263"/>
      <c r="K3932" s="263"/>
      <c r="L3932" s="268"/>
      <c r="M3932" s="269"/>
      <c r="N3932" s="270"/>
      <c r="O3932" s="270"/>
      <c r="P3932" s="270"/>
      <c r="Q3932" s="270"/>
      <c r="R3932" s="270"/>
      <c r="S3932" s="270"/>
      <c r="T3932" s="271"/>
      <c r="U3932" s="14"/>
      <c r="V3932" s="14"/>
      <c r="W3932" s="14"/>
      <c r="X3932" s="14"/>
      <c r="Y3932" s="14"/>
      <c r="Z3932" s="14"/>
      <c r="AA3932" s="14"/>
      <c r="AB3932" s="14"/>
      <c r="AC3932" s="14"/>
      <c r="AD3932" s="14"/>
      <c r="AE3932" s="14"/>
      <c r="AT3932" s="272" t="s">
        <v>364</v>
      </c>
      <c r="AU3932" s="272" t="s">
        <v>90</v>
      </c>
      <c r="AV3932" s="14" t="s">
        <v>90</v>
      </c>
      <c r="AW3932" s="14" t="s">
        <v>36</v>
      </c>
      <c r="AX3932" s="14" t="s">
        <v>81</v>
      </c>
      <c r="AY3932" s="272" t="s">
        <v>215</v>
      </c>
    </row>
    <row r="3933" s="14" customFormat="1">
      <c r="A3933" s="14"/>
      <c r="B3933" s="262"/>
      <c r="C3933" s="263"/>
      <c r="D3933" s="233" t="s">
        <v>364</v>
      </c>
      <c r="E3933" s="264" t="s">
        <v>1</v>
      </c>
      <c r="F3933" s="265" t="s">
        <v>3744</v>
      </c>
      <c r="G3933" s="263"/>
      <c r="H3933" s="266">
        <v>-0.80000000000000004</v>
      </c>
      <c r="I3933" s="267"/>
      <c r="J3933" s="263"/>
      <c r="K3933" s="263"/>
      <c r="L3933" s="268"/>
      <c r="M3933" s="269"/>
      <c r="N3933" s="270"/>
      <c r="O3933" s="270"/>
      <c r="P3933" s="270"/>
      <c r="Q3933" s="270"/>
      <c r="R3933" s="270"/>
      <c r="S3933" s="270"/>
      <c r="T3933" s="271"/>
      <c r="U3933" s="14"/>
      <c r="V3933" s="14"/>
      <c r="W3933" s="14"/>
      <c r="X3933" s="14"/>
      <c r="Y3933" s="14"/>
      <c r="Z3933" s="14"/>
      <c r="AA3933" s="14"/>
      <c r="AB3933" s="14"/>
      <c r="AC3933" s="14"/>
      <c r="AD3933" s="14"/>
      <c r="AE3933" s="14"/>
      <c r="AT3933" s="272" t="s">
        <v>364</v>
      </c>
      <c r="AU3933" s="272" t="s">
        <v>90</v>
      </c>
      <c r="AV3933" s="14" t="s">
        <v>90</v>
      </c>
      <c r="AW3933" s="14" t="s">
        <v>36</v>
      </c>
      <c r="AX3933" s="14" t="s">
        <v>81</v>
      </c>
      <c r="AY3933" s="272" t="s">
        <v>215</v>
      </c>
    </row>
    <row r="3934" s="13" customFormat="1">
      <c r="A3934" s="13"/>
      <c r="B3934" s="252"/>
      <c r="C3934" s="253"/>
      <c r="D3934" s="233" t="s">
        <v>364</v>
      </c>
      <c r="E3934" s="254" t="s">
        <v>1</v>
      </c>
      <c r="F3934" s="255" t="s">
        <v>1139</v>
      </c>
      <c r="G3934" s="253"/>
      <c r="H3934" s="254" t="s">
        <v>1</v>
      </c>
      <c r="I3934" s="256"/>
      <c r="J3934" s="253"/>
      <c r="K3934" s="253"/>
      <c r="L3934" s="257"/>
      <c r="M3934" s="258"/>
      <c r="N3934" s="259"/>
      <c r="O3934" s="259"/>
      <c r="P3934" s="259"/>
      <c r="Q3934" s="259"/>
      <c r="R3934" s="259"/>
      <c r="S3934" s="259"/>
      <c r="T3934" s="260"/>
      <c r="U3934" s="13"/>
      <c r="V3934" s="13"/>
      <c r="W3934" s="13"/>
      <c r="X3934" s="13"/>
      <c r="Y3934" s="13"/>
      <c r="Z3934" s="13"/>
      <c r="AA3934" s="13"/>
      <c r="AB3934" s="13"/>
      <c r="AC3934" s="13"/>
      <c r="AD3934" s="13"/>
      <c r="AE3934" s="13"/>
      <c r="AT3934" s="261" t="s">
        <v>364</v>
      </c>
      <c r="AU3934" s="261" t="s">
        <v>90</v>
      </c>
      <c r="AV3934" s="13" t="s">
        <v>88</v>
      </c>
      <c r="AW3934" s="13" t="s">
        <v>36</v>
      </c>
      <c r="AX3934" s="13" t="s">
        <v>81</v>
      </c>
      <c r="AY3934" s="261" t="s">
        <v>215</v>
      </c>
    </row>
    <row r="3935" s="14" customFormat="1">
      <c r="A3935" s="14"/>
      <c r="B3935" s="262"/>
      <c r="C3935" s="263"/>
      <c r="D3935" s="233" t="s">
        <v>364</v>
      </c>
      <c r="E3935" s="264" t="s">
        <v>1</v>
      </c>
      <c r="F3935" s="265" t="s">
        <v>1943</v>
      </c>
      <c r="G3935" s="263"/>
      <c r="H3935" s="266">
        <v>7.5</v>
      </c>
      <c r="I3935" s="267"/>
      <c r="J3935" s="263"/>
      <c r="K3935" s="263"/>
      <c r="L3935" s="268"/>
      <c r="M3935" s="269"/>
      <c r="N3935" s="270"/>
      <c r="O3935" s="270"/>
      <c r="P3935" s="270"/>
      <c r="Q3935" s="270"/>
      <c r="R3935" s="270"/>
      <c r="S3935" s="270"/>
      <c r="T3935" s="271"/>
      <c r="U3935" s="14"/>
      <c r="V3935" s="14"/>
      <c r="W3935" s="14"/>
      <c r="X3935" s="14"/>
      <c r="Y3935" s="14"/>
      <c r="Z3935" s="14"/>
      <c r="AA3935" s="14"/>
      <c r="AB3935" s="14"/>
      <c r="AC3935" s="14"/>
      <c r="AD3935" s="14"/>
      <c r="AE3935" s="14"/>
      <c r="AT3935" s="272" t="s">
        <v>364</v>
      </c>
      <c r="AU3935" s="272" t="s">
        <v>90</v>
      </c>
      <c r="AV3935" s="14" t="s">
        <v>90</v>
      </c>
      <c r="AW3935" s="14" t="s">
        <v>36</v>
      </c>
      <c r="AX3935" s="14" t="s">
        <v>81</v>
      </c>
      <c r="AY3935" s="272" t="s">
        <v>215</v>
      </c>
    </row>
    <row r="3936" s="14" customFormat="1">
      <c r="A3936" s="14"/>
      <c r="B3936" s="262"/>
      <c r="C3936" s="263"/>
      <c r="D3936" s="233" t="s">
        <v>364</v>
      </c>
      <c r="E3936" s="264" t="s">
        <v>1</v>
      </c>
      <c r="F3936" s="265" t="s">
        <v>3762</v>
      </c>
      <c r="G3936" s="263"/>
      <c r="H3936" s="266">
        <v>-2.3999999999999999</v>
      </c>
      <c r="I3936" s="267"/>
      <c r="J3936" s="263"/>
      <c r="K3936" s="263"/>
      <c r="L3936" s="268"/>
      <c r="M3936" s="269"/>
      <c r="N3936" s="270"/>
      <c r="O3936" s="270"/>
      <c r="P3936" s="270"/>
      <c r="Q3936" s="270"/>
      <c r="R3936" s="270"/>
      <c r="S3936" s="270"/>
      <c r="T3936" s="271"/>
      <c r="U3936" s="14"/>
      <c r="V3936" s="14"/>
      <c r="W3936" s="14"/>
      <c r="X3936" s="14"/>
      <c r="Y3936" s="14"/>
      <c r="Z3936" s="14"/>
      <c r="AA3936" s="14"/>
      <c r="AB3936" s="14"/>
      <c r="AC3936" s="14"/>
      <c r="AD3936" s="14"/>
      <c r="AE3936" s="14"/>
      <c r="AT3936" s="272" t="s">
        <v>364</v>
      </c>
      <c r="AU3936" s="272" t="s">
        <v>90</v>
      </c>
      <c r="AV3936" s="14" t="s">
        <v>90</v>
      </c>
      <c r="AW3936" s="14" t="s">
        <v>36</v>
      </c>
      <c r="AX3936" s="14" t="s">
        <v>81</v>
      </c>
      <c r="AY3936" s="272" t="s">
        <v>215</v>
      </c>
    </row>
    <row r="3937" s="13" customFormat="1">
      <c r="A3937" s="13"/>
      <c r="B3937" s="252"/>
      <c r="C3937" s="253"/>
      <c r="D3937" s="233" t="s">
        <v>364</v>
      </c>
      <c r="E3937" s="254" t="s">
        <v>1</v>
      </c>
      <c r="F3937" s="255" t="s">
        <v>1505</v>
      </c>
      <c r="G3937" s="253"/>
      <c r="H3937" s="254" t="s">
        <v>1</v>
      </c>
      <c r="I3937" s="256"/>
      <c r="J3937" s="253"/>
      <c r="K3937" s="253"/>
      <c r="L3937" s="257"/>
      <c r="M3937" s="258"/>
      <c r="N3937" s="259"/>
      <c r="O3937" s="259"/>
      <c r="P3937" s="259"/>
      <c r="Q3937" s="259"/>
      <c r="R3937" s="259"/>
      <c r="S3937" s="259"/>
      <c r="T3937" s="260"/>
      <c r="U3937" s="13"/>
      <c r="V3937" s="13"/>
      <c r="W3937" s="13"/>
      <c r="X3937" s="13"/>
      <c r="Y3937" s="13"/>
      <c r="Z3937" s="13"/>
      <c r="AA3937" s="13"/>
      <c r="AB3937" s="13"/>
      <c r="AC3937" s="13"/>
      <c r="AD3937" s="13"/>
      <c r="AE3937" s="13"/>
      <c r="AT3937" s="261" t="s">
        <v>364</v>
      </c>
      <c r="AU3937" s="261" t="s">
        <v>90</v>
      </c>
      <c r="AV3937" s="13" t="s">
        <v>88</v>
      </c>
      <c r="AW3937" s="13" t="s">
        <v>36</v>
      </c>
      <c r="AX3937" s="13" t="s">
        <v>81</v>
      </c>
      <c r="AY3937" s="261" t="s">
        <v>215</v>
      </c>
    </row>
    <row r="3938" s="14" customFormat="1">
      <c r="A3938" s="14"/>
      <c r="B3938" s="262"/>
      <c r="C3938" s="263"/>
      <c r="D3938" s="233" t="s">
        <v>364</v>
      </c>
      <c r="E3938" s="264" t="s">
        <v>1</v>
      </c>
      <c r="F3938" s="265" t="s">
        <v>1944</v>
      </c>
      <c r="G3938" s="263"/>
      <c r="H3938" s="266">
        <v>6.2000000000000002</v>
      </c>
      <c r="I3938" s="267"/>
      <c r="J3938" s="263"/>
      <c r="K3938" s="263"/>
      <c r="L3938" s="268"/>
      <c r="M3938" s="269"/>
      <c r="N3938" s="270"/>
      <c r="O3938" s="270"/>
      <c r="P3938" s="270"/>
      <c r="Q3938" s="270"/>
      <c r="R3938" s="270"/>
      <c r="S3938" s="270"/>
      <c r="T3938" s="271"/>
      <c r="U3938" s="14"/>
      <c r="V3938" s="14"/>
      <c r="W3938" s="14"/>
      <c r="X3938" s="14"/>
      <c r="Y3938" s="14"/>
      <c r="Z3938" s="14"/>
      <c r="AA3938" s="14"/>
      <c r="AB3938" s="14"/>
      <c r="AC3938" s="14"/>
      <c r="AD3938" s="14"/>
      <c r="AE3938" s="14"/>
      <c r="AT3938" s="272" t="s">
        <v>364</v>
      </c>
      <c r="AU3938" s="272" t="s">
        <v>90</v>
      </c>
      <c r="AV3938" s="14" t="s">
        <v>90</v>
      </c>
      <c r="AW3938" s="14" t="s">
        <v>36</v>
      </c>
      <c r="AX3938" s="14" t="s">
        <v>81</v>
      </c>
      <c r="AY3938" s="272" t="s">
        <v>215</v>
      </c>
    </row>
    <row r="3939" s="14" customFormat="1">
      <c r="A3939" s="14"/>
      <c r="B3939" s="262"/>
      <c r="C3939" s="263"/>
      <c r="D3939" s="233" t="s">
        <v>364</v>
      </c>
      <c r="E3939" s="264" t="s">
        <v>1</v>
      </c>
      <c r="F3939" s="265" t="s">
        <v>3744</v>
      </c>
      <c r="G3939" s="263"/>
      <c r="H3939" s="266">
        <v>-0.80000000000000004</v>
      </c>
      <c r="I3939" s="267"/>
      <c r="J3939" s="263"/>
      <c r="K3939" s="263"/>
      <c r="L3939" s="268"/>
      <c r="M3939" s="269"/>
      <c r="N3939" s="270"/>
      <c r="O3939" s="270"/>
      <c r="P3939" s="270"/>
      <c r="Q3939" s="270"/>
      <c r="R3939" s="270"/>
      <c r="S3939" s="270"/>
      <c r="T3939" s="271"/>
      <c r="U3939" s="14"/>
      <c r="V3939" s="14"/>
      <c r="W3939" s="14"/>
      <c r="X3939" s="14"/>
      <c r="Y3939" s="14"/>
      <c r="Z3939" s="14"/>
      <c r="AA3939" s="14"/>
      <c r="AB3939" s="14"/>
      <c r="AC3939" s="14"/>
      <c r="AD3939" s="14"/>
      <c r="AE3939" s="14"/>
      <c r="AT3939" s="272" t="s">
        <v>364</v>
      </c>
      <c r="AU3939" s="272" t="s">
        <v>90</v>
      </c>
      <c r="AV3939" s="14" t="s">
        <v>90</v>
      </c>
      <c r="AW3939" s="14" t="s">
        <v>36</v>
      </c>
      <c r="AX3939" s="14" t="s">
        <v>81</v>
      </c>
      <c r="AY3939" s="272" t="s">
        <v>215</v>
      </c>
    </row>
    <row r="3940" s="13" customFormat="1">
      <c r="A3940" s="13"/>
      <c r="B3940" s="252"/>
      <c r="C3940" s="253"/>
      <c r="D3940" s="233" t="s">
        <v>364</v>
      </c>
      <c r="E3940" s="254" t="s">
        <v>1</v>
      </c>
      <c r="F3940" s="255" t="s">
        <v>1141</v>
      </c>
      <c r="G3940" s="253"/>
      <c r="H3940" s="254" t="s">
        <v>1</v>
      </c>
      <c r="I3940" s="256"/>
      <c r="J3940" s="253"/>
      <c r="K3940" s="253"/>
      <c r="L3940" s="257"/>
      <c r="M3940" s="258"/>
      <c r="N3940" s="259"/>
      <c r="O3940" s="259"/>
      <c r="P3940" s="259"/>
      <c r="Q3940" s="259"/>
      <c r="R3940" s="259"/>
      <c r="S3940" s="259"/>
      <c r="T3940" s="260"/>
      <c r="U3940" s="13"/>
      <c r="V3940" s="13"/>
      <c r="W3940" s="13"/>
      <c r="X3940" s="13"/>
      <c r="Y3940" s="13"/>
      <c r="Z3940" s="13"/>
      <c r="AA3940" s="13"/>
      <c r="AB3940" s="13"/>
      <c r="AC3940" s="13"/>
      <c r="AD3940" s="13"/>
      <c r="AE3940" s="13"/>
      <c r="AT3940" s="261" t="s">
        <v>364</v>
      </c>
      <c r="AU3940" s="261" t="s">
        <v>90</v>
      </c>
      <c r="AV3940" s="13" t="s">
        <v>88</v>
      </c>
      <c r="AW3940" s="13" t="s">
        <v>36</v>
      </c>
      <c r="AX3940" s="13" t="s">
        <v>81</v>
      </c>
      <c r="AY3940" s="261" t="s">
        <v>215</v>
      </c>
    </row>
    <row r="3941" s="14" customFormat="1">
      <c r="A3941" s="14"/>
      <c r="B3941" s="262"/>
      <c r="C3941" s="263"/>
      <c r="D3941" s="233" t="s">
        <v>364</v>
      </c>
      <c r="E3941" s="264" t="s">
        <v>1</v>
      </c>
      <c r="F3941" s="265" t="s">
        <v>1945</v>
      </c>
      <c r="G3941" s="263"/>
      <c r="H3941" s="266">
        <v>7.5</v>
      </c>
      <c r="I3941" s="267"/>
      <c r="J3941" s="263"/>
      <c r="K3941" s="263"/>
      <c r="L3941" s="268"/>
      <c r="M3941" s="269"/>
      <c r="N3941" s="270"/>
      <c r="O3941" s="270"/>
      <c r="P3941" s="270"/>
      <c r="Q3941" s="270"/>
      <c r="R3941" s="270"/>
      <c r="S3941" s="270"/>
      <c r="T3941" s="271"/>
      <c r="U3941" s="14"/>
      <c r="V3941" s="14"/>
      <c r="W3941" s="14"/>
      <c r="X3941" s="14"/>
      <c r="Y3941" s="14"/>
      <c r="Z3941" s="14"/>
      <c r="AA3941" s="14"/>
      <c r="AB3941" s="14"/>
      <c r="AC3941" s="14"/>
      <c r="AD3941" s="14"/>
      <c r="AE3941" s="14"/>
      <c r="AT3941" s="272" t="s">
        <v>364</v>
      </c>
      <c r="AU3941" s="272" t="s">
        <v>90</v>
      </c>
      <c r="AV3941" s="14" t="s">
        <v>90</v>
      </c>
      <c r="AW3941" s="14" t="s">
        <v>36</v>
      </c>
      <c r="AX3941" s="14" t="s">
        <v>81</v>
      </c>
      <c r="AY3941" s="272" t="s">
        <v>215</v>
      </c>
    </row>
    <row r="3942" s="14" customFormat="1">
      <c r="A3942" s="14"/>
      <c r="B3942" s="262"/>
      <c r="C3942" s="263"/>
      <c r="D3942" s="233" t="s">
        <v>364</v>
      </c>
      <c r="E3942" s="264" t="s">
        <v>1</v>
      </c>
      <c r="F3942" s="265" t="s">
        <v>3744</v>
      </c>
      <c r="G3942" s="263"/>
      <c r="H3942" s="266">
        <v>-0.80000000000000004</v>
      </c>
      <c r="I3942" s="267"/>
      <c r="J3942" s="263"/>
      <c r="K3942" s="263"/>
      <c r="L3942" s="268"/>
      <c r="M3942" s="269"/>
      <c r="N3942" s="270"/>
      <c r="O3942" s="270"/>
      <c r="P3942" s="270"/>
      <c r="Q3942" s="270"/>
      <c r="R3942" s="270"/>
      <c r="S3942" s="270"/>
      <c r="T3942" s="271"/>
      <c r="U3942" s="14"/>
      <c r="V3942" s="14"/>
      <c r="W3942" s="14"/>
      <c r="X3942" s="14"/>
      <c r="Y3942" s="14"/>
      <c r="Z3942" s="14"/>
      <c r="AA3942" s="14"/>
      <c r="AB3942" s="14"/>
      <c r="AC3942" s="14"/>
      <c r="AD3942" s="14"/>
      <c r="AE3942" s="14"/>
      <c r="AT3942" s="272" t="s">
        <v>364</v>
      </c>
      <c r="AU3942" s="272" t="s">
        <v>90</v>
      </c>
      <c r="AV3942" s="14" t="s">
        <v>90</v>
      </c>
      <c r="AW3942" s="14" t="s">
        <v>36</v>
      </c>
      <c r="AX3942" s="14" t="s">
        <v>81</v>
      </c>
      <c r="AY3942" s="272" t="s">
        <v>215</v>
      </c>
    </row>
    <row r="3943" s="13" customFormat="1">
      <c r="A3943" s="13"/>
      <c r="B3943" s="252"/>
      <c r="C3943" s="253"/>
      <c r="D3943" s="233" t="s">
        <v>364</v>
      </c>
      <c r="E3943" s="254" t="s">
        <v>1</v>
      </c>
      <c r="F3943" s="255" t="s">
        <v>1143</v>
      </c>
      <c r="G3943" s="253"/>
      <c r="H3943" s="254" t="s">
        <v>1</v>
      </c>
      <c r="I3943" s="256"/>
      <c r="J3943" s="253"/>
      <c r="K3943" s="253"/>
      <c r="L3943" s="257"/>
      <c r="M3943" s="258"/>
      <c r="N3943" s="259"/>
      <c r="O3943" s="259"/>
      <c r="P3943" s="259"/>
      <c r="Q3943" s="259"/>
      <c r="R3943" s="259"/>
      <c r="S3943" s="259"/>
      <c r="T3943" s="260"/>
      <c r="U3943" s="13"/>
      <c r="V3943" s="13"/>
      <c r="W3943" s="13"/>
      <c r="X3943" s="13"/>
      <c r="Y3943" s="13"/>
      <c r="Z3943" s="13"/>
      <c r="AA3943" s="13"/>
      <c r="AB3943" s="13"/>
      <c r="AC3943" s="13"/>
      <c r="AD3943" s="13"/>
      <c r="AE3943" s="13"/>
      <c r="AT3943" s="261" t="s">
        <v>364</v>
      </c>
      <c r="AU3943" s="261" t="s">
        <v>90</v>
      </c>
      <c r="AV3943" s="13" t="s">
        <v>88</v>
      </c>
      <c r="AW3943" s="13" t="s">
        <v>36</v>
      </c>
      <c r="AX3943" s="13" t="s">
        <v>81</v>
      </c>
      <c r="AY3943" s="261" t="s">
        <v>215</v>
      </c>
    </row>
    <row r="3944" s="14" customFormat="1">
      <c r="A3944" s="14"/>
      <c r="B3944" s="262"/>
      <c r="C3944" s="263"/>
      <c r="D3944" s="233" t="s">
        <v>364</v>
      </c>
      <c r="E3944" s="264" t="s">
        <v>1</v>
      </c>
      <c r="F3944" s="265" t="s">
        <v>1946</v>
      </c>
      <c r="G3944" s="263"/>
      <c r="H3944" s="266">
        <v>7.5999999999999996</v>
      </c>
      <c r="I3944" s="267"/>
      <c r="J3944" s="263"/>
      <c r="K3944" s="263"/>
      <c r="L3944" s="268"/>
      <c r="M3944" s="269"/>
      <c r="N3944" s="270"/>
      <c r="O3944" s="270"/>
      <c r="P3944" s="270"/>
      <c r="Q3944" s="270"/>
      <c r="R3944" s="270"/>
      <c r="S3944" s="270"/>
      <c r="T3944" s="271"/>
      <c r="U3944" s="14"/>
      <c r="V3944" s="14"/>
      <c r="W3944" s="14"/>
      <c r="X3944" s="14"/>
      <c r="Y3944" s="14"/>
      <c r="Z3944" s="14"/>
      <c r="AA3944" s="14"/>
      <c r="AB3944" s="14"/>
      <c r="AC3944" s="14"/>
      <c r="AD3944" s="14"/>
      <c r="AE3944" s="14"/>
      <c r="AT3944" s="272" t="s">
        <v>364</v>
      </c>
      <c r="AU3944" s="272" t="s">
        <v>90</v>
      </c>
      <c r="AV3944" s="14" t="s">
        <v>90</v>
      </c>
      <c r="AW3944" s="14" t="s">
        <v>36</v>
      </c>
      <c r="AX3944" s="14" t="s">
        <v>81</v>
      </c>
      <c r="AY3944" s="272" t="s">
        <v>215</v>
      </c>
    </row>
    <row r="3945" s="14" customFormat="1">
      <c r="A3945" s="14"/>
      <c r="B3945" s="262"/>
      <c r="C3945" s="263"/>
      <c r="D3945" s="233" t="s">
        <v>364</v>
      </c>
      <c r="E3945" s="264" t="s">
        <v>1</v>
      </c>
      <c r="F3945" s="265" t="s">
        <v>3762</v>
      </c>
      <c r="G3945" s="263"/>
      <c r="H3945" s="266">
        <v>-2.3999999999999999</v>
      </c>
      <c r="I3945" s="267"/>
      <c r="J3945" s="263"/>
      <c r="K3945" s="263"/>
      <c r="L3945" s="268"/>
      <c r="M3945" s="269"/>
      <c r="N3945" s="270"/>
      <c r="O3945" s="270"/>
      <c r="P3945" s="270"/>
      <c r="Q3945" s="270"/>
      <c r="R3945" s="270"/>
      <c r="S3945" s="270"/>
      <c r="T3945" s="271"/>
      <c r="U3945" s="14"/>
      <c r="V3945" s="14"/>
      <c r="W3945" s="14"/>
      <c r="X3945" s="14"/>
      <c r="Y3945" s="14"/>
      <c r="Z3945" s="14"/>
      <c r="AA3945" s="14"/>
      <c r="AB3945" s="14"/>
      <c r="AC3945" s="14"/>
      <c r="AD3945" s="14"/>
      <c r="AE3945" s="14"/>
      <c r="AT3945" s="272" t="s">
        <v>364</v>
      </c>
      <c r="AU3945" s="272" t="s">
        <v>90</v>
      </c>
      <c r="AV3945" s="14" t="s">
        <v>90</v>
      </c>
      <c r="AW3945" s="14" t="s">
        <v>36</v>
      </c>
      <c r="AX3945" s="14" t="s">
        <v>81</v>
      </c>
      <c r="AY3945" s="272" t="s">
        <v>215</v>
      </c>
    </row>
    <row r="3946" s="13" customFormat="1">
      <c r="A3946" s="13"/>
      <c r="B3946" s="252"/>
      <c r="C3946" s="253"/>
      <c r="D3946" s="233" t="s">
        <v>364</v>
      </c>
      <c r="E3946" s="254" t="s">
        <v>1</v>
      </c>
      <c r="F3946" s="255" t="s">
        <v>1510</v>
      </c>
      <c r="G3946" s="253"/>
      <c r="H3946" s="254" t="s">
        <v>1</v>
      </c>
      <c r="I3946" s="256"/>
      <c r="J3946" s="253"/>
      <c r="K3946" s="253"/>
      <c r="L3946" s="257"/>
      <c r="M3946" s="258"/>
      <c r="N3946" s="259"/>
      <c r="O3946" s="259"/>
      <c r="P3946" s="259"/>
      <c r="Q3946" s="259"/>
      <c r="R3946" s="259"/>
      <c r="S3946" s="259"/>
      <c r="T3946" s="260"/>
      <c r="U3946" s="13"/>
      <c r="V3946" s="13"/>
      <c r="W3946" s="13"/>
      <c r="X3946" s="13"/>
      <c r="Y3946" s="13"/>
      <c r="Z3946" s="13"/>
      <c r="AA3946" s="13"/>
      <c r="AB3946" s="13"/>
      <c r="AC3946" s="13"/>
      <c r="AD3946" s="13"/>
      <c r="AE3946" s="13"/>
      <c r="AT3946" s="261" t="s">
        <v>364</v>
      </c>
      <c r="AU3946" s="261" t="s">
        <v>90</v>
      </c>
      <c r="AV3946" s="13" t="s">
        <v>88</v>
      </c>
      <c r="AW3946" s="13" t="s">
        <v>36</v>
      </c>
      <c r="AX3946" s="13" t="s">
        <v>81</v>
      </c>
      <c r="AY3946" s="261" t="s">
        <v>215</v>
      </c>
    </row>
    <row r="3947" s="14" customFormat="1">
      <c r="A3947" s="14"/>
      <c r="B3947" s="262"/>
      <c r="C3947" s="263"/>
      <c r="D3947" s="233" t="s">
        <v>364</v>
      </c>
      <c r="E3947" s="264" t="s">
        <v>1</v>
      </c>
      <c r="F3947" s="265" t="s">
        <v>1947</v>
      </c>
      <c r="G3947" s="263"/>
      <c r="H3947" s="266">
        <v>6.2999999999999998</v>
      </c>
      <c r="I3947" s="267"/>
      <c r="J3947" s="263"/>
      <c r="K3947" s="263"/>
      <c r="L3947" s="268"/>
      <c r="M3947" s="269"/>
      <c r="N3947" s="270"/>
      <c r="O3947" s="270"/>
      <c r="P3947" s="270"/>
      <c r="Q3947" s="270"/>
      <c r="R3947" s="270"/>
      <c r="S3947" s="270"/>
      <c r="T3947" s="271"/>
      <c r="U3947" s="14"/>
      <c r="V3947" s="14"/>
      <c r="W3947" s="14"/>
      <c r="X3947" s="14"/>
      <c r="Y3947" s="14"/>
      <c r="Z3947" s="14"/>
      <c r="AA3947" s="14"/>
      <c r="AB3947" s="14"/>
      <c r="AC3947" s="14"/>
      <c r="AD3947" s="14"/>
      <c r="AE3947" s="14"/>
      <c r="AT3947" s="272" t="s">
        <v>364</v>
      </c>
      <c r="AU3947" s="272" t="s">
        <v>90</v>
      </c>
      <c r="AV3947" s="14" t="s">
        <v>90</v>
      </c>
      <c r="AW3947" s="14" t="s">
        <v>36</v>
      </c>
      <c r="AX3947" s="14" t="s">
        <v>81</v>
      </c>
      <c r="AY3947" s="272" t="s">
        <v>215</v>
      </c>
    </row>
    <row r="3948" s="14" customFormat="1">
      <c r="A3948" s="14"/>
      <c r="B3948" s="262"/>
      <c r="C3948" s="263"/>
      <c r="D3948" s="233" t="s">
        <v>364</v>
      </c>
      <c r="E3948" s="264" t="s">
        <v>1</v>
      </c>
      <c r="F3948" s="265" t="s">
        <v>3744</v>
      </c>
      <c r="G3948" s="263"/>
      <c r="H3948" s="266">
        <v>-0.80000000000000004</v>
      </c>
      <c r="I3948" s="267"/>
      <c r="J3948" s="263"/>
      <c r="K3948" s="263"/>
      <c r="L3948" s="268"/>
      <c r="M3948" s="269"/>
      <c r="N3948" s="270"/>
      <c r="O3948" s="270"/>
      <c r="P3948" s="270"/>
      <c r="Q3948" s="270"/>
      <c r="R3948" s="270"/>
      <c r="S3948" s="270"/>
      <c r="T3948" s="271"/>
      <c r="U3948" s="14"/>
      <c r="V3948" s="14"/>
      <c r="W3948" s="14"/>
      <c r="X3948" s="14"/>
      <c r="Y3948" s="14"/>
      <c r="Z3948" s="14"/>
      <c r="AA3948" s="14"/>
      <c r="AB3948" s="14"/>
      <c r="AC3948" s="14"/>
      <c r="AD3948" s="14"/>
      <c r="AE3948" s="14"/>
      <c r="AT3948" s="272" t="s">
        <v>364</v>
      </c>
      <c r="AU3948" s="272" t="s">
        <v>90</v>
      </c>
      <c r="AV3948" s="14" t="s">
        <v>90</v>
      </c>
      <c r="AW3948" s="14" t="s">
        <v>36</v>
      </c>
      <c r="AX3948" s="14" t="s">
        <v>81</v>
      </c>
      <c r="AY3948" s="272" t="s">
        <v>215</v>
      </c>
    </row>
    <row r="3949" s="16" customFormat="1">
      <c r="A3949" s="16"/>
      <c r="B3949" s="284"/>
      <c r="C3949" s="285"/>
      <c r="D3949" s="233" t="s">
        <v>364</v>
      </c>
      <c r="E3949" s="286" t="s">
        <v>1</v>
      </c>
      <c r="F3949" s="287" t="s">
        <v>403</v>
      </c>
      <c r="G3949" s="285"/>
      <c r="H3949" s="288">
        <v>62.5</v>
      </c>
      <c r="I3949" s="289"/>
      <c r="J3949" s="285"/>
      <c r="K3949" s="285"/>
      <c r="L3949" s="290"/>
      <c r="M3949" s="291"/>
      <c r="N3949" s="292"/>
      <c r="O3949" s="292"/>
      <c r="P3949" s="292"/>
      <c r="Q3949" s="292"/>
      <c r="R3949" s="292"/>
      <c r="S3949" s="292"/>
      <c r="T3949" s="293"/>
      <c r="U3949" s="16"/>
      <c r="V3949" s="16"/>
      <c r="W3949" s="16"/>
      <c r="X3949" s="16"/>
      <c r="Y3949" s="16"/>
      <c r="Z3949" s="16"/>
      <c r="AA3949" s="16"/>
      <c r="AB3949" s="16"/>
      <c r="AC3949" s="16"/>
      <c r="AD3949" s="16"/>
      <c r="AE3949" s="16"/>
      <c r="AT3949" s="294" t="s">
        <v>364</v>
      </c>
      <c r="AU3949" s="294" t="s">
        <v>90</v>
      </c>
      <c r="AV3949" s="16" t="s">
        <v>227</v>
      </c>
      <c r="AW3949" s="16" t="s">
        <v>36</v>
      </c>
      <c r="AX3949" s="16" t="s">
        <v>81</v>
      </c>
      <c r="AY3949" s="294" t="s">
        <v>215</v>
      </c>
    </row>
    <row r="3950" s="13" customFormat="1">
      <c r="A3950" s="13"/>
      <c r="B3950" s="252"/>
      <c r="C3950" s="253"/>
      <c r="D3950" s="233" t="s">
        <v>364</v>
      </c>
      <c r="E3950" s="254" t="s">
        <v>1</v>
      </c>
      <c r="F3950" s="255" t="s">
        <v>853</v>
      </c>
      <c r="G3950" s="253"/>
      <c r="H3950" s="254" t="s">
        <v>1</v>
      </c>
      <c r="I3950" s="256"/>
      <c r="J3950" s="253"/>
      <c r="K3950" s="253"/>
      <c r="L3950" s="257"/>
      <c r="M3950" s="258"/>
      <c r="N3950" s="259"/>
      <c r="O3950" s="259"/>
      <c r="P3950" s="259"/>
      <c r="Q3950" s="259"/>
      <c r="R3950" s="259"/>
      <c r="S3950" s="259"/>
      <c r="T3950" s="260"/>
      <c r="U3950" s="13"/>
      <c r="V3950" s="13"/>
      <c r="W3950" s="13"/>
      <c r="X3950" s="13"/>
      <c r="Y3950" s="13"/>
      <c r="Z3950" s="13"/>
      <c r="AA3950" s="13"/>
      <c r="AB3950" s="13"/>
      <c r="AC3950" s="13"/>
      <c r="AD3950" s="13"/>
      <c r="AE3950" s="13"/>
      <c r="AT3950" s="261" t="s">
        <v>364</v>
      </c>
      <c r="AU3950" s="261" t="s">
        <v>90</v>
      </c>
      <c r="AV3950" s="13" t="s">
        <v>88</v>
      </c>
      <c r="AW3950" s="13" t="s">
        <v>36</v>
      </c>
      <c r="AX3950" s="13" t="s">
        <v>81</v>
      </c>
      <c r="AY3950" s="261" t="s">
        <v>215</v>
      </c>
    </row>
    <row r="3951" s="13" customFormat="1">
      <c r="A3951" s="13"/>
      <c r="B3951" s="252"/>
      <c r="C3951" s="253"/>
      <c r="D3951" s="233" t="s">
        <v>364</v>
      </c>
      <c r="E3951" s="254" t="s">
        <v>1</v>
      </c>
      <c r="F3951" s="255" t="s">
        <v>1144</v>
      </c>
      <c r="G3951" s="253"/>
      <c r="H3951" s="254" t="s">
        <v>1</v>
      </c>
      <c r="I3951" s="256"/>
      <c r="J3951" s="253"/>
      <c r="K3951" s="253"/>
      <c r="L3951" s="257"/>
      <c r="M3951" s="258"/>
      <c r="N3951" s="259"/>
      <c r="O3951" s="259"/>
      <c r="P3951" s="259"/>
      <c r="Q3951" s="259"/>
      <c r="R3951" s="259"/>
      <c r="S3951" s="259"/>
      <c r="T3951" s="260"/>
      <c r="U3951" s="13"/>
      <c r="V3951" s="13"/>
      <c r="W3951" s="13"/>
      <c r="X3951" s="13"/>
      <c r="Y3951" s="13"/>
      <c r="Z3951" s="13"/>
      <c r="AA3951" s="13"/>
      <c r="AB3951" s="13"/>
      <c r="AC3951" s="13"/>
      <c r="AD3951" s="13"/>
      <c r="AE3951" s="13"/>
      <c r="AT3951" s="261" t="s">
        <v>364</v>
      </c>
      <c r="AU3951" s="261" t="s">
        <v>90</v>
      </c>
      <c r="AV3951" s="13" t="s">
        <v>88</v>
      </c>
      <c r="AW3951" s="13" t="s">
        <v>36</v>
      </c>
      <c r="AX3951" s="13" t="s">
        <v>81</v>
      </c>
      <c r="AY3951" s="261" t="s">
        <v>215</v>
      </c>
    </row>
    <row r="3952" s="14" customFormat="1">
      <c r="A3952" s="14"/>
      <c r="B3952" s="262"/>
      <c r="C3952" s="263"/>
      <c r="D3952" s="233" t="s">
        <v>364</v>
      </c>
      <c r="E3952" s="264" t="s">
        <v>1</v>
      </c>
      <c r="F3952" s="265" t="s">
        <v>1951</v>
      </c>
      <c r="G3952" s="263"/>
      <c r="H3952" s="266">
        <v>10.5</v>
      </c>
      <c r="I3952" s="267"/>
      <c r="J3952" s="263"/>
      <c r="K3952" s="263"/>
      <c r="L3952" s="268"/>
      <c r="M3952" s="269"/>
      <c r="N3952" s="270"/>
      <c r="O3952" s="270"/>
      <c r="P3952" s="270"/>
      <c r="Q3952" s="270"/>
      <c r="R3952" s="270"/>
      <c r="S3952" s="270"/>
      <c r="T3952" s="271"/>
      <c r="U3952" s="14"/>
      <c r="V3952" s="14"/>
      <c r="W3952" s="14"/>
      <c r="X3952" s="14"/>
      <c r="Y3952" s="14"/>
      <c r="Z3952" s="14"/>
      <c r="AA3952" s="14"/>
      <c r="AB3952" s="14"/>
      <c r="AC3952" s="14"/>
      <c r="AD3952" s="14"/>
      <c r="AE3952" s="14"/>
      <c r="AT3952" s="272" t="s">
        <v>364</v>
      </c>
      <c r="AU3952" s="272" t="s">
        <v>90</v>
      </c>
      <c r="AV3952" s="14" t="s">
        <v>90</v>
      </c>
      <c r="AW3952" s="14" t="s">
        <v>36</v>
      </c>
      <c r="AX3952" s="14" t="s">
        <v>81</v>
      </c>
      <c r="AY3952" s="272" t="s">
        <v>215</v>
      </c>
    </row>
    <row r="3953" s="14" customFormat="1">
      <c r="A3953" s="14"/>
      <c r="B3953" s="262"/>
      <c r="C3953" s="263"/>
      <c r="D3953" s="233" t="s">
        <v>364</v>
      </c>
      <c r="E3953" s="264" t="s">
        <v>1</v>
      </c>
      <c r="F3953" s="265" t="s">
        <v>3763</v>
      </c>
      <c r="G3953" s="263"/>
      <c r="H3953" s="266">
        <v>-0.5</v>
      </c>
      <c r="I3953" s="267"/>
      <c r="J3953" s="263"/>
      <c r="K3953" s="263"/>
      <c r="L3953" s="268"/>
      <c r="M3953" s="269"/>
      <c r="N3953" s="270"/>
      <c r="O3953" s="270"/>
      <c r="P3953" s="270"/>
      <c r="Q3953" s="270"/>
      <c r="R3953" s="270"/>
      <c r="S3953" s="270"/>
      <c r="T3953" s="271"/>
      <c r="U3953" s="14"/>
      <c r="V3953" s="14"/>
      <c r="W3953" s="14"/>
      <c r="X3953" s="14"/>
      <c r="Y3953" s="14"/>
      <c r="Z3953" s="14"/>
      <c r="AA3953" s="14"/>
      <c r="AB3953" s="14"/>
      <c r="AC3953" s="14"/>
      <c r="AD3953" s="14"/>
      <c r="AE3953" s="14"/>
      <c r="AT3953" s="272" t="s">
        <v>364</v>
      </c>
      <c r="AU3953" s="272" t="s">
        <v>90</v>
      </c>
      <c r="AV3953" s="14" t="s">
        <v>90</v>
      </c>
      <c r="AW3953" s="14" t="s">
        <v>36</v>
      </c>
      <c r="AX3953" s="14" t="s">
        <v>81</v>
      </c>
      <c r="AY3953" s="272" t="s">
        <v>215</v>
      </c>
    </row>
    <row r="3954" s="13" customFormat="1">
      <c r="A3954" s="13"/>
      <c r="B3954" s="252"/>
      <c r="C3954" s="253"/>
      <c r="D3954" s="233" t="s">
        <v>364</v>
      </c>
      <c r="E3954" s="254" t="s">
        <v>1</v>
      </c>
      <c r="F3954" s="255" t="s">
        <v>1529</v>
      </c>
      <c r="G3954" s="253"/>
      <c r="H3954" s="254" t="s">
        <v>1</v>
      </c>
      <c r="I3954" s="256"/>
      <c r="J3954" s="253"/>
      <c r="K3954" s="253"/>
      <c r="L3954" s="257"/>
      <c r="M3954" s="258"/>
      <c r="N3954" s="259"/>
      <c r="O3954" s="259"/>
      <c r="P3954" s="259"/>
      <c r="Q3954" s="259"/>
      <c r="R3954" s="259"/>
      <c r="S3954" s="259"/>
      <c r="T3954" s="260"/>
      <c r="U3954" s="13"/>
      <c r="V3954" s="13"/>
      <c r="W3954" s="13"/>
      <c r="X3954" s="13"/>
      <c r="Y3954" s="13"/>
      <c r="Z3954" s="13"/>
      <c r="AA3954" s="13"/>
      <c r="AB3954" s="13"/>
      <c r="AC3954" s="13"/>
      <c r="AD3954" s="13"/>
      <c r="AE3954" s="13"/>
      <c r="AT3954" s="261" t="s">
        <v>364</v>
      </c>
      <c r="AU3954" s="261" t="s">
        <v>90</v>
      </c>
      <c r="AV3954" s="13" t="s">
        <v>88</v>
      </c>
      <c r="AW3954" s="13" t="s">
        <v>36</v>
      </c>
      <c r="AX3954" s="13" t="s">
        <v>81</v>
      </c>
      <c r="AY3954" s="261" t="s">
        <v>215</v>
      </c>
    </row>
    <row r="3955" s="14" customFormat="1">
      <c r="A3955" s="14"/>
      <c r="B3955" s="262"/>
      <c r="C3955" s="263"/>
      <c r="D3955" s="233" t="s">
        <v>364</v>
      </c>
      <c r="E3955" s="264" t="s">
        <v>1</v>
      </c>
      <c r="F3955" s="265" t="s">
        <v>1956</v>
      </c>
      <c r="G3955" s="263"/>
      <c r="H3955" s="266">
        <v>6.9000000000000004</v>
      </c>
      <c r="I3955" s="267"/>
      <c r="J3955" s="263"/>
      <c r="K3955" s="263"/>
      <c r="L3955" s="268"/>
      <c r="M3955" s="269"/>
      <c r="N3955" s="270"/>
      <c r="O3955" s="270"/>
      <c r="P3955" s="270"/>
      <c r="Q3955" s="270"/>
      <c r="R3955" s="270"/>
      <c r="S3955" s="270"/>
      <c r="T3955" s="271"/>
      <c r="U3955" s="14"/>
      <c r="V3955" s="14"/>
      <c r="W3955" s="14"/>
      <c r="X3955" s="14"/>
      <c r="Y3955" s="14"/>
      <c r="Z3955" s="14"/>
      <c r="AA3955" s="14"/>
      <c r="AB3955" s="14"/>
      <c r="AC3955" s="14"/>
      <c r="AD3955" s="14"/>
      <c r="AE3955" s="14"/>
      <c r="AT3955" s="272" t="s">
        <v>364</v>
      </c>
      <c r="AU3955" s="272" t="s">
        <v>90</v>
      </c>
      <c r="AV3955" s="14" t="s">
        <v>90</v>
      </c>
      <c r="AW3955" s="14" t="s">
        <v>36</v>
      </c>
      <c r="AX3955" s="14" t="s">
        <v>81</v>
      </c>
      <c r="AY3955" s="272" t="s">
        <v>215</v>
      </c>
    </row>
    <row r="3956" s="14" customFormat="1">
      <c r="A3956" s="14"/>
      <c r="B3956" s="262"/>
      <c r="C3956" s="263"/>
      <c r="D3956" s="233" t="s">
        <v>364</v>
      </c>
      <c r="E3956" s="264" t="s">
        <v>1</v>
      </c>
      <c r="F3956" s="265" t="s">
        <v>1533</v>
      </c>
      <c r="G3956" s="263"/>
      <c r="H3956" s="266">
        <v>-1.3999999999999999</v>
      </c>
      <c r="I3956" s="267"/>
      <c r="J3956" s="263"/>
      <c r="K3956" s="263"/>
      <c r="L3956" s="268"/>
      <c r="M3956" s="269"/>
      <c r="N3956" s="270"/>
      <c r="O3956" s="270"/>
      <c r="P3956" s="270"/>
      <c r="Q3956" s="270"/>
      <c r="R3956" s="270"/>
      <c r="S3956" s="270"/>
      <c r="T3956" s="271"/>
      <c r="U3956" s="14"/>
      <c r="V3956" s="14"/>
      <c r="W3956" s="14"/>
      <c r="X3956" s="14"/>
      <c r="Y3956" s="14"/>
      <c r="Z3956" s="14"/>
      <c r="AA3956" s="14"/>
      <c r="AB3956" s="14"/>
      <c r="AC3956" s="14"/>
      <c r="AD3956" s="14"/>
      <c r="AE3956" s="14"/>
      <c r="AT3956" s="272" t="s">
        <v>364</v>
      </c>
      <c r="AU3956" s="272" t="s">
        <v>90</v>
      </c>
      <c r="AV3956" s="14" t="s">
        <v>90</v>
      </c>
      <c r="AW3956" s="14" t="s">
        <v>36</v>
      </c>
      <c r="AX3956" s="14" t="s">
        <v>81</v>
      </c>
      <c r="AY3956" s="272" t="s">
        <v>215</v>
      </c>
    </row>
    <row r="3957" s="14" customFormat="1">
      <c r="A3957" s="14"/>
      <c r="B3957" s="262"/>
      <c r="C3957" s="263"/>
      <c r="D3957" s="233" t="s">
        <v>364</v>
      </c>
      <c r="E3957" s="264" t="s">
        <v>1</v>
      </c>
      <c r="F3957" s="265" t="s">
        <v>3625</v>
      </c>
      <c r="G3957" s="263"/>
      <c r="H3957" s="266">
        <v>-0.90000000000000002</v>
      </c>
      <c r="I3957" s="267"/>
      <c r="J3957" s="263"/>
      <c r="K3957" s="263"/>
      <c r="L3957" s="268"/>
      <c r="M3957" s="269"/>
      <c r="N3957" s="270"/>
      <c r="O3957" s="270"/>
      <c r="P3957" s="270"/>
      <c r="Q3957" s="270"/>
      <c r="R3957" s="270"/>
      <c r="S3957" s="270"/>
      <c r="T3957" s="271"/>
      <c r="U3957" s="14"/>
      <c r="V3957" s="14"/>
      <c r="W3957" s="14"/>
      <c r="X3957" s="14"/>
      <c r="Y3957" s="14"/>
      <c r="Z3957" s="14"/>
      <c r="AA3957" s="14"/>
      <c r="AB3957" s="14"/>
      <c r="AC3957" s="14"/>
      <c r="AD3957" s="14"/>
      <c r="AE3957" s="14"/>
      <c r="AT3957" s="272" t="s">
        <v>364</v>
      </c>
      <c r="AU3957" s="272" t="s">
        <v>90</v>
      </c>
      <c r="AV3957" s="14" t="s">
        <v>90</v>
      </c>
      <c r="AW3957" s="14" t="s">
        <v>36</v>
      </c>
      <c r="AX3957" s="14" t="s">
        <v>81</v>
      </c>
      <c r="AY3957" s="272" t="s">
        <v>215</v>
      </c>
    </row>
    <row r="3958" s="13" customFormat="1">
      <c r="A3958" s="13"/>
      <c r="B3958" s="252"/>
      <c r="C3958" s="253"/>
      <c r="D3958" s="233" t="s">
        <v>364</v>
      </c>
      <c r="E3958" s="254" t="s">
        <v>1</v>
      </c>
      <c r="F3958" s="255" t="s">
        <v>1531</v>
      </c>
      <c r="G3958" s="253"/>
      <c r="H3958" s="254" t="s">
        <v>1</v>
      </c>
      <c r="I3958" s="256"/>
      <c r="J3958" s="253"/>
      <c r="K3958" s="253"/>
      <c r="L3958" s="257"/>
      <c r="M3958" s="258"/>
      <c r="N3958" s="259"/>
      <c r="O3958" s="259"/>
      <c r="P3958" s="259"/>
      <c r="Q3958" s="259"/>
      <c r="R3958" s="259"/>
      <c r="S3958" s="259"/>
      <c r="T3958" s="260"/>
      <c r="U3958" s="13"/>
      <c r="V3958" s="13"/>
      <c r="W3958" s="13"/>
      <c r="X3958" s="13"/>
      <c r="Y3958" s="13"/>
      <c r="Z3958" s="13"/>
      <c r="AA3958" s="13"/>
      <c r="AB3958" s="13"/>
      <c r="AC3958" s="13"/>
      <c r="AD3958" s="13"/>
      <c r="AE3958" s="13"/>
      <c r="AT3958" s="261" t="s">
        <v>364</v>
      </c>
      <c r="AU3958" s="261" t="s">
        <v>90</v>
      </c>
      <c r="AV3958" s="13" t="s">
        <v>88</v>
      </c>
      <c r="AW3958" s="13" t="s">
        <v>36</v>
      </c>
      <c r="AX3958" s="13" t="s">
        <v>81</v>
      </c>
      <c r="AY3958" s="261" t="s">
        <v>215</v>
      </c>
    </row>
    <row r="3959" s="14" customFormat="1">
      <c r="A3959" s="14"/>
      <c r="B3959" s="262"/>
      <c r="C3959" s="263"/>
      <c r="D3959" s="233" t="s">
        <v>364</v>
      </c>
      <c r="E3959" s="264" t="s">
        <v>1</v>
      </c>
      <c r="F3959" s="265" t="s">
        <v>1957</v>
      </c>
      <c r="G3959" s="263"/>
      <c r="H3959" s="266">
        <v>5.4000000000000004</v>
      </c>
      <c r="I3959" s="267"/>
      <c r="J3959" s="263"/>
      <c r="K3959" s="263"/>
      <c r="L3959" s="268"/>
      <c r="M3959" s="269"/>
      <c r="N3959" s="270"/>
      <c r="O3959" s="270"/>
      <c r="P3959" s="270"/>
      <c r="Q3959" s="270"/>
      <c r="R3959" s="270"/>
      <c r="S3959" s="270"/>
      <c r="T3959" s="271"/>
      <c r="U3959" s="14"/>
      <c r="V3959" s="14"/>
      <c r="W3959" s="14"/>
      <c r="X3959" s="14"/>
      <c r="Y3959" s="14"/>
      <c r="Z3959" s="14"/>
      <c r="AA3959" s="14"/>
      <c r="AB3959" s="14"/>
      <c r="AC3959" s="14"/>
      <c r="AD3959" s="14"/>
      <c r="AE3959" s="14"/>
      <c r="AT3959" s="272" t="s">
        <v>364</v>
      </c>
      <c r="AU3959" s="272" t="s">
        <v>90</v>
      </c>
      <c r="AV3959" s="14" t="s">
        <v>90</v>
      </c>
      <c r="AW3959" s="14" t="s">
        <v>36</v>
      </c>
      <c r="AX3959" s="14" t="s">
        <v>81</v>
      </c>
      <c r="AY3959" s="272" t="s">
        <v>215</v>
      </c>
    </row>
    <row r="3960" s="14" customFormat="1">
      <c r="A3960" s="14"/>
      <c r="B3960" s="262"/>
      <c r="C3960" s="263"/>
      <c r="D3960" s="233" t="s">
        <v>364</v>
      </c>
      <c r="E3960" s="264" t="s">
        <v>1</v>
      </c>
      <c r="F3960" s="265" t="s">
        <v>3764</v>
      </c>
      <c r="G3960" s="263"/>
      <c r="H3960" s="266">
        <v>-0.69999999999999996</v>
      </c>
      <c r="I3960" s="267"/>
      <c r="J3960" s="263"/>
      <c r="K3960" s="263"/>
      <c r="L3960" s="268"/>
      <c r="M3960" s="269"/>
      <c r="N3960" s="270"/>
      <c r="O3960" s="270"/>
      <c r="P3960" s="270"/>
      <c r="Q3960" s="270"/>
      <c r="R3960" s="270"/>
      <c r="S3960" s="270"/>
      <c r="T3960" s="271"/>
      <c r="U3960" s="14"/>
      <c r="V3960" s="14"/>
      <c r="W3960" s="14"/>
      <c r="X3960" s="14"/>
      <c r="Y3960" s="14"/>
      <c r="Z3960" s="14"/>
      <c r="AA3960" s="14"/>
      <c r="AB3960" s="14"/>
      <c r="AC3960" s="14"/>
      <c r="AD3960" s="14"/>
      <c r="AE3960" s="14"/>
      <c r="AT3960" s="272" t="s">
        <v>364</v>
      </c>
      <c r="AU3960" s="272" t="s">
        <v>90</v>
      </c>
      <c r="AV3960" s="14" t="s">
        <v>90</v>
      </c>
      <c r="AW3960" s="14" t="s">
        <v>36</v>
      </c>
      <c r="AX3960" s="14" t="s">
        <v>81</v>
      </c>
      <c r="AY3960" s="272" t="s">
        <v>215</v>
      </c>
    </row>
    <row r="3961" s="13" customFormat="1">
      <c r="A3961" s="13"/>
      <c r="B3961" s="252"/>
      <c r="C3961" s="253"/>
      <c r="D3961" s="233" t="s">
        <v>364</v>
      </c>
      <c r="E3961" s="254" t="s">
        <v>1</v>
      </c>
      <c r="F3961" s="255" t="s">
        <v>1534</v>
      </c>
      <c r="G3961" s="253"/>
      <c r="H3961" s="254" t="s">
        <v>1</v>
      </c>
      <c r="I3961" s="256"/>
      <c r="J3961" s="253"/>
      <c r="K3961" s="253"/>
      <c r="L3961" s="257"/>
      <c r="M3961" s="258"/>
      <c r="N3961" s="259"/>
      <c r="O3961" s="259"/>
      <c r="P3961" s="259"/>
      <c r="Q3961" s="259"/>
      <c r="R3961" s="259"/>
      <c r="S3961" s="259"/>
      <c r="T3961" s="260"/>
      <c r="U3961" s="13"/>
      <c r="V3961" s="13"/>
      <c r="W3961" s="13"/>
      <c r="X3961" s="13"/>
      <c r="Y3961" s="13"/>
      <c r="Z3961" s="13"/>
      <c r="AA3961" s="13"/>
      <c r="AB3961" s="13"/>
      <c r="AC3961" s="13"/>
      <c r="AD3961" s="13"/>
      <c r="AE3961" s="13"/>
      <c r="AT3961" s="261" t="s">
        <v>364</v>
      </c>
      <c r="AU3961" s="261" t="s">
        <v>90</v>
      </c>
      <c r="AV3961" s="13" t="s">
        <v>88</v>
      </c>
      <c r="AW3961" s="13" t="s">
        <v>36</v>
      </c>
      <c r="AX3961" s="13" t="s">
        <v>81</v>
      </c>
      <c r="AY3961" s="261" t="s">
        <v>215</v>
      </c>
    </row>
    <row r="3962" s="14" customFormat="1">
      <c r="A3962" s="14"/>
      <c r="B3962" s="262"/>
      <c r="C3962" s="263"/>
      <c r="D3962" s="233" t="s">
        <v>364</v>
      </c>
      <c r="E3962" s="264" t="s">
        <v>1</v>
      </c>
      <c r="F3962" s="265" t="s">
        <v>1957</v>
      </c>
      <c r="G3962" s="263"/>
      <c r="H3962" s="266">
        <v>5.4000000000000004</v>
      </c>
      <c r="I3962" s="267"/>
      <c r="J3962" s="263"/>
      <c r="K3962" s="263"/>
      <c r="L3962" s="268"/>
      <c r="M3962" s="269"/>
      <c r="N3962" s="270"/>
      <c r="O3962" s="270"/>
      <c r="P3962" s="270"/>
      <c r="Q3962" s="270"/>
      <c r="R3962" s="270"/>
      <c r="S3962" s="270"/>
      <c r="T3962" s="271"/>
      <c r="U3962" s="14"/>
      <c r="V3962" s="14"/>
      <c r="W3962" s="14"/>
      <c r="X3962" s="14"/>
      <c r="Y3962" s="14"/>
      <c r="Z3962" s="14"/>
      <c r="AA3962" s="14"/>
      <c r="AB3962" s="14"/>
      <c r="AC3962" s="14"/>
      <c r="AD3962" s="14"/>
      <c r="AE3962" s="14"/>
      <c r="AT3962" s="272" t="s">
        <v>364</v>
      </c>
      <c r="AU3962" s="272" t="s">
        <v>90</v>
      </c>
      <c r="AV3962" s="14" t="s">
        <v>90</v>
      </c>
      <c r="AW3962" s="14" t="s">
        <v>36</v>
      </c>
      <c r="AX3962" s="14" t="s">
        <v>81</v>
      </c>
      <c r="AY3962" s="272" t="s">
        <v>215</v>
      </c>
    </row>
    <row r="3963" s="14" customFormat="1">
      <c r="A3963" s="14"/>
      <c r="B3963" s="262"/>
      <c r="C3963" s="263"/>
      <c r="D3963" s="233" t="s">
        <v>364</v>
      </c>
      <c r="E3963" s="264" t="s">
        <v>1</v>
      </c>
      <c r="F3963" s="265" t="s">
        <v>3764</v>
      </c>
      <c r="G3963" s="263"/>
      <c r="H3963" s="266">
        <v>-0.69999999999999996</v>
      </c>
      <c r="I3963" s="267"/>
      <c r="J3963" s="263"/>
      <c r="K3963" s="263"/>
      <c r="L3963" s="268"/>
      <c r="M3963" s="269"/>
      <c r="N3963" s="270"/>
      <c r="O3963" s="270"/>
      <c r="P3963" s="270"/>
      <c r="Q3963" s="270"/>
      <c r="R3963" s="270"/>
      <c r="S3963" s="270"/>
      <c r="T3963" s="271"/>
      <c r="U3963" s="14"/>
      <c r="V3963" s="14"/>
      <c r="W3963" s="14"/>
      <c r="X3963" s="14"/>
      <c r="Y3963" s="14"/>
      <c r="Z3963" s="14"/>
      <c r="AA3963" s="14"/>
      <c r="AB3963" s="14"/>
      <c r="AC3963" s="14"/>
      <c r="AD3963" s="14"/>
      <c r="AE3963" s="14"/>
      <c r="AT3963" s="272" t="s">
        <v>364</v>
      </c>
      <c r="AU3963" s="272" t="s">
        <v>90</v>
      </c>
      <c r="AV3963" s="14" t="s">
        <v>90</v>
      </c>
      <c r="AW3963" s="14" t="s">
        <v>36</v>
      </c>
      <c r="AX3963" s="14" t="s">
        <v>81</v>
      </c>
      <c r="AY3963" s="272" t="s">
        <v>215</v>
      </c>
    </row>
    <row r="3964" s="13" customFormat="1">
      <c r="A3964" s="13"/>
      <c r="B3964" s="252"/>
      <c r="C3964" s="253"/>
      <c r="D3964" s="233" t="s">
        <v>364</v>
      </c>
      <c r="E3964" s="254" t="s">
        <v>1</v>
      </c>
      <c r="F3964" s="255" t="s">
        <v>1535</v>
      </c>
      <c r="G3964" s="253"/>
      <c r="H3964" s="254" t="s">
        <v>1</v>
      </c>
      <c r="I3964" s="256"/>
      <c r="J3964" s="253"/>
      <c r="K3964" s="253"/>
      <c r="L3964" s="257"/>
      <c r="M3964" s="258"/>
      <c r="N3964" s="259"/>
      <c r="O3964" s="259"/>
      <c r="P3964" s="259"/>
      <c r="Q3964" s="259"/>
      <c r="R3964" s="259"/>
      <c r="S3964" s="259"/>
      <c r="T3964" s="260"/>
      <c r="U3964" s="13"/>
      <c r="V3964" s="13"/>
      <c r="W3964" s="13"/>
      <c r="X3964" s="13"/>
      <c r="Y3964" s="13"/>
      <c r="Z3964" s="13"/>
      <c r="AA3964" s="13"/>
      <c r="AB3964" s="13"/>
      <c r="AC3964" s="13"/>
      <c r="AD3964" s="13"/>
      <c r="AE3964" s="13"/>
      <c r="AT3964" s="261" t="s">
        <v>364</v>
      </c>
      <c r="AU3964" s="261" t="s">
        <v>90</v>
      </c>
      <c r="AV3964" s="13" t="s">
        <v>88</v>
      </c>
      <c r="AW3964" s="13" t="s">
        <v>36</v>
      </c>
      <c r="AX3964" s="13" t="s">
        <v>81</v>
      </c>
      <c r="AY3964" s="261" t="s">
        <v>215</v>
      </c>
    </row>
    <row r="3965" s="14" customFormat="1">
      <c r="A3965" s="14"/>
      <c r="B3965" s="262"/>
      <c r="C3965" s="263"/>
      <c r="D3965" s="233" t="s">
        <v>364</v>
      </c>
      <c r="E3965" s="264" t="s">
        <v>1</v>
      </c>
      <c r="F3965" s="265" t="s">
        <v>1958</v>
      </c>
      <c r="G3965" s="263"/>
      <c r="H3965" s="266">
        <v>9.5999999999999996</v>
      </c>
      <c r="I3965" s="267"/>
      <c r="J3965" s="263"/>
      <c r="K3965" s="263"/>
      <c r="L3965" s="268"/>
      <c r="M3965" s="269"/>
      <c r="N3965" s="270"/>
      <c r="O3965" s="270"/>
      <c r="P3965" s="270"/>
      <c r="Q3965" s="270"/>
      <c r="R3965" s="270"/>
      <c r="S3965" s="270"/>
      <c r="T3965" s="271"/>
      <c r="U3965" s="14"/>
      <c r="V3965" s="14"/>
      <c r="W3965" s="14"/>
      <c r="X3965" s="14"/>
      <c r="Y3965" s="14"/>
      <c r="Z3965" s="14"/>
      <c r="AA3965" s="14"/>
      <c r="AB3965" s="14"/>
      <c r="AC3965" s="14"/>
      <c r="AD3965" s="14"/>
      <c r="AE3965" s="14"/>
      <c r="AT3965" s="272" t="s">
        <v>364</v>
      </c>
      <c r="AU3965" s="272" t="s">
        <v>90</v>
      </c>
      <c r="AV3965" s="14" t="s">
        <v>90</v>
      </c>
      <c r="AW3965" s="14" t="s">
        <v>36</v>
      </c>
      <c r="AX3965" s="14" t="s">
        <v>81</v>
      </c>
      <c r="AY3965" s="272" t="s">
        <v>215</v>
      </c>
    </row>
    <row r="3966" s="14" customFormat="1">
      <c r="A3966" s="14"/>
      <c r="B3966" s="262"/>
      <c r="C3966" s="263"/>
      <c r="D3966" s="233" t="s">
        <v>364</v>
      </c>
      <c r="E3966" s="264" t="s">
        <v>1</v>
      </c>
      <c r="F3966" s="265" t="s">
        <v>3744</v>
      </c>
      <c r="G3966" s="263"/>
      <c r="H3966" s="266">
        <v>-0.80000000000000004</v>
      </c>
      <c r="I3966" s="267"/>
      <c r="J3966" s="263"/>
      <c r="K3966" s="263"/>
      <c r="L3966" s="268"/>
      <c r="M3966" s="269"/>
      <c r="N3966" s="270"/>
      <c r="O3966" s="270"/>
      <c r="P3966" s="270"/>
      <c r="Q3966" s="270"/>
      <c r="R3966" s="270"/>
      <c r="S3966" s="270"/>
      <c r="T3966" s="271"/>
      <c r="U3966" s="14"/>
      <c r="V3966" s="14"/>
      <c r="W3966" s="14"/>
      <c r="X3966" s="14"/>
      <c r="Y3966" s="14"/>
      <c r="Z3966" s="14"/>
      <c r="AA3966" s="14"/>
      <c r="AB3966" s="14"/>
      <c r="AC3966" s="14"/>
      <c r="AD3966" s="14"/>
      <c r="AE3966" s="14"/>
      <c r="AT3966" s="272" t="s">
        <v>364</v>
      </c>
      <c r="AU3966" s="272" t="s">
        <v>90</v>
      </c>
      <c r="AV3966" s="14" t="s">
        <v>90</v>
      </c>
      <c r="AW3966" s="14" t="s">
        <v>36</v>
      </c>
      <c r="AX3966" s="14" t="s">
        <v>81</v>
      </c>
      <c r="AY3966" s="272" t="s">
        <v>215</v>
      </c>
    </row>
    <row r="3967" s="14" customFormat="1">
      <c r="A3967" s="14"/>
      <c r="B3967" s="262"/>
      <c r="C3967" s="263"/>
      <c r="D3967" s="233" t="s">
        <v>364</v>
      </c>
      <c r="E3967" s="264" t="s">
        <v>1</v>
      </c>
      <c r="F3967" s="265" t="s">
        <v>3625</v>
      </c>
      <c r="G3967" s="263"/>
      <c r="H3967" s="266">
        <v>-0.90000000000000002</v>
      </c>
      <c r="I3967" s="267"/>
      <c r="J3967" s="263"/>
      <c r="K3967" s="263"/>
      <c r="L3967" s="268"/>
      <c r="M3967" s="269"/>
      <c r="N3967" s="270"/>
      <c r="O3967" s="270"/>
      <c r="P3967" s="270"/>
      <c r="Q3967" s="270"/>
      <c r="R3967" s="270"/>
      <c r="S3967" s="270"/>
      <c r="T3967" s="271"/>
      <c r="U3967" s="14"/>
      <c r="V3967" s="14"/>
      <c r="W3967" s="14"/>
      <c r="X3967" s="14"/>
      <c r="Y3967" s="14"/>
      <c r="Z3967" s="14"/>
      <c r="AA3967" s="14"/>
      <c r="AB3967" s="14"/>
      <c r="AC3967" s="14"/>
      <c r="AD3967" s="14"/>
      <c r="AE3967" s="14"/>
      <c r="AT3967" s="272" t="s">
        <v>364</v>
      </c>
      <c r="AU3967" s="272" t="s">
        <v>90</v>
      </c>
      <c r="AV3967" s="14" t="s">
        <v>90</v>
      </c>
      <c r="AW3967" s="14" t="s">
        <v>36</v>
      </c>
      <c r="AX3967" s="14" t="s">
        <v>81</v>
      </c>
      <c r="AY3967" s="272" t="s">
        <v>215</v>
      </c>
    </row>
    <row r="3968" s="13" customFormat="1">
      <c r="A3968" s="13"/>
      <c r="B3968" s="252"/>
      <c r="C3968" s="253"/>
      <c r="D3968" s="233" t="s">
        <v>364</v>
      </c>
      <c r="E3968" s="254" t="s">
        <v>1</v>
      </c>
      <c r="F3968" s="255" t="s">
        <v>1148</v>
      </c>
      <c r="G3968" s="253"/>
      <c r="H3968" s="254" t="s">
        <v>1</v>
      </c>
      <c r="I3968" s="256"/>
      <c r="J3968" s="253"/>
      <c r="K3968" s="253"/>
      <c r="L3968" s="257"/>
      <c r="M3968" s="258"/>
      <c r="N3968" s="259"/>
      <c r="O3968" s="259"/>
      <c r="P3968" s="259"/>
      <c r="Q3968" s="259"/>
      <c r="R3968" s="259"/>
      <c r="S3968" s="259"/>
      <c r="T3968" s="260"/>
      <c r="U3968" s="13"/>
      <c r="V3968" s="13"/>
      <c r="W3968" s="13"/>
      <c r="X3968" s="13"/>
      <c r="Y3968" s="13"/>
      <c r="Z3968" s="13"/>
      <c r="AA3968" s="13"/>
      <c r="AB3968" s="13"/>
      <c r="AC3968" s="13"/>
      <c r="AD3968" s="13"/>
      <c r="AE3968" s="13"/>
      <c r="AT3968" s="261" t="s">
        <v>364</v>
      </c>
      <c r="AU3968" s="261" t="s">
        <v>90</v>
      </c>
      <c r="AV3968" s="13" t="s">
        <v>88</v>
      </c>
      <c r="AW3968" s="13" t="s">
        <v>36</v>
      </c>
      <c r="AX3968" s="13" t="s">
        <v>81</v>
      </c>
      <c r="AY3968" s="261" t="s">
        <v>215</v>
      </c>
    </row>
    <row r="3969" s="14" customFormat="1">
      <c r="A3969" s="14"/>
      <c r="B3969" s="262"/>
      <c r="C3969" s="263"/>
      <c r="D3969" s="233" t="s">
        <v>364</v>
      </c>
      <c r="E3969" s="264" t="s">
        <v>1</v>
      </c>
      <c r="F3969" s="265" t="s">
        <v>3748</v>
      </c>
      <c r="G3969" s="263"/>
      <c r="H3969" s="266">
        <v>10.1</v>
      </c>
      <c r="I3969" s="267"/>
      <c r="J3969" s="263"/>
      <c r="K3969" s="263"/>
      <c r="L3969" s="268"/>
      <c r="M3969" s="269"/>
      <c r="N3969" s="270"/>
      <c r="O3969" s="270"/>
      <c r="P3969" s="270"/>
      <c r="Q3969" s="270"/>
      <c r="R3969" s="270"/>
      <c r="S3969" s="270"/>
      <c r="T3969" s="271"/>
      <c r="U3969" s="14"/>
      <c r="V3969" s="14"/>
      <c r="W3969" s="14"/>
      <c r="X3969" s="14"/>
      <c r="Y3969" s="14"/>
      <c r="Z3969" s="14"/>
      <c r="AA3969" s="14"/>
      <c r="AB3969" s="14"/>
      <c r="AC3969" s="14"/>
      <c r="AD3969" s="14"/>
      <c r="AE3969" s="14"/>
      <c r="AT3969" s="272" t="s">
        <v>364</v>
      </c>
      <c r="AU3969" s="272" t="s">
        <v>90</v>
      </c>
      <c r="AV3969" s="14" t="s">
        <v>90</v>
      </c>
      <c r="AW3969" s="14" t="s">
        <v>36</v>
      </c>
      <c r="AX3969" s="14" t="s">
        <v>81</v>
      </c>
      <c r="AY3969" s="272" t="s">
        <v>215</v>
      </c>
    </row>
    <row r="3970" s="14" customFormat="1">
      <c r="A3970" s="14"/>
      <c r="B3970" s="262"/>
      <c r="C3970" s="263"/>
      <c r="D3970" s="233" t="s">
        <v>364</v>
      </c>
      <c r="E3970" s="264" t="s">
        <v>1</v>
      </c>
      <c r="F3970" s="265" t="s">
        <v>1533</v>
      </c>
      <c r="G3970" s="263"/>
      <c r="H3970" s="266">
        <v>-1.3999999999999999</v>
      </c>
      <c r="I3970" s="267"/>
      <c r="J3970" s="263"/>
      <c r="K3970" s="263"/>
      <c r="L3970" s="268"/>
      <c r="M3970" s="269"/>
      <c r="N3970" s="270"/>
      <c r="O3970" s="270"/>
      <c r="P3970" s="270"/>
      <c r="Q3970" s="270"/>
      <c r="R3970" s="270"/>
      <c r="S3970" s="270"/>
      <c r="T3970" s="271"/>
      <c r="U3970" s="14"/>
      <c r="V3970" s="14"/>
      <c r="W3970" s="14"/>
      <c r="X3970" s="14"/>
      <c r="Y3970" s="14"/>
      <c r="Z3970" s="14"/>
      <c r="AA3970" s="14"/>
      <c r="AB3970" s="14"/>
      <c r="AC3970" s="14"/>
      <c r="AD3970" s="14"/>
      <c r="AE3970" s="14"/>
      <c r="AT3970" s="272" t="s">
        <v>364</v>
      </c>
      <c r="AU3970" s="272" t="s">
        <v>90</v>
      </c>
      <c r="AV3970" s="14" t="s">
        <v>90</v>
      </c>
      <c r="AW3970" s="14" t="s">
        <v>36</v>
      </c>
      <c r="AX3970" s="14" t="s">
        <v>81</v>
      </c>
      <c r="AY3970" s="272" t="s">
        <v>215</v>
      </c>
    </row>
    <row r="3971" s="14" customFormat="1">
      <c r="A3971" s="14"/>
      <c r="B3971" s="262"/>
      <c r="C3971" s="263"/>
      <c r="D3971" s="233" t="s">
        <v>364</v>
      </c>
      <c r="E3971" s="264" t="s">
        <v>1</v>
      </c>
      <c r="F3971" s="265" t="s">
        <v>3744</v>
      </c>
      <c r="G3971" s="263"/>
      <c r="H3971" s="266">
        <v>-0.80000000000000004</v>
      </c>
      <c r="I3971" s="267"/>
      <c r="J3971" s="263"/>
      <c r="K3971" s="263"/>
      <c r="L3971" s="268"/>
      <c r="M3971" s="269"/>
      <c r="N3971" s="270"/>
      <c r="O3971" s="270"/>
      <c r="P3971" s="270"/>
      <c r="Q3971" s="270"/>
      <c r="R3971" s="270"/>
      <c r="S3971" s="270"/>
      <c r="T3971" s="271"/>
      <c r="U3971" s="14"/>
      <c r="V3971" s="14"/>
      <c r="W3971" s="14"/>
      <c r="X3971" s="14"/>
      <c r="Y3971" s="14"/>
      <c r="Z3971" s="14"/>
      <c r="AA3971" s="14"/>
      <c r="AB3971" s="14"/>
      <c r="AC3971" s="14"/>
      <c r="AD3971" s="14"/>
      <c r="AE3971" s="14"/>
      <c r="AT3971" s="272" t="s">
        <v>364</v>
      </c>
      <c r="AU3971" s="272" t="s">
        <v>90</v>
      </c>
      <c r="AV3971" s="14" t="s">
        <v>90</v>
      </c>
      <c r="AW3971" s="14" t="s">
        <v>36</v>
      </c>
      <c r="AX3971" s="14" t="s">
        <v>81</v>
      </c>
      <c r="AY3971" s="272" t="s">
        <v>215</v>
      </c>
    </row>
    <row r="3972" s="13" customFormat="1">
      <c r="A3972" s="13"/>
      <c r="B3972" s="252"/>
      <c r="C3972" s="253"/>
      <c r="D3972" s="233" t="s">
        <v>364</v>
      </c>
      <c r="E3972" s="254" t="s">
        <v>1</v>
      </c>
      <c r="F3972" s="255" t="s">
        <v>1538</v>
      </c>
      <c r="G3972" s="253"/>
      <c r="H3972" s="254" t="s">
        <v>1</v>
      </c>
      <c r="I3972" s="256"/>
      <c r="J3972" s="253"/>
      <c r="K3972" s="253"/>
      <c r="L3972" s="257"/>
      <c r="M3972" s="258"/>
      <c r="N3972" s="259"/>
      <c r="O3972" s="259"/>
      <c r="P3972" s="259"/>
      <c r="Q3972" s="259"/>
      <c r="R3972" s="259"/>
      <c r="S3972" s="259"/>
      <c r="T3972" s="260"/>
      <c r="U3972" s="13"/>
      <c r="V3972" s="13"/>
      <c r="W3972" s="13"/>
      <c r="X3972" s="13"/>
      <c r="Y3972" s="13"/>
      <c r="Z3972" s="13"/>
      <c r="AA3972" s="13"/>
      <c r="AB3972" s="13"/>
      <c r="AC3972" s="13"/>
      <c r="AD3972" s="13"/>
      <c r="AE3972" s="13"/>
      <c r="AT3972" s="261" t="s">
        <v>364</v>
      </c>
      <c r="AU3972" s="261" t="s">
        <v>90</v>
      </c>
      <c r="AV3972" s="13" t="s">
        <v>88</v>
      </c>
      <c r="AW3972" s="13" t="s">
        <v>36</v>
      </c>
      <c r="AX3972" s="13" t="s">
        <v>81</v>
      </c>
      <c r="AY3972" s="261" t="s">
        <v>215</v>
      </c>
    </row>
    <row r="3973" s="14" customFormat="1">
      <c r="A3973" s="14"/>
      <c r="B3973" s="262"/>
      <c r="C3973" s="263"/>
      <c r="D3973" s="233" t="s">
        <v>364</v>
      </c>
      <c r="E3973" s="264" t="s">
        <v>1</v>
      </c>
      <c r="F3973" s="265" t="s">
        <v>1960</v>
      </c>
      <c r="G3973" s="263"/>
      <c r="H3973" s="266">
        <v>5.2000000000000002</v>
      </c>
      <c r="I3973" s="267"/>
      <c r="J3973" s="263"/>
      <c r="K3973" s="263"/>
      <c r="L3973" s="268"/>
      <c r="M3973" s="269"/>
      <c r="N3973" s="270"/>
      <c r="O3973" s="270"/>
      <c r="P3973" s="270"/>
      <c r="Q3973" s="270"/>
      <c r="R3973" s="270"/>
      <c r="S3973" s="270"/>
      <c r="T3973" s="271"/>
      <c r="U3973" s="14"/>
      <c r="V3973" s="14"/>
      <c r="W3973" s="14"/>
      <c r="X3973" s="14"/>
      <c r="Y3973" s="14"/>
      <c r="Z3973" s="14"/>
      <c r="AA3973" s="14"/>
      <c r="AB3973" s="14"/>
      <c r="AC3973" s="14"/>
      <c r="AD3973" s="14"/>
      <c r="AE3973" s="14"/>
      <c r="AT3973" s="272" t="s">
        <v>364</v>
      </c>
      <c r="AU3973" s="272" t="s">
        <v>90</v>
      </c>
      <c r="AV3973" s="14" t="s">
        <v>90</v>
      </c>
      <c r="AW3973" s="14" t="s">
        <v>36</v>
      </c>
      <c r="AX3973" s="14" t="s">
        <v>81</v>
      </c>
      <c r="AY3973" s="272" t="s">
        <v>215</v>
      </c>
    </row>
    <row r="3974" s="14" customFormat="1">
      <c r="A3974" s="14"/>
      <c r="B3974" s="262"/>
      <c r="C3974" s="263"/>
      <c r="D3974" s="233" t="s">
        <v>364</v>
      </c>
      <c r="E3974" s="264" t="s">
        <v>1</v>
      </c>
      <c r="F3974" s="265" t="s">
        <v>3764</v>
      </c>
      <c r="G3974" s="263"/>
      <c r="H3974" s="266">
        <v>-0.69999999999999996</v>
      </c>
      <c r="I3974" s="267"/>
      <c r="J3974" s="263"/>
      <c r="K3974" s="263"/>
      <c r="L3974" s="268"/>
      <c r="M3974" s="269"/>
      <c r="N3974" s="270"/>
      <c r="O3974" s="270"/>
      <c r="P3974" s="270"/>
      <c r="Q3974" s="270"/>
      <c r="R3974" s="270"/>
      <c r="S3974" s="270"/>
      <c r="T3974" s="271"/>
      <c r="U3974" s="14"/>
      <c r="V3974" s="14"/>
      <c r="W3974" s="14"/>
      <c r="X3974" s="14"/>
      <c r="Y3974" s="14"/>
      <c r="Z3974" s="14"/>
      <c r="AA3974" s="14"/>
      <c r="AB3974" s="14"/>
      <c r="AC3974" s="14"/>
      <c r="AD3974" s="14"/>
      <c r="AE3974" s="14"/>
      <c r="AT3974" s="272" t="s">
        <v>364</v>
      </c>
      <c r="AU3974" s="272" t="s">
        <v>90</v>
      </c>
      <c r="AV3974" s="14" t="s">
        <v>90</v>
      </c>
      <c r="AW3974" s="14" t="s">
        <v>36</v>
      </c>
      <c r="AX3974" s="14" t="s">
        <v>81</v>
      </c>
      <c r="AY3974" s="272" t="s">
        <v>215</v>
      </c>
    </row>
    <row r="3975" s="13" customFormat="1">
      <c r="A3975" s="13"/>
      <c r="B3975" s="252"/>
      <c r="C3975" s="253"/>
      <c r="D3975" s="233" t="s">
        <v>364</v>
      </c>
      <c r="E3975" s="254" t="s">
        <v>1</v>
      </c>
      <c r="F3975" s="255" t="s">
        <v>1540</v>
      </c>
      <c r="G3975" s="253"/>
      <c r="H3975" s="254" t="s">
        <v>1</v>
      </c>
      <c r="I3975" s="256"/>
      <c r="J3975" s="253"/>
      <c r="K3975" s="253"/>
      <c r="L3975" s="257"/>
      <c r="M3975" s="258"/>
      <c r="N3975" s="259"/>
      <c r="O3975" s="259"/>
      <c r="P3975" s="259"/>
      <c r="Q3975" s="259"/>
      <c r="R3975" s="259"/>
      <c r="S3975" s="259"/>
      <c r="T3975" s="260"/>
      <c r="U3975" s="13"/>
      <c r="V3975" s="13"/>
      <c r="W3975" s="13"/>
      <c r="X3975" s="13"/>
      <c r="Y3975" s="13"/>
      <c r="Z3975" s="13"/>
      <c r="AA3975" s="13"/>
      <c r="AB3975" s="13"/>
      <c r="AC3975" s="13"/>
      <c r="AD3975" s="13"/>
      <c r="AE3975" s="13"/>
      <c r="AT3975" s="261" t="s">
        <v>364</v>
      </c>
      <c r="AU3975" s="261" t="s">
        <v>90</v>
      </c>
      <c r="AV3975" s="13" t="s">
        <v>88</v>
      </c>
      <c r="AW3975" s="13" t="s">
        <v>36</v>
      </c>
      <c r="AX3975" s="13" t="s">
        <v>81</v>
      </c>
      <c r="AY3975" s="261" t="s">
        <v>215</v>
      </c>
    </row>
    <row r="3976" s="14" customFormat="1">
      <c r="A3976" s="14"/>
      <c r="B3976" s="262"/>
      <c r="C3976" s="263"/>
      <c r="D3976" s="233" t="s">
        <v>364</v>
      </c>
      <c r="E3976" s="264" t="s">
        <v>1</v>
      </c>
      <c r="F3976" s="265" t="s">
        <v>1960</v>
      </c>
      <c r="G3976" s="263"/>
      <c r="H3976" s="266">
        <v>5.2000000000000002</v>
      </c>
      <c r="I3976" s="267"/>
      <c r="J3976" s="263"/>
      <c r="K3976" s="263"/>
      <c r="L3976" s="268"/>
      <c r="M3976" s="269"/>
      <c r="N3976" s="270"/>
      <c r="O3976" s="270"/>
      <c r="P3976" s="270"/>
      <c r="Q3976" s="270"/>
      <c r="R3976" s="270"/>
      <c r="S3976" s="270"/>
      <c r="T3976" s="271"/>
      <c r="U3976" s="14"/>
      <c r="V3976" s="14"/>
      <c r="W3976" s="14"/>
      <c r="X3976" s="14"/>
      <c r="Y3976" s="14"/>
      <c r="Z3976" s="14"/>
      <c r="AA3976" s="14"/>
      <c r="AB3976" s="14"/>
      <c r="AC3976" s="14"/>
      <c r="AD3976" s="14"/>
      <c r="AE3976" s="14"/>
      <c r="AT3976" s="272" t="s">
        <v>364</v>
      </c>
      <c r="AU3976" s="272" t="s">
        <v>90</v>
      </c>
      <c r="AV3976" s="14" t="s">
        <v>90</v>
      </c>
      <c r="AW3976" s="14" t="s">
        <v>36</v>
      </c>
      <c r="AX3976" s="14" t="s">
        <v>81</v>
      </c>
      <c r="AY3976" s="272" t="s">
        <v>215</v>
      </c>
    </row>
    <row r="3977" s="14" customFormat="1">
      <c r="A3977" s="14"/>
      <c r="B3977" s="262"/>
      <c r="C3977" s="263"/>
      <c r="D3977" s="233" t="s">
        <v>364</v>
      </c>
      <c r="E3977" s="264" t="s">
        <v>1</v>
      </c>
      <c r="F3977" s="265" t="s">
        <v>3764</v>
      </c>
      <c r="G3977" s="263"/>
      <c r="H3977" s="266">
        <v>-0.69999999999999996</v>
      </c>
      <c r="I3977" s="267"/>
      <c r="J3977" s="263"/>
      <c r="K3977" s="263"/>
      <c r="L3977" s="268"/>
      <c r="M3977" s="269"/>
      <c r="N3977" s="270"/>
      <c r="O3977" s="270"/>
      <c r="P3977" s="270"/>
      <c r="Q3977" s="270"/>
      <c r="R3977" s="270"/>
      <c r="S3977" s="270"/>
      <c r="T3977" s="271"/>
      <c r="U3977" s="14"/>
      <c r="V3977" s="14"/>
      <c r="W3977" s="14"/>
      <c r="X3977" s="14"/>
      <c r="Y3977" s="14"/>
      <c r="Z3977" s="14"/>
      <c r="AA3977" s="14"/>
      <c r="AB3977" s="14"/>
      <c r="AC3977" s="14"/>
      <c r="AD3977" s="14"/>
      <c r="AE3977" s="14"/>
      <c r="AT3977" s="272" t="s">
        <v>364</v>
      </c>
      <c r="AU3977" s="272" t="s">
        <v>90</v>
      </c>
      <c r="AV3977" s="14" t="s">
        <v>90</v>
      </c>
      <c r="AW3977" s="14" t="s">
        <v>36</v>
      </c>
      <c r="AX3977" s="14" t="s">
        <v>81</v>
      </c>
      <c r="AY3977" s="272" t="s">
        <v>215</v>
      </c>
    </row>
    <row r="3978" s="13" customFormat="1">
      <c r="A3978" s="13"/>
      <c r="B3978" s="252"/>
      <c r="C3978" s="253"/>
      <c r="D3978" s="233" t="s">
        <v>364</v>
      </c>
      <c r="E3978" s="254" t="s">
        <v>1</v>
      </c>
      <c r="F3978" s="255" t="s">
        <v>1410</v>
      </c>
      <c r="G3978" s="253"/>
      <c r="H3978" s="254" t="s">
        <v>1</v>
      </c>
      <c r="I3978" s="256"/>
      <c r="J3978" s="253"/>
      <c r="K3978" s="253"/>
      <c r="L3978" s="257"/>
      <c r="M3978" s="258"/>
      <c r="N3978" s="259"/>
      <c r="O3978" s="259"/>
      <c r="P3978" s="259"/>
      <c r="Q3978" s="259"/>
      <c r="R3978" s="259"/>
      <c r="S3978" s="259"/>
      <c r="T3978" s="260"/>
      <c r="U3978" s="13"/>
      <c r="V3978" s="13"/>
      <c r="W3978" s="13"/>
      <c r="X3978" s="13"/>
      <c r="Y3978" s="13"/>
      <c r="Z3978" s="13"/>
      <c r="AA3978" s="13"/>
      <c r="AB3978" s="13"/>
      <c r="AC3978" s="13"/>
      <c r="AD3978" s="13"/>
      <c r="AE3978" s="13"/>
      <c r="AT3978" s="261" t="s">
        <v>364</v>
      </c>
      <c r="AU3978" s="261" t="s">
        <v>90</v>
      </c>
      <c r="AV3978" s="13" t="s">
        <v>88</v>
      </c>
      <c r="AW3978" s="13" t="s">
        <v>36</v>
      </c>
      <c r="AX3978" s="13" t="s">
        <v>81</v>
      </c>
      <c r="AY3978" s="261" t="s">
        <v>215</v>
      </c>
    </row>
    <row r="3979" s="14" customFormat="1">
      <c r="A3979" s="14"/>
      <c r="B3979" s="262"/>
      <c r="C3979" s="263"/>
      <c r="D3979" s="233" t="s">
        <v>364</v>
      </c>
      <c r="E3979" s="264" t="s">
        <v>1</v>
      </c>
      <c r="F3979" s="265" t="s">
        <v>3765</v>
      </c>
      <c r="G3979" s="263"/>
      <c r="H3979" s="266">
        <v>6.75</v>
      </c>
      <c r="I3979" s="267"/>
      <c r="J3979" s="263"/>
      <c r="K3979" s="263"/>
      <c r="L3979" s="268"/>
      <c r="M3979" s="269"/>
      <c r="N3979" s="270"/>
      <c r="O3979" s="270"/>
      <c r="P3979" s="270"/>
      <c r="Q3979" s="270"/>
      <c r="R3979" s="270"/>
      <c r="S3979" s="270"/>
      <c r="T3979" s="271"/>
      <c r="U3979" s="14"/>
      <c r="V3979" s="14"/>
      <c r="W3979" s="14"/>
      <c r="X3979" s="14"/>
      <c r="Y3979" s="14"/>
      <c r="Z3979" s="14"/>
      <c r="AA3979" s="14"/>
      <c r="AB3979" s="14"/>
      <c r="AC3979" s="14"/>
      <c r="AD3979" s="14"/>
      <c r="AE3979" s="14"/>
      <c r="AT3979" s="272" t="s">
        <v>364</v>
      </c>
      <c r="AU3979" s="272" t="s">
        <v>90</v>
      </c>
      <c r="AV3979" s="14" t="s">
        <v>90</v>
      </c>
      <c r="AW3979" s="14" t="s">
        <v>36</v>
      </c>
      <c r="AX3979" s="14" t="s">
        <v>81</v>
      </c>
      <c r="AY3979" s="272" t="s">
        <v>215</v>
      </c>
    </row>
    <row r="3980" s="16" customFormat="1">
      <c r="A3980" s="16"/>
      <c r="B3980" s="284"/>
      <c r="C3980" s="285"/>
      <c r="D3980" s="233" t="s">
        <v>364</v>
      </c>
      <c r="E3980" s="286" t="s">
        <v>1</v>
      </c>
      <c r="F3980" s="287" t="s">
        <v>403</v>
      </c>
      <c r="G3980" s="285"/>
      <c r="H3980" s="288">
        <v>55.549999999999997</v>
      </c>
      <c r="I3980" s="289"/>
      <c r="J3980" s="285"/>
      <c r="K3980" s="285"/>
      <c r="L3980" s="290"/>
      <c r="M3980" s="291"/>
      <c r="N3980" s="292"/>
      <c r="O3980" s="292"/>
      <c r="P3980" s="292"/>
      <c r="Q3980" s="292"/>
      <c r="R3980" s="292"/>
      <c r="S3980" s="292"/>
      <c r="T3980" s="293"/>
      <c r="U3980" s="16"/>
      <c r="V3980" s="16"/>
      <c r="W3980" s="16"/>
      <c r="X3980" s="16"/>
      <c r="Y3980" s="16"/>
      <c r="Z3980" s="16"/>
      <c r="AA3980" s="16"/>
      <c r="AB3980" s="16"/>
      <c r="AC3980" s="16"/>
      <c r="AD3980" s="16"/>
      <c r="AE3980" s="16"/>
      <c r="AT3980" s="294" t="s">
        <v>364</v>
      </c>
      <c r="AU3980" s="294" t="s">
        <v>90</v>
      </c>
      <c r="AV3980" s="16" t="s">
        <v>227</v>
      </c>
      <c r="AW3980" s="16" t="s">
        <v>36</v>
      </c>
      <c r="AX3980" s="16" t="s">
        <v>81</v>
      </c>
      <c r="AY3980" s="294" t="s">
        <v>215</v>
      </c>
    </row>
    <row r="3981" s="15" customFormat="1">
      <c r="A3981" s="15"/>
      <c r="B3981" s="273"/>
      <c r="C3981" s="274"/>
      <c r="D3981" s="233" t="s">
        <v>364</v>
      </c>
      <c r="E3981" s="275" t="s">
        <v>1</v>
      </c>
      <c r="F3981" s="276" t="s">
        <v>368</v>
      </c>
      <c r="G3981" s="274"/>
      <c r="H3981" s="277">
        <v>118.05</v>
      </c>
      <c r="I3981" s="278"/>
      <c r="J3981" s="274"/>
      <c r="K3981" s="274"/>
      <c r="L3981" s="279"/>
      <c r="M3981" s="280"/>
      <c r="N3981" s="281"/>
      <c r="O3981" s="281"/>
      <c r="P3981" s="281"/>
      <c r="Q3981" s="281"/>
      <c r="R3981" s="281"/>
      <c r="S3981" s="281"/>
      <c r="T3981" s="282"/>
      <c r="U3981" s="15"/>
      <c r="V3981" s="15"/>
      <c r="W3981" s="15"/>
      <c r="X3981" s="15"/>
      <c r="Y3981" s="15"/>
      <c r="Z3981" s="15"/>
      <c r="AA3981" s="15"/>
      <c r="AB3981" s="15"/>
      <c r="AC3981" s="15"/>
      <c r="AD3981" s="15"/>
      <c r="AE3981" s="15"/>
      <c r="AT3981" s="283" t="s">
        <v>364</v>
      </c>
      <c r="AU3981" s="283" t="s">
        <v>90</v>
      </c>
      <c r="AV3981" s="15" t="s">
        <v>214</v>
      </c>
      <c r="AW3981" s="15" t="s">
        <v>36</v>
      </c>
      <c r="AX3981" s="15" t="s">
        <v>88</v>
      </c>
      <c r="AY3981" s="283" t="s">
        <v>215</v>
      </c>
    </row>
    <row r="3982" s="2" customFormat="1" ht="16.5" customHeight="1">
      <c r="A3982" s="39"/>
      <c r="B3982" s="40"/>
      <c r="C3982" s="220" t="s">
        <v>3766</v>
      </c>
      <c r="D3982" s="220" t="s">
        <v>216</v>
      </c>
      <c r="E3982" s="221" t="s">
        <v>3767</v>
      </c>
      <c r="F3982" s="222" t="s">
        <v>3768</v>
      </c>
      <c r="G3982" s="223" t="s">
        <v>716</v>
      </c>
      <c r="H3982" s="224">
        <v>40</v>
      </c>
      <c r="I3982" s="225"/>
      <c r="J3982" s="226">
        <f>ROUND(I3982*H3982,2)</f>
        <v>0</v>
      </c>
      <c r="K3982" s="222" t="s">
        <v>359</v>
      </c>
      <c r="L3982" s="45"/>
      <c r="M3982" s="227" t="s">
        <v>1</v>
      </c>
      <c r="N3982" s="228" t="s">
        <v>46</v>
      </c>
      <c r="O3982" s="92"/>
      <c r="P3982" s="229">
        <f>O3982*H3982</f>
        <v>0</v>
      </c>
      <c r="Q3982" s="229">
        <v>0</v>
      </c>
      <c r="R3982" s="229">
        <f>Q3982*H3982</f>
        <v>0</v>
      </c>
      <c r="S3982" s="229">
        <v>0</v>
      </c>
      <c r="T3982" s="230">
        <f>S3982*H3982</f>
        <v>0</v>
      </c>
      <c r="U3982" s="39"/>
      <c r="V3982" s="39"/>
      <c r="W3982" s="39"/>
      <c r="X3982" s="39"/>
      <c r="Y3982" s="39"/>
      <c r="Z3982" s="39"/>
      <c r="AA3982" s="39"/>
      <c r="AB3982" s="39"/>
      <c r="AC3982" s="39"/>
      <c r="AD3982" s="39"/>
      <c r="AE3982" s="39"/>
      <c r="AR3982" s="231" t="s">
        <v>291</v>
      </c>
      <c r="AT3982" s="231" t="s">
        <v>216</v>
      </c>
      <c r="AU3982" s="231" t="s">
        <v>90</v>
      </c>
      <c r="AY3982" s="18" t="s">
        <v>215</v>
      </c>
      <c r="BE3982" s="232">
        <f>IF(N3982="základní",J3982,0)</f>
        <v>0</v>
      </c>
      <c r="BF3982" s="232">
        <f>IF(N3982="snížená",J3982,0)</f>
        <v>0</v>
      </c>
      <c r="BG3982" s="232">
        <f>IF(N3982="zákl. přenesená",J3982,0)</f>
        <v>0</v>
      </c>
      <c r="BH3982" s="232">
        <f>IF(N3982="sníž. přenesená",J3982,0)</f>
        <v>0</v>
      </c>
      <c r="BI3982" s="232">
        <f>IF(N3982="nulová",J3982,0)</f>
        <v>0</v>
      </c>
      <c r="BJ3982" s="18" t="s">
        <v>88</v>
      </c>
      <c r="BK3982" s="232">
        <f>ROUND(I3982*H3982,2)</f>
        <v>0</v>
      </c>
      <c r="BL3982" s="18" t="s">
        <v>291</v>
      </c>
      <c r="BM3982" s="231" t="s">
        <v>3769</v>
      </c>
    </row>
    <row r="3983" s="2" customFormat="1">
      <c r="A3983" s="39"/>
      <c r="B3983" s="40"/>
      <c r="C3983" s="41"/>
      <c r="D3983" s="233" t="s">
        <v>221</v>
      </c>
      <c r="E3983" s="41"/>
      <c r="F3983" s="234" t="s">
        <v>3770</v>
      </c>
      <c r="G3983" s="41"/>
      <c r="H3983" s="41"/>
      <c r="I3983" s="235"/>
      <c r="J3983" s="41"/>
      <c r="K3983" s="41"/>
      <c r="L3983" s="45"/>
      <c r="M3983" s="236"/>
      <c r="N3983" s="237"/>
      <c r="O3983" s="92"/>
      <c r="P3983" s="92"/>
      <c r="Q3983" s="92"/>
      <c r="R3983" s="92"/>
      <c r="S3983" s="92"/>
      <c r="T3983" s="93"/>
      <c r="U3983" s="39"/>
      <c r="V3983" s="39"/>
      <c r="W3983" s="39"/>
      <c r="X3983" s="39"/>
      <c r="Y3983" s="39"/>
      <c r="Z3983" s="39"/>
      <c r="AA3983" s="39"/>
      <c r="AB3983" s="39"/>
      <c r="AC3983" s="39"/>
      <c r="AD3983" s="39"/>
      <c r="AE3983" s="39"/>
      <c r="AT3983" s="18" t="s">
        <v>221</v>
      </c>
      <c r="AU3983" s="18" t="s">
        <v>90</v>
      </c>
    </row>
    <row r="3984" s="2" customFormat="1">
      <c r="A3984" s="39"/>
      <c r="B3984" s="40"/>
      <c r="C3984" s="41"/>
      <c r="D3984" s="250" t="s">
        <v>362</v>
      </c>
      <c r="E3984" s="41"/>
      <c r="F3984" s="251" t="s">
        <v>3771</v>
      </c>
      <c r="G3984" s="41"/>
      <c r="H3984" s="41"/>
      <c r="I3984" s="235"/>
      <c r="J3984" s="41"/>
      <c r="K3984" s="41"/>
      <c r="L3984" s="45"/>
      <c r="M3984" s="236"/>
      <c r="N3984" s="237"/>
      <c r="O3984" s="92"/>
      <c r="P3984" s="92"/>
      <c r="Q3984" s="92"/>
      <c r="R3984" s="92"/>
      <c r="S3984" s="92"/>
      <c r="T3984" s="93"/>
      <c r="U3984" s="39"/>
      <c r="V3984" s="39"/>
      <c r="W3984" s="39"/>
      <c r="X3984" s="39"/>
      <c r="Y3984" s="39"/>
      <c r="Z3984" s="39"/>
      <c r="AA3984" s="39"/>
      <c r="AB3984" s="39"/>
      <c r="AC3984" s="39"/>
      <c r="AD3984" s="39"/>
      <c r="AE3984" s="39"/>
      <c r="AT3984" s="18" t="s">
        <v>362</v>
      </c>
      <c r="AU3984" s="18" t="s">
        <v>90</v>
      </c>
    </row>
    <row r="3985" s="2" customFormat="1" ht="21.75" customHeight="1">
      <c r="A3985" s="39"/>
      <c r="B3985" s="40"/>
      <c r="C3985" s="220" t="s">
        <v>3772</v>
      </c>
      <c r="D3985" s="220" t="s">
        <v>216</v>
      </c>
      <c r="E3985" s="221" t="s">
        <v>3773</v>
      </c>
      <c r="F3985" s="222" t="s">
        <v>3774</v>
      </c>
      <c r="G3985" s="223" t="s">
        <v>716</v>
      </c>
      <c r="H3985" s="224">
        <v>40</v>
      </c>
      <c r="I3985" s="225"/>
      <c r="J3985" s="226">
        <f>ROUND(I3985*H3985,2)</f>
        <v>0</v>
      </c>
      <c r="K3985" s="222" t="s">
        <v>359</v>
      </c>
      <c r="L3985" s="45"/>
      <c r="M3985" s="227" t="s">
        <v>1</v>
      </c>
      <c r="N3985" s="228" t="s">
        <v>46</v>
      </c>
      <c r="O3985" s="92"/>
      <c r="P3985" s="229">
        <f>O3985*H3985</f>
        <v>0</v>
      </c>
      <c r="Q3985" s="229">
        <v>0</v>
      </c>
      <c r="R3985" s="229">
        <f>Q3985*H3985</f>
        <v>0</v>
      </c>
      <c r="S3985" s="229">
        <v>0</v>
      </c>
      <c r="T3985" s="230">
        <f>S3985*H3985</f>
        <v>0</v>
      </c>
      <c r="U3985" s="39"/>
      <c r="V3985" s="39"/>
      <c r="W3985" s="39"/>
      <c r="X3985" s="39"/>
      <c r="Y3985" s="39"/>
      <c r="Z3985" s="39"/>
      <c r="AA3985" s="39"/>
      <c r="AB3985" s="39"/>
      <c r="AC3985" s="39"/>
      <c r="AD3985" s="39"/>
      <c r="AE3985" s="39"/>
      <c r="AR3985" s="231" t="s">
        <v>291</v>
      </c>
      <c r="AT3985" s="231" t="s">
        <v>216</v>
      </c>
      <c r="AU3985" s="231" t="s">
        <v>90</v>
      </c>
      <c r="AY3985" s="18" t="s">
        <v>215</v>
      </c>
      <c r="BE3985" s="232">
        <f>IF(N3985="základní",J3985,0)</f>
        <v>0</v>
      </c>
      <c r="BF3985" s="232">
        <f>IF(N3985="snížená",J3985,0)</f>
        <v>0</v>
      </c>
      <c r="BG3985" s="232">
        <f>IF(N3985="zákl. přenesená",J3985,0)</f>
        <v>0</v>
      </c>
      <c r="BH3985" s="232">
        <f>IF(N3985="sníž. přenesená",J3985,0)</f>
        <v>0</v>
      </c>
      <c r="BI3985" s="232">
        <f>IF(N3985="nulová",J3985,0)</f>
        <v>0</v>
      </c>
      <c r="BJ3985" s="18" t="s">
        <v>88</v>
      </c>
      <c r="BK3985" s="232">
        <f>ROUND(I3985*H3985,2)</f>
        <v>0</v>
      </c>
      <c r="BL3985" s="18" t="s">
        <v>291</v>
      </c>
      <c r="BM3985" s="231" t="s">
        <v>3775</v>
      </c>
    </row>
    <row r="3986" s="2" customFormat="1">
      <c r="A3986" s="39"/>
      <c r="B3986" s="40"/>
      <c r="C3986" s="41"/>
      <c r="D3986" s="233" t="s">
        <v>221</v>
      </c>
      <c r="E3986" s="41"/>
      <c r="F3986" s="234" t="s">
        <v>3776</v>
      </c>
      <c r="G3986" s="41"/>
      <c r="H3986" s="41"/>
      <c r="I3986" s="235"/>
      <c r="J3986" s="41"/>
      <c r="K3986" s="41"/>
      <c r="L3986" s="45"/>
      <c r="M3986" s="236"/>
      <c r="N3986" s="237"/>
      <c r="O3986" s="92"/>
      <c r="P3986" s="92"/>
      <c r="Q3986" s="92"/>
      <c r="R3986" s="92"/>
      <c r="S3986" s="92"/>
      <c r="T3986" s="93"/>
      <c r="U3986" s="39"/>
      <c r="V3986" s="39"/>
      <c r="W3986" s="39"/>
      <c r="X3986" s="39"/>
      <c r="Y3986" s="39"/>
      <c r="Z3986" s="39"/>
      <c r="AA3986" s="39"/>
      <c r="AB3986" s="39"/>
      <c r="AC3986" s="39"/>
      <c r="AD3986" s="39"/>
      <c r="AE3986" s="39"/>
      <c r="AT3986" s="18" t="s">
        <v>221</v>
      </c>
      <c r="AU3986" s="18" t="s">
        <v>90</v>
      </c>
    </row>
    <row r="3987" s="2" customFormat="1">
      <c r="A3987" s="39"/>
      <c r="B3987" s="40"/>
      <c r="C3987" s="41"/>
      <c r="D3987" s="250" t="s">
        <v>362</v>
      </c>
      <c r="E3987" s="41"/>
      <c r="F3987" s="251" t="s">
        <v>3777</v>
      </c>
      <c r="G3987" s="41"/>
      <c r="H3987" s="41"/>
      <c r="I3987" s="235"/>
      <c r="J3987" s="41"/>
      <c r="K3987" s="41"/>
      <c r="L3987" s="45"/>
      <c r="M3987" s="236"/>
      <c r="N3987" s="237"/>
      <c r="O3987" s="92"/>
      <c r="P3987" s="92"/>
      <c r="Q3987" s="92"/>
      <c r="R3987" s="92"/>
      <c r="S3987" s="92"/>
      <c r="T3987" s="93"/>
      <c r="U3987" s="39"/>
      <c r="V3987" s="39"/>
      <c r="W3987" s="39"/>
      <c r="X3987" s="39"/>
      <c r="Y3987" s="39"/>
      <c r="Z3987" s="39"/>
      <c r="AA3987" s="39"/>
      <c r="AB3987" s="39"/>
      <c r="AC3987" s="39"/>
      <c r="AD3987" s="39"/>
      <c r="AE3987" s="39"/>
      <c r="AT3987" s="18" t="s">
        <v>362</v>
      </c>
      <c r="AU3987" s="18" t="s">
        <v>90</v>
      </c>
    </row>
    <row r="3988" s="2" customFormat="1" ht="16.5" customHeight="1">
      <c r="A3988" s="39"/>
      <c r="B3988" s="40"/>
      <c r="C3988" s="220" t="s">
        <v>3778</v>
      </c>
      <c r="D3988" s="220" t="s">
        <v>216</v>
      </c>
      <c r="E3988" s="221" t="s">
        <v>3779</v>
      </c>
      <c r="F3988" s="222" t="s">
        <v>3780</v>
      </c>
      <c r="G3988" s="223" t="s">
        <v>716</v>
      </c>
      <c r="H3988" s="224">
        <v>9</v>
      </c>
      <c r="I3988" s="225"/>
      <c r="J3988" s="226">
        <f>ROUND(I3988*H3988,2)</f>
        <v>0</v>
      </c>
      <c r="K3988" s="222" t="s">
        <v>359</v>
      </c>
      <c r="L3988" s="45"/>
      <c r="M3988" s="227" t="s">
        <v>1</v>
      </c>
      <c r="N3988" s="228" t="s">
        <v>46</v>
      </c>
      <c r="O3988" s="92"/>
      <c r="P3988" s="229">
        <f>O3988*H3988</f>
        <v>0</v>
      </c>
      <c r="Q3988" s="229">
        <v>0</v>
      </c>
      <c r="R3988" s="229">
        <f>Q3988*H3988</f>
        <v>0</v>
      </c>
      <c r="S3988" s="229">
        <v>0</v>
      </c>
      <c r="T3988" s="230">
        <f>S3988*H3988</f>
        <v>0</v>
      </c>
      <c r="U3988" s="39"/>
      <c r="V3988" s="39"/>
      <c r="W3988" s="39"/>
      <c r="X3988" s="39"/>
      <c r="Y3988" s="39"/>
      <c r="Z3988" s="39"/>
      <c r="AA3988" s="39"/>
      <c r="AB3988" s="39"/>
      <c r="AC3988" s="39"/>
      <c r="AD3988" s="39"/>
      <c r="AE3988" s="39"/>
      <c r="AR3988" s="231" t="s">
        <v>291</v>
      </c>
      <c r="AT3988" s="231" t="s">
        <v>216</v>
      </c>
      <c r="AU3988" s="231" t="s">
        <v>90</v>
      </c>
      <c r="AY3988" s="18" t="s">
        <v>215</v>
      </c>
      <c r="BE3988" s="232">
        <f>IF(N3988="základní",J3988,0)</f>
        <v>0</v>
      </c>
      <c r="BF3988" s="232">
        <f>IF(N3988="snížená",J3988,0)</f>
        <v>0</v>
      </c>
      <c r="BG3988" s="232">
        <f>IF(N3988="zákl. přenesená",J3988,0)</f>
        <v>0</v>
      </c>
      <c r="BH3988" s="232">
        <f>IF(N3988="sníž. přenesená",J3988,0)</f>
        <v>0</v>
      </c>
      <c r="BI3988" s="232">
        <f>IF(N3988="nulová",J3988,0)</f>
        <v>0</v>
      </c>
      <c r="BJ3988" s="18" t="s">
        <v>88</v>
      </c>
      <c r="BK3988" s="232">
        <f>ROUND(I3988*H3988,2)</f>
        <v>0</v>
      </c>
      <c r="BL3988" s="18" t="s">
        <v>291</v>
      </c>
      <c r="BM3988" s="231" t="s">
        <v>3781</v>
      </c>
    </row>
    <row r="3989" s="2" customFormat="1">
      <c r="A3989" s="39"/>
      <c r="B3989" s="40"/>
      <c r="C3989" s="41"/>
      <c r="D3989" s="233" t="s">
        <v>221</v>
      </c>
      <c r="E3989" s="41"/>
      <c r="F3989" s="234" t="s">
        <v>3782</v>
      </c>
      <c r="G3989" s="41"/>
      <c r="H3989" s="41"/>
      <c r="I3989" s="235"/>
      <c r="J3989" s="41"/>
      <c r="K3989" s="41"/>
      <c r="L3989" s="45"/>
      <c r="M3989" s="236"/>
      <c r="N3989" s="237"/>
      <c r="O3989" s="92"/>
      <c r="P3989" s="92"/>
      <c r="Q3989" s="92"/>
      <c r="R3989" s="92"/>
      <c r="S3989" s="92"/>
      <c r="T3989" s="93"/>
      <c r="U3989" s="39"/>
      <c r="V3989" s="39"/>
      <c r="W3989" s="39"/>
      <c r="X3989" s="39"/>
      <c r="Y3989" s="39"/>
      <c r="Z3989" s="39"/>
      <c r="AA3989" s="39"/>
      <c r="AB3989" s="39"/>
      <c r="AC3989" s="39"/>
      <c r="AD3989" s="39"/>
      <c r="AE3989" s="39"/>
      <c r="AT3989" s="18" t="s">
        <v>221</v>
      </c>
      <c r="AU3989" s="18" t="s">
        <v>90</v>
      </c>
    </row>
    <row r="3990" s="2" customFormat="1">
      <c r="A3990" s="39"/>
      <c r="B3990" s="40"/>
      <c r="C3990" s="41"/>
      <c r="D3990" s="250" t="s">
        <v>362</v>
      </c>
      <c r="E3990" s="41"/>
      <c r="F3990" s="251" t="s">
        <v>3783</v>
      </c>
      <c r="G3990" s="41"/>
      <c r="H3990" s="41"/>
      <c r="I3990" s="235"/>
      <c r="J3990" s="41"/>
      <c r="K3990" s="41"/>
      <c r="L3990" s="45"/>
      <c r="M3990" s="236"/>
      <c r="N3990" s="237"/>
      <c r="O3990" s="92"/>
      <c r="P3990" s="92"/>
      <c r="Q3990" s="92"/>
      <c r="R3990" s="92"/>
      <c r="S3990" s="92"/>
      <c r="T3990" s="93"/>
      <c r="U3990" s="39"/>
      <c r="V3990" s="39"/>
      <c r="W3990" s="39"/>
      <c r="X3990" s="39"/>
      <c r="Y3990" s="39"/>
      <c r="Z3990" s="39"/>
      <c r="AA3990" s="39"/>
      <c r="AB3990" s="39"/>
      <c r="AC3990" s="39"/>
      <c r="AD3990" s="39"/>
      <c r="AE3990" s="39"/>
      <c r="AT3990" s="18" t="s">
        <v>362</v>
      </c>
      <c r="AU3990" s="18" t="s">
        <v>90</v>
      </c>
    </row>
    <row r="3991" s="14" customFormat="1">
      <c r="A3991" s="14"/>
      <c r="B3991" s="262"/>
      <c r="C3991" s="263"/>
      <c r="D3991" s="233" t="s">
        <v>364</v>
      </c>
      <c r="E3991" s="264" t="s">
        <v>1</v>
      </c>
      <c r="F3991" s="265" t="s">
        <v>2847</v>
      </c>
      <c r="G3991" s="263"/>
      <c r="H3991" s="266">
        <v>9</v>
      </c>
      <c r="I3991" s="267"/>
      <c r="J3991" s="263"/>
      <c r="K3991" s="263"/>
      <c r="L3991" s="268"/>
      <c r="M3991" s="269"/>
      <c r="N3991" s="270"/>
      <c r="O3991" s="270"/>
      <c r="P3991" s="270"/>
      <c r="Q3991" s="270"/>
      <c r="R3991" s="270"/>
      <c r="S3991" s="270"/>
      <c r="T3991" s="271"/>
      <c r="U3991" s="14"/>
      <c r="V3991" s="14"/>
      <c r="W3991" s="14"/>
      <c r="X3991" s="14"/>
      <c r="Y3991" s="14"/>
      <c r="Z3991" s="14"/>
      <c r="AA3991" s="14"/>
      <c r="AB3991" s="14"/>
      <c r="AC3991" s="14"/>
      <c r="AD3991" s="14"/>
      <c r="AE3991" s="14"/>
      <c r="AT3991" s="272" t="s">
        <v>364</v>
      </c>
      <c r="AU3991" s="272" t="s">
        <v>90</v>
      </c>
      <c r="AV3991" s="14" t="s">
        <v>90</v>
      </c>
      <c r="AW3991" s="14" t="s">
        <v>36</v>
      </c>
      <c r="AX3991" s="14" t="s">
        <v>81</v>
      </c>
      <c r="AY3991" s="272" t="s">
        <v>215</v>
      </c>
    </row>
    <row r="3992" s="15" customFormat="1">
      <c r="A3992" s="15"/>
      <c r="B3992" s="273"/>
      <c r="C3992" s="274"/>
      <c r="D3992" s="233" t="s">
        <v>364</v>
      </c>
      <c r="E3992" s="275" t="s">
        <v>1</v>
      </c>
      <c r="F3992" s="276" t="s">
        <v>368</v>
      </c>
      <c r="G3992" s="274"/>
      <c r="H3992" s="277">
        <v>9</v>
      </c>
      <c r="I3992" s="278"/>
      <c r="J3992" s="274"/>
      <c r="K3992" s="274"/>
      <c r="L3992" s="279"/>
      <c r="M3992" s="280"/>
      <c r="N3992" s="281"/>
      <c r="O3992" s="281"/>
      <c r="P3992" s="281"/>
      <c r="Q3992" s="281"/>
      <c r="R3992" s="281"/>
      <c r="S3992" s="281"/>
      <c r="T3992" s="282"/>
      <c r="U3992" s="15"/>
      <c r="V3992" s="15"/>
      <c r="W3992" s="15"/>
      <c r="X3992" s="15"/>
      <c r="Y3992" s="15"/>
      <c r="Z3992" s="15"/>
      <c r="AA3992" s="15"/>
      <c r="AB3992" s="15"/>
      <c r="AC3992" s="15"/>
      <c r="AD3992" s="15"/>
      <c r="AE3992" s="15"/>
      <c r="AT3992" s="283" t="s">
        <v>364</v>
      </c>
      <c r="AU3992" s="283" t="s">
        <v>90</v>
      </c>
      <c r="AV3992" s="15" t="s">
        <v>214</v>
      </c>
      <c r="AW3992" s="15" t="s">
        <v>36</v>
      </c>
      <c r="AX3992" s="15" t="s">
        <v>88</v>
      </c>
      <c r="AY3992" s="283" t="s">
        <v>215</v>
      </c>
    </row>
    <row r="3993" s="2" customFormat="1" ht="24.15" customHeight="1">
      <c r="A3993" s="39"/>
      <c r="B3993" s="40"/>
      <c r="C3993" s="220" t="s">
        <v>3784</v>
      </c>
      <c r="D3993" s="220" t="s">
        <v>216</v>
      </c>
      <c r="E3993" s="221" t="s">
        <v>3785</v>
      </c>
      <c r="F3993" s="222" t="s">
        <v>3786</v>
      </c>
      <c r="G3993" s="223" t="s">
        <v>523</v>
      </c>
      <c r="H3993" s="224">
        <v>226.65000000000001</v>
      </c>
      <c r="I3993" s="225"/>
      <c r="J3993" s="226">
        <f>ROUND(I3993*H3993,2)</f>
        <v>0</v>
      </c>
      <c r="K3993" s="222" t="s">
        <v>359</v>
      </c>
      <c r="L3993" s="45"/>
      <c r="M3993" s="227" t="s">
        <v>1</v>
      </c>
      <c r="N3993" s="228" t="s">
        <v>46</v>
      </c>
      <c r="O3993" s="92"/>
      <c r="P3993" s="229">
        <f>O3993*H3993</f>
        <v>0</v>
      </c>
      <c r="Q3993" s="229">
        <v>5.0000000000000002E-05</v>
      </c>
      <c r="R3993" s="229">
        <f>Q3993*H3993</f>
        <v>0.011332500000000001</v>
      </c>
      <c r="S3993" s="229">
        <v>0</v>
      </c>
      <c r="T3993" s="230">
        <f>S3993*H3993</f>
        <v>0</v>
      </c>
      <c r="U3993" s="39"/>
      <c r="V3993" s="39"/>
      <c r="W3993" s="39"/>
      <c r="X3993" s="39"/>
      <c r="Y3993" s="39"/>
      <c r="Z3993" s="39"/>
      <c r="AA3993" s="39"/>
      <c r="AB3993" s="39"/>
      <c r="AC3993" s="39"/>
      <c r="AD3993" s="39"/>
      <c r="AE3993" s="39"/>
      <c r="AR3993" s="231" t="s">
        <v>291</v>
      </c>
      <c r="AT3993" s="231" t="s">
        <v>216</v>
      </c>
      <c r="AU3993" s="231" t="s">
        <v>90</v>
      </c>
      <c r="AY3993" s="18" t="s">
        <v>215</v>
      </c>
      <c r="BE3993" s="232">
        <f>IF(N3993="základní",J3993,0)</f>
        <v>0</v>
      </c>
      <c r="BF3993" s="232">
        <f>IF(N3993="snížená",J3993,0)</f>
        <v>0</v>
      </c>
      <c r="BG3993" s="232">
        <f>IF(N3993="zákl. přenesená",J3993,0)</f>
        <v>0</v>
      </c>
      <c r="BH3993" s="232">
        <f>IF(N3993="sníž. přenesená",J3993,0)</f>
        <v>0</v>
      </c>
      <c r="BI3993" s="232">
        <f>IF(N3993="nulová",J3993,0)</f>
        <v>0</v>
      </c>
      <c r="BJ3993" s="18" t="s">
        <v>88</v>
      </c>
      <c r="BK3993" s="232">
        <f>ROUND(I3993*H3993,2)</f>
        <v>0</v>
      </c>
      <c r="BL3993" s="18" t="s">
        <v>291</v>
      </c>
      <c r="BM3993" s="231" t="s">
        <v>3787</v>
      </c>
    </row>
    <row r="3994" s="2" customFormat="1">
      <c r="A3994" s="39"/>
      <c r="B3994" s="40"/>
      <c r="C3994" s="41"/>
      <c r="D3994" s="233" t="s">
        <v>221</v>
      </c>
      <c r="E3994" s="41"/>
      <c r="F3994" s="234" t="s">
        <v>3788</v>
      </c>
      <c r="G3994" s="41"/>
      <c r="H3994" s="41"/>
      <c r="I3994" s="235"/>
      <c r="J3994" s="41"/>
      <c r="K3994" s="41"/>
      <c r="L3994" s="45"/>
      <c r="M3994" s="236"/>
      <c r="N3994" s="237"/>
      <c r="O3994" s="92"/>
      <c r="P3994" s="92"/>
      <c r="Q3994" s="92"/>
      <c r="R3994" s="92"/>
      <c r="S3994" s="92"/>
      <c r="T3994" s="93"/>
      <c r="U3994" s="39"/>
      <c r="V3994" s="39"/>
      <c r="W3994" s="39"/>
      <c r="X3994" s="39"/>
      <c r="Y3994" s="39"/>
      <c r="Z3994" s="39"/>
      <c r="AA3994" s="39"/>
      <c r="AB3994" s="39"/>
      <c r="AC3994" s="39"/>
      <c r="AD3994" s="39"/>
      <c r="AE3994" s="39"/>
      <c r="AT3994" s="18" t="s">
        <v>221</v>
      </c>
      <c r="AU3994" s="18" t="s">
        <v>90</v>
      </c>
    </row>
    <row r="3995" s="2" customFormat="1">
      <c r="A3995" s="39"/>
      <c r="B3995" s="40"/>
      <c r="C3995" s="41"/>
      <c r="D3995" s="250" t="s">
        <v>362</v>
      </c>
      <c r="E3995" s="41"/>
      <c r="F3995" s="251" t="s">
        <v>3789</v>
      </c>
      <c r="G3995" s="41"/>
      <c r="H3995" s="41"/>
      <c r="I3995" s="235"/>
      <c r="J3995" s="41"/>
      <c r="K3995" s="41"/>
      <c r="L3995" s="45"/>
      <c r="M3995" s="236"/>
      <c r="N3995" s="237"/>
      <c r="O3995" s="92"/>
      <c r="P3995" s="92"/>
      <c r="Q3995" s="92"/>
      <c r="R3995" s="92"/>
      <c r="S3995" s="92"/>
      <c r="T3995" s="93"/>
      <c r="U3995" s="39"/>
      <c r="V3995" s="39"/>
      <c r="W3995" s="39"/>
      <c r="X3995" s="39"/>
      <c r="Y3995" s="39"/>
      <c r="Z3995" s="39"/>
      <c r="AA3995" s="39"/>
      <c r="AB3995" s="39"/>
      <c r="AC3995" s="39"/>
      <c r="AD3995" s="39"/>
      <c r="AE3995" s="39"/>
      <c r="AT3995" s="18" t="s">
        <v>362</v>
      </c>
      <c r="AU3995" s="18" t="s">
        <v>90</v>
      </c>
    </row>
    <row r="3996" s="2" customFormat="1" ht="24.15" customHeight="1">
      <c r="A3996" s="39"/>
      <c r="B3996" s="40"/>
      <c r="C3996" s="220" t="s">
        <v>3790</v>
      </c>
      <c r="D3996" s="220" t="s">
        <v>216</v>
      </c>
      <c r="E3996" s="221" t="s">
        <v>3791</v>
      </c>
      <c r="F3996" s="222" t="s">
        <v>3792</v>
      </c>
      <c r="G3996" s="223" t="s">
        <v>583</v>
      </c>
      <c r="H3996" s="224">
        <v>7.8280000000000003</v>
      </c>
      <c r="I3996" s="225"/>
      <c r="J3996" s="226">
        <f>ROUND(I3996*H3996,2)</f>
        <v>0</v>
      </c>
      <c r="K3996" s="222" t="s">
        <v>359</v>
      </c>
      <c r="L3996" s="45"/>
      <c r="M3996" s="227" t="s">
        <v>1</v>
      </c>
      <c r="N3996" s="228" t="s">
        <v>46</v>
      </c>
      <c r="O3996" s="92"/>
      <c r="P3996" s="229">
        <f>O3996*H3996</f>
        <v>0</v>
      </c>
      <c r="Q3996" s="229">
        <v>0</v>
      </c>
      <c r="R3996" s="229">
        <f>Q3996*H3996</f>
        <v>0</v>
      </c>
      <c r="S3996" s="229">
        <v>0</v>
      </c>
      <c r="T3996" s="230">
        <f>S3996*H3996</f>
        <v>0</v>
      </c>
      <c r="U3996" s="39"/>
      <c r="V3996" s="39"/>
      <c r="W3996" s="39"/>
      <c r="X3996" s="39"/>
      <c r="Y3996" s="39"/>
      <c r="Z3996" s="39"/>
      <c r="AA3996" s="39"/>
      <c r="AB3996" s="39"/>
      <c r="AC3996" s="39"/>
      <c r="AD3996" s="39"/>
      <c r="AE3996" s="39"/>
      <c r="AR3996" s="231" t="s">
        <v>291</v>
      </c>
      <c r="AT3996" s="231" t="s">
        <v>216</v>
      </c>
      <c r="AU3996" s="231" t="s">
        <v>90</v>
      </c>
      <c r="AY3996" s="18" t="s">
        <v>215</v>
      </c>
      <c r="BE3996" s="232">
        <f>IF(N3996="základní",J3996,0)</f>
        <v>0</v>
      </c>
      <c r="BF3996" s="232">
        <f>IF(N3996="snížená",J3996,0)</f>
        <v>0</v>
      </c>
      <c r="BG3996" s="232">
        <f>IF(N3996="zákl. přenesená",J3996,0)</f>
        <v>0</v>
      </c>
      <c r="BH3996" s="232">
        <f>IF(N3996="sníž. přenesená",J3996,0)</f>
        <v>0</v>
      </c>
      <c r="BI3996" s="232">
        <f>IF(N3996="nulová",J3996,0)</f>
        <v>0</v>
      </c>
      <c r="BJ3996" s="18" t="s">
        <v>88</v>
      </c>
      <c r="BK3996" s="232">
        <f>ROUND(I3996*H3996,2)</f>
        <v>0</v>
      </c>
      <c r="BL3996" s="18" t="s">
        <v>291</v>
      </c>
      <c r="BM3996" s="231" t="s">
        <v>3793</v>
      </c>
    </row>
    <row r="3997" s="2" customFormat="1">
      <c r="A3997" s="39"/>
      <c r="B3997" s="40"/>
      <c r="C3997" s="41"/>
      <c r="D3997" s="233" t="s">
        <v>221</v>
      </c>
      <c r="E3997" s="41"/>
      <c r="F3997" s="234" t="s">
        <v>3794</v>
      </c>
      <c r="G3997" s="41"/>
      <c r="H3997" s="41"/>
      <c r="I3997" s="235"/>
      <c r="J3997" s="41"/>
      <c r="K3997" s="41"/>
      <c r="L3997" s="45"/>
      <c r="M3997" s="236"/>
      <c r="N3997" s="237"/>
      <c r="O3997" s="92"/>
      <c r="P3997" s="92"/>
      <c r="Q3997" s="92"/>
      <c r="R3997" s="92"/>
      <c r="S3997" s="92"/>
      <c r="T3997" s="93"/>
      <c r="U3997" s="39"/>
      <c r="V3997" s="39"/>
      <c r="W3997" s="39"/>
      <c r="X3997" s="39"/>
      <c r="Y3997" s="39"/>
      <c r="Z3997" s="39"/>
      <c r="AA3997" s="39"/>
      <c r="AB3997" s="39"/>
      <c r="AC3997" s="39"/>
      <c r="AD3997" s="39"/>
      <c r="AE3997" s="39"/>
      <c r="AT3997" s="18" t="s">
        <v>221</v>
      </c>
      <c r="AU3997" s="18" t="s">
        <v>90</v>
      </c>
    </row>
    <row r="3998" s="2" customFormat="1">
      <c r="A3998" s="39"/>
      <c r="B3998" s="40"/>
      <c r="C3998" s="41"/>
      <c r="D3998" s="250" t="s">
        <v>362</v>
      </c>
      <c r="E3998" s="41"/>
      <c r="F3998" s="251" t="s">
        <v>3795</v>
      </c>
      <c r="G3998" s="41"/>
      <c r="H3998" s="41"/>
      <c r="I3998" s="235"/>
      <c r="J3998" s="41"/>
      <c r="K3998" s="41"/>
      <c r="L3998" s="45"/>
      <c r="M3998" s="236"/>
      <c r="N3998" s="237"/>
      <c r="O3998" s="92"/>
      <c r="P3998" s="92"/>
      <c r="Q3998" s="92"/>
      <c r="R3998" s="92"/>
      <c r="S3998" s="92"/>
      <c r="T3998" s="93"/>
      <c r="U3998" s="39"/>
      <c r="V3998" s="39"/>
      <c r="W3998" s="39"/>
      <c r="X3998" s="39"/>
      <c r="Y3998" s="39"/>
      <c r="Z3998" s="39"/>
      <c r="AA3998" s="39"/>
      <c r="AB3998" s="39"/>
      <c r="AC3998" s="39"/>
      <c r="AD3998" s="39"/>
      <c r="AE3998" s="39"/>
      <c r="AT3998" s="18" t="s">
        <v>362</v>
      </c>
      <c r="AU3998" s="18" t="s">
        <v>90</v>
      </c>
    </row>
    <row r="3999" s="11" customFormat="1" ht="22.8" customHeight="1">
      <c r="A3999" s="11"/>
      <c r="B3999" s="206"/>
      <c r="C3999" s="207"/>
      <c r="D3999" s="208" t="s">
        <v>80</v>
      </c>
      <c r="E3999" s="248" t="s">
        <v>3796</v>
      </c>
      <c r="F3999" s="248" t="s">
        <v>3797</v>
      </c>
      <c r="G3999" s="207"/>
      <c r="H3999" s="207"/>
      <c r="I3999" s="210"/>
      <c r="J3999" s="249">
        <f>BK3999</f>
        <v>0</v>
      </c>
      <c r="K3999" s="207"/>
      <c r="L3999" s="212"/>
      <c r="M3999" s="213"/>
      <c r="N3999" s="214"/>
      <c r="O3999" s="214"/>
      <c r="P3999" s="215">
        <f>SUM(P4000:P4132)</f>
        <v>0</v>
      </c>
      <c r="Q3999" s="214"/>
      <c r="R3999" s="215">
        <f>SUM(R4000:R4132)</f>
        <v>1.0573629500000001</v>
      </c>
      <c r="S3999" s="214"/>
      <c r="T3999" s="216">
        <f>SUM(T4000:T4132)</f>
        <v>0</v>
      </c>
      <c r="U3999" s="11"/>
      <c r="V3999" s="11"/>
      <c r="W3999" s="11"/>
      <c r="X3999" s="11"/>
      <c r="Y3999" s="11"/>
      <c r="Z3999" s="11"/>
      <c r="AA3999" s="11"/>
      <c r="AB3999" s="11"/>
      <c r="AC3999" s="11"/>
      <c r="AD3999" s="11"/>
      <c r="AE3999" s="11"/>
      <c r="AR3999" s="217" t="s">
        <v>90</v>
      </c>
      <c r="AT3999" s="218" t="s">
        <v>80</v>
      </c>
      <c r="AU3999" s="218" t="s">
        <v>88</v>
      </c>
      <c r="AY3999" s="217" t="s">
        <v>215</v>
      </c>
      <c r="BK3999" s="219">
        <f>SUM(BK4000:BK4132)</f>
        <v>0</v>
      </c>
    </row>
    <row r="4000" s="2" customFormat="1" ht="24.15" customHeight="1">
      <c r="A4000" s="39"/>
      <c r="B4000" s="40"/>
      <c r="C4000" s="220" t="s">
        <v>3798</v>
      </c>
      <c r="D4000" s="220" t="s">
        <v>216</v>
      </c>
      <c r="E4000" s="221" t="s">
        <v>3799</v>
      </c>
      <c r="F4000" s="222" t="s">
        <v>3800</v>
      </c>
      <c r="G4000" s="223" t="s">
        <v>797</v>
      </c>
      <c r="H4000" s="224">
        <v>5.2000000000000002</v>
      </c>
      <c r="I4000" s="225"/>
      <c r="J4000" s="226">
        <f>ROUND(I4000*H4000,2)</f>
        <v>0</v>
      </c>
      <c r="K4000" s="222" t="s">
        <v>359</v>
      </c>
      <c r="L4000" s="45"/>
      <c r="M4000" s="227" t="s">
        <v>1</v>
      </c>
      <c r="N4000" s="228" t="s">
        <v>46</v>
      </c>
      <c r="O4000" s="92"/>
      <c r="P4000" s="229">
        <f>O4000*H4000</f>
        <v>0</v>
      </c>
      <c r="Q4000" s="229">
        <v>0.00021000000000000001</v>
      </c>
      <c r="R4000" s="229">
        <f>Q4000*H4000</f>
        <v>0.0010920000000000001</v>
      </c>
      <c r="S4000" s="229">
        <v>0</v>
      </c>
      <c r="T4000" s="230">
        <f>S4000*H4000</f>
        <v>0</v>
      </c>
      <c r="U4000" s="39"/>
      <c r="V4000" s="39"/>
      <c r="W4000" s="39"/>
      <c r="X4000" s="39"/>
      <c r="Y4000" s="39"/>
      <c r="Z4000" s="39"/>
      <c r="AA4000" s="39"/>
      <c r="AB4000" s="39"/>
      <c r="AC4000" s="39"/>
      <c r="AD4000" s="39"/>
      <c r="AE4000" s="39"/>
      <c r="AR4000" s="231" t="s">
        <v>291</v>
      </c>
      <c r="AT4000" s="231" t="s">
        <v>216</v>
      </c>
      <c r="AU4000" s="231" t="s">
        <v>90</v>
      </c>
      <c r="AY4000" s="18" t="s">
        <v>215</v>
      </c>
      <c r="BE4000" s="232">
        <f>IF(N4000="základní",J4000,0)</f>
        <v>0</v>
      </c>
      <c r="BF4000" s="232">
        <f>IF(N4000="snížená",J4000,0)</f>
        <v>0</v>
      </c>
      <c r="BG4000" s="232">
        <f>IF(N4000="zákl. přenesená",J4000,0)</f>
        <v>0</v>
      </c>
      <c r="BH4000" s="232">
        <f>IF(N4000="sníž. přenesená",J4000,0)</f>
        <v>0</v>
      </c>
      <c r="BI4000" s="232">
        <f>IF(N4000="nulová",J4000,0)</f>
        <v>0</v>
      </c>
      <c r="BJ4000" s="18" t="s">
        <v>88</v>
      </c>
      <c r="BK4000" s="232">
        <f>ROUND(I4000*H4000,2)</f>
        <v>0</v>
      </c>
      <c r="BL4000" s="18" t="s">
        <v>291</v>
      </c>
      <c r="BM4000" s="231" t="s">
        <v>3801</v>
      </c>
    </row>
    <row r="4001" s="2" customFormat="1">
      <c r="A4001" s="39"/>
      <c r="B4001" s="40"/>
      <c r="C4001" s="41"/>
      <c r="D4001" s="233" t="s">
        <v>221</v>
      </c>
      <c r="E4001" s="41"/>
      <c r="F4001" s="234" t="s">
        <v>3802</v>
      </c>
      <c r="G4001" s="41"/>
      <c r="H4001" s="41"/>
      <c r="I4001" s="235"/>
      <c r="J4001" s="41"/>
      <c r="K4001" s="41"/>
      <c r="L4001" s="45"/>
      <c r="M4001" s="236"/>
      <c r="N4001" s="237"/>
      <c r="O4001" s="92"/>
      <c r="P4001" s="92"/>
      <c r="Q4001" s="92"/>
      <c r="R4001" s="92"/>
      <c r="S4001" s="92"/>
      <c r="T4001" s="93"/>
      <c r="U4001" s="39"/>
      <c r="V4001" s="39"/>
      <c r="W4001" s="39"/>
      <c r="X4001" s="39"/>
      <c r="Y4001" s="39"/>
      <c r="Z4001" s="39"/>
      <c r="AA4001" s="39"/>
      <c r="AB4001" s="39"/>
      <c r="AC4001" s="39"/>
      <c r="AD4001" s="39"/>
      <c r="AE4001" s="39"/>
      <c r="AT4001" s="18" t="s">
        <v>221</v>
      </c>
      <c r="AU4001" s="18" t="s">
        <v>90</v>
      </c>
    </row>
    <row r="4002" s="2" customFormat="1">
      <c r="A4002" s="39"/>
      <c r="B4002" s="40"/>
      <c r="C4002" s="41"/>
      <c r="D4002" s="250" t="s">
        <v>362</v>
      </c>
      <c r="E4002" s="41"/>
      <c r="F4002" s="251" t="s">
        <v>3803</v>
      </c>
      <c r="G4002" s="41"/>
      <c r="H4002" s="41"/>
      <c r="I4002" s="235"/>
      <c r="J4002" s="41"/>
      <c r="K4002" s="41"/>
      <c r="L4002" s="45"/>
      <c r="M4002" s="236"/>
      <c r="N4002" s="237"/>
      <c r="O4002" s="92"/>
      <c r="P4002" s="92"/>
      <c r="Q4002" s="92"/>
      <c r="R4002" s="92"/>
      <c r="S4002" s="92"/>
      <c r="T4002" s="93"/>
      <c r="U4002" s="39"/>
      <c r="V4002" s="39"/>
      <c r="W4002" s="39"/>
      <c r="X4002" s="39"/>
      <c r="Y4002" s="39"/>
      <c r="Z4002" s="39"/>
      <c r="AA4002" s="39"/>
      <c r="AB4002" s="39"/>
      <c r="AC4002" s="39"/>
      <c r="AD4002" s="39"/>
      <c r="AE4002" s="39"/>
      <c r="AT4002" s="18" t="s">
        <v>362</v>
      </c>
      <c r="AU4002" s="18" t="s">
        <v>90</v>
      </c>
    </row>
    <row r="4003" s="13" customFormat="1">
      <c r="A4003" s="13"/>
      <c r="B4003" s="252"/>
      <c r="C4003" s="253"/>
      <c r="D4003" s="233" t="s">
        <v>364</v>
      </c>
      <c r="E4003" s="254" t="s">
        <v>1</v>
      </c>
      <c r="F4003" s="255" t="s">
        <v>3804</v>
      </c>
      <c r="G4003" s="253"/>
      <c r="H4003" s="254" t="s">
        <v>1</v>
      </c>
      <c r="I4003" s="256"/>
      <c r="J4003" s="253"/>
      <c r="K4003" s="253"/>
      <c r="L4003" s="257"/>
      <c r="M4003" s="258"/>
      <c r="N4003" s="259"/>
      <c r="O4003" s="259"/>
      <c r="P4003" s="259"/>
      <c r="Q4003" s="259"/>
      <c r="R4003" s="259"/>
      <c r="S4003" s="259"/>
      <c r="T4003" s="260"/>
      <c r="U4003" s="13"/>
      <c r="V4003" s="13"/>
      <c r="W4003" s="13"/>
      <c r="X4003" s="13"/>
      <c r="Y4003" s="13"/>
      <c r="Z4003" s="13"/>
      <c r="AA4003" s="13"/>
      <c r="AB4003" s="13"/>
      <c r="AC4003" s="13"/>
      <c r="AD4003" s="13"/>
      <c r="AE4003" s="13"/>
      <c r="AT4003" s="261" t="s">
        <v>364</v>
      </c>
      <c r="AU4003" s="261" t="s">
        <v>90</v>
      </c>
      <c r="AV4003" s="13" t="s">
        <v>88</v>
      </c>
      <c r="AW4003" s="13" t="s">
        <v>36</v>
      </c>
      <c r="AX4003" s="13" t="s">
        <v>81</v>
      </c>
      <c r="AY4003" s="261" t="s">
        <v>215</v>
      </c>
    </row>
    <row r="4004" s="14" customFormat="1">
      <c r="A4004" s="14"/>
      <c r="B4004" s="262"/>
      <c r="C4004" s="263"/>
      <c r="D4004" s="233" t="s">
        <v>364</v>
      </c>
      <c r="E4004" s="264" t="s">
        <v>1</v>
      </c>
      <c r="F4004" s="265" t="s">
        <v>3805</v>
      </c>
      <c r="G4004" s="263"/>
      <c r="H4004" s="266">
        <v>5.2000000000000002</v>
      </c>
      <c r="I4004" s="267"/>
      <c r="J4004" s="263"/>
      <c r="K4004" s="263"/>
      <c r="L4004" s="268"/>
      <c r="M4004" s="269"/>
      <c r="N4004" s="270"/>
      <c r="O4004" s="270"/>
      <c r="P4004" s="270"/>
      <c r="Q4004" s="270"/>
      <c r="R4004" s="270"/>
      <c r="S4004" s="270"/>
      <c r="T4004" s="271"/>
      <c r="U4004" s="14"/>
      <c r="V4004" s="14"/>
      <c r="W4004" s="14"/>
      <c r="X4004" s="14"/>
      <c r="Y4004" s="14"/>
      <c r="Z4004" s="14"/>
      <c r="AA4004" s="14"/>
      <c r="AB4004" s="14"/>
      <c r="AC4004" s="14"/>
      <c r="AD4004" s="14"/>
      <c r="AE4004" s="14"/>
      <c r="AT4004" s="272" t="s">
        <v>364</v>
      </c>
      <c r="AU4004" s="272" t="s">
        <v>90</v>
      </c>
      <c r="AV4004" s="14" t="s">
        <v>90</v>
      </c>
      <c r="AW4004" s="14" t="s">
        <v>36</v>
      </c>
      <c r="AX4004" s="14" t="s">
        <v>81</v>
      </c>
      <c r="AY4004" s="272" t="s">
        <v>215</v>
      </c>
    </row>
    <row r="4005" s="15" customFormat="1">
      <c r="A4005" s="15"/>
      <c r="B4005" s="273"/>
      <c r="C4005" s="274"/>
      <c r="D4005" s="233" t="s">
        <v>364</v>
      </c>
      <c r="E4005" s="275" t="s">
        <v>1</v>
      </c>
      <c r="F4005" s="276" t="s">
        <v>368</v>
      </c>
      <c r="G4005" s="274"/>
      <c r="H4005" s="277">
        <v>5.2000000000000002</v>
      </c>
      <c r="I4005" s="278"/>
      <c r="J4005" s="274"/>
      <c r="K4005" s="274"/>
      <c r="L4005" s="279"/>
      <c r="M4005" s="280"/>
      <c r="N4005" s="281"/>
      <c r="O4005" s="281"/>
      <c r="P4005" s="281"/>
      <c r="Q4005" s="281"/>
      <c r="R4005" s="281"/>
      <c r="S4005" s="281"/>
      <c r="T4005" s="282"/>
      <c r="U4005" s="15"/>
      <c r="V4005" s="15"/>
      <c r="W4005" s="15"/>
      <c r="X4005" s="15"/>
      <c r="Y4005" s="15"/>
      <c r="Z4005" s="15"/>
      <c r="AA4005" s="15"/>
      <c r="AB4005" s="15"/>
      <c r="AC4005" s="15"/>
      <c r="AD4005" s="15"/>
      <c r="AE4005" s="15"/>
      <c r="AT4005" s="283" t="s">
        <v>364</v>
      </c>
      <c r="AU4005" s="283" t="s">
        <v>90</v>
      </c>
      <c r="AV4005" s="15" t="s">
        <v>214</v>
      </c>
      <c r="AW4005" s="15" t="s">
        <v>36</v>
      </c>
      <c r="AX4005" s="15" t="s">
        <v>88</v>
      </c>
      <c r="AY4005" s="283" t="s">
        <v>215</v>
      </c>
    </row>
    <row r="4006" s="2" customFormat="1" ht="24.15" customHeight="1">
      <c r="A4006" s="39"/>
      <c r="B4006" s="40"/>
      <c r="C4006" s="220" t="s">
        <v>3806</v>
      </c>
      <c r="D4006" s="220" t="s">
        <v>216</v>
      </c>
      <c r="E4006" s="221" t="s">
        <v>3807</v>
      </c>
      <c r="F4006" s="222" t="s">
        <v>3808</v>
      </c>
      <c r="G4006" s="223" t="s">
        <v>523</v>
      </c>
      <c r="H4006" s="224">
        <v>605.25099999999998</v>
      </c>
      <c r="I4006" s="225"/>
      <c r="J4006" s="226">
        <f>ROUND(I4006*H4006,2)</f>
        <v>0</v>
      </c>
      <c r="K4006" s="222" t="s">
        <v>359</v>
      </c>
      <c r="L4006" s="45"/>
      <c r="M4006" s="227" t="s">
        <v>1</v>
      </c>
      <c r="N4006" s="228" t="s">
        <v>46</v>
      </c>
      <c r="O4006" s="92"/>
      <c r="P4006" s="229">
        <f>O4006*H4006</f>
        <v>0</v>
      </c>
      <c r="Q4006" s="229">
        <v>0.00017000000000000001</v>
      </c>
      <c r="R4006" s="229">
        <f>Q4006*H4006</f>
        <v>0.10289267000000001</v>
      </c>
      <c r="S4006" s="229">
        <v>0</v>
      </c>
      <c r="T4006" s="230">
        <f>S4006*H4006</f>
        <v>0</v>
      </c>
      <c r="U4006" s="39"/>
      <c r="V4006" s="39"/>
      <c r="W4006" s="39"/>
      <c r="X4006" s="39"/>
      <c r="Y4006" s="39"/>
      <c r="Z4006" s="39"/>
      <c r="AA4006" s="39"/>
      <c r="AB4006" s="39"/>
      <c r="AC4006" s="39"/>
      <c r="AD4006" s="39"/>
      <c r="AE4006" s="39"/>
      <c r="AR4006" s="231" t="s">
        <v>291</v>
      </c>
      <c r="AT4006" s="231" t="s">
        <v>216</v>
      </c>
      <c r="AU4006" s="231" t="s">
        <v>90</v>
      </c>
      <c r="AY4006" s="18" t="s">
        <v>215</v>
      </c>
      <c r="BE4006" s="232">
        <f>IF(N4006="základní",J4006,0)</f>
        <v>0</v>
      </c>
      <c r="BF4006" s="232">
        <f>IF(N4006="snížená",J4006,0)</f>
        <v>0</v>
      </c>
      <c r="BG4006" s="232">
        <f>IF(N4006="zákl. přenesená",J4006,0)</f>
        <v>0</v>
      </c>
      <c r="BH4006" s="232">
        <f>IF(N4006="sníž. přenesená",J4006,0)</f>
        <v>0</v>
      </c>
      <c r="BI4006" s="232">
        <f>IF(N4006="nulová",J4006,0)</f>
        <v>0</v>
      </c>
      <c r="BJ4006" s="18" t="s">
        <v>88</v>
      </c>
      <c r="BK4006" s="232">
        <f>ROUND(I4006*H4006,2)</f>
        <v>0</v>
      </c>
      <c r="BL4006" s="18" t="s">
        <v>291</v>
      </c>
      <c r="BM4006" s="231" t="s">
        <v>3809</v>
      </c>
    </row>
    <row r="4007" s="2" customFormat="1">
      <c r="A4007" s="39"/>
      <c r="B4007" s="40"/>
      <c r="C4007" s="41"/>
      <c r="D4007" s="233" t="s">
        <v>221</v>
      </c>
      <c r="E4007" s="41"/>
      <c r="F4007" s="234" t="s">
        <v>3810</v>
      </c>
      <c r="G4007" s="41"/>
      <c r="H4007" s="41"/>
      <c r="I4007" s="235"/>
      <c r="J4007" s="41"/>
      <c r="K4007" s="41"/>
      <c r="L4007" s="45"/>
      <c r="M4007" s="236"/>
      <c r="N4007" s="237"/>
      <c r="O4007" s="92"/>
      <c r="P4007" s="92"/>
      <c r="Q4007" s="92"/>
      <c r="R4007" s="92"/>
      <c r="S4007" s="92"/>
      <c r="T4007" s="93"/>
      <c r="U4007" s="39"/>
      <c r="V4007" s="39"/>
      <c r="W4007" s="39"/>
      <c r="X4007" s="39"/>
      <c r="Y4007" s="39"/>
      <c r="Z4007" s="39"/>
      <c r="AA4007" s="39"/>
      <c r="AB4007" s="39"/>
      <c r="AC4007" s="39"/>
      <c r="AD4007" s="39"/>
      <c r="AE4007" s="39"/>
      <c r="AT4007" s="18" t="s">
        <v>221</v>
      </c>
      <c r="AU4007" s="18" t="s">
        <v>90</v>
      </c>
    </row>
    <row r="4008" s="2" customFormat="1">
      <c r="A4008" s="39"/>
      <c r="B4008" s="40"/>
      <c r="C4008" s="41"/>
      <c r="D4008" s="250" t="s">
        <v>362</v>
      </c>
      <c r="E4008" s="41"/>
      <c r="F4008" s="251" t="s">
        <v>3811</v>
      </c>
      <c r="G4008" s="41"/>
      <c r="H4008" s="41"/>
      <c r="I4008" s="235"/>
      <c r="J4008" s="41"/>
      <c r="K4008" s="41"/>
      <c r="L4008" s="45"/>
      <c r="M4008" s="236"/>
      <c r="N4008" s="237"/>
      <c r="O4008" s="92"/>
      <c r="P4008" s="92"/>
      <c r="Q4008" s="92"/>
      <c r="R4008" s="92"/>
      <c r="S4008" s="92"/>
      <c r="T4008" s="93"/>
      <c r="U4008" s="39"/>
      <c r="V4008" s="39"/>
      <c r="W4008" s="39"/>
      <c r="X4008" s="39"/>
      <c r="Y4008" s="39"/>
      <c r="Z4008" s="39"/>
      <c r="AA4008" s="39"/>
      <c r="AB4008" s="39"/>
      <c r="AC4008" s="39"/>
      <c r="AD4008" s="39"/>
      <c r="AE4008" s="39"/>
      <c r="AT4008" s="18" t="s">
        <v>362</v>
      </c>
      <c r="AU4008" s="18" t="s">
        <v>90</v>
      </c>
    </row>
    <row r="4009" s="13" customFormat="1">
      <c r="A4009" s="13"/>
      <c r="B4009" s="252"/>
      <c r="C4009" s="253"/>
      <c r="D4009" s="233" t="s">
        <v>364</v>
      </c>
      <c r="E4009" s="254" t="s">
        <v>1</v>
      </c>
      <c r="F4009" s="255" t="s">
        <v>3812</v>
      </c>
      <c r="G4009" s="253"/>
      <c r="H4009" s="254" t="s">
        <v>1</v>
      </c>
      <c r="I4009" s="256"/>
      <c r="J4009" s="253"/>
      <c r="K4009" s="253"/>
      <c r="L4009" s="257"/>
      <c r="M4009" s="258"/>
      <c r="N4009" s="259"/>
      <c r="O4009" s="259"/>
      <c r="P4009" s="259"/>
      <c r="Q4009" s="259"/>
      <c r="R4009" s="259"/>
      <c r="S4009" s="259"/>
      <c r="T4009" s="260"/>
      <c r="U4009" s="13"/>
      <c r="V4009" s="13"/>
      <c r="W4009" s="13"/>
      <c r="X4009" s="13"/>
      <c r="Y4009" s="13"/>
      <c r="Z4009" s="13"/>
      <c r="AA4009" s="13"/>
      <c r="AB4009" s="13"/>
      <c r="AC4009" s="13"/>
      <c r="AD4009" s="13"/>
      <c r="AE4009" s="13"/>
      <c r="AT4009" s="261" t="s">
        <v>364</v>
      </c>
      <c r="AU4009" s="261" t="s">
        <v>90</v>
      </c>
      <c r="AV4009" s="13" t="s">
        <v>88</v>
      </c>
      <c r="AW4009" s="13" t="s">
        <v>36</v>
      </c>
      <c r="AX4009" s="13" t="s">
        <v>81</v>
      </c>
      <c r="AY4009" s="261" t="s">
        <v>215</v>
      </c>
    </row>
    <row r="4010" s="13" customFormat="1">
      <c r="A4010" s="13"/>
      <c r="B4010" s="252"/>
      <c r="C4010" s="253"/>
      <c r="D4010" s="233" t="s">
        <v>364</v>
      </c>
      <c r="E4010" s="254" t="s">
        <v>1</v>
      </c>
      <c r="F4010" s="255" t="s">
        <v>1058</v>
      </c>
      <c r="G4010" s="253"/>
      <c r="H4010" s="254" t="s">
        <v>1</v>
      </c>
      <c r="I4010" s="256"/>
      <c r="J4010" s="253"/>
      <c r="K4010" s="253"/>
      <c r="L4010" s="257"/>
      <c r="M4010" s="258"/>
      <c r="N4010" s="259"/>
      <c r="O4010" s="259"/>
      <c r="P4010" s="259"/>
      <c r="Q4010" s="259"/>
      <c r="R4010" s="259"/>
      <c r="S4010" s="259"/>
      <c r="T4010" s="260"/>
      <c r="U4010" s="13"/>
      <c r="V4010" s="13"/>
      <c r="W4010" s="13"/>
      <c r="X4010" s="13"/>
      <c r="Y4010" s="13"/>
      <c r="Z4010" s="13"/>
      <c r="AA4010" s="13"/>
      <c r="AB4010" s="13"/>
      <c r="AC4010" s="13"/>
      <c r="AD4010" s="13"/>
      <c r="AE4010" s="13"/>
      <c r="AT4010" s="261" t="s">
        <v>364</v>
      </c>
      <c r="AU4010" s="261" t="s">
        <v>90</v>
      </c>
      <c r="AV4010" s="13" t="s">
        <v>88</v>
      </c>
      <c r="AW4010" s="13" t="s">
        <v>36</v>
      </c>
      <c r="AX4010" s="13" t="s">
        <v>81</v>
      </c>
      <c r="AY4010" s="261" t="s">
        <v>215</v>
      </c>
    </row>
    <row r="4011" s="14" customFormat="1">
      <c r="A4011" s="14"/>
      <c r="B4011" s="262"/>
      <c r="C4011" s="263"/>
      <c r="D4011" s="233" t="s">
        <v>364</v>
      </c>
      <c r="E4011" s="264" t="s">
        <v>1</v>
      </c>
      <c r="F4011" s="265" t="s">
        <v>3813</v>
      </c>
      <c r="G4011" s="263"/>
      <c r="H4011" s="266">
        <v>3.7400000000000002</v>
      </c>
      <c r="I4011" s="267"/>
      <c r="J4011" s="263"/>
      <c r="K4011" s="263"/>
      <c r="L4011" s="268"/>
      <c r="M4011" s="269"/>
      <c r="N4011" s="270"/>
      <c r="O4011" s="270"/>
      <c r="P4011" s="270"/>
      <c r="Q4011" s="270"/>
      <c r="R4011" s="270"/>
      <c r="S4011" s="270"/>
      <c r="T4011" s="271"/>
      <c r="U4011" s="14"/>
      <c r="V4011" s="14"/>
      <c r="W4011" s="14"/>
      <c r="X4011" s="14"/>
      <c r="Y4011" s="14"/>
      <c r="Z4011" s="14"/>
      <c r="AA4011" s="14"/>
      <c r="AB4011" s="14"/>
      <c r="AC4011" s="14"/>
      <c r="AD4011" s="14"/>
      <c r="AE4011" s="14"/>
      <c r="AT4011" s="272" t="s">
        <v>364</v>
      </c>
      <c r="AU4011" s="272" t="s">
        <v>90</v>
      </c>
      <c r="AV4011" s="14" t="s">
        <v>90</v>
      </c>
      <c r="AW4011" s="14" t="s">
        <v>36</v>
      </c>
      <c r="AX4011" s="14" t="s">
        <v>81</v>
      </c>
      <c r="AY4011" s="272" t="s">
        <v>215</v>
      </c>
    </row>
    <row r="4012" s="14" customFormat="1">
      <c r="A4012" s="14"/>
      <c r="B4012" s="262"/>
      <c r="C4012" s="263"/>
      <c r="D4012" s="233" t="s">
        <v>364</v>
      </c>
      <c r="E4012" s="264" t="s">
        <v>1</v>
      </c>
      <c r="F4012" s="265" t="s">
        <v>3814</v>
      </c>
      <c r="G4012" s="263"/>
      <c r="H4012" s="266">
        <v>67.585999999999999</v>
      </c>
      <c r="I4012" s="267"/>
      <c r="J4012" s="263"/>
      <c r="K4012" s="263"/>
      <c r="L4012" s="268"/>
      <c r="M4012" s="269"/>
      <c r="N4012" s="270"/>
      <c r="O4012" s="270"/>
      <c r="P4012" s="270"/>
      <c r="Q4012" s="270"/>
      <c r="R4012" s="270"/>
      <c r="S4012" s="270"/>
      <c r="T4012" s="271"/>
      <c r="U4012" s="14"/>
      <c r="V4012" s="14"/>
      <c r="W4012" s="14"/>
      <c r="X4012" s="14"/>
      <c r="Y4012" s="14"/>
      <c r="Z4012" s="14"/>
      <c r="AA4012" s="14"/>
      <c r="AB4012" s="14"/>
      <c r="AC4012" s="14"/>
      <c r="AD4012" s="14"/>
      <c r="AE4012" s="14"/>
      <c r="AT4012" s="272" t="s">
        <v>364</v>
      </c>
      <c r="AU4012" s="272" t="s">
        <v>90</v>
      </c>
      <c r="AV4012" s="14" t="s">
        <v>90</v>
      </c>
      <c r="AW4012" s="14" t="s">
        <v>36</v>
      </c>
      <c r="AX4012" s="14" t="s">
        <v>81</v>
      </c>
      <c r="AY4012" s="272" t="s">
        <v>215</v>
      </c>
    </row>
    <row r="4013" s="14" customFormat="1">
      <c r="A4013" s="14"/>
      <c r="B4013" s="262"/>
      <c r="C4013" s="263"/>
      <c r="D4013" s="233" t="s">
        <v>364</v>
      </c>
      <c r="E4013" s="264" t="s">
        <v>1</v>
      </c>
      <c r="F4013" s="265" t="s">
        <v>3815</v>
      </c>
      <c r="G4013" s="263"/>
      <c r="H4013" s="266">
        <v>41.793999999999997</v>
      </c>
      <c r="I4013" s="267"/>
      <c r="J4013" s="263"/>
      <c r="K4013" s="263"/>
      <c r="L4013" s="268"/>
      <c r="M4013" s="269"/>
      <c r="N4013" s="270"/>
      <c r="O4013" s="270"/>
      <c r="P4013" s="270"/>
      <c r="Q4013" s="270"/>
      <c r="R4013" s="270"/>
      <c r="S4013" s="270"/>
      <c r="T4013" s="271"/>
      <c r="U4013" s="14"/>
      <c r="V4013" s="14"/>
      <c r="W4013" s="14"/>
      <c r="X4013" s="14"/>
      <c r="Y4013" s="14"/>
      <c r="Z4013" s="14"/>
      <c r="AA4013" s="14"/>
      <c r="AB4013" s="14"/>
      <c r="AC4013" s="14"/>
      <c r="AD4013" s="14"/>
      <c r="AE4013" s="14"/>
      <c r="AT4013" s="272" t="s">
        <v>364</v>
      </c>
      <c r="AU4013" s="272" t="s">
        <v>90</v>
      </c>
      <c r="AV4013" s="14" t="s">
        <v>90</v>
      </c>
      <c r="AW4013" s="14" t="s">
        <v>36</v>
      </c>
      <c r="AX4013" s="14" t="s">
        <v>81</v>
      </c>
      <c r="AY4013" s="272" t="s">
        <v>215</v>
      </c>
    </row>
    <row r="4014" s="14" customFormat="1">
      <c r="A4014" s="14"/>
      <c r="B4014" s="262"/>
      <c r="C4014" s="263"/>
      <c r="D4014" s="233" t="s">
        <v>364</v>
      </c>
      <c r="E4014" s="264" t="s">
        <v>1</v>
      </c>
      <c r="F4014" s="265" t="s">
        <v>3816</v>
      </c>
      <c r="G4014" s="263"/>
      <c r="H4014" s="266">
        <v>28.670000000000002</v>
      </c>
      <c r="I4014" s="267"/>
      <c r="J4014" s="263"/>
      <c r="K4014" s="263"/>
      <c r="L4014" s="268"/>
      <c r="M4014" s="269"/>
      <c r="N4014" s="270"/>
      <c r="O4014" s="270"/>
      <c r="P4014" s="270"/>
      <c r="Q4014" s="270"/>
      <c r="R4014" s="270"/>
      <c r="S4014" s="270"/>
      <c r="T4014" s="271"/>
      <c r="U4014" s="14"/>
      <c r="V4014" s="14"/>
      <c r="W4014" s="14"/>
      <c r="X4014" s="14"/>
      <c r="Y4014" s="14"/>
      <c r="Z4014" s="14"/>
      <c r="AA4014" s="14"/>
      <c r="AB4014" s="14"/>
      <c r="AC4014" s="14"/>
      <c r="AD4014" s="14"/>
      <c r="AE4014" s="14"/>
      <c r="AT4014" s="272" t="s">
        <v>364</v>
      </c>
      <c r="AU4014" s="272" t="s">
        <v>90</v>
      </c>
      <c r="AV4014" s="14" t="s">
        <v>90</v>
      </c>
      <c r="AW4014" s="14" t="s">
        <v>36</v>
      </c>
      <c r="AX4014" s="14" t="s">
        <v>81</v>
      </c>
      <c r="AY4014" s="272" t="s">
        <v>215</v>
      </c>
    </row>
    <row r="4015" s="14" customFormat="1">
      <c r="A4015" s="14"/>
      <c r="B4015" s="262"/>
      <c r="C4015" s="263"/>
      <c r="D4015" s="233" t="s">
        <v>364</v>
      </c>
      <c r="E4015" s="264" t="s">
        <v>1</v>
      </c>
      <c r="F4015" s="265" t="s">
        <v>3817</v>
      </c>
      <c r="G4015" s="263"/>
      <c r="H4015" s="266">
        <v>78.144999999999996</v>
      </c>
      <c r="I4015" s="267"/>
      <c r="J4015" s="263"/>
      <c r="K4015" s="263"/>
      <c r="L4015" s="268"/>
      <c r="M4015" s="269"/>
      <c r="N4015" s="270"/>
      <c r="O4015" s="270"/>
      <c r="P4015" s="270"/>
      <c r="Q4015" s="270"/>
      <c r="R4015" s="270"/>
      <c r="S4015" s="270"/>
      <c r="T4015" s="271"/>
      <c r="U4015" s="14"/>
      <c r="V4015" s="14"/>
      <c r="W4015" s="14"/>
      <c r="X4015" s="14"/>
      <c r="Y4015" s="14"/>
      <c r="Z4015" s="14"/>
      <c r="AA4015" s="14"/>
      <c r="AB4015" s="14"/>
      <c r="AC4015" s="14"/>
      <c r="AD4015" s="14"/>
      <c r="AE4015" s="14"/>
      <c r="AT4015" s="272" t="s">
        <v>364</v>
      </c>
      <c r="AU4015" s="272" t="s">
        <v>90</v>
      </c>
      <c r="AV4015" s="14" t="s">
        <v>90</v>
      </c>
      <c r="AW4015" s="14" t="s">
        <v>36</v>
      </c>
      <c r="AX4015" s="14" t="s">
        <v>81</v>
      </c>
      <c r="AY4015" s="272" t="s">
        <v>215</v>
      </c>
    </row>
    <row r="4016" s="14" customFormat="1">
      <c r="A4016" s="14"/>
      <c r="B4016" s="262"/>
      <c r="C4016" s="263"/>
      <c r="D4016" s="233" t="s">
        <v>364</v>
      </c>
      <c r="E4016" s="264" t="s">
        <v>1</v>
      </c>
      <c r="F4016" s="265" t="s">
        <v>3818</v>
      </c>
      <c r="G4016" s="263"/>
      <c r="H4016" s="266">
        <v>30.143000000000001</v>
      </c>
      <c r="I4016" s="267"/>
      <c r="J4016" s="263"/>
      <c r="K4016" s="263"/>
      <c r="L4016" s="268"/>
      <c r="M4016" s="269"/>
      <c r="N4016" s="270"/>
      <c r="O4016" s="270"/>
      <c r="P4016" s="270"/>
      <c r="Q4016" s="270"/>
      <c r="R4016" s="270"/>
      <c r="S4016" s="270"/>
      <c r="T4016" s="271"/>
      <c r="U4016" s="14"/>
      <c r="V4016" s="14"/>
      <c r="W4016" s="14"/>
      <c r="X4016" s="14"/>
      <c r="Y4016" s="14"/>
      <c r="Z4016" s="14"/>
      <c r="AA4016" s="14"/>
      <c r="AB4016" s="14"/>
      <c r="AC4016" s="14"/>
      <c r="AD4016" s="14"/>
      <c r="AE4016" s="14"/>
      <c r="AT4016" s="272" t="s">
        <v>364</v>
      </c>
      <c r="AU4016" s="272" t="s">
        <v>90</v>
      </c>
      <c r="AV4016" s="14" t="s">
        <v>90</v>
      </c>
      <c r="AW4016" s="14" t="s">
        <v>36</v>
      </c>
      <c r="AX4016" s="14" t="s">
        <v>81</v>
      </c>
      <c r="AY4016" s="272" t="s">
        <v>215</v>
      </c>
    </row>
    <row r="4017" s="14" customFormat="1">
      <c r="A4017" s="14"/>
      <c r="B4017" s="262"/>
      <c r="C4017" s="263"/>
      <c r="D4017" s="233" t="s">
        <v>364</v>
      </c>
      <c r="E4017" s="264" t="s">
        <v>1</v>
      </c>
      <c r="F4017" s="265" t="s">
        <v>3819</v>
      </c>
      <c r="G4017" s="263"/>
      <c r="H4017" s="266">
        <v>205.44999999999999</v>
      </c>
      <c r="I4017" s="267"/>
      <c r="J4017" s="263"/>
      <c r="K4017" s="263"/>
      <c r="L4017" s="268"/>
      <c r="M4017" s="269"/>
      <c r="N4017" s="270"/>
      <c r="O4017" s="270"/>
      <c r="P4017" s="270"/>
      <c r="Q4017" s="270"/>
      <c r="R4017" s="270"/>
      <c r="S4017" s="270"/>
      <c r="T4017" s="271"/>
      <c r="U4017" s="14"/>
      <c r="V4017" s="14"/>
      <c r="W4017" s="14"/>
      <c r="X4017" s="14"/>
      <c r="Y4017" s="14"/>
      <c r="Z4017" s="14"/>
      <c r="AA4017" s="14"/>
      <c r="AB4017" s="14"/>
      <c r="AC4017" s="14"/>
      <c r="AD4017" s="14"/>
      <c r="AE4017" s="14"/>
      <c r="AT4017" s="272" t="s">
        <v>364</v>
      </c>
      <c r="AU4017" s="272" t="s">
        <v>90</v>
      </c>
      <c r="AV4017" s="14" t="s">
        <v>90</v>
      </c>
      <c r="AW4017" s="14" t="s">
        <v>36</v>
      </c>
      <c r="AX4017" s="14" t="s">
        <v>81</v>
      </c>
      <c r="AY4017" s="272" t="s">
        <v>215</v>
      </c>
    </row>
    <row r="4018" s="14" customFormat="1">
      <c r="A4018" s="14"/>
      <c r="B4018" s="262"/>
      <c r="C4018" s="263"/>
      <c r="D4018" s="233" t="s">
        <v>364</v>
      </c>
      <c r="E4018" s="264" t="s">
        <v>1</v>
      </c>
      <c r="F4018" s="265" t="s">
        <v>3820</v>
      </c>
      <c r="G4018" s="263"/>
      <c r="H4018" s="266">
        <v>10.584</v>
      </c>
      <c r="I4018" s="267"/>
      <c r="J4018" s="263"/>
      <c r="K4018" s="263"/>
      <c r="L4018" s="268"/>
      <c r="M4018" s="269"/>
      <c r="N4018" s="270"/>
      <c r="O4018" s="270"/>
      <c r="P4018" s="270"/>
      <c r="Q4018" s="270"/>
      <c r="R4018" s="270"/>
      <c r="S4018" s="270"/>
      <c r="T4018" s="271"/>
      <c r="U4018" s="14"/>
      <c r="V4018" s="14"/>
      <c r="W4018" s="14"/>
      <c r="X4018" s="14"/>
      <c r="Y4018" s="14"/>
      <c r="Z4018" s="14"/>
      <c r="AA4018" s="14"/>
      <c r="AB4018" s="14"/>
      <c r="AC4018" s="14"/>
      <c r="AD4018" s="14"/>
      <c r="AE4018" s="14"/>
      <c r="AT4018" s="272" t="s">
        <v>364</v>
      </c>
      <c r="AU4018" s="272" t="s">
        <v>90</v>
      </c>
      <c r="AV4018" s="14" t="s">
        <v>90</v>
      </c>
      <c r="AW4018" s="14" t="s">
        <v>36</v>
      </c>
      <c r="AX4018" s="14" t="s">
        <v>81</v>
      </c>
      <c r="AY4018" s="272" t="s">
        <v>215</v>
      </c>
    </row>
    <row r="4019" s="16" customFormat="1">
      <c r="A4019" s="16"/>
      <c r="B4019" s="284"/>
      <c r="C4019" s="285"/>
      <c r="D4019" s="233" t="s">
        <v>364</v>
      </c>
      <c r="E4019" s="286" t="s">
        <v>1</v>
      </c>
      <c r="F4019" s="287" t="s">
        <v>403</v>
      </c>
      <c r="G4019" s="285"/>
      <c r="H4019" s="288">
        <v>466.11200000000002</v>
      </c>
      <c r="I4019" s="289"/>
      <c r="J4019" s="285"/>
      <c r="K4019" s="285"/>
      <c r="L4019" s="290"/>
      <c r="M4019" s="291"/>
      <c r="N4019" s="292"/>
      <c r="O4019" s="292"/>
      <c r="P4019" s="292"/>
      <c r="Q4019" s="292"/>
      <c r="R4019" s="292"/>
      <c r="S4019" s="292"/>
      <c r="T4019" s="293"/>
      <c r="U4019" s="16"/>
      <c r="V4019" s="16"/>
      <c r="W4019" s="16"/>
      <c r="X4019" s="16"/>
      <c r="Y4019" s="16"/>
      <c r="Z4019" s="16"/>
      <c r="AA4019" s="16"/>
      <c r="AB4019" s="16"/>
      <c r="AC4019" s="16"/>
      <c r="AD4019" s="16"/>
      <c r="AE4019" s="16"/>
      <c r="AT4019" s="294" t="s">
        <v>364</v>
      </c>
      <c r="AU4019" s="294" t="s">
        <v>90</v>
      </c>
      <c r="AV4019" s="16" t="s">
        <v>227</v>
      </c>
      <c r="AW4019" s="16" t="s">
        <v>36</v>
      </c>
      <c r="AX4019" s="16" t="s">
        <v>81</v>
      </c>
      <c r="AY4019" s="294" t="s">
        <v>215</v>
      </c>
    </row>
    <row r="4020" s="13" customFormat="1">
      <c r="A4020" s="13"/>
      <c r="B4020" s="252"/>
      <c r="C4020" s="253"/>
      <c r="D4020" s="233" t="s">
        <v>364</v>
      </c>
      <c r="E4020" s="254" t="s">
        <v>1</v>
      </c>
      <c r="F4020" s="255" t="s">
        <v>1089</v>
      </c>
      <c r="G4020" s="253"/>
      <c r="H4020" s="254" t="s">
        <v>1</v>
      </c>
      <c r="I4020" s="256"/>
      <c r="J4020" s="253"/>
      <c r="K4020" s="253"/>
      <c r="L4020" s="257"/>
      <c r="M4020" s="258"/>
      <c r="N4020" s="259"/>
      <c r="O4020" s="259"/>
      <c r="P4020" s="259"/>
      <c r="Q4020" s="259"/>
      <c r="R4020" s="259"/>
      <c r="S4020" s="259"/>
      <c r="T4020" s="260"/>
      <c r="U4020" s="13"/>
      <c r="V4020" s="13"/>
      <c r="W4020" s="13"/>
      <c r="X4020" s="13"/>
      <c r="Y4020" s="13"/>
      <c r="Z4020" s="13"/>
      <c r="AA4020" s="13"/>
      <c r="AB4020" s="13"/>
      <c r="AC4020" s="13"/>
      <c r="AD4020" s="13"/>
      <c r="AE4020" s="13"/>
      <c r="AT4020" s="261" t="s">
        <v>364</v>
      </c>
      <c r="AU4020" s="261" t="s">
        <v>90</v>
      </c>
      <c r="AV4020" s="13" t="s">
        <v>88</v>
      </c>
      <c r="AW4020" s="13" t="s">
        <v>36</v>
      </c>
      <c r="AX4020" s="13" t="s">
        <v>81</v>
      </c>
      <c r="AY4020" s="261" t="s">
        <v>215</v>
      </c>
    </row>
    <row r="4021" s="14" customFormat="1">
      <c r="A4021" s="14"/>
      <c r="B4021" s="262"/>
      <c r="C4021" s="263"/>
      <c r="D4021" s="233" t="s">
        <v>364</v>
      </c>
      <c r="E4021" s="264" t="s">
        <v>1</v>
      </c>
      <c r="F4021" s="265" t="s">
        <v>3821</v>
      </c>
      <c r="G4021" s="263"/>
      <c r="H4021" s="266">
        <v>11.461</v>
      </c>
      <c r="I4021" s="267"/>
      <c r="J4021" s="263"/>
      <c r="K4021" s="263"/>
      <c r="L4021" s="268"/>
      <c r="M4021" s="269"/>
      <c r="N4021" s="270"/>
      <c r="O4021" s="270"/>
      <c r="P4021" s="270"/>
      <c r="Q4021" s="270"/>
      <c r="R4021" s="270"/>
      <c r="S4021" s="270"/>
      <c r="T4021" s="271"/>
      <c r="U4021" s="14"/>
      <c r="V4021" s="14"/>
      <c r="W4021" s="14"/>
      <c r="X4021" s="14"/>
      <c r="Y4021" s="14"/>
      <c r="Z4021" s="14"/>
      <c r="AA4021" s="14"/>
      <c r="AB4021" s="14"/>
      <c r="AC4021" s="14"/>
      <c r="AD4021" s="14"/>
      <c r="AE4021" s="14"/>
      <c r="AT4021" s="272" t="s">
        <v>364</v>
      </c>
      <c r="AU4021" s="272" t="s">
        <v>90</v>
      </c>
      <c r="AV4021" s="14" t="s">
        <v>90</v>
      </c>
      <c r="AW4021" s="14" t="s">
        <v>36</v>
      </c>
      <c r="AX4021" s="14" t="s">
        <v>81</v>
      </c>
      <c r="AY4021" s="272" t="s">
        <v>215</v>
      </c>
    </row>
    <row r="4022" s="14" customFormat="1">
      <c r="A4022" s="14"/>
      <c r="B4022" s="262"/>
      <c r="C4022" s="263"/>
      <c r="D4022" s="233" t="s">
        <v>364</v>
      </c>
      <c r="E4022" s="264" t="s">
        <v>1</v>
      </c>
      <c r="F4022" s="265" t="s">
        <v>3822</v>
      </c>
      <c r="G4022" s="263"/>
      <c r="H4022" s="266">
        <v>127.678</v>
      </c>
      <c r="I4022" s="267"/>
      <c r="J4022" s="263"/>
      <c r="K4022" s="263"/>
      <c r="L4022" s="268"/>
      <c r="M4022" s="269"/>
      <c r="N4022" s="270"/>
      <c r="O4022" s="270"/>
      <c r="P4022" s="270"/>
      <c r="Q4022" s="270"/>
      <c r="R4022" s="270"/>
      <c r="S4022" s="270"/>
      <c r="T4022" s="271"/>
      <c r="U4022" s="14"/>
      <c r="V4022" s="14"/>
      <c r="W4022" s="14"/>
      <c r="X4022" s="14"/>
      <c r="Y4022" s="14"/>
      <c r="Z4022" s="14"/>
      <c r="AA4022" s="14"/>
      <c r="AB4022" s="14"/>
      <c r="AC4022" s="14"/>
      <c r="AD4022" s="14"/>
      <c r="AE4022" s="14"/>
      <c r="AT4022" s="272" t="s">
        <v>364</v>
      </c>
      <c r="AU4022" s="272" t="s">
        <v>90</v>
      </c>
      <c r="AV4022" s="14" t="s">
        <v>90</v>
      </c>
      <c r="AW4022" s="14" t="s">
        <v>36</v>
      </c>
      <c r="AX4022" s="14" t="s">
        <v>81</v>
      </c>
      <c r="AY4022" s="272" t="s">
        <v>215</v>
      </c>
    </row>
    <row r="4023" s="16" customFormat="1">
      <c r="A4023" s="16"/>
      <c r="B4023" s="284"/>
      <c r="C4023" s="285"/>
      <c r="D4023" s="233" t="s">
        <v>364</v>
      </c>
      <c r="E4023" s="286" t="s">
        <v>1</v>
      </c>
      <c r="F4023" s="287" t="s">
        <v>403</v>
      </c>
      <c r="G4023" s="285"/>
      <c r="H4023" s="288">
        <v>139.13900000000001</v>
      </c>
      <c r="I4023" s="289"/>
      <c r="J4023" s="285"/>
      <c r="K4023" s="285"/>
      <c r="L4023" s="290"/>
      <c r="M4023" s="291"/>
      <c r="N4023" s="292"/>
      <c r="O4023" s="292"/>
      <c r="P4023" s="292"/>
      <c r="Q4023" s="292"/>
      <c r="R4023" s="292"/>
      <c r="S4023" s="292"/>
      <c r="T4023" s="293"/>
      <c r="U4023" s="16"/>
      <c r="V4023" s="16"/>
      <c r="W4023" s="16"/>
      <c r="X4023" s="16"/>
      <c r="Y4023" s="16"/>
      <c r="Z4023" s="16"/>
      <c r="AA4023" s="16"/>
      <c r="AB4023" s="16"/>
      <c r="AC4023" s="16"/>
      <c r="AD4023" s="16"/>
      <c r="AE4023" s="16"/>
      <c r="AT4023" s="294" t="s">
        <v>364</v>
      </c>
      <c r="AU4023" s="294" t="s">
        <v>90</v>
      </c>
      <c r="AV4023" s="16" t="s">
        <v>227</v>
      </c>
      <c r="AW4023" s="16" t="s">
        <v>36</v>
      </c>
      <c r="AX4023" s="16" t="s">
        <v>81</v>
      </c>
      <c r="AY4023" s="294" t="s">
        <v>215</v>
      </c>
    </row>
    <row r="4024" s="15" customFormat="1">
      <c r="A4024" s="15"/>
      <c r="B4024" s="273"/>
      <c r="C4024" s="274"/>
      <c r="D4024" s="233" t="s">
        <v>364</v>
      </c>
      <c r="E4024" s="275" t="s">
        <v>1</v>
      </c>
      <c r="F4024" s="276" t="s">
        <v>368</v>
      </c>
      <c r="G4024" s="274"/>
      <c r="H4024" s="277">
        <v>605.25099999999998</v>
      </c>
      <c r="I4024" s="278"/>
      <c r="J4024" s="274"/>
      <c r="K4024" s="274"/>
      <c r="L4024" s="279"/>
      <c r="M4024" s="280"/>
      <c r="N4024" s="281"/>
      <c r="O4024" s="281"/>
      <c r="P4024" s="281"/>
      <c r="Q4024" s="281"/>
      <c r="R4024" s="281"/>
      <c r="S4024" s="281"/>
      <c r="T4024" s="282"/>
      <c r="U4024" s="15"/>
      <c r="V4024" s="15"/>
      <c r="W4024" s="15"/>
      <c r="X4024" s="15"/>
      <c r="Y4024" s="15"/>
      <c r="Z4024" s="15"/>
      <c r="AA4024" s="15"/>
      <c r="AB4024" s="15"/>
      <c r="AC4024" s="15"/>
      <c r="AD4024" s="15"/>
      <c r="AE4024" s="15"/>
      <c r="AT4024" s="283" t="s">
        <v>364</v>
      </c>
      <c r="AU4024" s="283" t="s">
        <v>90</v>
      </c>
      <c r="AV4024" s="15" t="s">
        <v>214</v>
      </c>
      <c r="AW4024" s="15" t="s">
        <v>36</v>
      </c>
      <c r="AX4024" s="15" t="s">
        <v>88</v>
      </c>
      <c r="AY4024" s="283" t="s">
        <v>215</v>
      </c>
    </row>
    <row r="4025" s="2" customFormat="1" ht="24.15" customHeight="1">
      <c r="A4025" s="39"/>
      <c r="B4025" s="40"/>
      <c r="C4025" s="220" t="s">
        <v>3823</v>
      </c>
      <c r="D4025" s="220" t="s">
        <v>216</v>
      </c>
      <c r="E4025" s="221" t="s">
        <v>3824</v>
      </c>
      <c r="F4025" s="222" t="s">
        <v>3825</v>
      </c>
      <c r="G4025" s="223" t="s">
        <v>523</v>
      </c>
      <c r="H4025" s="224">
        <v>110.026</v>
      </c>
      <c r="I4025" s="225"/>
      <c r="J4025" s="226">
        <f>ROUND(I4025*H4025,2)</f>
        <v>0</v>
      </c>
      <c r="K4025" s="222" t="s">
        <v>359</v>
      </c>
      <c r="L4025" s="45"/>
      <c r="M4025" s="227" t="s">
        <v>1</v>
      </c>
      <c r="N4025" s="228" t="s">
        <v>46</v>
      </c>
      <c r="O4025" s="92"/>
      <c r="P4025" s="229">
        <f>O4025*H4025</f>
        <v>0</v>
      </c>
      <c r="Q4025" s="229">
        <v>0.00012</v>
      </c>
      <c r="R4025" s="229">
        <f>Q4025*H4025</f>
        <v>0.013203120000000001</v>
      </c>
      <c r="S4025" s="229">
        <v>0</v>
      </c>
      <c r="T4025" s="230">
        <f>S4025*H4025</f>
        <v>0</v>
      </c>
      <c r="U4025" s="39"/>
      <c r="V4025" s="39"/>
      <c r="W4025" s="39"/>
      <c r="X4025" s="39"/>
      <c r="Y4025" s="39"/>
      <c r="Z4025" s="39"/>
      <c r="AA4025" s="39"/>
      <c r="AB4025" s="39"/>
      <c r="AC4025" s="39"/>
      <c r="AD4025" s="39"/>
      <c r="AE4025" s="39"/>
      <c r="AR4025" s="231" t="s">
        <v>291</v>
      </c>
      <c r="AT4025" s="231" t="s">
        <v>216</v>
      </c>
      <c r="AU4025" s="231" t="s">
        <v>90</v>
      </c>
      <c r="AY4025" s="18" t="s">
        <v>215</v>
      </c>
      <c r="BE4025" s="232">
        <f>IF(N4025="základní",J4025,0)</f>
        <v>0</v>
      </c>
      <c r="BF4025" s="232">
        <f>IF(N4025="snížená",J4025,0)</f>
        <v>0</v>
      </c>
      <c r="BG4025" s="232">
        <f>IF(N4025="zákl. přenesená",J4025,0)</f>
        <v>0</v>
      </c>
      <c r="BH4025" s="232">
        <f>IF(N4025="sníž. přenesená",J4025,0)</f>
        <v>0</v>
      </c>
      <c r="BI4025" s="232">
        <f>IF(N4025="nulová",J4025,0)</f>
        <v>0</v>
      </c>
      <c r="BJ4025" s="18" t="s">
        <v>88</v>
      </c>
      <c r="BK4025" s="232">
        <f>ROUND(I4025*H4025,2)</f>
        <v>0</v>
      </c>
      <c r="BL4025" s="18" t="s">
        <v>291</v>
      </c>
      <c r="BM4025" s="231" t="s">
        <v>3826</v>
      </c>
    </row>
    <row r="4026" s="2" customFormat="1">
      <c r="A4026" s="39"/>
      <c r="B4026" s="40"/>
      <c r="C4026" s="41"/>
      <c r="D4026" s="233" t="s">
        <v>221</v>
      </c>
      <c r="E4026" s="41"/>
      <c r="F4026" s="234" t="s">
        <v>3827</v>
      </c>
      <c r="G4026" s="41"/>
      <c r="H4026" s="41"/>
      <c r="I4026" s="235"/>
      <c r="J4026" s="41"/>
      <c r="K4026" s="41"/>
      <c r="L4026" s="45"/>
      <c r="M4026" s="236"/>
      <c r="N4026" s="237"/>
      <c r="O4026" s="92"/>
      <c r="P4026" s="92"/>
      <c r="Q4026" s="92"/>
      <c r="R4026" s="92"/>
      <c r="S4026" s="92"/>
      <c r="T4026" s="93"/>
      <c r="U4026" s="39"/>
      <c r="V4026" s="39"/>
      <c r="W4026" s="39"/>
      <c r="X4026" s="39"/>
      <c r="Y4026" s="39"/>
      <c r="Z4026" s="39"/>
      <c r="AA4026" s="39"/>
      <c r="AB4026" s="39"/>
      <c r="AC4026" s="39"/>
      <c r="AD4026" s="39"/>
      <c r="AE4026" s="39"/>
      <c r="AT4026" s="18" t="s">
        <v>221</v>
      </c>
      <c r="AU4026" s="18" t="s">
        <v>90</v>
      </c>
    </row>
    <row r="4027" s="2" customFormat="1">
      <c r="A4027" s="39"/>
      <c r="B4027" s="40"/>
      <c r="C4027" s="41"/>
      <c r="D4027" s="250" t="s">
        <v>362</v>
      </c>
      <c r="E4027" s="41"/>
      <c r="F4027" s="251" t="s">
        <v>3828</v>
      </c>
      <c r="G4027" s="41"/>
      <c r="H4027" s="41"/>
      <c r="I4027" s="235"/>
      <c r="J4027" s="41"/>
      <c r="K4027" s="41"/>
      <c r="L4027" s="45"/>
      <c r="M4027" s="236"/>
      <c r="N4027" s="237"/>
      <c r="O4027" s="92"/>
      <c r="P4027" s="92"/>
      <c r="Q4027" s="92"/>
      <c r="R4027" s="92"/>
      <c r="S4027" s="92"/>
      <c r="T4027" s="93"/>
      <c r="U4027" s="39"/>
      <c r="V4027" s="39"/>
      <c r="W4027" s="39"/>
      <c r="X4027" s="39"/>
      <c r="Y4027" s="39"/>
      <c r="Z4027" s="39"/>
      <c r="AA4027" s="39"/>
      <c r="AB4027" s="39"/>
      <c r="AC4027" s="39"/>
      <c r="AD4027" s="39"/>
      <c r="AE4027" s="39"/>
      <c r="AT4027" s="18" t="s">
        <v>362</v>
      </c>
      <c r="AU4027" s="18" t="s">
        <v>90</v>
      </c>
    </row>
    <row r="4028" s="13" customFormat="1">
      <c r="A4028" s="13"/>
      <c r="B4028" s="252"/>
      <c r="C4028" s="253"/>
      <c r="D4028" s="233" t="s">
        <v>364</v>
      </c>
      <c r="E4028" s="254" t="s">
        <v>1</v>
      </c>
      <c r="F4028" s="255" t="s">
        <v>3829</v>
      </c>
      <c r="G4028" s="253"/>
      <c r="H4028" s="254" t="s">
        <v>1</v>
      </c>
      <c r="I4028" s="256"/>
      <c r="J4028" s="253"/>
      <c r="K4028" s="253"/>
      <c r="L4028" s="257"/>
      <c r="M4028" s="258"/>
      <c r="N4028" s="259"/>
      <c r="O4028" s="259"/>
      <c r="P4028" s="259"/>
      <c r="Q4028" s="259"/>
      <c r="R4028" s="259"/>
      <c r="S4028" s="259"/>
      <c r="T4028" s="260"/>
      <c r="U4028" s="13"/>
      <c r="V4028" s="13"/>
      <c r="W4028" s="13"/>
      <c r="X4028" s="13"/>
      <c r="Y4028" s="13"/>
      <c r="Z4028" s="13"/>
      <c r="AA4028" s="13"/>
      <c r="AB4028" s="13"/>
      <c r="AC4028" s="13"/>
      <c r="AD4028" s="13"/>
      <c r="AE4028" s="13"/>
      <c r="AT4028" s="261" t="s">
        <v>364</v>
      </c>
      <c r="AU4028" s="261" t="s">
        <v>90</v>
      </c>
      <c r="AV4028" s="13" t="s">
        <v>88</v>
      </c>
      <c r="AW4028" s="13" t="s">
        <v>36</v>
      </c>
      <c r="AX4028" s="13" t="s">
        <v>81</v>
      </c>
      <c r="AY4028" s="261" t="s">
        <v>215</v>
      </c>
    </row>
    <row r="4029" s="14" customFormat="1">
      <c r="A4029" s="14"/>
      <c r="B4029" s="262"/>
      <c r="C4029" s="263"/>
      <c r="D4029" s="233" t="s">
        <v>364</v>
      </c>
      <c r="E4029" s="264" t="s">
        <v>1</v>
      </c>
      <c r="F4029" s="265" t="s">
        <v>3830</v>
      </c>
      <c r="G4029" s="263"/>
      <c r="H4029" s="266">
        <v>17.052</v>
      </c>
      <c r="I4029" s="267"/>
      <c r="J4029" s="263"/>
      <c r="K4029" s="263"/>
      <c r="L4029" s="268"/>
      <c r="M4029" s="269"/>
      <c r="N4029" s="270"/>
      <c r="O4029" s="270"/>
      <c r="P4029" s="270"/>
      <c r="Q4029" s="270"/>
      <c r="R4029" s="270"/>
      <c r="S4029" s="270"/>
      <c r="T4029" s="271"/>
      <c r="U4029" s="14"/>
      <c r="V4029" s="14"/>
      <c r="W4029" s="14"/>
      <c r="X4029" s="14"/>
      <c r="Y4029" s="14"/>
      <c r="Z4029" s="14"/>
      <c r="AA4029" s="14"/>
      <c r="AB4029" s="14"/>
      <c r="AC4029" s="14"/>
      <c r="AD4029" s="14"/>
      <c r="AE4029" s="14"/>
      <c r="AT4029" s="272" t="s">
        <v>364</v>
      </c>
      <c r="AU4029" s="272" t="s">
        <v>90</v>
      </c>
      <c r="AV4029" s="14" t="s">
        <v>90</v>
      </c>
      <c r="AW4029" s="14" t="s">
        <v>36</v>
      </c>
      <c r="AX4029" s="14" t="s">
        <v>81</v>
      </c>
      <c r="AY4029" s="272" t="s">
        <v>215</v>
      </c>
    </row>
    <row r="4030" s="14" customFormat="1">
      <c r="A4030" s="14"/>
      <c r="B4030" s="262"/>
      <c r="C4030" s="263"/>
      <c r="D4030" s="233" t="s">
        <v>364</v>
      </c>
      <c r="E4030" s="264" t="s">
        <v>1</v>
      </c>
      <c r="F4030" s="265" t="s">
        <v>3831</v>
      </c>
      <c r="G4030" s="263"/>
      <c r="H4030" s="266">
        <v>14.210000000000001</v>
      </c>
      <c r="I4030" s="267"/>
      <c r="J4030" s="263"/>
      <c r="K4030" s="263"/>
      <c r="L4030" s="268"/>
      <c r="M4030" s="269"/>
      <c r="N4030" s="270"/>
      <c r="O4030" s="270"/>
      <c r="P4030" s="270"/>
      <c r="Q4030" s="270"/>
      <c r="R4030" s="270"/>
      <c r="S4030" s="270"/>
      <c r="T4030" s="271"/>
      <c r="U4030" s="14"/>
      <c r="V4030" s="14"/>
      <c r="W4030" s="14"/>
      <c r="X4030" s="14"/>
      <c r="Y4030" s="14"/>
      <c r="Z4030" s="14"/>
      <c r="AA4030" s="14"/>
      <c r="AB4030" s="14"/>
      <c r="AC4030" s="14"/>
      <c r="AD4030" s="14"/>
      <c r="AE4030" s="14"/>
      <c r="AT4030" s="272" t="s">
        <v>364</v>
      </c>
      <c r="AU4030" s="272" t="s">
        <v>90</v>
      </c>
      <c r="AV4030" s="14" t="s">
        <v>90</v>
      </c>
      <c r="AW4030" s="14" t="s">
        <v>36</v>
      </c>
      <c r="AX4030" s="14" t="s">
        <v>81</v>
      </c>
      <c r="AY4030" s="272" t="s">
        <v>215</v>
      </c>
    </row>
    <row r="4031" s="14" customFormat="1">
      <c r="A4031" s="14"/>
      <c r="B4031" s="262"/>
      <c r="C4031" s="263"/>
      <c r="D4031" s="233" t="s">
        <v>364</v>
      </c>
      <c r="E4031" s="264" t="s">
        <v>1</v>
      </c>
      <c r="F4031" s="265" t="s">
        <v>3832</v>
      </c>
      <c r="G4031" s="263"/>
      <c r="H4031" s="266">
        <v>5.5679999999999996</v>
      </c>
      <c r="I4031" s="267"/>
      <c r="J4031" s="263"/>
      <c r="K4031" s="263"/>
      <c r="L4031" s="268"/>
      <c r="M4031" s="269"/>
      <c r="N4031" s="270"/>
      <c r="O4031" s="270"/>
      <c r="P4031" s="270"/>
      <c r="Q4031" s="270"/>
      <c r="R4031" s="270"/>
      <c r="S4031" s="270"/>
      <c r="T4031" s="271"/>
      <c r="U4031" s="14"/>
      <c r="V4031" s="14"/>
      <c r="W4031" s="14"/>
      <c r="X4031" s="14"/>
      <c r="Y4031" s="14"/>
      <c r="Z4031" s="14"/>
      <c r="AA4031" s="14"/>
      <c r="AB4031" s="14"/>
      <c r="AC4031" s="14"/>
      <c r="AD4031" s="14"/>
      <c r="AE4031" s="14"/>
      <c r="AT4031" s="272" t="s">
        <v>364</v>
      </c>
      <c r="AU4031" s="272" t="s">
        <v>90</v>
      </c>
      <c r="AV4031" s="14" t="s">
        <v>90</v>
      </c>
      <c r="AW4031" s="14" t="s">
        <v>36</v>
      </c>
      <c r="AX4031" s="14" t="s">
        <v>81</v>
      </c>
      <c r="AY4031" s="272" t="s">
        <v>215</v>
      </c>
    </row>
    <row r="4032" s="14" customFormat="1">
      <c r="A4032" s="14"/>
      <c r="B4032" s="262"/>
      <c r="C4032" s="263"/>
      <c r="D4032" s="233" t="s">
        <v>364</v>
      </c>
      <c r="E4032" s="264" t="s">
        <v>1</v>
      </c>
      <c r="F4032" s="265" t="s">
        <v>3833</v>
      </c>
      <c r="G4032" s="263"/>
      <c r="H4032" s="266">
        <v>19.893999999999998</v>
      </c>
      <c r="I4032" s="267"/>
      <c r="J4032" s="263"/>
      <c r="K4032" s="263"/>
      <c r="L4032" s="268"/>
      <c r="M4032" s="269"/>
      <c r="N4032" s="270"/>
      <c r="O4032" s="270"/>
      <c r="P4032" s="270"/>
      <c r="Q4032" s="270"/>
      <c r="R4032" s="270"/>
      <c r="S4032" s="270"/>
      <c r="T4032" s="271"/>
      <c r="U4032" s="14"/>
      <c r="V4032" s="14"/>
      <c r="W4032" s="14"/>
      <c r="X4032" s="14"/>
      <c r="Y4032" s="14"/>
      <c r="Z4032" s="14"/>
      <c r="AA4032" s="14"/>
      <c r="AB4032" s="14"/>
      <c r="AC4032" s="14"/>
      <c r="AD4032" s="14"/>
      <c r="AE4032" s="14"/>
      <c r="AT4032" s="272" t="s">
        <v>364</v>
      </c>
      <c r="AU4032" s="272" t="s">
        <v>90</v>
      </c>
      <c r="AV4032" s="14" t="s">
        <v>90</v>
      </c>
      <c r="AW4032" s="14" t="s">
        <v>36</v>
      </c>
      <c r="AX4032" s="14" t="s">
        <v>81</v>
      </c>
      <c r="AY4032" s="272" t="s">
        <v>215</v>
      </c>
    </row>
    <row r="4033" s="14" customFormat="1">
      <c r="A4033" s="14"/>
      <c r="B4033" s="262"/>
      <c r="C4033" s="263"/>
      <c r="D4033" s="233" t="s">
        <v>364</v>
      </c>
      <c r="E4033" s="264" t="s">
        <v>1</v>
      </c>
      <c r="F4033" s="265" t="s">
        <v>3834</v>
      </c>
      <c r="G4033" s="263"/>
      <c r="H4033" s="266">
        <v>2.8420000000000001</v>
      </c>
      <c r="I4033" s="267"/>
      <c r="J4033" s="263"/>
      <c r="K4033" s="263"/>
      <c r="L4033" s="268"/>
      <c r="M4033" s="269"/>
      <c r="N4033" s="270"/>
      <c r="O4033" s="270"/>
      <c r="P4033" s="270"/>
      <c r="Q4033" s="270"/>
      <c r="R4033" s="270"/>
      <c r="S4033" s="270"/>
      <c r="T4033" s="271"/>
      <c r="U4033" s="14"/>
      <c r="V4033" s="14"/>
      <c r="W4033" s="14"/>
      <c r="X4033" s="14"/>
      <c r="Y4033" s="14"/>
      <c r="Z4033" s="14"/>
      <c r="AA4033" s="14"/>
      <c r="AB4033" s="14"/>
      <c r="AC4033" s="14"/>
      <c r="AD4033" s="14"/>
      <c r="AE4033" s="14"/>
      <c r="AT4033" s="272" t="s">
        <v>364</v>
      </c>
      <c r="AU4033" s="272" t="s">
        <v>90</v>
      </c>
      <c r="AV4033" s="14" t="s">
        <v>90</v>
      </c>
      <c r="AW4033" s="14" t="s">
        <v>36</v>
      </c>
      <c r="AX4033" s="14" t="s">
        <v>81</v>
      </c>
      <c r="AY4033" s="272" t="s">
        <v>215</v>
      </c>
    </row>
    <row r="4034" s="14" customFormat="1">
      <c r="A4034" s="14"/>
      <c r="B4034" s="262"/>
      <c r="C4034" s="263"/>
      <c r="D4034" s="233" t="s">
        <v>364</v>
      </c>
      <c r="E4034" s="264" t="s">
        <v>1</v>
      </c>
      <c r="F4034" s="265" t="s">
        <v>3835</v>
      </c>
      <c r="G4034" s="263"/>
      <c r="H4034" s="266">
        <v>8.3520000000000003</v>
      </c>
      <c r="I4034" s="267"/>
      <c r="J4034" s="263"/>
      <c r="K4034" s="263"/>
      <c r="L4034" s="268"/>
      <c r="M4034" s="269"/>
      <c r="N4034" s="270"/>
      <c r="O4034" s="270"/>
      <c r="P4034" s="270"/>
      <c r="Q4034" s="270"/>
      <c r="R4034" s="270"/>
      <c r="S4034" s="270"/>
      <c r="T4034" s="271"/>
      <c r="U4034" s="14"/>
      <c r="V4034" s="14"/>
      <c r="W4034" s="14"/>
      <c r="X4034" s="14"/>
      <c r="Y4034" s="14"/>
      <c r="Z4034" s="14"/>
      <c r="AA4034" s="14"/>
      <c r="AB4034" s="14"/>
      <c r="AC4034" s="14"/>
      <c r="AD4034" s="14"/>
      <c r="AE4034" s="14"/>
      <c r="AT4034" s="272" t="s">
        <v>364</v>
      </c>
      <c r="AU4034" s="272" t="s">
        <v>90</v>
      </c>
      <c r="AV4034" s="14" t="s">
        <v>90</v>
      </c>
      <c r="AW4034" s="14" t="s">
        <v>36</v>
      </c>
      <c r="AX4034" s="14" t="s">
        <v>81</v>
      </c>
      <c r="AY4034" s="272" t="s">
        <v>215</v>
      </c>
    </row>
    <row r="4035" s="14" customFormat="1">
      <c r="A4035" s="14"/>
      <c r="B4035" s="262"/>
      <c r="C4035" s="263"/>
      <c r="D4035" s="233" t="s">
        <v>364</v>
      </c>
      <c r="E4035" s="264" t="s">
        <v>1</v>
      </c>
      <c r="F4035" s="265" t="s">
        <v>3836</v>
      </c>
      <c r="G4035" s="263"/>
      <c r="H4035" s="266">
        <v>5.6840000000000002</v>
      </c>
      <c r="I4035" s="267"/>
      <c r="J4035" s="263"/>
      <c r="K4035" s="263"/>
      <c r="L4035" s="268"/>
      <c r="M4035" s="269"/>
      <c r="N4035" s="270"/>
      <c r="O4035" s="270"/>
      <c r="P4035" s="270"/>
      <c r="Q4035" s="270"/>
      <c r="R4035" s="270"/>
      <c r="S4035" s="270"/>
      <c r="T4035" s="271"/>
      <c r="U4035" s="14"/>
      <c r="V4035" s="14"/>
      <c r="W4035" s="14"/>
      <c r="X4035" s="14"/>
      <c r="Y4035" s="14"/>
      <c r="Z4035" s="14"/>
      <c r="AA4035" s="14"/>
      <c r="AB4035" s="14"/>
      <c r="AC4035" s="14"/>
      <c r="AD4035" s="14"/>
      <c r="AE4035" s="14"/>
      <c r="AT4035" s="272" t="s">
        <v>364</v>
      </c>
      <c r="AU4035" s="272" t="s">
        <v>90</v>
      </c>
      <c r="AV4035" s="14" t="s">
        <v>90</v>
      </c>
      <c r="AW4035" s="14" t="s">
        <v>36</v>
      </c>
      <c r="AX4035" s="14" t="s">
        <v>81</v>
      </c>
      <c r="AY4035" s="272" t="s">
        <v>215</v>
      </c>
    </row>
    <row r="4036" s="14" customFormat="1">
      <c r="A4036" s="14"/>
      <c r="B4036" s="262"/>
      <c r="C4036" s="263"/>
      <c r="D4036" s="233" t="s">
        <v>364</v>
      </c>
      <c r="E4036" s="264" t="s">
        <v>1</v>
      </c>
      <c r="F4036" s="265" t="s">
        <v>3837</v>
      </c>
      <c r="G4036" s="263"/>
      <c r="H4036" s="266">
        <v>22.736000000000001</v>
      </c>
      <c r="I4036" s="267"/>
      <c r="J4036" s="263"/>
      <c r="K4036" s="263"/>
      <c r="L4036" s="268"/>
      <c r="M4036" s="269"/>
      <c r="N4036" s="270"/>
      <c r="O4036" s="270"/>
      <c r="P4036" s="270"/>
      <c r="Q4036" s="270"/>
      <c r="R4036" s="270"/>
      <c r="S4036" s="270"/>
      <c r="T4036" s="271"/>
      <c r="U4036" s="14"/>
      <c r="V4036" s="14"/>
      <c r="W4036" s="14"/>
      <c r="X4036" s="14"/>
      <c r="Y4036" s="14"/>
      <c r="Z4036" s="14"/>
      <c r="AA4036" s="14"/>
      <c r="AB4036" s="14"/>
      <c r="AC4036" s="14"/>
      <c r="AD4036" s="14"/>
      <c r="AE4036" s="14"/>
      <c r="AT4036" s="272" t="s">
        <v>364</v>
      </c>
      <c r="AU4036" s="272" t="s">
        <v>90</v>
      </c>
      <c r="AV4036" s="14" t="s">
        <v>90</v>
      </c>
      <c r="AW4036" s="14" t="s">
        <v>36</v>
      </c>
      <c r="AX4036" s="14" t="s">
        <v>81</v>
      </c>
      <c r="AY4036" s="272" t="s">
        <v>215</v>
      </c>
    </row>
    <row r="4037" s="14" customFormat="1">
      <c r="A4037" s="14"/>
      <c r="B4037" s="262"/>
      <c r="C4037" s="263"/>
      <c r="D4037" s="233" t="s">
        <v>364</v>
      </c>
      <c r="E4037" s="264" t="s">
        <v>1</v>
      </c>
      <c r="F4037" s="265" t="s">
        <v>3838</v>
      </c>
      <c r="G4037" s="263"/>
      <c r="H4037" s="266">
        <v>10.904</v>
      </c>
      <c r="I4037" s="267"/>
      <c r="J4037" s="263"/>
      <c r="K4037" s="263"/>
      <c r="L4037" s="268"/>
      <c r="M4037" s="269"/>
      <c r="N4037" s="270"/>
      <c r="O4037" s="270"/>
      <c r="P4037" s="270"/>
      <c r="Q4037" s="270"/>
      <c r="R4037" s="270"/>
      <c r="S4037" s="270"/>
      <c r="T4037" s="271"/>
      <c r="U4037" s="14"/>
      <c r="V4037" s="14"/>
      <c r="W4037" s="14"/>
      <c r="X4037" s="14"/>
      <c r="Y4037" s="14"/>
      <c r="Z4037" s="14"/>
      <c r="AA4037" s="14"/>
      <c r="AB4037" s="14"/>
      <c r="AC4037" s="14"/>
      <c r="AD4037" s="14"/>
      <c r="AE4037" s="14"/>
      <c r="AT4037" s="272" t="s">
        <v>364</v>
      </c>
      <c r="AU4037" s="272" t="s">
        <v>90</v>
      </c>
      <c r="AV4037" s="14" t="s">
        <v>90</v>
      </c>
      <c r="AW4037" s="14" t="s">
        <v>36</v>
      </c>
      <c r="AX4037" s="14" t="s">
        <v>81</v>
      </c>
      <c r="AY4037" s="272" t="s">
        <v>215</v>
      </c>
    </row>
    <row r="4038" s="14" customFormat="1">
      <c r="A4038" s="14"/>
      <c r="B4038" s="262"/>
      <c r="C4038" s="263"/>
      <c r="D4038" s="233" t="s">
        <v>364</v>
      </c>
      <c r="E4038" s="264" t="s">
        <v>1</v>
      </c>
      <c r="F4038" s="265" t="s">
        <v>3839</v>
      </c>
      <c r="G4038" s="263"/>
      <c r="H4038" s="266">
        <v>2.7839999999999998</v>
      </c>
      <c r="I4038" s="267"/>
      <c r="J4038" s="263"/>
      <c r="K4038" s="263"/>
      <c r="L4038" s="268"/>
      <c r="M4038" s="269"/>
      <c r="N4038" s="270"/>
      <c r="O4038" s="270"/>
      <c r="P4038" s="270"/>
      <c r="Q4038" s="270"/>
      <c r="R4038" s="270"/>
      <c r="S4038" s="270"/>
      <c r="T4038" s="271"/>
      <c r="U4038" s="14"/>
      <c r="V4038" s="14"/>
      <c r="W4038" s="14"/>
      <c r="X4038" s="14"/>
      <c r="Y4038" s="14"/>
      <c r="Z4038" s="14"/>
      <c r="AA4038" s="14"/>
      <c r="AB4038" s="14"/>
      <c r="AC4038" s="14"/>
      <c r="AD4038" s="14"/>
      <c r="AE4038" s="14"/>
      <c r="AT4038" s="272" t="s">
        <v>364</v>
      </c>
      <c r="AU4038" s="272" t="s">
        <v>90</v>
      </c>
      <c r="AV4038" s="14" t="s">
        <v>90</v>
      </c>
      <c r="AW4038" s="14" t="s">
        <v>36</v>
      </c>
      <c r="AX4038" s="14" t="s">
        <v>81</v>
      </c>
      <c r="AY4038" s="272" t="s">
        <v>215</v>
      </c>
    </row>
    <row r="4039" s="15" customFormat="1">
      <c r="A4039" s="15"/>
      <c r="B4039" s="273"/>
      <c r="C4039" s="274"/>
      <c r="D4039" s="233" t="s">
        <v>364</v>
      </c>
      <c r="E4039" s="275" t="s">
        <v>1</v>
      </c>
      <c r="F4039" s="276" t="s">
        <v>368</v>
      </c>
      <c r="G4039" s="274"/>
      <c r="H4039" s="277">
        <v>110.026</v>
      </c>
      <c r="I4039" s="278"/>
      <c r="J4039" s="274"/>
      <c r="K4039" s="274"/>
      <c r="L4039" s="279"/>
      <c r="M4039" s="280"/>
      <c r="N4039" s="281"/>
      <c r="O4039" s="281"/>
      <c r="P4039" s="281"/>
      <c r="Q4039" s="281"/>
      <c r="R4039" s="281"/>
      <c r="S4039" s="281"/>
      <c r="T4039" s="282"/>
      <c r="U4039" s="15"/>
      <c r="V4039" s="15"/>
      <c r="W4039" s="15"/>
      <c r="X4039" s="15"/>
      <c r="Y4039" s="15"/>
      <c r="Z4039" s="15"/>
      <c r="AA4039" s="15"/>
      <c r="AB4039" s="15"/>
      <c r="AC4039" s="15"/>
      <c r="AD4039" s="15"/>
      <c r="AE4039" s="15"/>
      <c r="AT4039" s="283" t="s">
        <v>364</v>
      </c>
      <c r="AU4039" s="283" t="s">
        <v>90</v>
      </c>
      <c r="AV4039" s="15" t="s">
        <v>214</v>
      </c>
      <c r="AW4039" s="15" t="s">
        <v>36</v>
      </c>
      <c r="AX4039" s="15" t="s">
        <v>88</v>
      </c>
      <c r="AY4039" s="283" t="s">
        <v>215</v>
      </c>
    </row>
    <row r="4040" s="2" customFormat="1" ht="33" customHeight="1">
      <c r="A4040" s="39"/>
      <c r="B4040" s="40"/>
      <c r="C4040" s="220" t="s">
        <v>3840</v>
      </c>
      <c r="D4040" s="220" t="s">
        <v>216</v>
      </c>
      <c r="E4040" s="221" t="s">
        <v>3841</v>
      </c>
      <c r="F4040" s="222" t="s">
        <v>3842</v>
      </c>
      <c r="G4040" s="223" t="s">
        <v>523</v>
      </c>
      <c r="H4040" s="224">
        <v>1987.06</v>
      </c>
      <c r="I4040" s="225"/>
      <c r="J4040" s="226">
        <f>ROUND(I4040*H4040,2)</f>
        <v>0</v>
      </c>
      <c r="K4040" s="222" t="s">
        <v>1</v>
      </c>
      <c r="L4040" s="45"/>
      <c r="M4040" s="227" t="s">
        <v>1</v>
      </c>
      <c r="N4040" s="228" t="s">
        <v>46</v>
      </c>
      <c r="O4040" s="92"/>
      <c r="P4040" s="229">
        <f>O4040*H4040</f>
        <v>0</v>
      </c>
      <c r="Q4040" s="229">
        <v>0.00023000000000000001</v>
      </c>
      <c r="R4040" s="229">
        <f>Q4040*H4040</f>
        <v>0.45702379999999998</v>
      </c>
      <c r="S4040" s="229">
        <v>0</v>
      </c>
      <c r="T4040" s="230">
        <f>S4040*H4040</f>
        <v>0</v>
      </c>
      <c r="U4040" s="39"/>
      <c r="V4040" s="39"/>
      <c r="W4040" s="39"/>
      <c r="X4040" s="39"/>
      <c r="Y4040" s="39"/>
      <c r="Z4040" s="39"/>
      <c r="AA4040" s="39"/>
      <c r="AB4040" s="39"/>
      <c r="AC4040" s="39"/>
      <c r="AD4040" s="39"/>
      <c r="AE4040" s="39"/>
      <c r="AR4040" s="231" t="s">
        <v>291</v>
      </c>
      <c r="AT4040" s="231" t="s">
        <v>216</v>
      </c>
      <c r="AU4040" s="231" t="s">
        <v>90</v>
      </c>
      <c r="AY4040" s="18" t="s">
        <v>215</v>
      </c>
      <c r="BE4040" s="232">
        <f>IF(N4040="základní",J4040,0)</f>
        <v>0</v>
      </c>
      <c r="BF4040" s="232">
        <f>IF(N4040="snížená",J4040,0)</f>
        <v>0</v>
      </c>
      <c r="BG4040" s="232">
        <f>IF(N4040="zákl. přenesená",J4040,0)</f>
        <v>0</v>
      </c>
      <c r="BH4040" s="232">
        <f>IF(N4040="sníž. přenesená",J4040,0)</f>
        <v>0</v>
      </c>
      <c r="BI4040" s="232">
        <f>IF(N4040="nulová",J4040,0)</f>
        <v>0</v>
      </c>
      <c r="BJ4040" s="18" t="s">
        <v>88</v>
      </c>
      <c r="BK4040" s="232">
        <f>ROUND(I4040*H4040,2)</f>
        <v>0</v>
      </c>
      <c r="BL4040" s="18" t="s">
        <v>291</v>
      </c>
      <c r="BM4040" s="231" t="s">
        <v>3843</v>
      </c>
    </row>
    <row r="4041" s="13" customFormat="1">
      <c r="A4041" s="13"/>
      <c r="B4041" s="252"/>
      <c r="C4041" s="253"/>
      <c r="D4041" s="233" t="s">
        <v>364</v>
      </c>
      <c r="E4041" s="254" t="s">
        <v>1</v>
      </c>
      <c r="F4041" s="255" t="s">
        <v>822</v>
      </c>
      <c r="G4041" s="253"/>
      <c r="H4041" s="254" t="s">
        <v>1</v>
      </c>
      <c r="I4041" s="256"/>
      <c r="J4041" s="253"/>
      <c r="K4041" s="253"/>
      <c r="L4041" s="257"/>
      <c r="M4041" s="258"/>
      <c r="N4041" s="259"/>
      <c r="O4041" s="259"/>
      <c r="P4041" s="259"/>
      <c r="Q4041" s="259"/>
      <c r="R4041" s="259"/>
      <c r="S4041" s="259"/>
      <c r="T4041" s="260"/>
      <c r="U4041" s="13"/>
      <c r="V4041" s="13"/>
      <c r="W4041" s="13"/>
      <c r="X4041" s="13"/>
      <c r="Y4041" s="13"/>
      <c r="Z4041" s="13"/>
      <c r="AA4041" s="13"/>
      <c r="AB4041" s="13"/>
      <c r="AC4041" s="13"/>
      <c r="AD4041" s="13"/>
      <c r="AE4041" s="13"/>
      <c r="AT4041" s="261" t="s">
        <v>364</v>
      </c>
      <c r="AU4041" s="261" t="s">
        <v>90</v>
      </c>
      <c r="AV4041" s="13" t="s">
        <v>88</v>
      </c>
      <c r="AW4041" s="13" t="s">
        <v>36</v>
      </c>
      <c r="AX4041" s="13" t="s">
        <v>81</v>
      </c>
      <c r="AY4041" s="261" t="s">
        <v>215</v>
      </c>
    </row>
    <row r="4042" s="13" customFormat="1">
      <c r="A4042" s="13"/>
      <c r="B4042" s="252"/>
      <c r="C4042" s="253"/>
      <c r="D4042" s="233" t="s">
        <v>364</v>
      </c>
      <c r="E4042" s="254" t="s">
        <v>1</v>
      </c>
      <c r="F4042" s="255" t="s">
        <v>3844</v>
      </c>
      <c r="G4042" s="253"/>
      <c r="H4042" s="254" t="s">
        <v>1</v>
      </c>
      <c r="I4042" s="256"/>
      <c r="J4042" s="253"/>
      <c r="K4042" s="253"/>
      <c r="L4042" s="257"/>
      <c r="M4042" s="258"/>
      <c r="N4042" s="259"/>
      <c r="O4042" s="259"/>
      <c r="P4042" s="259"/>
      <c r="Q4042" s="259"/>
      <c r="R4042" s="259"/>
      <c r="S4042" s="259"/>
      <c r="T4042" s="260"/>
      <c r="U4042" s="13"/>
      <c r="V4042" s="13"/>
      <c r="W4042" s="13"/>
      <c r="X4042" s="13"/>
      <c r="Y4042" s="13"/>
      <c r="Z4042" s="13"/>
      <c r="AA4042" s="13"/>
      <c r="AB4042" s="13"/>
      <c r="AC4042" s="13"/>
      <c r="AD4042" s="13"/>
      <c r="AE4042" s="13"/>
      <c r="AT4042" s="261" t="s">
        <v>364</v>
      </c>
      <c r="AU4042" s="261" t="s">
        <v>90</v>
      </c>
      <c r="AV4042" s="13" t="s">
        <v>88</v>
      </c>
      <c r="AW4042" s="13" t="s">
        <v>36</v>
      </c>
      <c r="AX4042" s="13" t="s">
        <v>81</v>
      </c>
      <c r="AY4042" s="261" t="s">
        <v>215</v>
      </c>
    </row>
    <row r="4043" s="14" customFormat="1">
      <c r="A4043" s="14"/>
      <c r="B4043" s="262"/>
      <c r="C4043" s="263"/>
      <c r="D4043" s="233" t="s">
        <v>364</v>
      </c>
      <c r="E4043" s="264" t="s">
        <v>1</v>
      </c>
      <c r="F4043" s="265" t="s">
        <v>3845</v>
      </c>
      <c r="G4043" s="263"/>
      <c r="H4043" s="266">
        <v>84.525000000000006</v>
      </c>
      <c r="I4043" s="267"/>
      <c r="J4043" s="263"/>
      <c r="K4043" s="263"/>
      <c r="L4043" s="268"/>
      <c r="M4043" s="269"/>
      <c r="N4043" s="270"/>
      <c r="O4043" s="270"/>
      <c r="P4043" s="270"/>
      <c r="Q4043" s="270"/>
      <c r="R4043" s="270"/>
      <c r="S4043" s="270"/>
      <c r="T4043" s="271"/>
      <c r="U4043" s="14"/>
      <c r="V4043" s="14"/>
      <c r="W4043" s="14"/>
      <c r="X4043" s="14"/>
      <c r="Y4043" s="14"/>
      <c r="Z4043" s="14"/>
      <c r="AA4043" s="14"/>
      <c r="AB4043" s="14"/>
      <c r="AC4043" s="14"/>
      <c r="AD4043" s="14"/>
      <c r="AE4043" s="14"/>
      <c r="AT4043" s="272" t="s">
        <v>364</v>
      </c>
      <c r="AU4043" s="272" t="s">
        <v>90</v>
      </c>
      <c r="AV4043" s="14" t="s">
        <v>90</v>
      </c>
      <c r="AW4043" s="14" t="s">
        <v>36</v>
      </c>
      <c r="AX4043" s="14" t="s">
        <v>81</v>
      </c>
      <c r="AY4043" s="272" t="s">
        <v>215</v>
      </c>
    </row>
    <row r="4044" s="13" customFormat="1">
      <c r="A4044" s="13"/>
      <c r="B4044" s="252"/>
      <c r="C4044" s="253"/>
      <c r="D4044" s="233" t="s">
        <v>364</v>
      </c>
      <c r="E4044" s="254" t="s">
        <v>1</v>
      </c>
      <c r="F4044" s="255" t="s">
        <v>3846</v>
      </c>
      <c r="G4044" s="253"/>
      <c r="H4044" s="254" t="s">
        <v>1</v>
      </c>
      <c r="I4044" s="256"/>
      <c r="J4044" s="253"/>
      <c r="K4044" s="253"/>
      <c r="L4044" s="257"/>
      <c r="M4044" s="258"/>
      <c r="N4044" s="259"/>
      <c r="O4044" s="259"/>
      <c r="P4044" s="259"/>
      <c r="Q4044" s="259"/>
      <c r="R4044" s="259"/>
      <c r="S4044" s="259"/>
      <c r="T4044" s="260"/>
      <c r="U4044" s="13"/>
      <c r="V4044" s="13"/>
      <c r="W4044" s="13"/>
      <c r="X4044" s="13"/>
      <c r="Y4044" s="13"/>
      <c r="Z4044" s="13"/>
      <c r="AA4044" s="13"/>
      <c r="AB4044" s="13"/>
      <c r="AC4044" s="13"/>
      <c r="AD4044" s="13"/>
      <c r="AE4044" s="13"/>
      <c r="AT4044" s="261" t="s">
        <v>364</v>
      </c>
      <c r="AU4044" s="261" t="s">
        <v>90</v>
      </c>
      <c r="AV4044" s="13" t="s">
        <v>88</v>
      </c>
      <c r="AW4044" s="13" t="s">
        <v>36</v>
      </c>
      <c r="AX4044" s="13" t="s">
        <v>81</v>
      </c>
      <c r="AY4044" s="261" t="s">
        <v>215</v>
      </c>
    </row>
    <row r="4045" s="14" customFormat="1">
      <c r="A4045" s="14"/>
      <c r="B4045" s="262"/>
      <c r="C4045" s="263"/>
      <c r="D4045" s="233" t="s">
        <v>364</v>
      </c>
      <c r="E4045" s="264" t="s">
        <v>1</v>
      </c>
      <c r="F4045" s="265" t="s">
        <v>3847</v>
      </c>
      <c r="G4045" s="263"/>
      <c r="H4045" s="266">
        <v>19.75</v>
      </c>
      <c r="I4045" s="267"/>
      <c r="J4045" s="263"/>
      <c r="K4045" s="263"/>
      <c r="L4045" s="268"/>
      <c r="M4045" s="269"/>
      <c r="N4045" s="270"/>
      <c r="O4045" s="270"/>
      <c r="P4045" s="270"/>
      <c r="Q4045" s="270"/>
      <c r="R4045" s="270"/>
      <c r="S4045" s="270"/>
      <c r="T4045" s="271"/>
      <c r="U4045" s="14"/>
      <c r="V4045" s="14"/>
      <c r="W4045" s="14"/>
      <c r="X4045" s="14"/>
      <c r="Y4045" s="14"/>
      <c r="Z4045" s="14"/>
      <c r="AA4045" s="14"/>
      <c r="AB4045" s="14"/>
      <c r="AC4045" s="14"/>
      <c r="AD4045" s="14"/>
      <c r="AE4045" s="14"/>
      <c r="AT4045" s="272" t="s">
        <v>364</v>
      </c>
      <c r="AU4045" s="272" t="s">
        <v>90</v>
      </c>
      <c r="AV4045" s="14" t="s">
        <v>90</v>
      </c>
      <c r="AW4045" s="14" t="s">
        <v>36</v>
      </c>
      <c r="AX4045" s="14" t="s">
        <v>81</v>
      </c>
      <c r="AY4045" s="272" t="s">
        <v>215</v>
      </c>
    </row>
    <row r="4046" s="14" customFormat="1">
      <c r="A4046" s="14"/>
      <c r="B4046" s="262"/>
      <c r="C4046" s="263"/>
      <c r="D4046" s="233" t="s">
        <v>364</v>
      </c>
      <c r="E4046" s="264" t="s">
        <v>1</v>
      </c>
      <c r="F4046" s="265" t="s">
        <v>3848</v>
      </c>
      <c r="G4046" s="263"/>
      <c r="H4046" s="266">
        <v>62.649999999999999</v>
      </c>
      <c r="I4046" s="267"/>
      <c r="J4046" s="263"/>
      <c r="K4046" s="263"/>
      <c r="L4046" s="268"/>
      <c r="M4046" s="269"/>
      <c r="N4046" s="270"/>
      <c r="O4046" s="270"/>
      <c r="P4046" s="270"/>
      <c r="Q4046" s="270"/>
      <c r="R4046" s="270"/>
      <c r="S4046" s="270"/>
      <c r="T4046" s="271"/>
      <c r="U4046" s="14"/>
      <c r="V4046" s="14"/>
      <c r="W4046" s="14"/>
      <c r="X4046" s="14"/>
      <c r="Y4046" s="14"/>
      <c r="Z4046" s="14"/>
      <c r="AA4046" s="14"/>
      <c r="AB4046" s="14"/>
      <c r="AC4046" s="14"/>
      <c r="AD4046" s="14"/>
      <c r="AE4046" s="14"/>
      <c r="AT4046" s="272" t="s">
        <v>364</v>
      </c>
      <c r="AU4046" s="272" t="s">
        <v>90</v>
      </c>
      <c r="AV4046" s="14" t="s">
        <v>90</v>
      </c>
      <c r="AW4046" s="14" t="s">
        <v>36</v>
      </c>
      <c r="AX4046" s="14" t="s">
        <v>81</v>
      </c>
      <c r="AY4046" s="272" t="s">
        <v>215</v>
      </c>
    </row>
    <row r="4047" s="13" customFormat="1">
      <c r="A4047" s="13"/>
      <c r="B4047" s="252"/>
      <c r="C4047" s="253"/>
      <c r="D4047" s="233" t="s">
        <v>364</v>
      </c>
      <c r="E4047" s="254" t="s">
        <v>1</v>
      </c>
      <c r="F4047" s="255" t="s">
        <v>3849</v>
      </c>
      <c r="G4047" s="253"/>
      <c r="H4047" s="254" t="s">
        <v>1</v>
      </c>
      <c r="I4047" s="256"/>
      <c r="J4047" s="253"/>
      <c r="K4047" s="253"/>
      <c r="L4047" s="257"/>
      <c r="M4047" s="258"/>
      <c r="N4047" s="259"/>
      <c r="O4047" s="259"/>
      <c r="P4047" s="259"/>
      <c r="Q4047" s="259"/>
      <c r="R4047" s="259"/>
      <c r="S4047" s="259"/>
      <c r="T4047" s="260"/>
      <c r="U4047" s="13"/>
      <c r="V4047" s="13"/>
      <c r="W4047" s="13"/>
      <c r="X4047" s="13"/>
      <c r="Y4047" s="13"/>
      <c r="Z4047" s="13"/>
      <c r="AA4047" s="13"/>
      <c r="AB4047" s="13"/>
      <c r="AC4047" s="13"/>
      <c r="AD4047" s="13"/>
      <c r="AE4047" s="13"/>
      <c r="AT4047" s="261" t="s">
        <v>364</v>
      </c>
      <c r="AU4047" s="261" t="s">
        <v>90</v>
      </c>
      <c r="AV4047" s="13" t="s">
        <v>88</v>
      </c>
      <c r="AW4047" s="13" t="s">
        <v>36</v>
      </c>
      <c r="AX4047" s="13" t="s">
        <v>81</v>
      </c>
      <c r="AY4047" s="261" t="s">
        <v>215</v>
      </c>
    </row>
    <row r="4048" s="14" customFormat="1">
      <c r="A4048" s="14"/>
      <c r="B4048" s="262"/>
      <c r="C4048" s="263"/>
      <c r="D4048" s="233" t="s">
        <v>364</v>
      </c>
      <c r="E4048" s="264" t="s">
        <v>1</v>
      </c>
      <c r="F4048" s="265" t="s">
        <v>3850</v>
      </c>
      <c r="G4048" s="263"/>
      <c r="H4048" s="266">
        <v>18.84</v>
      </c>
      <c r="I4048" s="267"/>
      <c r="J4048" s="263"/>
      <c r="K4048" s="263"/>
      <c r="L4048" s="268"/>
      <c r="M4048" s="269"/>
      <c r="N4048" s="270"/>
      <c r="O4048" s="270"/>
      <c r="P4048" s="270"/>
      <c r="Q4048" s="270"/>
      <c r="R4048" s="270"/>
      <c r="S4048" s="270"/>
      <c r="T4048" s="271"/>
      <c r="U4048" s="14"/>
      <c r="V4048" s="14"/>
      <c r="W4048" s="14"/>
      <c r="X4048" s="14"/>
      <c r="Y4048" s="14"/>
      <c r="Z4048" s="14"/>
      <c r="AA4048" s="14"/>
      <c r="AB4048" s="14"/>
      <c r="AC4048" s="14"/>
      <c r="AD4048" s="14"/>
      <c r="AE4048" s="14"/>
      <c r="AT4048" s="272" t="s">
        <v>364</v>
      </c>
      <c r="AU4048" s="272" t="s">
        <v>90</v>
      </c>
      <c r="AV4048" s="14" t="s">
        <v>90</v>
      </c>
      <c r="AW4048" s="14" t="s">
        <v>36</v>
      </c>
      <c r="AX4048" s="14" t="s">
        <v>81</v>
      </c>
      <c r="AY4048" s="272" t="s">
        <v>215</v>
      </c>
    </row>
    <row r="4049" s="14" customFormat="1">
      <c r="A4049" s="14"/>
      <c r="B4049" s="262"/>
      <c r="C4049" s="263"/>
      <c r="D4049" s="233" t="s">
        <v>364</v>
      </c>
      <c r="E4049" s="264" t="s">
        <v>1</v>
      </c>
      <c r="F4049" s="265" t="s">
        <v>3851</v>
      </c>
      <c r="G4049" s="263"/>
      <c r="H4049" s="266">
        <v>26.25</v>
      </c>
      <c r="I4049" s="267"/>
      <c r="J4049" s="263"/>
      <c r="K4049" s="263"/>
      <c r="L4049" s="268"/>
      <c r="M4049" s="269"/>
      <c r="N4049" s="270"/>
      <c r="O4049" s="270"/>
      <c r="P4049" s="270"/>
      <c r="Q4049" s="270"/>
      <c r="R4049" s="270"/>
      <c r="S4049" s="270"/>
      <c r="T4049" s="271"/>
      <c r="U4049" s="14"/>
      <c r="V4049" s="14"/>
      <c r="W4049" s="14"/>
      <c r="X4049" s="14"/>
      <c r="Y4049" s="14"/>
      <c r="Z4049" s="14"/>
      <c r="AA4049" s="14"/>
      <c r="AB4049" s="14"/>
      <c r="AC4049" s="14"/>
      <c r="AD4049" s="14"/>
      <c r="AE4049" s="14"/>
      <c r="AT4049" s="272" t="s">
        <v>364</v>
      </c>
      <c r="AU4049" s="272" t="s">
        <v>90</v>
      </c>
      <c r="AV4049" s="14" t="s">
        <v>90</v>
      </c>
      <c r="AW4049" s="14" t="s">
        <v>36</v>
      </c>
      <c r="AX4049" s="14" t="s">
        <v>81</v>
      </c>
      <c r="AY4049" s="272" t="s">
        <v>215</v>
      </c>
    </row>
    <row r="4050" s="13" customFormat="1">
      <c r="A4050" s="13"/>
      <c r="B4050" s="252"/>
      <c r="C4050" s="253"/>
      <c r="D4050" s="233" t="s">
        <v>364</v>
      </c>
      <c r="E4050" s="254" t="s">
        <v>1</v>
      </c>
      <c r="F4050" s="255" t="s">
        <v>3852</v>
      </c>
      <c r="G4050" s="253"/>
      <c r="H4050" s="254" t="s">
        <v>1</v>
      </c>
      <c r="I4050" s="256"/>
      <c r="J4050" s="253"/>
      <c r="K4050" s="253"/>
      <c r="L4050" s="257"/>
      <c r="M4050" s="258"/>
      <c r="N4050" s="259"/>
      <c r="O4050" s="259"/>
      <c r="P4050" s="259"/>
      <c r="Q4050" s="259"/>
      <c r="R4050" s="259"/>
      <c r="S4050" s="259"/>
      <c r="T4050" s="260"/>
      <c r="U4050" s="13"/>
      <c r="V4050" s="13"/>
      <c r="W4050" s="13"/>
      <c r="X4050" s="13"/>
      <c r="Y4050" s="13"/>
      <c r="Z4050" s="13"/>
      <c r="AA4050" s="13"/>
      <c r="AB4050" s="13"/>
      <c r="AC4050" s="13"/>
      <c r="AD4050" s="13"/>
      <c r="AE4050" s="13"/>
      <c r="AT4050" s="261" t="s">
        <v>364</v>
      </c>
      <c r="AU4050" s="261" t="s">
        <v>90</v>
      </c>
      <c r="AV4050" s="13" t="s">
        <v>88</v>
      </c>
      <c r="AW4050" s="13" t="s">
        <v>36</v>
      </c>
      <c r="AX4050" s="13" t="s">
        <v>81</v>
      </c>
      <c r="AY4050" s="261" t="s">
        <v>215</v>
      </c>
    </row>
    <row r="4051" s="14" customFormat="1">
      <c r="A4051" s="14"/>
      <c r="B4051" s="262"/>
      <c r="C4051" s="263"/>
      <c r="D4051" s="233" t="s">
        <v>364</v>
      </c>
      <c r="E4051" s="264" t="s">
        <v>1</v>
      </c>
      <c r="F4051" s="265" t="s">
        <v>3853</v>
      </c>
      <c r="G4051" s="263"/>
      <c r="H4051" s="266">
        <v>9.3599999999999994</v>
      </c>
      <c r="I4051" s="267"/>
      <c r="J4051" s="263"/>
      <c r="K4051" s="263"/>
      <c r="L4051" s="268"/>
      <c r="M4051" s="269"/>
      <c r="N4051" s="270"/>
      <c r="O4051" s="270"/>
      <c r="P4051" s="270"/>
      <c r="Q4051" s="270"/>
      <c r="R4051" s="270"/>
      <c r="S4051" s="270"/>
      <c r="T4051" s="271"/>
      <c r="U4051" s="14"/>
      <c r="V4051" s="14"/>
      <c r="W4051" s="14"/>
      <c r="X4051" s="14"/>
      <c r="Y4051" s="14"/>
      <c r="Z4051" s="14"/>
      <c r="AA4051" s="14"/>
      <c r="AB4051" s="14"/>
      <c r="AC4051" s="14"/>
      <c r="AD4051" s="14"/>
      <c r="AE4051" s="14"/>
      <c r="AT4051" s="272" t="s">
        <v>364</v>
      </c>
      <c r="AU4051" s="272" t="s">
        <v>90</v>
      </c>
      <c r="AV4051" s="14" t="s">
        <v>90</v>
      </c>
      <c r="AW4051" s="14" t="s">
        <v>36</v>
      </c>
      <c r="AX4051" s="14" t="s">
        <v>81</v>
      </c>
      <c r="AY4051" s="272" t="s">
        <v>215</v>
      </c>
    </row>
    <row r="4052" s="14" customFormat="1">
      <c r="A4052" s="14"/>
      <c r="B4052" s="262"/>
      <c r="C4052" s="263"/>
      <c r="D4052" s="233" t="s">
        <v>364</v>
      </c>
      <c r="E4052" s="264" t="s">
        <v>1</v>
      </c>
      <c r="F4052" s="265" t="s">
        <v>3854</v>
      </c>
      <c r="G4052" s="263"/>
      <c r="H4052" s="266">
        <v>20.25</v>
      </c>
      <c r="I4052" s="267"/>
      <c r="J4052" s="263"/>
      <c r="K4052" s="263"/>
      <c r="L4052" s="268"/>
      <c r="M4052" s="269"/>
      <c r="N4052" s="270"/>
      <c r="O4052" s="270"/>
      <c r="P4052" s="270"/>
      <c r="Q4052" s="270"/>
      <c r="R4052" s="270"/>
      <c r="S4052" s="270"/>
      <c r="T4052" s="271"/>
      <c r="U4052" s="14"/>
      <c r="V4052" s="14"/>
      <c r="W4052" s="14"/>
      <c r="X4052" s="14"/>
      <c r="Y4052" s="14"/>
      <c r="Z4052" s="14"/>
      <c r="AA4052" s="14"/>
      <c r="AB4052" s="14"/>
      <c r="AC4052" s="14"/>
      <c r="AD4052" s="14"/>
      <c r="AE4052" s="14"/>
      <c r="AT4052" s="272" t="s">
        <v>364</v>
      </c>
      <c r="AU4052" s="272" t="s">
        <v>90</v>
      </c>
      <c r="AV4052" s="14" t="s">
        <v>90</v>
      </c>
      <c r="AW4052" s="14" t="s">
        <v>36</v>
      </c>
      <c r="AX4052" s="14" t="s">
        <v>81</v>
      </c>
      <c r="AY4052" s="272" t="s">
        <v>215</v>
      </c>
    </row>
    <row r="4053" s="13" customFormat="1">
      <c r="A4053" s="13"/>
      <c r="B4053" s="252"/>
      <c r="C4053" s="253"/>
      <c r="D4053" s="233" t="s">
        <v>364</v>
      </c>
      <c r="E4053" s="254" t="s">
        <v>1</v>
      </c>
      <c r="F4053" s="255" t="s">
        <v>3855</v>
      </c>
      <c r="G4053" s="253"/>
      <c r="H4053" s="254" t="s">
        <v>1</v>
      </c>
      <c r="I4053" s="256"/>
      <c r="J4053" s="253"/>
      <c r="K4053" s="253"/>
      <c r="L4053" s="257"/>
      <c r="M4053" s="258"/>
      <c r="N4053" s="259"/>
      <c r="O4053" s="259"/>
      <c r="P4053" s="259"/>
      <c r="Q4053" s="259"/>
      <c r="R4053" s="259"/>
      <c r="S4053" s="259"/>
      <c r="T4053" s="260"/>
      <c r="U4053" s="13"/>
      <c r="V4053" s="13"/>
      <c r="W4053" s="13"/>
      <c r="X4053" s="13"/>
      <c r="Y4053" s="13"/>
      <c r="Z4053" s="13"/>
      <c r="AA4053" s="13"/>
      <c r="AB4053" s="13"/>
      <c r="AC4053" s="13"/>
      <c r="AD4053" s="13"/>
      <c r="AE4053" s="13"/>
      <c r="AT4053" s="261" t="s">
        <v>364</v>
      </c>
      <c r="AU4053" s="261" t="s">
        <v>90</v>
      </c>
      <c r="AV4053" s="13" t="s">
        <v>88</v>
      </c>
      <c r="AW4053" s="13" t="s">
        <v>36</v>
      </c>
      <c r="AX4053" s="13" t="s">
        <v>81</v>
      </c>
      <c r="AY4053" s="261" t="s">
        <v>215</v>
      </c>
    </row>
    <row r="4054" s="14" customFormat="1">
      <c r="A4054" s="14"/>
      <c r="B4054" s="262"/>
      <c r="C4054" s="263"/>
      <c r="D4054" s="233" t="s">
        <v>364</v>
      </c>
      <c r="E4054" s="264" t="s">
        <v>1</v>
      </c>
      <c r="F4054" s="265" t="s">
        <v>3856</v>
      </c>
      <c r="G4054" s="263"/>
      <c r="H4054" s="266">
        <v>40.100000000000001</v>
      </c>
      <c r="I4054" s="267"/>
      <c r="J4054" s="263"/>
      <c r="K4054" s="263"/>
      <c r="L4054" s="268"/>
      <c r="M4054" s="269"/>
      <c r="N4054" s="270"/>
      <c r="O4054" s="270"/>
      <c r="P4054" s="270"/>
      <c r="Q4054" s="270"/>
      <c r="R4054" s="270"/>
      <c r="S4054" s="270"/>
      <c r="T4054" s="271"/>
      <c r="U4054" s="14"/>
      <c r="V4054" s="14"/>
      <c r="W4054" s="14"/>
      <c r="X4054" s="14"/>
      <c r="Y4054" s="14"/>
      <c r="Z4054" s="14"/>
      <c r="AA4054" s="14"/>
      <c r="AB4054" s="14"/>
      <c r="AC4054" s="14"/>
      <c r="AD4054" s="14"/>
      <c r="AE4054" s="14"/>
      <c r="AT4054" s="272" t="s">
        <v>364</v>
      </c>
      <c r="AU4054" s="272" t="s">
        <v>90</v>
      </c>
      <c r="AV4054" s="14" t="s">
        <v>90</v>
      </c>
      <c r="AW4054" s="14" t="s">
        <v>36</v>
      </c>
      <c r="AX4054" s="14" t="s">
        <v>81</v>
      </c>
      <c r="AY4054" s="272" t="s">
        <v>215</v>
      </c>
    </row>
    <row r="4055" s="14" customFormat="1">
      <c r="A4055" s="14"/>
      <c r="B4055" s="262"/>
      <c r="C4055" s="263"/>
      <c r="D4055" s="233" t="s">
        <v>364</v>
      </c>
      <c r="E4055" s="264" t="s">
        <v>1</v>
      </c>
      <c r="F4055" s="265" t="s">
        <v>3857</v>
      </c>
      <c r="G4055" s="263"/>
      <c r="H4055" s="266">
        <v>97.650000000000006</v>
      </c>
      <c r="I4055" s="267"/>
      <c r="J4055" s="263"/>
      <c r="K4055" s="263"/>
      <c r="L4055" s="268"/>
      <c r="M4055" s="269"/>
      <c r="N4055" s="270"/>
      <c r="O4055" s="270"/>
      <c r="P4055" s="270"/>
      <c r="Q4055" s="270"/>
      <c r="R4055" s="270"/>
      <c r="S4055" s="270"/>
      <c r="T4055" s="271"/>
      <c r="U4055" s="14"/>
      <c r="V4055" s="14"/>
      <c r="W4055" s="14"/>
      <c r="X4055" s="14"/>
      <c r="Y4055" s="14"/>
      <c r="Z4055" s="14"/>
      <c r="AA4055" s="14"/>
      <c r="AB4055" s="14"/>
      <c r="AC4055" s="14"/>
      <c r="AD4055" s="14"/>
      <c r="AE4055" s="14"/>
      <c r="AT4055" s="272" t="s">
        <v>364</v>
      </c>
      <c r="AU4055" s="272" t="s">
        <v>90</v>
      </c>
      <c r="AV4055" s="14" t="s">
        <v>90</v>
      </c>
      <c r="AW4055" s="14" t="s">
        <v>36</v>
      </c>
      <c r="AX4055" s="14" t="s">
        <v>81</v>
      </c>
      <c r="AY4055" s="272" t="s">
        <v>215</v>
      </c>
    </row>
    <row r="4056" s="14" customFormat="1">
      <c r="A4056" s="14"/>
      <c r="B4056" s="262"/>
      <c r="C4056" s="263"/>
      <c r="D4056" s="233" t="s">
        <v>364</v>
      </c>
      <c r="E4056" s="264" t="s">
        <v>1</v>
      </c>
      <c r="F4056" s="265" t="s">
        <v>1485</v>
      </c>
      <c r="G4056" s="263"/>
      <c r="H4056" s="266">
        <v>-9.9000000000000004</v>
      </c>
      <c r="I4056" s="267"/>
      <c r="J4056" s="263"/>
      <c r="K4056" s="263"/>
      <c r="L4056" s="268"/>
      <c r="M4056" s="269"/>
      <c r="N4056" s="270"/>
      <c r="O4056" s="270"/>
      <c r="P4056" s="270"/>
      <c r="Q4056" s="270"/>
      <c r="R4056" s="270"/>
      <c r="S4056" s="270"/>
      <c r="T4056" s="271"/>
      <c r="U4056" s="14"/>
      <c r="V4056" s="14"/>
      <c r="W4056" s="14"/>
      <c r="X4056" s="14"/>
      <c r="Y4056" s="14"/>
      <c r="Z4056" s="14"/>
      <c r="AA4056" s="14"/>
      <c r="AB4056" s="14"/>
      <c r="AC4056" s="14"/>
      <c r="AD4056" s="14"/>
      <c r="AE4056" s="14"/>
      <c r="AT4056" s="272" t="s">
        <v>364</v>
      </c>
      <c r="AU4056" s="272" t="s">
        <v>90</v>
      </c>
      <c r="AV4056" s="14" t="s">
        <v>90</v>
      </c>
      <c r="AW4056" s="14" t="s">
        <v>36</v>
      </c>
      <c r="AX4056" s="14" t="s">
        <v>81</v>
      </c>
      <c r="AY4056" s="272" t="s">
        <v>215</v>
      </c>
    </row>
    <row r="4057" s="14" customFormat="1">
      <c r="A4057" s="14"/>
      <c r="B4057" s="262"/>
      <c r="C4057" s="263"/>
      <c r="D4057" s="233" t="s">
        <v>364</v>
      </c>
      <c r="E4057" s="264" t="s">
        <v>1</v>
      </c>
      <c r="F4057" s="265" t="s">
        <v>1486</v>
      </c>
      <c r="G4057" s="263"/>
      <c r="H4057" s="266">
        <v>-5.5999999999999996</v>
      </c>
      <c r="I4057" s="267"/>
      <c r="J4057" s="263"/>
      <c r="K4057" s="263"/>
      <c r="L4057" s="268"/>
      <c r="M4057" s="269"/>
      <c r="N4057" s="270"/>
      <c r="O4057" s="270"/>
      <c r="P4057" s="270"/>
      <c r="Q4057" s="270"/>
      <c r="R4057" s="270"/>
      <c r="S4057" s="270"/>
      <c r="T4057" s="271"/>
      <c r="U4057" s="14"/>
      <c r="V4057" s="14"/>
      <c r="W4057" s="14"/>
      <c r="X4057" s="14"/>
      <c r="Y4057" s="14"/>
      <c r="Z4057" s="14"/>
      <c r="AA4057" s="14"/>
      <c r="AB4057" s="14"/>
      <c r="AC4057" s="14"/>
      <c r="AD4057" s="14"/>
      <c r="AE4057" s="14"/>
      <c r="AT4057" s="272" t="s">
        <v>364</v>
      </c>
      <c r="AU4057" s="272" t="s">
        <v>90</v>
      </c>
      <c r="AV4057" s="14" t="s">
        <v>90</v>
      </c>
      <c r="AW4057" s="14" t="s">
        <v>36</v>
      </c>
      <c r="AX4057" s="14" t="s">
        <v>81</v>
      </c>
      <c r="AY4057" s="272" t="s">
        <v>215</v>
      </c>
    </row>
    <row r="4058" s="13" customFormat="1">
      <c r="A4058" s="13"/>
      <c r="B4058" s="252"/>
      <c r="C4058" s="253"/>
      <c r="D4058" s="233" t="s">
        <v>364</v>
      </c>
      <c r="E4058" s="254" t="s">
        <v>1</v>
      </c>
      <c r="F4058" s="255" t="s">
        <v>3858</v>
      </c>
      <c r="G4058" s="253"/>
      <c r="H4058" s="254" t="s">
        <v>1</v>
      </c>
      <c r="I4058" s="256"/>
      <c r="J4058" s="253"/>
      <c r="K4058" s="253"/>
      <c r="L4058" s="257"/>
      <c r="M4058" s="258"/>
      <c r="N4058" s="259"/>
      <c r="O4058" s="259"/>
      <c r="P4058" s="259"/>
      <c r="Q4058" s="259"/>
      <c r="R4058" s="259"/>
      <c r="S4058" s="259"/>
      <c r="T4058" s="260"/>
      <c r="U4058" s="13"/>
      <c r="V4058" s="13"/>
      <c r="W4058" s="13"/>
      <c r="X4058" s="13"/>
      <c r="Y4058" s="13"/>
      <c r="Z4058" s="13"/>
      <c r="AA4058" s="13"/>
      <c r="AB4058" s="13"/>
      <c r="AC4058" s="13"/>
      <c r="AD4058" s="13"/>
      <c r="AE4058" s="13"/>
      <c r="AT4058" s="261" t="s">
        <v>364</v>
      </c>
      <c r="AU4058" s="261" t="s">
        <v>90</v>
      </c>
      <c r="AV4058" s="13" t="s">
        <v>88</v>
      </c>
      <c r="AW4058" s="13" t="s">
        <v>36</v>
      </c>
      <c r="AX4058" s="13" t="s">
        <v>81</v>
      </c>
      <c r="AY4058" s="261" t="s">
        <v>215</v>
      </c>
    </row>
    <row r="4059" s="14" customFormat="1">
      <c r="A4059" s="14"/>
      <c r="B4059" s="262"/>
      <c r="C4059" s="263"/>
      <c r="D4059" s="233" t="s">
        <v>364</v>
      </c>
      <c r="E4059" s="264" t="s">
        <v>1</v>
      </c>
      <c r="F4059" s="265" t="s">
        <v>3859</v>
      </c>
      <c r="G4059" s="263"/>
      <c r="H4059" s="266">
        <v>40.600000000000001</v>
      </c>
      <c r="I4059" s="267"/>
      <c r="J4059" s="263"/>
      <c r="K4059" s="263"/>
      <c r="L4059" s="268"/>
      <c r="M4059" s="269"/>
      <c r="N4059" s="270"/>
      <c r="O4059" s="270"/>
      <c r="P4059" s="270"/>
      <c r="Q4059" s="270"/>
      <c r="R4059" s="270"/>
      <c r="S4059" s="270"/>
      <c r="T4059" s="271"/>
      <c r="U4059" s="14"/>
      <c r="V4059" s="14"/>
      <c r="W4059" s="14"/>
      <c r="X4059" s="14"/>
      <c r="Y4059" s="14"/>
      <c r="Z4059" s="14"/>
      <c r="AA4059" s="14"/>
      <c r="AB4059" s="14"/>
      <c r="AC4059" s="14"/>
      <c r="AD4059" s="14"/>
      <c r="AE4059" s="14"/>
      <c r="AT4059" s="272" t="s">
        <v>364</v>
      </c>
      <c r="AU4059" s="272" t="s">
        <v>90</v>
      </c>
      <c r="AV4059" s="14" t="s">
        <v>90</v>
      </c>
      <c r="AW4059" s="14" t="s">
        <v>36</v>
      </c>
      <c r="AX4059" s="14" t="s">
        <v>81</v>
      </c>
      <c r="AY4059" s="272" t="s">
        <v>215</v>
      </c>
    </row>
    <row r="4060" s="14" customFormat="1">
      <c r="A4060" s="14"/>
      <c r="B4060" s="262"/>
      <c r="C4060" s="263"/>
      <c r="D4060" s="233" t="s">
        <v>364</v>
      </c>
      <c r="E4060" s="264" t="s">
        <v>1</v>
      </c>
      <c r="F4060" s="265" t="s">
        <v>3860</v>
      </c>
      <c r="G4060" s="263"/>
      <c r="H4060" s="266">
        <v>98</v>
      </c>
      <c r="I4060" s="267"/>
      <c r="J4060" s="263"/>
      <c r="K4060" s="263"/>
      <c r="L4060" s="268"/>
      <c r="M4060" s="269"/>
      <c r="N4060" s="270"/>
      <c r="O4060" s="270"/>
      <c r="P4060" s="270"/>
      <c r="Q4060" s="270"/>
      <c r="R4060" s="270"/>
      <c r="S4060" s="270"/>
      <c r="T4060" s="271"/>
      <c r="U4060" s="14"/>
      <c r="V4060" s="14"/>
      <c r="W4060" s="14"/>
      <c r="X4060" s="14"/>
      <c r="Y4060" s="14"/>
      <c r="Z4060" s="14"/>
      <c r="AA4060" s="14"/>
      <c r="AB4060" s="14"/>
      <c r="AC4060" s="14"/>
      <c r="AD4060" s="14"/>
      <c r="AE4060" s="14"/>
      <c r="AT4060" s="272" t="s">
        <v>364</v>
      </c>
      <c r="AU4060" s="272" t="s">
        <v>90</v>
      </c>
      <c r="AV4060" s="14" t="s">
        <v>90</v>
      </c>
      <c r="AW4060" s="14" t="s">
        <v>36</v>
      </c>
      <c r="AX4060" s="14" t="s">
        <v>81</v>
      </c>
      <c r="AY4060" s="272" t="s">
        <v>215</v>
      </c>
    </row>
    <row r="4061" s="14" customFormat="1">
      <c r="A4061" s="14"/>
      <c r="B4061" s="262"/>
      <c r="C4061" s="263"/>
      <c r="D4061" s="233" t="s">
        <v>364</v>
      </c>
      <c r="E4061" s="264" t="s">
        <v>1</v>
      </c>
      <c r="F4061" s="265" t="s">
        <v>1485</v>
      </c>
      <c r="G4061" s="263"/>
      <c r="H4061" s="266">
        <v>-9.9000000000000004</v>
      </c>
      <c r="I4061" s="267"/>
      <c r="J4061" s="263"/>
      <c r="K4061" s="263"/>
      <c r="L4061" s="268"/>
      <c r="M4061" s="269"/>
      <c r="N4061" s="270"/>
      <c r="O4061" s="270"/>
      <c r="P4061" s="270"/>
      <c r="Q4061" s="270"/>
      <c r="R4061" s="270"/>
      <c r="S4061" s="270"/>
      <c r="T4061" s="271"/>
      <c r="U4061" s="14"/>
      <c r="V4061" s="14"/>
      <c r="W4061" s="14"/>
      <c r="X4061" s="14"/>
      <c r="Y4061" s="14"/>
      <c r="Z4061" s="14"/>
      <c r="AA4061" s="14"/>
      <c r="AB4061" s="14"/>
      <c r="AC4061" s="14"/>
      <c r="AD4061" s="14"/>
      <c r="AE4061" s="14"/>
      <c r="AT4061" s="272" t="s">
        <v>364</v>
      </c>
      <c r="AU4061" s="272" t="s">
        <v>90</v>
      </c>
      <c r="AV4061" s="14" t="s">
        <v>90</v>
      </c>
      <c r="AW4061" s="14" t="s">
        <v>36</v>
      </c>
      <c r="AX4061" s="14" t="s">
        <v>81</v>
      </c>
      <c r="AY4061" s="272" t="s">
        <v>215</v>
      </c>
    </row>
    <row r="4062" s="14" customFormat="1">
      <c r="A4062" s="14"/>
      <c r="B4062" s="262"/>
      <c r="C4062" s="263"/>
      <c r="D4062" s="233" t="s">
        <v>364</v>
      </c>
      <c r="E4062" s="264" t="s">
        <v>1</v>
      </c>
      <c r="F4062" s="265" t="s">
        <v>1489</v>
      </c>
      <c r="G4062" s="263"/>
      <c r="H4062" s="266">
        <v>-8</v>
      </c>
      <c r="I4062" s="267"/>
      <c r="J4062" s="263"/>
      <c r="K4062" s="263"/>
      <c r="L4062" s="268"/>
      <c r="M4062" s="269"/>
      <c r="N4062" s="270"/>
      <c r="O4062" s="270"/>
      <c r="P4062" s="270"/>
      <c r="Q4062" s="270"/>
      <c r="R4062" s="270"/>
      <c r="S4062" s="270"/>
      <c r="T4062" s="271"/>
      <c r="U4062" s="14"/>
      <c r="V4062" s="14"/>
      <c r="W4062" s="14"/>
      <c r="X4062" s="14"/>
      <c r="Y4062" s="14"/>
      <c r="Z4062" s="14"/>
      <c r="AA4062" s="14"/>
      <c r="AB4062" s="14"/>
      <c r="AC4062" s="14"/>
      <c r="AD4062" s="14"/>
      <c r="AE4062" s="14"/>
      <c r="AT4062" s="272" t="s">
        <v>364</v>
      </c>
      <c r="AU4062" s="272" t="s">
        <v>90</v>
      </c>
      <c r="AV4062" s="14" t="s">
        <v>90</v>
      </c>
      <c r="AW4062" s="14" t="s">
        <v>36</v>
      </c>
      <c r="AX4062" s="14" t="s">
        <v>81</v>
      </c>
      <c r="AY4062" s="272" t="s">
        <v>215</v>
      </c>
    </row>
    <row r="4063" s="13" customFormat="1">
      <c r="A4063" s="13"/>
      <c r="B4063" s="252"/>
      <c r="C4063" s="253"/>
      <c r="D4063" s="233" t="s">
        <v>364</v>
      </c>
      <c r="E4063" s="254" t="s">
        <v>1</v>
      </c>
      <c r="F4063" s="255" t="s">
        <v>3861</v>
      </c>
      <c r="G4063" s="253"/>
      <c r="H4063" s="254" t="s">
        <v>1</v>
      </c>
      <c r="I4063" s="256"/>
      <c r="J4063" s="253"/>
      <c r="K4063" s="253"/>
      <c r="L4063" s="257"/>
      <c r="M4063" s="258"/>
      <c r="N4063" s="259"/>
      <c r="O4063" s="259"/>
      <c r="P4063" s="259"/>
      <c r="Q4063" s="259"/>
      <c r="R4063" s="259"/>
      <c r="S4063" s="259"/>
      <c r="T4063" s="260"/>
      <c r="U4063" s="13"/>
      <c r="V4063" s="13"/>
      <c r="W4063" s="13"/>
      <c r="X4063" s="13"/>
      <c r="Y4063" s="13"/>
      <c r="Z4063" s="13"/>
      <c r="AA4063" s="13"/>
      <c r="AB4063" s="13"/>
      <c r="AC4063" s="13"/>
      <c r="AD4063" s="13"/>
      <c r="AE4063" s="13"/>
      <c r="AT4063" s="261" t="s">
        <v>364</v>
      </c>
      <c r="AU4063" s="261" t="s">
        <v>90</v>
      </c>
      <c r="AV4063" s="13" t="s">
        <v>88</v>
      </c>
      <c r="AW4063" s="13" t="s">
        <v>36</v>
      </c>
      <c r="AX4063" s="13" t="s">
        <v>81</v>
      </c>
      <c r="AY4063" s="261" t="s">
        <v>215</v>
      </c>
    </row>
    <row r="4064" s="14" customFormat="1">
      <c r="A4064" s="14"/>
      <c r="B4064" s="262"/>
      <c r="C4064" s="263"/>
      <c r="D4064" s="233" t="s">
        <v>364</v>
      </c>
      <c r="E4064" s="264" t="s">
        <v>1</v>
      </c>
      <c r="F4064" s="265" t="s">
        <v>3859</v>
      </c>
      <c r="G4064" s="263"/>
      <c r="H4064" s="266">
        <v>40.600000000000001</v>
      </c>
      <c r="I4064" s="267"/>
      <c r="J4064" s="263"/>
      <c r="K4064" s="263"/>
      <c r="L4064" s="268"/>
      <c r="M4064" s="269"/>
      <c r="N4064" s="270"/>
      <c r="O4064" s="270"/>
      <c r="P4064" s="270"/>
      <c r="Q4064" s="270"/>
      <c r="R4064" s="270"/>
      <c r="S4064" s="270"/>
      <c r="T4064" s="271"/>
      <c r="U4064" s="14"/>
      <c r="V4064" s="14"/>
      <c r="W4064" s="14"/>
      <c r="X4064" s="14"/>
      <c r="Y4064" s="14"/>
      <c r="Z4064" s="14"/>
      <c r="AA4064" s="14"/>
      <c r="AB4064" s="14"/>
      <c r="AC4064" s="14"/>
      <c r="AD4064" s="14"/>
      <c r="AE4064" s="14"/>
      <c r="AT4064" s="272" t="s">
        <v>364</v>
      </c>
      <c r="AU4064" s="272" t="s">
        <v>90</v>
      </c>
      <c r="AV4064" s="14" t="s">
        <v>90</v>
      </c>
      <c r="AW4064" s="14" t="s">
        <v>36</v>
      </c>
      <c r="AX4064" s="14" t="s">
        <v>81</v>
      </c>
      <c r="AY4064" s="272" t="s">
        <v>215</v>
      </c>
    </row>
    <row r="4065" s="14" customFormat="1">
      <c r="A4065" s="14"/>
      <c r="B4065" s="262"/>
      <c r="C4065" s="263"/>
      <c r="D4065" s="233" t="s">
        <v>364</v>
      </c>
      <c r="E4065" s="264" t="s">
        <v>1</v>
      </c>
      <c r="F4065" s="265" t="s">
        <v>3860</v>
      </c>
      <c r="G4065" s="263"/>
      <c r="H4065" s="266">
        <v>98</v>
      </c>
      <c r="I4065" s="267"/>
      <c r="J4065" s="263"/>
      <c r="K4065" s="263"/>
      <c r="L4065" s="268"/>
      <c r="M4065" s="269"/>
      <c r="N4065" s="270"/>
      <c r="O4065" s="270"/>
      <c r="P4065" s="270"/>
      <c r="Q4065" s="270"/>
      <c r="R4065" s="270"/>
      <c r="S4065" s="270"/>
      <c r="T4065" s="271"/>
      <c r="U4065" s="14"/>
      <c r="V4065" s="14"/>
      <c r="W4065" s="14"/>
      <c r="X4065" s="14"/>
      <c r="Y4065" s="14"/>
      <c r="Z4065" s="14"/>
      <c r="AA4065" s="14"/>
      <c r="AB4065" s="14"/>
      <c r="AC4065" s="14"/>
      <c r="AD4065" s="14"/>
      <c r="AE4065" s="14"/>
      <c r="AT4065" s="272" t="s">
        <v>364</v>
      </c>
      <c r="AU4065" s="272" t="s">
        <v>90</v>
      </c>
      <c r="AV4065" s="14" t="s">
        <v>90</v>
      </c>
      <c r="AW4065" s="14" t="s">
        <v>36</v>
      </c>
      <c r="AX4065" s="14" t="s">
        <v>81</v>
      </c>
      <c r="AY4065" s="272" t="s">
        <v>215</v>
      </c>
    </row>
    <row r="4066" s="14" customFormat="1">
      <c r="A4066" s="14"/>
      <c r="B4066" s="262"/>
      <c r="C4066" s="263"/>
      <c r="D4066" s="233" t="s">
        <v>364</v>
      </c>
      <c r="E4066" s="264" t="s">
        <v>1</v>
      </c>
      <c r="F4066" s="265" t="s">
        <v>1485</v>
      </c>
      <c r="G4066" s="263"/>
      <c r="H4066" s="266">
        <v>-9.9000000000000004</v>
      </c>
      <c r="I4066" s="267"/>
      <c r="J4066" s="263"/>
      <c r="K4066" s="263"/>
      <c r="L4066" s="268"/>
      <c r="M4066" s="269"/>
      <c r="N4066" s="270"/>
      <c r="O4066" s="270"/>
      <c r="P4066" s="270"/>
      <c r="Q4066" s="270"/>
      <c r="R4066" s="270"/>
      <c r="S4066" s="270"/>
      <c r="T4066" s="271"/>
      <c r="U4066" s="14"/>
      <c r="V4066" s="14"/>
      <c r="W4066" s="14"/>
      <c r="X4066" s="14"/>
      <c r="Y4066" s="14"/>
      <c r="Z4066" s="14"/>
      <c r="AA4066" s="14"/>
      <c r="AB4066" s="14"/>
      <c r="AC4066" s="14"/>
      <c r="AD4066" s="14"/>
      <c r="AE4066" s="14"/>
      <c r="AT4066" s="272" t="s">
        <v>364</v>
      </c>
      <c r="AU4066" s="272" t="s">
        <v>90</v>
      </c>
      <c r="AV4066" s="14" t="s">
        <v>90</v>
      </c>
      <c r="AW4066" s="14" t="s">
        <v>36</v>
      </c>
      <c r="AX4066" s="14" t="s">
        <v>81</v>
      </c>
      <c r="AY4066" s="272" t="s">
        <v>215</v>
      </c>
    </row>
    <row r="4067" s="14" customFormat="1">
      <c r="A4067" s="14"/>
      <c r="B4067" s="262"/>
      <c r="C4067" s="263"/>
      <c r="D4067" s="233" t="s">
        <v>364</v>
      </c>
      <c r="E4067" s="264" t="s">
        <v>1</v>
      </c>
      <c r="F4067" s="265" t="s">
        <v>1491</v>
      </c>
      <c r="G4067" s="263"/>
      <c r="H4067" s="266">
        <v>-4.4000000000000004</v>
      </c>
      <c r="I4067" s="267"/>
      <c r="J4067" s="263"/>
      <c r="K4067" s="263"/>
      <c r="L4067" s="268"/>
      <c r="M4067" s="269"/>
      <c r="N4067" s="270"/>
      <c r="O4067" s="270"/>
      <c r="P4067" s="270"/>
      <c r="Q4067" s="270"/>
      <c r="R4067" s="270"/>
      <c r="S4067" s="270"/>
      <c r="T4067" s="271"/>
      <c r="U4067" s="14"/>
      <c r="V4067" s="14"/>
      <c r="W4067" s="14"/>
      <c r="X4067" s="14"/>
      <c r="Y4067" s="14"/>
      <c r="Z4067" s="14"/>
      <c r="AA4067" s="14"/>
      <c r="AB4067" s="14"/>
      <c r="AC4067" s="14"/>
      <c r="AD4067" s="14"/>
      <c r="AE4067" s="14"/>
      <c r="AT4067" s="272" t="s">
        <v>364</v>
      </c>
      <c r="AU4067" s="272" t="s">
        <v>90</v>
      </c>
      <c r="AV4067" s="14" t="s">
        <v>90</v>
      </c>
      <c r="AW4067" s="14" t="s">
        <v>36</v>
      </c>
      <c r="AX4067" s="14" t="s">
        <v>81</v>
      </c>
      <c r="AY4067" s="272" t="s">
        <v>215</v>
      </c>
    </row>
    <row r="4068" s="13" customFormat="1">
      <c r="A4068" s="13"/>
      <c r="B4068" s="252"/>
      <c r="C4068" s="253"/>
      <c r="D4068" s="233" t="s">
        <v>364</v>
      </c>
      <c r="E4068" s="254" t="s">
        <v>1</v>
      </c>
      <c r="F4068" s="255" t="s">
        <v>3862</v>
      </c>
      <c r="G4068" s="253"/>
      <c r="H4068" s="254" t="s">
        <v>1</v>
      </c>
      <c r="I4068" s="256"/>
      <c r="J4068" s="253"/>
      <c r="K4068" s="253"/>
      <c r="L4068" s="257"/>
      <c r="M4068" s="258"/>
      <c r="N4068" s="259"/>
      <c r="O4068" s="259"/>
      <c r="P4068" s="259"/>
      <c r="Q4068" s="259"/>
      <c r="R4068" s="259"/>
      <c r="S4068" s="259"/>
      <c r="T4068" s="260"/>
      <c r="U4068" s="13"/>
      <c r="V4068" s="13"/>
      <c r="W4068" s="13"/>
      <c r="X4068" s="13"/>
      <c r="Y4068" s="13"/>
      <c r="Z4068" s="13"/>
      <c r="AA4068" s="13"/>
      <c r="AB4068" s="13"/>
      <c r="AC4068" s="13"/>
      <c r="AD4068" s="13"/>
      <c r="AE4068" s="13"/>
      <c r="AT4068" s="261" t="s">
        <v>364</v>
      </c>
      <c r="AU4068" s="261" t="s">
        <v>90</v>
      </c>
      <c r="AV4068" s="13" t="s">
        <v>88</v>
      </c>
      <c r="AW4068" s="13" t="s">
        <v>36</v>
      </c>
      <c r="AX4068" s="13" t="s">
        <v>81</v>
      </c>
      <c r="AY4068" s="261" t="s">
        <v>215</v>
      </c>
    </row>
    <row r="4069" s="14" customFormat="1">
      <c r="A4069" s="14"/>
      <c r="B4069" s="262"/>
      <c r="C4069" s="263"/>
      <c r="D4069" s="233" t="s">
        <v>364</v>
      </c>
      <c r="E4069" s="264" t="s">
        <v>1</v>
      </c>
      <c r="F4069" s="265" t="s">
        <v>3863</v>
      </c>
      <c r="G4069" s="263"/>
      <c r="H4069" s="266">
        <v>40.700000000000003</v>
      </c>
      <c r="I4069" s="267"/>
      <c r="J4069" s="263"/>
      <c r="K4069" s="263"/>
      <c r="L4069" s="268"/>
      <c r="M4069" s="269"/>
      <c r="N4069" s="270"/>
      <c r="O4069" s="270"/>
      <c r="P4069" s="270"/>
      <c r="Q4069" s="270"/>
      <c r="R4069" s="270"/>
      <c r="S4069" s="270"/>
      <c r="T4069" s="271"/>
      <c r="U4069" s="14"/>
      <c r="V4069" s="14"/>
      <c r="W4069" s="14"/>
      <c r="X4069" s="14"/>
      <c r="Y4069" s="14"/>
      <c r="Z4069" s="14"/>
      <c r="AA4069" s="14"/>
      <c r="AB4069" s="14"/>
      <c r="AC4069" s="14"/>
      <c r="AD4069" s="14"/>
      <c r="AE4069" s="14"/>
      <c r="AT4069" s="272" t="s">
        <v>364</v>
      </c>
      <c r="AU4069" s="272" t="s">
        <v>90</v>
      </c>
      <c r="AV4069" s="14" t="s">
        <v>90</v>
      </c>
      <c r="AW4069" s="14" t="s">
        <v>36</v>
      </c>
      <c r="AX4069" s="14" t="s">
        <v>81</v>
      </c>
      <c r="AY4069" s="272" t="s">
        <v>215</v>
      </c>
    </row>
    <row r="4070" s="14" customFormat="1">
      <c r="A4070" s="14"/>
      <c r="B4070" s="262"/>
      <c r="C4070" s="263"/>
      <c r="D4070" s="233" t="s">
        <v>364</v>
      </c>
      <c r="E4070" s="264" t="s">
        <v>1</v>
      </c>
      <c r="F4070" s="265" t="s">
        <v>3857</v>
      </c>
      <c r="G4070" s="263"/>
      <c r="H4070" s="266">
        <v>97.650000000000006</v>
      </c>
      <c r="I4070" s="267"/>
      <c r="J4070" s="263"/>
      <c r="K4070" s="263"/>
      <c r="L4070" s="268"/>
      <c r="M4070" s="269"/>
      <c r="N4070" s="270"/>
      <c r="O4070" s="270"/>
      <c r="P4070" s="270"/>
      <c r="Q4070" s="270"/>
      <c r="R4070" s="270"/>
      <c r="S4070" s="270"/>
      <c r="T4070" s="271"/>
      <c r="U4070" s="14"/>
      <c r="V4070" s="14"/>
      <c r="W4070" s="14"/>
      <c r="X4070" s="14"/>
      <c r="Y4070" s="14"/>
      <c r="Z4070" s="14"/>
      <c r="AA4070" s="14"/>
      <c r="AB4070" s="14"/>
      <c r="AC4070" s="14"/>
      <c r="AD4070" s="14"/>
      <c r="AE4070" s="14"/>
      <c r="AT4070" s="272" t="s">
        <v>364</v>
      </c>
      <c r="AU4070" s="272" t="s">
        <v>90</v>
      </c>
      <c r="AV4070" s="14" t="s">
        <v>90</v>
      </c>
      <c r="AW4070" s="14" t="s">
        <v>36</v>
      </c>
      <c r="AX4070" s="14" t="s">
        <v>81</v>
      </c>
      <c r="AY4070" s="272" t="s">
        <v>215</v>
      </c>
    </row>
    <row r="4071" s="14" customFormat="1">
      <c r="A4071" s="14"/>
      <c r="B4071" s="262"/>
      <c r="C4071" s="263"/>
      <c r="D4071" s="233" t="s">
        <v>364</v>
      </c>
      <c r="E4071" s="264" t="s">
        <v>1</v>
      </c>
      <c r="F4071" s="265" t="s">
        <v>1485</v>
      </c>
      <c r="G4071" s="263"/>
      <c r="H4071" s="266">
        <v>-9.9000000000000004</v>
      </c>
      <c r="I4071" s="267"/>
      <c r="J4071" s="263"/>
      <c r="K4071" s="263"/>
      <c r="L4071" s="268"/>
      <c r="M4071" s="269"/>
      <c r="N4071" s="270"/>
      <c r="O4071" s="270"/>
      <c r="P4071" s="270"/>
      <c r="Q4071" s="270"/>
      <c r="R4071" s="270"/>
      <c r="S4071" s="270"/>
      <c r="T4071" s="271"/>
      <c r="U4071" s="14"/>
      <c r="V4071" s="14"/>
      <c r="W4071" s="14"/>
      <c r="X4071" s="14"/>
      <c r="Y4071" s="14"/>
      <c r="Z4071" s="14"/>
      <c r="AA4071" s="14"/>
      <c r="AB4071" s="14"/>
      <c r="AC4071" s="14"/>
      <c r="AD4071" s="14"/>
      <c r="AE4071" s="14"/>
      <c r="AT4071" s="272" t="s">
        <v>364</v>
      </c>
      <c r="AU4071" s="272" t="s">
        <v>90</v>
      </c>
      <c r="AV4071" s="14" t="s">
        <v>90</v>
      </c>
      <c r="AW4071" s="14" t="s">
        <v>36</v>
      </c>
      <c r="AX4071" s="14" t="s">
        <v>81</v>
      </c>
      <c r="AY4071" s="272" t="s">
        <v>215</v>
      </c>
    </row>
    <row r="4072" s="14" customFormat="1">
      <c r="A4072" s="14"/>
      <c r="B4072" s="262"/>
      <c r="C4072" s="263"/>
      <c r="D4072" s="233" t="s">
        <v>364</v>
      </c>
      <c r="E4072" s="264" t="s">
        <v>1</v>
      </c>
      <c r="F4072" s="265" t="s">
        <v>1492</v>
      </c>
      <c r="G4072" s="263"/>
      <c r="H4072" s="266">
        <v>-12.4</v>
      </c>
      <c r="I4072" s="267"/>
      <c r="J4072" s="263"/>
      <c r="K4072" s="263"/>
      <c r="L4072" s="268"/>
      <c r="M4072" s="269"/>
      <c r="N4072" s="270"/>
      <c r="O4072" s="270"/>
      <c r="P4072" s="270"/>
      <c r="Q4072" s="270"/>
      <c r="R4072" s="270"/>
      <c r="S4072" s="270"/>
      <c r="T4072" s="271"/>
      <c r="U4072" s="14"/>
      <c r="V4072" s="14"/>
      <c r="W4072" s="14"/>
      <c r="X4072" s="14"/>
      <c r="Y4072" s="14"/>
      <c r="Z4072" s="14"/>
      <c r="AA4072" s="14"/>
      <c r="AB4072" s="14"/>
      <c r="AC4072" s="14"/>
      <c r="AD4072" s="14"/>
      <c r="AE4072" s="14"/>
      <c r="AT4072" s="272" t="s">
        <v>364</v>
      </c>
      <c r="AU4072" s="272" t="s">
        <v>90</v>
      </c>
      <c r="AV4072" s="14" t="s">
        <v>90</v>
      </c>
      <c r="AW4072" s="14" t="s">
        <v>36</v>
      </c>
      <c r="AX4072" s="14" t="s">
        <v>81</v>
      </c>
      <c r="AY4072" s="272" t="s">
        <v>215</v>
      </c>
    </row>
    <row r="4073" s="13" customFormat="1">
      <c r="A4073" s="13"/>
      <c r="B4073" s="252"/>
      <c r="C4073" s="253"/>
      <c r="D4073" s="233" t="s">
        <v>364</v>
      </c>
      <c r="E4073" s="254" t="s">
        <v>1</v>
      </c>
      <c r="F4073" s="255" t="s">
        <v>3864</v>
      </c>
      <c r="G4073" s="253"/>
      <c r="H4073" s="254" t="s">
        <v>1</v>
      </c>
      <c r="I4073" s="256"/>
      <c r="J4073" s="253"/>
      <c r="K4073" s="253"/>
      <c r="L4073" s="257"/>
      <c r="M4073" s="258"/>
      <c r="N4073" s="259"/>
      <c r="O4073" s="259"/>
      <c r="P4073" s="259"/>
      <c r="Q4073" s="259"/>
      <c r="R4073" s="259"/>
      <c r="S4073" s="259"/>
      <c r="T4073" s="260"/>
      <c r="U4073" s="13"/>
      <c r="V4073" s="13"/>
      <c r="W4073" s="13"/>
      <c r="X4073" s="13"/>
      <c r="Y4073" s="13"/>
      <c r="Z4073" s="13"/>
      <c r="AA4073" s="13"/>
      <c r="AB4073" s="13"/>
      <c r="AC4073" s="13"/>
      <c r="AD4073" s="13"/>
      <c r="AE4073" s="13"/>
      <c r="AT4073" s="261" t="s">
        <v>364</v>
      </c>
      <c r="AU4073" s="261" t="s">
        <v>90</v>
      </c>
      <c r="AV4073" s="13" t="s">
        <v>88</v>
      </c>
      <c r="AW4073" s="13" t="s">
        <v>36</v>
      </c>
      <c r="AX4073" s="13" t="s">
        <v>81</v>
      </c>
      <c r="AY4073" s="261" t="s">
        <v>215</v>
      </c>
    </row>
    <row r="4074" s="14" customFormat="1">
      <c r="A4074" s="14"/>
      <c r="B4074" s="262"/>
      <c r="C4074" s="263"/>
      <c r="D4074" s="233" t="s">
        <v>364</v>
      </c>
      <c r="E4074" s="264" t="s">
        <v>1</v>
      </c>
      <c r="F4074" s="265" t="s">
        <v>3865</v>
      </c>
      <c r="G4074" s="263"/>
      <c r="H4074" s="266">
        <v>33.579999999999998</v>
      </c>
      <c r="I4074" s="267"/>
      <c r="J4074" s="263"/>
      <c r="K4074" s="263"/>
      <c r="L4074" s="268"/>
      <c r="M4074" s="269"/>
      <c r="N4074" s="270"/>
      <c r="O4074" s="270"/>
      <c r="P4074" s="270"/>
      <c r="Q4074" s="270"/>
      <c r="R4074" s="270"/>
      <c r="S4074" s="270"/>
      <c r="T4074" s="271"/>
      <c r="U4074" s="14"/>
      <c r="V4074" s="14"/>
      <c r="W4074" s="14"/>
      <c r="X4074" s="14"/>
      <c r="Y4074" s="14"/>
      <c r="Z4074" s="14"/>
      <c r="AA4074" s="14"/>
      <c r="AB4074" s="14"/>
      <c r="AC4074" s="14"/>
      <c r="AD4074" s="14"/>
      <c r="AE4074" s="14"/>
      <c r="AT4074" s="272" t="s">
        <v>364</v>
      </c>
      <c r="AU4074" s="272" t="s">
        <v>90</v>
      </c>
      <c r="AV4074" s="14" t="s">
        <v>90</v>
      </c>
      <c r="AW4074" s="14" t="s">
        <v>36</v>
      </c>
      <c r="AX4074" s="14" t="s">
        <v>81</v>
      </c>
      <c r="AY4074" s="272" t="s">
        <v>215</v>
      </c>
    </row>
    <row r="4075" s="14" customFormat="1">
      <c r="A4075" s="14"/>
      <c r="B4075" s="262"/>
      <c r="C4075" s="263"/>
      <c r="D4075" s="233" t="s">
        <v>364</v>
      </c>
      <c r="E4075" s="264" t="s">
        <v>1</v>
      </c>
      <c r="F4075" s="265" t="s">
        <v>3866</v>
      </c>
      <c r="G4075" s="263"/>
      <c r="H4075" s="266">
        <v>86.099999999999994</v>
      </c>
      <c r="I4075" s="267"/>
      <c r="J4075" s="263"/>
      <c r="K4075" s="263"/>
      <c r="L4075" s="268"/>
      <c r="M4075" s="269"/>
      <c r="N4075" s="270"/>
      <c r="O4075" s="270"/>
      <c r="P4075" s="270"/>
      <c r="Q4075" s="270"/>
      <c r="R4075" s="270"/>
      <c r="S4075" s="270"/>
      <c r="T4075" s="271"/>
      <c r="U4075" s="14"/>
      <c r="V4075" s="14"/>
      <c r="W4075" s="14"/>
      <c r="X4075" s="14"/>
      <c r="Y4075" s="14"/>
      <c r="Z4075" s="14"/>
      <c r="AA4075" s="14"/>
      <c r="AB4075" s="14"/>
      <c r="AC4075" s="14"/>
      <c r="AD4075" s="14"/>
      <c r="AE4075" s="14"/>
      <c r="AT4075" s="272" t="s">
        <v>364</v>
      </c>
      <c r="AU4075" s="272" t="s">
        <v>90</v>
      </c>
      <c r="AV4075" s="14" t="s">
        <v>90</v>
      </c>
      <c r="AW4075" s="14" t="s">
        <v>36</v>
      </c>
      <c r="AX4075" s="14" t="s">
        <v>81</v>
      </c>
      <c r="AY4075" s="272" t="s">
        <v>215</v>
      </c>
    </row>
    <row r="4076" s="14" customFormat="1">
      <c r="A4076" s="14"/>
      <c r="B4076" s="262"/>
      <c r="C4076" s="263"/>
      <c r="D4076" s="233" t="s">
        <v>364</v>
      </c>
      <c r="E4076" s="264" t="s">
        <v>1</v>
      </c>
      <c r="F4076" s="265" t="s">
        <v>1485</v>
      </c>
      <c r="G4076" s="263"/>
      <c r="H4076" s="266">
        <v>-9.9000000000000004</v>
      </c>
      <c r="I4076" s="267"/>
      <c r="J4076" s="263"/>
      <c r="K4076" s="263"/>
      <c r="L4076" s="268"/>
      <c r="M4076" s="269"/>
      <c r="N4076" s="270"/>
      <c r="O4076" s="270"/>
      <c r="P4076" s="270"/>
      <c r="Q4076" s="270"/>
      <c r="R4076" s="270"/>
      <c r="S4076" s="270"/>
      <c r="T4076" s="271"/>
      <c r="U4076" s="14"/>
      <c r="V4076" s="14"/>
      <c r="W4076" s="14"/>
      <c r="X4076" s="14"/>
      <c r="Y4076" s="14"/>
      <c r="Z4076" s="14"/>
      <c r="AA4076" s="14"/>
      <c r="AB4076" s="14"/>
      <c r="AC4076" s="14"/>
      <c r="AD4076" s="14"/>
      <c r="AE4076" s="14"/>
      <c r="AT4076" s="272" t="s">
        <v>364</v>
      </c>
      <c r="AU4076" s="272" t="s">
        <v>90</v>
      </c>
      <c r="AV4076" s="14" t="s">
        <v>90</v>
      </c>
      <c r="AW4076" s="14" t="s">
        <v>36</v>
      </c>
      <c r="AX4076" s="14" t="s">
        <v>81</v>
      </c>
      <c r="AY4076" s="272" t="s">
        <v>215</v>
      </c>
    </row>
    <row r="4077" s="14" customFormat="1">
      <c r="A4077" s="14"/>
      <c r="B4077" s="262"/>
      <c r="C4077" s="263"/>
      <c r="D4077" s="233" t="s">
        <v>364</v>
      </c>
      <c r="E4077" s="264" t="s">
        <v>1</v>
      </c>
      <c r="F4077" s="265" t="s">
        <v>849</v>
      </c>
      <c r="G4077" s="263"/>
      <c r="H4077" s="266">
        <v>-8</v>
      </c>
      <c r="I4077" s="267"/>
      <c r="J4077" s="263"/>
      <c r="K4077" s="263"/>
      <c r="L4077" s="268"/>
      <c r="M4077" s="269"/>
      <c r="N4077" s="270"/>
      <c r="O4077" s="270"/>
      <c r="P4077" s="270"/>
      <c r="Q4077" s="270"/>
      <c r="R4077" s="270"/>
      <c r="S4077" s="270"/>
      <c r="T4077" s="271"/>
      <c r="U4077" s="14"/>
      <c r="V4077" s="14"/>
      <c r="W4077" s="14"/>
      <c r="X4077" s="14"/>
      <c r="Y4077" s="14"/>
      <c r="Z4077" s="14"/>
      <c r="AA4077" s="14"/>
      <c r="AB4077" s="14"/>
      <c r="AC4077" s="14"/>
      <c r="AD4077" s="14"/>
      <c r="AE4077" s="14"/>
      <c r="AT4077" s="272" t="s">
        <v>364</v>
      </c>
      <c r="AU4077" s="272" t="s">
        <v>90</v>
      </c>
      <c r="AV4077" s="14" t="s">
        <v>90</v>
      </c>
      <c r="AW4077" s="14" t="s">
        <v>36</v>
      </c>
      <c r="AX4077" s="14" t="s">
        <v>81</v>
      </c>
      <c r="AY4077" s="272" t="s">
        <v>215</v>
      </c>
    </row>
    <row r="4078" s="13" customFormat="1">
      <c r="A4078" s="13"/>
      <c r="B4078" s="252"/>
      <c r="C4078" s="253"/>
      <c r="D4078" s="233" t="s">
        <v>364</v>
      </c>
      <c r="E4078" s="254" t="s">
        <v>1</v>
      </c>
      <c r="F4078" s="255" t="s">
        <v>3867</v>
      </c>
      <c r="G4078" s="253"/>
      <c r="H4078" s="254" t="s">
        <v>1</v>
      </c>
      <c r="I4078" s="256"/>
      <c r="J4078" s="253"/>
      <c r="K4078" s="253"/>
      <c r="L4078" s="257"/>
      <c r="M4078" s="258"/>
      <c r="N4078" s="259"/>
      <c r="O4078" s="259"/>
      <c r="P4078" s="259"/>
      <c r="Q4078" s="259"/>
      <c r="R4078" s="259"/>
      <c r="S4078" s="259"/>
      <c r="T4078" s="260"/>
      <c r="U4078" s="13"/>
      <c r="V4078" s="13"/>
      <c r="W4078" s="13"/>
      <c r="X4078" s="13"/>
      <c r="Y4078" s="13"/>
      <c r="Z4078" s="13"/>
      <c r="AA4078" s="13"/>
      <c r="AB4078" s="13"/>
      <c r="AC4078" s="13"/>
      <c r="AD4078" s="13"/>
      <c r="AE4078" s="13"/>
      <c r="AT4078" s="261" t="s">
        <v>364</v>
      </c>
      <c r="AU4078" s="261" t="s">
        <v>90</v>
      </c>
      <c r="AV4078" s="13" t="s">
        <v>88</v>
      </c>
      <c r="AW4078" s="13" t="s">
        <v>36</v>
      </c>
      <c r="AX4078" s="13" t="s">
        <v>81</v>
      </c>
      <c r="AY4078" s="261" t="s">
        <v>215</v>
      </c>
    </row>
    <row r="4079" s="14" customFormat="1">
      <c r="A4079" s="14"/>
      <c r="B4079" s="262"/>
      <c r="C4079" s="263"/>
      <c r="D4079" s="233" t="s">
        <v>364</v>
      </c>
      <c r="E4079" s="264" t="s">
        <v>1</v>
      </c>
      <c r="F4079" s="265" t="s">
        <v>3868</v>
      </c>
      <c r="G4079" s="263"/>
      <c r="H4079" s="266">
        <v>34.560000000000002</v>
      </c>
      <c r="I4079" s="267"/>
      <c r="J4079" s="263"/>
      <c r="K4079" s="263"/>
      <c r="L4079" s="268"/>
      <c r="M4079" s="269"/>
      <c r="N4079" s="270"/>
      <c r="O4079" s="270"/>
      <c r="P4079" s="270"/>
      <c r="Q4079" s="270"/>
      <c r="R4079" s="270"/>
      <c r="S4079" s="270"/>
      <c r="T4079" s="271"/>
      <c r="U4079" s="14"/>
      <c r="V4079" s="14"/>
      <c r="W4079" s="14"/>
      <c r="X4079" s="14"/>
      <c r="Y4079" s="14"/>
      <c r="Z4079" s="14"/>
      <c r="AA4079" s="14"/>
      <c r="AB4079" s="14"/>
      <c r="AC4079" s="14"/>
      <c r="AD4079" s="14"/>
      <c r="AE4079" s="14"/>
      <c r="AT4079" s="272" t="s">
        <v>364</v>
      </c>
      <c r="AU4079" s="272" t="s">
        <v>90</v>
      </c>
      <c r="AV4079" s="14" t="s">
        <v>90</v>
      </c>
      <c r="AW4079" s="14" t="s">
        <v>36</v>
      </c>
      <c r="AX4079" s="14" t="s">
        <v>81</v>
      </c>
      <c r="AY4079" s="272" t="s">
        <v>215</v>
      </c>
    </row>
    <row r="4080" s="14" customFormat="1">
      <c r="A4080" s="14"/>
      <c r="B4080" s="262"/>
      <c r="C4080" s="263"/>
      <c r="D4080" s="233" t="s">
        <v>364</v>
      </c>
      <c r="E4080" s="264" t="s">
        <v>1</v>
      </c>
      <c r="F4080" s="265" t="s">
        <v>3869</v>
      </c>
      <c r="G4080" s="263"/>
      <c r="H4080" s="266">
        <v>88.900000000000006</v>
      </c>
      <c r="I4080" s="267"/>
      <c r="J4080" s="263"/>
      <c r="K4080" s="263"/>
      <c r="L4080" s="268"/>
      <c r="M4080" s="269"/>
      <c r="N4080" s="270"/>
      <c r="O4080" s="270"/>
      <c r="P4080" s="270"/>
      <c r="Q4080" s="270"/>
      <c r="R4080" s="270"/>
      <c r="S4080" s="270"/>
      <c r="T4080" s="271"/>
      <c r="U4080" s="14"/>
      <c r="V4080" s="14"/>
      <c r="W4080" s="14"/>
      <c r="X4080" s="14"/>
      <c r="Y4080" s="14"/>
      <c r="Z4080" s="14"/>
      <c r="AA4080" s="14"/>
      <c r="AB4080" s="14"/>
      <c r="AC4080" s="14"/>
      <c r="AD4080" s="14"/>
      <c r="AE4080" s="14"/>
      <c r="AT4080" s="272" t="s">
        <v>364</v>
      </c>
      <c r="AU4080" s="272" t="s">
        <v>90</v>
      </c>
      <c r="AV4080" s="14" t="s">
        <v>90</v>
      </c>
      <c r="AW4080" s="14" t="s">
        <v>36</v>
      </c>
      <c r="AX4080" s="14" t="s">
        <v>81</v>
      </c>
      <c r="AY4080" s="272" t="s">
        <v>215</v>
      </c>
    </row>
    <row r="4081" s="16" customFormat="1">
      <c r="A4081" s="16"/>
      <c r="B4081" s="284"/>
      <c r="C4081" s="285"/>
      <c r="D4081" s="233" t="s">
        <v>364</v>
      </c>
      <c r="E4081" s="286" t="s">
        <v>1</v>
      </c>
      <c r="F4081" s="287" t="s">
        <v>403</v>
      </c>
      <c r="G4081" s="285"/>
      <c r="H4081" s="288">
        <v>950.16499999999996</v>
      </c>
      <c r="I4081" s="289"/>
      <c r="J4081" s="285"/>
      <c r="K4081" s="285"/>
      <c r="L4081" s="290"/>
      <c r="M4081" s="291"/>
      <c r="N4081" s="292"/>
      <c r="O4081" s="292"/>
      <c r="P4081" s="292"/>
      <c r="Q4081" s="292"/>
      <c r="R4081" s="292"/>
      <c r="S4081" s="292"/>
      <c r="T4081" s="293"/>
      <c r="U4081" s="16"/>
      <c r="V4081" s="16"/>
      <c r="W4081" s="16"/>
      <c r="X4081" s="16"/>
      <c r="Y4081" s="16"/>
      <c r="Z4081" s="16"/>
      <c r="AA4081" s="16"/>
      <c r="AB4081" s="16"/>
      <c r="AC4081" s="16"/>
      <c r="AD4081" s="16"/>
      <c r="AE4081" s="16"/>
      <c r="AT4081" s="294" t="s">
        <v>364</v>
      </c>
      <c r="AU4081" s="294" t="s">
        <v>90</v>
      </c>
      <c r="AV4081" s="16" t="s">
        <v>227</v>
      </c>
      <c r="AW4081" s="16" t="s">
        <v>36</v>
      </c>
      <c r="AX4081" s="16" t="s">
        <v>81</v>
      </c>
      <c r="AY4081" s="294" t="s">
        <v>215</v>
      </c>
    </row>
    <row r="4082" s="13" customFormat="1">
      <c r="A4082" s="13"/>
      <c r="B4082" s="252"/>
      <c r="C4082" s="253"/>
      <c r="D4082" s="233" t="s">
        <v>364</v>
      </c>
      <c r="E4082" s="254" t="s">
        <v>1</v>
      </c>
      <c r="F4082" s="255" t="s">
        <v>853</v>
      </c>
      <c r="G4082" s="253"/>
      <c r="H4082" s="254" t="s">
        <v>1</v>
      </c>
      <c r="I4082" s="256"/>
      <c r="J4082" s="253"/>
      <c r="K4082" s="253"/>
      <c r="L4082" s="257"/>
      <c r="M4082" s="258"/>
      <c r="N4082" s="259"/>
      <c r="O4082" s="259"/>
      <c r="P4082" s="259"/>
      <c r="Q4082" s="259"/>
      <c r="R4082" s="259"/>
      <c r="S4082" s="259"/>
      <c r="T4082" s="260"/>
      <c r="U4082" s="13"/>
      <c r="V4082" s="13"/>
      <c r="W4082" s="13"/>
      <c r="X4082" s="13"/>
      <c r="Y4082" s="13"/>
      <c r="Z4082" s="13"/>
      <c r="AA4082" s="13"/>
      <c r="AB4082" s="13"/>
      <c r="AC4082" s="13"/>
      <c r="AD4082" s="13"/>
      <c r="AE4082" s="13"/>
      <c r="AT4082" s="261" t="s">
        <v>364</v>
      </c>
      <c r="AU4082" s="261" t="s">
        <v>90</v>
      </c>
      <c r="AV4082" s="13" t="s">
        <v>88</v>
      </c>
      <c r="AW4082" s="13" t="s">
        <v>36</v>
      </c>
      <c r="AX4082" s="13" t="s">
        <v>81</v>
      </c>
      <c r="AY4082" s="261" t="s">
        <v>215</v>
      </c>
    </row>
    <row r="4083" s="13" customFormat="1">
      <c r="A4083" s="13"/>
      <c r="B4083" s="252"/>
      <c r="C4083" s="253"/>
      <c r="D4083" s="233" t="s">
        <v>364</v>
      </c>
      <c r="E4083" s="254" t="s">
        <v>1</v>
      </c>
      <c r="F4083" s="255" t="s">
        <v>3870</v>
      </c>
      <c r="G4083" s="253"/>
      <c r="H4083" s="254" t="s">
        <v>1</v>
      </c>
      <c r="I4083" s="256"/>
      <c r="J4083" s="253"/>
      <c r="K4083" s="253"/>
      <c r="L4083" s="257"/>
      <c r="M4083" s="258"/>
      <c r="N4083" s="259"/>
      <c r="O4083" s="259"/>
      <c r="P4083" s="259"/>
      <c r="Q4083" s="259"/>
      <c r="R4083" s="259"/>
      <c r="S4083" s="259"/>
      <c r="T4083" s="260"/>
      <c r="U4083" s="13"/>
      <c r="V4083" s="13"/>
      <c r="W4083" s="13"/>
      <c r="X4083" s="13"/>
      <c r="Y4083" s="13"/>
      <c r="Z4083" s="13"/>
      <c r="AA4083" s="13"/>
      <c r="AB4083" s="13"/>
      <c r="AC4083" s="13"/>
      <c r="AD4083" s="13"/>
      <c r="AE4083" s="13"/>
      <c r="AT4083" s="261" t="s">
        <v>364</v>
      </c>
      <c r="AU4083" s="261" t="s">
        <v>90</v>
      </c>
      <c r="AV4083" s="13" t="s">
        <v>88</v>
      </c>
      <c r="AW4083" s="13" t="s">
        <v>36</v>
      </c>
      <c r="AX4083" s="13" t="s">
        <v>81</v>
      </c>
      <c r="AY4083" s="261" t="s">
        <v>215</v>
      </c>
    </row>
    <row r="4084" s="14" customFormat="1">
      <c r="A4084" s="14"/>
      <c r="B4084" s="262"/>
      <c r="C4084" s="263"/>
      <c r="D4084" s="233" t="s">
        <v>364</v>
      </c>
      <c r="E4084" s="264" t="s">
        <v>1</v>
      </c>
      <c r="F4084" s="265" t="s">
        <v>3871</v>
      </c>
      <c r="G4084" s="263"/>
      <c r="H4084" s="266">
        <v>43.365000000000002</v>
      </c>
      <c r="I4084" s="267"/>
      <c r="J4084" s="263"/>
      <c r="K4084" s="263"/>
      <c r="L4084" s="268"/>
      <c r="M4084" s="269"/>
      <c r="N4084" s="270"/>
      <c r="O4084" s="270"/>
      <c r="P4084" s="270"/>
      <c r="Q4084" s="270"/>
      <c r="R4084" s="270"/>
      <c r="S4084" s="270"/>
      <c r="T4084" s="271"/>
      <c r="U4084" s="14"/>
      <c r="V4084" s="14"/>
      <c r="W4084" s="14"/>
      <c r="X4084" s="14"/>
      <c r="Y4084" s="14"/>
      <c r="Z4084" s="14"/>
      <c r="AA4084" s="14"/>
      <c r="AB4084" s="14"/>
      <c r="AC4084" s="14"/>
      <c r="AD4084" s="14"/>
      <c r="AE4084" s="14"/>
      <c r="AT4084" s="272" t="s">
        <v>364</v>
      </c>
      <c r="AU4084" s="272" t="s">
        <v>90</v>
      </c>
      <c r="AV4084" s="14" t="s">
        <v>90</v>
      </c>
      <c r="AW4084" s="14" t="s">
        <v>36</v>
      </c>
      <c r="AX4084" s="14" t="s">
        <v>81</v>
      </c>
      <c r="AY4084" s="272" t="s">
        <v>215</v>
      </c>
    </row>
    <row r="4085" s="16" customFormat="1">
      <c r="A4085" s="16"/>
      <c r="B4085" s="284"/>
      <c r="C4085" s="285"/>
      <c r="D4085" s="233" t="s">
        <v>364</v>
      </c>
      <c r="E4085" s="286" t="s">
        <v>1</v>
      </c>
      <c r="F4085" s="287" t="s">
        <v>403</v>
      </c>
      <c r="G4085" s="285"/>
      <c r="H4085" s="288">
        <v>43.365000000000002</v>
      </c>
      <c r="I4085" s="289"/>
      <c r="J4085" s="285"/>
      <c r="K4085" s="285"/>
      <c r="L4085" s="290"/>
      <c r="M4085" s="291"/>
      <c r="N4085" s="292"/>
      <c r="O4085" s="292"/>
      <c r="P4085" s="292"/>
      <c r="Q4085" s="292"/>
      <c r="R4085" s="292"/>
      <c r="S4085" s="292"/>
      <c r="T4085" s="293"/>
      <c r="U4085" s="16"/>
      <c r="V4085" s="16"/>
      <c r="W4085" s="16"/>
      <c r="X4085" s="16"/>
      <c r="Y4085" s="16"/>
      <c r="Z4085" s="16"/>
      <c r="AA4085" s="16"/>
      <c r="AB4085" s="16"/>
      <c r="AC4085" s="16"/>
      <c r="AD4085" s="16"/>
      <c r="AE4085" s="16"/>
      <c r="AT4085" s="294" t="s">
        <v>364</v>
      </c>
      <c r="AU4085" s="294" t="s">
        <v>90</v>
      </c>
      <c r="AV4085" s="16" t="s">
        <v>227</v>
      </c>
      <c r="AW4085" s="16" t="s">
        <v>36</v>
      </c>
      <c r="AX4085" s="16" t="s">
        <v>81</v>
      </c>
      <c r="AY4085" s="294" t="s">
        <v>215</v>
      </c>
    </row>
    <row r="4086" s="14" customFormat="1">
      <c r="A4086" s="14"/>
      <c r="B4086" s="262"/>
      <c r="C4086" s="263"/>
      <c r="D4086" s="233" t="s">
        <v>364</v>
      </c>
      <c r="E4086" s="264" t="s">
        <v>1</v>
      </c>
      <c r="F4086" s="265" t="s">
        <v>3872</v>
      </c>
      <c r="G4086" s="263"/>
      <c r="H4086" s="266">
        <v>993.52999999999997</v>
      </c>
      <c r="I4086" s="267"/>
      <c r="J4086" s="263"/>
      <c r="K4086" s="263"/>
      <c r="L4086" s="268"/>
      <c r="M4086" s="269"/>
      <c r="N4086" s="270"/>
      <c r="O4086" s="270"/>
      <c r="P4086" s="270"/>
      <c r="Q4086" s="270"/>
      <c r="R4086" s="270"/>
      <c r="S4086" s="270"/>
      <c r="T4086" s="271"/>
      <c r="U4086" s="14"/>
      <c r="V4086" s="14"/>
      <c r="W4086" s="14"/>
      <c r="X4086" s="14"/>
      <c r="Y4086" s="14"/>
      <c r="Z4086" s="14"/>
      <c r="AA4086" s="14"/>
      <c r="AB4086" s="14"/>
      <c r="AC4086" s="14"/>
      <c r="AD4086" s="14"/>
      <c r="AE4086" s="14"/>
      <c r="AT4086" s="272" t="s">
        <v>364</v>
      </c>
      <c r="AU4086" s="272" t="s">
        <v>90</v>
      </c>
      <c r="AV4086" s="14" t="s">
        <v>90</v>
      </c>
      <c r="AW4086" s="14" t="s">
        <v>36</v>
      </c>
      <c r="AX4086" s="14" t="s">
        <v>81</v>
      </c>
      <c r="AY4086" s="272" t="s">
        <v>215</v>
      </c>
    </row>
    <row r="4087" s="15" customFormat="1">
      <c r="A4087" s="15"/>
      <c r="B4087" s="273"/>
      <c r="C4087" s="274"/>
      <c r="D4087" s="233" t="s">
        <v>364</v>
      </c>
      <c r="E4087" s="275" t="s">
        <v>1</v>
      </c>
      <c r="F4087" s="276" t="s">
        <v>368</v>
      </c>
      <c r="G4087" s="274"/>
      <c r="H4087" s="277">
        <v>1987.06</v>
      </c>
      <c r="I4087" s="278"/>
      <c r="J4087" s="274"/>
      <c r="K4087" s="274"/>
      <c r="L4087" s="279"/>
      <c r="M4087" s="280"/>
      <c r="N4087" s="281"/>
      <c r="O4087" s="281"/>
      <c r="P4087" s="281"/>
      <c r="Q4087" s="281"/>
      <c r="R4087" s="281"/>
      <c r="S4087" s="281"/>
      <c r="T4087" s="282"/>
      <c r="U4087" s="15"/>
      <c r="V4087" s="15"/>
      <c r="W4087" s="15"/>
      <c r="X4087" s="15"/>
      <c r="Y4087" s="15"/>
      <c r="Z4087" s="15"/>
      <c r="AA4087" s="15"/>
      <c r="AB4087" s="15"/>
      <c r="AC4087" s="15"/>
      <c r="AD4087" s="15"/>
      <c r="AE4087" s="15"/>
      <c r="AT4087" s="283" t="s">
        <v>364</v>
      </c>
      <c r="AU4087" s="283" t="s">
        <v>90</v>
      </c>
      <c r="AV4087" s="15" t="s">
        <v>214</v>
      </c>
      <c r="AW4087" s="15" t="s">
        <v>36</v>
      </c>
      <c r="AX4087" s="15" t="s">
        <v>88</v>
      </c>
      <c r="AY4087" s="283" t="s">
        <v>215</v>
      </c>
    </row>
    <row r="4088" s="2" customFormat="1" ht="33" customHeight="1">
      <c r="A4088" s="39"/>
      <c r="B4088" s="40"/>
      <c r="C4088" s="220" t="s">
        <v>3873</v>
      </c>
      <c r="D4088" s="220" t="s">
        <v>216</v>
      </c>
      <c r="E4088" s="221" t="s">
        <v>3874</v>
      </c>
      <c r="F4088" s="222" t="s">
        <v>3875</v>
      </c>
      <c r="G4088" s="223" t="s">
        <v>523</v>
      </c>
      <c r="H4088" s="224">
        <v>1186.432</v>
      </c>
      <c r="I4088" s="225"/>
      <c r="J4088" s="226">
        <f>ROUND(I4088*H4088,2)</f>
        <v>0</v>
      </c>
      <c r="K4088" s="222" t="s">
        <v>1</v>
      </c>
      <c r="L4088" s="45"/>
      <c r="M4088" s="227" t="s">
        <v>1</v>
      </c>
      <c r="N4088" s="228" t="s">
        <v>46</v>
      </c>
      <c r="O4088" s="92"/>
      <c r="P4088" s="229">
        <f>O4088*H4088</f>
        <v>0</v>
      </c>
      <c r="Q4088" s="229">
        <v>9.0000000000000006E-05</v>
      </c>
      <c r="R4088" s="229">
        <f>Q4088*H4088</f>
        <v>0.10677888000000001</v>
      </c>
      <c r="S4088" s="229">
        <v>0</v>
      </c>
      <c r="T4088" s="230">
        <f>S4088*H4088</f>
        <v>0</v>
      </c>
      <c r="U4088" s="39"/>
      <c r="V4088" s="39"/>
      <c r="W4088" s="39"/>
      <c r="X4088" s="39"/>
      <c r="Y4088" s="39"/>
      <c r="Z4088" s="39"/>
      <c r="AA4088" s="39"/>
      <c r="AB4088" s="39"/>
      <c r="AC4088" s="39"/>
      <c r="AD4088" s="39"/>
      <c r="AE4088" s="39"/>
      <c r="AR4088" s="231" t="s">
        <v>291</v>
      </c>
      <c r="AT4088" s="231" t="s">
        <v>216</v>
      </c>
      <c r="AU4088" s="231" t="s">
        <v>90</v>
      </c>
      <c r="AY4088" s="18" t="s">
        <v>215</v>
      </c>
      <c r="BE4088" s="232">
        <f>IF(N4088="základní",J4088,0)</f>
        <v>0</v>
      </c>
      <c r="BF4088" s="232">
        <f>IF(N4088="snížená",J4088,0)</f>
        <v>0</v>
      </c>
      <c r="BG4088" s="232">
        <f>IF(N4088="zákl. přenesená",J4088,0)</f>
        <v>0</v>
      </c>
      <c r="BH4088" s="232">
        <f>IF(N4088="sníž. přenesená",J4088,0)</f>
        <v>0</v>
      </c>
      <c r="BI4088" s="232">
        <f>IF(N4088="nulová",J4088,0)</f>
        <v>0</v>
      </c>
      <c r="BJ4088" s="18" t="s">
        <v>88</v>
      </c>
      <c r="BK4088" s="232">
        <f>ROUND(I4088*H4088,2)</f>
        <v>0</v>
      </c>
      <c r="BL4088" s="18" t="s">
        <v>291</v>
      </c>
      <c r="BM4088" s="231" t="s">
        <v>3876</v>
      </c>
    </row>
    <row r="4089" s="13" customFormat="1">
      <c r="A4089" s="13"/>
      <c r="B4089" s="252"/>
      <c r="C4089" s="253"/>
      <c r="D4089" s="233" t="s">
        <v>364</v>
      </c>
      <c r="E4089" s="254" t="s">
        <v>1</v>
      </c>
      <c r="F4089" s="255" t="s">
        <v>822</v>
      </c>
      <c r="G4089" s="253"/>
      <c r="H4089" s="254" t="s">
        <v>1</v>
      </c>
      <c r="I4089" s="256"/>
      <c r="J4089" s="253"/>
      <c r="K4089" s="253"/>
      <c r="L4089" s="257"/>
      <c r="M4089" s="258"/>
      <c r="N4089" s="259"/>
      <c r="O4089" s="259"/>
      <c r="P4089" s="259"/>
      <c r="Q4089" s="259"/>
      <c r="R4089" s="259"/>
      <c r="S4089" s="259"/>
      <c r="T4089" s="260"/>
      <c r="U4089" s="13"/>
      <c r="V4089" s="13"/>
      <c r="W4089" s="13"/>
      <c r="X4089" s="13"/>
      <c r="Y4089" s="13"/>
      <c r="Z4089" s="13"/>
      <c r="AA4089" s="13"/>
      <c r="AB4089" s="13"/>
      <c r="AC4089" s="13"/>
      <c r="AD4089" s="13"/>
      <c r="AE4089" s="13"/>
      <c r="AT4089" s="261" t="s">
        <v>364</v>
      </c>
      <c r="AU4089" s="261" t="s">
        <v>90</v>
      </c>
      <c r="AV4089" s="13" t="s">
        <v>88</v>
      </c>
      <c r="AW4089" s="13" t="s">
        <v>36</v>
      </c>
      <c r="AX4089" s="13" t="s">
        <v>81</v>
      </c>
      <c r="AY4089" s="261" t="s">
        <v>215</v>
      </c>
    </row>
    <row r="4090" s="13" customFormat="1">
      <c r="A4090" s="13"/>
      <c r="B4090" s="252"/>
      <c r="C4090" s="253"/>
      <c r="D4090" s="233" t="s">
        <v>364</v>
      </c>
      <c r="E4090" s="254" t="s">
        <v>1</v>
      </c>
      <c r="F4090" s="255" t="s">
        <v>3877</v>
      </c>
      <c r="G4090" s="253"/>
      <c r="H4090" s="254" t="s">
        <v>1</v>
      </c>
      <c r="I4090" s="256"/>
      <c r="J4090" s="253"/>
      <c r="K4090" s="253"/>
      <c r="L4090" s="257"/>
      <c r="M4090" s="258"/>
      <c r="N4090" s="259"/>
      <c r="O4090" s="259"/>
      <c r="P4090" s="259"/>
      <c r="Q4090" s="259"/>
      <c r="R4090" s="259"/>
      <c r="S4090" s="259"/>
      <c r="T4090" s="260"/>
      <c r="U4090" s="13"/>
      <c r="V4090" s="13"/>
      <c r="W4090" s="13"/>
      <c r="X4090" s="13"/>
      <c r="Y4090" s="13"/>
      <c r="Z4090" s="13"/>
      <c r="AA4090" s="13"/>
      <c r="AB4090" s="13"/>
      <c r="AC4090" s="13"/>
      <c r="AD4090" s="13"/>
      <c r="AE4090" s="13"/>
      <c r="AT4090" s="261" t="s">
        <v>364</v>
      </c>
      <c r="AU4090" s="261" t="s">
        <v>90</v>
      </c>
      <c r="AV4090" s="13" t="s">
        <v>88</v>
      </c>
      <c r="AW4090" s="13" t="s">
        <v>36</v>
      </c>
      <c r="AX4090" s="13" t="s">
        <v>81</v>
      </c>
      <c r="AY4090" s="261" t="s">
        <v>215</v>
      </c>
    </row>
    <row r="4091" s="14" customFormat="1">
      <c r="A4091" s="14"/>
      <c r="B4091" s="262"/>
      <c r="C4091" s="263"/>
      <c r="D4091" s="233" t="s">
        <v>364</v>
      </c>
      <c r="E4091" s="264" t="s">
        <v>1</v>
      </c>
      <c r="F4091" s="265" t="s">
        <v>3878</v>
      </c>
      <c r="G4091" s="263"/>
      <c r="H4091" s="266">
        <v>101.64</v>
      </c>
      <c r="I4091" s="267"/>
      <c r="J4091" s="263"/>
      <c r="K4091" s="263"/>
      <c r="L4091" s="268"/>
      <c r="M4091" s="269"/>
      <c r="N4091" s="270"/>
      <c r="O4091" s="270"/>
      <c r="P4091" s="270"/>
      <c r="Q4091" s="270"/>
      <c r="R4091" s="270"/>
      <c r="S4091" s="270"/>
      <c r="T4091" s="271"/>
      <c r="U4091" s="14"/>
      <c r="V4091" s="14"/>
      <c r="W4091" s="14"/>
      <c r="X4091" s="14"/>
      <c r="Y4091" s="14"/>
      <c r="Z4091" s="14"/>
      <c r="AA4091" s="14"/>
      <c r="AB4091" s="14"/>
      <c r="AC4091" s="14"/>
      <c r="AD4091" s="14"/>
      <c r="AE4091" s="14"/>
      <c r="AT4091" s="272" t="s">
        <v>364</v>
      </c>
      <c r="AU4091" s="272" t="s">
        <v>90</v>
      </c>
      <c r="AV4091" s="14" t="s">
        <v>90</v>
      </c>
      <c r="AW4091" s="14" t="s">
        <v>36</v>
      </c>
      <c r="AX4091" s="14" t="s">
        <v>81</v>
      </c>
      <c r="AY4091" s="272" t="s">
        <v>215</v>
      </c>
    </row>
    <row r="4092" s="14" customFormat="1">
      <c r="A4092" s="14"/>
      <c r="B4092" s="262"/>
      <c r="C4092" s="263"/>
      <c r="D4092" s="233" t="s">
        <v>364</v>
      </c>
      <c r="E4092" s="264" t="s">
        <v>1</v>
      </c>
      <c r="F4092" s="265" t="s">
        <v>3879</v>
      </c>
      <c r="G4092" s="263"/>
      <c r="H4092" s="266">
        <v>-24.789000000000001</v>
      </c>
      <c r="I4092" s="267"/>
      <c r="J4092" s="263"/>
      <c r="K4092" s="263"/>
      <c r="L4092" s="268"/>
      <c r="M4092" s="269"/>
      <c r="N4092" s="270"/>
      <c r="O4092" s="270"/>
      <c r="P4092" s="270"/>
      <c r="Q4092" s="270"/>
      <c r="R4092" s="270"/>
      <c r="S4092" s="270"/>
      <c r="T4092" s="271"/>
      <c r="U4092" s="14"/>
      <c r="V4092" s="14"/>
      <c r="W4092" s="14"/>
      <c r="X4092" s="14"/>
      <c r="Y4092" s="14"/>
      <c r="Z4092" s="14"/>
      <c r="AA4092" s="14"/>
      <c r="AB4092" s="14"/>
      <c r="AC4092" s="14"/>
      <c r="AD4092" s="14"/>
      <c r="AE4092" s="14"/>
      <c r="AT4092" s="272" t="s">
        <v>364</v>
      </c>
      <c r="AU4092" s="272" t="s">
        <v>90</v>
      </c>
      <c r="AV4092" s="14" t="s">
        <v>90</v>
      </c>
      <c r="AW4092" s="14" t="s">
        <v>36</v>
      </c>
      <c r="AX4092" s="14" t="s">
        <v>81</v>
      </c>
      <c r="AY4092" s="272" t="s">
        <v>215</v>
      </c>
    </row>
    <row r="4093" s="14" customFormat="1">
      <c r="A4093" s="14"/>
      <c r="B4093" s="262"/>
      <c r="C4093" s="263"/>
      <c r="D4093" s="233" t="s">
        <v>364</v>
      </c>
      <c r="E4093" s="264" t="s">
        <v>1</v>
      </c>
      <c r="F4093" s="265" t="s">
        <v>1468</v>
      </c>
      <c r="G4093" s="263"/>
      <c r="H4093" s="266">
        <v>-7.0650000000000004</v>
      </c>
      <c r="I4093" s="267"/>
      <c r="J4093" s="263"/>
      <c r="K4093" s="263"/>
      <c r="L4093" s="268"/>
      <c r="M4093" s="269"/>
      <c r="N4093" s="270"/>
      <c r="O4093" s="270"/>
      <c r="P4093" s="270"/>
      <c r="Q4093" s="270"/>
      <c r="R4093" s="270"/>
      <c r="S4093" s="270"/>
      <c r="T4093" s="271"/>
      <c r="U4093" s="14"/>
      <c r="V4093" s="14"/>
      <c r="W4093" s="14"/>
      <c r="X4093" s="14"/>
      <c r="Y4093" s="14"/>
      <c r="Z4093" s="14"/>
      <c r="AA4093" s="14"/>
      <c r="AB4093" s="14"/>
      <c r="AC4093" s="14"/>
      <c r="AD4093" s="14"/>
      <c r="AE4093" s="14"/>
      <c r="AT4093" s="272" t="s">
        <v>364</v>
      </c>
      <c r="AU4093" s="272" t="s">
        <v>90</v>
      </c>
      <c r="AV4093" s="14" t="s">
        <v>90</v>
      </c>
      <c r="AW4093" s="14" t="s">
        <v>36</v>
      </c>
      <c r="AX4093" s="14" t="s">
        <v>81</v>
      </c>
      <c r="AY4093" s="272" t="s">
        <v>215</v>
      </c>
    </row>
    <row r="4094" s="13" customFormat="1">
      <c r="A4094" s="13"/>
      <c r="B4094" s="252"/>
      <c r="C4094" s="253"/>
      <c r="D4094" s="233" t="s">
        <v>364</v>
      </c>
      <c r="E4094" s="254" t="s">
        <v>1</v>
      </c>
      <c r="F4094" s="255" t="s">
        <v>3880</v>
      </c>
      <c r="G4094" s="253"/>
      <c r="H4094" s="254" t="s">
        <v>1</v>
      </c>
      <c r="I4094" s="256"/>
      <c r="J4094" s="253"/>
      <c r="K4094" s="253"/>
      <c r="L4094" s="257"/>
      <c r="M4094" s="258"/>
      <c r="N4094" s="259"/>
      <c r="O4094" s="259"/>
      <c r="P4094" s="259"/>
      <c r="Q4094" s="259"/>
      <c r="R4094" s="259"/>
      <c r="S4094" s="259"/>
      <c r="T4094" s="260"/>
      <c r="U4094" s="13"/>
      <c r="V4094" s="13"/>
      <c r="W4094" s="13"/>
      <c r="X4094" s="13"/>
      <c r="Y4094" s="13"/>
      <c r="Z4094" s="13"/>
      <c r="AA4094" s="13"/>
      <c r="AB4094" s="13"/>
      <c r="AC4094" s="13"/>
      <c r="AD4094" s="13"/>
      <c r="AE4094" s="13"/>
      <c r="AT4094" s="261" t="s">
        <v>364</v>
      </c>
      <c r="AU4094" s="261" t="s">
        <v>90</v>
      </c>
      <c r="AV4094" s="13" t="s">
        <v>88</v>
      </c>
      <c r="AW4094" s="13" t="s">
        <v>36</v>
      </c>
      <c r="AX4094" s="13" t="s">
        <v>81</v>
      </c>
      <c r="AY4094" s="261" t="s">
        <v>215</v>
      </c>
    </row>
    <row r="4095" s="14" customFormat="1">
      <c r="A4095" s="14"/>
      <c r="B4095" s="262"/>
      <c r="C4095" s="263"/>
      <c r="D4095" s="233" t="s">
        <v>364</v>
      </c>
      <c r="E4095" s="264" t="s">
        <v>1</v>
      </c>
      <c r="F4095" s="265" t="s">
        <v>3881</v>
      </c>
      <c r="G4095" s="263"/>
      <c r="H4095" s="266">
        <v>33.25</v>
      </c>
      <c r="I4095" s="267"/>
      <c r="J4095" s="263"/>
      <c r="K4095" s="263"/>
      <c r="L4095" s="268"/>
      <c r="M4095" s="269"/>
      <c r="N4095" s="270"/>
      <c r="O4095" s="270"/>
      <c r="P4095" s="270"/>
      <c r="Q4095" s="270"/>
      <c r="R4095" s="270"/>
      <c r="S4095" s="270"/>
      <c r="T4095" s="271"/>
      <c r="U4095" s="14"/>
      <c r="V4095" s="14"/>
      <c r="W4095" s="14"/>
      <c r="X4095" s="14"/>
      <c r="Y4095" s="14"/>
      <c r="Z4095" s="14"/>
      <c r="AA4095" s="14"/>
      <c r="AB4095" s="14"/>
      <c r="AC4095" s="14"/>
      <c r="AD4095" s="14"/>
      <c r="AE4095" s="14"/>
      <c r="AT4095" s="272" t="s">
        <v>364</v>
      </c>
      <c r="AU4095" s="272" t="s">
        <v>90</v>
      </c>
      <c r="AV4095" s="14" t="s">
        <v>90</v>
      </c>
      <c r="AW4095" s="14" t="s">
        <v>36</v>
      </c>
      <c r="AX4095" s="14" t="s">
        <v>81</v>
      </c>
      <c r="AY4095" s="272" t="s">
        <v>215</v>
      </c>
    </row>
    <row r="4096" s="13" customFormat="1">
      <c r="A4096" s="13"/>
      <c r="B4096" s="252"/>
      <c r="C4096" s="253"/>
      <c r="D4096" s="233" t="s">
        <v>364</v>
      </c>
      <c r="E4096" s="254" t="s">
        <v>1</v>
      </c>
      <c r="F4096" s="255" t="s">
        <v>3882</v>
      </c>
      <c r="G4096" s="253"/>
      <c r="H4096" s="254" t="s">
        <v>1</v>
      </c>
      <c r="I4096" s="256"/>
      <c r="J4096" s="253"/>
      <c r="K4096" s="253"/>
      <c r="L4096" s="257"/>
      <c r="M4096" s="258"/>
      <c r="N4096" s="259"/>
      <c r="O4096" s="259"/>
      <c r="P4096" s="259"/>
      <c r="Q4096" s="259"/>
      <c r="R4096" s="259"/>
      <c r="S4096" s="259"/>
      <c r="T4096" s="260"/>
      <c r="U4096" s="13"/>
      <c r="V4096" s="13"/>
      <c r="W4096" s="13"/>
      <c r="X4096" s="13"/>
      <c r="Y4096" s="13"/>
      <c r="Z4096" s="13"/>
      <c r="AA4096" s="13"/>
      <c r="AB4096" s="13"/>
      <c r="AC4096" s="13"/>
      <c r="AD4096" s="13"/>
      <c r="AE4096" s="13"/>
      <c r="AT4096" s="261" t="s">
        <v>364</v>
      </c>
      <c r="AU4096" s="261" t="s">
        <v>90</v>
      </c>
      <c r="AV4096" s="13" t="s">
        <v>88</v>
      </c>
      <c r="AW4096" s="13" t="s">
        <v>36</v>
      </c>
      <c r="AX4096" s="13" t="s">
        <v>81</v>
      </c>
      <c r="AY4096" s="261" t="s">
        <v>215</v>
      </c>
    </row>
    <row r="4097" s="14" customFormat="1">
      <c r="A4097" s="14"/>
      <c r="B4097" s="262"/>
      <c r="C4097" s="263"/>
      <c r="D4097" s="233" t="s">
        <v>364</v>
      </c>
      <c r="E4097" s="264" t="s">
        <v>1</v>
      </c>
      <c r="F4097" s="265" t="s">
        <v>3883</v>
      </c>
      <c r="G4097" s="263"/>
      <c r="H4097" s="266">
        <v>171.67500000000001</v>
      </c>
      <c r="I4097" s="267"/>
      <c r="J4097" s="263"/>
      <c r="K4097" s="263"/>
      <c r="L4097" s="268"/>
      <c r="M4097" s="269"/>
      <c r="N4097" s="270"/>
      <c r="O4097" s="270"/>
      <c r="P4097" s="270"/>
      <c r="Q4097" s="270"/>
      <c r="R4097" s="270"/>
      <c r="S4097" s="270"/>
      <c r="T4097" s="271"/>
      <c r="U4097" s="14"/>
      <c r="V4097" s="14"/>
      <c r="W4097" s="14"/>
      <c r="X4097" s="14"/>
      <c r="Y4097" s="14"/>
      <c r="Z4097" s="14"/>
      <c r="AA4097" s="14"/>
      <c r="AB4097" s="14"/>
      <c r="AC4097" s="14"/>
      <c r="AD4097" s="14"/>
      <c r="AE4097" s="14"/>
      <c r="AT4097" s="272" t="s">
        <v>364</v>
      </c>
      <c r="AU4097" s="272" t="s">
        <v>90</v>
      </c>
      <c r="AV4097" s="14" t="s">
        <v>90</v>
      </c>
      <c r="AW4097" s="14" t="s">
        <v>36</v>
      </c>
      <c r="AX4097" s="14" t="s">
        <v>81</v>
      </c>
      <c r="AY4097" s="272" t="s">
        <v>215</v>
      </c>
    </row>
    <row r="4098" s="14" customFormat="1">
      <c r="A4098" s="14"/>
      <c r="B4098" s="262"/>
      <c r="C4098" s="263"/>
      <c r="D4098" s="233" t="s">
        <v>364</v>
      </c>
      <c r="E4098" s="264" t="s">
        <v>1</v>
      </c>
      <c r="F4098" s="265" t="s">
        <v>1468</v>
      </c>
      <c r="G4098" s="263"/>
      <c r="H4098" s="266">
        <v>-7.0650000000000004</v>
      </c>
      <c r="I4098" s="267"/>
      <c r="J4098" s="263"/>
      <c r="K4098" s="263"/>
      <c r="L4098" s="268"/>
      <c r="M4098" s="269"/>
      <c r="N4098" s="270"/>
      <c r="O4098" s="270"/>
      <c r="P4098" s="270"/>
      <c r="Q4098" s="270"/>
      <c r="R4098" s="270"/>
      <c r="S4098" s="270"/>
      <c r="T4098" s="271"/>
      <c r="U4098" s="14"/>
      <c r="V4098" s="14"/>
      <c r="W4098" s="14"/>
      <c r="X4098" s="14"/>
      <c r="Y4098" s="14"/>
      <c r="Z4098" s="14"/>
      <c r="AA4098" s="14"/>
      <c r="AB4098" s="14"/>
      <c r="AC4098" s="14"/>
      <c r="AD4098" s="14"/>
      <c r="AE4098" s="14"/>
      <c r="AT4098" s="272" t="s">
        <v>364</v>
      </c>
      <c r="AU4098" s="272" t="s">
        <v>90</v>
      </c>
      <c r="AV4098" s="14" t="s">
        <v>90</v>
      </c>
      <c r="AW4098" s="14" t="s">
        <v>36</v>
      </c>
      <c r="AX4098" s="14" t="s">
        <v>81</v>
      </c>
      <c r="AY4098" s="272" t="s">
        <v>215</v>
      </c>
    </row>
    <row r="4099" s="13" customFormat="1">
      <c r="A4099" s="13"/>
      <c r="B4099" s="252"/>
      <c r="C4099" s="253"/>
      <c r="D4099" s="233" t="s">
        <v>364</v>
      </c>
      <c r="E4099" s="254" t="s">
        <v>1</v>
      </c>
      <c r="F4099" s="255" t="s">
        <v>3884</v>
      </c>
      <c r="G4099" s="253"/>
      <c r="H4099" s="254" t="s">
        <v>1</v>
      </c>
      <c r="I4099" s="256"/>
      <c r="J4099" s="253"/>
      <c r="K4099" s="253"/>
      <c r="L4099" s="257"/>
      <c r="M4099" s="258"/>
      <c r="N4099" s="259"/>
      <c r="O4099" s="259"/>
      <c r="P4099" s="259"/>
      <c r="Q4099" s="259"/>
      <c r="R4099" s="259"/>
      <c r="S4099" s="259"/>
      <c r="T4099" s="260"/>
      <c r="U4099" s="13"/>
      <c r="V4099" s="13"/>
      <c r="W4099" s="13"/>
      <c r="X4099" s="13"/>
      <c r="Y4099" s="13"/>
      <c r="Z4099" s="13"/>
      <c r="AA4099" s="13"/>
      <c r="AB4099" s="13"/>
      <c r="AC4099" s="13"/>
      <c r="AD4099" s="13"/>
      <c r="AE4099" s="13"/>
      <c r="AT4099" s="261" t="s">
        <v>364</v>
      </c>
      <c r="AU4099" s="261" t="s">
        <v>90</v>
      </c>
      <c r="AV4099" s="13" t="s">
        <v>88</v>
      </c>
      <c r="AW4099" s="13" t="s">
        <v>36</v>
      </c>
      <c r="AX4099" s="13" t="s">
        <v>81</v>
      </c>
      <c r="AY4099" s="261" t="s">
        <v>215</v>
      </c>
    </row>
    <row r="4100" s="14" customFormat="1">
      <c r="A4100" s="14"/>
      <c r="B4100" s="262"/>
      <c r="C4100" s="263"/>
      <c r="D4100" s="233" t="s">
        <v>364</v>
      </c>
      <c r="E4100" s="264" t="s">
        <v>1</v>
      </c>
      <c r="F4100" s="265" t="s">
        <v>3848</v>
      </c>
      <c r="G4100" s="263"/>
      <c r="H4100" s="266">
        <v>62.649999999999999</v>
      </c>
      <c r="I4100" s="267"/>
      <c r="J4100" s="263"/>
      <c r="K4100" s="263"/>
      <c r="L4100" s="268"/>
      <c r="M4100" s="269"/>
      <c r="N4100" s="270"/>
      <c r="O4100" s="270"/>
      <c r="P4100" s="270"/>
      <c r="Q4100" s="270"/>
      <c r="R4100" s="270"/>
      <c r="S4100" s="270"/>
      <c r="T4100" s="271"/>
      <c r="U4100" s="14"/>
      <c r="V4100" s="14"/>
      <c r="W4100" s="14"/>
      <c r="X4100" s="14"/>
      <c r="Y4100" s="14"/>
      <c r="Z4100" s="14"/>
      <c r="AA4100" s="14"/>
      <c r="AB4100" s="14"/>
      <c r="AC4100" s="14"/>
      <c r="AD4100" s="14"/>
      <c r="AE4100" s="14"/>
      <c r="AT4100" s="272" t="s">
        <v>364</v>
      </c>
      <c r="AU4100" s="272" t="s">
        <v>90</v>
      </c>
      <c r="AV4100" s="14" t="s">
        <v>90</v>
      </c>
      <c r="AW4100" s="14" t="s">
        <v>36</v>
      </c>
      <c r="AX4100" s="14" t="s">
        <v>81</v>
      </c>
      <c r="AY4100" s="272" t="s">
        <v>215</v>
      </c>
    </row>
    <row r="4101" s="13" customFormat="1">
      <c r="A4101" s="13"/>
      <c r="B4101" s="252"/>
      <c r="C4101" s="253"/>
      <c r="D4101" s="233" t="s">
        <v>364</v>
      </c>
      <c r="E4101" s="254" t="s">
        <v>1</v>
      </c>
      <c r="F4101" s="255" t="s">
        <v>3885</v>
      </c>
      <c r="G4101" s="253"/>
      <c r="H4101" s="254" t="s">
        <v>1</v>
      </c>
      <c r="I4101" s="256"/>
      <c r="J4101" s="253"/>
      <c r="K4101" s="253"/>
      <c r="L4101" s="257"/>
      <c r="M4101" s="258"/>
      <c r="N4101" s="259"/>
      <c r="O4101" s="259"/>
      <c r="P4101" s="259"/>
      <c r="Q4101" s="259"/>
      <c r="R4101" s="259"/>
      <c r="S4101" s="259"/>
      <c r="T4101" s="260"/>
      <c r="U4101" s="13"/>
      <c r="V4101" s="13"/>
      <c r="W4101" s="13"/>
      <c r="X4101" s="13"/>
      <c r="Y4101" s="13"/>
      <c r="Z4101" s="13"/>
      <c r="AA4101" s="13"/>
      <c r="AB4101" s="13"/>
      <c r="AC4101" s="13"/>
      <c r="AD4101" s="13"/>
      <c r="AE4101" s="13"/>
      <c r="AT4101" s="261" t="s">
        <v>364</v>
      </c>
      <c r="AU4101" s="261" t="s">
        <v>90</v>
      </c>
      <c r="AV4101" s="13" t="s">
        <v>88</v>
      </c>
      <c r="AW4101" s="13" t="s">
        <v>36</v>
      </c>
      <c r="AX4101" s="13" t="s">
        <v>81</v>
      </c>
      <c r="AY4101" s="261" t="s">
        <v>215</v>
      </c>
    </row>
    <row r="4102" s="14" customFormat="1">
      <c r="A4102" s="14"/>
      <c r="B4102" s="262"/>
      <c r="C4102" s="263"/>
      <c r="D4102" s="233" t="s">
        <v>364</v>
      </c>
      <c r="E4102" s="264" t="s">
        <v>1</v>
      </c>
      <c r="F4102" s="265" t="s">
        <v>3848</v>
      </c>
      <c r="G4102" s="263"/>
      <c r="H4102" s="266">
        <v>62.649999999999999</v>
      </c>
      <c r="I4102" s="267"/>
      <c r="J4102" s="263"/>
      <c r="K4102" s="263"/>
      <c r="L4102" s="268"/>
      <c r="M4102" s="269"/>
      <c r="N4102" s="270"/>
      <c r="O4102" s="270"/>
      <c r="P4102" s="270"/>
      <c r="Q4102" s="270"/>
      <c r="R4102" s="270"/>
      <c r="S4102" s="270"/>
      <c r="T4102" s="271"/>
      <c r="U4102" s="14"/>
      <c r="V4102" s="14"/>
      <c r="W4102" s="14"/>
      <c r="X4102" s="14"/>
      <c r="Y4102" s="14"/>
      <c r="Z4102" s="14"/>
      <c r="AA4102" s="14"/>
      <c r="AB4102" s="14"/>
      <c r="AC4102" s="14"/>
      <c r="AD4102" s="14"/>
      <c r="AE4102" s="14"/>
      <c r="AT4102" s="272" t="s">
        <v>364</v>
      </c>
      <c r="AU4102" s="272" t="s">
        <v>90</v>
      </c>
      <c r="AV4102" s="14" t="s">
        <v>90</v>
      </c>
      <c r="AW4102" s="14" t="s">
        <v>36</v>
      </c>
      <c r="AX4102" s="14" t="s">
        <v>81</v>
      </c>
      <c r="AY4102" s="272" t="s">
        <v>215</v>
      </c>
    </row>
    <row r="4103" s="16" customFormat="1">
      <c r="A4103" s="16"/>
      <c r="B4103" s="284"/>
      <c r="C4103" s="285"/>
      <c r="D4103" s="233" t="s">
        <v>364</v>
      </c>
      <c r="E4103" s="286" t="s">
        <v>1</v>
      </c>
      <c r="F4103" s="287" t="s">
        <v>403</v>
      </c>
      <c r="G4103" s="285"/>
      <c r="H4103" s="288">
        <v>392.94600000000003</v>
      </c>
      <c r="I4103" s="289"/>
      <c r="J4103" s="285"/>
      <c r="K4103" s="285"/>
      <c r="L4103" s="290"/>
      <c r="M4103" s="291"/>
      <c r="N4103" s="292"/>
      <c r="O4103" s="292"/>
      <c r="P4103" s="292"/>
      <c r="Q4103" s="292"/>
      <c r="R4103" s="292"/>
      <c r="S4103" s="292"/>
      <c r="T4103" s="293"/>
      <c r="U4103" s="16"/>
      <c r="V4103" s="16"/>
      <c r="W4103" s="16"/>
      <c r="X4103" s="16"/>
      <c r="Y4103" s="16"/>
      <c r="Z4103" s="16"/>
      <c r="AA4103" s="16"/>
      <c r="AB4103" s="16"/>
      <c r="AC4103" s="16"/>
      <c r="AD4103" s="16"/>
      <c r="AE4103" s="16"/>
      <c r="AT4103" s="294" t="s">
        <v>364</v>
      </c>
      <c r="AU4103" s="294" t="s">
        <v>90</v>
      </c>
      <c r="AV4103" s="16" t="s">
        <v>227</v>
      </c>
      <c r="AW4103" s="16" t="s">
        <v>36</v>
      </c>
      <c r="AX4103" s="16" t="s">
        <v>81</v>
      </c>
      <c r="AY4103" s="294" t="s">
        <v>215</v>
      </c>
    </row>
    <row r="4104" s="13" customFormat="1">
      <c r="A4104" s="13"/>
      <c r="B4104" s="252"/>
      <c r="C4104" s="253"/>
      <c r="D4104" s="233" t="s">
        <v>364</v>
      </c>
      <c r="E4104" s="254" t="s">
        <v>1</v>
      </c>
      <c r="F4104" s="255" t="s">
        <v>853</v>
      </c>
      <c r="G4104" s="253"/>
      <c r="H4104" s="254" t="s">
        <v>1</v>
      </c>
      <c r="I4104" s="256"/>
      <c r="J4104" s="253"/>
      <c r="K4104" s="253"/>
      <c r="L4104" s="257"/>
      <c r="M4104" s="258"/>
      <c r="N4104" s="259"/>
      <c r="O4104" s="259"/>
      <c r="P4104" s="259"/>
      <c r="Q4104" s="259"/>
      <c r="R4104" s="259"/>
      <c r="S4104" s="259"/>
      <c r="T4104" s="260"/>
      <c r="U4104" s="13"/>
      <c r="V4104" s="13"/>
      <c r="W4104" s="13"/>
      <c r="X4104" s="13"/>
      <c r="Y4104" s="13"/>
      <c r="Z4104" s="13"/>
      <c r="AA4104" s="13"/>
      <c r="AB4104" s="13"/>
      <c r="AC4104" s="13"/>
      <c r="AD4104" s="13"/>
      <c r="AE4104" s="13"/>
      <c r="AT4104" s="261" t="s">
        <v>364</v>
      </c>
      <c r="AU4104" s="261" t="s">
        <v>90</v>
      </c>
      <c r="AV4104" s="13" t="s">
        <v>88</v>
      </c>
      <c r="AW4104" s="13" t="s">
        <v>36</v>
      </c>
      <c r="AX4104" s="13" t="s">
        <v>81</v>
      </c>
      <c r="AY4104" s="261" t="s">
        <v>215</v>
      </c>
    </row>
    <row r="4105" s="13" customFormat="1">
      <c r="A4105" s="13"/>
      <c r="B4105" s="252"/>
      <c r="C4105" s="253"/>
      <c r="D4105" s="233" t="s">
        <v>364</v>
      </c>
      <c r="E4105" s="254" t="s">
        <v>1</v>
      </c>
      <c r="F4105" s="255" t="s">
        <v>3886</v>
      </c>
      <c r="G4105" s="253"/>
      <c r="H4105" s="254" t="s">
        <v>1</v>
      </c>
      <c r="I4105" s="256"/>
      <c r="J4105" s="253"/>
      <c r="K4105" s="253"/>
      <c r="L4105" s="257"/>
      <c r="M4105" s="258"/>
      <c r="N4105" s="259"/>
      <c r="O4105" s="259"/>
      <c r="P4105" s="259"/>
      <c r="Q4105" s="259"/>
      <c r="R4105" s="259"/>
      <c r="S4105" s="259"/>
      <c r="T4105" s="260"/>
      <c r="U4105" s="13"/>
      <c r="V4105" s="13"/>
      <c r="W4105" s="13"/>
      <c r="X4105" s="13"/>
      <c r="Y4105" s="13"/>
      <c r="Z4105" s="13"/>
      <c r="AA4105" s="13"/>
      <c r="AB4105" s="13"/>
      <c r="AC4105" s="13"/>
      <c r="AD4105" s="13"/>
      <c r="AE4105" s="13"/>
      <c r="AT4105" s="261" t="s">
        <v>364</v>
      </c>
      <c r="AU4105" s="261" t="s">
        <v>90</v>
      </c>
      <c r="AV4105" s="13" t="s">
        <v>88</v>
      </c>
      <c r="AW4105" s="13" t="s">
        <v>36</v>
      </c>
      <c r="AX4105" s="13" t="s">
        <v>81</v>
      </c>
      <c r="AY4105" s="261" t="s">
        <v>215</v>
      </c>
    </row>
    <row r="4106" s="14" customFormat="1">
      <c r="A4106" s="14"/>
      <c r="B4106" s="262"/>
      <c r="C4106" s="263"/>
      <c r="D4106" s="233" t="s">
        <v>364</v>
      </c>
      <c r="E4106" s="264" t="s">
        <v>1</v>
      </c>
      <c r="F4106" s="265" t="s">
        <v>3887</v>
      </c>
      <c r="G4106" s="263"/>
      <c r="H4106" s="266">
        <v>129.56999999999999</v>
      </c>
      <c r="I4106" s="267"/>
      <c r="J4106" s="263"/>
      <c r="K4106" s="263"/>
      <c r="L4106" s="268"/>
      <c r="M4106" s="269"/>
      <c r="N4106" s="270"/>
      <c r="O4106" s="270"/>
      <c r="P4106" s="270"/>
      <c r="Q4106" s="270"/>
      <c r="R4106" s="270"/>
      <c r="S4106" s="270"/>
      <c r="T4106" s="271"/>
      <c r="U4106" s="14"/>
      <c r="V4106" s="14"/>
      <c r="W4106" s="14"/>
      <c r="X4106" s="14"/>
      <c r="Y4106" s="14"/>
      <c r="Z4106" s="14"/>
      <c r="AA4106" s="14"/>
      <c r="AB4106" s="14"/>
      <c r="AC4106" s="14"/>
      <c r="AD4106" s="14"/>
      <c r="AE4106" s="14"/>
      <c r="AT4106" s="272" t="s">
        <v>364</v>
      </c>
      <c r="AU4106" s="272" t="s">
        <v>90</v>
      </c>
      <c r="AV4106" s="14" t="s">
        <v>90</v>
      </c>
      <c r="AW4106" s="14" t="s">
        <v>36</v>
      </c>
      <c r="AX4106" s="14" t="s">
        <v>81</v>
      </c>
      <c r="AY4106" s="272" t="s">
        <v>215</v>
      </c>
    </row>
    <row r="4107" s="13" customFormat="1">
      <c r="A4107" s="13"/>
      <c r="B4107" s="252"/>
      <c r="C4107" s="253"/>
      <c r="D4107" s="233" t="s">
        <v>364</v>
      </c>
      <c r="E4107" s="254" t="s">
        <v>1</v>
      </c>
      <c r="F4107" s="255" t="s">
        <v>3888</v>
      </c>
      <c r="G4107" s="253"/>
      <c r="H4107" s="254" t="s">
        <v>1</v>
      </c>
      <c r="I4107" s="256"/>
      <c r="J4107" s="253"/>
      <c r="K4107" s="253"/>
      <c r="L4107" s="257"/>
      <c r="M4107" s="258"/>
      <c r="N4107" s="259"/>
      <c r="O4107" s="259"/>
      <c r="P4107" s="259"/>
      <c r="Q4107" s="259"/>
      <c r="R4107" s="259"/>
      <c r="S4107" s="259"/>
      <c r="T4107" s="260"/>
      <c r="U4107" s="13"/>
      <c r="V4107" s="13"/>
      <c r="W4107" s="13"/>
      <c r="X4107" s="13"/>
      <c r="Y4107" s="13"/>
      <c r="Z4107" s="13"/>
      <c r="AA4107" s="13"/>
      <c r="AB4107" s="13"/>
      <c r="AC4107" s="13"/>
      <c r="AD4107" s="13"/>
      <c r="AE4107" s="13"/>
      <c r="AT4107" s="261" t="s">
        <v>364</v>
      </c>
      <c r="AU4107" s="261" t="s">
        <v>90</v>
      </c>
      <c r="AV4107" s="13" t="s">
        <v>88</v>
      </c>
      <c r="AW4107" s="13" t="s">
        <v>36</v>
      </c>
      <c r="AX4107" s="13" t="s">
        <v>81</v>
      </c>
      <c r="AY4107" s="261" t="s">
        <v>215</v>
      </c>
    </row>
    <row r="4108" s="14" customFormat="1">
      <c r="A4108" s="14"/>
      <c r="B4108" s="262"/>
      <c r="C4108" s="263"/>
      <c r="D4108" s="233" t="s">
        <v>364</v>
      </c>
      <c r="E4108" s="264" t="s">
        <v>1</v>
      </c>
      <c r="F4108" s="265" t="s">
        <v>3889</v>
      </c>
      <c r="G4108" s="263"/>
      <c r="H4108" s="266">
        <v>70.700000000000003</v>
      </c>
      <c r="I4108" s="267"/>
      <c r="J4108" s="263"/>
      <c r="K4108" s="263"/>
      <c r="L4108" s="268"/>
      <c r="M4108" s="269"/>
      <c r="N4108" s="270"/>
      <c r="O4108" s="270"/>
      <c r="P4108" s="270"/>
      <c r="Q4108" s="270"/>
      <c r="R4108" s="270"/>
      <c r="S4108" s="270"/>
      <c r="T4108" s="271"/>
      <c r="U4108" s="14"/>
      <c r="V4108" s="14"/>
      <c r="W4108" s="14"/>
      <c r="X4108" s="14"/>
      <c r="Y4108" s="14"/>
      <c r="Z4108" s="14"/>
      <c r="AA4108" s="14"/>
      <c r="AB4108" s="14"/>
      <c r="AC4108" s="14"/>
      <c r="AD4108" s="14"/>
      <c r="AE4108" s="14"/>
      <c r="AT4108" s="272" t="s">
        <v>364</v>
      </c>
      <c r="AU4108" s="272" t="s">
        <v>90</v>
      </c>
      <c r="AV4108" s="14" t="s">
        <v>90</v>
      </c>
      <c r="AW4108" s="14" t="s">
        <v>36</v>
      </c>
      <c r="AX4108" s="14" t="s">
        <v>81</v>
      </c>
      <c r="AY4108" s="272" t="s">
        <v>215</v>
      </c>
    </row>
    <row r="4109" s="16" customFormat="1">
      <c r="A4109" s="16"/>
      <c r="B4109" s="284"/>
      <c r="C4109" s="285"/>
      <c r="D4109" s="233" t="s">
        <v>364</v>
      </c>
      <c r="E4109" s="286" t="s">
        <v>1</v>
      </c>
      <c r="F4109" s="287" t="s">
        <v>403</v>
      </c>
      <c r="G4109" s="285"/>
      <c r="H4109" s="288">
        <v>200.27000000000001</v>
      </c>
      <c r="I4109" s="289"/>
      <c r="J4109" s="285"/>
      <c r="K4109" s="285"/>
      <c r="L4109" s="290"/>
      <c r="M4109" s="291"/>
      <c r="N4109" s="292"/>
      <c r="O4109" s="292"/>
      <c r="P4109" s="292"/>
      <c r="Q4109" s="292"/>
      <c r="R4109" s="292"/>
      <c r="S4109" s="292"/>
      <c r="T4109" s="293"/>
      <c r="U4109" s="16"/>
      <c r="V4109" s="16"/>
      <c r="W4109" s="16"/>
      <c r="X4109" s="16"/>
      <c r="Y4109" s="16"/>
      <c r="Z4109" s="16"/>
      <c r="AA4109" s="16"/>
      <c r="AB4109" s="16"/>
      <c r="AC4109" s="16"/>
      <c r="AD4109" s="16"/>
      <c r="AE4109" s="16"/>
      <c r="AT4109" s="294" t="s">
        <v>364</v>
      </c>
      <c r="AU4109" s="294" t="s">
        <v>90</v>
      </c>
      <c r="AV4109" s="16" t="s">
        <v>227</v>
      </c>
      <c r="AW4109" s="16" t="s">
        <v>36</v>
      </c>
      <c r="AX4109" s="16" t="s">
        <v>81</v>
      </c>
      <c r="AY4109" s="294" t="s">
        <v>215</v>
      </c>
    </row>
    <row r="4110" s="14" customFormat="1">
      <c r="A4110" s="14"/>
      <c r="B4110" s="262"/>
      <c r="C4110" s="263"/>
      <c r="D4110" s="233" t="s">
        <v>364</v>
      </c>
      <c r="E4110" s="264" t="s">
        <v>1</v>
      </c>
      <c r="F4110" s="265" t="s">
        <v>3890</v>
      </c>
      <c r="G4110" s="263"/>
      <c r="H4110" s="266">
        <v>593.21600000000001</v>
      </c>
      <c r="I4110" s="267"/>
      <c r="J4110" s="263"/>
      <c r="K4110" s="263"/>
      <c r="L4110" s="268"/>
      <c r="M4110" s="269"/>
      <c r="N4110" s="270"/>
      <c r="O4110" s="270"/>
      <c r="P4110" s="270"/>
      <c r="Q4110" s="270"/>
      <c r="R4110" s="270"/>
      <c r="S4110" s="270"/>
      <c r="T4110" s="271"/>
      <c r="U4110" s="14"/>
      <c r="V4110" s="14"/>
      <c r="W4110" s="14"/>
      <c r="X4110" s="14"/>
      <c r="Y4110" s="14"/>
      <c r="Z4110" s="14"/>
      <c r="AA4110" s="14"/>
      <c r="AB4110" s="14"/>
      <c r="AC4110" s="14"/>
      <c r="AD4110" s="14"/>
      <c r="AE4110" s="14"/>
      <c r="AT4110" s="272" t="s">
        <v>364</v>
      </c>
      <c r="AU4110" s="272" t="s">
        <v>90</v>
      </c>
      <c r="AV4110" s="14" t="s">
        <v>90</v>
      </c>
      <c r="AW4110" s="14" t="s">
        <v>36</v>
      </c>
      <c r="AX4110" s="14" t="s">
        <v>81</v>
      </c>
      <c r="AY4110" s="272" t="s">
        <v>215</v>
      </c>
    </row>
    <row r="4111" s="15" customFormat="1">
      <c r="A4111" s="15"/>
      <c r="B4111" s="273"/>
      <c r="C4111" s="274"/>
      <c r="D4111" s="233" t="s">
        <v>364</v>
      </c>
      <c r="E4111" s="275" t="s">
        <v>1</v>
      </c>
      <c r="F4111" s="276" t="s">
        <v>368</v>
      </c>
      <c r="G4111" s="274"/>
      <c r="H4111" s="277">
        <v>1186.432</v>
      </c>
      <c r="I4111" s="278"/>
      <c r="J4111" s="274"/>
      <c r="K4111" s="274"/>
      <c r="L4111" s="279"/>
      <c r="M4111" s="280"/>
      <c r="N4111" s="281"/>
      <c r="O4111" s="281"/>
      <c r="P4111" s="281"/>
      <c r="Q4111" s="281"/>
      <c r="R4111" s="281"/>
      <c r="S4111" s="281"/>
      <c r="T4111" s="282"/>
      <c r="U4111" s="15"/>
      <c r="V4111" s="15"/>
      <c r="W4111" s="15"/>
      <c r="X4111" s="15"/>
      <c r="Y4111" s="15"/>
      <c r="Z4111" s="15"/>
      <c r="AA4111" s="15"/>
      <c r="AB4111" s="15"/>
      <c r="AC4111" s="15"/>
      <c r="AD4111" s="15"/>
      <c r="AE4111" s="15"/>
      <c r="AT4111" s="283" t="s">
        <v>364</v>
      </c>
      <c r="AU4111" s="283" t="s">
        <v>90</v>
      </c>
      <c r="AV4111" s="15" t="s">
        <v>214</v>
      </c>
      <c r="AW4111" s="15" t="s">
        <v>36</v>
      </c>
      <c r="AX4111" s="15" t="s">
        <v>88</v>
      </c>
      <c r="AY4111" s="283" t="s">
        <v>215</v>
      </c>
    </row>
    <row r="4112" s="2" customFormat="1" ht="16.5" customHeight="1">
      <c r="A4112" s="39"/>
      <c r="B4112" s="40"/>
      <c r="C4112" s="220" t="s">
        <v>3891</v>
      </c>
      <c r="D4112" s="220" t="s">
        <v>216</v>
      </c>
      <c r="E4112" s="221" t="s">
        <v>3892</v>
      </c>
      <c r="F4112" s="222" t="s">
        <v>3893</v>
      </c>
      <c r="G4112" s="223" t="s">
        <v>523</v>
      </c>
      <c r="H4112" s="224">
        <v>1308.656</v>
      </c>
      <c r="I4112" s="225"/>
      <c r="J4112" s="226">
        <f>ROUND(I4112*H4112,2)</f>
        <v>0</v>
      </c>
      <c r="K4112" s="222" t="s">
        <v>359</v>
      </c>
      <c r="L4112" s="45"/>
      <c r="M4112" s="227" t="s">
        <v>1</v>
      </c>
      <c r="N4112" s="228" t="s">
        <v>46</v>
      </c>
      <c r="O4112" s="92"/>
      <c r="P4112" s="229">
        <f>O4112*H4112</f>
        <v>0</v>
      </c>
      <c r="Q4112" s="229">
        <v>0</v>
      </c>
      <c r="R4112" s="229">
        <f>Q4112*H4112</f>
        <v>0</v>
      </c>
      <c r="S4112" s="229">
        <v>0</v>
      </c>
      <c r="T4112" s="230">
        <f>S4112*H4112</f>
        <v>0</v>
      </c>
      <c r="U4112" s="39"/>
      <c r="V4112" s="39"/>
      <c r="W4112" s="39"/>
      <c r="X4112" s="39"/>
      <c r="Y4112" s="39"/>
      <c r="Z4112" s="39"/>
      <c r="AA4112" s="39"/>
      <c r="AB4112" s="39"/>
      <c r="AC4112" s="39"/>
      <c r="AD4112" s="39"/>
      <c r="AE4112" s="39"/>
      <c r="AR4112" s="231" t="s">
        <v>291</v>
      </c>
      <c r="AT4112" s="231" t="s">
        <v>216</v>
      </c>
      <c r="AU4112" s="231" t="s">
        <v>90</v>
      </c>
      <c r="AY4112" s="18" t="s">
        <v>215</v>
      </c>
      <c r="BE4112" s="232">
        <f>IF(N4112="základní",J4112,0)</f>
        <v>0</v>
      </c>
      <c r="BF4112" s="232">
        <f>IF(N4112="snížená",J4112,0)</f>
        <v>0</v>
      </c>
      <c r="BG4112" s="232">
        <f>IF(N4112="zákl. přenesená",J4112,0)</f>
        <v>0</v>
      </c>
      <c r="BH4112" s="232">
        <f>IF(N4112="sníž. přenesená",J4112,0)</f>
        <v>0</v>
      </c>
      <c r="BI4112" s="232">
        <f>IF(N4112="nulová",J4112,0)</f>
        <v>0</v>
      </c>
      <c r="BJ4112" s="18" t="s">
        <v>88</v>
      </c>
      <c r="BK4112" s="232">
        <f>ROUND(I4112*H4112,2)</f>
        <v>0</v>
      </c>
      <c r="BL4112" s="18" t="s">
        <v>291</v>
      </c>
      <c r="BM4112" s="231" t="s">
        <v>3894</v>
      </c>
    </row>
    <row r="4113" s="2" customFormat="1">
      <c r="A4113" s="39"/>
      <c r="B4113" s="40"/>
      <c r="C4113" s="41"/>
      <c r="D4113" s="233" t="s">
        <v>221</v>
      </c>
      <c r="E4113" s="41"/>
      <c r="F4113" s="234" t="s">
        <v>3895</v>
      </c>
      <c r="G4113" s="41"/>
      <c r="H4113" s="41"/>
      <c r="I4113" s="235"/>
      <c r="J4113" s="41"/>
      <c r="K4113" s="41"/>
      <c r="L4113" s="45"/>
      <c r="M4113" s="236"/>
      <c r="N4113" s="237"/>
      <c r="O4113" s="92"/>
      <c r="P4113" s="92"/>
      <c r="Q4113" s="92"/>
      <c r="R4113" s="92"/>
      <c r="S4113" s="92"/>
      <c r="T4113" s="93"/>
      <c r="U4113" s="39"/>
      <c r="V4113" s="39"/>
      <c r="W4113" s="39"/>
      <c r="X4113" s="39"/>
      <c r="Y4113" s="39"/>
      <c r="Z4113" s="39"/>
      <c r="AA4113" s="39"/>
      <c r="AB4113" s="39"/>
      <c r="AC4113" s="39"/>
      <c r="AD4113" s="39"/>
      <c r="AE4113" s="39"/>
      <c r="AT4113" s="18" t="s">
        <v>221</v>
      </c>
      <c r="AU4113" s="18" t="s">
        <v>90</v>
      </c>
    </row>
    <row r="4114" s="2" customFormat="1">
      <c r="A4114" s="39"/>
      <c r="B4114" s="40"/>
      <c r="C4114" s="41"/>
      <c r="D4114" s="250" t="s">
        <v>362</v>
      </c>
      <c r="E4114" s="41"/>
      <c r="F4114" s="251" t="s">
        <v>3896</v>
      </c>
      <c r="G4114" s="41"/>
      <c r="H4114" s="41"/>
      <c r="I4114" s="235"/>
      <c r="J4114" s="41"/>
      <c r="K4114" s="41"/>
      <c r="L4114" s="45"/>
      <c r="M4114" s="236"/>
      <c r="N4114" s="237"/>
      <c r="O4114" s="92"/>
      <c r="P4114" s="92"/>
      <c r="Q4114" s="92"/>
      <c r="R4114" s="92"/>
      <c r="S4114" s="92"/>
      <c r="T4114" s="93"/>
      <c r="U4114" s="39"/>
      <c r="V4114" s="39"/>
      <c r="W4114" s="39"/>
      <c r="X4114" s="39"/>
      <c r="Y4114" s="39"/>
      <c r="Z4114" s="39"/>
      <c r="AA4114" s="39"/>
      <c r="AB4114" s="39"/>
      <c r="AC4114" s="39"/>
      <c r="AD4114" s="39"/>
      <c r="AE4114" s="39"/>
      <c r="AT4114" s="18" t="s">
        <v>362</v>
      </c>
      <c r="AU4114" s="18" t="s">
        <v>90</v>
      </c>
    </row>
    <row r="4115" s="14" customFormat="1">
      <c r="A4115" s="14"/>
      <c r="B4115" s="262"/>
      <c r="C4115" s="263"/>
      <c r="D4115" s="233" t="s">
        <v>364</v>
      </c>
      <c r="E4115" s="264" t="s">
        <v>1</v>
      </c>
      <c r="F4115" s="265" t="s">
        <v>3897</v>
      </c>
      <c r="G4115" s="263"/>
      <c r="H4115" s="266">
        <v>715.44000000000005</v>
      </c>
      <c r="I4115" s="267"/>
      <c r="J4115" s="263"/>
      <c r="K4115" s="263"/>
      <c r="L4115" s="268"/>
      <c r="M4115" s="269"/>
      <c r="N4115" s="270"/>
      <c r="O4115" s="270"/>
      <c r="P4115" s="270"/>
      <c r="Q4115" s="270"/>
      <c r="R4115" s="270"/>
      <c r="S4115" s="270"/>
      <c r="T4115" s="271"/>
      <c r="U4115" s="14"/>
      <c r="V4115" s="14"/>
      <c r="W4115" s="14"/>
      <c r="X4115" s="14"/>
      <c r="Y4115" s="14"/>
      <c r="Z4115" s="14"/>
      <c r="AA4115" s="14"/>
      <c r="AB4115" s="14"/>
      <c r="AC4115" s="14"/>
      <c r="AD4115" s="14"/>
      <c r="AE4115" s="14"/>
      <c r="AT4115" s="272" t="s">
        <v>364</v>
      </c>
      <c r="AU4115" s="272" t="s">
        <v>90</v>
      </c>
      <c r="AV4115" s="14" t="s">
        <v>90</v>
      </c>
      <c r="AW4115" s="14" t="s">
        <v>36</v>
      </c>
      <c r="AX4115" s="14" t="s">
        <v>81</v>
      </c>
      <c r="AY4115" s="272" t="s">
        <v>215</v>
      </c>
    </row>
    <row r="4116" s="14" customFormat="1">
      <c r="A4116" s="14"/>
      <c r="B4116" s="262"/>
      <c r="C4116" s="263"/>
      <c r="D4116" s="233" t="s">
        <v>364</v>
      </c>
      <c r="E4116" s="264" t="s">
        <v>1</v>
      </c>
      <c r="F4116" s="265" t="s">
        <v>3898</v>
      </c>
      <c r="G4116" s="263"/>
      <c r="H4116" s="266">
        <v>593.21600000000001</v>
      </c>
      <c r="I4116" s="267"/>
      <c r="J4116" s="263"/>
      <c r="K4116" s="263"/>
      <c r="L4116" s="268"/>
      <c r="M4116" s="269"/>
      <c r="N4116" s="270"/>
      <c r="O4116" s="270"/>
      <c r="P4116" s="270"/>
      <c r="Q4116" s="270"/>
      <c r="R4116" s="270"/>
      <c r="S4116" s="270"/>
      <c r="T4116" s="271"/>
      <c r="U4116" s="14"/>
      <c r="V4116" s="14"/>
      <c r="W4116" s="14"/>
      <c r="X4116" s="14"/>
      <c r="Y4116" s="14"/>
      <c r="Z4116" s="14"/>
      <c r="AA4116" s="14"/>
      <c r="AB4116" s="14"/>
      <c r="AC4116" s="14"/>
      <c r="AD4116" s="14"/>
      <c r="AE4116" s="14"/>
      <c r="AT4116" s="272" t="s">
        <v>364</v>
      </c>
      <c r="AU4116" s="272" t="s">
        <v>90</v>
      </c>
      <c r="AV4116" s="14" t="s">
        <v>90</v>
      </c>
      <c r="AW4116" s="14" t="s">
        <v>36</v>
      </c>
      <c r="AX4116" s="14" t="s">
        <v>81</v>
      </c>
      <c r="AY4116" s="272" t="s">
        <v>215</v>
      </c>
    </row>
    <row r="4117" s="15" customFormat="1">
      <c r="A4117" s="15"/>
      <c r="B4117" s="273"/>
      <c r="C4117" s="274"/>
      <c r="D4117" s="233" t="s">
        <v>364</v>
      </c>
      <c r="E4117" s="275" t="s">
        <v>1</v>
      </c>
      <c r="F4117" s="276" t="s">
        <v>368</v>
      </c>
      <c r="G4117" s="274"/>
      <c r="H4117" s="277">
        <v>1308.656</v>
      </c>
      <c r="I4117" s="278"/>
      <c r="J4117" s="274"/>
      <c r="K4117" s="274"/>
      <c r="L4117" s="279"/>
      <c r="M4117" s="280"/>
      <c r="N4117" s="281"/>
      <c r="O4117" s="281"/>
      <c r="P4117" s="281"/>
      <c r="Q4117" s="281"/>
      <c r="R4117" s="281"/>
      <c r="S4117" s="281"/>
      <c r="T4117" s="282"/>
      <c r="U4117" s="15"/>
      <c r="V4117" s="15"/>
      <c r="W4117" s="15"/>
      <c r="X4117" s="15"/>
      <c r="Y4117" s="15"/>
      <c r="Z4117" s="15"/>
      <c r="AA4117" s="15"/>
      <c r="AB4117" s="15"/>
      <c r="AC4117" s="15"/>
      <c r="AD4117" s="15"/>
      <c r="AE4117" s="15"/>
      <c r="AT4117" s="283" t="s">
        <v>364</v>
      </c>
      <c r="AU4117" s="283" t="s">
        <v>90</v>
      </c>
      <c r="AV4117" s="15" t="s">
        <v>214</v>
      </c>
      <c r="AW4117" s="15" t="s">
        <v>36</v>
      </c>
      <c r="AX4117" s="15" t="s">
        <v>88</v>
      </c>
      <c r="AY4117" s="283" t="s">
        <v>215</v>
      </c>
    </row>
    <row r="4118" s="2" customFormat="1" ht="24.15" customHeight="1">
      <c r="A4118" s="39"/>
      <c r="B4118" s="40"/>
      <c r="C4118" s="220" t="s">
        <v>3899</v>
      </c>
      <c r="D4118" s="220" t="s">
        <v>216</v>
      </c>
      <c r="E4118" s="221" t="s">
        <v>3900</v>
      </c>
      <c r="F4118" s="222" t="s">
        <v>3901</v>
      </c>
      <c r="G4118" s="223" t="s">
        <v>523</v>
      </c>
      <c r="H4118" s="224">
        <v>425.618</v>
      </c>
      <c r="I4118" s="225"/>
      <c r="J4118" s="226">
        <f>ROUND(I4118*H4118,2)</f>
        <v>0</v>
      </c>
      <c r="K4118" s="222" t="s">
        <v>1763</v>
      </c>
      <c r="L4118" s="45"/>
      <c r="M4118" s="227" t="s">
        <v>1</v>
      </c>
      <c r="N4118" s="228" t="s">
        <v>46</v>
      </c>
      <c r="O4118" s="92"/>
      <c r="P4118" s="229">
        <f>O4118*H4118</f>
        <v>0</v>
      </c>
      <c r="Q4118" s="229">
        <v>0.00013999999999999999</v>
      </c>
      <c r="R4118" s="229">
        <f>Q4118*H4118</f>
        <v>0.059586519999999997</v>
      </c>
      <c r="S4118" s="229">
        <v>0</v>
      </c>
      <c r="T4118" s="230">
        <f>S4118*H4118</f>
        <v>0</v>
      </c>
      <c r="U4118" s="39"/>
      <c r="V4118" s="39"/>
      <c r="W4118" s="39"/>
      <c r="X4118" s="39"/>
      <c r="Y4118" s="39"/>
      <c r="Z4118" s="39"/>
      <c r="AA4118" s="39"/>
      <c r="AB4118" s="39"/>
      <c r="AC4118" s="39"/>
      <c r="AD4118" s="39"/>
      <c r="AE4118" s="39"/>
      <c r="AR4118" s="231" t="s">
        <v>291</v>
      </c>
      <c r="AT4118" s="231" t="s">
        <v>216</v>
      </c>
      <c r="AU4118" s="231" t="s">
        <v>90</v>
      </c>
      <c r="AY4118" s="18" t="s">
        <v>215</v>
      </c>
      <c r="BE4118" s="232">
        <f>IF(N4118="základní",J4118,0)</f>
        <v>0</v>
      </c>
      <c r="BF4118" s="232">
        <f>IF(N4118="snížená",J4118,0)</f>
        <v>0</v>
      </c>
      <c r="BG4118" s="232">
        <f>IF(N4118="zákl. přenesená",J4118,0)</f>
        <v>0</v>
      </c>
      <c r="BH4118" s="232">
        <f>IF(N4118="sníž. přenesená",J4118,0)</f>
        <v>0</v>
      </c>
      <c r="BI4118" s="232">
        <f>IF(N4118="nulová",J4118,0)</f>
        <v>0</v>
      </c>
      <c r="BJ4118" s="18" t="s">
        <v>88</v>
      </c>
      <c r="BK4118" s="232">
        <f>ROUND(I4118*H4118,2)</f>
        <v>0</v>
      </c>
      <c r="BL4118" s="18" t="s">
        <v>291</v>
      </c>
      <c r="BM4118" s="231" t="s">
        <v>3902</v>
      </c>
    </row>
    <row r="4119" s="2" customFormat="1">
      <c r="A4119" s="39"/>
      <c r="B4119" s="40"/>
      <c r="C4119" s="41"/>
      <c r="D4119" s="233" t="s">
        <v>221</v>
      </c>
      <c r="E4119" s="41"/>
      <c r="F4119" s="234" t="s">
        <v>3903</v>
      </c>
      <c r="G4119" s="41"/>
      <c r="H4119" s="41"/>
      <c r="I4119" s="235"/>
      <c r="J4119" s="41"/>
      <c r="K4119" s="41"/>
      <c r="L4119" s="45"/>
      <c r="M4119" s="236"/>
      <c r="N4119" s="237"/>
      <c r="O4119" s="92"/>
      <c r="P4119" s="92"/>
      <c r="Q4119" s="92"/>
      <c r="R4119" s="92"/>
      <c r="S4119" s="92"/>
      <c r="T4119" s="93"/>
      <c r="U4119" s="39"/>
      <c r="V4119" s="39"/>
      <c r="W4119" s="39"/>
      <c r="X4119" s="39"/>
      <c r="Y4119" s="39"/>
      <c r="Z4119" s="39"/>
      <c r="AA4119" s="39"/>
      <c r="AB4119" s="39"/>
      <c r="AC4119" s="39"/>
      <c r="AD4119" s="39"/>
      <c r="AE4119" s="39"/>
      <c r="AT4119" s="18" t="s">
        <v>221</v>
      </c>
      <c r="AU4119" s="18" t="s">
        <v>90</v>
      </c>
    </row>
    <row r="4120" s="2" customFormat="1">
      <c r="A4120" s="39"/>
      <c r="B4120" s="40"/>
      <c r="C4120" s="41"/>
      <c r="D4120" s="250" t="s">
        <v>362</v>
      </c>
      <c r="E4120" s="41"/>
      <c r="F4120" s="251" t="s">
        <v>3904</v>
      </c>
      <c r="G4120" s="41"/>
      <c r="H4120" s="41"/>
      <c r="I4120" s="235"/>
      <c r="J4120" s="41"/>
      <c r="K4120" s="41"/>
      <c r="L4120" s="45"/>
      <c r="M4120" s="236"/>
      <c r="N4120" s="237"/>
      <c r="O4120" s="92"/>
      <c r="P4120" s="92"/>
      <c r="Q4120" s="92"/>
      <c r="R4120" s="92"/>
      <c r="S4120" s="92"/>
      <c r="T4120" s="93"/>
      <c r="U4120" s="39"/>
      <c r="V4120" s="39"/>
      <c r="W4120" s="39"/>
      <c r="X4120" s="39"/>
      <c r="Y4120" s="39"/>
      <c r="Z4120" s="39"/>
      <c r="AA4120" s="39"/>
      <c r="AB4120" s="39"/>
      <c r="AC4120" s="39"/>
      <c r="AD4120" s="39"/>
      <c r="AE4120" s="39"/>
      <c r="AT4120" s="18" t="s">
        <v>362</v>
      </c>
      <c r="AU4120" s="18" t="s">
        <v>90</v>
      </c>
    </row>
    <row r="4121" s="13" customFormat="1">
      <c r="A4121" s="13"/>
      <c r="B4121" s="252"/>
      <c r="C4121" s="253"/>
      <c r="D4121" s="233" t="s">
        <v>364</v>
      </c>
      <c r="E4121" s="254" t="s">
        <v>1</v>
      </c>
      <c r="F4121" s="255" t="s">
        <v>3905</v>
      </c>
      <c r="G4121" s="253"/>
      <c r="H4121" s="254" t="s">
        <v>1</v>
      </c>
      <c r="I4121" s="256"/>
      <c r="J4121" s="253"/>
      <c r="K4121" s="253"/>
      <c r="L4121" s="257"/>
      <c r="M4121" s="258"/>
      <c r="N4121" s="259"/>
      <c r="O4121" s="259"/>
      <c r="P4121" s="259"/>
      <c r="Q4121" s="259"/>
      <c r="R4121" s="259"/>
      <c r="S4121" s="259"/>
      <c r="T4121" s="260"/>
      <c r="U4121" s="13"/>
      <c r="V4121" s="13"/>
      <c r="W4121" s="13"/>
      <c r="X4121" s="13"/>
      <c r="Y4121" s="13"/>
      <c r="Z4121" s="13"/>
      <c r="AA4121" s="13"/>
      <c r="AB4121" s="13"/>
      <c r="AC4121" s="13"/>
      <c r="AD4121" s="13"/>
      <c r="AE4121" s="13"/>
      <c r="AT4121" s="261" t="s">
        <v>364</v>
      </c>
      <c r="AU4121" s="261" t="s">
        <v>90</v>
      </c>
      <c r="AV4121" s="13" t="s">
        <v>88</v>
      </c>
      <c r="AW4121" s="13" t="s">
        <v>36</v>
      </c>
      <c r="AX4121" s="13" t="s">
        <v>81</v>
      </c>
      <c r="AY4121" s="261" t="s">
        <v>215</v>
      </c>
    </row>
    <row r="4122" s="14" customFormat="1">
      <c r="A4122" s="14"/>
      <c r="B4122" s="262"/>
      <c r="C4122" s="263"/>
      <c r="D4122" s="233" t="s">
        <v>364</v>
      </c>
      <c r="E4122" s="264" t="s">
        <v>1</v>
      </c>
      <c r="F4122" s="265" t="s">
        <v>3906</v>
      </c>
      <c r="G4122" s="263"/>
      <c r="H4122" s="266">
        <v>425.618</v>
      </c>
      <c r="I4122" s="267"/>
      <c r="J4122" s="263"/>
      <c r="K4122" s="263"/>
      <c r="L4122" s="268"/>
      <c r="M4122" s="269"/>
      <c r="N4122" s="270"/>
      <c r="O4122" s="270"/>
      <c r="P4122" s="270"/>
      <c r="Q4122" s="270"/>
      <c r="R4122" s="270"/>
      <c r="S4122" s="270"/>
      <c r="T4122" s="271"/>
      <c r="U4122" s="14"/>
      <c r="V4122" s="14"/>
      <c r="W4122" s="14"/>
      <c r="X4122" s="14"/>
      <c r="Y4122" s="14"/>
      <c r="Z4122" s="14"/>
      <c r="AA4122" s="14"/>
      <c r="AB4122" s="14"/>
      <c r="AC4122" s="14"/>
      <c r="AD4122" s="14"/>
      <c r="AE4122" s="14"/>
      <c r="AT4122" s="272" t="s">
        <v>364</v>
      </c>
      <c r="AU4122" s="272" t="s">
        <v>90</v>
      </c>
      <c r="AV4122" s="14" t="s">
        <v>90</v>
      </c>
      <c r="AW4122" s="14" t="s">
        <v>36</v>
      </c>
      <c r="AX4122" s="14" t="s">
        <v>81</v>
      </c>
      <c r="AY4122" s="272" t="s">
        <v>215</v>
      </c>
    </row>
    <row r="4123" s="15" customFormat="1">
      <c r="A4123" s="15"/>
      <c r="B4123" s="273"/>
      <c r="C4123" s="274"/>
      <c r="D4123" s="233" t="s">
        <v>364</v>
      </c>
      <c r="E4123" s="275" t="s">
        <v>1</v>
      </c>
      <c r="F4123" s="276" t="s">
        <v>368</v>
      </c>
      <c r="G4123" s="274"/>
      <c r="H4123" s="277">
        <v>425.618</v>
      </c>
      <c r="I4123" s="278"/>
      <c r="J4123" s="274"/>
      <c r="K4123" s="274"/>
      <c r="L4123" s="279"/>
      <c r="M4123" s="280"/>
      <c r="N4123" s="281"/>
      <c r="O4123" s="281"/>
      <c r="P4123" s="281"/>
      <c r="Q4123" s="281"/>
      <c r="R4123" s="281"/>
      <c r="S4123" s="281"/>
      <c r="T4123" s="282"/>
      <c r="U4123" s="15"/>
      <c r="V4123" s="15"/>
      <c r="W4123" s="15"/>
      <c r="X4123" s="15"/>
      <c r="Y4123" s="15"/>
      <c r="Z4123" s="15"/>
      <c r="AA4123" s="15"/>
      <c r="AB4123" s="15"/>
      <c r="AC4123" s="15"/>
      <c r="AD4123" s="15"/>
      <c r="AE4123" s="15"/>
      <c r="AT4123" s="283" t="s">
        <v>364</v>
      </c>
      <c r="AU4123" s="283" t="s">
        <v>90</v>
      </c>
      <c r="AV4123" s="15" t="s">
        <v>214</v>
      </c>
      <c r="AW4123" s="15" t="s">
        <v>36</v>
      </c>
      <c r="AX4123" s="15" t="s">
        <v>88</v>
      </c>
      <c r="AY4123" s="283" t="s">
        <v>215</v>
      </c>
    </row>
    <row r="4124" s="2" customFormat="1" ht="24.15" customHeight="1">
      <c r="A4124" s="39"/>
      <c r="B4124" s="40"/>
      <c r="C4124" s="220" t="s">
        <v>3907</v>
      </c>
      <c r="D4124" s="220" t="s">
        <v>216</v>
      </c>
      <c r="E4124" s="221" t="s">
        <v>3908</v>
      </c>
      <c r="F4124" s="222" t="s">
        <v>3909</v>
      </c>
      <c r="G4124" s="223" t="s">
        <v>523</v>
      </c>
      <c r="H4124" s="224">
        <v>425.618</v>
      </c>
      <c r="I4124" s="225"/>
      <c r="J4124" s="226">
        <f>ROUND(I4124*H4124,2)</f>
        <v>0</v>
      </c>
      <c r="K4124" s="222" t="s">
        <v>1763</v>
      </c>
      <c r="L4124" s="45"/>
      <c r="M4124" s="227" t="s">
        <v>1</v>
      </c>
      <c r="N4124" s="228" t="s">
        <v>46</v>
      </c>
      <c r="O4124" s="92"/>
      <c r="P4124" s="229">
        <f>O4124*H4124</f>
        <v>0</v>
      </c>
      <c r="Q4124" s="229">
        <v>0.00072000000000000005</v>
      </c>
      <c r="R4124" s="229">
        <f>Q4124*H4124</f>
        <v>0.30644495999999999</v>
      </c>
      <c r="S4124" s="229">
        <v>0</v>
      </c>
      <c r="T4124" s="230">
        <f>S4124*H4124</f>
        <v>0</v>
      </c>
      <c r="U4124" s="39"/>
      <c r="V4124" s="39"/>
      <c r="W4124" s="39"/>
      <c r="X4124" s="39"/>
      <c r="Y4124" s="39"/>
      <c r="Z4124" s="39"/>
      <c r="AA4124" s="39"/>
      <c r="AB4124" s="39"/>
      <c r="AC4124" s="39"/>
      <c r="AD4124" s="39"/>
      <c r="AE4124" s="39"/>
      <c r="AR4124" s="231" t="s">
        <v>291</v>
      </c>
      <c r="AT4124" s="231" t="s">
        <v>216</v>
      </c>
      <c r="AU4124" s="231" t="s">
        <v>90</v>
      </c>
      <c r="AY4124" s="18" t="s">
        <v>215</v>
      </c>
      <c r="BE4124" s="232">
        <f>IF(N4124="základní",J4124,0)</f>
        <v>0</v>
      </c>
      <c r="BF4124" s="232">
        <f>IF(N4124="snížená",J4124,0)</f>
        <v>0</v>
      </c>
      <c r="BG4124" s="232">
        <f>IF(N4124="zákl. přenesená",J4124,0)</f>
        <v>0</v>
      </c>
      <c r="BH4124" s="232">
        <f>IF(N4124="sníž. přenesená",J4124,0)</f>
        <v>0</v>
      </c>
      <c r="BI4124" s="232">
        <f>IF(N4124="nulová",J4124,0)</f>
        <v>0</v>
      </c>
      <c r="BJ4124" s="18" t="s">
        <v>88</v>
      </c>
      <c r="BK4124" s="232">
        <f>ROUND(I4124*H4124,2)</f>
        <v>0</v>
      </c>
      <c r="BL4124" s="18" t="s">
        <v>291</v>
      </c>
      <c r="BM4124" s="231" t="s">
        <v>3910</v>
      </c>
    </row>
    <row r="4125" s="2" customFormat="1">
      <c r="A4125" s="39"/>
      <c r="B4125" s="40"/>
      <c r="C4125" s="41"/>
      <c r="D4125" s="233" t="s">
        <v>221</v>
      </c>
      <c r="E4125" s="41"/>
      <c r="F4125" s="234" t="s">
        <v>3911</v>
      </c>
      <c r="G4125" s="41"/>
      <c r="H4125" s="41"/>
      <c r="I4125" s="235"/>
      <c r="J4125" s="41"/>
      <c r="K4125" s="41"/>
      <c r="L4125" s="45"/>
      <c r="M4125" s="236"/>
      <c r="N4125" s="237"/>
      <c r="O4125" s="92"/>
      <c r="P4125" s="92"/>
      <c r="Q4125" s="92"/>
      <c r="R4125" s="92"/>
      <c r="S4125" s="92"/>
      <c r="T4125" s="93"/>
      <c r="U4125" s="39"/>
      <c r="V4125" s="39"/>
      <c r="W4125" s="39"/>
      <c r="X4125" s="39"/>
      <c r="Y4125" s="39"/>
      <c r="Z4125" s="39"/>
      <c r="AA4125" s="39"/>
      <c r="AB4125" s="39"/>
      <c r="AC4125" s="39"/>
      <c r="AD4125" s="39"/>
      <c r="AE4125" s="39"/>
      <c r="AT4125" s="18" t="s">
        <v>221</v>
      </c>
      <c r="AU4125" s="18" t="s">
        <v>90</v>
      </c>
    </row>
    <row r="4126" s="2" customFormat="1">
      <c r="A4126" s="39"/>
      <c r="B4126" s="40"/>
      <c r="C4126" s="41"/>
      <c r="D4126" s="250" t="s">
        <v>362</v>
      </c>
      <c r="E4126" s="41"/>
      <c r="F4126" s="251" t="s">
        <v>3912</v>
      </c>
      <c r="G4126" s="41"/>
      <c r="H4126" s="41"/>
      <c r="I4126" s="235"/>
      <c r="J4126" s="41"/>
      <c r="K4126" s="41"/>
      <c r="L4126" s="45"/>
      <c r="M4126" s="236"/>
      <c r="N4126" s="237"/>
      <c r="O4126" s="92"/>
      <c r="P4126" s="92"/>
      <c r="Q4126" s="92"/>
      <c r="R4126" s="92"/>
      <c r="S4126" s="92"/>
      <c r="T4126" s="93"/>
      <c r="U4126" s="39"/>
      <c r="V4126" s="39"/>
      <c r="W4126" s="39"/>
      <c r="X4126" s="39"/>
      <c r="Y4126" s="39"/>
      <c r="Z4126" s="39"/>
      <c r="AA4126" s="39"/>
      <c r="AB4126" s="39"/>
      <c r="AC4126" s="39"/>
      <c r="AD4126" s="39"/>
      <c r="AE4126" s="39"/>
      <c r="AT4126" s="18" t="s">
        <v>362</v>
      </c>
      <c r="AU4126" s="18" t="s">
        <v>90</v>
      </c>
    </row>
    <row r="4127" s="2" customFormat="1" ht="24.15" customHeight="1">
      <c r="A4127" s="39"/>
      <c r="B4127" s="40"/>
      <c r="C4127" s="220" t="s">
        <v>3913</v>
      </c>
      <c r="D4127" s="220" t="s">
        <v>216</v>
      </c>
      <c r="E4127" s="221" t="s">
        <v>3914</v>
      </c>
      <c r="F4127" s="222" t="s">
        <v>3915</v>
      </c>
      <c r="G4127" s="223" t="s">
        <v>523</v>
      </c>
      <c r="H4127" s="224">
        <v>51.704999999999998</v>
      </c>
      <c r="I4127" s="225"/>
      <c r="J4127" s="226">
        <f>ROUND(I4127*H4127,2)</f>
        <v>0</v>
      </c>
      <c r="K4127" s="222" t="s">
        <v>1763</v>
      </c>
      <c r="L4127" s="45"/>
      <c r="M4127" s="227" t="s">
        <v>1</v>
      </c>
      <c r="N4127" s="228" t="s">
        <v>46</v>
      </c>
      <c r="O4127" s="92"/>
      <c r="P4127" s="229">
        <f>O4127*H4127</f>
        <v>0</v>
      </c>
      <c r="Q4127" s="229">
        <v>0.00020000000000000001</v>
      </c>
      <c r="R4127" s="229">
        <f>Q4127*H4127</f>
        <v>0.010341</v>
      </c>
      <c r="S4127" s="229">
        <v>0</v>
      </c>
      <c r="T4127" s="230">
        <f>S4127*H4127</f>
        <v>0</v>
      </c>
      <c r="U4127" s="39"/>
      <c r="V4127" s="39"/>
      <c r="W4127" s="39"/>
      <c r="X4127" s="39"/>
      <c r="Y4127" s="39"/>
      <c r="Z4127" s="39"/>
      <c r="AA4127" s="39"/>
      <c r="AB4127" s="39"/>
      <c r="AC4127" s="39"/>
      <c r="AD4127" s="39"/>
      <c r="AE4127" s="39"/>
      <c r="AR4127" s="231" t="s">
        <v>291</v>
      </c>
      <c r="AT4127" s="231" t="s">
        <v>216</v>
      </c>
      <c r="AU4127" s="231" t="s">
        <v>90</v>
      </c>
      <c r="AY4127" s="18" t="s">
        <v>215</v>
      </c>
      <c r="BE4127" s="232">
        <f>IF(N4127="základní",J4127,0)</f>
        <v>0</v>
      </c>
      <c r="BF4127" s="232">
        <f>IF(N4127="snížená",J4127,0)</f>
        <v>0</v>
      </c>
      <c r="BG4127" s="232">
        <f>IF(N4127="zákl. přenesená",J4127,0)</f>
        <v>0</v>
      </c>
      <c r="BH4127" s="232">
        <f>IF(N4127="sníž. přenesená",J4127,0)</f>
        <v>0</v>
      </c>
      <c r="BI4127" s="232">
        <f>IF(N4127="nulová",J4127,0)</f>
        <v>0</v>
      </c>
      <c r="BJ4127" s="18" t="s">
        <v>88</v>
      </c>
      <c r="BK4127" s="232">
        <f>ROUND(I4127*H4127,2)</f>
        <v>0</v>
      </c>
      <c r="BL4127" s="18" t="s">
        <v>291</v>
      </c>
      <c r="BM4127" s="231" t="s">
        <v>3916</v>
      </c>
    </row>
    <row r="4128" s="2" customFormat="1">
      <c r="A4128" s="39"/>
      <c r="B4128" s="40"/>
      <c r="C4128" s="41"/>
      <c r="D4128" s="233" t="s">
        <v>221</v>
      </c>
      <c r="E4128" s="41"/>
      <c r="F4128" s="234" t="s">
        <v>3917</v>
      </c>
      <c r="G4128" s="41"/>
      <c r="H4128" s="41"/>
      <c r="I4128" s="235"/>
      <c r="J4128" s="41"/>
      <c r="K4128" s="41"/>
      <c r="L4128" s="45"/>
      <c r="M4128" s="236"/>
      <c r="N4128" s="237"/>
      <c r="O4128" s="92"/>
      <c r="P4128" s="92"/>
      <c r="Q4128" s="92"/>
      <c r="R4128" s="92"/>
      <c r="S4128" s="92"/>
      <c r="T4128" s="93"/>
      <c r="U4128" s="39"/>
      <c r="V4128" s="39"/>
      <c r="W4128" s="39"/>
      <c r="X4128" s="39"/>
      <c r="Y4128" s="39"/>
      <c r="Z4128" s="39"/>
      <c r="AA4128" s="39"/>
      <c r="AB4128" s="39"/>
      <c r="AC4128" s="39"/>
      <c r="AD4128" s="39"/>
      <c r="AE4128" s="39"/>
      <c r="AT4128" s="18" t="s">
        <v>221</v>
      </c>
      <c r="AU4128" s="18" t="s">
        <v>90</v>
      </c>
    </row>
    <row r="4129" s="2" customFormat="1">
      <c r="A4129" s="39"/>
      <c r="B4129" s="40"/>
      <c r="C4129" s="41"/>
      <c r="D4129" s="250" t="s">
        <v>362</v>
      </c>
      <c r="E4129" s="41"/>
      <c r="F4129" s="251" t="s">
        <v>3918</v>
      </c>
      <c r="G4129" s="41"/>
      <c r="H4129" s="41"/>
      <c r="I4129" s="235"/>
      <c r="J4129" s="41"/>
      <c r="K4129" s="41"/>
      <c r="L4129" s="45"/>
      <c r="M4129" s="236"/>
      <c r="N4129" s="237"/>
      <c r="O4129" s="92"/>
      <c r="P4129" s="92"/>
      <c r="Q4129" s="92"/>
      <c r="R4129" s="92"/>
      <c r="S4129" s="92"/>
      <c r="T4129" s="93"/>
      <c r="U4129" s="39"/>
      <c r="V4129" s="39"/>
      <c r="W4129" s="39"/>
      <c r="X4129" s="39"/>
      <c r="Y4129" s="39"/>
      <c r="Z4129" s="39"/>
      <c r="AA4129" s="39"/>
      <c r="AB4129" s="39"/>
      <c r="AC4129" s="39"/>
      <c r="AD4129" s="39"/>
      <c r="AE4129" s="39"/>
      <c r="AT4129" s="18" t="s">
        <v>362</v>
      </c>
      <c r="AU4129" s="18" t="s">
        <v>90</v>
      </c>
    </row>
    <row r="4130" s="13" customFormat="1">
      <c r="A4130" s="13"/>
      <c r="B4130" s="252"/>
      <c r="C4130" s="253"/>
      <c r="D4130" s="233" t="s">
        <v>364</v>
      </c>
      <c r="E4130" s="254" t="s">
        <v>1</v>
      </c>
      <c r="F4130" s="255" t="s">
        <v>3919</v>
      </c>
      <c r="G4130" s="253"/>
      <c r="H4130" s="254" t="s">
        <v>1</v>
      </c>
      <c r="I4130" s="256"/>
      <c r="J4130" s="253"/>
      <c r="K4130" s="253"/>
      <c r="L4130" s="257"/>
      <c r="M4130" s="258"/>
      <c r="N4130" s="259"/>
      <c r="O4130" s="259"/>
      <c r="P4130" s="259"/>
      <c r="Q4130" s="259"/>
      <c r="R4130" s="259"/>
      <c r="S4130" s="259"/>
      <c r="T4130" s="260"/>
      <c r="U4130" s="13"/>
      <c r="V4130" s="13"/>
      <c r="W4130" s="13"/>
      <c r="X4130" s="13"/>
      <c r="Y4130" s="13"/>
      <c r="Z4130" s="13"/>
      <c r="AA4130" s="13"/>
      <c r="AB4130" s="13"/>
      <c r="AC4130" s="13"/>
      <c r="AD4130" s="13"/>
      <c r="AE4130" s="13"/>
      <c r="AT4130" s="261" t="s">
        <v>364</v>
      </c>
      <c r="AU4130" s="261" t="s">
        <v>90</v>
      </c>
      <c r="AV4130" s="13" t="s">
        <v>88</v>
      </c>
      <c r="AW4130" s="13" t="s">
        <v>36</v>
      </c>
      <c r="AX4130" s="13" t="s">
        <v>81</v>
      </c>
      <c r="AY4130" s="261" t="s">
        <v>215</v>
      </c>
    </row>
    <row r="4131" s="14" customFormat="1">
      <c r="A4131" s="14"/>
      <c r="B4131" s="262"/>
      <c r="C4131" s="263"/>
      <c r="D4131" s="233" t="s">
        <v>364</v>
      </c>
      <c r="E4131" s="264" t="s">
        <v>1</v>
      </c>
      <c r="F4131" s="265" t="s">
        <v>3920</v>
      </c>
      <c r="G4131" s="263"/>
      <c r="H4131" s="266">
        <v>51.704999999999998</v>
      </c>
      <c r="I4131" s="267"/>
      <c r="J4131" s="263"/>
      <c r="K4131" s="263"/>
      <c r="L4131" s="268"/>
      <c r="M4131" s="269"/>
      <c r="N4131" s="270"/>
      <c r="O4131" s="270"/>
      <c r="P4131" s="270"/>
      <c r="Q4131" s="270"/>
      <c r="R4131" s="270"/>
      <c r="S4131" s="270"/>
      <c r="T4131" s="271"/>
      <c r="U4131" s="14"/>
      <c r="V4131" s="14"/>
      <c r="W4131" s="14"/>
      <c r="X4131" s="14"/>
      <c r="Y4131" s="14"/>
      <c r="Z4131" s="14"/>
      <c r="AA4131" s="14"/>
      <c r="AB4131" s="14"/>
      <c r="AC4131" s="14"/>
      <c r="AD4131" s="14"/>
      <c r="AE4131" s="14"/>
      <c r="AT4131" s="272" t="s">
        <v>364</v>
      </c>
      <c r="AU4131" s="272" t="s">
        <v>90</v>
      </c>
      <c r="AV4131" s="14" t="s">
        <v>90</v>
      </c>
      <c r="AW4131" s="14" t="s">
        <v>36</v>
      </c>
      <c r="AX4131" s="14" t="s">
        <v>81</v>
      </c>
      <c r="AY4131" s="272" t="s">
        <v>215</v>
      </c>
    </row>
    <row r="4132" s="15" customFormat="1">
      <c r="A4132" s="15"/>
      <c r="B4132" s="273"/>
      <c r="C4132" s="274"/>
      <c r="D4132" s="233" t="s">
        <v>364</v>
      </c>
      <c r="E4132" s="275" t="s">
        <v>1</v>
      </c>
      <c r="F4132" s="276" t="s">
        <v>368</v>
      </c>
      <c r="G4132" s="274"/>
      <c r="H4132" s="277">
        <v>51.704999999999998</v>
      </c>
      <c r="I4132" s="278"/>
      <c r="J4132" s="274"/>
      <c r="K4132" s="274"/>
      <c r="L4132" s="279"/>
      <c r="M4132" s="280"/>
      <c r="N4132" s="281"/>
      <c r="O4132" s="281"/>
      <c r="P4132" s="281"/>
      <c r="Q4132" s="281"/>
      <c r="R4132" s="281"/>
      <c r="S4132" s="281"/>
      <c r="T4132" s="282"/>
      <c r="U4132" s="15"/>
      <c r="V4132" s="15"/>
      <c r="W4132" s="15"/>
      <c r="X4132" s="15"/>
      <c r="Y4132" s="15"/>
      <c r="Z4132" s="15"/>
      <c r="AA4132" s="15"/>
      <c r="AB4132" s="15"/>
      <c r="AC4132" s="15"/>
      <c r="AD4132" s="15"/>
      <c r="AE4132" s="15"/>
      <c r="AT4132" s="283" t="s">
        <v>364</v>
      </c>
      <c r="AU4132" s="283" t="s">
        <v>90</v>
      </c>
      <c r="AV4132" s="15" t="s">
        <v>214</v>
      </c>
      <c r="AW4132" s="15" t="s">
        <v>36</v>
      </c>
      <c r="AX4132" s="15" t="s">
        <v>88</v>
      </c>
      <c r="AY4132" s="283" t="s">
        <v>215</v>
      </c>
    </row>
    <row r="4133" s="11" customFormat="1" ht="22.8" customHeight="1">
      <c r="A4133" s="11"/>
      <c r="B4133" s="206"/>
      <c r="C4133" s="207"/>
      <c r="D4133" s="208" t="s">
        <v>80</v>
      </c>
      <c r="E4133" s="248" t="s">
        <v>3921</v>
      </c>
      <c r="F4133" s="248" t="s">
        <v>3922</v>
      </c>
      <c r="G4133" s="207"/>
      <c r="H4133" s="207"/>
      <c r="I4133" s="210"/>
      <c r="J4133" s="249">
        <f>BK4133</f>
        <v>0</v>
      </c>
      <c r="K4133" s="207"/>
      <c r="L4133" s="212"/>
      <c r="M4133" s="213"/>
      <c r="N4133" s="214"/>
      <c r="O4133" s="214"/>
      <c r="P4133" s="215">
        <f>SUM(P4134:P4206)</f>
        <v>0</v>
      </c>
      <c r="Q4133" s="214"/>
      <c r="R4133" s="215">
        <f>SUM(R4134:R4206)</f>
        <v>0.81141620000000003</v>
      </c>
      <c r="S4133" s="214"/>
      <c r="T4133" s="216">
        <f>SUM(T4134:T4206)</f>
        <v>0</v>
      </c>
      <c r="U4133" s="11"/>
      <c r="V4133" s="11"/>
      <c r="W4133" s="11"/>
      <c r="X4133" s="11"/>
      <c r="Y4133" s="11"/>
      <c r="Z4133" s="11"/>
      <c r="AA4133" s="11"/>
      <c r="AB4133" s="11"/>
      <c r="AC4133" s="11"/>
      <c r="AD4133" s="11"/>
      <c r="AE4133" s="11"/>
      <c r="AR4133" s="217" t="s">
        <v>90</v>
      </c>
      <c r="AT4133" s="218" t="s">
        <v>80</v>
      </c>
      <c r="AU4133" s="218" t="s">
        <v>88</v>
      </c>
      <c r="AY4133" s="217" t="s">
        <v>215</v>
      </c>
      <c r="BK4133" s="219">
        <f>SUM(BK4134:BK4206)</f>
        <v>0</v>
      </c>
    </row>
    <row r="4134" s="2" customFormat="1" ht="33" customHeight="1">
      <c r="A4134" s="39"/>
      <c r="B4134" s="40"/>
      <c r="C4134" s="220" t="s">
        <v>3923</v>
      </c>
      <c r="D4134" s="220" t="s">
        <v>216</v>
      </c>
      <c r="E4134" s="221" t="s">
        <v>3924</v>
      </c>
      <c r="F4134" s="222" t="s">
        <v>3925</v>
      </c>
      <c r="G4134" s="223" t="s">
        <v>523</v>
      </c>
      <c r="H4134" s="224">
        <v>2292.556</v>
      </c>
      <c r="I4134" s="225"/>
      <c r="J4134" s="226">
        <f>ROUND(I4134*H4134,2)</f>
        <v>0</v>
      </c>
      <c r="K4134" s="222" t="s">
        <v>1763</v>
      </c>
      <c r="L4134" s="45"/>
      <c r="M4134" s="227" t="s">
        <v>1</v>
      </c>
      <c r="N4134" s="228" t="s">
        <v>46</v>
      </c>
      <c r="O4134" s="92"/>
      <c r="P4134" s="229">
        <f>O4134*H4134</f>
        <v>0</v>
      </c>
      <c r="Q4134" s="229">
        <v>0.00020000000000000001</v>
      </c>
      <c r="R4134" s="229">
        <f>Q4134*H4134</f>
        <v>0.45851120000000001</v>
      </c>
      <c r="S4134" s="229">
        <v>0</v>
      </c>
      <c r="T4134" s="230">
        <f>S4134*H4134</f>
        <v>0</v>
      </c>
      <c r="U4134" s="39"/>
      <c r="V4134" s="39"/>
      <c r="W4134" s="39"/>
      <c r="X4134" s="39"/>
      <c r="Y4134" s="39"/>
      <c r="Z4134" s="39"/>
      <c r="AA4134" s="39"/>
      <c r="AB4134" s="39"/>
      <c r="AC4134" s="39"/>
      <c r="AD4134" s="39"/>
      <c r="AE4134" s="39"/>
      <c r="AR4134" s="231" t="s">
        <v>291</v>
      </c>
      <c r="AT4134" s="231" t="s">
        <v>216</v>
      </c>
      <c r="AU4134" s="231" t="s">
        <v>90</v>
      </c>
      <c r="AY4134" s="18" t="s">
        <v>215</v>
      </c>
      <c r="BE4134" s="232">
        <f>IF(N4134="základní",J4134,0)</f>
        <v>0</v>
      </c>
      <c r="BF4134" s="232">
        <f>IF(N4134="snížená",J4134,0)</f>
        <v>0</v>
      </c>
      <c r="BG4134" s="232">
        <f>IF(N4134="zákl. přenesená",J4134,0)</f>
        <v>0</v>
      </c>
      <c r="BH4134" s="232">
        <f>IF(N4134="sníž. přenesená",J4134,0)</f>
        <v>0</v>
      </c>
      <c r="BI4134" s="232">
        <f>IF(N4134="nulová",J4134,0)</f>
        <v>0</v>
      </c>
      <c r="BJ4134" s="18" t="s">
        <v>88</v>
      </c>
      <c r="BK4134" s="232">
        <f>ROUND(I4134*H4134,2)</f>
        <v>0</v>
      </c>
      <c r="BL4134" s="18" t="s">
        <v>291</v>
      </c>
      <c r="BM4134" s="231" t="s">
        <v>3926</v>
      </c>
    </row>
    <row r="4135" s="2" customFormat="1">
      <c r="A4135" s="39"/>
      <c r="B4135" s="40"/>
      <c r="C4135" s="41"/>
      <c r="D4135" s="233" t="s">
        <v>221</v>
      </c>
      <c r="E4135" s="41"/>
      <c r="F4135" s="234" t="s">
        <v>3927</v>
      </c>
      <c r="G4135" s="41"/>
      <c r="H4135" s="41"/>
      <c r="I4135" s="235"/>
      <c r="J4135" s="41"/>
      <c r="K4135" s="41"/>
      <c r="L4135" s="45"/>
      <c r="M4135" s="236"/>
      <c r="N4135" s="237"/>
      <c r="O4135" s="92"/>
      <c r="P4135" s="92"/>
      <c r="Q4135" s="92"/>
      <c r="R4135" s="92"/>
      <c r="S4135" s="92"/>
      <c r="T4135" s="93"/>
      <c r="U4135" s="39"/>
      <c r="V4135" s="39"/>
      <c r="W4135" s="39"/>
      <c r="X4135" s="39"/>
      <c r="Y4135" s="39"/>
      <c r="Z4135" s="39"/>
      <c r="AA4135" s="39"/>
      <c r="AB4135" s="39"/>
      <c r="AC4135" s="39"/>
      <c r="AD4135" s="39"/>
      <c r="AE4135" s="39"/>
      <c r="AT4135" s="18" t="s">
        <v>221</v>
      </c>
      <c r="AU4135" s="18" t="s">
        <v>90</v>
      </c>
    </row>
    <row r="4136" s="2" customFormat="1">
      <c r="A4136" s="39"/>
      <c r="B4136" s="40"/>
      <c r="C4136" s="41"/>
      <c r="D4136" s="250" t="s">
        <v>362</v>
      </c>
      <c r="E4136" s="41"/>
      <c r="F4136" s="251" t="s">
        <v>3928</v>
      </c>
      <c r="G4136" s="41"/>
      <c r="H4136" s="41"/>
      <c r="I4136" s="235"/>
      <c r="J4136" s="41"/>
      <c r="K4136" s="41"/>
      <c r="L4136" s="45"/>
      <c r="M4136" s="236"/>
      <c r="N4136" s="237"/>
      <c r="O4136" s="92"/>
      <c r="P4136" s="92"/>
      <c r="Q4136" s="92"/>
      <c r="R4136" s="92"/>
      <c r="S4136" s="92"/>
      <c r="T4136" s="93"/>
      <c r="U4136" s="39"/>
      <c r="V4136" s="39"/>
      <c r="W4136" s="39"/>
      <c r="X4136" s="39"/>
      <c r="Y4136" s="39"/>
      <c r="Z4136" s="39"/>
      <c r="AA4136" s="39"/>
      <c r="AB4136" s="39"/>
      <c r="AC4136" s="39"/>
      <c r="AD4136" s="39"/>
      <c r="AE4136" s="39"/>
      <c r="AT4136" s="18" t="s">
        <v>362</v>
      </c>
      <c r="AU4136" s="18" t="s">
        <v>90</v>
      </c>
    </row>
    <row r="4137" s="13" customFormat="1">
      <c r="A4137" s="13"/>
      <c r="B4137" s="252"/>
      <c r="C4137" s="253"/>
      <c r="D4137" s="233" t="s">
        <v>364</v>
      </c>
      <c r="E4137" s="254" t="s">
        <v>1</v>
      </c>
      <c r="F4137" s="255" t="s">
        <v>3929</v>
      </c>
      <c r="G4137" s="253"/>
      <c r="H4137" s="254" t="s">
        <v>1</v>
      </c>
      <c r="I4137" s="256"/>
      <c r="J4137" s="253"/>
      <c r="K4137" s="253"/>
      <c r="L4137" s="257"/>
      <c r="M4137" s="258"/>
      <c r="N4137" s="259"/>
      <c r="O4137" s="259"/>
      <c r="P4137" s="259"/>
      <c r="Q4137" s="259"/>
      <c r="R4137" s="259"/>
      <c r="S4137" s="259"/>
      <c r="T4137" s="260"/>
      <c r="U4137" s="13"/>
      <c r="V4137" s="13"/>
      <c r="W4137" s="13"/>
      <c r="X4137" s="13"/>
      <c r="Y4137" s="13"/>
      <c r="Z4137" s="13"/>
      <c r="AA4137" s="13"/>
      <c r="AB4137" s="13"/>
      <c r="AC4137" s="13"/>
      <c r="AD4137" s="13"/>
      <c r="AE4137" s="13"/>
      <c r="AT4137" s="261" t="s">
        <v>364</v>
      </c>
      <c r="AU4137" s="261" t="s">
        <v>90</v>
      </c>
      <c r="AV4137" s="13" t="s">
        <v>88</v>
      </c>
      <c r="AW4137" s="13" t="s">
        <v>36</v>
      </c>
      <c r="AX4137" s="13" t="s">
        <v>81</v>
      </c>
      <c r="AY4137" s="261" t="s">
        <v>215</v>
      </c>
    </row>
    <row r="4138" s="14" customFormat="1">
      <c r="A4138" s="14"/>
      <c r="B4138" s="262"/>
      <c r="C4138" s="263"/>
      <c r="D4138" s="233" t="s">
        <v>364</v>
      </c>
      <c r="E4138" s="264" t="s">
        <v>1</v>
      </c>
      <c r="F4138" s="265" t="s">
        <v>3898</v>
      </c>
      <c r="G4138" s="263"/>
      <c r="H4138" s="266">
        <v>593.21600000000001</v>
      </c>
      <c r="I4138" s="267"/>
      <c r="J4138" s="263"/>
      <c r="K4138" s="263"/>
      <c r="L4138" s="268"/>
      <c r="M4138" s="269"/>
      <c r="N4138" s="270"/>
      <c r="O4138" s="270"/>
      <c r="P4138" s="270"/>
      <c r="Q4138" s="270"/>
      <c r="R4138" s="270"/>
      <c r="S4138" s="270"/>
      <c r="T4138" s="271"/>
      <c r="U4138" s="14"/>
      <c r="V4138" s="14"/>
      <c r="W4138" s="14"/>
      <c r="X4138" s="14"/>
      <c r="Y4138" s="14"/>
      <c r="Z4138" s="14"/>
      <c r="AA4138" s="14"/>
      <c r="AB4138" s="14"/>
      <c r="AC4138" s="14"/>
      <c r="AD4138" s="14"/>
      <c r="AE4138" s="14"/>
      <c r="AT4138" s="272" t="s">
        <v>364</v>
      </c>
      <c r="AU4138" s="272" t="s">
        <v>90</v>
      </c>
      <c r="AV4138" s="14" t="s">
        <v>90</v>
      </c>
      <c r="AW4138" s="14" t="s">
        <v>36</v>
      </c>
      <c r="AX4138" s="14" t="s">
        <v>81</v>
      </c>
      <c r="AY4138" s="272" t="s">
        <v>215</v>
      </c>
    </row>
    <row r="4139" s="13" customFormat="1">
      <c r="A4139" s="13"/>
      <c r="B4139" s="252"/>
      <c r="C4139" s="253"/>
      <c r="D4139" s="233" t="s">
        <v>364</v>
      </c>
      <c r="E4139" s="254" t="s">
        <v>1</v>
      </c>
      <c r="F4139" s="255" t="s">
        <v>3930</v>
      </c>
      <c r="G4139" s="253"/>
      <c r="H4139" s="254" t="s">
        <v>1</v>
      </c>
      <c r="I4139" s="256"/>
      <c r="J4139" s="253"/>
      <c r="K4139" s="253"/>
      <c r="L4139" s="257"/>
      <c r="M4139" s="258"/>
      <c r="N4139" s="259"/>
      <c r="O4139" s="259"/>
      <c r="P4139" s="259"/>
      <c r="Q4139" s="259"/>
      <c r="R4139" s="259"/>
      <c r="S4139" s="259"/>
      <c r="T4139" s="260"/>
      <c r="U4139" s="13"/>
      <c r="V4139" s="13"/>
      <c r="W4139" s="13"/>
      <c r="X4139" s="13"/>
      <c r="Y4139" s="13"/>
      <c r="Z4139" s="13"/>
      <c r="AA4139" s="13"/>
      <c r="AB4139" s="13"/>
      <c r="AC4139" s="13"/>
      <c r="AD4139" s="13"/>
      <c r="AE4139" s="13"/>
      <c r="AT4139" s="261" t="s">
        <v>364</v>
      </c>
      <c r="AU4139" s="261" t="s">
        <v>90</v>
      </c>
      <c r="AV4139" s="13" t="s">
        <v>88</v>
      </c>
      <c r="AW4139" s="13" t="s">
        <v>36</v>
      </c>
      <c r="AX4139" s="13" t="s">
        <v>81</v>
      </c>
      <c r="AY4139" s="261" t="s">
        <v>215</v>
      </c>
    </row>
    <row r="4140" s="14" customFormat="1">
      <c r="A4140" s="14"/>
      <c r="B4140" s="262"/>
      <c r="C4140" s="263"/>
      <c r="D4140" s="233" t="s">
        <v>364</v>
      </c>
      <c r="E4140" s="264" t="s">
        <v>1</v>
      </c>
      <c r="F4140" s="265" t="s">
        <v>3931</v>
      </c>
      <c r="G4140" s="263"/>
      <c r="H4140" s="266">
        <v>554.61000000000001</v>
      </c>
      <c r="I4140" s="267"/>
      <c r="J4140" s="263"/>
      <c r="K4140" s="263"/>
      <c r="L4140" s="268"/>
      <c r="M4140" s="269"/>
      <c r="N4140" s="270"/>
      <c r="O4140" s="270"/>
      <c r="P4140" s="270"/>
      <c r="Q4140" s="270"/>
      <c r="R4140" s="270"/>
      <c r="S4140" s="270"/>
      <c r="T4140" s="271"/>
      <c r="U4140" s="14"/>
      <c r="V4140" s="14"/>
      <c r="W4140" s="14"/>
      <c r="X4140" s="14"/>
      <c r="Y4140" s="14"/>
      <c r="Z4140" s="14"/>
      <c r="AA4140" s="14"/>
      <c r="AB4140" s="14"/>
      <c r="AC4140" s="14"/>
      <c r="AD4140" s="14"/>
      <c r="AE4140" s="14"/>
      <c r="AT4140" s="272" t="s">
        <v>364</v>
      </c>
      <c r="AU4140" s="272" t="s">
        <v>90</v>
      </c>
      <c r="AV4140" s="14" t="s">
        <v>90</v>
      </c>
      <c r="AW4140" s="14" t="s">
        <v>36</v>
      </c>
      <c r="AX4140" s="14" t="s">
        <v>81</v>
      </c>
      <c r="AY4140" s="272" t="s">
        <v>215</v>
      </c>
    </row>
    <row r="4141" s="13" customFormat="1">
      <c r="A4141" s="13"/>
      <c r="B4141" s="252"/>
      <c r="C4141" s="253"/>
      <c r="D4141" s="233" t="s">
        <v>364</v>
      </c>
      <c r="E4141" s="254" t="s">
        <v>1</v>
      </c>
      <c r="F4141" s="255" t="s">
        <v>3932</v>
      </c>
      <c r="G4141" s="253"/>
      <c r="H4141" s="254" t="s">
        <v>1</v>
      </c>
      <c r="I4141" s="256"/>
      <c r="J4141" s="253"/>
      <c r="K4141" s="253"/>
      <c r="L4141" s="257"/>
      <c r="M4141" s="258"/>
      <c r="N4141" s="259"/>
      <c r="O4141" s="259"/>
      <c r="P4141" s="259"/>
      <c r="Q4141" s="259"/>
      <c r="R4141" s="259"/>
      <c r="S4141" s="259"/>
      <c r="T4141" s="260"/>
      <c r="U4141" s="13"/>
      <c r="V4141" s="13"/>
      <c r="W4141" s="13"/>
      <c r="X4141" s="13"/>
      <c r="Y4141" s="13"/>
      <c r="Z4141" s="13"/>
      <c r="AA4141" s="13"/>
      <c r="AB4141" s="13"/>
      <c r="AC4141" s="13"/>
      <c r="AD4141" s="13"/>
      <c r="AE4141" s="13"/>
      <c r="AT4141" s="261" t="s">
        <v>364</v>
      </c>
      <c r="AU4141" s="261" t="s">
        <v>90</v>
      </c>
      <c r="AV4141" s="13" t="s">
        <v>88</v>
      </c>
      <c r="AW4141" s="13" t="s">
        <v>36</v>
      </c>
      <c r="AX4141" s="13" t="s">
        <v>81</v>
      </c>
      <c r="AY4141" s="261" t="s">
        <v>215</v>
      </c>
    </row>
    <row r="4142" s="14" customFormat="1">
      <c r="A4142" s="14"/>
      <c r="B4142" s="262"/>
      <c r="C4142" s="263"/>
      <c r="D4142" s="233" t="s">
        <v>364</v>
      </c>
      <c r="E4142" s="264" t="s">
        <v>1</v>
      </c>
      <c r="F4142" s="265" t="s">
        <v>3933</v>
      </c>
      <c r="G4142" s="263"/>
      <c r="H4142" s="266">
        <v>151.19999999999999</v>
      </c>
      <c r="I4142" s="267"/>
      <c r="J4142" s="263"/>
      <c r="K4142" s="263"/>
      <c r="L4142" s="268"/>
      <c r="M4142" s="269"/>
      <c r="N4142" s="270"/>
      <c r="O4142" s="270"/>
      <c r="P4142" s="270"/>
      <c r="Q4142" s="270"/>
      <c r="R4142" s="270"/>
      <c r="S4142" s="270"/>
      <c r="T4142" s="271"/>
      <c r="U4142" s="14"/>
      <c r="V4142" s="14"/>
      <c r="W4142" s="14"/>
      <c r="X4142" s="14"/>
      <c r="Y4142" s="14"/>
      <c r="Z4142" s="14"/>
      <c r="AA4142" s="14"/>
      <c r="AB4142" s="14"/>
      <c r="AC4142" s="14"/>
      <c r="AD4142" s="14"/>
      <c r="AE4142" s="14"/>
      <c r="AT4142" s="272" t="s">
        <v>364</v>
      </c>
      <c r="AU4142" s="272" t="s">
        <v>90</v>
      </c>
      <c r="AV4142" s="14" t="s">
        <v>90</v>
      </c>
      <c r="AW4142" s="14" t="s">
        <v>36</v>
      </c>
      <c r="AX4142" s="14" t="s">
        <v>81</v>
      </c>
      <c r="AY4142" s="272" t="s">
        <v>215</v>
      </c>
    </row>
    <row r="4143" s="13" customFormat="1">
      <c r="A4143" s="13"/>
      <c r="B4143" s="252"/>
      <c r="C4143" s="253"/>
      <c r="D4143" s="233" t="s">
        <v>364</v>
      </c>
      <c r="E4143" s="254" t="s">
        <v>1</v>
      </c>
      <c r="F4143" s="255" t="s">
        <v>3934</v>
      </c>
      <c r="G4143" s="253"/>
      <c r="H4143" s="254" t="s">
        <v>1</v>
      </c>
      <c r="I4143" s="256"/>
      <c r="J4143" s="253"/>
      <c r="K4143" s="253"/>
      <c r="L4143" s="257"/>
      <c r="M4143" s="258"/>
      <c r="N4143" s="259"/>
      <c r="O4143" s="259"/>
      <c r="P4143" s="259"/>
      <c r="Q4143" s="259"/>
      <c r="R4143" s="259"/>
      <c r="S4143" s="259"/>
      <c r="T4143" s="260"/>
      <c r="U4143" s="13"/>
      <c r="V4143" s="13"/>
      <c r="W4143" s="13"/>
      <c r="X4143" s="13"/>
      <c r="Y4143" s="13"/>
      <c r="Z4143" s="13"/>
      <c r="AA4143" s="13"/>
      <c r="AB4143" s="13"/>
      <c r="AC4143" s="13"/>
      <c r="AD4143" s="13"/>
      <c r="AE4143" s="13"/>
      <c r="AT4143" s="261" t="s">
        <v>364</v>
      </c>
      <c r="AU4143" s="261" t="s">
        <v>90</v>
      </c>
      <c r="AV4143" s="13" t="s">
        <v>88</v>
      </c>
      <c r="AW4143" s="13" t="s">
        <v>36</v>
      </c>
      <c r="AX4143" s="13" t="s">
        <v>81</v>
      </c>
      <c r="AY4143" s="261" t="s">
        <v>215</v>
      </c>
    </row>
    <row r="4144" s="14" customFormat="1">
      <c r="A4144" s="14"/>
      <c r="B4144" s="262"/>
      <c r="C4144" s="263"/>
      <c r="D4144" s="233" t="s">
        <v>364</v>
      </c>
      <c r="E4144" s="264" t="s">
        <v>1</v>
      </c>
      <c r="F4144" s="265" t="s">
        <v>3935</v>
      </c>
      <c r="G4144" s="263"/>
      <c r="H4144" s="266">
        <v>993.52999999999997</v>
      </c>
      <c r="I4144" s="267"/>
      <c r="J4144" s="263"/>
      <c r="K4144" s="263"/>
      <c r="L4144" s="268"/>
      <c r="M4144" s="269"/>
      <c r="N4144" s="270"/>
      <c r="O4144" s="270"/>
      <c r="P4144" s="270"/>
      <c r="Q4144" s="270"/>
      <c r="R4144" s="270"/>
      <c r="S4144" s="270"/>
      <c r="T4144" s="271"/>
      <c r="U4144" s="14"/>
      <c r="V4144" s="14"/>
      <c r="W4144" s="14"/>
      <c r="X4144" s="14"/>
      <c r="Y4144" s="14"/>
      <c r="Z4144" s="14"/>
      <c r="AA4144" s="14"/>
      <c r="AB4144" s="14"/>
      <c r="AC4144" s="14"/>
      <c r="AD4144" s="14"/>
      <c r="AE4144" s="14"/>
      <c r="AT4144" s="272" t="s">
        <v>364</v>
      </c>
      <c r="AU4144" s="272" t="s">
        <v>90</v>
      </c>
      <c r="AV4144" s="14" t="s">
        <v>90</v>
      </c>
      <c r="AW4144" s="14" t="s">
        <v>36</v>
      </c>
      <c r="AX4144" s="14" t="s">
        <v>81</v>
      </c>
      <c r="AY4144" s="272" t="s">
        <v>215</v>
      </c>
    </row>
    <row r="4145" s="15" customFormat="1">
      <c r="A4145" s="15"/>
      <c r="B4145" s="273"/>
      <c r="C4145" s="274"/>
      <c r="D4145" s="233" t="s">
        <v>364</v>
      </c>
      <c r="E4145" s="275" t="s">
        <v>1</v>
      </c>
      <c r="F4145" s="276" t="s">
        <v>368</v>
      </c>
      <c r="G4145" s="274"/>
      <c r="H4145" s="277">
        <v>2292.556</v>
      </c>
      <c r="I4145" s="278"/>
      <c r="J4145" s="274"/>
      <c r="K4145" s="274"/>
      <c r="L4145" s="279"/>
      <c r="M4145" s="280"/>
      <c r="N4145" s="281"/>
      <c r="O4145" s="281"/>
      <c r="P4145" s="281"/>
      <c r="Q4145" s="281"/>
      <c r="R4145" s="281"/>
      <c r="S4145" s="281"/>
      <c r="T4145" s="282"/>
      <c r="U4145" s="15"/>
      <c r="V4145" s="15"/>
      <c r="W4145" s="15"/>
      <c r="X4145" s="15"/>
      <c r="Y4145" s="15"/>
      <c r="Z4145" s="15"/>
      <c r="AA4145" s="15"/>
      <c r="AB4145" s="15"/>
      <c r="AC4145" s="15"/>
      <c r="AD4145" s="15"/>
      <c r="AE4145" s="15"/>
      <c r="AT4145" s="283" t="s">
        <v>364</v>
      </c>
      <c r="AU4145" s="283" t="s">
        <v>90</v>
      </c>
      <c r="AV4145" s="15" t="s">
        <v>214</v>
      </c>
      <c r="AW4145" s="15" t="s">
        <v>36</v>
      </c>
      <c r="AX4145" s="15" t="s">
        <v>88</v>
      </c>
      <c r="AY4145" s="283" t="s">
        <v>215</v>
      </c>
    </row>
    <row r="4146" s="2" customFormat="1" ht="33" customHeight="1">
      <c r="A4146" s="39"/>
      <c r="B4146" s="40"/>
      <c r="C4146" s="220" t="s">
        <v>3936</v>
      </c>
      <c r="D4146" s="220" t="s">
        <v>216</v>
      </c>
      <c r="E4146" s="221" t="s">
        <v>3937</v>
      </c>
      <c r="F4146" s="222" t="s">
        <v>3938</v>
      </c>
      <c r="G4146" s="223" t="s">
        <v>523</v>
      </c>
      <c r="H4146" s="224">
        <v>1109.22</v>
      </c>
      <c r="I4146" s="225"/>
      <c r="J4146" s="226">
        <f>ROUND(I4146*H4146,2)</f>
        <v>0</v>
      </c>
      <c r="K4146" s="222" t="s">
        <v>1</v>
      </c>
      <c r="L4146" s="45"/>
      <c r="M4146" s="227" t="s">
        <v>1</v>
      </c>
      <c r="N4146" s="228" t="s">
        <v>46</v>
      </c>
      <c r="O4146" s="92"/>
      <c r="P4146" s="229">
        <f>O4146*H4146</f>
        <v>0</v>
      </c>
      <c r="Q4146" s="229">
        <v>0.00025000000000000001</v>
      </c>
      <c r="R4146" s="229">
        <f>Q4146*H4146</f>
        <v>0.27730500000000002</v>
      </c>
      <c r="S4146" s="229">
        <v>0</v>
      </c>
      <c r="T4146" s="230">
        <f>S4146*H4146</f>
        <v>0</v>
      </c>
      <c r="U4146" s="39"/>
      <c r="V4146" s="39"/>
      <c r="W4146" s="39"/>
      <c r="X4146" s="39"/>
      <c r="Y4146" s="39"/>
      <c r="Z4146" s="39"/>
      <c r="AA4146" s="39"/>
      <c r="AB4146" s="39"/>
      <c r="AC4146" s="39"/>
      <c r="AD4146" s="39"/>
      <c r="AE4146" s="39"/>
      <c r="AR4146" s="231" t="s">
        <v>291</v>
      </c>
      <c r="AT4146" s="231" t="s">
        <v>216</v>
      </c>
      <c r="AU4146" s="231" t="s">
        <v>90</v>
      </c>
      <c r="AY4146" s="18" t="s">
        <v>215</v>
      </c>
      <c r="BE4146" s="232">
        <f>IF(N4146="základní",J4146,0)</f>
        <v>0</v>
      </c>
      <c r="BF4146" s="232">
        <f>IF(N4146="snížená",J4146,0)</f>
        <v>0</v>
      </c>
      <c r="BG4146" s="232">
        <f>IF(N4146="zákl. přenesená",J4146,0)</f>
        <v>0</v>
      </c>
      <c r="BH4146" s="232">
        <f>IF(N4146="sníž. přenesená",J4146,0)</f>
        <v>0</v>
      </c>
      <c r="BI4146" s="232">
        <f>IF(N4146="nulová",J4146,0)</f>
        <v>0</v>
      </c>
      <c r="BJ4146" s="18" t="s">
        <v>88</v>
      </c>
      <c r="BK4146" s="232">
        <f>ROUND(I4146*H4146,2)</f>
        <v>0</v>
      </c>
      <c r="BL4146" s="18" t="s">
        <v>291</v>
      </c>
      <c r="BM4146" s="231" t="s">
        <v>3939</v>
      </c>
    </row>
    <row r="4147" s="13" customFormat="1">
      <c r="A4147" s="13"/>
      <c r="B4147" s="252"/>
      <c r="C4147" s="253"/>
      <c r="D4147" s="233" t="s">
        <v>364</v>
      </c>
      <c r="E4147" s="254" t="s">
        <v>1</v>
      </c>
      <c r="F4147" s="255" t="s">
        <v>822</v>
      </c>
      <c r="G4147" s="253"/>
      <c r="H4147" s="254" t="s">
        <v>1</v>
      </c>
      <c r="I4147" s="256"/>
      <c r="J4147" s="253"/>
      <c r="K4147" s="253"/>
      <c r="L4147" s="257"/>
      <c r="M4147" s="258"/>
      <c r="N4147" s="259"/>
      <c r="O4147" s="259"/>
      <c r="P4147" s="259"/>
      <c r="Q4147" s="259"/>
      <c r="R4147" s="259"/>
      <c r="S4147" s="259"/>
      <c r="T4147" s="260"/>
      <c r="U4147" s="13"/>
      <c r="V4147" s="13"/>
      <c r="W4147" s="13"/>
      <c r="X4147" s="13"/>
      <c r="Y4147" s="13"/>
      <c r="Z4147" s="13"/>
      <c r="AA4147" s="13"/>
      <c r="AB4147" s="13"/>
      <c r="AC4147" s="13"/>
      <c r="AD4147" s="13"/>
      <c r="AE4147" s="13"/>
      <c r="AT4147" s="261" t="s">
        <v>364</v>
      </c>
      <c r="AU4147" s="261" t="s">
        <v>90</v>
      </c>
      <c r="AV4147" s="13" t="s">
        <v>88</v>
      </c>
      <c r="AW4147" s="13" t="s">
        <v>36</v>
      </c>
      <c r="AX4147" s="13" t="s">
        <v>81</v>
      </c>
      <c r="AY4147" s="261" t="s">
        <v>215</v>
      </c>
    </row>
    <row r="4148" s="13" customFormat="1">
      <c r="A4148" s="13"/>
      <c r="B4148" s="252"/>
      <c r="C4148" s="253"/>
      <c r="D4148" s="233" t="s">
        <v>364</v>
      </c>
      <c r="E4148" s="254" t="s">
        <v>1</v>
      </c>
      <c r="F4148" s="255" t="s">
        <v>1400</v>
      </c>
      <c r="G4148" s="253"/>
      <c r="H4148" s="254" t="s">
        <v>1</v>
      </c>
      <c r="I4148" s="256"/>
      <c r="J4148" s="253"/>
      <c r="K4148" s="253"/>
      <c r="L4148" s="257"/>
      <c r="M4148" s="258"/>
      <c r="N4148" s="259"/>
      <c r="O4148" s="259"/>
      <c r="P4148" s="259"/>
      <c r="Q4148" s="259"/>
      <c r="R4148" s="259"/>
      <c r="S4148" s="259"/>
      <c r="T4148" s="260"/>
      <c r="U4148" s="13"/>
      <c r="V4148" s="13"/>
      <c r="W4148" s="13"/>
      <c r="X4148" s="13"/>
      <c r="Y4148" s="13"/>
      <c r="Z4148" s="13"/>
      <c r="AA4148" s="13"/>
      <c r="AB4148" s="13"/>
      <c r="AC4148" s="13"/>
      <c r="AD4148" s="13"/>
      <c r="AE4148" s="13"/>
      <c r="AT4148" s="261" t="s">
        <v>364</v>
      </c>
      <c r="AU4148" s="261" t="s">
        <v>90</v>
      </c>
      <c r="AV4148" s="13" t="s">
        <v>88</v>
      </c>
      <c r="AW4148" s="13" t="s">
        <v>36</v>
      </c>
      <c r="AX4148" s="13" t="s">
        <v>81</v>
      </c>
      <c r="AY4148" s="261" t="s">
        <v>215</v>
      </c>
    </row>
    <row r="4149" s="14" customFormat="1">
      <c r="A4149" s="14"/>
      <c r="B4149" s="262"/>
      <c r="C4149" s="263"/>
      <c r="D4149" s="233" t="s">
        <v>364</v>
      </c>
      <c r="E4149" s="264" t="s">
        <v>1</v>
      </c>
      <c r="F4149" s="265" t="s">
        <v>3940</v>
      </c>
      <c r="G4149" s="263"/>
      <c r="H4149" s="266">
        <v>48.299999999999997</v>
      </c>
      <c r="I4149" s="267"/>
      <c r="J4149" s="263"/>
      <c r="K4149" s="263"/>
      <c r="L4149" s="268"/>
      <c r="M4149" s="269"/>
      <c r="N4149" s="270"/>
      <c r="O4149" s="270"/>
      <c r="P4149" s="270"/>
      <c r="Q4149" s="270"/>
      <c r="R4149" s="270"/>
      <c r="S4149" s="270"/>
      <c r="T4149" s="271"/>
      <c r="U4149" s="14"/>
      <c r="V4149" s="14"/>
      <c r="W4149" s="14"/>
      <c r="X4149" s="14"/>
      <c r="Y4149" s="14"/>
      <c r="Z4149" s="14"/>
      <c r="AA4149" s="14"/>
      <c r="AB4149" s="14"/>
      <c r="AC4149" s="14"/>
      <c r="AD4149" s="14"/>
      <c r="AE4149" s="14"/>
      <c r="AT4149" s="272" t="s">
        <v>364</v>
      </c>
      <c r="AU4149" s="272" t="s">
        <v>90</v>
      </c>
      <c r="AV4149" s="14" t="s">
        <v>90</v>
      </c>
      <c r="AW4149" s="14" t="s">
        <v>36</v>
      </c>
      <c r="AX4149" s="14" t="s">
        <v>81</v>
      </c>
      <c r="AY4149" s="272" t="s">
        <v>215</v>
      </c>
    </row>
    <row r="4150" s="16" customFormat="1">
      <c r="A4150" s="16"/>
      <c r="B4150" s="284"/>
      <c r="C4150" s="285"/>
      <c r="D4150" s="233" t="s">
        <v>364</v>
      </c>
      <c r="E4150" s="286" t="s">
        <v>1</v>
      </c>
      <c r="F4150" s="287" t="s">
        <v>403</v>
      </c>
      <c r="G4150" s="285"/>
      <c r="H4150" s="288">
        <v>48.299999999999997</v>
      </c>
      <c r="I4150" s="289"/>
      <c r="J4150" s="285"/>
      <c r="K4150" s="285"/>
      <c r="L4150" s="290"/>
      <c r="M4150" s="291"/>
      <c r="N4150" s="292"/>
      <c r="O4150" s="292"/>
      <c r="P4150" s="292"/>
      <c r="Q4150" s="292"/>
      <c r="R4150" s="292"/>
      <c r="S4150" s="292"/>
      <c r="T4150" s="293"/>
      <c r="U4150" s="16"/>
      <c r="V4150" s="16"/>
      <c r="W4150" s="16"/>
      <c r="X4150" s="16"/>
      <c r="Y4150" s="16"/>
      <c r="Z4150" s="16"/>
      <c r="AA4150" s="16"/>
      <c r="AB4150" s="16"/>
      <c r="AC4150" s="16"/>
      <c r="AD4150" s="16"/>
      <c r="AE4150" s="16"/>
      <c r="AT4150" s="294" t="s">
        <v>364</v>
      </c>
      <c r="AU4150" s="294" t="s">
        <v>90</v>
      </c>
      <c r="AV4150" s="16" t="s">
        <v>227</v>
      </c>
      <c r="AW4150" s="16" t="s">
        <v>36</v>
      </c>
      <c r="AX4150" s="16" t="s">
        <v>81</v>
      </c>
      <c r="AY4150" s="294" t="s">
        <v>215</v>
      </c>
    </row>
    <row r="4151" s="13" customFormat="1">
      <c r="A4151" s="13"/>
      <c r="B4151" s="252"/>
      <c r="C4151" s="253"/>
      <c r="D4151" s="233" t="s">
        <v>364</v>
      </c>
      <c r="E4151" s="254" t="s">
        <v>1</v>
      </c>
      <c r="F4151" s="255" t="s">
        <v>1522</v>
      </c>
      <c r="G4151" s="253"/>
      <c r="H4151" s="254" t="s">
        <v>1</v>
      </c>
      <c r="I4151" s="256"/>
      <c r="J4151" s="253"/>
      <c r="K4151" s="253"/>
      <c r="L4151" s="257"/>
      <c r="M4151" s="258"/>
      <c r="N4151" s="259"/>
      <c r="O4151" s="259"/>
      <c r="P4151" s="259"/>
      <c r="Q4151" s="259"/>
      <c r="R4151" s="259"/>
      <c r="S4151" s="259"/>
      <c r="T4151" s="260"/>
      <c r="U4151" s="13"/>
      <c r="V4151" s="13"/>
      <c r="W4151" s="13"/>
      <c r="X4151" s="13"/>
      <c r="Y4151" s="13"/>
      <c r="Z4151" s="13"/>
      <c r="AA4151" s="13"/>
      <c r="AB4151" s="13"/>
      <c r="AC4151" s="13"/>
      <c r="AD4151" s="13"/>
      <c r="AE4151" s="13"/>
      <c r="AT4151" s="261" t="s">
        <v>364</v>
      </c>
      <c r="AU4151" s="261" t="s">
        <v>90</v>
      </c>
      <c r="AV4151" s="13" t="s">
        <v>88</v>
      </c>
      <c r="AW4151" s="13" t="s">
        <v>36</v>
      </c>
      <c r="AX4151" s="13" t="s">
        <v>81</v>
      </c>
      <c r="AY4151" s="261" t="s">
        <v>215</v>
      </c>
    </row>
    <row r="4152" s="14" customFormat="1">
      <c r="A4152" s="14"/>
      <c r="B4152" s="262"/>
      <c r="C4152" s="263"/>
      <c r="D4152" s="233" t="s">
        <v>364</v>
      </c>
      <c r="E4152" s="264" t="s">
        <v>1</v>
      </c>
      <c r="F4152" s="265" t="s">
        <v>3941</v>
      </c>
      <c r="G4152" s="263"/>
      <c r="H4152" s="266">
        <v>55.649999999999999</v>
      </c>
      <c r="I4152" s="267"/>
      <c r="J4152" s="263"/>
      <c r="K4152" s="263"/>
      <c r="L4152" s="268"/>
      <c r="M4152" s="269"/>
      <c r="N4152" s="270"/>
      <c r="O4152" s="270"/>
      <c r="P4152" s="270"/>
      <c r="Q4152" s="270"/>
      <c r="R4152" s="270"/>
      <c r="S4152" s="270"/>
      <c r="T4152" s="271"/>
      <c r="U4152" s="14"/>
      <c r="V4152" s="14"/>
      <c r="W4152" s="14"/>
      <c r="X4152" s="14"/>
      <c r="Y4152" s="14"/>
      <c r="Z4152" s="14"/>
      <c r="AA4152" s="14"/>
      <c r="AB4152" s="14"/>
      <c r="AC4152" s="14"/>
      <c r="AD4152" s="14"/>
      <c r="AE4152" s="14"/>
      <c r="AT4152" s="272" t="s">
        <v>364</v>
      </c>
      <c r="AU4152" s="272" t="s">
        <v>90</v>
      </c>
      <c r="AV4152" s="14" t="s">
        <v>90</v>
      </c>
      <c r="AW4152" s="14" t="s">
        <v>36</v>
      </c>
      <c r="AX4152" s="14" t="s">
        <v>81</v>
      </c>
      <c r="AY4152" s="272" t="s">
        <v>215</v>
      </c>
    </row>
    <row r="4153" s="13" customFormat="1">
      <c r="A4153" s="13"/>
      <c r="B4153" s="252"/>
      <c r="C4153" s="253"/>
      <c r="D4153" s="233" t="s">
        <v>364</v>
      </c>
      <c r="E4153" s="254" t="s">
        <v>1</v>
      </c>
      <c r="F4153" s="255" t="s">
        <v>1524</v>
      </c>
      <c r="G4153" s="253"/>
      <c r="H4153" s="254" t="s">
        <v>1</v>
      </c>
      <c r="I4153" s="256"/>
      <c r="J4153" s="253"/>
      <c r="K4153" s="253"/>
      <c r="L4153" s="257"/>
      <c r="M4153" s="258"/>
      <c r="N4153" s="259"/>
      <c r="O4153" s="259"/>
      <c r="P4153" s="259"/>
      <c r="Q4153" s="259"/>
      <c r="R4153" s="259"/>
      <c r="S4153" s="259"/>
      <c r="T4153" s="260"/>
      <c r="U4153" s="13"/>
      <c r="V4153" s="13"/>
      <c r="W4153" s="13"/>
      <c r="X4153" s="13"/>
      <c r="Y4153" s="13"/>
      <c r="Z4153" s="13"/>
      <c r="AA4153" s="13"/>
      <c r="AB4153" s="13"/>
      <c r="AC4153" s="13"/>
      <c r="AD4153" s="13"/>
      <c r="AE4153" s="13"/>
      <c r="AT4153" s="261" t="s">
        <v>364</v>
      </c>
      <c r="AU4153" s="261" t="s">
        <v>90</v>
      </c>
      <c r="AV4153" s="13" t="s">
        <v>88</v>
      </c>
      <c r="AW4153" s="13" t="s">
        <v>36</v>
      </c>
      <c r="AX4153" s="13" t="s">
        <v>81</v>
      </c>
      <c r="AY4153" s="261" t="s">
        <v>215</v>
      </c>
    </row>
    <row r="4154" s="14" customFormat="1">
      <c r="A4154" s="14"/>
      <c r="B4154" s="262"/>
      <c r="C4154" s="263"/>
      <c r="D4154" s="233" t="s">
        <v>364</v>
      </c>
      <c r="E4154" s="264" t="s">
        <v>1</v>
      </c>
      <c r="F4154" s="265" t="s">
        <v>3942</v>
      </c>
      <c r="G4154" s="263"/>
      <c r="H4154" s="266">
        <v>55.299999999999997</v>
      </c>
      <c r="I4154" s="267"/>
      <c r="J4154" s="263"/>
      <c r="K4154" s="263"/>
      <c r="L4154" s="268"/>
      <c r="M4154" s="269"/>
      <c r="N4154" s="270"/>
      <c r="O4154" s="270"/>
      <c r="P4154" s="270"/>
      <c r="Q4154" s="270"/>
      <c r="R4154" s="270"/>
      <c r="S4154" s="270"/>
      <c r="T4154" s="271"/>
      <c r="U4154" s="14"/>
      <c r="V4154" s="14"/>
      <c r="W4154" s="14"/>
      <c r="X4154" s="14"/>
      <c r="Y4154" s="14"/>
      <c r="Z4154" s="14"/>
      <c r="AA4154" s="14"/>
      <c r="AB4154" s="14"/>
      <c r="AC4154" s="14"/>
      <c r="AD4154" s="14"/>
      <c r="AE4154" s="14"/>
      <c r="AT4154" s="272" t="s">
        <v>364</v>
      </c>
      <c r="AU4154" s="272" t="s">
        <v>90</v>
      </c>
      <c r="AV4154" s="14" t="s">
        <v>90</v>
      </c>
      <c r="AW4154" s="14" t="s">
        <v>36</v>
      </c>
      <c r="AX4154" s="14" t="s">
        <v>81</v>
      </c>
      <c r="AY4154" s="272" t="s">
        <v>215</v>
      </c>
    </row>
    <row r="4155" s="13" customFormat="1">
      <c r="A4155" s="13"/>
      <c r="B4155" s="252"/>
      <c r="C4155" s="253"/>
      <c r="D4155" s="233" t="s">
        <v>364</v>
      </c>
      <c r="E4155" s="254" t="s">
        <v>1</v>
      </c>
      <c r="F4155" s="255" t="s">
        <v>1406</v>
      </c>
      <c r="G4155" s="253"/>
      <c r="H4155" s="254" t="s">
        <v>1</v>
      </c>
      <c r="I4155" s="256"/>
      <c r="J4155" s="253"/>
      <c r="K4155" s="253"/>
      <c r="L4155" s="257"/>
      <c r="M4155" s="258"/>
      <c r="N4155" s="259"/>
      <c r="O4155" s="259"/>
      <c r="P4155" s="259"/>
      <c r="Q4155" s="259"/>
      <c r="R4155" s="259"/>
      <c r="S4155" s="259"/>
      <c r="T4155" s="260"/>
      <c r="U4155" s="13"/>
      <c r="V4155" s="13"/>
      <c r="W4155" s="13"/>
      <c r="X4155" s="13"/>
      <c r="Y4155" s="13"/>
      <c r="Z4155" s="13"/>
      <c r="AA4155" s="13"/>
      <c r="AB4155" s="13"/>
      <c r="AC4155" s="13"/>
      <c r="AD4155" s="13"/>
      <c r="AE4155" s="13"/>
      <c r="AT4155" s="261" t="s">
        <v>364</v>
      </c>
      <c r="AU4155" s="261" t="s">
        <v>90</v>
      </c>
      <c r="AV4155" s="13" t="s">
        <v>88</v>
      </c>
      <c r="AW4155" s="13" t="s">
        <v>36</v>
      </c>
      <c r="AX4155" s="13" t="s">
        <v>81</v>
      </c>
      <c r="AY4155" s="261" t="s">
        <v>215</v>
      </c>
    </row>
    <row r="4156" s="14" customFormat="1">
      <c r="A4156" s="14"/>
      <c r="B4156" s="262"/>
      <c r="C4156" s="263"/>
      <c r="D4156" s="233" t="s">
        <v>364</v>
      </c>
      <c r="E4156" s="264" t="s">
        <v>1</v>
      </c>
      <c r="F4156" s="265" t="s">
        <v>3943</v>
      </c>
      <c r="G4156" s="263"/>
      <c r="H4156" s="266">
        <v>51.799999999999997</v>
      </c>
      <c r="I4156" s="267"/>
      <c r="J4156" s="263"/>
      <c r="K4156" s="263"/>
      <c r="L4156" s="268"/>
      <c r="M4156" s="269"/>
      <c r="N4156" s="270"/>
      <c r="O4156" s="270"/>
      <c r="P4156" s="270"/>
      <c r="Q4156" s="270"/>
      <c r="R4156" s="270"/>
      <c r="S4156" s="270"/>
      <c r="T4156" s="271"/>
      <c r="U4156" s="14"/>
      <c r="V4156" s="14"/>
      <c r="W4156" s="14"/>
      <c r="X4156" s="14"/>
      <c r="Y4156" s="14"/>
      <c r="Z4156" s="14"/>
      <c r="AA4156" s="14"/>
      <c r="AB4156" s="14"/>
      <c r="AC4156" s="14"/>
      <c r="AD4156" s="14"/>
      <c r="AE4156" s="14"/>
      <c r="AT4156" s="272" t="s">
        <v>364</v>
      </c>
      <c r="AU4156" s="272" t="s">
        <v>90</v>
      </c>
      <c r="AV4156" s="14" t="s">
        <v>90</v>
      </c>
      <c r="AW4156" s="14" t="s">
        <v>36</v>
      </c>
      <c r="AX4156" s="14" t="s">
        <v>81</v>
      </c>
      <c r="AY4156" s="272" t="s">
        <v>215</v>
      </c>
    </row>
    <row r="4157" s="13" customFormat="1">
      <c r="A4157" s="13"/>
      <c r="B4157" s="252"/>
      <c r="C4157" s="253"/>
      <c r="D4157" s="233" t="s">
        <v>364</v>
      </c>
      <c r="E4157" s="254" t="s">
        <v>1</v>
      </c>
      <c r="F4157" s="255" t="s">
        <v>1528</v>
      </c>
      <c r="G4157" s="253"/>
      <c r="H4157" s="254" t="s">
        <v>1</v>
      </c>
      <c r="I4157" s="256"/>
      <c r="J4157" s="253"/>
      <c r="K4157" s="253"/>
      <c r="L4157" s="257"/>
      <c r="M4157" s="258"/>
      <c r="N4157" s="259"/>
      <c r="O4157" s="259"/>
      <c r="P4157" s="259"/>
      <c r="Q4157" s="259"/>
      <c r="R4157" s="259"/>
      <c r="S4157" s="259"/>
      <c r="T4157" s="260"/>
      <c r="U4157" s="13"/>
      <c r="V4157" s="13"/>
      <c r="W4157" s="13"/>
      <c r="X4157" s="13"/>
      <c r="Y4157" s="13"/>
      <c r="Z4157" s="13"/>
      <c r="AA4157" s="13"/>
      <c r="AB4157" s="13"/>
      <c r="AC4157" s="13"/>
      <c r="AD4157" s="13"/>
      <c r="AE4157" s="13"/>
      <c r="AT4157" s="261" t="s">
        <v>364</v>
      </c>
      <c r="AU4157" s="261" t="s">
        <v>90</v>
      </c>
      <c r="AV4157" s="13" t="s">
        <v>88</v>
      </c>
      <c r="AW4157" s="13" t="s">
        <v>36</v>
      </c>
      <c r="AX4157" s="13" t="s">
        <v>81</v>
      </c>
      <c r="AY4157" s="261" t="s">
        <v>215</v>
      </c>
    </row>
    <row r="4158" s="14" customFormat="1">
      <c r="A4158" s="14"/>
      <c r="B4158" s="262"/>
      <c r="C4158" s="263"/>
      <c r="D4158" s="233" t="s">
        <v>364</v>
      </c>
      <c r="E4158" s="264" t="s">
        <v>1</v>
      </c>
      <c r="F4158" s="265" t="s">
        <v>3943</v>
      </c>
      <c r="G4158" s="263"/>
      <c r="H4158" s="266">
        <v>51.799999999999997</v>
      </c>
      <c r="I4158" s="267"/>
      <c r="J4158" s="263"/>
      <c r="K4158" s="263"/>
      <c r="L4158" s="268"/>
      <c r="M4158" s="269"/>
      <c r="N4158" s="270"/>
      <c r="O4158" s="270"/>
      <c r="P4158" s="270"/>
      <c r="Q4158" s="270"/>
      <c r="R4158" s="270"/>
      <c r="S4158" s="270"/>
      <c r="T4158" s="271"/>
      <c r="U4158" s="14"/>
      <c r="V4158" s="14"/>
      <c r="W4158" s="14"/>
      <c r="X4158" s="14"/>
      <c r="Y4158" s="14"/>
      <c r="Z4158" s="14"/>
      <c r="AA4158" s="14"/>
      <c r="AB4158" s="14"/>
      <c r="AC4158" s="14"/>
      <c r="AD4158" s="14"/>
      <c r="AE4158" s="14"/>
      <c r="AT4158" s="272" t="s">
        <v>364</v>
      </c>
      <c r="AU4158" s="272" t="s">
        <v>90</v>
      </c>
      <c r="AV4158" s="14" t="s">
        <v>90</v>
      </c>
      <c r="AW4158" s="14" t="s">
        <v>36</v>
      </c>
      <c r="AX4158" s="14" t="s">
        <v>81</v>
      </c>
      <c r="AY4158" s="272" t="s">
        <v>215</v>
      </c>
    </row>
    <row r="4159" s="13" customFormat="1">
      <c r="A4159" s="13"/>
      <c r="B4159" s="252"/>
      <c r="C4159" s="253"/>
      <c r="D4159" s="233" t="s">
        <v>364</v>
      </c>
      <c r="E4159" s="254" t="s">
        <v>1</v>
      </c>
      <c r="F4159" s="255" t="s">
        <v>1408</v>
      </c>
      <c r="G4159" s="253"/>
      <c r="H4159" s="254" t="s">
        <v>1</v>
      </c>
      <c r="I4159" s="256"/>
      <c r="J4159" s="253"/>
      <c r="K4159" s="253"/>
      <c r="L4159" s="257"/>
      <c r="M4159" s="258"/>
      <c r="N4159" s="259"/>
      <c r="O4159" s="259"/>
      <c r="P4159" s="259"/>
      <c r="Q4159" s="259"/>
      <c r="R4159" s="259"/>
      <c r="S4159" s="259"/>
      <c r="T4159" s="260"/>
      <c r="U4159" s="13"/>
      <c r="V4159" s="13"/>
      <c r="W4159" s="13"/>
      <c r="X4159" s="13"/>
      <c r="Y4159" s="13"/>
      <c r="Z4159" s="13"/>
      <c r="AA4159" s="13"/>
      <c r="AB4159" s="13"/>
      <c r="AC4159" s="13"/>
      <c r="AD4159" s="13"/>
      <c r="AE4159" s="13"/>
      <c r="AT4159" s="261" t="s">
        <v>364</v>
      </c>
      <c r="AU4159" s="261" t="s">
        <v>90</v>
      </c>
      <c r="AV4159" s="13" t="s">
        <v>88</v>
      </c>
      <c r="AW4159" s="13" t="s">
        <v>36</v>
      </c>
      <c r="AX4159" s="13" t="s">
        <v>81</v>
      </c>
      <c r="AY4159" s="261" t="s">
        <v>215</v>
      </c>
    </row>
    <row r="4160" s="14" customFormat="1">
      <c r="A4160" s="14"/>
      <c r="B4160" s="262"/>
      <c r="C4160" s="263"/>
      <c r="D4160" s="233" t="s">
        <v>364</v>
      </c>
      <c r="E4160" s="264" t="s">
        <v>1</v>
      </c>
      <c r="F4160" s="265" t="s">
        <v>3944</v>
      </c>
      <c r="G4160" s="263"/>
      <c r="H4160" s="266">
        <v>59.780000000000001</v>
      </c>
      <c r="I4160" s="267"/>
      <c r="J4160" s="263"/>
      <c r="K4160" s="263"/>
      <c r="L4160" s="268"/>
      <c r="M4160" s="269"/>
      <c r="N4160" s="270"/>
      <c r="O4160" s="270"/>
      <c r="P4160" s="270"/>
      <c r="Q4160" s="270"/>
      <c r="R4160" s="270"/>
      <c r="S4160" s="270"/>
      <c r="T4160" s="271"/>
      <c r="U4160" s="14"/>
      <c r="V4160" s="14"/>
      <c r="W4160" s="14"/>
      <c r="X4160" s="14"/>
      <c r="Y4160" s="14"/>
      <c r="Z4160" s="14"/>
      <c r="AA4160" s="14"/>
      <c r="AB4160" s="14"/>
      <c r="AC4160" s="14"/>
      <c r="AD4160" s="14"/>
      <c r="AE4160" s="14"/>
      <c r="AT4160" s="272" t="s">
        <v>364</v>
      </c>
      <c r="AU4160" s="272" t="s">
        <v>90</v>
      </c>
      <c r="AV4160" s="14" t="s">
        <v>90</v>
      </c>
      <c r="AW4160" s="14" t="s">
        <v>36</v>
      </c>
      <c r="AX4160" s="14" t="s">
        <v>81</v>
      </c>
      <c r="AY4160" s="272" t="s">
        <v>215</v>
      </c>
    </row>
    <row r="4161" s="13" customFormat="1">
      <c r="A4161" s="13"/>
      <c r="B4161" s="252"/>
      <c r="C4161" s="253"/>
      <c r="D4161" s="233" t="s">
        <v>364</v>
      </c>
      <c r="E4161" s="254" t="s">
        <v>1</v>
      </c>
      <c r="F4161" s="255" t="s">
        <v>1410</v>
      </c>
      <c r="G4161" s="253"/>
      <c r="H4161" s="254" t="s">
        <v>1</v>
      </c>
      <c r="I4161" s="256"/>
      <c r="J4161" s="253"/>
      <c r="K4161" s="253"/>
      <c r="L4161" s="257"/>
      <c r="M4161" s="258"/>
      <c r="N4161" s="259"/>
      <c r="O4161" s="259"/>
      <c r="P4161" s="259"/>
      <c r="Q4161" s="259"/>
      <c r="R4161" s="259"/>
      <c r="S4161" s="259"/>
      <c r="T4161" s="260"/>
      <c r="U4161" s="13"/>
      <c r="V4161" s="13"/>
      <c r="W4161" s="13"/>
      <c r="X4161" s="13"/>
      <c r="Y4161" s="13"/>
      <c r="Z4161" s="13"/>
      <c r="AA4161" s="13"/>
      <c r="AB4161" s="13"/>
      <c r="AC4161" s="13"/>
      <c r="AD4161" s="13"/>
      <c r="AE4161" s="13"/>
      <c r="AT4161" s="261" t="s">
        <v>364</v>
      </c>
      <c r="AU4161" s="261" t="s">
        <v>90</v>
      </c>
      <c r="AV4161" s="13" t="s">
        <v>88</v>
      </c>
      <c r="AW4161" s="13" t="s">
        <v>36</v>
      </c>
      <c r="AX4161" s="13" t="s">
        <v>81</v>
      </c>
      <c r="AY4161" s="261" t="s">
        <v>215</v>
      </c>
    </row>
    <row r="4162" s="14" customFormat="1">
      <c r="A4162" s="14"/>
      <c r="B4162" s="262"/>
      <c r="C4162" s="263"/>
      <c r="D4162" s="233" t="s">
        <v>364</v>
      </c>
      <c r="E4162" s="264" t="s">
        <v>1</v>
      </c>
      <c r="F4162" s="265" t="s">
        <v>3945</v>
      </c>
      <c r="G4162" s="263"/>
      <c r="H4162" s="266">
        <v>94.079999999999998</v>
      </c>
      <c r="I4162" s="267"/>
      <c r="J4162" s="263"/>
      <c r="K4162" s="263"/>
      <c r="L4162" s="268"/>
      <c r="M4162" s="269"/>
      <c r="N4162" s="270"/>
      <c r="O4162" s="270"/>
      <c r="P4162" s="270"/>
      <c r="Q4162" s="270"/>
      <c r="R4162" s="270"/>
      <c r="S4162" s="270"/>
      <c r="T4162" s="271"/>
      <c r="U4162" s="14"/>
      <c r="V4162" s="14"/>
      <c r="W4162" s="14"/>
      <c r="X4162" s="14"/>
      <c r="Y4162" s="14"/>
      <c r="Z4162" s="14"/>
      <c r="AA4162" s="14"/>
      <c r="AB4162" s="14"/>
      <c r="AC4162" s="14"/>
      <c r="AD4162" s="14"/>
      <c r="AE4162" s="14"/>
      <c r="AT4162" s="272" t="s">
        <v>364</v>
      </c>
      <c r="AU4162" s="272" t="s">
        <v>90</v>
      </c>
      <c r="AV4162" s="14" t="s">
        <v>90</v>
      </c>
      <c r="AW4162" s="14" t="s">
        <v>36</v>
      </c>
      <c r="AX4162" s="14" t="s">
        <v>81</v>
      </c>
      <c r="AY4162" s="272" t="s">
        <v>215</v>
      </c>
    </row>
    <row r="4163" s="13" customFormat="1">
      <c r="A4163" s="13"/>
      <c r="B4163" s="252"/>
      <c r="C4163" s="253"/>
      <c r="D4163" s="233" t="s">
        <v>364</v>
      </c>
      <c r="E4163" s="254" t="s">
        <v>1</v>
      </c>
      <c r="F4163" s="255" t="s">
        <v>1544</v>
      </c>
      <c r="G4163" s="253"/>
      <c r="H4163" s="254" t="s">
        <v>1</v>
      </c>
      <c r="I4163" s="256"/>
      <c r="J4163" s="253"/>
      <c r="K4163" s="253"/>
      <c r="L4163" s="257"/>
      <c r="M4163" s="258"/>
      <c r="N4163" s="259"/>
      <c r="O4163" s="259"/>
      <c r="P4163" s="259"/>
      <c r="Q4163" s="259"/>
      <c r="R4163" s="259"/>
      <c r="S4163" s="259"/>
      <c r="T4163" s="260"/>
      <c r="U4163" s="13"/>
      <c r="V4163" s="13"/>
      <c r="W4163" s="13"/>
      <c r="X4163" s="13"/>
      <c r="Y4163" s="13"/>
      <c r="Z4163" s="13"/>
      <c r="AA4163" s="13"/>
      <c r="AB4163" s="13"/>
      <c r="AC4163" s="13"/>
      <c r="AD4163" s="13"/>
      <c r="AE4163" s="13"/>
      <c r="AT4163" s="261" t="s">
        <v>364</v>
      </c>
      <c r="AU4163" s="261" t="s">
        <v>90</v>
      </c>
      <c r="AV4163" s="13" t="s">
        <v>88</v>
      </c>
      <c r="AW4163" s="13" t="s">
        <v>36</v>
      </c>
      <c r="AX4163" s="13" t="s">
        <v>81</v>
      </c>
      <c r="AY4163" s="261" t="s">
        <v>215</v>
      </c>
    </row>
    <row r="4164" s="14" customFormat="1">
      <c r="A4164" s="14"/>
      <c r="B4164" s="262"/>
      <c r="C4164" s="263"/>
      <c r="D4164" s="233" t="s">
        <v>364</v>
      </c>
      <c r="E4164" s="264" t="s">
        <v>1</v>
      </c>
      <c r="F4164" s="265" t="s">
        <v>3946</v>
      </c>
      <c r="G4164" s="263"/>
      <c r="H4164" s="266">
        <v>56.700000000000003</v>
      </c>
      <c r="I4164" s="267"/>
      <c r="J4164" s="263"/>
      <c r="K4164" s="263"/>
      <c r="L4164" s="268"/>
      <c r="M4164" s="269"/>
      <c r="N4164" s="270"/>
      <c r="O4164" s="270"/>
      <c r="P4164" s="270"/>
      <c r="Q4164" s="270"/>
      <c r="R4164" s="270"/>
      <c r="S4164" s="270"/>
      <c r="T4164" s="271"/>
      <c r="U4164" s="14"/>
      <c r="V4164" s="14"/>
      <c r="W4164" s="14"/>
      <c r="X4164" s="14"/>
      <c r="Y4164" s="14"/>
      <c r="Z4164" s="14"/>
      <c r="AA4164" s="14"/>
      <c r="AB4164" s="14"/>
      <c r="AC4164" s="14"/>
      <c r="AD4164" s="14"/>
      <c r="AE4164" s="14"/>
      <c r="AT4164" s="272" t="s">
        <v>364</v>
      </c>
      <c r="AU4164" s="272" t="s">
        <v>90</v>
      </c>
      <c r="AV4164" s="14" t="s">
        <v>90</v>
      </c>
      <c r="AW4164" s="14" t="s">
        <v>36</v>
      </c>
      <c r="AX4164" s="14" t="s">
        <v>81</v>
      </c>
      <c r="AY4164" s="272" t="s">
        <v>215</v>
      </c>
    </row>
    <row r="4165" s="13" customFormat="1">
      <c r="A4165" s="13"/>
      <c r="B4165" s="252"/>
      <c r="C4165" s="253"/>
      <c r="D4165" s="233" t="s">
        <v>364</v>
      </c>
      <c r="E4165" s="254" t="s">
        <v>1</v>
      </c>
      <c r="F4165" s="255" t="s">
        <v>1546</v>
      </c>
      <c r="G4165" s="253"/>
      <c r="H4165" s="254" t="s">
        <v>1</v>
      </c>
      <c r="I4165" s="256"/>
      <c r="J4165" s="253"/>
      <c r="K4165" s="253"/>
      <c r="L4165" s="257"/>
      <c r="M4165" s="258"/>
      <c r="N4165" s="259"/>
      <c r="O4165" s="259"/>
      <c r="P4165" s="259"/>
      <c r="Q4165" s="259"/>
      <c r="R4165" s="259"/>
      <c r="S4165" s="259"/>
      <c r="T4165" s="260"/>
      <c r="U4165" s="13"/>
      <c r="V4165" s="13"/>
      <c r="W4165" s="13"/>
      <c r="X4165" s="13"/>
      <c r="Y4165" s="13"/>
      <c r="Z4165" s="13"/>
      <c r="AA4165" s="13"/>
      <c r="AB4165" s="13"/>
      <c r="AC4165" s="13"/>
      <c r="AD4165" s="13"/>
      <c r="AE4165" s="13"/>
      <c r="AT4165" s="261" t="s">
        <v>364</v>
      </c>
      <c r="AU4165" s="261" t="s">
        <v>90</v>
      </c>
      <c r="AV4165" s="13" t="s">
        <v>88</v>
      </c>
      <c r="AW4165" s="13" t="s">
        <v>36</v>
      </c>
      <c r="AX4165" s="13" t="s">
        <v>81</v>
      </c>
      <c r="AY4165" s="261" t="s">
        <v>215</v>
      </c>
    </row>
    <row r="4166" s="14" customFormat="1">
      <c r="A4166" s="14"/>
      <c r="B4166" s="262"/>
      <c r="C4166" s="263"/>
      <c r="D4166" s="233" t="s">
        <v>364</v>
      </c>
      <c r="E4166" s="264" t="s">
        <v>1</v>
      </c>
      <c r="F4166" s="265" t="s">
        <v>3941</v>
      </c>
      <c r="G4166" s="263"/>
      <c r="H4166" s="266">
        <v>55.649999999999999</v>
      </c>
      <c r="I4166" s="267"/>
      <c r="J4166" s="263"/>
      <c r="K4166" s="263"/>
      <c r="L4166" s="268"/>
      <c r="M4166" s="269"/>
      <c r="N4166" s="270"/>
      <c r="O4166" s="270"/>
      <c r="P4166" s="270"/>
      <c r="Q4166" s="270"/>
      <c r="R4166" s="270"/>
      <c r="S4166" s="270"/>
      <c r="T4166" s="271"/>
      <c r="U4166" s="14"/>
      <c r="V4166" s="14"/>
      <c r="W4166" s="14"/>
      <c r="X4166" s="14"/>
      <c r="Y4166" s="14"/>
      <c r="Z4166" s="14"/>
      <c r="AA4166" s="14"/>
      <c r="AB4166" s="14"/>
      <c r="AC4166" s="14"/>
      <c r="AD4166" s="14"/>
      <c r="AE4166" s="14"/>
      <c r="AT4166" s="272" t="s">
        <v>364</v>
      </c>
      <c r="AU4166" s="272" t="s">
        <v>90</v>
      </c>
      <c r="AV4166" s="14" t="s">
        <v>90</v>
      </c>
      <c r="AW4166" s="14" t="s">
        <v>36</v>
      </c>
      <c r="AX4166" s="14" t="s">
        <v>81</v>
      </c>
      <c r="AY4166" s="272" t="s">
        <v>215</v>
      </c>
    </row>
    <row r="4167" s="13" customFormat="1">
      <c r="A4167" s="13"/>
      <c r="B4167" s="252"/>
      <c r="C4167" s="253"/>
      <c r="D4167" s="233" t="s">
        <v>364</v>
      </c>
      <c r="E4167" s="254" t="s">
        <v>1</v>
      </c>
      <c r="F4167" s="255" t="s">
        <v>1547</v>
      </c>
      <c r="G4167" s="253"/>
      <c r="H4167" s="254" t="s">
        <v>1</v>
      </c>
      <c r="I4167" s="256"/>
      <c r="J4167" s="253"/>
      <c r="K4167" s="253"/>
      <c r="L4167" s="257"/>
      <c r="M4167" s="258"/>
      <c r="N4167" s="259"/>
      <c r="O4167" s="259"/>
      <c r="P4167" s="259"/>
      <c r="Q4167" s="259"/>
      <c r="R4167" s="259"/>
      <c r="S4167" s="259"/>
      <c r="T4167" s="260"/>
      <c r="U4167" s="13"/>
      <c r="V4167" s="13"/>
      <c r="W4167" s="13"/>
      <c r="X4167" s="13"/>
      <c r="Y4167" s="13"/>
      <c r="Z4167" s="13"/>
      <c r="AA4167" s="13"/>
      <c r="AB4167" s="13"/>
      <c r="AC4167" s="13"/>
      <c r="AD4167" s="13"/>
      <c r="AE4167" s="13"/>
      <c r="AT4167" s="261" t="s">
        <v>364</v>
      </c>
      <c r="AU4167" s="261" t="s">
        <v>90</v>
      </c>
      <c r="AV4167" s="13" t="s">
        <v>88</v>
      </c>
      <c r="AW4167" s="13" t="s">
        <v>36</v>
      </c>
      <c r="AX4167" s="13" t="s">
        <v>81</v>
      </c>
      <c r="AY4167" s="261" t="s">
        <v>215</v>
      </c>
    </row>
    <row r="4168" s="14" customFormat="1">
      <c r="A4168" s="14"/>
      <c r="B4168" s="262"/>
      <c r="C4168" s="263"/>
      <c r="D4168" s="233" t="s">
        <v>364</v>
      </c>
      <c r="E4168" s="264" t="s">
        <v>1</v>
      </c>
      <c r="F4168" s="265" t="s">
        <v>3947</v>
      </c>
      <c r="G4168" s="263"/>
      <c r="H4168" s="266">
        <v>25.550000000000001</v>
      </c>
      <c r="I4168" s="267"/>
      <c r="J4168" s="263"/>
      <c r="K4168" s="263"/>
      <c r="L4168" s="268"/>
      <c r="M4168" s="269"/>
      <c r="N4168" s="270"/>
      <c r="O4168" s="270"/>
      <c r="P4168" s="270"/>
      <c r="Q4168" s="270"/>
      <c r="R4168" s="270"/>
      <c r="S4168" s="270"/>
      <c r="T4168" s="271"/>
      <c r="U4168" s="14"/>
      <c r="V4168" s="14"/>
      <c r="W4168" s="14"/>
      <c r="X4168" s="14"/>
      <c r="Y4168" s="14"/>
      <c r="Z4168" s="14"/>
      <c r="AA4168" s="14"/>
      <c r="AB4168" s="14"/>
      <c r="AC4168" s="14"/>
      <c r="AD4168" s="14"/>
      <c r="AE4168" s="14"/>
      <c r="AT4168" s="272" t="s">
        <v>364</v>
      </c>
      <c r="AU4168" s="272" t="s">
        <v>90</v>
      </c>
      <c r="AV4168" s="14" t="s">
        <v>90</v>
      </c>
      <c r="AW4168" s="14" t="s">
        <v>36</v>
      </c>
      <c r="AX4168" s="14" t="s">
        <v>81</v>
      </c>
      <c r="AY4168" s="272" t="s">
        <v>215</v>
      </c>
    </row>
    <row r="4169" s="16" customFormat="1">
      <c r="A4169" s="16"/>
      <c r="B4169" s="284"/>
      <c r="C4169" s="285"/>
      <c r="D4169" s="233" t="s">
        <v>364</v>
      </c>
      <c r="E4169" s="286" t="s">
        <v>1</v>
      </c>
      <c r="F4169" s="287" t="s">
        <v>403</v>
      </c>
      <c r="G4169" s="285"/>
      <c r="H4169" s="288">
        <v>506.31</v>
      </c>
      <c r="I4169" s="289"/>
      <c r="J4169" s="285"/>
      <c r="K4169" s="285"/>
      <c r="L4169" s="290"/>
      <c r="M4169" s="291"/>
      <c r="N4169" s="292"/>
      <c r="O4169" s="292"/>
      <c r="P4169" s="292"/>
      <c r="Q4169" s="292"/>
      <c r="R4169" s="292"/>
      <c r="S4169" s="292"/>
      <c r="T4169" s="293"/>
      <c r="U4169" s="16"/>
      <c r="V4169" s="16"/>
      <c r="W4169" s="16"/>
      <c r="X4169" s="16"/>
      <c r="Y4169" s="16"/>
      <c r="Z4169" s="16"/>
      <c r="AA4169" s="16"/>
      <c r="AB4169" s="16"/>
      <c r="AC4169" s="16"/>
      <c r="AD4169" s="16"/>
      <c r="AE4169" s="16"/>
      <c r="AT4169" s="294" t="s">
        <v>364</v>
      </c>
      <c r="AU4169" s="294" t="s">
        <v>90</v>
      </c>
      <c r="AV4169" s="16" t="s">
        <v>227</v>
      </c>
      <c r="AW4169" s="16" t="s">
        <v>36</v>
      </c>
      <c r="AX4169" s="16" t="s">
        <v>81</v>
      </c>
      <c r="AY4169" s="294" t="s">
        <v>215</v>
      </c>
    </row>
    <row r="4170" s="14" customFormat="1">
      <c r="A4170" s="14"/>
      <c r="B4170" s="262"/>
      <c r="C4170" s="263"/>
      <c r="D4170" s="233" t="s">
        <v>364</v>
      </c>
      <c r="E4170" s="264" t="s">
        <v>1</v>
      </c>
      <c r="F4170" s="265" t="s">
        <v>3948</v>
      </c>
      <c r="G4170" s="263"/>
      <c r="H4170" s="266">
        <v>554.61000000000001</v>
      </c>
      <c r="I4170" s="267"/>
      <c r="J4170" s="263"/>
      <c r="K4170" s="263"/>
      <c r="L4170" s="268"/>
      <c r="M4170" s="269"/>
      <c r="N4170" s="270"/>
      <c r="O4170" s="270"/>
      <c r="P4170" s="270"/>
      <c r="Q4170" s="270"/>
      <c r="R4170" s="270"/>
      <c r="S4170" s="270"/>
      <c r="T4170" s="271"/>
      <c r="U4170" s="14"/>
      <c r="V4170" s="14"/>
      <c r="W4170" s="14"/>
      <c r="X4170" s="14"/>
      <c r="Y4170" s="14"/>
      <c r="Z4170" s="14"/>
      <c r="AA4170" s="14"/>
      <c r="AB4170" s="14"/>
      <c r="AC4170" s="14"/>
      <c r="AD4170" s="14"/>
      <c r="AE4170" s="14"/>
      <c r="AT4170" s="272" t="s">
        <v>364</v>
      </c>
      <c r="AU4170" s="272" t="s">
        <v>90</v>
      </c>
      <c r="AV4170" s="14" t="s">
        <v>90</v>
      </c>
      <c r="AW4170" s="14" t="s">
        <v>36</v>
      </c>
      <c r="AX4170" s="14" t="s">
        <v>81</v>
      </c>
      <c r="AY4170" s="272" t="s">
        <v>215</v>
      </c>
    </row>
    <row r="4171" s="15" customFormat="1">
      <c r="A4171" s="15"/>
      <c r="B4171" s="273"/>
      <c r="C4171" s="274"/>
      <c r="D4171" s="233" t="s">
        <v>364</v>
      </c>
      <c r="E4171" s="275" t="s">
        <v>1</v>
      </c>
      <c r="F4171" s="276" t="s">
        <v>368</v>
      </c>
      <c r="G4171" s="274"/>
      <c r="H4171" s="277">
        <v>1109.22</v>
      </c>
      <c r="I4171" s="278"/>
      <c r="J4171" s="274"/>
      <c r="K4171" s="274"/>
      <c r="L4171" s="279"/>
      <c r="M4171" s="280"/>
      <c r="N4171" s="281"/>
      <c r="O4171" s="281"/>
      <c r="P4171" s="281"/>
      <c r="Q4171" s="281"/>
      <c r="R4171" s="281"/>
      <c r="S4171" s="281"/>
      <c r="T4171" s="282"/>
      <c r="U4171" s="15"/>
      <c r="V4171" s="15"/>
      <c r="W4171" s="15"/>
      <c r="X4171" s="15"/>
      <c r="Y4171" s="15"/>
      <c r="Z4171" s="15"/>
      <c r="AA4171" s="15"/>
      <c r="AB4171" s="15"/>
      <c r="AC4171" s="15"/>
      <c r="AD4171" s="15"/>
      <c r="AE4171" s="15"/>
      <c r="AT4171" s="283" t="s">
        <v>364</v>
      </c>
      <c r="AU4171" s="283" t="s">
        <v>90</v>
      </c>
      <c r="AV4171" s="15" t="s">
        <v>214</v>
      </c>
      <c r="AW4171" s="15" t="s">
        <v>36</v>
      </c>
      <c r="AX4171" s="15" t="s">
        <v>88</v>
      </c>
      <c r="AY4171" s="283" t="s">
        <v>215</v>
      </c>
    </row>
    <row r="4172" s="2" customFormat="1" ht="33" customHeight="1">
      <c r="A4172" s="39"/>
      <c r="B4172" s="40"/>
      <c r="C4172" s="220" t="s">
        <v>3949</v>
      </c>
      <c r="D4172" s="220" t="s">
        <v>216</v>
      </c>
      <c r="E4172" s="221" t="s">
        <v>3950</v>
      </c>
      <c r="F4172" s="222" t="s">
        <v>3951</v>
      </c>
      <c r="G4172" s="223" t="s">
        <v>523</v>
      </c>
      <c r="H4172" s="224">
        <v>302.39999999999998</v>
      </c>
      <c r="I4172" s="225"/>
      <c r="J4172" s="226">
        <f>ROUND(I4172*H4172,2)</f>
        <v>0</v>
      </c>
      <c r="K4172" s="222" t="s">
        <v>1</v>
      </c>
      <c r="L4172" s="45"/>
      <c r="M4172" s="227" t="s">
        <v>1</v>
      </c>
      <c r="N4172" s="228" t="s">
        <v>46</v>
      </c>
      <c r="O4172" s="92"/>
      <c r="P4172" s="229">
        <f>O4172*H4172</f>
        <v>0</v>
      </c>
      <c r="Q4172" s="229">
        <v>0.00025000000000000001</v>
      </c>
      <c r="R4172" s="229">
        <f>Q4172*H4172</f>
        <v>0.075600000000000001</v>
      </c>
      <c r="S4172" s="229">
        <v>0</v>
      </c>
      <c r="T4172" s="230">
        <f>S4172*H4172</f>
        <v>0</v>
      </c>
      <c r="U4172" s="39"/>
      <c r="V4172" s="39"/>
      <c r="W4172" s="39"/>
      <c r="X4172" s="39"/>
      <c r="Y4172" s="39"/>
      <c r="Z4172" s="39"/>
      <c r="AA4172" s="39"/>
      <c r="AB4172" s="39"/>
      <c r="AC4172" s="39"/>
      <c r="AD4172" s="39"/>
      <c r="AE4172" s="39"/>
      <c r="AR4172" s="231" t="s">
        <v>291</v>
      </c>
      <c r="AT4172" s="231" t="s">
        <v>216</v>
      </c>
      <c r="AU4172" s="231" t="s">
        <v>90</v>
      </c>
      <c r="AY4172" s="18" t="s">
        <v>215</v>
      </c>
      <c r="BE4172" s="232">
        <f>IF(N4172="základní",J4172,0)</f>
        <v>0</v>
      </c>
      <c r="BF4172" s="232">
        <f>IF(N4172="snížená",J4172,0)</f>
        <v>0</v>
      </c>
      <c r="BG4172" s="232">
        <f>IF(N4172="zákl. přenesená",J4172,0)</f>
        <v>0</v>
      </c>
      <c r="BH4172" s="232">
        <f>IF(N4172="sníž. přenesená",J4172,0)</f>
        <v>0</v>
      </c>
      <c r="BI4172" s="232">
        <f>IF(N4172="nulová",J4172,0)</f>
        <v>0</v>
      </c>
      <c r="BJ4172" s="18" t="s">
        <v>88</v>
      </c>
      <c r="BK4172" s="232">
        <f>ROUND(I4172*H4172,2)</f>
        <v>0</v>
      </c>
      <c r="BL4172" s="18" t="s">
        <v>291</v>
      </c>
      <c r="BM4172" s="231" t="s">
        <v>3952</v>
      </c>
    </row>
    <row r="4173" s="13" customFormat="1">
      <c r="A4173" s="13"/>
      <c r="B4173" s="252"/>
      <c r="C4173" s="253"/>
      <c r="D4173" s="233" t="s">
        <v>364</v>
      </c>
      <c r="E4173" s="254" t="s">
        <v>1</v>
      </c>
      <c r="F4173" s="255" t="s">
        <v>822</v>
      </c>
      <c r="G4173" s="253"/>
      <c r="H4173" s="254" t="s">
        <v>1</v>
      </c>
      <c r="I4173" s="256"/>
      <c r="J4173" s="253"/>
      <c r="K4173" s="253"/>
      <c r="L4173" s="257"/>
      <c r="M4173" s="258"/>
      <c r="N4173" s="259"/>
      <c r="O4173" s="259"/>
      <c r="P4173" s="259"/>
      <c r="Q4173" s="259"/>
      <c r="R4173" s="259"/>
      <c r="S4173" s="259"/>
      <c r="T4173" s="260"/>
      <c r="U4173" s="13"/>
      <c r="V4173" s="13"/>
      <c r="W4173" s="13"/>
      <c r="X4173" s="13"/>
      <c r="Y4173" s="13"/>
      <c r="Z4173" s="13"/>
      <c r="AA4173" s="13"/>
      <c r="AB4173" s="13"/>
      <c r="AC4173" s="13"/>
      <c r="AD4173" s="13"/>
      <c r="AE4173" s="13"/>
      <c r="AT4173" s="261" t="s">
        <v>364</v>
      </c>
      <c r="AU4173" s="261" t="s">
        <v>90</v>
      </c>
      <c r="AV4173" s="13" t="s">
        <v>88</v>
      </c>
      <c r="AW4173" s="13" t="s">
        <v>36</v>
      </c>
      <c r="AX4173" s="13" t="s">
        <v>81</v>
      </c>
      <c r="AY4173" s="261" t="s">
        <v>215</v>
      </c>
    </row>
    <row r="4174" s="13" customFormat="1">
      <c r="A4174" s="13"/>
      <c r="B4174" s="252"/>
      <c r="C4174" s="253"/>
      <c r="D4174" s="233" t="s">
        <v>364</v>
      </c>
      <c r="E4174" s="254" t="s">
        <v>1</v>
      </c>
      <c r="F4174" s="255" t="s">
        <v>1137</v>
      </c>
      <c r="G4174" s="253"/>
      <c r="H4174" s="254" t="s">
        <v>1</v>
      </c>
      <c r="I4174" s="256"/>
      <c r="J4174" s="253"/>
      <c r="K4174" s="253"/>
      <c r="L4174" s="257"/>
      <c r="M4174" s="258"/>
      <c r="N4174" s="259"/>
      <c r="O4174" s="259"/>
      <c r="P4174" s="259"/>
      <c r="Q4174" s="259"/>
      <c r="R4174" s="259"/>
      <c r="S4174" s="259"/>
      <c r="T4174" s="260"/>
      <c r="U4174" s="13"/>
      <c r="V4174" s="13"/>
      <c r="W4174" s="13"/>
      <c r="X4174" s="13"/>
      <c r="Y4174" s="13"/>
      <c r="Z4174" s="13"/>
      <c r="AA4174" s="13"/>
      <c r="AB4174" s="13"/>
      <c r="AC4174" s="13"/>
      <c r="AD4174" s="13"/>
      <c r="AE4174" s="13"/>
      <c r="AT4174" s="261" t="s">
        <v>364</v>
      </c>
      <c r="AU4174" s="261" t="s">
        <v>90</v>
      </c>
      <c r="AV4174" s="13" t="s">
        <v>88</v>
      </c>
      <c r="AW4174" s="13" t="s">
        <v>36</v>
      </c>
      <c r="AX4174" s="13" t="s">
        <v>81</v>
      </c>
      <c r="AY4174" s="261" t="s">
        <v>215</v>
      </c>
    </row>
    <row r="4175" s="14" customFormat="1">
      <c r="A4175" s="14"/>
      <c r="B4175" s="262"/>
      <c r="C4175" s="263"/>
      <c r="D4175" s="233" t="s">
        <v>364</v>
      </c>
      <c r="E4175" s="264" t="s">
        <v>1</v>
      </c>
      <c r="F4175" s="265" t="s">
        <v>3953</v>
      </c>
      <c r="G4175" s="263"/>
      <c r="H4175" s="266">
        <v>11.1</v>
      </c>
      <c r="I4175" s="267"/>
      <c r="J4175" s="263"/>
      <c r="K4175" s="263"/>
      <c r="L4175" s="268"/>
      <c r="M4175" s="269"/>
      <c r="N4175" s="270"/>
      <c r="O4175" s="270"/>
      <c r="P4175" s="270"/>
      <c r="Q4175" s="270"/>
      <c r="R4175" s="270"/>
      <c r="S4175" s="270"/>
      <c r="T4175" s="271"/>
      <c r="U4175" s="14"/>
      <c r="V4175" s="14"/>
      <c r="W4175" s="14"/>
      <c r="X4175" s="14"/>
      <c r="Y4175" s="14"/>
      <c r="Z4175" s="14"/>
      <c r="AA4175" s="14"/>
      <c r="AB4175" s="14"/>
      <c r="AC4175" s="14"/>
      <c r="AD4175" s="14"/>
      <c r="AE4175" s="14"/>
      <c r="AT4175" s="272" t="s">
        <v>364</v>
      </c>
      <c r="AU4175" s="272" t="s">
        <v>90</v>
      </c>
      <c r="AV4175" s="14" t="s">
        <v>90</v>
      </c>
      <c r="AW4175" s="14" t="s">
        <v>36</v>
      </c>
      <c r="AX4175" s="14" t="s">
        <v>81</v>
      </c>
      <c r="AY4175" s="272" t="s">
        <v>215</v>
      </c>
    </row>
    <row r="4176" s="13" customFormat="1">
      <c r="A4176" s="13"/>
      <c r="B4176" s="252"/>
      <c r="C4176" s="253"/>
      <c r="D4176" s="233" t="s">
        <v>364</v>
      </c>
      <c r="E4176" s="254" t="s">
        <v>1</v>
      </c>
      <c r="F4176" s="255" t="s">
        <v>1139</v>
      </c>
      <c r="G4176" s="253"/>
      <c r="H4176" s="254" t="s">
        <v>1</v>
      </c>
      <c r="I4176" s="256"/>
      <c r="J4176" s="253"/>
      <c r="K4176" s="253"/>
      <c r="L4176" s="257"/>
      <c r="M4176" s="258"/>
      <c r="N4176" s="259"/>
      <c r="O4176" s="259"/>
      <c r="P4176" s="259"/>
      <c r="Q4176" s="259"/>
      <c r="R4176" s="259"/>
      <c r="S4176" s="259"/>
      <c r="T4176" s="260"/>
      <c r="U4176" s="13"/>
      <c r="V4176" s="13"/>
      <c r="W4176" s="13"/>
      <c r="X4176" s="13"/>
      <c r="Y4176" s="13"/>
      <c r="Z4176" s="13"/>
      <c r="AA4176" s="13"/>
      <c r="AB4176" s="13"/>
      <c r="AC4176" s="13"/>
      <c r="AD4176" s="13"/>
      <c r="AE4176" s="13"/>
      <c r="AT4176" s="261" t="s">
        <v>364</v>
      </c>
      <c r="AU4176" s="261" t="s">
        <v>90</v>
      </c>
      <c r="AV4176" s="13" t="s">
        <v>88</v>
      </c>
      <c r="AW4176" s="13" t="s">
        <v>36</v>
      </c>
      <c r="AX4176" s="13" t="s">
        <v>81</v>
      </c>
      <c r="AY4176" s="261" t="s">
        <v>215</v>
      </c>
    </row>
    <row r="4177" s="14" customFormat="1">
      <c r="A4177" s="14"/>
      <c r="B4177" s="262"/>
      <c r="C4177" s="263"/>
      <c r="D4177" s="233" t="s">
        <v>364</v>
      </c>
      <c r="E4177" s="264" t="s">
        <v>1</v>
      </c>
      <c r="F4177" s="265" t="s">
        <v>3954</v>
      </c>
      <c r="G4177" s="263"/>
      <c r="H4177" s="266">
        <v>11.25</v>
      </c>
      <c r="I4177" s="267"/>
      <c r="J4177" s="263"/>
      <c r="K4177" s="263"/>
      <c r="L4177" s="268"/>
      <c r="M4177" s="269"/>
      <c r="N4177" s="270"/>
      <c r="O4177" s="270"/>
      <c r="P4177" s="270"/>
      <c r="Q4177" s="270"/>
      <c r="R4177" s="270"/>
      <c r="S4177" s="270"/>
      <c r="T4177" s="271"/>
      <c r="U4177" s="14"/>
      <c r="V4177" s="14"/>
      <c r="W4177" s="14"/>
      <c r="X4177" s="14"/>
      <c r="Y4177" s="14"/>
      <c r="Z4177" s="14"/>
      <c r="AA4177" s="14"/>
      <c r="AB4177" s="14"/>
      <c r="AC4177" s="14"/>
      <c r="AD4177" s="14"/>
      <c r="AE4177" s="14"/>
      <c r="AT4177" s="272" t="s">
        <v>364</v>
      </c>
      <c r="AU4177" s="272" t="s">
        <v>90</v>
      </c>
      <c r="AV4177" s="14" t="s">
        <v>90</v>
      </c>
      <c r="AW4177" s="14" t="s">
        <v>36</v>
      </c>
      <c r="AX4177" s="14" t="s">
        <v>81</v>
      </c>
      <c r="AY4177" s="272" t="s">
        <v>215</v>
      </c>
    </row>
    <row r="4178" s="13" customFormat="1">
      <c r="A4178" s="13"/>
      <c r="B4178" s="252"/>
      <c r="C4178" s="253"/>
      <c r="D4178" s="233" t="s">
        <v>364</v>
      </c>
      <c r="E4178" s="254" t="s">
        <v>1</v>
      </c>
      <c r="F4178" s="255" t="s">
        <v>1505</v>
      </c>
      <c r="G4178" s="253"/>
      <c r="H4178" s="254" t="s">
        <v>1</v>
      </c>
      <c r="I4178" s="256"/>
      <c r="J4178" s="253"/>
      <c r="K4178" s="253"/>
      <c r="L4178" s="257"/>
      <c r="M4178" s="258"/>
      <c r="N4178" s="259"/>
      <c r="O4178" s="259"/>
      <c r="P4178" s="259"/>
      <c r="Q4178" s="259"/>
      <c r="R4178" s="259"/>
      <c r="S4178" s="259"/>
      <c r="T4178" s="260"/>
      <c r="U4178" s="13"/>
      <c r="V4178" s="13"/>
      <c r="W4178" s="13"/>
      <c r="X4178" s="13"/>
      <c r="Y4178" s="13"/>
      <c r="Z4178" s="13"/>
      <c r="AA4178" s="13"/>
      <c r="AB4178" s="13"/>
      <c r="AC4178" s="13"/>
      <c r="AD4178" s="13"/>
      <c r="AE4178" s="13"/>
      <c r="AT4178" s="261" t="s">
        <v>364</v>
      </c>
      <c r="AU4178" s="261" t="s">
        <v>90</v>
      </c>
      <c r="AV4178" s="13" t="s">
        <v>88</v>
      </c>
      <c r="AW4178" s="13" t="s">
        <v>36</v>
      </c>
      <c r="AX4178" s="13" t="s">
        <v>81</v>
      </c>
      <c r="AY4178" s="261" t="s">
        <v>215</v>
      </c>
    </row>
    <row r="4179" s="14" customFormat="1">
      <c r="A4179" s="14"/>
      <c r="B4179" s="262"/>
      <c r="C4179" s="263"/>
      <c r="D4179" s="233" t="s">
        <v>364</v>
      </c>
      <c r="E4179" s="264" t="s">
        <v>1</v>
      </c>
      <c r="F4179" s="265" t="s">
        <v>3955</v>
      </c>
      <c r="G4179" s="263"/>
      <c r="H4179" s="266">
        <v>9.3000000000000007</v>
      </c>
      <c r="I4179" s="267"/>
      <c r="J4179" s="263"/>
      <c r="K4179" s="263"/>
      <c r="L4179" s="268"/>
      <c r="M4179" s="269"/>
      <c r="N4179" s="270"/>
      <c r="O4179" s="270"/>
      <c r="P4179" s="270"/>
      <c r="Q4179" s="270"/>
      <c r="R4179" s="270"/>
      <c r="S4179" s="270"/>
      <c r="T4179" s="271"/>
      <c r="U4179" s="14"/>
      <c r="V4179" s="14"/>
      <c r="W4179" s="14"/>
      <c r="X4179" s="14"/>
      <c r="Y4179" s="14"/>
      <c r="Z4179" s="14"/>
      <c r="AA4179" s="14"/>
      <c r="AB4179" s="14"/>
      <c r="AC4179" s="14"/>
      <c r="AD4179" s="14"/>
      <c r="AE4179" s="14"/>
      <c r="AT4179" s="272" t="s">
        <v>364</v>
      </c>
      <c r="AU4179" s="272" t="s">
        <v>90</v>
      </c>
      <c r="AV4179" s="14" t="s">
        <v>90</v>
      </c>
      <c r="AW4179" s="14" t="s">
        <v>36</v>
      </c>
      <c r="AX4179" s="14" t="s">
        <v>81</v>
      </c>
      <c r="AY4179" s="272" t="s">
        <v>215</v>
      </c>
    </row>
    <row r="4180" s="13" customFormat="1">
      <c r="A4180" s="13"/>
      <c r="B4180" s="252"/>
      <c r="C4180" s="253"/>
      <c r="D4180" s="233" t="s">
        <v>364</v>
      </c>
      <c r="E4180" s="254" t="s">
        <v>1</v>
      </c>
      <c r="F4180" s="255" t="s">
        <v>1141</v>
      </c>
      <c r="G4180" s="253"/>
      <c r="H4180" s="254" t="s">
        <v>1</v>
      </c>
      <c r="I4180" s="256"/>
      <c r="J4180" s="253"/>
      <c r="K4180" s="253"/>
      <c r="L4180" s="257"/>
      <c r="M4180" s="258"/>
      <c r="N4180" s="259"/>
      <c r="O4180" s="259"/>
      <c r="P4180" s="259"/>
      <c r="Q4180" s="259"/>
      <c r="R4180" s="259"/>
      <c r="S4180" s="259"/>
      <c r="T4180" s="260"/>
      <c r="U4180" s="13"/>
      <c r="V4180" s="13"/>
      <c r="W4180" s="13"/>
      <c r="X4180" s="13"/>
      <c r="Y4180" s="13"/>
      <c r="Z4180" s="13"/>
      <c r="AA4180" s="13"/>
      <c r="AB4180" s="13"/>
      <c r="AC4180" s="13"/>
      <c r="AD4180" s="13"/>
      <c r="AE4180" s="13"/>
      <c r="AT4180" s="261" t="s">
        <v>364</v>
      </c>
      <c r="AU4180" s="261" t="s">
        <v>90</v>
      </c>
      <c r="AV4180" s="13" t="s">
        <v>88</v>
      </c>
      <c r="AW4180" s="13" t="s">
        <v>36</v>
      </c>
      <c r="AX4180" s="13" t="s">
        <v>81</v>
      </c>
      <c r="AY4180" s="261" t="s">
        <v>215</v>
      </c>
    </row>
    <row r="4181" s="14" customFormat="1">
      <c r="A4181" s="14"/>
      <c r="B4181" s="262"/>
      <c r="C4181" s="263"/>
      <c r="D4181" s="233" t="s">
        <v>364</v>
      </c>
      <c r="E4181" s="264" t="s">
        <v>1</v>
      </c>
      <c r="F4181" s="265" t="s">
        <v>3956</v>
      </c>
      <c r="G4181" s="263"/>
      <c r="H4181" s="266">
        <v>11.25</v>
      </c>
      <c r="I4181" s="267"/>
      <c r="J4181" s="263"/>
      <c r="K4181" s="263"/>
      <c r="L4181" s="268"/>
      <c r="M4181" s="269"/>
      <c r="N4181" s="270"/>
      <c r="O4181" s="270"/>
      <c r="P4181" s="270"/>
      <c r="Q4181" s="270"/>
      <c r="R4181" s="270"/>
      <c r="S4181" s="270"/>
      <c r="T4181" s="271"/>
      <c r="U4181" s="14"/>
      <c r="V4181" s="14"/>
      <c r="W4181" s="14"/>
      <c r="X4181" s="14"/>
      <c r="Y4181" s="14"/>
      <c r="Z4181" s="14"/>
      <c r="AA4181" s="14"/>
      <c r="AB4181" s="14"/>
      <c r="AC4181" s="14"/>
      <c r="AD4181" s="14"/>
      <c r="AE4181" s="14"/>
      <c r="AT4181" s="272" t="s">
        <v>364</v>
      </c>
      <c r="AU4181" s="272" t="s">
        <v>90</v>
      </c>
      <c r="AV4181" s="14" t="s">
        <v>90</v>
      </c>
      <c r="AW4181" s="14" t="s">
        <v>36</v>
      </c>
      <c r="AX4181" s="14" t="s">
        <v>81</v>
      </c>
      <c r="AY4181" s="272" t="s">
        <v>215</v>
      </c>
    </row>
    <row r="4182" s="13" customFormat="1">
      <c r="A4182" s="13"/>
      <c r="B4182" s="252"/>
      <c r="C4182" s="253"/>
      <c r="D4182" s="233" t="s">
        <v>364</v>
      </c>
      <c r="E4182" s="254" t="s">
        <v>1</v>
      </c>
      <c r="F4182" s="255" t="s">
        <v>1143</v>
      </c>
      <c r="G4182" s="253"/>
      <c r="H4182" s="254" t="s">
        <v>1</v>
      </c>
      <c r="I4182" s="256"/>
      <c r="J4182" s="253"/>
      <c r="K4182" s="253"/>
      <c r="L4182" s="257"/>
      <c r="M4182" s="258"/>
      <c r="N4182" s="259"/>
      <c r="O4182" s="259"/>
      <c r="P4182" s="259"/>
      <c r="Q4182" s="259"/>
      <c r="R4182" s="259"/>
      <c r="S4182" s="259"/>
      <c r="T4182" s="260"/>
      <c r="U4182" s="13"/>
      <c r="V4182" s="13"/>
      <c r="W4182" s="13"/>
      <c r="X4182" s="13"/>
      <c r="Y4182" s="13"/>
      <c r="Z4182" s="13"/>
      <c r="AA4182" s="13"/>
      <c r="AB4182" s="13"/>
      <c r="AC4182" s="13"/>
      <c r="AD4182" s="13"/>
      <c r="AE4182" s="13"/>
      <c r="AT4182" s="261" t="s">
        <v>364</v>
      </c>
      <c r="AU4182" s="261" t="s">
        <v>90</v>
      </c>
      <c r="AV4182" s="13" t="s">
        <v>88</v>
      </c>
      <c r="AW4182" s="13" t="s">
        <v>36</v>
      </c>
      <c r="AX4182" s="13" t="s">
        <v>81</v>
      </c>
      <c r="AY4182" s="261" t="s">
        <v>215</v>
      </c>
    </row>
    <row r="4183" s="14" customFormat="1">
      <c r="A4183" s="14"/>
      <c r="B4183" s="262"/>
      <c r="C4183" s="263"/>
      <c r="D4183" s="233" t="s">
        <v>364</v>
      </c>
      <c r="E4183" s="264" t="s">
        <v>1</v>
      </c>
      <c r="F4183" s="265" t="s">
        <v>3957</v>
      </c>
      <c r="G4183" s="263"/>
      <c r="H4183" s="266">
        <v>11.4</v>
      </c>
      <c r="I4183" s="267"/>
      <c r="J4183" s="263"/>
      <c r="K4183" s="263"/>
      <c r="L4183" s="268"/>
      <c r="M4183" s="269"/>
      <c r="N4183" s="270"/>
      <c r="O4183" s="270"/>
      <c r="P4183" s="270"/>
      <c r="Q4183" s="270"/>
      <c r="R4183" s="270"/>
      <c r="S4183" s="270"/>
      <c r="T4183" s="271"/>
      <c r="U4183" s="14"/>
      <c r="V4183" s="14"/>
      <c r="W4183" s="14"/>
      <c r="X4183" s="14"/>
      <c r="Y4183" s="14"/>
      <c r="Z4183" s="14"/>
      <c r="AA4183" s="14"/>
      <c r="AB4183" s="14"/>
      <c r="AC4183" s="14"/>
      <c r="AD4183" s="14"/>
      <c r="AE4183" s="14"/>
      <c r="AT4183" s="272" t="s">
        <v>364</v>
      </c>
      <c r="AU4183" s="272" t="s">
        <v>90</v>
      </c>
      <c r="AV4183" s="14" t="s">
        <v>90</v>
      </c>
      <c r="AW4183" s="14" t="s">
        <v>36</v>
      </c>
      <c r="AX4183" s="14" t="s">
        <v>81</v>
      </c>
      <c r="AY4183" s="272" t="s">
        <v>215</v>
      </c>
    </row>
    <row r="4184" s="13" customFormat="1">
      <c r="A4184" s="13"/>
      <c r="B4184" s="252"/>
      <c r="C4184" s="253"/>
      <c r="D4184" s="233" t="s">
        <v>364</v>
      </c>
      <c r="E4184" s="254" t="s">
        <v>1</v>
      </c>
      <c r="F4184" s="255" t="s">
        <v>1510</v>
      </c>
      <c r="G4184" s="253"/>
      <c r="H4184" s="254" t="s">
        <v>1</v>
      </c>
      <c r="I4184" s="256"/>
      <c r="J4184" s="253"/>
      <c r="K4184" s="253"/>
      <c r="L4184" s="257"/>
      <c r="M4184" s="258"/>
      <c r="N4184" s="259"/>
      <c r="O4184" s="259"/>
      <c r="P4184" s="259"/>
      <c r="Q4184" s="259"/>
      <c r="R4184" s="259"/>
      <c r="S4184" s="259"/>
      <c r="T4184" s="260"/>
      <c r="U4184" s="13"/>
      <c r="V4184" s="13"/>
      <c r="W4184" s="13"/>
      <c r="X4184" s="13"/>
      <c r="Y4184" s="13"/>
      <c r="Z4184" s="13"/>
      <c r="AA4184" s="13"/>
      <c r="AB4184" s="13"/>
      <c r="AC4184" s="13"/>
      <c r="AD4184" s="13"/>
      <c r="AE4184" s="13"/>
      <c r="AT4184" s="261" t="s">
        <v>364</v>
      </c>
      <c r="AU4184" s="261" t="s">
        <v>90</v>
      </c>
      <c r="AV4184" s="13" t="s">
        <v>88</v>
      </c>
      <c r="AW4184" s="13" t="s">
        <v>36</v>
      </c>
      <c r="AX4184" s="13" t="s">
        <v>81</v>
      </c>
      <c r="AY4184" s="261" t="s">
        <v>215</v>
      </c>
    </row>
    <row r="4185" s="14" customFormat="1">
      <c r="A4185" s="14"/>
      <c r="B4185" s="262"/>
      <c r="C4185" s="263"/>
      <c r="D4185" s="233" t="s">
        <v>364</v>
      </c>
      <c r="E4185" s="264" t="s">
        <v>1</v>
      </c>
      <c r="F4185" s="265" t="s">
        <v>3958</v>
      </c>
      <c r="G4185" s="263"/>
      <c r="H4185" s="266">
        <v>9.4499999999999993</v>
      </c>
      <c r="I4185" s="267"/>
      <c r="J4185" s="263"/>
      <c r="K4185" s="263"/>
      <c r="L4185" s="268"/>
      <c r="M4185" s="269"/>
      <c r="N4185" s="270"/>
      <c r="O4185" s="270"/>
      <c r="P4185" s="270"/>
      <c r="Q4185" s="270"/>
      <c r="R4185" s="270"/>
      <c r="S4185" s="270"/>
      <c r="T4185" s="271"/>
      <c r="U4185" s="14"/>
      <c r="V4185" s="14"/>
      <c r="W4185" s="14"/>
      <c r="X4185" s="14"/>
      <c r="Y4185" s="14"/>
      <c r="Z4185" s="14"/>
      <c r="AA4185" s="14"/>
      <c r="AB4185" s="14"/>
      <c r="AC4185" s="14"/>
      <c r="AD4185" s="14"/>
      <c r="AE4185" s="14"/>
      <c r="AT4185" s="272" t="s">
        <v>364</v>
      </c>
      <c r="AU4185" s="272" t="s">
        <v>90</v>
      </c>
      <c r="AV4185" s="14" t="s">
        <v>90</v>
      </c>
      <c r="AW4185" s="14" t="s">
        <v>36</v>
      </c>
      <c r="AX4185" s="14" t="s">
        <v>81</v>
      </c>
      <c r="AY4185" s="272" t="s">
        <v>215</v>
      </c>
    </row>
    <row r="4186" s="16" customFormat="1">
      <c r="A4186" s="16"/>
      <c r="B4186" s="284"/>
      <c r="C4186" s="285"/>
      <c r="D4186" s="233" t="s">
        <v>364</v>
      </c>
      <c r="E4186" s="286" t="s">
        <v>1</v>
      </c>
      <c r="F4186" s="287" t="s">
        <v>403</v>
      </c>
      <c r="G4186" s="285"/>
      <c r="H4186" s="288">
        <v>63.75</v>
      </c>
      <c r="I4186" s="289"/>
      <c r="J4186" s="285"/>
      <c r="K4186" s="285"/>
      <c r="L4186" s="290"/>
      <c r="M4186" s="291"/>
      <c r="N4186" s="292"/>
      <c r="O4186" s="292"/>
      <c r="P4186" s="292"/>
      <c r="Q4186" s="292"/>
      <c r="R4186" s="292"/>
      <c r="S4186" s="292"/>
      <c r="T4186" s="293"/>
      <c r="U4186" s="16"/>
      <c r="V4186" s="16"/>
      <c r="W4186" s="16"/>
      <c r="X4186" s="16"/>
      <c r="Y4186" s="16"/>
      <c r="Z4186" s="16"/>
      <c r="AA4186" s="16"/>
      <c r="AB4186" s="16"/>
      <c r="AC4186" s="16"/>
      <c r="AD4186" s="16"/>
      <c r="AE4186" s="16"/>
      <c r="AT4186" s="294" t="s">
        <v>364</v>
      </c>
      <c r="AU4186" s="294" t="s">
        <v>90</v>
      </c>
      <c r="AV4186" s="16" t="s">
        <v>227</v>
      </c>
      <c r="AW4186" s="16" t="s">
        <v>36</v>
      </c>
      <c r="AX4186" s="16" t="s">
        <v>81</v>
      </c>
      <c r="AY4186" s="294" t="s">
        <v>215</v>
      </c>
    </row>
    <row r="4187" s="13" customFormat="1">
      <c r="A4187" s="13"/>
      <c r="B4187" s="252"/>
      <c r="C4187" s="253"/>
      <c r="D4187" s="233" t="s">
        <v>364</v>
      </c>
      <c r="E4187" s="254" t="s">
        <v>1</v>
      </c>
      <c r="F4187" s="255" t="s">
        <v>853</v>
      </c>
      <c r="G4187" s="253"/>
      <c r="H4187" s="254" t="s">
        <v>1</v>
      </c>
      <c r="I4187" s="256"/>
      <c r="J4187" s="253"/>
      <c r="K4187" s="253"/>
      <c r="L4187" s="257"/>
      <c r="M4187" s="258"/>
      <c r="N4187" s="259"/>
      <c r="O4187" s="259"/>
      <c r="P4187" s="259"/>
      <c r="Q4187" s="259"/>
      <c r="R4187" s="259"/>
      <c r="S4187" s="259"/>
      <c r="T4187" s="260"/>
      <c r="U4187" s="13"/>
      <c r="V4187" s="13"/>
      <c r="W4187" s="13"/>
      <c r="X4187" s="13"/>
      <c r="Y4187" s="13"/>
      <c r="Z4187" s="13"/>
      <c r="AA4187" s="13"/>
      <c r="AB4187" s="13"/>
      <c r="AC4187" s="13"/>
      <c r="AD4187" s="13"/>
      <c r="AE4187" s="13"/>
      <c r="AT4187" s="261" t="s">
        <v>364</v>
      </c>
      <c r="AU4187" s="261" t="s">
        <v>90</v>
      </c>
      <c r="AV4187" s="13" t="s">
        <v>88</v>
      </c>
      <c r="AW4187" s="13" t="s">
        <v>36</v>
      </c>
      <c r="AX4187" s="13" t="s">
        <v>81</v>
      </c>
      <c r="AY4187" s="261" t="s">
        <v>215</v>
      </c>
    </row>
    <row r="4188" s="13" customFormat="1">
      <c r="A4188" s="13"/>
      <c r="B4188" s="252"/>
      <c r="C4188" s="253"/>
      <c r="D4188" s="233" t="s">
        <v>364</v>
      </c>
      <c r="E4188" s="254" t="s">
        <v>1</v>
      </c>
      <c r="F4188" s="255" t="s">
        <v>1144</v>
      </c>
      <c r="G4188" s="253"/>
      <c r="H4188" s="254" t="s">
        <v>1</v>
      </c>
      <c r="I4188" s="256"/>
      <c r="J4188" s="253"/>
      <c r="K4188" s="253"/>
      <c r="L4188" s="257"/>
      <c r="M4188" s="258"/>
      <c r="N4188" s="259"/>
      <c r="O4188" s="259"/>
      <c r="P4188" s="259"/>
      <c r="Q4188" s="259"/>
      <c r="R4188" s="259"/>
      <c r="S4188" s="259"/>
      <c r="T4188" s="260"/>
      <c r="U4188" s="13"/>
      <c r="V4188" s="13"/>
      <c r="W4188" s="13"/>
      <c r="X4188" s="13"/>
      <c r="Y4188" s="13"/>
      <c r="Z4188" s="13"/>
      <c r="AA4188" s="13"/>
      <c r="AB4188" s="13"/>
      <c r="AC4188" s="13"/>
      <c r="AD4188" s="13"/>
      <c r="AE4188" s="13"/>
      <c r="AT4188" s="261" t="s">
        <v>364</v>
      </c>
      <c r="AU4188" s="261" t="s">
        <v>90</v>
      </c>
      <c r="AV4188" s="13" t="s">
        <v>88</v>
      </c>
      <c r="AW4188" s="13" t="s">
        <v>36</v>
      </c>
      <c r="AX4188" s="13" t="s">
        <v>81</v>
      </c>
      <c r="AY4188" s="261" t="s">
        <v>215</v>
      </c>
    </row>
    <row r="4189" s="14" customFormat="1">
      <c r="A4189" s="14"/>
      <c r="B4189" s="262"/>
      <c r="C4189" s="263"/>
      <c r="D4189" s="233" t="s">
        <v>364</v>
      </c>
      <c r="E4189" s="264" t="s">
        <v>1</v>
      </c>
      <c r="F4189" s="265" t="s">
        <v>3959</v>
      </c>
      <c r="G4189" s="263"/>
      <c r="H4189" s="266">
        <v>15.75</v>
      </c>
      <c r="I4189" s="267"/>
      <c r="J4189" s="263"/>
      <c r="K4189" s="263"/>
      <c r="L4189" s="268"/>
      <c r="M4189" s="269"/>
      <c r="N4189" s="270"/>
      <c r="O4189" s="270"/>
      <c r="P4189" s="270"/>
      <c r="Q4189" s="270"/>
      <c r="R4189" s="270"/>
      <c r="S4189" s="270"/>
      <c r="T4189" s="271"/>
      <c r="U4189" s="14"/>
      <c r="V4189" s="14"/>
      <c r="W4189" s="14"/>
      <c r="X4189" s="14"/>
      <c r="Y4189" s="14"/>
      <c r="Z4189" s="14"/>
      <c r="AA4189" s="14"/>
      <c r="AB4189" s="14"/>
      <c r="AC4189" s="14"/>
      <c r="AD4189" s="14"/>
      <c r="AE4189" s="14"/>
      <c r="AT4189" s="272" t="s">
        <v>364</v>
      </c>
      <c r="AU4189" s="272" t="s">
        <v>90</v>
      </c>
      <c r="AV4189" s="14" t="s">
        <v>90</v>
      </c>
      <c r="AW4189" s="14" t="s">
        <v>36</v>
      </c>
      <c r="AX4189" s="14" t="s">
        <v>81</v>
      </c>
      <c r="AY4189" s="272" t="s">
        <v>215</v>
      </c>
    </row>
    <row r="4190" s="13" customFormat="1">
      <c r="A4190" s="13"/>
      <c r="B4190" s="252"/>
      <c r="C4190" s="253"/>
      <c r="D4190" s="233" t="s">
        <v>364</v>
      </c>
      <c r="E4190" s="254" t="s">
        <v>1</v>
      </c>
      <c r="F4190" s="255" t="s">
        <v>1529</v>
      </c>
      <c r="G4190" s="253"/>
      <c r="H4190" s="254" t="s">
        <v>1</v>
      </c>
      <c r="I4190" s="256"/>
      <c r="J4190" s="253"/>
      <c r="K4190" s="253"/>
      <c r="L4190" s="257"/>
      <c r="M4190" s="258"/>
      <c r="N4190" s="259"/>
      <c r="O4190" s="259"/>
      <c r="P4190" s="259"/>
      <c r="Q4190" s="259"/>
      <c r="R4190" s="259"/>
      <c r="S4190" s="259"/>
      <c r="T4190" s="260"/>
      <c r="U4190" s="13"/>
      <c r="V4190" s="13"/>
      <c r="W4190" s="13"/>
      <c r="X4190" s="13"/>
      <c r="Y4190" s="13"/>
      <c r="Z4190" s="13"/>
      <c r="AA4190" s="13"/>
      <c r="AB4190" s="13"/>
      <c r="AC4190" s="13"/>
      <c r="AD4190" s="13"/>
      <c r="AE4190" s="13"/>
      <c r="AT4190" s="261" t="s">
        <v>364</v>
      </c>
      <c r="AU4190" s="261" t="s">
        <v>90</v>
      </c>
      <c r="AV4190" s="13" t="s">
        <v>88</v>
      </c>
      <c r="AW4190" s="13" t="s">
        <v>36</v>
      </c>
      <c r="AX4190" s="13" t="s">
        <v>81</v>
      </c>
      <c r="AY4190" s="261" t="s">
        <v>215</v>
      </c>
    </row>
    <row r="4191" s="14" customFormat="1">
      <c r="A4191" s="14"/>
      <c r="B4191" s="262"/>
      <c r="C4191" s="263"/>
      <c r="D4191" s="233" t="s">
        <v>364</v>
      </c>
      <c r="E4191" s="264" t="s">
        <v>1</v>
      </c>
      <c r="F4191" s="265" t="s">
        <v>3960</v>
      </c>
      <c r="G4191" s="263"/>
      <c r="H4191" s="266">
        <v>10.35</v>
      </c>
      <c r="I4191" s="267"/>
      <c r="J4191" s="263"/>
      <c r="K4191" s="263"/>
      <c r="L4191" s="268"/>
      <c r="M4191" s="269"/>
      <c r="N4191" s="270"/>
      <c r="O4191" s="270"/>
      <c r="P4191" s="270"/>
      <c r="Q4191" s="270"/>
      <c r="R4191" s="270"/>
      <c r="S4191" s="270"/>
      <c r="T4191" s="271"/>
      <c r="U4191" s="14"/>
      <c r="V4191" s="14"/>
      <c r="W4191" s="14"/>
      <c r="X4191" s="14"/>
      <c r="Y4191" s="14"/>
      <c r="Z4191" s="14"/>
      <c r="AA4191" s="14"/>
      <c r="AB4191" s="14"/>
      <c r="AC4191" s="14"/>
      <c r="AD4191" s="14"/>
      <c r="AE4191" s="14"/>
      <c r="AT4191" s="272" t="s">
        <v>364</v>
      </c>
      <c r="AU4191" s="272" t="s">
        <v>90</v>
      </c>
      <c r="AV4191" s="14" t="s">
        <v>90</v>
      </c>
      <c r="AW4191" s="14" t="s">
        <v>36</v>
      </c>
      <c r="AX4191" s="14" t="s">
        <v>81</v>
      </c>
      <c r="AY4191" s="272" t="s">
        <v>215</v>
      </c>
    </row>
    <row r="4192" s="13" customFormat="1">
      <c r="A4192" s="13"/>
      <c r="B4192" s="252"/>
      <c r="C4192" s="253"/>
      <c r="D4192" s="233" t="s">
        <v>364</v>
      </c>
      <c r="E4192" s="254" t="s">
        <v>1</v>
      </c>
      <c r="F4192" s="255" t="s">
        <v>1531</v>
      </c>
      <c r="G4192" s="253"/>
      <c r="H4192" s="254" t="s">
        <v>1</v>
      </c>
      <c r="I4192" s="256"/>
      <c r="J4192" s="253"/>
      <c r="K4192" s="253"/>
      <c r="L4192" s="257"/>
      <c r="M4192" s="258"/>
      <c r="N4192" s="259"/>
      <c r="O4192" s="259"/>
      <c r="P4192" s="259"/>
      <c r="Q4192" s="259"/>
      <c r="R4192" s="259"/>
      <c r="S4192" s="259"/>
      <c r="T4192" s="260"/>
      <c r="U4192" s="13"/>
      <c r="V4192" s="13"/>
      <c r="W4192" s="13"/>
      <c r="X4192" s="13"/>
      <c r="Y4192" s="13"/>
      <c r="Z4192" s="13"/>
      <c r="AA4192" s="13"/>
      <c r="AB4192" s="13"/>
      <c r="AC4192" s="13"/>
      <c r="AD4192" s="13"/>
      <c r="AE4192" s="13"/>
      <c r="AT4192" s="261" t="s">
        <v>364</v>
      </c>
      <c r="AU4192" s="261" t="s">
        <v>90</v>
      </c>
      <c r="AV4192" s="13" t="s">
        <v>88</v>
      </c>
      <c r="AW4192" s="13" t="s">
        <v>36</v>
      </c>
      <c r="AX4192" s="13" t="s">
        <v>81</v>
      </c>
      <c r="AY4192" s="261" t="s">
        <v>215</v>
      </c>
    </row>
    <row r="4193" s="14" customFormat="1">
      <c r="A4193" s="14"/>
      <c r="B4193" s="262"/>
      <c r="C4193" s="263"/>
      <c r="D4193" s="233" t="s">
        <v>364</v>
      </c>
      <c r="E4193" s="264" t="s">
        <v>1</v>
      </c>
      <c r="F4193" s="265" t="s">
        <v>3961</v>
      </c>
      <c r="G4193" s="263"/>
      <c r="H4193" s="266">
        <v>8.0999999999999996</v>
      </c>
      <c r="I4193" s="267"/>
      <c r="J4193" s="263"/>
      <c r="K4193" s="263"/>
      <c r="L4193" s="268"/>
      <c r="M4193" s="269"/>
      <c r="N4193" s="270"/>
      <c r="O4193" s="270"/>
      <c r="P4193" s="270"/>
      <c r="Q4193" s="270"/>
      <c r="R4193" s="270"/>
      <c r="S4193" s="270"/>
      <c r="T4193" s="271"/>
      <c r="U4193" s="14"/>
      <c r="V4193" s="14"/>
      <c r="W4193" s="14"/>
      <c r="X4193" s="14"/>
      <c r="Y4193" s="14"/>
      <c r="Z4193" s="14"/>
      <c r="AA4193" s="14"/>
      <c r="AB4193" s="14"/>
      <c r="AC4193" s="14"/>
      <c r="AD4193" s="14"/>
      <c r="AE4193" s="14"/>
      <c r="AT4193" s="272" t="s">
        <v>364</v>
      </c>
      <c r="AU4193" s="272" t="s">
        <v>90</v>
      </c>
      <c r="AV4193" s="14" t="s">
        <v>90</v>
      </c>
      <c r="AW4193" s="14" t="s">
        <v>36</v>
      </c>
      <c r="AX4193" s="14" t="s">
        <v>81</v>
      </c>
      <c r="AY4193" s="272" t="s">
        <v>215</v>
      </c>
    </row>
    <row r="4194" s="13" customFormat="1">
      <c r="A4194" s="13"/>
      <c r="B4194" s="252"/>
      <c r="C4194" s="253"/>
      <c r="D4194" s="233" t="s">
        <v>364</v>
      </c>
      <c r="E4194" s="254" t="s">
        <v>1</v>
      </c>
      <c r="F4194" s="255" t="s">
        <v>1534</v>
      </c>
      <c r="G4194" s="253"/>
      <c r="H4194" s="254" t="s">
        <v>1</v>
      </c>
      <c r="I4194" s="256"/>
      <c r="J4194" s="253"/>
      <c r="K4194" s="253"/>
      <c r="L4194" s="257"/>
      <c r="M4194" s="258"/>
      <c r="N4194" s="259"/>
      <c r="O4194" s="259"/>
      <c r="P4194" s="259"/>
      <c r="Q4194" s="259"/>
      <c r="R4194" s="259"/>
      <c r="S4194" s="259"/>
      <c r="T4194" s="260"/>
      <c r="U4194" s="13"/>
      <c r="V4194" s="13"/>
      <c r="W4194" s="13"/>
      <c r="X4194" s="13"/>
      <c r="Y4194" s="13"/>
      <c r="Z4194" s="13"/>
      <c r="AA4194" s="13"/>
      <c r="AB4194" s="13"/>
      <c r="AC4194" s="13"/>
      <c r="AD4194" s="13"/>
      <c r="AE4194" s="13"/>
      <c r="AT4194" s="261" t="s">
        <v>364</v>
      </c>
      <c r="AU4194" s="261" t="s">
        <v>90</v>
      </c>
      <c r="AV4194" s="13" t="s">
        <v>88</v>
      </c>
      <c r="AW4194" s="13" t="s">
        <v>36</v>
      </c>
      <c r="AX4194" s="13" t="s">
        <v>81</v>
      </c>
      <c r="AY4194" s="261" t="s">
        <v>215</v>
      </c>
    </row>
    <row r="4195" s="14" customFormat="1">
      <c r="A4195" s="14"/>
      <c r="B4195" s="262"/>
      <c r="C4195" s="263"/>
      <c r="D4195" s="233" t="s">
        <v>364</v>
      </c>
      <c r="E4195" s="264" t="s">
        <v>1</v>
      </c>
      <c r="F4195" s="265" t="s">
        <v>3961</v>
      </c>
      <c r="G4195" s="263"/>
      <c r="H4195" s="266">
        <v>8.0999999999999996</v>
      </c>
      <c r="I4195" s="267"/>
      <c r="J4195" s="263"/>
      <c r="K4195" s="263"/>
      <c r="L4195" s="268"/>
      <c r="M4195" s="269"/>
      <c r="N4195" s="270"/>
      <c r="O4195" s="270"/>
      <c r="P4195" s="270"/>
      <c r="Q4195" s="270"/>
      <c r="R4195" s="270"/>
      <c r="S4195" s="270"/>
      <c r="T4195" s="271"/>
      <c r="U4195" s="14"/>
      <c r="V4195" s="14"/>
      <c r="W4195" s="14"/>
      <c r="X4195" s="14"/>
      <c r="Y4195" s="14"/>
      <c r="Z4195" s="14"/>
      <c r="AA4195" s="14"/>
      <c r="AB4195" s="14"/>
      <c r="AC4195" s="14"/>
      <c r="AD4195" s="14"/>
      <c r="AE4195" s="14"/>
      <c r="AT4195" s="272" t="s">
        <v>364</v>
      </c>
      <c r="AU4195" s="272" t="s">
        <v>90</v>
      </c>
      <c r="AV4195" s="14" t="s">
        <v>90</v>
      </c>
      <c r="AW4195" s="14" t="s">
        <v>36</v>
      </c>
      <c r="AX4195" s="14" t="s">
        <v>81</v>
      </c>
      <c r="AY4195" s="272" t="s">
        <v>215</v>
      </c>
    </row>
    <row r="4196" s="13" customFormat="1">
      <c r="A4196" s="13"/>
      <c r="B4196" s="252"/>
      <c r="C4196" s="253"/>
      <c r="D4196" s="233" t="s">
        <v>364</v>
      </c>
      <c r="E4196" s="254" t="s">
        <v>1</v>
      </c>
      <c r="F4196" s="255" t="s">
        <v>1535</v>
      </c>
      <c r="G4196" s="253"/>
      <c r="H4196" s="254" t="s">
        <v>1</v>
      </c>
      <c r="I4196" s="256"/>
      <c r="J4196" s="253"/>
      <c r="K4196" s="253"/>
      <c r="L4196" s="257"/>
      <c r="M4196" s="258"/>
      <c r="N4196" s="259"/>
      <c r="O4196" s="259"/>
      <c r="P4196" s="259"/>
      <c r="Q4196" s="259"/>
      <c r="R4196" s="259"/>
      <c r="S4196" s="259"/>
      <c r="T4196" s="260"/>
      <c r="U4196" s="13"/>
      <c r="V4196" s="13"/>
      <c r="W4196" s="13"/>
      <c r="X4196" s="13"/>
      <c r="Y4196" s="13"/>
      <c r="Z4196" s="13"/>
      <c r="AA4196" s="13"/>
      <c r="AB4196" s="13"/>
      <c r="AC4196" s="13"/>
      <c r="AD4196" s="13"/>
      <c r="AE4196" s="13"/>
      <c r="AT4196" s="261" t="s">
        <v>364</v>
      </c>
      <c r="AU4196" s="261" t="s">
        <v>90</v>
      </c>
      <c r="AV4196" s="13" t="s">
        <v>88</v>
      </c>
      <c r="AW4196" s="13" t="s">
        <v>36</v>
      </c>
      <c r="AX4196" s="13" t="s">
        <v>81</v>
      </c>
      <c r="AY4196" s="261" t="s">
        <v>215</v>
      </c>
    </row>
    <row r="4197" s="14" customFormat="1">
      <c r="A4197" s="14"/>
      <c r="B4197" s="262"/>
      <c r="C4197" s="263"/>
      <c r="D4197" s="233" t="s">
        <v>364</v>
      </c>
      <c r="E4197" s="264" t="s">
        <v>1</v>
      </c>
      <c r="F4197" s="265" t="s">
        <v>3962</v>
      </c>
      <c r="G4197" s="263"/>
      <c r="H4197" s="266">
        <v>14.4</v>
      </c>
      <c r="I4197" s="267"/>
      <c r="J4197" s="263"/>
      <c r="K4197" s="263"/>
      <c r="L4197" s="268"/>
      <c r="M4197" s="269"/>
      <c r="N4197" s="270"/>
      <c r="O4197" s="270"/>
      <c r="P4197" s="270"/>
      <c r="Q4197" s="270"/>
      <c r="R4197" s="270"/>
      <c r="S4197" s="270"/>
      <c r="T4197" s="271"/>
      <c r="U4197" s="14"/>
      <c r="V4197" s="14"/>
      <c r="W4197" s="14"/>
      <c r="X4197" s="14"/>
      <c r="Y4197" s="14"/>
      <c r="Z4197" s="14"/>
      <c r="AA4197" s="14"/>
      <c r="AB4197" s="14"/>
      <c r="AC4197" s="14"/>
      <c r="AD4197" s="14"/>
      <c r="AE4197" s="14"/>
      <c r="AT4197" s="272" t="s">
        <v>364</v>
      </c>
      <c r="AU4197" s="272" t="s">
        <v>90</v>
      </c>
      <c r="AV4197" s="14" t="s">
        <v>90</v>
      </c>
      <c r="AW4197" s="14" t="s">
        <v>36</v>
      </c>
      <c r="AX4197" s="14" t="s">
        <v>81</v>
      </c>
      <c r="AY4197" s="272" t="s">
        <v>215</v>
      </c>
    </row>
    <row r="4198" s="13" customFormat="1">
      <c r="A4198" s="13"/>
      <c r="B4198" s="252"/>
      <c r="C4198" s="253"/>
      <c r="D4198" s="233" t="s">
        <v>364</v>
      </c>
      <c r="E4198" s="254" t="s">
        <v>1</v>
      </c>
      <c r="F4198" s="255" t="s">
        <v>1148</v>
      </c>
      <c r="G4198" s="253"/>
      <c r="H4198" s="254" t="s">
        <v>1</v>
      </c>
      <c r="I4198" s="256"/>
      <c r="J4198" s="253"/>
      <c r="K4198" s="253"/>
      <c r="L4198" s="257"/>
      <c r="M4198" s="258"/>
      <c r="N4198" s="259"/>
      <c r="O4198" s="259"/>
      <c r="P4198" s="259"/>
      <c r="Q4198" s="259"/>
      <c r="R4198" s="259"/>
      <c r="S4198" s="259"/>
      <c r="T4198" s="260"/>
      <c r="U4198" s="13"/>
      <c r="V4198" s="13"/>
      <c r="W4198" s="13"/>
      <c r="X4198" s="13"/>
      <c r="Y4198" s="13"/>
      <c r="Z4198" s="13"/>
      <c r="AA4198" s="13"/>
      <c r="AB4198" s="13"/>
      <c r="AC4198" s="13"/>
      <c r="AD4198" s="13"/>
      <c r="AE4198" s="13"/>
      <c r="AT4198" s="261" t="s">
        <v>364</v>
      </c>
      <c r="AU4198" s="261" t="s">
        <v>90</v>
      </c>
      <c r="AV4198" s="13" t="s">
        <v>88</v>
      </c>
      <c r="AW4198" s="13" t="s">
        <v>36</v>
      </c>
      <c r="AX4198" s="13" t="s">
        <v>81</v>
      </c>
      <c r="AY4198" s="261" t="s">
        <v>215</v>
      </c>
    </row>
    <row r="4199" s="14" customFormat="1">
      <c r="A4199" s="14"/>
      <c r="B4199" s="262"/>
      <c r="C4199" s="263"/>
      <c r="D4199" s="233" t="s">
        <v>364</v>
      </c>
      <c r="E4199" s="264" t="s">
        <v>1</v>
      </c>
      <c r="F4199" s="265" t="s">
        <v>3963</v>
      </c>
      <c r="G4199" s="263"/>
      <c r="H4199" s="266">
        <v>15.15</v>
      </c>
      <c r="I4199" s="267"/>
      <c r="J4199" s="263"/>
      <c r="K4199" s="263"/>
      <c r="L4199" s="268"/>
      <c r="M4199" s="269"/>
      <c r="N4199" s="270"/>
      <c r="O4199" s="270"/>
      <c r="P4199" s="270"/>
      <c r="Q4199" s="270"/>
      <c r="R4199" s="270"/>
      <c r="S4199" s="270"/>
      <c r="T4199" s="271"/>
      <c r="U4199" s="14"/>
      <c r="V4199" s="14"/>
      <c r="W4199" s="14"/>
      <c r="X4199" s="14"/>
      <c r="Y4199" s="14"/>
      <c r="Z4199" s="14"/>
      <c r="AA4199" s="14"/>
      <c r="AB4199" s="14"/>
      <c r="AC4199" s="14"/>
      <c r="AD4199" s="14"/>
      <c r="AE4199" s="14"/>
      <c r="AT4199" s="272" t="s">
        <v>364</v>
      </c>
      <c r="AU4199" s="272" t="s">
        <v>90</v>
      </c>
      <c r="AV4199" s="14" t="s">
        <v>90</v>
      </c>
      <c r="AW4199" s="14" t="s">
        <v>36</v>
      </c>
      <c r="AX4199" s="14" t="s">
        <v>81</v>
      </c>
      <c r="AY4199" s="272" t="s">
        <v>215</v>
      </c>
    </row>
    <row r="4200" s="13" customFormat="1">
      <c r="A4200" s="13"/>
      <c r="B4200" s="252"/>
      <c r="C4200" s="253"/>
      <c r="D4200" s="233" t="s">
        <v>364</v>
      </c>
      <c r="E4200" s="254" t="s">
        <v>1</v>
      </c>
      <c r="F4200" s="255" t="s">
        <v>1538</v>
      </c>
      <c r="G4200" s="253"/>
      <c r="H4200" s="254" t="s">
        <v>1</v>
      </c>
      <c r="I4200" s="256"/>
      <c r="J4200" s="253"/>
      <c r="K4200" s="253"/>
      <c r="L4200" s="257"/>
      <c r="M4200" s="258"/>
      <c r="N4200" s="259"/>
      <c r="O4200" s="259"/>
      <c r="P4200" s="259"/>
      <c r="Q4200" s="259"/>
      <c r="R4200" s="259"/>
      <c r="S4200" s="259"/>
      <c r="T4200" s="260"/>
      <c r="U4200" s="13"/>
      <c r="V4200" s="13"/>
      <c r="W4200" s="13"/>
      <c r="X4200" s="13"/>
      <c r="Y4200" s="13"/>
      <c r="Z4200" s="13"/>
      <c r="AA4200" s="13"/>
      <c r="AB4200" s="13"/>
      <c r="AC4200" s="13"/>
      <c r="AD4200" s="13"/>
      <c r="AE4200" s="13"/>
      <c r="AT4200" s="261" t="s">
        <v>364</v>
      </c>
      <c r="AU4200" s="261" t="s">
        <v>90</v>
      </c>
      <c r="AV4200" s="13" t="s">
        <v>88</v>
      </c>
      <c r="AW4200" s="13" t="s">
        <v>36</v>
      </c>
      <c r="AX4200" s="13" t="s">
        <v>81</v>
      </c>
      <c r="AY4200" s="261" t="s">
        <v>215</v>
      </c>
    </row>
    <row r="4201" s="14" customFormat="1">
      <c r="A4201" s="14"/>
      <c r="B4201" s="262"/>
      <c r="C4201" s="263"/>
      <c r="D4201" s="233" t="s">
        <v>364</v>
      </c>
      <c r="E4201" s="264" t="s">
        <v>1</v>
      </c>
      <c r="F4201" s="265" t="s">
        <v>3964</v>
      </c>
      <c r="G4201" s="263"/>
      <c r="H4201" s="266">
        <v>7.7999999999999998</v>
      </c>
      <c r="I4201" s="267"/>
      <c r="J4201" s="263"/>
      <c r="K4201" s="263"/>
      <c r="L4201" s="268"/>
      <c r="M4201" s="269"/>
      <c r="N4201" s="270"/>
      <c r="O4201" s="270"/>
      <c r="P4201" s="270"/>
      <c r="Q4201" s="270"/>
      <c r="R4201" s="270"/>
      <c r="S4201" s="270"/>
      <c r="T4201" s="271"/>
      <c r="U4201" s="14"/>
      <c r="V4201" s="14"/>
      <c r="W4201" s="14"/>
      <c r="X4201" s="14"/>
      <c r="Y4201" s="14"/>
      <c r="Z4201" s="14"/>
      <c r="AA4201" s="14"/>
      <c r="AB4201" s="14"/>
      <c r="AC4201" s="14"/>
      <c r="AD4201" s="14"/>
      <c r="AE4201" s="14"/>
      <c r="AT4201" s="272" t="s">
        <v>364</v>
      </c>
      <c r="AU4201" s="272" t="s">
        <v>90</v>
      </c>
      <c r="AV4201" s="14" t="s">
        <v>90</v>
      </c>
      <c r="AW4201" s="14" t="s">
        <v>36</v>
      </c>
      <c r="AX4201" s="14" t="s">
        <v>81</v>
      </c>
      <c r="AY4201" s="272" t="s">
        <v>215</v>
      </c>
    </row>
    <row r="4202" s="13" customFormat="1">
      <c r="A4202" s="13"/>
      <c r="B4202" s="252"/>
      <c r="C4202" s="253"/>
      <c r="D4202" s="233" t="s">
        <v>364</v>
      </c>
      <c r="E4202" s="254" t="s">
        <v>1</v>
      </c>
      <c r="F4202" s="255" t="s">
        <v>1540</v>
      </c>
      <c r="G4202" s="253"/>
      <c r="H4202" s="254" t="s">
        <v>1</v>
      </c>
      <c r="I4202" s="256"/>
      <c r="J4202" s="253"/>
      <c r="K4202" s="253"/>
      <c r="L4202" s="257"/>
      <c r="M4202" s="258"/>
      <c r="N4202" s="259"/>
      <c r="O4202" s="259"/>
      <c r="P4202" s="259"/>
      <c r="Q4202" s="259"/>
      <c r="R4202" s="259"/>
      <c r="S4202" s="259"/>
      <c r="T4202" s="260"/>
      <c r="U4202" s="13"/>
      <c r="V4202" s="13"/>
      <c r="W4202" s="13"/>
      <c r="X4202" s="13"/>
      <c r="Y4202" s="13"/>
      <c r="Z4202" s="13"/>
      <c r="AA4202" s="13"/>
      <c r="AB4202" s="13"/>
      <c r="AC4202" s="13"/>
      <c r="AD4202" s="13"/>
      <c r="AE4202" s="13"/>
      <c r="AT4202" s="261" t="s">
        <v>364</v>
      </c>
      <c r="AU4202" s="261" t="s">
        <v>90</v>
      </c>
      <c r="AV4202" s="13" t="s">
        <v>88</v>
      </c>
      <c r="AW4202" s="13" t="s">
        <v>36</v>
      </c>
      <c r="AX4202" s="13" t="s">
        <v>81</v>
      </c>
      <c r="AY4202" s="261" t="s">
        <v>215</v>
      </c>
    </row>
    <row r="4203" s="14" customFormat="1">
      <c r="A4203" s="14"/>
      <c r="B4203" s="262"/>
      <c r="C4203" s="263"/>
      <c r="D4203" s="233" t="s">
        <v>364</v>
      </c>
      <c r="E4203" s="264" t="s">
        <v>1</v>
      </c>
      <c r="F4203" s="265" t="s">
        <v>3964</v>
      </c>
      <c r="G4203" s="263"/>
      <c r="H4203" s="266">
        <v>7.7999999999999998</v>
      </c>
      <c r="I4203" s="267"/>
      <c r="J4203" s="263"/>
      <c r="K4203" s="263"/>
      <c r="L4203" s="268"/>
      <c r="M4203" s="269"/>
      <c r="N4203" s="270"/>
      <c r="O4203" s="270"/>
      <c r="P4203" s="270"/>
      <c r="Q4203" s="270"/>
      <c r="R4203" s="270"/>
      <c r="S4203" s="270"/>
      <c r="T4203" s="271"/>
      <c r="U4203" s="14"/>
      <c r="V4203" s="14"/>
      <c r="W4203" s="14"/>
      <c r="X4203" s="14"/>
      <c r="Y4203" s="14"/>
      <c r="Z4203" s="14"/>
      <c r="AA4203" s="14"/>
      <c r="AB4203" s="14"/>
      <c r="AC4203" s="14"/>
      <c r="AD4203" s="14"/>
      <c r="AE4203" s="14"/>
      <c r="AT4203" s="272" t="s">
        <v>364</v>
      </c>
      <c r="AU4203" s="272" t="s">
        <v>90</v>
      </c>
      <c r="AV4203" s="14" t="s">
        <v>90</v>
      </c>
      <c r="AW4203" s="14" t="s">
        <v>36</v>
      </c>
      <c r="AX4203" s="14" t="s">
        <v>81</v>
      </c>
      <c r="AY4203" s="272" t="s">
        <v>215</v>
      </c>
    </row>
    <row r="4204" s="16" customFormat="1">
      <c r="A4204" s="16"/>
      <c r="B4204" s="284"/>
      <c r="C4204" s="285"/>
      <c r="D4204" s="233" t="s">
        <v>364</v>
      </c>
      <c r="E4204" s="286" t="s">
        <v>1</v>
      </c>
      <c r="F4204" s="287" t="s">
        <v>403</v>
      </c>
      <c r="G4204" s="285"/>
      <c r="H4204" s="288">
        <v>87.450000000000003</v>
      </c>
      <c r="I4204" s="289"/>
      <c r="J4204" s="285"/>
      <c r="K4204" s="285"/>
      <c r="L4204" s="290"/>
      <c r="M4204" s="291"/>
      <c r="N4204" s="292"/>
      <c r="O4204" s="292"/>
      <c r="P4204" s="292"/>
      <c r="Q4204" s="292"/>
      <c r="R4204" s="292"/>
      <c r="S4204" s="292"/>
      <c r="T4204" s="293"/>
      <c r="U4204" s="16"/>
      <c r="V4204" s="16"/>
      <c r="W4204" s="16"/>
      <c r="X4204" s="16"/>
      <c r="Y4204" s="16"/>
      <c r="Z4204" s="16"/>
      <c r="AA4204" s="16"/>
      <c r="AB4204" s="16"/>
      <c r="AC4204" s="16"/>
      <c r="AD4204" s="16"/>
      <c r="AE4204" s="16"/>
      <c r="AT4204" s="294" t="s">
        <v>364</v>
      </c>
      <c r="AU4204" s="294" t="s">
        <v>90</v>
      </c>
      <c r="AV4204" s="16" t="s">
        <v>227</v>
      </c>
      <c r="AW4204" s="16" t="s">
        <v>36</v>
      </c>
      <c r="AX4204" s="16" t="s">
        <v>81</v>
      </c>
      <c r="AY4204" s="294" t="s">
        <v>215</v>
      </c>
    </row>
    <row r="4205" s="14" customFormat="1">
      <c r="A4205" s="14"/>
      <c r="B4205" s="262"/>
      <c r="C4205" s="263"/>
      <c r="D4205" s="233" t="s">
        <v>364</v>
      </c>
      <c r="E4205" s="264" t="s">
        <v>1</v>
      </c>
      <c r="F4205" s="265" t="s">
        <v>3965</v>
      </c>
      <c r="G4205" s="263"/>
      <c r="H4205" s="266">
        <v>151.19999999999999</v>
      </c>
      <c r="I4205" s="267"/>
      <c r="J4205" s="263"/>
      <c r="K4205" s="263"/>
      <c r="L4205" s="268"/>
      <c r="M4205" s="269"/>
      <c r="N4205" s="270"/>
      <c r="O4205" s="270"/>
      <c r="P4205" s="270"/>
      <c r="Q4205" s="270"/>
      <c r="R4205" s="270"/>
      <c r="S4205" s="270"/>
      <c r="T4205" s="271"/>
      <c r="U4205" s="14"/>
      <c r="V4205" s="14"/>
      <c r="W4205" s="14"/>
      <c r="X4205" s="14"/>
      <c r="Y4205" s="14"/>
      <c r="Z4205" s="14"/>
      <c r="AA4205" s="14"/>
      <c r="AB4205" s="14"/>
      <c r="AC4205" s="14"/>
      <c r="AD4205" s="14"/>
      <c r="AE4205" s="14"/>
      <c r="AT4205" s="272" t="s">
        <v>364</v>
      </c>
      <c r="AU4205" s="272" t="s">
        <v>90</v>
      </c>
      <c r="AV4205" s="14" t="s">
        <v>90</v>
      </c>
      <c r="AW4205" s="14" t="s">
        <v>36</v>
      </c>
      <c r="AX4205" s="14" t="s">
        <v>81</v>
      </c>
      <c r="AY4205" s="272" t="s">
        <v>215</v>
      </c>
    </row>
    <row r="4206" s="15" customFormat="1">
      <c r="A4206" s="15"/>
      <c r="B4206" s="273"/>
      <c r="C4206" s="274"/>
      <c r="D4206" s="233" t="s">
        <v>364</v>
      </c>
      <c r="E4206" s="275" t="s">
        <v>1</v>
      </c>
      <c r="F4206" s="276" t="s">
        <v>368</v>
      </c>
      <c r="G4206" s="274"/>
      <c r="H4206" s="277">
        <v>302.39999999999998</v>
      </c>
      <c r="I4206" s="278"/>
      <c r="J4206" s="274"/>
      <c r="K4206" s="274"/>
      <c r="L4206" s="279"/>
      <c r="M4206" s="280"/>
      <c r="N4206" s="281"/>
      <c r="O4206" s="281"/>
      <c r="P4206" s="281"/>
      <c r="Q4206" s="281"/>
      <c r="R4206" s="281"/>
      <c r="S4206" s="281"/>
      <c r="T4206" s="282"/>
      <c r="U4206" s="15"/>
      <c r="V4206" s="15"/>
      <c r="W4206" s="15"/>
      <c r="X4206" s="15"/>
      <c r="Y4206" s="15"/>
      <c r="Z4206" s="15"/>
      <c r="AA4206" s="15"/>
      <c r="AB4206" s="15"/>
      <c r="AC4206" s="15"/>
      <c r="AD4206" s="15"/>
      <c r="AE4206" s="15"/>
      <c r="AT4206" s="283" t="s">
        <v>364</v>
      </c>
      <c r="AU4206" s="283" t="s">
        <v>90</v>
      </c>
      <c r="AV4206" s="15" t="s">
        <v>214</v>
      </c>
      <c r="AW4206" s="15" t="s">
        <v>36</v>
      </c>
      <c r="AX4206" s="15" t="s">
        <v>88</v>
      </c>
      <c r="AY4206" s="283" t="s">
        <v>215</v>
      </c>
    </row>
    <row r="4207" s="11" customFormat="1" ht="22.8" customHeight="1">
      <c r="A4207" s="11"/>
      <c r="B4207" s="206"/>
      <c r="C4207" s="207"/>
      <c r="D4207" s="208" t="s">
        <v>80</v>
      </c>
      <c r="E4207" s="248" t="s">
        <v>3966</v>
      </c>
      <c r="F4207" s="248" t="s">
        <v>3967</v>
      </c>
      <c r="G4207" s="207"/>
      <c r="H4207" s="207"/>
      <c r="I4207" s="210"/>
      <c r="J4207" s="249">
        <f>BK4207</f>
        <v>0</v>
      </c>
      <c r="K4207" s="207"/>
      <c r="L4207" s="212"/>
      <c r="M4207" s="213"/>
      <c r="N4207" s="214"/>
      <c r="O4207" s="214"/>
      <c r="P4207" s="215">
        <f>SUM(P4208:P4232)</f>
        <v>0</v>
      </c>
      <c r="Q4207" s="214"/>
      <c r="R4207" s="215">
        <f>SUM(R4208:R4232)</f>
        <v>1.5461298000000001</v>
      </c>
      <c r="S4207" s="214"/>
      <c r="T4207" s="216">
        <f>SUM(T4208:T4232)</f>
        <v>0</v>
      </c>
      <c r="U4207" s="11"/>
      <c r="V4207" s="11"/>
      <c r="W4207" s="11"/>
      <c r="X4207" s="11"/>
      <c r="Y4207" s="11"/>
      <c r="Z4207" s="11"/>
      <c r="AA4207" s="11"/>
      <c r="AB4207" s="11"/>
      <c r="AC4207" s="11"/>
      <c r="AD4207" s="11"/>
      <c r="AE4207" s="11"/>
      <c r="AR4207" s="217" t="s">
        <v>90</v>
      </c>
      <c r="AT4207" s="218" t="s">
        <v>80</v>
      </c>
      <c r="AU4207" s="218" t="s">
        <v>88</v>
      </c>
      <c r="AY4207" s="217" t="s">
        <v>215</v>
      </c>
      <c r="BK4207" s="219">
        <f>SUM(BK4208:BK4232)</f>
        <v>0</v>
      </c>
    </row>
    <row r="4208" s="2" customFormat="1" ht="24.15" customHeight="1">
      <c r="A4208" s="39"/>
      <c r="B4208" s="40"/>
      <c r="C4208" s="220" t="s">
        <v>3968</v>
      </c>
      <c r="D4208" s="220" t="s">
        <v>216</v>
      </c>
      <c r="E4208" s="221" t="s">
        <v>3969</v>
      </c>
      <c r="F4208" s="222" t="s">
        <v>3970</v>
      </c>
      <c r="G4208" s="223" t="s">
        <v>523</v>
      </c>
      <c r="H4208" s="224">
        <v>113.946</v>
      </c>
      <c r="I4208" s="225"/>
      <c r="J4208" s="226">
        <f>ROUND(I4208*H4208,2)</f>
        <v>0</v>
      </c>
      <c r="K4208" s="222" t="s">
        <v>359</v>
      </c>
      <c r="L4208" s="45"/>
      <c r="M4208" s="227" t="s">
        <v>1</v>
      </c>
      <c r="N4208" s="228" t="s">
        <v>46</v>
      </c>
      <c r="O4208" s="92"/>
      <c r="P4208" s="229">
        <f>O4208*H4208</f>
        <v>0</v>
      </c>
      <c r="Q4208" s="229">
        <v>0</v>
      </c>
      <c r="R4208" s="229">
        <f>Q4208*H4208</f>
        <v>0</v>
      </c>
      <c r="S4208" s="229">
        <v>0</v>
      </c>
      <c r="T4208" s="230">
        <f>S4208*H4208</f>
        <v>0</v>
      </c>
      <c r="U4208" s="39"/>
      <c r="V4208" s="39"/>
      <c r="W4208" s="39"/>
      <c r="X4208" s="39"/>
      <c r="Y4208" s="39"/>
      <c r="Z4208" s="39"/>
      <c r="AA4208" s="39"/>
      <c r="AB4208" s="39"/>
      <c r="AC4208" s="39"/>
      <c r="AD4208" s="39"/>
      <c r="AE4208" s="39"/>
      <c r="AR4208" s="231" t="s">
        <v>291</v>
      </c>
      <c r="AT4208" s="231" t="s">
        <v>216</v>
      </c>
      <c r="AU4208" s="231" t="s">
        <v>90</v>
      </c>
      <c r="AY4208" s="18" t="s">
        <v>215</v>
      </c>
      <c r="BE4208" s="232">
        <f>IF(N4208="základní",J4208,0)</f>
        <v>0</v>
      </c>
      <c r="BF4208" s="232">
        <f>IF(N4208="snížená",J4208,0)</f>
        <v>0</v>
      </c>
      <c r="BG4208" s="232">
        <f>IF(N4208="zákl. přenesená",J4208,0)</f>
        <v>0</v>
      </c>
      <c r="BH4208" s="232">
        <f>IF(N4208="sníž. přenesená",J4208,0)</f>
        <v>0</v>
      </c>
      <c r="BI4208" s="232">
        <f>IF(N4208="nulová",J4208,0)</f>
        <v>0</v>
      </c>
      <c r="BJ4208" s="18" t="s">
        <v>88</v>
      </c>
      <c r="BK4208" s="232">
        <f>ROUND(I4208*H4208,2)</f>
        <v>0</v>
      </c>
      <c r="BL4208" s="18" t="s">
        <v>291</v>
      </c>
      <c r="BM4208" s="231" t="s">
        <v>3971</v>
      </c>
    </row>
    <row r="4209" s="2" customFormat="1">
      <c r="A4209" s="39"/>
      <c r="B4209" s="40"/>
      <c r="C4209" s="41"/>
      <c r="D4209" s="233" t="s">
        <v>221</v>
      </c>
      <c r="E4209" s="41"/>
      <c r="F4209" s="234" t="s">
        <v>3972</v>
      </c>
      <c r="G4209" s="41"/>
      <c r="H4209" s="41"/>
      <c r="I4209" s="235"/>
      <c r="J4209" s="41"/>
      <c r="K4209" s="41"/>
      <c r="L4209" s="45"/>
      <c r="M4209" s="236"/>
      <c r="N4209" s="237"/>
      <c r="O4209" s="92"/>
      <c r="P4209" s="92"/>
      <c r="Q4209" s="92"/>
      <c r="R4209" s="92"/>
      <c r="S4209" s="92"/>
      <c r="T4209" s="93"/>
      <c r="U4209" s="39"/>
      <c r="V4209" s="39"/>
      <c r="W4209" s="39"/>
      <c r="X4209" s="39"/>
      <c r="Y4209" s="39"/>
      <c r="Z4209" s="39"/>
      <c r="AA4209" s="39"/>
      <c r="AB4209" s="39"/>
      <c r="AC4209" s="39"/>
      <c r="AD4209" s="39"/>
      <c r="AE4209" s="39"/>
      <c r="AT4209" s="18" t="s">
        <v>221</v>
      </c>
      <c r="AU4209" s="18" t="s">
        <v>90</v>
      </c>
    </row>
    <row r="4210" s="2" customFormat="1">
      <c r="A4210" s="39"/>
      <c r="B4210" s="40"/>
      <c r="C4210" s="41"/>
      <c r="D4210" s="250" t="s">
        <v>362</v>
      </c>
      <c r="E4210" s="41"/>
      <c r="F4210" s="251" t="s">
        <v>3973</v>
      </c>
      <c r="G4210" s="41"/>
      <c r="H4210" s="41"/>
      <c r="I4210" s="235"/>
      <c r="J4210" s="41"/>
      <c r="K4210" s="41"/>
      <c r="L4210" s="45"/>
      <c r="M4210" s="236"/>
      <c r="N4210" s="237"/>
      <c r="O4210" s="92"/>
      <c r="P4210" s="92"/>
      <c r="Q4210" s="92"/>
      <c r="R4210" s="92"/>
      <c r="S4210" s="92"/>
      <c r="T4210" s="93"/>
      <c r="U4210" s="39"/>
      <c r="V4210" s="39"/>
      <c r="W4210" s="39"/>
      <c r="X4210" s="39"/>
      <c r="Y4210" s="39"/>
      <c r="Z4210" s="39"/>
      <c r="AA4210" s="39"/>
      <c r="AB4210" s="39"/>
      <c r="AC4210" s="39"/>
      <c r="AD4210" s="39"/>
      <c r="AE4210" s="39"/>
      <c r="AT4210" s="18" t="s">
        <v>362</v>
      </c>
      <c r="AU4210" s="18" t="s">
        <v>90</v>
      </c>
    </row>
    <row r="4211" s="13" customFormat="1">
      <c r="A4211" s="13"/>
      <c r="B4211" s="252"/>
      <c r="C4211" s="253"/>
      <c r="D4211" s="233" t="s">
        <v>364</v>
      </c>
      <c r="E4211" s="254" t="s">
        <v>1</v>
      </c>
      <c r="F4211" s="255" t="s">
        <v>3974</v>
      </c>
      <c r="G4211" s="253"/>
      <c r="H4211" s="254" t="s">
        <v>1</v>
      </c>
      <c r="I4211" s="256"/>
      <c r="J4211" s="253"/>
      <c r="K4211" s="253"/>
      <c r="L4211" s="257"/>
      <c r="M4211" s="258"/>
      <c r="N4211" s="259"/>
      <c r="O4211" s="259"/>
      <c r="P4211" s="259"/>
      <c r="Q4211" s="259"/>
      <c r="R4211" s="259"/>
      <c r="S4211" s="259"/>
      <c r="T4211" s="260"/>
      <c r="U4211" s="13"/>
      <c r="V4211" s="13"/>
      <c r="W4211" s="13"/>
      <c r="X4211" s="13"/>
      <c r="Y4211" s="13"/>
      <c r="Z4211" s="13"/>
      <c r="AA4211" s="13"/>
      <c r="AB4211" s="13"/>
      <c r="AC4211" s="13"/>
      <c r="AD4211" s="13"/>
      <c r="AE4211" s="13"/>
      <c r="AT4211" s="261" t="s">
        <v>364</v>
      </c>
      <c r="AU4211" s="261" t="s">
        <v>90</v>
      </c>
      <c r="AV4211" s="13" t="s">
        <v>88</v>
      </c>
      <c r="AW4211" s="13" t="s">
        <v>36</v>
      </c>
      <c r="AX4211" s="13" t="s">
        <v>81</v>
      </c>
      <c r="AY4211" s="261" t="s">
        <v>215</v>
      </c>
    </row>
    <row r="4212" s="14" customFormat="1">
      <c r="A4212" s="14"/>
      <c r="B4212" s="262"/>
      <c r="C4212" s="263"/>
      <c r="D4212" s="233" t="s">
        <v>364</v>
      </c>
      <c r="E4212" s="264" t="s">
        <v>1</v>
      </c>
      <c r="F4212" s="265" t="s">
        <v>1605</v>
      </c>
      <c r="G4212" s="263"/>
      <c r="H4212" s="266">
        <v>29.481000000000002</v>
      </c>
      <c r="I4212" s="267"/>
      <c r="J4212" s="263"/>
      <c r="K4212" s="263"/>
      <c r="L4212" s="268"/>
      <c r="M4212" s="269"/>
      <c r="N4212" s="270"/>
      <c r="O4212" s="270"/>
      <c r="P4212" s="270"/>
      <c r="Q4212" s="270"/>
      <c r="R4212" s="270"/>
      <c r="S4212" s="270"/>
      <c r="T4212" s="271"/>
      <c r="U4212" s="14"/>
      <c r="V4212" s="14"/>
      <c r="W4212" s="14"/>
      <c r="X4212" s="14"/>
      <c r="Y4212" s="14"/>
      <c r="Z4212" s="14"/>
      <c r="AA4212" s="14"/>
      <c r="AB4212" s="14"/>
      <c r="AC4212" s="14"/>
      <c r="AD4212" s="14"/>
      <c r="AE4212" s="14"/>
      <c r="AT4212" s="272" t="s">
        <v>364</v>
      </c>
      <c r="AU4212" s="272" t="s">
        <v>90</v>
      </c>
      <c r="AV4212" s="14" t="s">
        <v>90</v>
      </c>
      <c r="AW4212" s="14" t="s">
        <v>36</v>
      </c>
      <c r="AX4212" s="14" t="s">
        <v>81</v>
      </c>
      <c r="AY4212" s="272" t="s">
        <v>215</v>
      </c>
    </row>
    <row r="4213" s="14" customFormat="1">
      <c r="A4213" s="14"/>
      <c r="B4213" s="262"/>
      <c r="C4213" s="263"/>
      <c r="D4213" s="233" t="s">
        <v>364</v>
      </c>
      <c r="E4213" s="264" t="s">
        <v>1</v>
      </c>
      <c r="F4213" s="265" t="s">
        <v>1606</v>
      </c>
      <c r="G4213" s="263"/>
      <c r="H4213" s="266">
        <v>2.4199999999999999</v>
      </c>
      <c r="I4213" s="267"/>
      <c r="J4213" s="263"/>
      <c r="K4213" s="263"/>
      <c r="L4213" s="268"/>
      <c r="M4213" s="269"/>
      <c r="N4213" s="270"/>
      <c r="O4213" s="270"/>
      <c r="P4213" s="270"/>
      <c r="Q4213" s="270"/>
      <c r="R4213" s="270"/>
      <c r="S4213" s="270"/>
      <c r="T4213" s="271"/>
      <c r="U4213" s="14"/>
      <c r="V4213" s="14"/>
      <c r="W4213" s="14"/>
      <c r="X4213" s="14"/>
      <c r="Y4213" s="14"/>
      <c r="Z4213" s="14"/>
      <c r="AA4213" s="14"/>
      <c r="AB4213" s="14"/>
      <c r="AC4213" s="14"/>
      <c r="AD4213" s="14"/>
      <c r="AE4213" s="14"/>
      <c r="AT4213" s="272" t="s">
        <v>364</v>
      </c>
      <c r="AU4213" s="272" t="s">
        <v>90</v>
      </c>
      <c r="AV4213" s="14" t="s">
        <v>90</v>
      </c>
      <c r="AW4213" s="14" t="s">
        <v>36</v>
      </c>
      <c r="AX4213" s="14" t="s">
        <v>81</v>
      </c>
      <c r="AY4213" s="272" t="s">
        <v>215</v>
      </c>
    </row>
    <row r="4214" s="14" customFormat="1">
      <c r="A4214" s="14"/>
      <c r="B4214" s="262"/>
      <c r="C4214" s="263"/>
      <c r="D4214" s="233" t="s">
        <v>364</v>
      </c>
      <c r="E4214" s="264" t="s">
        <v>1</v>
      </c>
      <c r="F4214" s="265" t="s">
        <v>1608</v>
      </c>
      <c r="G4214" s="263"/>
      <c r="H4214" s="266">
        <v>9.5999999999999996</v>
      </c>
      <c r="I4214" s="267"/>
      <c r="J4214" s="263"/>
      <c r="K4214" s="263"/>
      <c r="L4214" s="268"/>
      <c r="M4214" s="269"/>
      <c r="N4214" s="270"/>
      <c r="O4214" s="270"/>
      <c r="P4214" s="270"/>
      <c r="Q4214" s="270"/>
      <c r="R4214" s="270"/>
      <c r="S4214" s="270"/>
      <c r="T4214" s="271"/>
      <c r="U4214" s="14"/>
      <c r="V4214" s="14"/>
      <c r="W4214" s="14"/>
      <c r="X4214" s="14"/>
      <c r="Y4214" s="14"/>
      <c r="Z4214" s="14"/>
      <c r="AA4214" s="14"/>
      <c r="AB4214" s="14"/>
      <c r="AC4214" s="14"/>
      <c r="AD4214" s="14"/>
      <c r="AE4214" s="14"/>
      <c r="AT4214" s="272" t="s">
        <v>364</v>
      </c>
      <c r="AU4214" s="272" t="s">
        <v>90</v>
      </c>
      <c r="AV4214" s="14" t="s">
        <v>90</v>
      </c>
      <c r="AW4214" s="14" t="s">
        <v>36</v>
      </c>
      <c r="AX4214" s="14" t="s">
        <v>81</v>
      </c>
      <c r="AY4214" s="272" t="s">
        <v>215</v>
      </c>
    </row>
    <row r="4215" s="14" customFormat="1">
      <c r="A4215" s="14"/>
      <c r="B4215" s="262"/>
      <c r="C4215" s="263"/>
      <c r="D4215" s="233" t="s">
        <v>364</v>
      </c>
      <c r="E4215" s="264" t="s">
        <v>1</v>
      </c>
      <c r="F4215" s="265" t="s">
        <v>1609</v>
      </c>
      <c r="G4215" s="263"/>
      <c r="H4215" s="266">
        <v>11.52</v>
      </c>
      <c r="I4215" s="267"/>
      <c r="J4215" s="263"/>
      <c r="K4215" s="263"/>
      <c r="L4215" s="268"/>
      <c r="M4215" s="269"/>
      <c r="N4215" s="270"/>
      <c r="O4215" s="270"/>
      <c r="P4215" s="270"/>
      <c r="Q4215" s="270"/>
      <c r="R4215" s="270"/>
      <c r="S4215" s="270"/>
      <c r="T4215" s="271"/>
      <c r="U4215" s="14"/>
      <c r="V4215" s="14"/>
      <c r="W4215" s="14"/>
      <c r="X4215" s="14"/>
      <c r="Y4215" s="14"/>
      <c r="Z4215" s="14"/>
      <c r="AA4215" s="14"/>
      <c r="AB4215" s="14"/>
      <c r="AC4215" s="14"/>
      <c r="AD4215" s="14"/>
      <c r="AE4215" s="14"/>
      <c r="AT4215" s="272" t="s">
        <v>364</v>
      </c>
      <c r="AU4215" s="272" t="s">
        <v>90</v>
      </c>
      <c r="AV4215" s="14" t="s">
        <v>90</v>
      </c>
      <c r="AW4215" s="14" t="s">
        <v>36</v>
      </c>
      <c r="AX4215" s="14" t="s">
        <v>81</v>
      </c>
      <c r="AY4215" s="272" t="s">
        <v>215</v>
      </c>
    </row>
    <row r="4216" s="14" customFormat="1">
      <c r="A4216" s="14"/>
      <c r="B4216" s="262"/>
      <c r="C4216" s="263"/>
      <c r="D4216" s="233" t="s">
        <v>364</v>
      </c>
      <c r="E4216" s="264" t="s">
        <v>1</v>
      </c>
      <c r="F4216" s="265" t="s">
        <v>1610</v>
      </c>
      <c r="G4216" s="263"/>
      <c r="H4216" s="266">
        <v>3.1200000000000001</v>
      </c>
      <c r="I4216" s="267"/>
      <c r="J4216" s="263"/>
      <c r="K4216" s="263"/>
      <c r="L4216" s="268"/>
      <c r="M4216" s="269"/>
      <c r="N4216" s="270"/>
      <c r="O4216" s="270"/>
      <c r="P4216" s="270"/>
      <c r="Q4216" s="270"/>
      <c r="R4216" s="270"/>
      <c r="S4216" s="270"/>
      <c r="T4216" s="271"/>
      <c r="U4216" s="14"/>
      <c r="V4216" s="14"/>
      <c r="W4216" s="14"/>
      <c r="X4216" s="14"/>
      <c r="Y4216" s="14"/>
      <c r="Z4216" s="14"/>
      <c r="AA4216" s="14"/>
      <c r="AB4216" s="14"/>
      <c r="AC4216" s="14"/>
      <c r="AD4216" s="14"/>
      <c r="AE4216" s="14"/>
      <c r="AT4216" s="272" t="s">
        <v>364</v>
      </c>
      <c r="AU4216" s="272" t="s">
        <v>90</v>
      </c>
      <c r="AV4216" s="14" t="s">
        <v>90</v>
      </c>
      <c r="AW4216" s="14" t="s">
        <v>36</v>
      </c>
      <c r="AX4216" s="14" t="s">
        <v>81</v>
      </c>
      <c r="AY4216" s="272" t="s">
        <v>215</v>
      </c>
    </row>
    <row r="4217" s="14" customFormat="1">
      <c r="A4217" s="14"/>
      <c r="B4217" s="262"/>
      <c r="C4217" s="263"/>
      <c r="D4217" s="233" t="s">
        <v>364</v>
      </c>
      <c r="E4217" s="264" t="s">
        <v>1</v>
      </c>
      <c r="F4217" s="265" t="s">
        <v>1611</v>
      </c>
      <c r="G4217" s="263"/>
      <c r="H4217" s="266">
        <v>1.5600000000000001</v>
      </c>
      <c r="I4217" s="267"/>
      <c r="J4217" s="263"/>
      <c r="K4217" s="263"/>
      <c r="L4217" s="268"/>
      <c r="M4217" s="269"/>
      <c r="N4217" s="270"/>
      <c r="O4217" s="270"/>
      <c r="P4217" s="270"/>
      <c r="Q4217" s="270"/>
      <c r="R4217" s="270"/>
      <c r="S4217" s="270"/>
      <c r="T4217" s="271"/>
      <c r="U4217" s="14"/>
      <c r="V4217" s="14"/>
      <c r="W4217" s="14"/>
      <c r="X4217" s="14"/>
      <c r="Y4217" s="14"/>
      <c r="Z4217" s="14"/>
      <c r="AA4217" s="14"/>
      <c r="AB4217" s="14"/>
      <c r="AC4217" s="14"/>
      <c r="AD4217" s="14"/>
      <c r="AE4217" s="14"/>
      <c r="AT4217" s="272" t="s">
        <v>364</v>
      </c>
      <c r="AU4217" s="272" t="s">
        <v>90</v>
      </c>
      <c r="AV4217" s="14" t="s">
        <v>90</v>
      </c>
      <c r="AW4217" s="14" t="s">
        <v>36</v>
      </c>
      <c r="AX4217" s="14" t="s">
        <v>81</v>
      </c>
      <c r="AY4217" s="272" t="s">
        <v>215</v>
      </c>
    </row>
    <row r="4218" s="14" customFormat="1">
      <c r="A4218" s="14"/>
      <c r="B4218" s="262"/>
      <c r="C4218" s="263"/>
      <c r="D4218" s="233" t="s">
        <v>364</v>
      </c>
      <c r="E4218" s="264" t="s">
        <v>1</v>
      </c>
      <c r="F4218" s="265" t="s">
        <v>1612</v>
      </c>
      <c r="G4218" s="263"/>
      <c r="H4218" s="266">
        <v>38.399999999999999</v>
      </c>
      <c r="I4218" s="267"/>
      <c r="J4218" s="263"/>
      <c r="K4218" s="263"/>
      <c r="L4218" s="268"/>
      <c r="M4218" s="269"/>
      <c r="N4218" s="270"/>
      <c r="O4218" s="270"/>
      <c r="P4218" s="270"/>
      <c r="Q4218" s="270"/>
      <c r="R4218" s="270"/>
      <c r="S4218" s="270"/>
      <c r="T4218" s="271"/>
      <c r="U4218" s="14"/>
      <c r="V4218" s="14"/>
      <c r="W4218" s="14"/>
      <c r="X4218" s="14"/>
      <c r="Y4218" s="14"/>
      <c r="Z4218" s="14"/>
      <c r="AA4218" s="14"/>
      <c r="AB4218" s="14"/>
      <c r="AC4218" s="14"/>
      <c r="AD4218" s="14"/>
      <c r="AE4218" s="14"/>
      <c r="AT4218" s="272" t="s">
        <v>364</v>
      </c>
      <c r="AU4218" s="272" t="s">
        <v>90</v>
      </c>
      <c r="AV4218" s="14" t="s">
        <v>90</v>
      </c>
      <c r="AW4218" s="14" t="s">
        <v>36</v>
      </c>
      <c r="AX4218" s="14" t="s">
        <v>81</v>
      </c>
      <c r="AY4218" s="272" t="s">
        <v>215</v>
      </c>
    </row>
    <row r="4219" s="14" customFormat="1">
      <c r="A4219" s="14"/>
      <c r="B4219" s="262"/>
      <c r="C4219" s="263"/>
      <c r="D4219" s="233" t="s">
        <v>364</v>
      </c>
      <c r="E4219" s="264" t="s">
        <v>1</v>
      </c>
      <c r="F4219" s="265" t="s">
        <v>1613</v>
      </c>
      <c r="G4219" s="263"/>
      <c r="H4219" s="266">
        <v>5.7599999999999998</v>
      </c>
      <c r="I4219" s="267"/>
      <c r="J4219" s="263"/>
      <c r="K4219" s="263"/>
      <c r="L4219" s="268"/>
      <c r="M4219" s="269"/>
      <c r="N4219" s="270"/>
      <c r="O4219" s="270"/>
      <c r="P4219" s="270"/>
      <c r="Q4219" s="270"/>
      <c r="R4219" s="270"/>
      <c r="S4219" s="270"/>
      <c r="T4219" s="271"/>
      <c r="U4219" s="14"/>
      <c r="V4219" s="14"/>
      <c r="W4219" s="14"/>
      <c r="X4219" s="14"/>
      <c r="Y4219" s="14"/>
      <c r="Z4219" s="14"/>
      <c r="AA4219" s="14"/>
      <c r="AB4219" s="14"/>
      <c r="AC4219" s="14"/>
      <c r="AD4219" s="14"/>
      <c r="AE4219" s="14"/>
      <c r="AT4219" s="272" t="s">
        <v>364</v>
      </c>
      <c r="AU4219" s="272" t="s">
        <v>90</v>
      </c>
      <c r="AV4219" s="14" t="s">
        <v>90</v>
      </c>
      <c r="AW4219" s="14" t="s">
        <v>36</v>
      </c>
      <c r="AX4219" s="14" t="s">
        <v>81</v>
      </c>
      <c r="AY4219" s="272" t="s">
        <v>215</v>
      </c>
    </row>
    <row r="4220" s="14" customFormat="1">
      <c r="A4220" s="14"/>
      <c r="B4220" s="262"/>
      <c r="C4220" s="263"/>
      <c r="D4220" s="233" t="s">
        <v>364</v>
      </c>
      <c r="E4220" s="264" t="s">
        <v>1</v>
      </c>
      <c r="F4220" s="265" t="s">
        <v>1614</v>
      </c>
      <c r="G4220" s="263"/>
      <c r="H4220" s="266">
        <v>3.7949999999999999</v>
      </c>
      <c r="I4220" s="267"/>
      <c r="J4220" s="263"/>
      <c r="K4220" s="263"/>
      <c r="L4220" s="268"/>
      <c r="M4220" s="269"/>
      <c r="N4220" s="270"/>
      <c r="O4220" s="270"/>
      <c r="P4220" s="270"/>
      <c r="Q4220" s="270"/>
      <c r="R4220" s="270"/>
      <c r="S4220" s="270"/>
      <c r="T4220" s="271"/>
      <c r="U4220" s="14"/>
      <c r="V4220" s="14"/>
      <c r="W4220" s="14"/>
      <c r="X4220" s="14"/>
      <c r="Y4220" s="14"/>
      <c r="Z4220" s="14"/>
      <c r="AA4220" s="14"/>
      <c r="AB4220" s="14"/>
      <c r="AC4220" s="14"/>
      <c r="AD4220" s="14"/>
      <c r="AE4220" s="14"/>
      <c r="AT4220" s="272" t="s">
        <v>364</v>
      </c>
      <c r="AU4220" s="272" t="s">
        <v>90</v>
      </c>
      <c r="AV4220" s="14" t="s">
        <v>90</v>
      </c>
      <c r="AW4220" s="14" t="s">
        <v>36</v>
      </c>
      <c r="AX4220" s="14" t="s">
        <v>81</v>
      </c>
      <c r="AY4220" s="272" t="s">
        <v>215</v>
      </c>
    </row>
    <row r="4221" s="14" customFormat="1">
      <c r="A4221" s="14"/>
      <c r="B4221" s="262"/>
      <c r="C4221" s="263"/>
      <c r="D4221" s="233" t="s">
        <v>364</v>
      </c>
      <c r="E4221" s="264" t="s">
        <v>1</v>
      </c>
      <c r="F4221" s="265" t="s">
        <v>1615</v>
      </c>
      <c r="G4221" s="263"/>
      <c r="H4221" s="266">
        <v>1.9199999999999999</v>
      </c>
      <c r="I4221" s="267"/>
      <c r="J4221" s="263"/>
      <c r="K4221" s="263"/>
      <c r="L4221" s="268"/>
      <c r="M4221" s="269"/>
      <c r="N4221" s="270"/>
      <c r="O4221" s="270"/>
      <c r="P4221" s="270"/>
      <c r="Q4221" s="270"/>
      <c r="R4221" s="270"/>
      <c r="S4221" s="270"/>
      <c r="T4221" s="271"/>
      <c r="U4221" s="14"/>
      <c r="V4221" s="14"/>
      <c r="W4221" s="14"/>
      <c r="X4221" s="14"/>
      <c r="Y4221" s="14"/>
      <c r="Z4221" s="14"/>
      <c r="AA4221" s="14"/>
      <c r="AB4221" s="14"/>
      <c r="AC4221" s="14"/>
      <c r="AD4221" s="14"/>
      <c r="AE4221" s="14"/>
      <c r="AT4221" s="272" t="s">
        <v>364</v>
      </c>
      <c r="AU4221" s="272" t="s">
        <v>90</v>
      </c>
      <c r="AV4221" s="14" t="s">
        <v>90</v>
      </c>
      <c r="AW4221" s="14" t="s">
        <v>36</v>
      </c>
      <c r="AX4221" s="14" t="s">
        <v>81</v>
      </c>
      <c r="AY4221" s="272" t="s">
        <v>215</v>
      </c>
    </row>
    <row r="4222" s="14" customFormat="1">
      <c r="A4222" s="14"/>
      <c r="B4222" s="262"/>
      <c r="C4222" s="263"/>
      <c r="D4222" s="233" t="s">
        <v>364</v>
      </c>
      <c r="E4222" s="264" t="s">
        <v>1</v>
      </c>
      <c r="F4222" s="265" t="s">
        <v>1616</v>
      </c>
      <c r="G4222" s="263"/>
      <c r="H4222" s="266">
        <v>2.5299999999999998</v>
      </c>
      <c r="I4222" s="267"/>
      <c r="J4222" s="263"/>
      <c r="K4222" s="263"/>
      <c r="L4222" s="268"/>
      <c r="M4222" s="269"/>
      <c r="N4222" s="270"/>
      <c r="O4222" s="270"/>
      <c r="P4222" s="270"/>
      <c r="Q4222" s="270"/>
      <c r="R4222" s="270"/>
      <c r="S4222" s="270"/>
      <c r="T4222" s="271"/>
      <c r="U4222" s="14"/>
      <c r="V4222" s="14"/>
      <c r="W4222" s="14"/>
      <c r="X4222" s="14"/>
      <c r="Y4222" s="14"/>
      <c r="Z4222" s="14"/>
      <c r="AA4222" s="14"/>
      <c r="AB4222" s="14"/>
      <c r="AC4222" s="14"/>
      <c r="AD4222" s="14"/>
      <c r="AE4222" s="14"/>
      <c r="AT4222" s="272" t="s">
        <v>364</v>
      </c>
      <c r="AU4222" s="272" t="s">
        <v>90</v>
      </c>
      <c r="AV4222" s="14" t="s">
        <v>90</v>
      </c>
      <c r="AW4222" s="14" t="s">
        <v>36</v>
      </c>
      <c r="AX4222" s="14" t="s">
        <v>81</v>
      </c>
      <c r="AY4222" s="272" t="s">
        <v>215</v>
      </c>
    </row>
    <row r="4223" s="14" customFormat="1">
      <c r="A4223" s="14"/>
      <c r="B4223" s="262"/>
      <c r="C4223" s="263"/>
      <c r="D4223" s="233" t="s">
        <v>364</v>
      </c>
      <c r="E4223" s="264" t="s">
        <v>1</v>
      </c>
      <c r="F4223" s="265" t="s">
        <v>1617</v>
      </c>
      <c r="G4223" s="263"/>
      <c r="H4223" s="266">
        <v>3.8399999999999999</v>
      </c>
      <c r="I4223" s="267"/>
      <c r="J4223" s="263"/>
      <c r="K4223" s="263"/>
      <c r="L4223" s="268"/>
      <c r="M4223" s="269"/>
      <c r="N4223" s="270"/>
      <c r="O4223" s="270"/>
      <c r="P4223" s="270"/>
      <c r="Q4223" s="270"/>
      <c r="R4223" s="270"/>
      <c r="S4223" s="270"/>
      <c r="T4223" s="271"/>
      <c r="U4223" s="14"/>
      <c r="V4223" s="14"/>
      <c r="W4223" s="14"/>
      <c r="X4223" s="14"/>
      <c r="Y4223" s="14"/>
      <c r="Z4223" s="14"/>
      <c r="AA4223" s="14"/>
      <c r="AB4223" s="14"/>
      <c r="AC4223" s="14"/>
      <c r="AD4223" s="14"/>
      <c r="AE4223" s="14"/>
      <c r="AT4223" s="272" t="s">
        <v>364</v>
      </c>
      <c r="AU4223" s="272" t="s">
        <v>90</v>
      </c>
      <c r="AV4223" s="14" t="s">
        <v>90</v>
      </c>
      <c r="AW4223" s="14" t="s">
        <v>36</v>
      </c>
      <c r="AX4223" s="14" t="s">
        <v>81</v>
      </c>
      <c r="AY4223" s="272" t="s">
        <v>215</v>
      </c>
    </row>
    <row r="4224" s="15" customFormat="1">
      <c r="A4224" s="15"/>
      <c r="B4224" s="273"/>
      <c r="C4224" s="274"/>
      <c r="D4224" s="233" t="s">
        <v>364</v>
      </c>
      <c r="E4224" s="275" t="s">
        <v>1</v>
      </c>
      <c r="F4224" s="276" t="s">
        <v>368</v>
      </c>
      <c r="G4224" s="274"/>
      <c r="H4224" s="277">
        <v>113.946</v>
      </c>
      <c r="I4224" s="278"/>
      <c r="J4224" s="274"/>
      <c r="K4224" s="274"/>
      <c r="L4224" s="279"/>
      <c r="M4224" s="280"/>
      <c r="N4224" s="281"/>
      <c r="O4224" s="281"/>
      <c r="P4224" s="281"/>
      <c r="Q4224" s="281"/>
      <c r="R4224" s="281"/>
      <c r="S4224" s="281"/>
      <c r="T4224" s="282"/>
      <c r="U4224" s="15"/>
      <c r="V4224" s="15"/>
      <c r="W4224" s="15"/>
      <c r="X4224" s="15"/>
      <c r="Y4224" s="15"/>
      <c r="Z4224" s="15"/>
      <c r="AA4224" s="15"/>
      <c r="AB4224" s="15"/>
      <c r="AC4224" s="15"/>
      <c r="AD4224" s="15"/>
      <c r="AE4224" s="15"/>
      <c r="AT4224" s="283" t="s">
        <v>364</v>
      </c>
      <c r="AU4224" s="283" t="s">
        <v>90</v>
      </c>
      <c r="AV4224" s="15" t="s">
        <v>214</v>
      </c>
      <c r="AW4224" s="15" t="s">
        <v>36</v>
      </c>
      <c r="AX4224" s="15" t="s">
        <v>88</v>
      </c>
      <c r="AY4224" s="283" t="s">
        <v>215</v>
      </c>
    </row>
    <row r="4225" s="2" customFormat="1" ht="16.5" customHeight="1">
      <c r="A4225" s="39"/>
      <c r="B4225" s="40"/>
      <c r="C4225" s="295" t="s">
        <v>3975</v>
      </c>
      <c r="D4225" s="295" t="s">
        <v>539</v>
      </c>
      <c r="E4225" s="296" t="s">
        <v>3976</v>
      </c>
      <c r="F4225" s="297" t="s">
        <v>3977</v>
      </c>
      <c r="G4225" s="298" t="s">
        <v>523</v>
      </c>
      <c r="H4225" s="299">
        <v>113.946</v>
      </c>
      <c r="I4225" s="300"/>
      <c r="J4225" s="301">
        <f>ROUND(I4225*H4225,2)</f>
        <v>0</v>
      </c>
      <c r="K4225" s="297" t="s">
        <v>359</v>
      </c>
      <c r="L4225" s="302"/>
      <c r="M4225" s="303" t="s">
        <v>1</v>
      </c>
      <c r="N4225" s="304" t="s">
        <v>46</v>
      </c>
      <c r="O4225" s="92"/>
      <c r="P4225" s="229">
        <f>O4225*H4225</f>
        <v>0</v>
      </c>
      <c r="Q4225" s="229">
        <v>0.0012999999999999999</v>
      </c>
      <c r="R4225" s="229">
        <f>Q4225*H4225</f>
        <v>0.14812979999999998</v>
      </c>
      <c r="S4225" s="229">
        <v>0</v>
      </c>
      <c r="T4225" s="230">
        <f>S4225*H4225</f>
        <v>0</v>
      </c>
      <c r="U4225" s="39"/>
      <c r="V4225" s="39"/>
      <c r="W4225" s="39"/>
      <c r="X4225" s="39"/>
      <c r="Y4225" s="39"/>
      <c r="Z4225" s="39"/>
      <c r="AA4225" s="39"/>
      <c r="AB4225" s="39"/>
      <c r="AC4225" s="39"/>
      <c r="AD4225" s="39"/>
      <c r="AE4225" s="39"/>
      <c r="AR4225" s="231" t="s">
        <v>676</v>
      </c>
      <c r="AT4225" s="231" t="s">
        <v>539</v>
      </c>
      <c r="AU4225" s="231" t="s">
        <v>90</v>
      </c>
      <c r="AY4225" s="18" t="s">
        <v>215</v>
      </c>
      <c r="BE4225" s="232">
        <f>IF(N4225="základní",J4225,0)</f>
        <v>0</v>
      </c>
      <c r="BF4225" s="232">
        <f>IF(N4225="snížená",J4225,0)</f>
        <v>0</v>
      </c>
      <c r="BG4225" s="232">
        <f>IF(N4225="zákl. přenesená",J4225,0)</f>
        <v>0</v>
      </c>
      <c r="BH4225" s="232">
        <f>IF(N4225="sníž. přenesená",J4225,0)</f>
        <v>0</v>
      </c>
      <c r="BI4225" s="232">
        <f>IF(N4225="nulová",J4225,0)</f>
        <v>0</v>
      </c>
      <c r="BJ4225" s="18" t="s">
        <v>88</v>
      </c>
      <c r="BK4225" s="232">
        <f>ROUND(I4225*H4225,2)</f>
        <v>0</v>
      </c>
      <c r="BL4225" s="18" t="s">
        <v>291</v>
      </c>
      <c r="BM4225" s="231" t="s">
        <v>3978</v>
      </c>
    </row>
    <row r="4226" s="2" customFormat="1">
      <c r="A4226" s="39"/>
      <c r="B4226" s="40"/>
      <c r="C4226" s="41"/>
      <c r="D4226" s="233" t="s">
        <v>221</v>
      </c>
      <c r="E4226" s="41"/>
      <c r="F4226" s="234" t="s">
        <v>3979</v>
      </c>
      <c r="G4226" s="41"/>
      <c r="H4226" s="41"/>
      <c r="I4226" s="235"/>
      <c r="J4226" s="41"/>
      <c r="K4226" s="41"/>
      <c r="L4226" s="45"/>
      <c r="M4226" s="236"/>
      <c r="N4226" s="237"/>
      <c r="O4226" s="92"/>
      <c r="P4226" s="92"/>
      <c r="Q4226" s="92"/>
      <c r="R4226" s="92"/>
      <c r="S4226" s="92"/>
      <c r="T4226" s="93"/>
      <c r="U4226" s="39"/>
      <c r="V4226" s="39"/>
      <c r="W4226" s="39"/>
      <c r="X4226" s="39"/>
      <c r="Y4226" s="39"/>
      <c r="Z4226" s="39"/>
      <c r="AA4226" s="39"/>
      <c r="AB4226" s="39"/>
      <c r="AC4226" s="39"/>
      <c r="AD4226" s="39"/>
      <c r="AE4226" s="39"/>
      <c r="AT4226" s="18" t="s">
        <v>221</v>
      </c>
      <c r="AU4226" s="18" t="s">
        <v>90</v>
      </c>
    </row>
    <row r="4227" s="2" customFormat="1" ht="24.15" customHeight="1">
      <c r="A4227" s="39"/>
      <c r="B4227" s="40"/>
      <c r="C4227" s="220" t="s">
        <v>3980</v>
      </c>
      <c r="D4227" s="220" t="s">
        <v>216</v>
      </c>
      <c r="E4227" s="221" t="s">
        <v>3981</v>
      </c>
      <c r="F4227" s="222" t="s">
        <v>3982</v>
      </c>
      <c r="G4227" s="223" t="s">
        <v>716</v>
      </c>
      <c r="H4227" s="224">
        <v>10</v>
      </c>
      <c r="I4227" s="225"/>
      <c r="J4227" s="226">
        <f>ROUND(I4227*H4227,2)</f>
        <v>0</v>
      </c>
      <c r="K4227" s="222" t="s">
        <v>1</v>
      </c>
      <c r="L4227" s="45"/>
      <c r="M4227" s="227" t="s">
        <v>1</v>
      </c>
      <c r="N4227" s="228" t="s">
        <v>46</v>
      </c>
      <c r="O4227" s="92"/>
      <c r="P4227" s="229">
        <f>O4227*H4227</f>
        <v>0</v>
      </c>
      <c r="Q4227" s="229">
        <v>0.11500000000000001</v>
      </c>
      <c r="R4227" s="229">
        <f>Q4227*H4227</f>
        <v>1.1500000000000001</v>
      </c>
      <c r="S4227" s="229">
        <v>0</v>
      </c>
      <c r="T4227" s="230">
        <f>S4227*H4227</f>
        <v>0</v>
      </c>
      <c r="U4227" s="39"/>
      <c r="V4227" s="39"/>
      <c r="W4227" s="39"/>
      <c r="X4227" s="39"/>
      <c r="Y4227" s="39"/>
      <c r="Z4227" s="39"/>
      <c r="AA4227" s="39"/>
      <c r="AB4227" s="39"/>
      <c r="AC4227" s="39"/>
      <c r="AD4227" s="39"/>
      <c r="AE4227" s="39"/>
      <c r="AR4227" s="231" t="s">
        <v>291</v>
      </c>
      <c r="AT4227" s="231" t="s">
        <v>216</v>
      </c>
      <c r="AU4227" s="231" t="s">
        <v>90</v>
      </c>
      <c r="AY4227" s="18" t="s">
        <v>215</v>
      </c>
      <c r="BE4227" s="232">
        <f>IF(N4227="základní",J4227,0)</f>
        <v>0</v>
      </c>
      <c r="BF4227" s="232">
        <f>IF(N4227="snížená",J4227,0)</f>
        <v>0</v>
      </c>
      <c r="BG4227" s="232">
        <f>IF(N4227="zákl. přenesená",J4227,0)</f>
        <v>0</v>
      </c>
      <c r="BH4227" s="232">
        <f>IF(N4227="sníž. přenesená",J4227,0)</f>
        <v>0</v>
      </c>
      <c r="BI4227" s="232">
        <f>IF(N4227="nulová",J4227,0)</f>
        <v>0</v>
      </c>
      <c r="BJ4227" s="18" t="s">
        <v>88</v>
      </c>
      <c r="BK4227" s="232">
        <f>ROUND(I4227*H4227,2)</f>
        <v>0</v>
      </c>
      <c r="BL4227" s="18" t="s">
        <v>291</v>
      </c>
      <c r="BM4227" s="231" t="s">
        <v>3983</v>
      </c>
    </row>
    <row r="4228" s="2" customFormat="1" ht="24.15" customHeight="1">
      <c r="A4228" s="39"/>
      <c r="B4228" s="40"/>
      <c r="C4228" s="220" t="s">
        <v>3984</v>
      </c>
      <c r="D4228" s="220" t="s">
        <v>216</v>
      </c>
      <c r="E4228" s="221" t="s">
        <v>3985</v>
      </c>
      <c r="F4228" s="222" t="s">
        <v>3986</v>
      </c>
      <c r="G4228" s="223" t="s">
        <v>716</v>
      </c>
      <c r="H4228" s="224">
        <v>2</v>
      </c>
      <c r="I4228" s="225"/>
      <c r="J4228" s="226">
        <f>ROUND(I4228*H4228,2)</f>
        <v>0</v>
      </c>
      <c r="K4228" s="222" t="s">
        <v>1</v>
      </c>
      <c r="L4228" s="45"/>
      <c r="M4228" s="227" t="s">
        <v>1</v>
      </c>
      <c r="N4228" s="228" t="s">
        <v>46</v>
      </c>
      <c r="O4228" s="92"/>
      <c r="P4228" s="229">
        <f>O4228*H4228</f>
        <v>0</v>
      </c>
      <c r="Q4228" s="229">
        <v>0.085999999999999993</v>
      </c>
      <c r="R4228" s="229">
        <f>Q4228*H4228</f>
        <v>0.17199999999999999</v>
      </c>
      <c r="S4228" s="229">
        <v>0</v>
      </c>
      <c r="T4228" s="230">
        <f>S4228*H4228</f>
        <v>0</v>
      </c>
      <c r="U4228" s="39"/>
      <c r="V4228" s="39"/>
      <c r="W4228" s="39"/>
      <c r="X4228" s="39"/>
      <c r="Y4228" s="39"/>
      <c r="Z4228" s="39"/>
      <c r="AA4228" s="39"/>
      <c r="AB4228" s="39"/>
      <c r="AC4228" s="39"/>
      <c r="AD4228" s="39"/>
      <c r="AE4228" s="39"/>
      <c r="AR4228" s="231" t="s">
        <v>291</v>
      </c>
      <c r="AT4228" s="231" t="s">
        <v>216</v>
      </c>
      <c r="AU4228" s="231" t="s">
        <v>90</v>
      </c>
      <c r="AY4228" s="18" t="s">
        <v>215</v>
      </c>
      <c r="BE4228" s="232">
        <f>IF(N4228="základní",J4228,0)</f>
        <v>0</v>
      </c>
      <c r="BF4228" s="232">
        <f>IF(N4228="snížená",J4228,0)</f>
        <v>0</v>
      </c>
      <c r="BG4228" s="232">
        <f>IF(N4228="zákl. přenesená",J4228,0)</f>
        <v>0</v>
      </c>
      <c r="BH4228" s="232">
        <f>IF(N4228="sníž. přenesená",J4228,0)</f>
        <v>0</v>
      </c>
      <c r="BI4228" s="232">
        <f>IF(N4228="nulová",J4228,0)</f>
        <v>0</v>
      </c>
      <c r="BJ4228" s="18" t="s">
        <v>88</v>
      </c>
      <c r="BK4228" s="232">
        <f>ROUND(I4228*H4228,2)</f>
        <v>0</v>
      </c>
      <c r="BL4228" s="18" t="s">
        <v>291</v>
      </c>
      <c r="BM4228" s="231" t="s">
        <v>3987</v>
      </c>
    </row>
    <row r="4229" s="2" customFormat="1" ht="24.15" customHeight="1">
      <c r="A4229" s="39"/>
      <c r="B4229" s="40"/>
      <c r="C4229" s="220" t="s">
        <v>3988</v>
      </c>
      <c r="D4229" s="220" t="s">
        <v>216</v>
      </c>
      <c r="E4229" s="221" t="s">
        <v>3989</v>
      </c>
      <c r="F4229" s="222" t="s">
        <v>3990</v>
      </c>
      <c r="G4229" s="223" t="s">
        <v>716</v>
      </c>
      <c r="H4229" s="224">
        <v>1</v>
      </c>
      <c r="I4229" s="225"/>
      <c r="J4229" s="226">
        <f>ROUND(I4229*H4229,2)</f>
        <v>0</v>
      </c>
      <c r="K4229" s="222" t="s">
        <v>1</v>
      </c>
      <c r="L4229" s="45"/>
      <c r="M4229" s="227" t="s">
        <v>1</v>
      </c>
      <c r="N4229" s="228" t="s">
        <v>46</v>
      </c>
      <c r="O4229" s="92"/>
      <c r="P4229" s="229">
        <f>O4229*H4229</f>
        <v>0</v>
      </c>
      <c r="Q4229" s="229">
        <v>0.075999999999999998</v>
      </c>
      <c r="R4229" s="229">
        <f>Q4229*H4229</f>
        <v>0.075999999999999998</v>
      </c>
      <c r="S4229" s="229">
        <v>0</v>
      </c>
      <c r="T4229" s="230">
        <f>S4229*H4229</f>
        <v>0</v>
      </c>
      <c r="U4229" s="39"/>
      <c r="V4229" s="39"/>
      <c r="W4229" s="39"/>
      <c r="X4229" s="39"/>
      <c r="Y4229" s="39"/>
      <c r="Z4229" s="39"/>
      <c r="AA4229" s="39"/>
      <c r="AB4229" s="39"/>
      <c r="AC4229" s="39"/>
      <c r="AD4229" s="39"/>
      <c r="AE4229" s="39"/>
      <c r="AR4229" s="231" t="s">
        <v>291</v>
      </c>
      <c r="AT4229" s="231" t="s">
        <v>216</v>
      </c>
      <c r="AU4229" s="231" t="s">
        <v>90</v>
      </c>
      <c r="AY4229" s="18" t="s">
        <v>215</v>
      </c>
      <c r="BE4229" s="232">
        <f>IF(N4229="základní",J4229,0)</f>
        <v>0</v>
      </c>
      <c r="BF4229" s="232">
        <f>IF(N4229="snížená",J4229,0)</f>
        <v>0</v>
      </c>
      <c r="BG4229" s="232">
        <f>IF(N4229="zákl. přenesená",J4229,0)</f>
        <v>0</v>
      </c>
      <c r="BH4229" s="232">
        <f>IF(N4229="sníž. přenesená",J4229,0)</f>
        <v>0</v>
      </c>
      <c r="BI4229" s="232">
        <f>IF(N4229="nulová",J4229,0)</f>
        <v>0</v>
      </c>
      <c r="BJ4229" s="18" t="s">
        <v>88</v>
      </c>
      <c r="BK4229" s="232">
        <f>ROUND(I4229*H4229,2)</f>
        <v>0</v>
      </c>
      <c r="BL4229" s="18" t="s">
        <v>291</v>
      </c>
      <c r="BM4229" s="231" t="s">
        <v>3991</v>
      </c>
    </row>
    <row r="4230" s="2" customFormat="1" ht="24.15" customHeight="1">
      <c r="A4230" s="39"/>
      <c r="B4230" s="40"/>
      <c r="C4230" s="220" t="s">
        <v>3992</v>
      </c>
      <c r="D4230" s="220" t="s">
        <v>216</v>
      </c>
      <c r="E4230" s="221" t="s">
        <v>3993</v>
      </c>
      <c r="F4230" s="222" t="s">
        <v>3994</v>
      </c>
      <c r="G4230" s="223" t="s">
        <v>583</v>
      </c>
      <c r="H4230" s="224">
        <v>1.546</v>
      </c>
      <c r="I4230" s="225"/>
      <c r="J4230" s="226">
        <f>ROUND(I4230*H4230,2)</f>
        <v>0</v>
      </c>
      <c r="K4230" s="222" t="s">
        <v>359</v>
      </c>
      <c r="L4230" s="45"/>
      <c r="M4230" s="227" t="s">
        <v>1</v>
      </c>
      <c r="N4230" s="228" t="s">
        <v>46</v>
      </c>
      <c r="O4230" s="92"/>
      <c r="P4230" s="229">
        <f>O4230*H4230</f>
        <v>0</v>
      </c>
      <c r="Q4230" s="229">
        <v>0</v>
      </c>
      <c r="R4230" s="229">
        <f>Q4230*H4230</f>
        <v>0</v>
      </c>
      <c r="S4230" s="229">
        <v>0</v>
      </c>
      <c r="T4230" s="230">
        <f>S4230*H4230</f>
        <v>0</v>
      </c>
      <c r="U4230" s="39"/>
      <c r="V4230" s="39"/>
      <c r="W4230" s="39"/>
      <c r="X4230" s="39"/>
      <c r="Y4230" s="39"/>
      <c r="Z4230" s="39"/>
      <c r="AA4230" s="39"/>
      <c r="AB4230" s="39"/>
      <c r="AC4230" s="39"/>
      <c r="AD4230" s="39"/>
      <c r="AE4230" s="39"/>
      <c r="AR4230" s="231" t="s">
        <v>291</v>
      </c>
      <c r="AT4230" s="231" t="s">
        <v>216</v>
      </c>
      <c r="AU4230" s="231" t="s">
        <v>90</v>
      </c>
      <c r="AY4230" s="18" t="s">
        <v>215</v>
      </c>
      <c r="BE4230" s="232">
        <f>IF(N4230="základní",J4230,0)</f>
        <v>0</v>
      </c>
      <c r="BF4230" s="232">
        <f>IF(N4230="snížená",J4230,0)</f>
        <v>0</v>
      </c>
      <c r="BG4230" s="232">
        <f>IF(N4230="zákl. přenesená",J4230,0)</f>
        <v>0</v>
      </c>
      <c r="BH4230" s="232">
        <f>IF(N4230="sníž. přenesená",J4230,0)</f>
        <v>0</v>
      </c>
      <c r="BI4230" s="232">
        <f>IF(N4230="nulová",J4230,0)</f>
        <v>0</v>
      </c>
      <c r="BJ4230" s="18" t="s">
        <v>88</v>
      </c>
      <c r="BK4230" s="232">
        <f>ROUND(I4230*H4230,2)</f>
        <v>0</v>
      </c>
      <c r="BL4230" s="18" t="s">
        <v>291</v>
      </c>
      <c r="BM4230" s="231" t="s">
        <v>3995</v>
      </c>
    </row>
    <row r="4231" s="2" customFormat="1">
      <c r="A4231" s="39"/>
      <c r="B4231" s="40"/>
      <c r="C4231" s="41"/>
      <c r="D4231" s="233" t="s">
        <v>221</v>
      </c>
      <c r="E4231" s="41"/>
      <c r="F4231" s="234" t="s">
        <v>3996</v>
      </c>
      <c r="G4231" s="41"/>
      <c r="H4231" s="41"/>
      <c r="I4231" s="235"/>
      <c r="J4231" s="41"/>
      <c r="K4231" s="41"/>
      <c r="L4231" s="45"/>
      <c r="M4231" s="236"/>
      <c r="N4231" s="237"/>
      <c r="O4231" s="92"/>
      <c r="P4231" s="92"/>
      <c r="Q4231" s="92"/>
      <c r="R4231" s="92"/>
      <c r="S4231" s="92"/>
      <c r="T4231" s="93"/>
      <c r="U4231" s="39"/>
      <c r="V4231" s="39"/>
      <c r="W4231" s="39"/>
      <c r="X4231" s="39"/>
      <c r="Y4231" s="39"/>
      <c r="Z4231" s="39"/>
      <c r="AA4231" s="39"/>
      <c r="AB4231" s="39"/>
      <c r="AC4231" s="39"/>
      <c r="AD4231" s="39"/>
      <c r="AE4231" s="39"/>
      <c r="AT4231" s="18" t="s">
        <v>221</v>
      </c>
      <c r="AU4231" s="18" t="s">
        <v>90</v>
      </c>
    </row>
    <row r="4232" s="2" customFormat="1">
      <c r="A4232" s="39"/>
      <c r="B4232" s="40"/>
      <c r="C4232" s="41"/>
      <c r="D4232" s="250" t="s">
        <v>362</v>
      </c>
      <c r="E4232" s="41"/>
      <c r="F4232" s="251" t="s">
        <v>3997</v>
      </c>
      <c r="G4232" s="41"/>
      <c r="H4232" s="41"/>
      <c r="I4232" s="235"/>
      <c r="J4232" s="41"/>
      <c r="K4232" s="41"/>
      <c r="L4232" s="45"/>
      <c r="M4232" s="305"/>
      <c r="N4232" s="306"/>
      <c r="O4232" s="240"/>
      <c r="P4232" s="240"/>
      <c r="Q4232" s="240"/>
      <c r="R4232" s="240"/>
      <c r="S4232" s="240"/>
      <c r="T4232" s="307"/>
      <c r="U4232" s="39"/>
      <c r="V4232" s="39"/>
      <c r="W4232" s="39"/>
      <c r="X4232" s="39"/>
      <c r="Y4232" s="39"/>
      <c r="Z4232" s="39"/>
      <c r="AA4232" s="39"/>
      <c r="AB4232" s="39"/>
      <c r="AC4232" s="39"/>
      <c r="AD4232" s="39"/>
      <c r="AE4232" s="39"/>
      <c r="AT4232" s="18" t="s">
        <v>362</v>
      </c>
      <c r="AU4232" s="18" t="s">
        <v>90</v>
      </c>
    </row>
    <row r="4233" s="2" customFormat="1" ht="6.96" customHeight="1">
      <c r="A4233" s="39"/>
      <c r="B4233" s="67"/>
      <c r="C4233" s="68"/>
      <c r="D4233" s="68"/>
      <c r="E4233" s="68"/>
      <c r="F4233" s="68"/>
      <c r="G4233" s="68"/>
      <c r="H4233" s="68"/>
      <c r="I4233" s="68"/>
      <c r="J4233" s="68"/>
      <c r="K4233" s="68"/>
      <c r="L4233" s="45"/>
      <c r="M4233" s="39"/>
      <c r="O4233" s="39"/>
      <c r="P4233" s="39"/>
      <c r="Q4233" s="39"/>
      <c r="R4233" s="39"/>
      <c r="S4233" s="39"/>
      <c r="T4233" s="39"/>
      <c r="U4233" s="39"/>
      <c r="V4233" s="39"/>
      <c r="W4233" s="39"/>
      <c r="X4233" s="39"/>
      <c r="Y4233" s="39"/>
      <c r="Z4233" s="39"/>
      <c r="AA4233" s="39"/>
      <c r="AB4233" s="39"/>
      <c r="AC4233" s="39"/>
      <c r="AD4233" s="39"/>
      <c r="AE4233" s="39"/>
    </row>
  </sheetData>
  <sheetProtection sheet="1" autoFilter="0" formatColumns="0" formatRows="0" objects="1" scenarios="1" spinCount="100000" saltValue="IRH7YkdKuHdrpml0h+q3giq1GbyZJqHKpjF71FH+qcC0BX14mnbbfnYq17N032YBSILh6I5vlttwj1I+8FnsBw==" hashValue="V++MaglUKLP31MMLQ7DsrmNcLgyabmErOTHnakoLXN7/w3XhZAoJY5DhnqEypuJDzBYxLlNEuW/8+8TAQ43bWw==" algorithmName="SHA-512" password="CC35"/>
  <autoFilter ref="C152:K4232"/>
  <mergeCells count="12">
    <mergeCell ref="E7:H7"/>
    <mergeCell ref="E9:H9"/>
    <mergeCell ref="E11:H11"/>
    <mergeCell ref="E20:H20"/>
    <mergeCell ref="E29:H29"/>
    <mergeCell ref="E85:H85"/>
    <mergeCell ref="E87:H87"/>
    <mergeCell ref="E89:H89"/>
    <mergeCell ref="E141:H141"/>
    <mergeCell ref="E143:H143"/>
    <mergeCell ref="E145:H145"/>
    <mergeCell ref="L2:V2"/>
  </mergeCells>
  <hyperlinks>
    <hyperlink ref="F158" r:id="rId1" display="https://podminky.urs.cz/item/CS_URS_2025_01/131251105"/>
    <hyperlink ref="F165" r:id="rId2" display="https://podminky.urs.cz/item/CS_URS_2025_01/131351105"/>
    <hyperlink ref="F172" r:id="rId3" display="https://podminky.urs.cz/item/CS_URS_2025_01/131451105"/>
    <hyperlink ref="F179" r:id="rId4" display="https://podminky.urs.cz/item/CS_URS_2025_01/132251104"/>
    <hyperlink ref="F204" r:id="rId5" display="https://podminky.urs.cz/item/CS_URS_2025_01/132351104"/>
    <hyperlink ref="F210" r:id="rId6" display="https://podminky.urs.cz/item/CS_URS_2025_01/132451104"/>
    <hyperlink ref="F216" r:id="rId7" display="https://podminky.urs.cz/item/CS_URS_2025_01/132251254"/>
    <hyperlink ref="F234" r:id="rId8" display="https://podminky.urs.cz/item/CS_URS_2025_01/132351254"/>
    <hyperlink ref="F240" r:id="rId9" display="https://podminky.urs.cz/item/CS_URS_2025_01/132451254"/>
    <hyperlink ref="F246" r:id="rId10" display="https://podminky.urs.cz/item/CS_URS_2025_01/162351103"/>
    <hyperlink ref="F258" r:id="rId11" display="https://podminky.urs.cz/item/CS_URS_2025_01/162351123"/>
    <hyperlink ref="F270" r:id="rId12" display="https://podminky.urs.cz/item/CS_URS_2025_01/171251201"/>
    <hyperlink ref="F276" r:id="rId13" display="https://podminky.urs.cz/item/CS_URS_2025_01/167151111"/>
    <hyperlink ref="F279" r:id="rId14" display="https://podminky.urs.cz/item/CS_URS_2025_01/167151112"/>
    <hyperlink ref="F282" r:id="rId15" display="https://podminky.urs.cz/item/CS_URS_2025_01/162751137"/>
    <hyperlink ref="F294" r:id="rId16" display="https://podminky.urs.cz/item/CS_URS_2025_01/167151102"/>
    <hyperlink ref="F297" r:id="rId17" display="https://podminky.urs.cz/item/CS_URS_2025_01/171151103"/>
    <hyperlink ref="F303" r:id="rId18" display="https://podminky.urs.cz/item/CS_URS_2025_01/162751135"/>
    <hyperlink ref="F312" r:id="rId19" display="https://podminky.urs.cz/item/CS_URS_2025_01/174151101"/>
    <hyperlink ref="F339" r:id="rId20" display="https://podminky.urs.cz/item/CS_URS_2025_01/181951114"/>
    <hyperlink ref="F351" r:id="rId21" display="https://podminky.urs.cz/item/CS_URS_2025_01/213141111"/>
    <hyperlink ref="F367" r:id="rId22" display="https://podminky.urs.cz/item/CS_URS_2025_01/271532212"/>
    <hyperlink ref="F379" r:id="rId23" display="https://podminky.urs.cz/item/CS_URS_2025_01/273321411"/>
    <hyperlink ref="F395" r:id="rId24" display="https://podminky.urs.cz/item/CS_URS_2025_01/273351121"/>
    <hyperlink ref="F411" r:id="rId25" display="https://podminky.urs.cz/item/CS_URS_2025_01/273351122"/>
    <hyperlink ref="F414" r:id="rId26" display="https://podminky.urs.cz/item/CS_URS_2025_01/273362021"/>
    <hyperlink ref="F420" r:id="rId27" display="https://podminky.urs.cz/item/CS_URS_2025_01/274313611"/>
    <hyperlink ref="F445" r:id="rId28" display="https://podminky.urs.cz/item/CS_URS_2025_01/274351121"/>
    <hyperlink ref="F470" r:id="rId29" display="https://podminky.urs.cz/item/CS_URS_2025_01/274351122"/>
    <hyperlink ref="F473" r:id="rId30" display="https://podminky.urs.cz/item/CS_URS_2025_01/274321411"/>
    <hyperlink ref="F521" r:id="rId31" display="https://podminky.urs.cz/item/CS_URS_2025_01/274351121"/>
    <hyperlink ref="F569" r:id="rId32" display="https://podminky.urs.cz/item/CS_URS_2025_01/274351122"/>
    <hyperlink ref="F572" r:id="rId33" display="https://podminky.urs.cz/item/CS_URS_2025_01/274353131"/>
    <hyperlink ref="F575" r:id="rId34" display="https://podminky.urs.cz/item/CS_URS_2025_01/274361821"/>
    <hyperlink ref="F581" r:id="rId35" display="https://podminky.urs.cz/item/CS_URS_2025_01/279321346"/>
    <hyperlink ref="F588" r:id="rId36" display="https://podminky.urs.cz/item/CS_URS_2025_01/279351121"/>
    <hyperlink ref="F597" r:id="rId37" display="https://podminky.urs.cz/item/CS_URS_2025_01/279351122"/>
    <hyperlink ref="F600" r:id="rId38" display="https://podminky.urs.cz/item/CS_URS_2025_01/279361821"/>
    <hyperlink ref="F605" r:id="rId39" display="https://podminky.urs.cz/item/CS_URS_2025_01/279113144"/>
    <hyperlink ref="F648" r:id="rId40" display="https://podminky.urs.cz/item/CS_URS_2025_01/218111113"/>
    <hyperlink ref="F654" r:id="rId41" display="https://podminky.urs.cz/item/CS_URS_2025_01/218111122"/>
    <hyperlink ref="F660" r:id="rId42" display="https://podminky.urs.cz/item/CS_URS_2025_01/218121113"/>
    <hyperlink ref="F667" r:id="rId43" display="https://podminky.urs.cz/item/CS_URS_2025_01/311235161"/>
    <hyperlink ref="F749" r:id="rId44" display="https://podminky.urs.cz/item/CS_URS_2025_01/311238937"/>
    <hyperlink ref="F800" r:id="rId45" display="https://podminky.urs.cz/item/CS_URS_2025_01/311236301"/>
    <hyperlink ref="F817" r:id="rId46" display="https://podminky.urs.cz/item/CS_URS_2025_01/311236331"/>
    <hyperlink ref="F827" r:id="rId47" display="https://podminky.urs.cz/item/CS_URS_2025_01/317121103"/>
    <hyperlink ref="F845" r:id="rId48" display="https://podminky.urs.cz/item/CS_URS_2025_01/317168022"/>
    <hyperlink ref="F853" r:id="rId49" display="https://podminky.urs.cz/item/CS_URS_2025_01/317168026"/>
    <hyperlink ref="F859" r:id="rId50" display="https://podminky.urs.cz/item/CS_URS_2025_01/317168051"/>
    <hyperlink ref="F867" r:id="rId51" display="https://podminky.urs.cz/item/CS_URS_2025_01/317168052"/>
    <hyperlink ref="F875" r:id="rId52" display="https://podminky.urs.cz/item/CS_URS_2025_01/317168053"/>
    <hyperlink ref="F885" r:id="rId53" display="https://podminky.urs.cz/item/CS_URS_2025_01/317168059"/>
    <hyperlink ref="F895" r:id="rId54" display="https://podminky.urs.cz/item/CS_URS_2025_01/317998112"/>
    <hyperlink ref="F901" r:id="rId55" display="https://podminky.urs.cz/item/CS_URS_2025_01/317998113"/>
    <hyperlink ref="F914" r:id="rId56" display="https://podminky.urs.cz/item/CS_URS_2025_01/331273011"/>
    <hyperlink ref="F920" r:id="rId57" display="https://podminky.urs.cz/item/CS_URS_2025_01/330321410"/>
    <hyperlink ref="F927" r:id="rId58" display="https://podminky.urs.cz/item/CS_URS_2025_01/331351125"/>
    <hyperlink ref="F934" r:id="rId59" display="https://podminky.urs.cz/item/CS_URS_2025_01/331351126"/>
    <hyperlink ref="F937" r:id="rId60" display="https://podminky.urs.cz/item/CS_URS_2025_01/331361821"/>
    <hyperlink ref="F944" r:id="rId61" display="https://podminky.urs.cz/item/CS_URS_2025_01/341321410"/>
    <hyperlink ref="F951" r:id="rId62" display="https://podminky.urs.cz/item/CS_URS_2025_01/341351111"/>
    <hyperlink ref="F958" r:id="rId63" display="https://podminky.urs.cz/item/CS_URS_2025_01/341351112"/>
    <hyperlink ref="F961" r:id="rId64" display="https://podminky.urs.cz/item/CS_URS_2025_01/341361821"/>
    <hyperlink ref="F966" r:id="rId65" display="https://podminky.urs.cz/item/CS_URS_2025_01/341941011"/>
    <hyperlink ref="F981" r:id="rId66" display="https://podminky.urs.cz/item/CS_URS_2025_01/342244221"/>
    <hyperlink ref="F1010" r:id="rId67" display="https://podminky.urs.cz/item/CS_URS_2025_01/342291112"/>
    <hyperlink ref="F1028" r:id="rId68" display="https://podminky.urs.cz/item/CS_URS_2025_01/342291121"/>
    <hyperlink ref="F1044" r:id="rId69" display="https://podminky.urs.cz/item/CS_URS_2025_01/346272256"/>
    <hyperlink ref="F1070" r:id="rId70" display="https://podminky.urs.cz/item/CS_URS_2025_01/389941021"/>
    <hyperlink ref="F1097" r:id="rId71" display="https://podminky.urs.cz/item/CS_URS_2025_01/389381001"/>
    <hyperlink ref="F1110" r:id="rId72" display="https://podminky.urs.cz/item/CS_URS_2025_01/417321515"/>
    <hyperlink ref="F1242" r:id="rId73" display="https://podminky.urs.cz/item/CS_URS_2025_01/417351115"/>
    <hyperlink ref="F1365" r:id="rId74" display="https://podminky.urs.cz/item/CS_URS_2025_01/417351116"/>
    <hyperlink ref="F1368" r:id="rId75" display="https://podminky.urs.cz/item/CS_URS_2025_01/417361821"/>
    <hyperlink ref="F1376" r:id="rId76" display="https://podminky.urs.cz/item/CS_URS_2025_01/417362021"/>
    <hyperlink ref="F1403" r:id="rId77" display="https://podminky.urs.cz/item/CS_URS_2025_01/611131121"/>
    <hyperlink ref="F1443" r:id="rId78" display="https://podminky.urs.cz/item/CS_URS_2025_01/611321342"/>
    <hyperlink ref="F1448" r:id="rId79" display="https://podminky.urs.cz/item/CS_URS_2025_01/611321391"/>
    <hyperlink ref="F1453" r:id="rId80" display="https://podminky.urs.cz/item/CS_URS_2025_01/611131121"/>
    <hyperlink ref="F1460" r:id="rId81" display="https://podminky.urs.cz/item/CS_URS_2025_01/611381016"/>
    <hyperlink ref="F1463" r:id="rId82" display="https://podminky.urs.cz/item/CS_URS_2025_01/611131125"/>
    <hyperlink ref="F1471" r:id="rId83" display="https://podminky.urs.cz/item/CS_URS_2025_01/611321345"/>
    <hyperlink ref="F1474" r:id="rId84" display="https://podminky.urs.cz/item/CS_URS_2025_01/611321395"/>
    <hyperlink ref="F1477" r:id="rId85" display="https://podminky.urs.cz/item/CS_URS_2025_01/612131101"/>
    <hyperlink ref="F1651" r:id="rId86" display="https://podminky.urs.cz/item/CS_URS_2025_01/612321341"/>
    <hyperlink ref="F1654" r:id="rId87" display="https://podminky.urs.cz/item/CS_URS_2025_01/612321391"/>
    <hyperlink ref="F1659" r:id="rId88" display="https://podminky.urs.cz/item/CS_URS_2025_01/612142001"/>
    <hyperlink ref="F1688" r:id="rId89" display="https://podminky.urs.cz/item/CS_URS_2025_01/619991005"/>
    <hyperlink ref="F1707" r:id="rId90" display="https://podminky.urs.cz/item/CS_URS_2025_01/622131101"/>
    <hyperlink ref="F1751" r:id="rId91" display="https://podminky.urs.cz/item/CS_URS_2025_01/622811001"/>
    <hyperlink ref="F1754" r:id="rId92" display="https://podminky.urs.cz/item/CS_URS_2025_01/621131121"/>
    <hyperlink ref="F1762" r:id="rId93" display="https://podminky.urs.cz/item/CS_URS_2025_01/621221021"/>
    <hyperlink ref="F1769" r:id="rId94" display="https://podminky.urs.cz/item/CS_URS_2025_01/621251105"/>
    <hyperlink ref="F1772" r:id="rId95" display="https://podminky.urs.cz/item/CS_URS_2025_01/621151031"/>
    <hyperlink ref="F1775" r:id="rId96" display="https://podminky.urs.cz/item/CS_URS_2025_01/621531012"/>
    <hyperlink ref="F1778" r:id="rId97" display="https://podminky.urs.cz/item/CS_URS_2025_01/622131121"/>
    <hyperlink ref="F1800" r:id="rId98" display="https://podminky.urs.cz/item/CS_URS_2025_01/622221041"/>
    <hyperlink ref="F1807" r:id="rId99" display="https://podminky.urs.cz/item/CS_URS_2025_01/622251105"/>
    <hyperlink ref="F1810" r:id="rId100" display="https://podminky.urs.cz/item/CS_URS_2025_01/622151031"/>
    <hyperlink ref="F1817" r:id="rId101" display="https://podminky.urs.cz/item/CS_URS_2025_01/622531012"/>
    <hyperlink ref="F1820" r:id="rId102" display="https://podminky.urs.cz/item/CS_URS_2025_01/622212061"/>
    <hyperlink ref="F1832" r:id="rId103" display="https://podminky.urs.cz/item/CS_URS_2025_01/622151031"/>
    <hyperlink ref="F1837" r:id="rId104" display="https://podminky.urs.cz/item/CS_URS_2025_01/622531012"/>
    <hyperlink ref="F1840" r:id="rId105" display="https://podminky.urs.cz/item/CS_URS_2025_01/622142001"/>
    <hyperlink ref="F1857" r:id="rId106" display="https://podminky.urs.cz/item/CS_URS_2025_01/622151031"/>
    <hyperlink ref="F1860" r:id="rId107" display="https://podminky.urs.cz/item/CS_URS_2025_01/622531012"/>
    <hyperlink ref="F1863" r:id="rId108" display="https://podminky.urs.cz/item/CS_URS_2023_01/622143003"/>
    <hyperlink ref="F1915" r:id="rId109" display="https://podminky.urs.cz/item/CS_URS_2025_01/622143004"/>
    <hyperlink ref="F1920" r:id="rId110" display="https://podminky.urs.cz/item/CS_URS_2025_01/629991011"/>
    <hyperlink ref="F1924" r:id="rId111" display="https://podminky.urs.cz/item/CS_URS_2025_01/631311125"/>
    <hyperlink ref="F1930" r:id="rId112" display="https://podminky.urs.cz/item/CS_URS_2025_01/631319173"/>
    <hyperlink ref="F1933" r:id="rId113" display="https://podminky.urs.cz/item/CS_URS_2025_01/631351101"/>
    <hyperlink ref="F1939" r:id="rId114" display="https://podminky.urs.cz/item/CS_URS_2025_01/631351102"/>
    <hyperlink ref="F1942" r:id="rId115" display="https://podminky.urs.cz/item/CS_URS_2025_01/631362021"/>
    <hyperlink ref="F1948" r:id="rId116" display="https://podminky.urs.cz/item/CS_URS_2025_01/631311135"/>
    <hyperlink ref="F1954" r:id="rId117" display="https://podminky.urs.cz/item/CS_URS_2025_01/631319175"/>
    <hyperlink ref="F1957" r:id="rId118" display="https://podminky.urs.cz/item/CS_URS_2025_01/631351101"/>
    <hyperlink ref="F1962" r:id="rId119" display="https://podminky.urs.cz/item/CS_URS_2025_01/631351102"/>
    <hyperlink ref="F1965" r:id="rId120" display="https://podminky.urs.cz/item/CS_URS_2025_01/631362021"/>
    <hyperlink ref="F1970" r:id="rId121" display="https://podminky.urs.cz/item/CS_URS_2025_01/632451494"/>
    <hyperlink ref="F1976" r:id="rId122" display="https://podminky.urs.cz/item/CS_URS_2025_01/632451254"/>
    <hyperlink ref="F1996" r:id="rId123" display="https://podminky.urs.cz/item/CS_URS_2025_01/632451293"/>
    <hyperlink ref="F2016" r:id="rId124" display="https://podminky.urs.cz/item/CS_URS_2025_01/632481213"/>
    <hyperlink ref="F2038" r:id="rId125" display="https://podminky.urs.cz/item/CS_URS_2025_01/632481215"/>
    <hyperlink ref="F2054" r:id="rId126" display="https://podminky.urs.cz/item/CS_URS_2025_01/633811111"/>
    <hyperlink ref="F2057" r:id="rId127" display="https://podminky.urs.cz/item/CS_URS_2025_01/634112112"/>
    <hyperlink ref="F2135" r:id="rId128" display="https://podminky.urs.cz/item/CS_URS_2025_01/634112117"/>
    <hyperlink ref="F2154" r:id="rId129" display="https://podminky.urs.cz/item/CS_URS_2025_01/636311122"/>
    <hyperlink ref="F2171" r:id="rId130" display="https://podminky.urs.cz/item/CS_URS_2025_01/642944121"/>
    <hyperlink ref="F2207" r:id="rId131" display="https://podminky.urs.cz/item/CS_URS_2025_01/877260310"/>
    <hyperlink ref="F2215" r:id="rId132" display="https://podminky.urs.cz/item/CS_URS_2025_01/877310310"/>
    <hyperlink ref="F2223" r:id="rId133" display="https://podminky.urs.cz/item/CS_URS_2025_01/877310320"/>
    <hyperlink ref="F2233" r:id="rId134" display="https://podminky.urs.cz/item/CS_URS_2025_01/941211111"/>
    <hyperlink ref="F2252" r:id="rId135" display="https://podminky.urs.cz/item/CS_URS_2025_01/941211211"/>
    <hyperlink ref="F2257" r:id="rId136" display="https://podminky.urs.cz/item/CS_URS_2025_01/941211811"/>
    <hyperlink ref="F2260" r:id="rId137" display="https://podminky.urs.cz/item/CS_URS_2025_01/944511111"/>
    <hyperlink ref="F2263" r:id="rId138" display="https://podminky.urs.cz/item/CS_URS_2025_01/944511211"/>
    <hyperlink ref="F2266" r:id="rId139" display="https://podminky.urs.cz/item/CS_URS_2025_01/944511811"/>
    <hyperlink ref="F2271" r:id="rId140" display="https://podminky.urs.cz/item/CS_URS_2025_01/949101111"/>
    <hyperlink ref="F2282" r:id="rId141" display="https://podminky.urs.cz/item/CS_URS_2025_01/952901111"/>
    <hyperlink ref="F2295" r:id="rId142" display="https://podminky.urs.cz/item/CS_URS_2025_01/953334118"/>
    <hyperlink ref="F2305" r:id="rId143" display="https://podminky.urs.cz/item/CS_URS_2025_01/953611141"/>
    <hyperlink ref="F2311" r:id="rId144" display="https://podminky.urs.cz/item/CS_URS_2025_01/953611151"/>
    <hyperlink ref="F2325" r:id="rId145" display="https://podminky.urs.cz/item/CS_URS_2025_01/953943112"/>
    <hyperlink ref="F2337" r:id="rId146" display="https://podminky.urs.cz/item/CS_URS_2025_01/953943125"/>
    <hyperlink ref="F2341" r:id="rId147" display="https://podminky.urs.cz/item/CS_URS_2025_01/953943211"/>
    <hyperlink ref="F2346" r:id="rId148" display="https://podminky.urs.cz/item/CS_URS_2025_01/953993311"/>
    <hyperlink ref="F2351" r:id="rId149" display="https://podminky.urs.cz/item/CS_URS_2025_01/977151121"/>
    <hyperlink ref="F2357" r:id="rId150" display="https://podminky.urs.cz/item/CS_URS_2025_01/998011002"/>
    <hyperlink ref="F2362" r:id="rId151" display="https://podminky.urs.cz/item/CS_URS_2025_01/711111001"/>
    <hyperlink ref="F2373" r:id="rId152" display="https://podminky.urs.cz/item/CS_URS_2025_01/711112001"/>
    <hyperlink ref="F2402" r:id="rId153" display="https://podminky.urs.cz/item/CS_URS_2025_01/711141559"/>
    <hyperlink ref="F2407" r:id="rId154" display="https://podminky.urs.cz/item/CS_URS_2025_01/711142559"/>
    <hyperlink ref="F2436" r:id="rId155" display="https://podminky.urs.cz/item/CS_URS_2025_01/711161212"/>
    <hyperlink ref="F2447" r:id="rId156" display="https://podminky.urs.cz/item/CS_URS_2025_01/711161384"/>
    <hyperlink ref="F2458" r:id="rId157" display="https://podminky.urs.cz/item/CS_URS_2025_01/711747067"/>
    <hyperlink ref="F2471" r:id="rId158" display="https://podminky.urs.cz/item/CS_URS_2025_01/998711102"/>
    <hyperlink ref="F2475" r:id="rId159" display="https://podminky.urs.cz/item/CS_URS_2025_01/712311101"/>
    <hyperlink ref="F2492" r:id="rId160" display="https://podminky.urs.cz/item/CS_URS_2025_01/712811101"/>
    <hyperlink ref="F2519" r:id="rId161" display="https://podminky.urs.cz/item/CS_URS_2025_01/712341559"/>
    <hyperlink ref="F2522" r:id="rId162" display="https://podminky.urs.cz/item/CS_URS_2025_01/712841559"/>
    <hyperlink ref="F2530" r:id="rId163" display="https://podminky.urs.cz/item/CS_URS_2025_01/712363605"/>
    <hyperlink ref="F2547" r:id="rId164" display="https://podminky.urs.cz/item/CS_URS_2025_01/712861703"/>
    <hyperlink ref="F2570" r:id="rId165" display="https://podminky.urs.cz/item/CS_URS_2025_01/712391171"/>
    <hyperlink ref="F2573" r:id="rId166" display="https://podminky.urs.cz/item/CS_URS_2025_01/712831101"/>
    <hyperlink ref="F2578" r:id="rId167" display="https://podminky.urs.cz/item/CS_URS_2025_01/712363352"/>
    <hyperlink ref="F2584" r:id="rId168" display="https://podminky.urs.cz/item/CS_URS_2025_01/712363353"/>
    <hyperlink ref="F2590" r:id="rId169" display="https://podminky.urs.cz/item/CS_URS_2025_01/712363358"/>
    <hyperlink ref="F2596" r:id="rId170" display="https://podminky.urs.cz/item/CS_URS_2025_01/712363369"/>
    <hyperlink ref="F2602" r:id="rId171" display="https://podminky.urs.cz/item/CS_URS_2025_01/712363384"/>
    <hyperlink ref="F2610" r:id="rId172" display="https://podminky.urs.cz/item/CS_URS_2025_01/712363115"/>
    <hyperlink ref="F2634" r:id="rId173" display="https://podminky.urs.cz/item/CS_URS_2025_01/712363119"/>
    <hyperlink ref="F2652" r:id="rId174" display="https://podminky.urs.cz/item/CS_URS_2025_01/998712102"/>
    <hyperlink ref="F2656" r:id="rId175" display="https://podminky.urs.cz/item/CS_URS_2025_01/713121111"/>
    <hyperlink ref="F2667" r:id="rId176" display="https://podminky.urs.cz/item/CS_URS_2025_01/713121121"/>
    <hyperlink ref="F2687" r:id="rId177" display="https://podminky.urs.cz/item/CS_URS_2025_01/713121121"/>
    <hyperlink ref="F2696" r:id="rId178" display="https://podminky.urs.cz/item/CS_URS_2025_01/713131121"/>
    <hyperlink ref="F2725" r:id="rId179" display="https://podminky.urs.cz/item/CS_URS_2025_01/713131161"/>
    <hyperlink ref="F2757" r:id="rId180" display="https://podminky.urs.cz/item/CS_URS_2025_01/713132322"/>
    <hyperlink ref="F2764" r:id="rId181" display="https://podminky.urs.cz/item/CS_URS_2025_01/713131241"/>
    <hyperlink ref="F2774" r:id="rId182" display="https://podminky.urs.cz/item/CS_URS_2025_01/713141138"/>
    <hyperlink ref="F2781" r:id="rId183" display="https://podminky.urs.cz/item/CS_URS_2025_01/713141212"/>
    <hyperlink ref="F2791" r:id="rId184" display="https://podminky.urs.cz/item/CS_URS_2025_01/713141336"/>
    <hyperlink ref="F2802" r:id="rId185" display="https://podminky.urs.cz/item/CS_URS_2023_01/713141351"/>
    <hyperlink ref="F2813" r:id="rId186" display="https://podminky.urs.cz/item/CS_URS_2025_01/713191521"/>
    <hyperlink ref="F2833" r:id="rId187" display="https://podminky.urs.cz/item/CS_URS_2025_01/713191523"/>
    <hyperlink ref="F2850" r:id="rId188" display="https://podminky.urs.cz/item/CS_URS_2025_01/998713102"/>
    <hyperlink ref="F2854" r:id="rId189" display="https://podminky.urs.cz/item/CS_URS_2025_01/714121011"/>
    <hyperlink ref="F2868" r:id="rId190" display="https://podminky.urs.cz/item/CS_URS_2025_01/714121011"/>
    <hyperlink ref="F2882" r:id="rId191" display="https://podminky.urs.cz/item/CS_URS_2025_01/998714102"/>
    <hyperlink ref="F2889" r:id="rId192" display="https://podminky.urs.cz/item/CS_URS_2025_01/762361332"/>
    <hyperlink ref="F2895" r:id="rId193" display="https://podminky.urs.cz/item/CS_URS_2025_01/762395000"/>
    <hyperlink ref="F2900" r:id="rId194" display="https://podminky.urs.cz/item/CS_URS_2025_01/998762102"/>
    <hyperlink ref="F2904" r:id="rId195" display="https://podminky.urs.cz/item/CS_URS_2025_01/763121421"/>
    <hyperlink ref="F2914" r:id="rId196" display="https://podminky.urs.cz/item/CS_URS_2025_01/763121458"/>
    <hyperlink ref="F2921" r:id="rId197" display="https://podminky.urs.cz/item/CS_URS_2025_01/763131451"/>
    <hyperlink ref="F2928" r:id="rId198" display="https://podminky.urs.cz/item/CS_URS_2025_01/763164521"/>
    <hyperlink ref="F2936" r:id="rId199" display="https://podminky.urs.cz/item/CS_URS_2025_01/763164541"/>
    <hyperlink ref="F2946" r:id="rId200" display="https://podminky.urs.cz/item/CS_URS_2025_01/763164561"/>
    <hyperlink ref="F2959" r:id="rId201" display="https://podminky.urs.cz/item/CS_URS_2025_01/763164635"/>
    <hyperlink ref="F2988" r:id="rId202" display="https://podminky.urs.cz/item/CS_URS_2025_01/763164715"/>
    <hyperlink ref="F2995" r:id="rId203" display="https://podminky.urs.cz/item/CS_URS_2025_01/763172322"/>
    <hyperlink ref="F3013" r:id="rId204" display="https://podminky.urs.cz/item/CS_URS_2025_01/763172328"/>
    <hyperlink ref="F3021" r:id="rId205" display="https://podminky.urs.cz/item/CS_URS_2025_01/763411116"/>
    <hyperlink ref="F3029" r:id="rId206" display="https://podminky.urs.cz/item/CS_URS_2025_01/763411126"/>
    <hyperlink ref="F3032" r:id="rId207" display="https://podminky.urs.cz/item/CS_URS_2025_01/998763302"/>
    <hyperlink ref="F3036" r:id="rId208" display="https://podminky.urs.cz/item/CS_URS_2025_01/764216644"/>
    <hyperlink ref="F3044" r:id="rId209" display="https://podminky.urs.cz/item/CS_URS_2025_01/764216645"/>
    <hyperlink ref="F3054" r:id="rId210" display="https://podminky.urs.cz/item/CS_URS_2025_01/998764102"/>
    <hyperlink ref="F3059" r:id="rId211" display="https://podminky.urs.cz/item/CS_URS_2025_01/766622131"/>
    <hyperlink ref="F3065" r:id="rId212" display="https://podminky.urs.cz/item/CS_URS_2025_01/766622132"/>
    <hyperlink ref="F3081" r:id="rId213" display="https://podminky.urs.cz/item/CS_URS_2025_01/766622216"/>
    <hyperlink ref="F3085" r:id="rId214" display="https://podminky.urs.cz/item/CS_URS_2025_01/766629215"/>
    <hyperlink ref="F3098" r:id="rId215" display="https://podminky.urs.cz/item/CS_URS_2025_01/766660001"/>
    <hyperlink ref="F3109" r:id="rId216" display="https://podminky.urs.cz/item/CS_URS_2025_01/766660002"/>
    <hyperlink ref="F3124" r:id="rId217" display="https://podminky.urs.cz/item/CS_URS_2025_01/766660021"/>
    <hyperlink ref="F3131" r:id="rId218" display="https://podminky.urs.cz/item/CS_URS_2025_01/766660022"/>
    <hyperlink ref="F3138" r:id="rId219" display="https://podminky.urs.cz/item/CS_URS_2025_01/766660717"/>
    <hyperlink ref="F3153" r:id="rId220" display="https://podminky.urs.cz/item/CS_URS_2025_01/766660718"/>
    <hyperlink ref="F3158" r:id="rId221" display="https://podminky.urs.cz/item/CS_URS_2025_01/766660720"/>
    <hyperlink ref="F3171" r:id="rId222" display="https://podminky.urs.cz/item/CS_URS_2025_01/766660729"/>
    <hyperlink ref="F3176" r:id="rId223" display="https://podminky.urs.cz/item/CS_URS_2025_01/766660730"/>
    <hyperlink ref="F3181" r:id="rId224" display="https://podminky.urs.cz/item/CS_URS_2025_01/766660751"/>
    <hyperlink ref="F3186" r:id="rId225" display="https://podminky.urs.cz/item/CS_URS_2025_01/766694116"/>
    <hyperlink ref="F3211" r:id="rId226" display="https://podminky.urs.cz/item/CS_URS_2025_01/998766102"/>
    <hyperlink ref="F3228" r:id="rId227" display="https://podminky.urs.cz/item/CS_URS_2025_01/767137501"/>
    <hyperlink ref="F3253" r:id="rId228" display="https://podminky.urs.cz/item/CS_URS_2025_01/767137502"/>
    <hyperlink ref="F3281" r:id="rId229" display="https://podminky.urs.cz/item/CS_URS_2025_01/767490101"/>
    <hyperlink ref="F3293" r:id="rId230" display="https://podminky.urs.cz/item/CS_URS_2025_01/767531121"/>
    <hyperlink ref="F3307" r:id="rId231" display="https://podminky.urs.cz/item/CS_URS_2025_01/767531212"/>
    <hyperlink ref="F3315" r:id="rId232" display="https://podminky.urs.cz/item/CS_URS_2025_01/767531214"/>
    <hyperlink ref="F3323" r:id="rId233" display="https://podminky.urs.cz/item/CS_URS_2025_01/767531214"/>
    <hyperlink ref="F3331" r:id="rId234" display="https://podminky.urs.cz/item/CS_URS_2025_01/767627306"/>
    <hyperlink ref="F3340" r:id="rId235" display="https://podminky.urs.cz/item/CS_URS_2025_01/767627307"/>
    <hyperlink ref="F3343" r:id="rId236" display="https://podminky.urs.cz/item/CS_URS_2025_01/767640111"/>
    <hyperlink ref="F3348" r:id="rId237" display="https://podminky.urs.cz/item/CS_URS_2025_01/767640113"/>
    <hyperlink ref="F3352" r:id="rId238" display="https://podminky.urs.cz/item/CS_URS_2025_01/767821112"/>
    <hyperlink ref="F3356" r:id="rId239" display="https://podminky.urs.cz/item/CS_URS_2025_01/767881115"/>
    <hyperlink ref="F3360" r:id="rId240" display="https://podminky.urs.cz/item/CS_URS_2025_01/767881161"/>
    <hyperlink ref="F3388" r:id="rId241" display="https://podminky.urs.cz/item/CS_URS_2025_01/998767102"/>
    <hyperlink ref="F3392" r:id="rId242" display="https://podminky.urs.cz/item/CS_URS_2025_01/771111011"/>
    <hyperlink ref="F3400" r:id="rId243" display="https://podminky.urs.cz/item/CS_URS_2025_01/771121011"/>
    <hyperlink ref="F3403" r:id="rId244" display="https://podminky.urs.cz/item/CS_URS_2025_01/771574413"/>
    <hyperlink ref="F3409" r:id="rId245" display="https://podminky.urs.cz/item/CS_URS_2025_01/771577211"/>
    <hyperlink ref="F3417" r:id="rId246" display="https://podminky.urs.cz/item/CS_URS_2025_01/771591112"/>
    <hyperlink ref="F3420" r:id="rId247" display="https://podminky.urs.cz/item/CS_URS_2025_01/771591264"/>
    <hyperlink ref="F3458" r:id="rId248" display="https://podminky.urs.cz/item/CS_URS_2025_01/771591241"/>
    <hyperlink ref="F3496" r:id="rId249" display="https://podminky.urs.cz/item/CS_URS_2025_01/771591242"/>
    <hyperlink ref="F3503" r:id="rId250" display="https://podminky.urs.cz/item/CS_URS_2025_01/771592011"/>
    <hyperlink ref="F3506" r:id="rId251" display="https://podminky.urs.cz/item/CS_URS_2025_01/998771102"/>
    <hyperlink ref="F3510" r:id="rId252" display="https://podminky.urs.cz/item/CS_URS_2025_01/776111311"/>
    <hyperlink ref="F3517" r:id="rId253" display="https://podminky.urs.cz/item/CS_URS_2025_01/776121112"/>
    <hyperlink ref="F3520" r:id="rId254" display="https://podminky.urs.cz/item/CS_URS_2025_01/776141122"/>
    <hyperlink ref="F3523" r:id="rId255" display="https://podminky.urs.cz/item/CS_URS_2025_01/776221111"/>
    <hyperlink ref="F3534" r:id="rId256" display="https://podminky.urs.cz/item/CS_URS_2025_01/776221111"/>
    <hyperlink ref="F3543" r:id="rId257" display="https://podminky.urs.cz/item/CS_URS_2025_01/776221121"/>
    <hyperlink ref="F3553" r:id="rId258" display="https://podminky.urs.cz/item/CS_URS_2025_01/776251411"/>
    <hyperlink ref="F3604" r:id="rId259" display="https://podminky.urs.cz/item/CS_URS_2025_01/776411211"/>
    <hyperlink ref="F3610" r:id="rId260" display="https://podminky.urs.cz/item/CS_URS_2024_02/776421312"/>
    <hyperlink ref="F3627" r:id="rId261" display="https://podminky.urs.cz/item/CS_URS_2025_01/776991121"/>
    <hyperlink ref="F3630" r:id="rId262" display="https://podminky.urs.cz/item/CS_URS_2024_02/776992111"/>
    <hyperlink ref="F3637" r:id="rId263" display="https://podminky.urs.cz/item/CS_URS_2025_01/998776102"/>
    <hyperlink ref="F3641" r:id="rId264" display="https://podminky.urs.cz/item/CS_URS_2025_01/777111111"/>
    <hyperlink ref="F3649" r:id="rId265" display="https://podminky.urs.cz/item/CS_URS_2025_01/777111121"/>
    <hyperlink ref="F3695" r:id="rId266" display="https://podminky.urs.cz/item/CS_URS_2025_01/777111141"/>
    <hyperlink ref="F3698" r:id="rId267" display="https://podminky.urs.cz/item/CS_URS_2025_01/777131105"/>
    <hyperlink ref="F3703" r:id="rId268" display="https://podminky.urs.cz/item/CS_URS_2025_01/777611161"/>
    <hyperlink ref="F3706" r:id="rId269" display="https://podminky.urs.cz/item/CS_URS_2025_01/777511181"/>
    <hyperlink ref="F3711" r:id="rId270" display="https://podminky.urs.cz/item/CS_URS_2025_01/777911113"/>
    <hyperlink ref="F3714" r:id="rId271" display="https://podminky.urs.cz/item/CS_URS_2025_01/998777102"/>
    <hyperlink ref="F3718" r:id="rId272" display="https://podminky.urs.cz/item/CS_URS_2025_01/781121011"/>
    <hyperlink ref="F3780" r:id="rId273" display="https://podminky.urs.cz/item/CS_URS_2025_01/781131112"/>
    <hyperlink ref="F3783" r:id="rId274" display="https://podminky.urs.cz/item/CS_URS_2025_01/781131232"/>
    <hyperlink ref="F3824" r:id="rId275" display="https://podminky.urs.cz/item/CS_URS_2025_01/781472213"/>
    <hyperlink ref="F3830" r:id="rId276" display="https://podminky.urs.cz/item/CS_URS_2025_01/781472291"/>
    <hyperlink ref="F3855" r:id="rId277" display="https://podminky.urs.cz/item/CS_URS_2025_01/781492251"/>
    <hyperlink ref="F3922" r:id="rId278" display="https://podminky.urs.cz/item/CS_URS_2025_01/781495115"/>
    <hyperlink ref="F3984" r:id="rId279" display="https://podminky.urs.cz/item/CS_URS_2025_01/781495141"/>
    <hyperlink ref="F3987" r:id="rId280" display="https://podminky.urs.cz/item/CS_URS_2025_01/781495142"/>
    <hyperlink ref="F3990" r:id="rId281" display="https://podminky.urs.cz/item/CS_URS_2025_01/781495143"/>
    <hyperlink ref="F3995" r:id="rId282" display="https://podminky.urs.cz/item/CS_URS_2025_01/781495211"/>
    <hyperlink ref="F3998" r:id="rId283" display="https://podminky.urs.cz/item/CS_URS_2025_01/998781102"/>
    <hyperlink ref="F4002" r:id="rId284" display="https://podminky.urs.cz/item/CS_URS_2025_01/783009421"/>
    <hyperlink ref="F4008" r:id="rId285" display="https://podminky.urs.cz/item/CS_URS_2025_01/783314201"/>
    <hyperlink ref="F4027" r:id="rId286" display="https://podminky.urs.cz/item/CS_URS_2025_01/783317101"/>
    <hyperlink ref="F4114" r:id="rId287" display="https://podminky.urs.cz/item/CS_URS_2025_01/783801201"/>
    <hyperlink ref="F4120" r:id="rId288" display="https://podminky.urs.cz/item/CS_URS_2023_01/783823135"/>
    <hyperlink ref="F4126" r:id="rId289" display="https://podminky.urs.cz/item/CS_URS_2023_01/783827425"/>
    <hyperlink ref="F4129" r:id="rId290" display="https://podminky.urs.cz/item/CS_URS_2023_01/783826615"/>
    <hyperlink ref="F4136" r:id="rId291" display="https://podminky.urs.cz/item/CS_URS_2023_01/784181101"/>
    <hyperlink ref="F4210" r:id="rId292" display="https://podminky.urs.cz/item/CS_URS_2025_01/786624111"/>
    <hyperlink ref="F4232" r:id="rId293" display="https://podminky.urs.cz/item/CS_URS_2025_01/998786102"/>
  </hyperlinks>
  <pageMargins left="0.39375" right="0.39375" top="0.39375" bottom="0.39375" header="0" footer="0"/>
  <pageSetup paperSize="9" orientation="portrait" blackAndWhite="1" fitToHeight="100"/>
  <headerFooter>
    <oddFooter>&amp;CStrana &amp;P z &amp;N</oddFooter>
  </headerFooter>
  <drawing r:id="rId294"/>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105</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317</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3998</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102</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62.5" customHeight="1">
      <c r="A29" s="155"/>
      <c r="B29" s="156"/>
      <c r="C29" s="155"/>
      <c r="D29" s="155"/>
      <c r="E29" s="157" t="s">
        <v>3999</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ROUND(J133,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ROUND((SUM(BE133:BE522)),  2)</f>
        <v>0</v>
      </c>
      <c r="G35" s="39"/>
      <c r="H35" s="39"/>
      <c r="I35" s="165">
        <v>0.20999999999999999</v>
      </c>
      <c r="J35" s="164">
        <f>ROUND(((SUM(BE133:BE522))*I35),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ROUND((SUM(BF133:BF522)),  2)</f>
        <v>0</v>
      </c>
      <c r="G36" s="39"/>
      <c r="H36" s="39"/>
      <c r="I36" s="165">
        <v>0.12</v>
      </c>
      <c r="J36" s="164">
        <f>ROUND(((SUM(BF133:BF522))*I36),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ROUND((SUM(BG133:BG522)),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ROUND((SUM(BH133:BH522)),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ROUND((SUM(BI133:BI522)),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317</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14-A - Zařízení pro vytápění staveb</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J133</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335</v>
      </c>
      <c r="E99" s="192"/>
      <c r="F99" s="192"/>
      <c r="G99" s="192"/>
      <c r="H99" s="192"/>
      <c r="I99" s="192"/>
      <c r="J99" s="193">
        <f>J134</f>
        <v>0</v>
      </c>
      <c r="K99" s="190"/>
      <c r="L99" s="194"/>
      <c r="S99" s="9"/>
      <c r="T99" s="9"/>
      <c r="U99" s="9"/>
      <c r="V99" s="9"/>
      <c r="W99" s="9"/>
      <c r="X99" s="9"/>
      <c r="Y99" s="9"/>
      <c r="Z99" s="9"/>
      <c r="AA99" s="9"/>
      <c r="AB99" s="9"/>
      <c r="AC99" s="9"/>
      <c r="AD99" s="9"/>
      <c r="AE99" s="9"/>
    </row>
    <row r="100" s="12" customFormat="1" ht="19.92" customHeight="1">
      <c r="A100" s="12"/>
      <c r="B100" s="243"/>
      <c r="C100" s="134"/>
      <c r="D100" s="244" t="s">
        <v>338</v>
      </c>
      <c r="E100" s="245"/>
      <c r="F100" s="245"/>
      <c r="G100" s="245"/>
      <c r="H100" s="245"/>
      <c r="I100" s="245"/>
      <c r="J100" s="246">
        <f>J135</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4000</v>
      </c>
      <c r="E101" s="245"/>
      <c r="F101" s="245"/>
      <c r="G101" s="245"/>
      <c r="H101" s="245"/>
      <c r="I101" s="245"/>
      <c r="J101" s="246">
        <f>J170</f>
        <v>0</v>
      </c>
      <c r="K101" s="134"/>
      <c r="L101" s="247"/>
      <c r="S101" s="12"/>
      <c r="T101" s="12"/>
      <c r="U101" s="12"/>
      <c r="V101" s="12"/>
      <c r="W101" s="12"/>
      <c r="X101" s="12"/>
      <c r="Y101" s="12"/>
      <c r="Z101" s="12"/>
      <c r="AA101" s="12"/>
      <c r="AB101" s="12"/>
      <c r="AC101" s="12"/>
      <c r="AD101" s="12"/>
      <c r="AE101" s="12"/>
    </row>
    <row r="102" s="12" customFormat="1" ht="19.92" customHeight="1">
      <c r="A102" s="12"/>
      <c r="B102" s="243"/>
      <c r="C102" s="134"/>
      <c r="D102" s="244" t="s">
        <v>4001</v>
      </c>
      <c r="E102" s="245"/>
      <c r="F102" s="245"/>
      <c r="G102" s="245"/>
      <c r="H102" s="245"/>
      <c r="I102" s="245"/>
      <c r="J102" s="246">
        <f>J255</f>
        <v>0</v>
      </c>
      <c r="K102" s="134"/>
      <c r="L102" s="247"/>
      <c r="S102" s="12"/>
      <c r="T102" s="12"/>
      <c r="U102" s="12"/>
      <c r="V102" s="12"/>
      <c r="W102" s="12"/>
      <c r="X102" s="12"/>
      <c r="Y102" s="12"/>
      <c r="Z102" s="12"/>
      <c r="AA102" s="12"/>
      <c r="AB102" s="12"/>
      <c r="AC102" s="12"/>
      <c r="AD102" s="12"/>
      <c r="AE102" s="12"/>
    </row>
    <row r="103" s="12" customFormat="1" ht="19.92" customHeight="1">
      <c r="A103" s="12"/>
      <c r="B103" s="243"/>
      <c r="C103" s="134"/>
      <c r="D103" s="244" t="s">
        <v>4002</v>
      </c>
      <c r="E103" s="245"/>
      <c r="F103" s="245"/>
      <c r="G103" s="245"/>
      <c r="H103" s="245"/>
      <c r="I103" s="245"/>
      <c r="J103" s="246">
        <f>J306</f>
        <v>0</v>
      </c>
      <c r="K103" s="134"/>
      <c r="L103" s="247"/>
      <c r="S103" s="12"/>
      <c r="T103" s="12"/>
      <c r="U103" s="12"/>
      <c r="V103" s="12"/>
      <c r="W103" s="12"/>
      <c r="X103" s="12"/>
      <c r="Y103" s="12"/>
      <c r="Z103" s="12"/>
      <c r="AA103" s="12"/>
      <c r="AB103" s="12"/>
      <c r="AC103" s="12"/>
      <c r="AD103" s="12"/>
      <c r="AE103" s="12"/>
    </row>
    <row r="104" s="12" customFormat="1" ht="19.92" customHeight="1">
      <c r="A104" s="12"/>
      <c r="B104" s="243"/>
      <c r="C104" s="134"/>
      <c r="D104" s="244" t="s">
        <v>4003</v>
      </c>
      <c r="E104" s="245"/>
      <c r="F104" s="245"/>
      <c r="G104" s="245"/>
      <c r="H104" s="245"/>
      <c r="I104" s="245"/>
      <c r="J104" s="246">
        <f>J381</f>
        <v>0</v>
      </c>
      <c r="K104" s="134"/>
      <c r="L104" s="247"/>
      <c r="S104" s="12"/>
      <c r="T104" s="12"/>
      <c r="U104" s="12"/>
      <c r="V104" s="12"/>
      <c r="W104" s="12"/>
      <c r="X104" s="12"/>
      <c r="Y104" s="12"/>
      <c r="Z104" s="12"/>
      <c r="AA104" s="12"/>
      <c r="AB104" s="12"/>
      <c r="AC104" s="12"/>
      <c r="AD104" s="12"/>
      <c r="AE104" s="12"/>
    </row>
    <row r="105" s="12" customFormat="1" ht="19.92" customHeight="1">
      <c r="A105" s="12"/>
      <c r="B105" s="243"/>
      <c r="C105" s="134"/>
      <c r="D105" s="244" t="s">
        <v>4004</v>
      </c>
      <c r="E105" s="245"/>
      <c r="F105" s="245"/>
      <c r="G105" s="245"/>
      <c r="H105" s="245"/>
      <c r="I105" s="245"/>
      <c r="J105" s="246">
        <f>J400</f>
        <v>0</v>
      </c>
      <c r="K105" s="134"/>
      <c r="L105" s="247"/>
      <c r="S105" s="12"/>
      <c r="T105" s="12"/>
      <c r="U105" s="12"/>
      <c r="V105" s="12"/>
      <c r="W105" s="12"/>
      <c r="X105" s="12"/>
      <c r="Y105" s="12"/>
      <c r="Z105" s="12"/>
      <c r="AA105" s="12"/>
      <c r="AB105" s="12"/>
      <c r="AC105" s="12"/>
      <c r="AD105" s="12"/>
      <c r="AE105" s="12"/>
    </row>
    <row r="106" s="12" customFormat="1" ht="19.92" customHeight="1">
      <c r="A106" s="12"/>
      <c r="B106" s="243"/>
      <c r="C106" s="134"/>
      <c r="D106" s="244" t="s">
        <v>4005</v>
      </c>
      <c r="E106" s="245"/>
      <c r="F106" s="245"/>
      <c r="G106" s="245"/>
      <c r="H106" s="245"/>
      <c r="I106" s="245"/>
      <c r="J106" s="246">
        <f>J448</f>
        <v>0</v>
      </c>
      <c r="K106" s="134"/>
      <c r="L106" s="247"/>
      <c r="S106" s="12"/>
      <c r="T106" s="12"/>
      <c r="U106" s="12"/>
      <c r="V106" s="12"/>
      <c r="W106" s="12"/>
      <c r="X106" s="12"/>
      <c r="Y106" s="12"/>
      <c r="Z106" s="12"/>
      <c r="AA106" s="12"/>
      <c r="AB106" s="12"/>
      <c r="AC106" s="12"/>
      <c r="AD106" s="12"/>
      <c r="AE106" s="12"/>
    </row>
    <row r="107" s="12" customFormat="1" ht="19.92" customHeight="1">
      <c r="A107" s="12"/>
      <c r="B107" s="243"/>
      <c r="C107" s="134"/>
      <c r="D107" s="244" t="s">
        <v>350</v>
      </c>
      <c r="E107" s="245"/>
      <c r="F107" s="245"/>
      <c r="G107" s="245"/>
      <c r="H107" s="245"/>
      <c r="I107" s="245"/>
      <c r="J107" s="246">
        <f>J483</f>
        <v>0</v>
      </c>
      <c r="K107" s="134"/>
      <c r="L107" s="247"/>
      <c r="S107" s="12"/>
      <c r="T107" s="12"/>
      <c r="U107" s="12"/>
      <c r="V107" s="12"/>
      <c r="W107" s="12"/>
      <c r="X107" s="12"/>
      <c r="Y107" s="12"/>
      <c r="Z107" s="12"/>
      <c r="AA107" s="12"/>
      <c r="AB107" s="12"/>
      <c r="AC107" s="12"/>
      <c r="AD107" s="12"/>
      <c r="AE107" s="12"/>
    </row>
    <row r="108" s="9" customFormat="1" ht="24.96" customHeight="1">
      <c r="A108" s="9"/>
      <c r="B108" s="189"/>
      <c r="C108" s="190"/>
      <c r="D108" s="191" t="s">
        <v>4006</v>
      </c>
      <c r="E108" s="192"/>
      <c r="F108" s="192"/>
      <c r="G108" s="192"/>
      <c r="H108" s="192"/>
      <c r="I108" s="192"/>
      <c r="J108" s="193">
        <f>J488</f>
        <v>0</v>
      </c>
      <c r="K108" s="190"/>
      <c r="L108" s="194"/>
      <c r="S108" s="9"/>
      <c r="T108" s="9"/>
      <c r="U108" s="9"/>
      <c r="V108" s="9"/>
      <c r="W108" s="9"/>
      <c r="X108" s="9"/>
      <c r="Y108" s="9"/>
      <c r="Z108" s="9"/>
      <c r="AA108" s="9"/>
      <c r="AB108" s="9"/>
      <c r="AC108" s="9"/>
      <c r="AD108" s="9"/>
      <c r="AE108" s="9"/>
    </row>
    <row r="109" s="12" customFormat="1" ht="19.92" customHeight="1">
      <c r="A109" s="12"/>
      <c r="B109" s="243"/>
      <c r="C109" s="134"/>
      <c r="D109" s="244" t="s">
        <v>4007</v>
      </c>
      <c r="E109" s="245"/>
      <c r="F109" s="245"/>
      <c r="G109" s="245"/>
      <c r="H109" s="245"/>
      <c r="I109" s="245"/>
      <c r="J109" s="246">
        <f>J489</f>
        <v>0</v>
      </c>
      <c r="K109" s="134"/>
      <c r="L109" s="247"/>
      <c r="S109" s="12"/>
      <c r="T109" s="12"/>
      <c r="U109" s="12"/>
      <c r="V109" s="12"/>
      <c r="W109" s="12"/>
      <c r="X109" s="12"/>
      <c r="Y109" s="12"/>
      <c r="Z109" s="12"/>
      <c r="AA109" s="12"/>
      <c r="AB109" s="12"/>
      <c r="AC109" s="12"/>
      <c r="AD109" s="12"/>
      <c r="AE109" s="12"/>
    </row>
    <row r="110" s="12" customFormat="1" ht="19.92" customHeight="1">
      <c r="A110" s="12"/>
      <c r="B110" s="243"/>
      <c r="C110" s="134"/>
      <c r="D110" s="244" t="s">
        <v>4008</v>
      </c>
      <c r="E110" s="245"/>
      <c r="F110" s="245"/>
      <c r="G110" s="245"/>
      <c r="H110" s="245"/>
      <c r="I110" s="245"/>
      <c r="J110" s="246">
        <f>J502</f>
        <v>0</v>
      </c>
      <c r="K110" s="134"/>
      <c r="L110" s="247"/>
      <c r="S110" s="12"/>
      <c r="T110" s="12"/>
      <c r="U110" s="12"/>
      <c r="V110" s="12"/>
      <c r="W110" s="12"/>
      <c r="X110" s="12"/>
      <c r="Y110" s="12"/>
      <c r="Z110" s="12"/>
      <c r="AA110" s="12"/>
      <c r="AB110" s="12"/>
      <c r="AC110" s="12"/>
      <c r="AD110" s="12"/>
      <c r="AE110" s="12"/>
    </row>
    <row r="111" s="9" customFormat="1" ht="24.96" customHeight="1">
      <c r="A111" s="9"/>
      <c r="B111" s="189"/>
      <c r="C111" s="190"/>
      <c r="D111" s="191" t="s">
        <v>4009</v>
      </c>
      <c r="E111" s="192"/>
      <c r="F111" s="192"/>
      <c r="G111" s="192"/>
      <c r="H111" s="192"/>
      <c r="I111" s="192"/>
      <c r="J111" s="193">
        <f>J506</f>
        <v>0</v>
      </c>
      <c r="K111" s="190"/>
      <c r="L111" s="194"/>
      <c r="S111" s="9"/>
      <c r="T111" s="9"/>
      <c r="U111" s="9"/>
      <c r="V111" s="9"/>
      <c r="W111" s="9"/>
      <c r="X111" s="9"/>
      <c r="Y111" s="9"/>
      <c r="Z111" s="9"/>
      <c r="AA111" s="9"/>
      <c r="AB111" s="9"/>
      <c r="AC111" s="9"/>
      <c r="AD111" s="9"/>
      <c r="AE111" s="9"/>
    </row>
    <row r="112" s="2" customFormat="1" ht="21.84"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6.96" customHeight="1">
      <c r="A113" s="39"/>
      <c r="B113" s="67"/>
      <c r="C113" s="68"/>
      <c r="D113" s="68"/>
      <c r="E113" s="68"/>
      <c r="F113" s="68"/>
      <c r="G113" s="68"/>
      <c r="H113" s="68"/>
      <c r="I113" s="68"/>
      <c r="J113" s="68"/>
      <c r="K113" s="68"/>
      <c r="L113" s="64"/>
      <c r="S113" s="39"/>
      <c r="T113" s="39"/>
      <c r="U113" s="39"/>
      <c r="V113" s="39"/>
      <c r="W113" s="39"/>
      <c r="X113" s="39"/>
      <c r="Y113" s="39"/>
      <c r="Z113" s="39"/>
      <c r="AA113" s="39"/>
      <c r="AB113" s="39"/>
      <c r="AC113" s="39"/>
      <c r="AD113" s="39"/>
      <c r="AE113" s="39"/>
    </row>
    <row r="117" s="2" customFormat="1" ht="6.96" customHeight="1">
      <c r="A117" s="39"/>
      <c r="B117" s="69"/>
      <c r="C117" s="70"/>
      <c r="D117" s="70"/>
      <c r="E117" s="70"/>
      <c r="F117" s="70"/>
      <c r="G117" s="70"/>
      <c r="H117" s="70"/>
      <c r="I117" s="70"/>
      <c r="J117" s="70"/>
      <c r="K117" s="70"/>
      <c r="L117" s="64"/>
      <c r="S117" s="39"/>
      <c r="T117" s="39"/>
      <c r="U117" s="39"/>
      <c r="V117" s="39"/>
      <c r="W117" s="39"/>
      <c r="X117" s="39"/>
      <c r="Y117" s="39"/>
      <c r="Z117" s="39"/>
      <c r="AA117" s="39"/>
      <c r="AB117" s="39"/>
      <c r="AC117" s="39"/>
      <c r="AD117" s="39"/>
      <c r="AE117" s="39"/>
    </row>
    <row r="118" s="2" customFormat="1" ht="24.96" customHeight="1">
      <c r="A118" s="39"/>
      <c r="B118" s="40"/>
      <c r="C118" s="24" t="s">
        <v>200</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16</v>
      </c>
      <c r="D120" s="41"/>
      <c r="E120" s="41"/>
      <c r="F120" s="41"/>
      <c r="G120" s="41"/>
      <c r="H120" s="41"/>
      <c r="I120" s="41"/>
      <c r="J120" s="41"/>
      <c r="K120" s="41"/>
      <c r="L120" s="64"/>
      <c r="S120" s="39"/>
      <c r="T120" s="39"/>
      <c r="U120" s="39"/>
      <c r="V120" s="39"/>
      <c r="W120" s="39"/>
      <c r="X120" s="39"/>
      <c r="Y120" s="39"/>
      <c r="Z120" s="39"/>
      <c r="AA120" s="39"/>
      <c r="AB120" s="39"/>
      <c r="AC120" s="39"/>
      <c r="AD120" s="39"/>
      <c r="AE120" s="39"/>
    </row>
    <row r="121" s="2" customFormat="1" ht="16.5" customHeight="1">
      <c r="A121" s="39"/>
      <c r="B121" s="40"/>
      <c r="C121" s="41"/>
      <c r="D121" s="41"/>
      <c r="E121" s="184" t="str">
        <f>E7</f>
        <v>Výstavba výjezdové základny ZZS KV – Velké Meziříčí</v>
      </c>
      <c r="F121" s="33"/>
      <c r="G121" s="33"/>
      <c r="H121" s="33"/>
      <c r="I121" s="41"/>
      <c r="J121" s="41"/>
      <c r="K121" s="41"/>
      <c r="L121" s="64"/>
      <c r="S121" s="39"/>
      <c r="T121" s="39"/>
      <c r="U121" s="39"/>
      <c r="V121" s="39"/>
      <c r="W121" s="39"/>
      <c r="X121" s="39"/>
      <c r="Y121" s="39"/>
      <c r="Z121" s="39"/>
      <c r="AA121" s="39"/>
      <c r="AB121" s="39"/>
      <c r="AC121" s="39"/>
      <c r="AD121" s="39"/>
      <c r="AE121" s="39"/>
    </row>
    <row r="122" s="1" customFormat="1" ht="12" customHeight="1">
      <c r="B122" s="22"/>
      <c r="C122" s="33" t="s">
        <v>189</v>
      </c>
      <c r="D122" s="23"/>
      <c r="E122" s="23"/>
      <c r="F122" s="23"/>
      <c r="G122" s="23"/>
      <c r="H122" s="23"/>
      <c r="I122" s="23"/>
      <c r="J122" s="23"/>
      <c r="K122" s="23"/>
      <c r="L122" s="21"/>
    </row>
    <row r="123" s="2" customFormat="1" ht="16.5" customHeight="1">
      <c r="A123" s="39"/>
      <c r="B123" s="40"/>
      <c r="C123" s="41"/>
      <c r="D123" s="41"/>
      <c r="E123" s="184" t="s">
        <v>317</v>
      </c>
      <c r="F123" s="41"/>
      <c r="G123" s="41"/>
      <c r="H123" s="41"/>
      <c r="I123" s="41"/>
      <c r="J123" s="41"/>
      <c r="K123" s="41"/>
      <c r="L123" s="64"/>
      <c r="S123" s="39"/>
      <c r="T123" s="39"/>
      <c r="U123" s="39"/>
      <c r="V123" s="39"/>
      <c r="W123" s="39"/>
      <c r="X123" s="39"/>
      <c r="Y123" s="39"/>
      <c r="Z123" s="39"/>
      <c r="AA123" s="39"/>
      <c r="AB123" s="39"/>
      <c r="AC123" s="39"/>
      <c r="AD123" s="39"/>
      <c r="AE123" s="39"/>
    </row>
    <row r="124" s="2" customFormat="1" ht="12" customHeight="1">
      <c r="A124" s="39"/>
      <c r="B124" s="40"/>
      <c r="C124" s="33" t="s">
        <v>191</v>
      </c>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6.5" customHeight="1">
      <c r="A125" s="39"/>
      <c r="B125" s="40"/>
      <c r="C125" s="41"/>
      <c r="D125" s="41"/>
      <c r="E125" s="77" t="str">
        <f>E11</f>
        <v>14-A - Zařízení pro vytápění staveb</v>
      </c>
      <c r="F125" s="41"/>
      <c r="G125" s="41"/>
      <c r="H125" s="41"/>
      <c r="I125" s="41"/>
      <c r="J125" s="41"/>
      <c r="K125" s="41"/>
      <c r="L125" s="64"/>
      <c r="S125" s="39"/>
      <c r="T125" s="39"/>
      <c r="U125" s="39"/>
      <c r="V125" s="39"/>
      <c r="W125" s="39"/>
      <c r="X125" s="39"/>
      <c r="Y125" s="39"/>
      <c r="Z125" s="39"/>
      <c r="AA125" s="39"/>
      <c r="AB125" s="39"/>
      <c r="AC125" s="39"/>
      <c r="AD125" s="39"/>
      <c r="AE125" s="39"/>
    </row>
    <row r="126" s="2" customFormat="1" ht="6.96"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2" customFormat="1" ht="12" customHeight="1">
      <c r="A127" s="39"/>
      <c r="B127" s="40"/>
      <c r="C127" s="33" t="s">
        <v>20</v>
      </c>
      <c r="D127" s="41"/>
      <c r="E127" s="41"/>
      <c r="F127" s="28" t="str">
        <f>F14</f>
        <v>Velké Meziříčí</v>
      </c>
      <c r="G127" s="41"/>
      <c r="H127" s="41"/>
      <c r="I127" s="33" t="s">
        <v>22</v>
      </c>
      <c r="J127" s="80" t="str">
        <f>IF(J14="","",J14)</f>
        <v>27. 3. 2025</v>
      </c>
      <c r="K127" s="41"/>
      <c r="L127" s="64"/>
      <c r="S127" s="39"/>
      <c r="T127" s="39"/>
      <c r="U127" s="39"/>
      <c r="V127" s="39"/>
      <c r="W127" s="39"/>
      <c r="X127" s="39"/>
      <c r="Y127" s="39"/>
      <c r="Z127" s="39"/>
      <c r="AA127" s="39"/>
      <c r="AB127" s="39"/>
      <c r="AC127" s="39"/>
      <c r="AD127" s="39"/>
      <c r="AE127" s="39"/>
    </row>
    <row r="128" s="2" customFormat="1" ht="6.96"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2" customFormat="1" ht="25.65" customHeight="1">
      <c r="A129" s="39"/>
      <c r="B129" s="40"/>
      <c r="C129" s="33" t="s">
        <v>24</v>
      </c>
      <c r="D129" s="41"/>
      <c r="E129" s="41"/>
      <c r="F129" s="28" t="str">
        <f>E17</f>
        <v>Kraj Vysočina</v>
      </c>
      <c r="G129" s="41"/>
      <c r="H129" s="41"/>
      <c r="I129" s="33" t="s">
        <v>32</v>
      </c>
      <c r="J129" s="37" t="str">
        <f>E23</f>
        <v>PROJEKT CENTRUM NOVA s.r.o.</v>
      </c>
      <c r="K129" s="41"/>
      <c r="L129" s="64"/>
      <c r="S129" s="39"/>
      <c r="T129" s="39"/>
      <c r="U129" s="39"/>
      <c r="V129" s="39"/>
      <c r="W129" s="39"/>
      <c r="X129" s="39"/>
      <c r="Y129" s="39"/>
      <c r="Z129" s="39"/>
      <c r="AA129" s="39"/>
      <c r="AB129" s="39"/>
      <c r="AC129" s="39"/>
      <c r="AD129" s="39"/>
      <c r="AE129" s="39"/>
    </row>
    <row r="130" s="2" customFormat="1" ht="15.15" customHeight="1">
      <c r="A130" s="39"/>
      <c r="B130" s="40"/>
      <c r="C130" s="33" t="s">
        <v>30</v>
      </c>
      <c r="D130" s="41"/>
      <c r="E130" s="41"/>
      <c r="F130" s="28" t="str">
        <f>IF(E20="","",E20)</f>
        <v>Vyplň údaj</v>
      </c>
      <c r="G130" s="41"/>
      <c r="H130" s="41"/>
      <c r="I130" s="33" t="s">
        <v>37</v>
      </c>
      <c r="J130" s="37" t="str">
        <f>E26</f>
        <v xml:space="preserve"> </v>
      </c>
      <c r="K130" s="41"/>
      <c r="L130" s="64"/>
      <c r="S130" s="39"/>
      <c r="T130" s="39"/>
      <c r="U130" s="39"/>
      <c r="V130" s="39"/>
      <c r="W130" s="39"/>
      <c r="X130" s="39"/>
      <c r="Y130" s="39"/>
      <c r="Z130" s="39"/>
      <c r="AA130" s="39"/>
      <c r="AB130" s="39"/>
      <c r="AC130" s="39"/>
      <c r="AD130" s="39"/>
      <c r="AE130" s="39"/>
    </row>
    <row r="131" s="2" customFormat="1" ht="10.32" customHeight="1">
      <c r="A131" s="39"/>
      <c r="B131" s="40"/>
      <c r="C131" s="41"/>
      <c r="D131" s="41"/>
      <c r="E131" s="41"/>
      <c r="F131" s="41"/>
      <c r="G131" s="41"/>
      <c r="H131" s="41"/>
      <c r="I131" s="41"/>
      <c r="J131" s="41"/>
      <c r="K131" s="41"/>
      <c r="L131" s="64"/>
      <c r="S131" s="39"/>
      <c r="T131" s="39"/>
      <c r="U131" s="39"/>
      <c r="V131" s="39"/>
      <c r="W131" s="39"/>
      <c r="X131" s="39"/>
      <c r="Y131" s="39"/>
      <c r="Z131" s="39"/>
      <c r="AA131" s="39"/>
      <c r="AB131" s="39"/>
      <c r="AC131" s="39"/>
      <c r="AD131" s="39"/>
      <c r="AE131" s="39"/>
    </row>
    <row r="132" s="10" customFormat="1" ht="29.28" customHeight="1">
      <c r="A132" s="195"/>
      <c r="B132" s="196"/>
      <c r="C132" s="197" t="s">
        <v>201</v>
      </c>
      <c r="D132" s="198" t="s">
        <v>66</v>
      </c>
      <c r="E132" s="198" t="s">
        <v>62</v>
      </c>
      <c r="F132" s="198" t="s">
        <v>63</v>
      </c>
      <c r="G132" s="198" t="s">
        <v>202</v>
      </c>
      <c r="H132" s="198" t="s">
        <v>203</v>
      </c>
      <c r="I132" s="198" t="s">
        <v>204</v>
      </c>
      <c r="J132" s="198" t="s">
        <v>196</v>
      </c>
      <c r="K132" s="199" t="s">
        <v>205</v>
      </c>
      <c r="L132" s="200"/>
      <c r="M132" s="101" t="s">
        <v>1</v>
      </c>
      <c r="N132" s="102" t="s">
        <v>45</v>
      </c>
      <c r="O132" s="102" t="s">
        <v>206</v>
      </c>
      <c r="P132" s="102" t="s">
        <v>207</v>
      </c>
      <c r="Q132" s="102" t="s">
        <v>208</v>
      </c>
      <c r="R132" s="102" t="s">
        <v>209</v>
      </c>
      <c r="S132" s="102" t="s">
        <v>210</v>
      </c>
      <c r="T132" s="103" t="s">
        <v>211</v>
      </c>
      <c r="U132" s="195"/>
      <c r="V132" s="195"/>
      <c r="W132" s="195"/>
      <c r="X132" s="195"/>
      <c r="Y132" s="195"/>
      <c r="Z132" s="195"/>
      <c r="AA132" s="195"/>
      <c r="AB132" s="195"/>
      <c r="AC132" s="195"/>
      <c r="AD132" s="195"/>
      <c r="AE132" s="195"/>
    </row>
    <row r="133" s="2" customFormat="1" ht="22.8" customHeight="1">
      <c r="A133" s="39"/>
      <c r="B133" s="40"/>
      <c r="C133" s="108" t="s">
        <v>212</v>
      </c>
      <c r="D133" s="41"/>
      <c r="E133" s="41"/>
      <c r="F133" s="41"/>
      <c r="G133" s="41"/>
      <c r="H133" s="41"/>
      <c r="I133" s="41"/>
      <c r="J133" s="201">
        <f>BK133</f>
        <v>0</v>
      </c>
      <c r="K133" s="41"/>
      <c r="L133" s="45"/>
      <c r="M133" s="104"/>
      <c r="N133" s="202"/>
      <c r="O133" s="105"/>
      <c r="P133" s="203">
        <f>P134+P488+P506</f>
        <v>0</v>
      </c>
      <c r="Q133" s="105"/>
      <c r="R133" s="203">
        <f>R134+R488+R506</f>
        <v>2.805933</v>
      </c>
      <c r="S133" s="105"/>
      <c r="T133" s="204">
        <f>T134+T488+T506</f>
        <v>0</v>
      </c>
      <c r="U133" s="39"/>
      <c r="V133" s="39"/>
      <c r="W133" s="39"/>
      <c r="X133" s="39"/>
      <c r="Y133" s="39"/>
      <c r="Z133" s="39"/>
      <c r="AA133" s="39"/>
      <c r="AB133" s="39"/>
      <c r="AC133" s="39"/>
      <c r="AD133" s="39"/>
      <c r="AE133" s="39"/>
      <c r="AT133" s="18" t="s">
        <v>80</v>
      </c>
      <c r="AU133" s="18" t="s">
        <v>198</v>
      </c>
      <c r="BK133" s="205">
        <f>BK134+BK488+BK506</f>
        <v>0</v>
      </c>
    </row>
    <row r="134" s="11" customFormat="1" ht="25.92" customHeight="1">
      <c r="A134" s="11"/>
      <c r="B134" s="206"/>
      <c r="C134" s="207"/>
      <c r="D134" s="208" t="s">
        <v>80</v>
      </c>
      <c r="E134" s="209" t="s">
        <v>2233</v>
      </c>
      <c r="F134" s="209" t="s">
        <v>2234</v>
      </c>
      <c r="G134" s="207"/>
      <c r="H134" s="207"/>
      <c r="I134" s="210"/>
      <c r="J134" s="211">
        <f>BK134</f>
        <v>0</v>
      </c>
      <c r="K134" s="207"/>
      <c r="L134" s="212"/>
      <c r="M134" s="213"/>
      <c r="N134" s="214"/>
      <c r="O134" s="214"/>
      <c r="P134" s="215">
        <f>P135+P170+P255+P306+P381+P400+P448+P483</f>
        <v>0</v>
      </c>
      <c r="Q134" s="214"/>
      <c r="R134" s="215">
        <f>R135+R170+R255+R306+R381+R400+R448+R483</f>
        <v>2.805933</v>
      </c>
      <c r="S134" s="214"/>
      <c r="T134" s="216">
        <f>T135+T170+T255+T306+T381+T400+T448+T483</f>
        <v>0</v>
      </c>
      <c r="U134" s="11"/>
      <c r="V134" s="11"/>
      <c r="W134" s="11"/>
      <c r="X134" s="11"/>
      <c r="Y134" s="11"/>
      <c r="Z134" s="11"/>
      <c r="AA134" s="11"/>
      <c r="AB134" s="11"/>
      <c r="AC134" s="11"/>
      <c r="AD134" s="11"/>
      <c r="AE134" s="11"/>
      <c r="AR134" s="217" t="s">
        <v>90</v>
      </c>
      <c r="AT134" s="218" t="s">
        <v>80</v>
      </c>
      <c r="AU134" s="218" t="s">
        <v>81</v>
      </c>
      <c r="AY134" s="217" t="s">
        <v>215</v>
      </c>
      <c r="BK134" s="219">
        <f>BK135+BK170+BK255+BK306+BK381+BK400+BK448+BK483</f>
        <v>0</v>
      </c>
    </row>
    <row r="135" s="11" customFormat="1" ht="22.8" customHeight="1">
      <c r="A135" s="11"/>
      <c r="B135" s="206"/>
      <c r="C135" s="207"/>
      <c r="D135" s="208" t="s">
        <v>80</v>
      </c>
      <c r="E135" s="248" t="s">
        <v>2511</v>
      </c>
      <c r="F135" s="248" t="s">
        <v>2512</v>
      </c>
      <c r="G135" s="207"/>
      <c r="H135" s="207"/>
      <c r="I135" s="210"/>
      <c r="J135" s="249">
        <f>BK135</f>
        <v>0</v>
      </c>
      <c r="K135" s="207"/>
      <c r="L135" s="212"/>
      <c r="M135" s="213"/>
      <c r="N135" s="214"/>
      <c r="O135" s="214"/>
      <c r="P135" s="215">
        <f>SUM(P136:P169)</f>
        <v>0</v>
      </c>
      <c r="Q135" s="214"/>
      <c r="R135" s="215">
        <f>SUM(R136:R169)</f>
        <v>0.1028</v>
      </c>
      <c r="S135" s="214"/>
      <c r="T135" s="216">
        <f>SUM(T136:T169)</f>
        <v>0</v>
      </c>
      <c r="U135" s="11"/>
      <c r="V135" s="11"/>
      <c r="W135" s="11"/>
      <c r="X135" s="11"/>
      <c r="Y135" s="11"/>
      <c r="Z135" s="11"/>
      <c r="AA135" s="11"/>
      <c r="AB135" s="11"/>
      <c r="AC135" s="11"/>
      <c r="AD135" s="11"/>
      <c r="AE135" s="11"/>
      <c r="AR135" s="217" t="s">
        <v>90</v>
      </c>
      <c r="AT135" s="218" t="s">
        <v>80</v>
      </c>
      <c r="AU135" s="218" t="s">
        <v>88</v>
      </c>
      <c r="AY135" s="217" t="s">
        <v>215</v>
      </c>
      <c r="BK135" s="219">
        <f>SUM(BK136:BK169)</f>
        <v>0</v>
      </c>
    </row>
    <row r="136" s="2" customFormat="1" ht="33" customHeight="1">
      <c r="A136" s="39"/>
      <c r="B136" s="40"/>
      <c r="C136" s="220" t="s">
        <v>88</v>
      </c>
      <c r="D136" s="220" t="s">
        <v>216</v>
      </c>
      <c r="E136" s="221" t="s">
        <v>4010</v>
      </c>
      <c r="F136" s="222" t="s">
        <v>4011</v>
      </c>
      <c r="G136" s="223" t="s">
        <v>797</v>
      </c>
      <c r="H136" s="224">
        <v>74</v>
      </c>
      <c r="I136" s="225"/>
      <c r="J136" s="226">
        <f>ROUND(I136*H136,2)</f>
        <v>0</v>
      </c>
      <c r="K136" s="222" t="s">
        <v>359</v>
      </c>
      <c r="L136" s="45"/>
      <c r="M136" s="227" t="s">
        <v>1</v>
      </c>
      <c r="N136" s="228" t="s">
        <v>46</v>
      </c>
      <c r="O136" s="92"/>
      <c r="P136" s="229">
        <f>O136*H136</f>
        <v>0</v>
      </c>
      <c r="Q136" s="229">
        <v>0.00019000000000000001</v>
      </c>
      <c r="R136" s="229">
        <f>Q136*H136</f>
        <v>0.014060000000000001</v>
      </c>
      <c r="S136" s="229">
        <v>0</v>
      </c>
      <c r="T136" s="230">
        <f>S136*H136</f>
        <v>0</v>
      </c>
      <c r="U136" s="39"/>
      <c r="V136" s="39"/>
      <c r="W136" s="39"/>
      <c r="X136" s="39"/>
      <c r="Y136" s="39"/>
      <c r="Z136" s="39"/>
      <c r="AA136" s="39"/>
      <c r="AB136" s="39"/>
      <c r="AC136" s="39"/>
      <c r="AD136" s="39"/>
      <c r="AE136" s="39"/>
      <c r="AR136" s="231" t="s">
        <v>291</v>
      </c>
      <c r="AT136" s="231" t="s">
        <v>216</v>
      </c>
      <c r="AU136" s="231" t="s">
        <v>90</v>
      </c>
      <c r="AY136" s="18" t="s">
        <v>215</v>
      </c>
      <c r="BE136" s="232">
        <f>IF(N136="základní",J136,0)</f>
        <v>0</v>
      </c>
      <c r="BF136" s="232">
        <f>IF(N136="snížená",J136,0)</f>
        <v>0</v>
      </c>
      <c r="BG136" s="232">
        <f>IF(N136="zákl. přenesená",J136,0)</f>
        <v>0</v>
      </c>
      <c r="BH136" s="232">
        <f>IF(N136="sníž. přenesená",J136,0)</f>
        <v>0</v>
      </c>
      <c r="BI136" s="232">
        <f>IF(N136="nulová",J136,0)</f>
        <v>0</v>
      </c>
      <c r="BJ136" s="18" t="s">
        <v>88</v>
      </c>
      <c r="BK136" s="232">
        <f>ROUND(I136*H136,2)</f>
        <v>0</v>
      </c>
      <c r="BL136" s="18" t="s">
        <v>291</v>
      </c>
      <c r="BM136" s="231" t="s">
        <v>4012</v>
      </c>
    </row>
    <row r="137" s="2" customFormat="1">
      <c r="A137" s="39"/>
      <c r="B137" s="40"/>
      <c r="C137" s="41"/>
      <c r="D137" s="233" t="s">
        <v>221</v>
      </c>
      <c r="E137" s="41"/>
      <c r="F137" s="234" t="s">
        <v>4013</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221</v>
      </c>
      <c r="AU137" s="18" t="s">
        <v>90</v>
      </c>
    </row>
    <row r="138" s="2" customFormat="1">
      <c r="A138" s="39"/>
      <c r="B138" s="40"/>
      <c r="C138" s="41"/>
      <c r="D138" s="250" t="s">
        <v>362</v>
      </c>
      <c r="E138" s="41"/>
      <c r="F138" s="251" t="s">
        <v>4014</v>
      </c>
      <c r="G138" s="41"/>
      <c r="H138" s="41"/>
      <c r="I138" s="235"/>
      <c r="J138" s="41"/>
      <c r="K138" s="41"/>
      <c r="L138" s="45"/>
      <c r="M138" s="236"/>
      <c r="N138" s="237"/>
      <c r="O138" s="92"/>
      <c r="P138" s="92"/>
      <c r="Q138" s="92"/>
      <c r="R138" s="92"/>
      <c r="S138" s="92"/>
      <c r="T138" s="93"/>
      <c r="U138" s="39"/>
      <c r="V138" s="39"/>
      <c r="W138" s="39"/>
      <c r="X138" s="39"/>
      <c r="Y138" s="39"/>
      <c r="Z138" s="39"/>
      <c r="AA138" s="39"/>
      <c r="AB138" s="39"/>
      <c r="AC138" s="39"/>
      <c r="AD138" s="39"/>
      <c r="AE138" s="39"/>
      <c r="AT138" s="18" t="s">
        <v>362</v>
      </c>
      <c r="AU138" s="18" t="s">
        <v>90</v>
      </c>
    </row>
    <row r="139" s="14" customFormat="1">
      <c r="A139" s="14"/>
      <c r="B139" s="262"/>
      <c r="C139" s="263"/>
      <c r="D139" s="233" t="s">
        <v>364</v>
      </c>
      <c r="E139" s="264" t="s">
        <v>1</v>
      </c>
      <c r="F139" s="265" t="s">
        <v>4015</v>
      </c>
      <c r="G139" s="263"/>
      <c r="H139" s="266">
        <v>74</v>
      </c>
      <c r="I139" s="267"/>
      <c r="J139" s="263"/>
      <c r="K139" s="263"/>
      <c r="L139" s="268"/>
      <c r="M139" s="269"/>
      <c r="N139" s="270"/>
      <c r="O139" s="270"/>
      <c r="P139" s="270"/>
      <c r="Q139" s="270"/>
      <c r="R139" s="270"/>
      <c r="S139" s="270"/>
      <c r="T139" s="271"/>
      <c r="U139" s="14"/>
      <c r="V139" s="14"/>
      <c r="W139" s="14"/>
      <c r="X139" s="14"/>
      <c r="Y139" s="14"/>
      <c r="Z139" s="14"/>
      <c r="AA139" s="14"/>
      <c r="AB139" s="14"/>
      <c r="AC139" s="14"/>
      <c r="AD139" s="14"/>
      <c r="AE139" s="14"/>
      <c r="AT139" s="272" t="s">
        <v>364</v>
      </c>
      <c r="AU139" s="272" t="s">
        <v>90</v>
      </c>
      <c r="AV139" s="14" t="s">
        <v>90</v>
      </c>
      <c r="AW139" s="14" t="s">
        <v>36</v>
      </c>
      <c r="AX139" s="14" t="s">
        <v>88</v>
      </c>
      <c r="AY139" s="272" t="s">
        <v>215</v>
      </c>
    </row>
    <row r="140" s="2" customFormat="1" ht="24.15" customHeight="1">
      <c r="A140" s="39"/>
      <c r="B140" s="40"/>
      <c r="C140" s="295" t="s">
        <v>90</v>
      </c>
      <c r="D140" s="295" t="s">
        <v>539</v>
      </c>
      <c r="E140" s="296" t="s">
        <v>4016</v>
      </c>
      <c r="F140" s="297" t="s">
        <v>4017</v>
      </c>
      <c r="G140" s="298" t="s">
        <v>797</v>
      </c>
      <c r="H140" s="299">
        <v>10</v>
      </c>
      <c r="I140" s="300"/>
      <c r="J140" s="301">
        <f>ROUND(I140*H140,2)</f>
        <v>0</v>
      </c>
      <c r="K140" s="297" t="s">
        <v>359</v>
      </c>
      <c r="L140" s="302"/>
      <c r="M140" s="303" t="s">
        <v>1</v>
      </c>
      <c r="N140" s="304" t="s">
        <v>46</v>
      </c>
      <c r="O140" s="92"/>
      <c r="P140" s="229">
        <f>O140*H140</f>
        <v>0</v>
      </c>
      <c r="Q140" s="229">
        <v>0.00029</v>
      </c>
      <c r="R140" s="229">
        <f>Q140*H140</f>
        <v>0.0028999999999999998</v>
      </c>
      <c r="S140" s="229">
        <v>0</v>
      </c>
      <c r="T140" s="230">
        <f>S140*H140</f>
        <v>0</v>
      </c>
      <c r="U140" s="39"/>
      <c r="V140" s="39"/>
      <c r="W140" s="39"/>
      <c r="X140" s="39"/>
      <c r="Y140" s="39"/>
      <c r="Z140" s="39"/>
      <c r="AA140" s="39"/>
      <c r="AB140" s="39"/>
      <c r="AC140" s="39"/>
      <c r="AD140" s="39"/>
      <c r="AE140" s="39"/>
      <c r="AR140" s="231" t="s">
        <v>676</v>
      </c>
      <c r="AT140" s="231" t="s">
        <v>539</v>
      </c>
      <c r="AU140" s="231" t="s">
        <v>90</v>
      </c>
      <c r="AY140" s="18" t="s">
        <v>215</v>
      </c>
      <c r="BE140" s="232">
        <f>IF(N140="základní",J140,0)</f>
        <v>0</v>
      </c>
      <c r="BF140" s="232">
        <f>IF(N140="snížená",J140,0)</f>
        <v>0</v>
      </c>
      <c r="BG140" s="232">
        <f>IF(N140="zákl. přenesená",J140,0)</f>
        <v>0</v>
      </c>
      <c r="BH140" s="232">
        <f>IF(N140="sníž. přenesená",J140,0)</f>
        <v>0</v>
      </c>
      <c r="BI140" s="232">
        <f>IF(N140="nulová",J140,0)</f>
        <v>0</v>
      </c>
      <c r="BJ140" s="18" t="s">
        <v>88</v>
      </c>
      <c r="BK140" s="232">
        <f>ROUND(I140*H140,2)</f>
        <v>0</v>
      </c>
      <c r="BL140" s="18" t="s">
        <v>291</v>
      </c>
      <c r="BM140" s="231" t="s">
        <v>4018</v>
      </c>
    </row>
    <row r="141" s="2" customFormat="1">
      <c r="A141" s="39"/>
      <c r="B141" s="40"/>
      <c r="C141" s="41"/>
      <c r="D141" s="233" t="s">
        <v>221</v>
      </c>
      <c r="E141" s="41"/>
      <c r="F141" s="234" t="s">
        <v>4017</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221</v>
      </c>
      <c r="AU141" s="18" t="s">
        <v>90</v>
      </c>
    </row>
    <row r="142" s="2" customFormat="1" ht="24.15" customHeight="1">
      <c r="A142" s="39"/>
      <c r="B142" s="40"/>
      <c r="C142" s="295" t="s">
        <v>227</v>
      </c>
      <c r="D142" s="295" t="s">
        <v>539</v>
      </c>
      <c r="E142" s="296" t="s">
        <v>4019</v>
      </c>
      <c r="F142" s="297" t="s">
        <v>4020</v>
      </c>
      <c r="G142" s="298" t="s">
        <v>797</v>
      </c>
      <c r="H142" s="299">
        <v>16</v>
      </c>
      <c r="I142" s="300"/>
      <c r="J142" s="301">
        <f>ROUND(I142*H142,2)</f>
        <v>0</v>
      </c>
      <c r="K142" s="297" t="s">
        <v>359</v>
      </c>
      <c r="L142" s="302"/>
      <c r="M142" s="303" t="s">
        <v>1</v>
      </c>
      <c r="N142" s="304" t="s">
        <v>46</v>
      </c>
      <c r="O142" s="92"/>
      <c r="P142" s="229">
        <f>O142*H142</f>
        <v>0</v>
      </c>
      <c r="Q142" s="229">
        <v>0.00072000000000000005</v>
      </c>
      <c r="R142" s="229">
        <f>Q142*H142</f>
        <v>0.011520000000000001</v>
      </c>
      <c r="S142" s="229">
        <v>0</v>
      </c>
      <c r="T142" s="230">
        <f>S142*H142</f>
        <v>0</v>
      </c>
      <c r="U142" s="39"/>
      <c r="V142" s="39"/>
      <c r="W142" s="39"/>
      <c r="X142" s="39"/>
      <c r="Y142" s="39"/>
      <c r="Z142" s="39"/>
      <c r="AA142" s="39"/>
      <c r="AB142" s="39"/>
      <c r="AC142" s="39"/>
      <c r="AD142" s="39"/>
      <c r="AE142" s="39"/>
      <c r="AR142" s="231" t="s">
        <v>676</v>
      </c>
      <c r="AT142" s="231" t="s">
        <v>539</v>
      </c>
      <c r="AU142" s="231" t="s">
        <v>90</v>
      </c>
      <c r="AY142" s="18" t="s">
        <v>215</v>
      </c>
      <c r="BE142" s="232">
        <f>IF(N142="základní",J142,0)</f>
        <v>0</v>
      </c>
      <c r="BF142" s="232">
        <f>IF(N142="snížená",J142,0)</f>
        <v>0</v>
      </c>
      <c r="BG142" s="232">
        <f>IF(N142="zákl. přenesená",J142,0)</f>
        <v>0</v>
      </c>
      <c r="BH142" s="232">
        <f>IF(N142="sníž. přenesená",J142,0)</f>
        <v>0</v>
      </c>
      <c r="BI142" s="232">
        <f>IF(N142="nulová",J142,0)</f>
        <v>0</v>
      </c>
      <c r="BJ142" s="18" t="s">
        <v>88</v>
      </c>
      <c r="BK142" s="232">
        <f>ROUND(I142*H142,2)</f>
        <v>0</v>
      </c>
      <c r="BL142" s="18" t="s">
        <v>291</v>
      </c>
      <c r="BM142" s="231" t="s">
        <v>4021</v>
      </c>
    </row>
    <row r="143" s="2" customFormat="1">
      <c r="A143" s="39"/>
      <c r="B143" s="40"/>
      <c r="C143" s="41"/>
      <c r="D143" s="233" t="s">
        <v>221</v>
      </c>
      <c r="E143" s="41"/>
      <c r="F143" s="234" t="s">
        <v>4020</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221</v>
      </c>
      <c r="AU143" s="18" t="s">
        <v>90</v>
      </c>
    </row>
    <row r="144" s="2" customFormat="1" ht="24.15" customHeight="1">
      <c r="A144" s="39"/>
      <c r="B144" s="40"/>
      <c r="C144" s="295" t="s">
        <v>214</v>
      </c>
      <c r="D144" s="295" t="s">
        <v>539</v>
      </c>
      <c r="E144" s="296" t="s">
        <v>4022</v>
      </c>
      <c r="F144" s="297" t="s">
        <v>4023</v>
      </c>
      <c r="G144" s="298" t="s">
        <v>797</v>
      </c>
      <c r="H144" s="299">
        <v>48</v>
      </c>
      <c r="I144" s="300"/>
      <c r="J144" s="301">
        <f>ROUND(I144*H144,2)</f>
        <v>0</v>
      </c>
      <c r="K144" s="297" t="s">
        <v>359</v>
      </c>
      <c r="L144" s="302"/>
      <c r="M144" s="303" t="s">
        <v>1</v>
      </c>
      <c r="N144" s="304" t="s">
        <v>46</v>
      </c>
      <c r="O144" s="92"/>
      <c r="P144" s="229">
        <f>O144*H144</f>
        <v>0</v>
      </c>
      <c r="Q144" s="229">
        <v>0.00083000000000000001</v>
      </c>
      <c r="R144" s="229">
        <f>Q144*H144</f>
        <v>0.03984</v>
      </c>
      <c r="S144" s="229">
        <v>0</v>
      </c>
      <c r="T144" s="230">
        <f>S144*H144</f>
        <v>0</v>
      </c>
      <c r="U144" s="39"/>
      <c r="V144" s="39"/>
      <c r="W144" s="39"/>
      <c r="X144" s="39"/>
      <c r="Y144" s="39"/>
      <c r="Z144" s="39"/>
      <c r="AA144" s="39"/>
      <c r="AB144" s="39"/>
      <c r="AC144" s="39"/>
      <c r="AD144" s="39"/>
      <c r="AE144" s="39"/>
      <c r="AR144" s="231" t="s">
        <v>676</v>
      </c>
      <c r="AT144" s="231" t="s">
        <v>539</v>
      </c>
      <c r="AU144" s="231" t="s">
        <v>90</v>
      </c>
      <c r="AY144" s="18" t="s">
        <v>215</v>
      </c>
      <c r="BE144" s="232">
        <f>IF(N144="základní",J144,0)</f>
        <v>0</v>
      </c>
      <c r="BF144" s="232">
        <f>IF(N144="snížená",J144,0)</f>
        <v>0</v>
      </c>
      <c r="BG144" s="232">
        <f>IF(N144="zákl. přenesená",J144,0)</f>
        <v>0</v>
      </c>
      <c r="BH144" s="232">
        <f>IF(N144="sníž. přenesená",J144,0)</f>
        <v>0</v>
      </c>
      <c r="BI144" s="232">
        <f>IF(N144="nulová",J144,0)</f>
        <v>0</v>
      </c>
      <c r="BJ144" s="18" t="s">
        <v>88</v>
      </c>
      <c r="BK144" s="232">
        <f>ROUND(I144*H144,2)</f>
        <v>0</v>
      </c>
      <c r="BL144" s="18" t="s">
        <v>291</v>
      </c>
      <c r="BM144" s="231" t="s">
        <v>4024</v>
      </c>
    </row>
    <row r="145" s="2" customFormat="1">
      <c r="A145" s="39"/>
      <c r="B145" s="40"/>
      <c r="C145" s="41"/>
      <c r="D145" s="233" t="s">
        <v>221</v>
      </c>
      <c r="E145" s="41"/>
      <c r="F145" s="234" t="s">
        <v>4023</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221</v>
      </c>
      <c r="AU145" s="18" t="s">
        <v>90</v>
      </c>
    </row>
    <row r="146" s="2" customFormat="1" ht="16.5" customHeight="1">
      <c r="A146" s="39"/>
      <c r="B146" s="40"/>
      <c r="C146" s="295" t="s">
        <v>236</v>
      </c>
      <c r="D146" s="295" t="s">
        <v>539</v>
      </c>
      <c r="E146" s="296" t="s">
        <v>4025</v>
      </c>
      <c r="F146" s="297" t="s">
        <v>4026</v>
      </c>
      <c r="G146" s="298" t="s">
        <v>797</v>
      </c>
      <c r="H146" s="299">
        <v>74</v>
      </c>
      <c r="I146" s="300"/>
      <c r="J146" s="301">
        <f>ROUND(I146*H146,2)</f>
        <v>0</v>
      </c>
      <c r="K146" s="297" t="s">
        <v>359</v>
      </c>
      <c r="L146" s="302"/>
      <c r="M146" s="303" t="s">
        <v>1</v>
      </c>
      <c r="N146" s="304" t="s">
        <v>46</v>
      </c>
      <c r="O146" s="92"/>
      <c r="P146" s="229">
        <f>O146*H146</f>
        <v>0</v>
      </c>
      <c r="Q146" s="229">
        <v>9.0000000000000006E-05</v>
      </c>
      <c r="R146" s="229">
        <f>Q146*H146</f>
        <v>0.0066600000000000001</v>
      </c>
      <c r="S146" s="229">
        <v>0</v>
      </c>
      <c r="T146" s="230">
        <f>S146*H146</f>
        <v>0</v>
      </c>
      <c r="U146" s="39"/>
      <c r="V146" s="39"/>
      <c r="W146" s="39"/>
      <c r="X146" s="39"/>
      <c r="Y146" s="39"/>
      <c r="Z146" s="39"/>
      <c r="AA146" s="39"/>
      <c r="AB146" s="39"/>
      <c r="AC146" s="39"/>
      <c r="AD146" s="39"/>
      <c r="AE146" s="39"/>
      <c r="AR146" s="231" t="s">
        <v>676</v>
      </c>
      <c r="AT146" s="231" t="s">
        <v>539</v>
      </c>
      <c r="AU146" s="231" t="s">
        <v>90</v>
      </c>
      <c r="AY146" s="18" t="s">
        <v>215</v>
      </c>
      <c r="BE146" s="232">
        <f>IF(N146="základní",J146,0)</f>
        <v>0</v>
      </c>
      <c r="BF146" s="232">
        <f>IF(N146="snížená",J146,0)</f>
        <v>0</v>
      </c>
      <c r="BG146" s="232">
        <f>IF(N146="zákl. přenesená",J146,0)</f>
        <v>0</v>
      </c>
      <c r="BH146" s="232">
        <f>IF(N146="sníž. přenesená",J146,0)</f>
        <v>0</v>
      </c>
      <c r="BI146" s="232">
        <f>IF(N146="nulová",J146,0)</f>
        <v>0</v>
      </c>
      <c r="BJ146" s="18" t="s">
        <v>88</v>
      </c>
      <c r="BK146" s="232">
        <f>ROUND(I146*H146,2)</f>
        <v>0</v>
      </c>
      <c r="BL146" s="18" t="s">
        <v>291</v>
      </c>
      <c r="BM146" s="231" t="s">
        <v>4027</v>
      </c>
    </row>
    <row r="147" s="2" customFormat="1">
      <c r="A147" s="39"/>
      <c r="B147" s="40"/>
      <c r="C147" s="41"/>
      <c r="D147" s="233" t="s">
        <v>221</v>
      </c>
      <c r="E147" s="41"/>
      <c r="F147" s="234" t="s">
        <v>4026</v>
      </c>
      <c r="G147" s="41"/>
      <c r="H147" s="41"/>
      <c r="I147" s="235"/>
      <c r="J147" s="41"/>
      <c r="K147" s="41"/>
      <c r="L147" s="45"/>
      <c r="M147" s="236"/>
      <c r="N147" s="237"/>
      <c r="O147" s="92"/>
      <c r="P147" s="92"/>
      <c r="Q147" s="92"/>
      <c r="R147" s="92"/>
      <c r="S147" s="92"/>
      <c r="T147" s="93"/>
      <c r="U147" s="39"/>
      <c r="V147" s="39"/>
      <c r="W147" s="39"/>
      <c r="X147" s="39"/>
      <c r="Y147" s="39"/>
      <c r="Z147" s="39"/>
      <c r="AA147" s="39"/>
      <c r="AB147" s="39"/>
      <c r="AC147" s="39"/>
      <c r="AD147" s="39"/>
      <c r="AE147" s="39"/>
      <c r="AT147" s="18" t="s">
        <v>221</v>
      </c>
      <c r="AU147" s="18" t="s">
        <v>90</v>
      </c>
    </row>
    <row r="148" s="2" customFormat="1" ht="24.15" customHeight="1">
      <c r="A148" s="39"/>
      <c r="B148" s="40"/>
      <c r="C148" s="220" t="s">
        <v>241</v>
      </c>
      <c r="D148" s="220" t="s">
        <v>216</v>
      </c>
      <c r="E148" s="221" t="s">
        <v>4028</v>
      </c>
      <c r="F148" s="222" t="s">
        <v>4029</v>
      </c>
      <c r="G148" s="223" t="s">
        <v>797</v>
      </c>
      <c r="H148" s="224">
        <v>248</v>
      </c>
      <c r="I148" s="225"/>
      <c r="J148" s="226">
        <f>ROUND(I148*H148,2)</f>
        <v>0</v>
      </c>
      <c r="K148" s="222" t="s">
        <v>359</v>
      </c>
      <c r="L148" s="45"/>
      <c r="M148" s="227" t="s">
        <v>1</v>
      </c>
      <c r="N148" s="228" t="s">
        <v>46</v>
      </c>
      <c r="O148" s="92"/>
      <c r="P148" s="229">
        <f>O148*H148</f>
        <v>0</v>
      </c>
      <c r="Q148" s="229">
        <v>0</v>
      </c>
      <c r="R148" s="229">
        <f>Q148*H148</f>
        <v>0</v>
      </c>
      <c r="S148" s="229">
        <v>0</v>
      </c>
      <c r="T148" s="230">
        <f>S148*H148</f>
        <v>0</v>
      </c>
      <c r="U148" s="39"/>
      <c r="V148" s="39"/>
      <c r="W148" s="39"/>
      <c r="X148" s="39"/>
      <c r="Y148" s="39"/>
      <c r="Z148" s="39"/>
      <c r="AA148" s="39"/>
      <c r="AB148" s="39"/>
      <c r="AC148" s="39"/>
      <c r="AD148" s="39"/>
      <c r="AE148" s="39"/>
      <c r="AR148" s="231" t="s">
        <v>291</v>
      </c>
      <c r="AT148" s="231" t="s">
        <v>216</v>
      </c>
      <c r="AU148" s="231" t="s">
        <v>90</v>
      </c>
      <c r="AY148" s="18" t="s">
        <v>215</v>
      </c>
      <c r="BE148" s="232">
        <f>IF(N148="základní",J148,0)</f>
        <v>0</v>
      </c>
      <c r="BF148" s="232">
        <f>IF(N148="snížená",J148,0)</f>
        <v>0</v>
      </c>
      <c r="BG148" s="232">
        <f>IF(N148="zákl. přenesená",J148,0)</f>
        <v>0</v>
      </c>
      <c r="BH148" s="232">
        <f>IF(N148="sníž. přenesená",J148,0)</f>
        <v>0</v>
      </c>
      <c r="BI148" s="232">
        <f>IF(N148="nulová",J148,0)</f>
        <v>0</v>
      </c>
      <c r="BJ148" s="18" t="s">
        <v>88</v>
      </c>
      <c r="BK148" s="232">
        <f>ROUND(I148*H148,2)</f>
        <v>0</v>
      </c>
      <c r="BL148" s="18" t="s">
        <v>291</v>
      </c>
      <c r="BM148" s="231" t="s">
        <v>4030</v>
      </c>
    </row>
    <row r="149" s="2" customFormat="1">
      <c r="A149" s="39"/>
      <c r="B149" s="40"/>
      <c r="C149" s="41"/>
      <c r="D149" s="233" t="s">
        <v>221</v>
      </c>
      <c r="E149" s="41"/>
      <c r="F149" s="234" t="s">
        <v>4031</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221</v>
      </c>
      <c r="AU149" s="18" t="s">
        <v>90</v>
      </c>
    </row>
    <row r="150" s="2" customFormat="1">
      <c r="A150" s="39"/>
      <c r="B150" s="40"/>
      <c r="C150" s="41"/>
      <c r="D150" s="250" t="s">
        <v>362</v>
      </c>
      <c r="E150" s="41"/>
      <c r="F150" s="251" t="s">
        <v>4032</v>
      </c>
      <c r="G150" s="41"/>
      <c r="H150" s="41"/>
      <c r="I150" s="235"/>
      <c r="J150" s="41"/>
      <c r="K150" s="41"/>
      <c r="L150" s="45"/>
      <c r="M150" s="236"/>
      <c r="N150" s="237"/>
      <c r="O150" s="92"/>
      <c r="P150" s="92"/>
      <c r="Q150" s="92"/>
      <c r="R150" s="92"/>
      <c r="S150" s="92"/>
      <c r="T150" s="93"/>
      <c r="U150" s="39"/>
      <c r="V150" s="39"/>
      <c r="W150" s="39"/>
      <c r="X150" s="39"/>
      <c r="Y150" s="39"/>
      <c r="Z150" s="39"/>
      <c r="AA150" s="39"/>
      <c r="AB150" s="39"/>
      <c r="AC150" s="39"/>
      <c r="AD150" s="39"/>
      <c r="AE150" s="39"/>
      <c r="AT150" s="18" t="s">
        <v>362</v>
      </c>
      <c r="AU150" s="18" t="s">
        <v>90</v>
      </c>
    </row>
    <row r="151" s="14" customFormat="1">
      <c r="A151" s="14"/>
      <c r="B151" s="262"/>
      <c r="C151" s="263"/>
      <c r="D151" s="233" t="s">
        <v>364</v>
      </c>
      <c r="E151" s="264" t="s">
        <v>1</v>
      </c>
      <c r="F151" s="265" t="s">
        <v>4033</v>
      </c>
      <c r="G151" s="263"/>
      <c r="H151" s="266">
        <v>248</v>
      </c>
      <c r="I151" s="267"/>
      <c r="J151" s="263"/>
      <c r="K151" s="263"/>
      <c r="L151" s="268"/>
      <c r="M151" s="269"/>
      <c r="N151" s="270"/>
      <c r="O151" s="270"/>
      <c r="P151" s="270"/>
      <c r="Q151" s="270"/>
      <c r="R151" s="270"/>
      <c r="S151" s="270"/>
      <c r="T151" s="271"/>
      <c r="U151" s="14"/>
      <c r="V151" s="14"/>
      <c r="W151" s="14"/>
      <c r="X151" s="14"/>
      <c r="Y151" s="14"/>
      <c r="Z151" s="14"/>
      <c r="AA151" s="14"/>
      <c r="AB151" s="14"/>
      <c r="AC151" s="14"/>
      <c r="AD151" s="14"/>
      <c r="AE151" s="14"/>
      <c r="AT151" s="272" t="s">
        <v>364</v>
      </c>
      <c r="AU151" s="272" t="s">
        <v>90</v>
      </c>
      <c r="AV151" s="14" t="s">
        <v>90</v>
      </c>
      <c r="AW151" s="14" t="s">
        <v>36</v>
      </c>
      <c r="AX151" s="14" t="s">
        <v>88</v>
      </c>
      <c r="AY151" s="272" t="s">
        <v>215</v>
      </c>
    </row>
    <row r="152" s="2" customFormat="1" ht="24.15" customHeight="1">
      <c r="A152" s="39"/>
      <c r="B152" s="40"/>
      <c r="C152" s="295" t="s">
        <v>246</v>
      </c>
      <c r="D152" s="295" t="s">
        <v>539</v>
      </c>
      <c r="E152" s="296" t="s">
        <v>4034</v>
      </c>
      <c r="F152" s="297" t="s">
        <v>4035</v>
      </c>
      <c r="G152" s="298" t="s">
        <v>797</v>
      </c>
      <c r="H152" s="299">
        <v>70</v>
      </c>
      <c r="I152" s="300"/>
      <c r="J152" s="301">
        <f>ROUND(I152*H152,2)</f>
        <v>0</v>
      </c>
      <c r="K152" s="297" t="s">
        <v>359</v>
      </c>
      <c r="L152" s="302"/>
      <c r="M152" s="303" t="s">
        <v>1</v>
      </c>
      <c r="N152" s="304" t="s">
        <v>46</v>
      </c>
      <c r="O152" s="92"/>
      <c r="P152" s="229">
        <f>O152*H152</f>
        <v>0</v>
      </c>
      <c r="Q152" s="229">
        <v>5.0000000000000002E-05</v>
      </c>
      <c r="R152" s="229">
        <f>Q152*H152</f>
        <v>0.0035000000000000001</v>
      </c>
      <c r="S152" s="229">
        <v>0</v>
      </c>
      <c r="T152" s="230">
        <f>S152*H152</f>
        <v>0</v>
      </c>
      <c r="U152" s="39"/>
      <c r="V152" s="39"/>
      <c r="W152" s="39"/>
      <c r="X152" s="39"/>
      <c r="Y152" s="39"/>
      <c r="Z152" s="39"/>
      <c r="AA152" s="39"/>
      <c r="AB152" s="39"/>
      <c r="AC152" s="39"/>
      <c r="AD152" s="39"/>
      <c r="AE152" s="39"/>
      <c r="AR152" s="231" t="s">
        <v>676</v>
      </c>
      <c r="AT152" s="231" t="s">
        <v>539</v>
      </c>
      <c r="AU152" s="231" t="s">
        <v>90</v>
      </c>
      <c r="AY152" s="18" t="s">
        <v>215</v>
      </c>
      <c r="BE152" s="232">
        <f>IF(N152="základní",J152,0)</f>
        <v>0</v>
      </c>
      <c r="BF152" s="232">
        <f>IF(N152="snížená",J152,0)</f>
        <v>0</v>
      </c>
      <c r="BG152" s="232">
        <f>IF(N152="zákl. přenesená",J152,0)</f>
        <v>0</v>
      </c>
      <c r="BH152" s="232">
        <f>IF(N152="sníž. přenesená",J152,0)</f>
        <v>0</v>
      </c>
      <c r="BI152" s="232">
        <f>IF(N152="nulová",J152,0)</f>
        <v>0</v>
      </c>
      <c r="BJ152" s="18" t="s">
        <v>88</v>
      </c>
      <c r="BK152" s="232">
        <f>ROUND(I152*H152,2)</f>
        <v>0</v>
      </c>
      <c r="BL152" s="18" t="s">
        <v>291</v>
      </c>
      <c r="BM152" s="231" t="s">
        <v>4036</v>
      </c>
    </row>
    <row r="153" s="2" customFormat="1">
      <c r="A153" s="39"/>
      <c r="B153" s="40"/>
      <c r="C153" s="41"/>
      <c r="D153" s="233" t="s">
        <v>221</v>
      </c>
      <c r="E153" s="41"/>
      <c r="F153" s="234" t="s">
        <v>4035</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221</v>
      </c>
      <c r="AU153" s="18" t="s">
        <v>90</v>
      </c>
    </row>
    <row r="154" s="2" customFormat="1" ht="24.15" customHeight="1">
      <c r="A154" s="39"/>
      <c r="B154" s="40"/>
      <c r="C154" s="295" t="s">
        <v>251</v>
      </c>
      <c r="D154" s="295" t="s">
        <v>539</v>
      </c>
      <c r="E154" s="296" t="s">
        <v>4037</v>
      </c>
      <c r="F154" s="297" t="s">
        <v>4038</v>
      </c>
      <c r="G154" s="298" t="s">
        <v>797</v>
      </c>
      <c r="H154" s="299">
        <v>48</v>
      </c>
      <c r="I154" s="300"/>
      <c r="J154" s="301">
        <f>ROUND(I154*H154,2)</f>
        <v>0</v>
      </c>
      <c r="K154" s="297" t="s">
        <v>359</v>
      </c>
      <c r="L154" s="302"/>
      <c r="M154" s="303" t="s">
        <v>1</v>
      </c>
      <c r="N154" s="304" t="s">
        <v>46</v>
      </c>
      <c r="O154" s="92"/>
      <c r="P154" s="229">
        <f>O154*H154</f>
        <v>0</v>
      </c>
      <c r="Q154" s="229">
        <v>6.0000000000000002E-05</v>
      </c>
      <c r="R154" s="229">
        <f>Q154*H154</f>
        <v>0.0028800000000000002</v>
      </c>
      <c r="S154" s="229">
        <v>0</v>
      </c>
      <c r="T154" s="230">
        <f>S154*H154</f>
        <v>0</v>
      </c>
      <c r="U154" s="39"/>
      <c r="V154" s="39"/>
      <c r="W154" s="39"/>
      <c r="X154" s="39"/>
      <c r="Y154" s="39"/>
      <c r="Z154" s="39"/>
      <c r="AA154" s="39"/>
      <c r="AB154" s="39"/>
      <c r="AC154" s="39"/>
      <c r="AD154" s="39"/>
      <c r="AE154" s="39"/>
      <c r="AR154" s="231" t="s">
        <v>676</v>
      </c>
      <c r="AT154" s="231" t="s">
        <v>539</v>
      </c>
      <c r="AU154" s="231" t="s">
        <v>90</v>
      </c>
      <c r="AY154" s="18" t="s">
        <v>215</v>
      </c>
      <c r="BE154" s="232">
        <f>IF(N154="základní",J154,0)</f>
        <v>0</v>
      </c>
      <c r="BF154" s="232">
        <f>IF(N154="snížená",J154,0)</f>
        <v>0</v>
      </c>
      <c r="BG154" s="232">
        <f>IF(N154="zákl. přenesená",J154,0)</f>
        <v>0</v>
      </c>
      <c r="BH154" s="232">
        <f>IF(N154="sníž. přenesená",J154,0)</f>
        <v>0</v>
      </c>
      <c r="BI154" s="232">
        <f>IF(N154="nulová",J154,0)</f>
        <v>0</v>
      </c>
      <c r="BJ154" s="18" t="s">
        <v>88</v>
      </c>
      <c r="BK154" s="232">
        <f>ROUND(I154*H154,2)</f>
        <v>0</v>
      </c>
      <c r="BL154" s="18" t="s">
        <v>291</v>
      </c>
      <c r="BM154" s="231" t="s">
        <v>4039</v>
      </c>
    </row>
    <row r="155" s="2" customFormat="1">
      <c r="A155" s="39"/>
      <c r="B155" s="40"/>
      <c r="C155" s="41"/>
      <c r="D155" s="233" t="s">
        <v>221</v>
      </c>
      <c r="E155" s="41"/>
      <c r="F155" s="234" t="s">
        <v>4038</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221</v>
      </c>
      <c r="AU155" s="18" t="s">
        <v>90</v>
      </c>
    </row>
    <row r="156" s="2" customFormat="1" ht="24.15" customHeight="1">
      <c r="A156" s="39"/>
      <c r="B156" s="40"/>
      <c r="C156" s="295" t="s">
        <v>256</v>
      </c>
      <c r="D156" s="295" t="s">
        <v>539</v>
      </c>
      <c r="E156" s="296" t="s">
        <v>4040</v>
      </c>
      <c r="F156" s="297" t="s">
        <v>4041</v>
      </c>
      <c r="G156" s="298" t="s">
        <v>797</v>
      </c>
      <c r="H156" s="299">
        <v>72</v>
      </c>
      <c r="I156" s="300"/>
      <c r="J156" s="301">
        <f>ROUND(I156*H156,2)</f>
        <v>0</v>
      </c>
      <c r="K156" s="297" t="s">
        <v>3566</v>
      </c>
      <c r="L156" s="302"/>
      <c r="M156" s="303" t="s">
        <v>1</v>
      </c>
      <c r="N156" s="304" t="s">
        <v>46</v>
      </c>
      <c r="O156" s="92"/>
      <c r="P156" s="229">
        <f>O156*H156</f>
        <v>0</v>
      </c>
      <c r="Q156" s="229">
        <v>0.00011</v>
      </c>
      <c r="R156" s="229">
        <f>Q156*H156</f>
        <v>0.00792</v>
      </c>
      <c r="S156" s="229">
        <v>0</v>
      </c>
      <c r="T156" s="230">
        <f>S156*H156</f>
        <v>0</v>
      </c>
      <c r="U156" s="39"/>
      <c r="V156" s="39"/>
      <c r="W156" s="39"/>
      <c r="X156" s="39"/>
      <c r="Y156" s="39"/>
      <c r="Z156" s="39"/>
      <c r="AA156" s="39"/>
      <c r="AB156" s="39"/>
      <c r="AC156" s="39"/>
      <c r="AD156" s="39"/>
      <c r="AE156" s="39"/>
      <c r="AR156" s="231" t="s">
        <v>676</v>
      </c>
      <c r="AT156" s="231" t="s">
        <v>539</v>
      </c>
      <c r="AU156" s="231" t="s">
        <v>90</v>
      </c>
      <c r="AY156" s="18" t="s">
        <v>215</v>
      </c>
      <c r="BE156" s="232">
        <f>IF(N156="základní",J156,0)</f>
        <v>0</v>
      </c>
      <c r="BF156" s="232">
        <f>IF(N156="snížená",J156,0)</f>
        <v>0</v>
      </c>
      <c r="BG156" s="232">
        <f>IF(N156="zákl. přenesená",J156,0)</f>
        <v>0</v>
      </c>
      <c r="BH156" s="232">
        <f>IF(N156="sníž. přenesená",J156,0)</f>
        <v>0</v>
      </c>
      <c r="BI156" s="232">
        <f>IF(N156="nulová",J156,0)</f>
        <v>0</v>
      </c>
      <c r="BJ156" s="18" t="s">
        <v>88</v>
      </c>
      <c r="BK156" s="232">
        <f>ROUND(I156*H156,2)</f>
        <v>0</v>
      </c>
      <c r="BL156" s="18" t="s">
        <v>291</v>
      </c>
      <c r="BM156" s="231" t="s">
        <v>4042</v>
      </c>
    </row>
    <row r="157" s="2" customFormat="1">
      <c r="A157" s="39"/>
      <c r="B157" s="40"/>
      <c r="C157" s="41"/>
      <c r="D157" s="233" t="s">
        <v>221</v>
      </c>
      <c r="E157" s="41"/>
      <c r="F157" s="234" t="s">
        <v>4041</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221</v>
      </c>
      <c r="AU157" s="18" t="s">
        <v>90</v>
      </c>
    </row>
    <row r="158" s="2" customFormat="1" ht="24.15" customHeight="1">
      <c r="A158" s="39"/>
      <c r="B158" s="40"/>
      <c r="C158" s="295" t="s">
        <v>261</v>
      </c>
      <c r="D158" s="295" t="s">
        <v>539</v>
      </c>
      <c r="E158" s="296" t="s">
        <v>4043</v>
      </c>
      <c r="F158" s="297" t="s">
        <v>4044</v>
      </c>
      <c r="G158" s="298" t="s">
        <v>797</v>
      </c>
      <c r="H158" s="299">
        <v>40</v>
      </c>
      <c r="I158" s="300"/>
      <c r="J158" s="301">
        <f>ROUND(I158*H158,2)</f>
        <v>0</v>
      </c>
      <c r="K158" s="297" t="s">
        <v>359</v>
      </c>
      <c r="L158" s="302"/>
      <c r="M158" s="303" t="s">
        <v>1</v>
      </c>
      <c r="N158" s="304" t="s">
        <v>46</v>
      </c>
      <c r="O158" s="92"/>
      <c r="P158" s="229">
        <f>O158*H158</f>
        <v>0</v>
      </c>
      <c r="Q158" s="229">
        <v>0.00012</v>
      </c>
      <c r="R158" s="229">
        <f>Q158*H158</f>
        <v>0.0048000000000000004</v>
      </c>
      <c r="S158" s="229">
        <v>0</v>
      </c>
      <c r="T158" s="230">
        <f>S158*H158</f>
        <v>0</v>
      </c>
      <c r="U158" s="39"/>
      <c r="V158" s="39"/>
      <c r="W158" s="39"/>
      <c r="X158" s="39"/>
      <c r="Y158" s="39"/>
      <c r="Z158" s="39"/>
      <c r="AA158" s="39"/>
      <c r="AB158" s="39"/>
      <c r="AC158" s="39"/>
      <c r="AD158" s="39"/>
      <c r="AE158" s="39"/>
      <c r="AR158" s="231" t="s">
        <v>676</v>
      </c>
      <c r="AT158" s="231" t="s">
        <v>539</v>
      </c>
      <c r="AU158" s="231" t="s">
        <v>90</v>
      </c>
      <c r="AY158" s="18" t="s">
        <v>215</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291</v>
      </c>
      <c r="BM158" s="231" t="s">
        <v>4045</v>
      </c>
    </row>
    <row r="159" s="2" customFormat="1">
      <c r="A159" s="39"/>
      <c r="B159" s="40"/>
      <c r="C159" s="41"/>
      <c r="D159" s="233" t="s">
        <v>221</v>
      </c>
      <c r="E159" s="41"/>
      <c r="F159" s="234" t="s">
        <v>4044</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221</v>
      </c>
      <c r="AU159" s="18" t="s">
        <v>90</v>
      </c>
    </row>
    <row r="160" s="2" customFormat="1" ht="24.15" customHeight="1">
      <c r="A160" s="39"/>
      <c r="B160" s="40"/>
      <c r="C160" s="295" t="s">
        <v>266</v>
      </c>
      <c r="D160" s="295" t="s">
        <v>539</v>
      </c>
      <c r="E160" s="296" t="s">
        <v>4046</v>
      </c>
      <c r="F160" s="297" t="s">
        <v>4047</v>
      </c>
      <c r="G160" s="298" t="s">
        <v>797</v>
      </c>
      <c r="H160" s="299">
        <v>18</v>
      </c>
      <c r="I160" s="300"/>
      <c r="J160" s="301">
        <f>ROUND(I160*H160,2)</f>
        <v>0</v>
      </c>
      <c r="K160" s="297" t="s">
        <v>359</v>
      </c>
      <c r="L160" s="302"/>
      <c r="M160" s="303" t="s">
        <v>1</v>
      </c>
      <c r="N160" s="304" t="s">
        <v>46</v>
      </c>
      <c r="O160" s="92"/>
      <c r="P160" s="229">
        <f>O160*H160</f>
        <v>0</v>
      </c>
      <c r="Q160" s="229">
        <v>0.00013999999999999999</v>
      </c>
      <c r="R160" s="229">
        <f>Q160*H160</f>
        <v>0.0025199999999999997</v>
      </c>
      <c r="S160" s="229">
        <v>0</v>
      </c>
      <c r="T160" s="230">
        <f>S160*H160</f>
        <v>0</v>
      </c>
      <c r="U160" s="39"/>
      <c r="V160" s="39"/>
      <c r="W160" s="39"/>
      <c r="X160" s="39"/>
      <c r="Y160" s="39"/>
      <c r="Z160" s="39"/>
      <c r="AA160" s="39"/>
      <c r="AB160" s="39"/>
      <c r="AC160" s="39"/>
      <c r="AD160" s="39"/>
      <c r="AE160" s="39"/>
      <c r="AR160" s="231" t="s">
        <v>676</v>
      </c>
      <c r="AT160" s="231" t="s">
        <v>539</v>
      </c>
      <c r="AU160" s="231" t="s">
        <v>90</v>
      </c>
      <c r="AY160" s="18" t="s">
        <v>215</v>
      </c>
      <c r="BE160" s="232">
        <f>IF(N160="základní",J160,0)</f>
        <v>0</v>
      </c>
      <c r="BF160" s="232">
        <f>IF(N160="snížená",J160,0)</f>
        <v>0</v>
      </c>
      <c r="BG160" s="232">
        <f>IF(N160="zákl. přenesená",J160,0)</f>
        <v>0</v>
      </c>
      <c r="BH160" s="232">
        <f>IF(N160="sníž. přenesená",J160,0)</f>
        <v>0</v>
      </c>
      <c r="BI160" s="232">
        <f>IF(N160="nulová",J160,0)</f>
        <v>0</v>
      </c>
      <c r="BJ160" s="18" t="s">
        <v>88</v>
      </c>
      <c r="BK160" s="232">
        <f>ROUND(I160*H160,2)</f>
        <v>0</v>
      </c>
      <c r="BL160" s="18" t="s">
        <v>291</v>
      </c>
      <c r="BM160" s="231" t="s">
        <v>4048</v>
      </c>
    </row>
    <row r="161" s="2" customFormat="1">
      <c r="A161" s="39"/>
      <c r="B161" s="40"/>
      <c r="C161" s="41"/>
      <c r="D161" s="233" t="s">
        <v>221</v>
      </c>
      <c r="E161" s="41"/>
      <c r="F161" s="234" t="s">
        <v>4047</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221</v>
      </c>
      <c r="AU161" s="18" t="s">
        <v>90</v>
      </c>
    </row>
    <row r="162" s="2" customFormat="1" ht="16.5" customHeight="1">
      <c r="A162" s="39"/>
      <c r="B162" s="40"/>
      <c r="C162" s="295" t="s">
        <v>8</v>
      </c>
      <c r="D162" s="295" t="s">
        <v>539</v>
      </c>
      <c r="E162" s="296" t="s">
        <v>4049</v>
      </c>
      <c r="F162" s="297" t="s">
        <v>4050</v>
      </c>
      <c r="G162" s="298" t="s">
        <v>4051</v>
      </c>
      <c r="H162" s="299">
        <v>6.2000000000000002</v>
      </c>
      <c r="I162" s="300"/>
      <c r="J162" s="301">
        <f>ROUND(I162*H162,2)</f>
        <v>0</v>
      </c>
      <c r="K162" s="297" t="s">
        <v>359</v>
      </c>
      <c r="L162" s="302"/>
      <c r="M162" s="303" t="s">
        <v>1</v>
      </c>
      <c r="N162" s="304" t="s">
        <v>46</v>
      </c>
      <c r="O162" s="92"/>
      <c r="P162" s="229">
        <f>O162*H162</f>
        <v>0</v>
      </c>
      <c r="Q162" s="229">
        <v>0.001</v>
      </c>
      <c r="R162" s="229">
        <f>Q162*H162</f>
        <v>0.0062000000000000006</v>
      </c>
      <c r="S162" s="229">
        <v>0</v>
      </c>
      <c r="T162" s="230">
        <f>S162*H162</f>
        <v>0</v>
      </c>
      <c r="U162" s="39"/>
      <c r="V162" s="39"/>
      <c r="W162" s="39"/>
      <c r="X162" s="39"/>
      <c r="Y162" s="39"/>
      <c r="Z162" s="39"/>
      <c r="AA162" s="39"/>
      <c r="AB162" s="39"/>
      <c r="AC162" s="39"/>
      <c r="AD162" s="39"/>
      <c r="AE162" s="39"/>
      <c r="AR162" s="231" t="s">
        <v>676</v>
      </c>
      <c r="AT162" s="231" t="s">
        <v>539</v>
      </c>
      <c r="AU162" s="231" t="s">
        <v>90</v>
      </c>
      <c r="AY162" s="18" t="s">
        <v>215</v>
      </c>
      <c r="BE162" s="232">
        <f>IF(N162="základní",J162,0)</f>
        <v>0</v>
      </c>
      <c r="BF162" s="232">
        <f>IF(N162="snížená",J162,0)</f>
        <v>0</v>
      </c>
      <c r="BG162" s="232">
        <f>IF(N162="zákl. přenesená",J162,0)</f>
        <v>0</v>
      </c>
      <c r="BH162" s="232">
        <f>IF(N162="sníž. přenesená",J162,0)</f>
        <v>0</v>
      </c>
      <c r="BI162" s="232">
        <f>IF(N162="nulová",J162,0)</f>
        <v>0</v>
      </c>
      <c r="BJ162" s="18" t="s">
        <v>88</v>
      </c>
      <c r="BK162" s="232">
        <f>ROUND(I162*H162,2)</f>
        <v>0</v>
      </c>
      <c r="BL162" s="18" t="s">
        <v>291</v>
      </c>
      <c r="BM162" s="231" t="s">
        <v>4052</v>
      </c>
    </row>
    <row r="163" s="2" customFormat="1">
      <c r="A163" s="39"/>
      <c r="B163" s="40"/>
      <c r="C163" s="41"/>
      <c r="D163" s="233" t="s">
        <v>221</v>
      </c>
      <c r="E163" s="41"/>
      <c r="F163" s="234" t="s">
        <v>4050</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221</v>
      </c>
      <c r="AU163" s="18" t="s">
        <v>90</v>
      </c>
    </row>
    <row r="164" s="14" customFormat="1">
      <c r="A164" s="14"/>
      <c r="B164" s="262"/>
      <c r="C164" s="263"/>
      <c r="D164" s="233" t="s">
        <v>364</v>
      </c>
      <c r="E164" s="264" t="s">
        <v>1</v>
      </c>
      <c r="F164" s="265" t="s">
        <v>4053</v>
      </c>
      <c r="G164" s="263"/>
      <c r="H164" s="266">
        <v>6.2000000000000002</v>
      </c>
      <c r="I164" s="267"/>
      <c r="J164" s="263"/>
      <c r="K164" s="263"/>
      <c r="L164" s="268"/>
      <c r="M164" s="269"/>
      <c r="N164" s="270"/>
      <c r="O164" s="270"/>
      <c r="P164" s="270"/>
      <c r="Q164" s="270"/>
      <c r="R164" s="270"/>
      <c r="S164" s="270"/>
      <c r="T164" s="271"/>
      <c r="U164" s="14"/>
      <c r="V164" s="14"/>
      <c r="W164" s="14"/>
      <c r="X164" s="14"/>
      <c r="Y164" s="14"/>
      <c r="Z164" s="14"/>
      <c r="AA164" s="14"/>
      <c r="AB164" s="14"/>
      <c r="AC164" s="14"/>
      <c r="AD164" s="14"/>
      <c r="AE164" s="14"/>
      <c r="AT164" s="272" t="s">
        <v>364</v>
      </c>
      <c r="AU164" s="272" t="s">
        <v>90</v>
      </c>
      <c r="AV164" s="14" t="s">
        <v>90</v>
      </c>
      <c r="AW164" s="14" t="s">
        <v>36</v>
      </c>
      <c r="AX164" s="14" t="s">
        <v>88</v>
      </c>
      <c r="AY164" s="272" t="s">
        <v>215</v>
      </c>
    </row>
    <row r="165" s="2" customFormat="1" ht="33" customHeight="1">
      <c r="A165" s="39"/>
      <c r="B165" s="40"/>
      <c r="C165" s="220" t="s">
        <v>275</v>
      </c>
      <c r="D165" s="220" t="s">
        <v>216</v>
      </c>
      <c r="E165" s="221" t="s">
        <v>4054</v>
      </c>
      <c r="F165" s="222" t="s">
        <v>4055</v>
      </c>
      <c r="G165" s="223" t="s">
        <v>716</v>
      </c>
      <c r="H165" s="224">
        <v>12</v>
      </c>
      <c r="I165" s="225"/>
      <c r="J165" s="226">
        <f>ROUND(I165*H165,2)</f>
        <v>0</v>
      </c>
      <c r="K165" s="222" t="s">
        <v>1</v>
      </c>
      <c r="L165" s="45"/>
      <c r="M165" s="227" t="s">
        <v>1</v>
      </c>
      <c r="N165" s="228" t="s">
        <v>46</v>
      </c>
      <c r="O165" s="92"/>
      <c r="P165" s="229">
        <f>O165*H165</f>
        <v>0</v>
      </c>
      <c r="Q165" s="229">
        <v>0</v>
      </c>
      <c r="R165" s="229">
        <f>Q165*H165</f>
        <v>0</v>
      </c>
      <c r="S165" s="229">
        <v>0</v>
      </c>
      <c r="T165" s="230">
        <f>S165*H165</f>
        <v>0</v>
      </c>
      <c r="U165" s="39"/>
      <c r="V165" s="39"/>
      <c r="W165" s="39"/>
      <c r="X165" s="39"/>
      <c r="Y165" s="39"/>
      <c r="Z165" s="39"/>
      <c r="AA165" s="39"/>
      <c r="AB165" s="39"/>
      <c r="AC165" s="39"/>
      <c r="AD165" s="39"/>
      <c r="AE165" s="39"/>
      <c r="AR165" s="231" t="s">
        <v>291</v>
      </c>
      <c r="AT165" s="231" t="s">
        <v>216</v>
      </c>
      <c r="AU165" s="231" t="s">
        <v>90</v>
      </c>
      <c r="AY165" s="18" t="s">
        <v>215</v>
      </c>
      <c r="BE165" s="232">
        <f>IF(N165="základní",J165,0)</f>
        <v>0</v>
      </c>
      <c r="BF165" s="232">
        <f>IF(N165="snížená",J165,0)</f>
        <v>0</v>
      </c>
      <c r="BG165" s="232">
        <f>IF(N165="zákl. přenesená",J165,0)</f>
        <v>0</v>
      </c>
      <c r="BH165" s="232">
        <f>IF(N165="sníž. přenesená",J165,0)</f>
        <v>0</v>
      </c>
      <c r="BI165" s="232">
        <f>IF(N165="nulová",J165,0)</f>
        <v>0</v>
      </c>
      <c r="BJ165" s="18" t="s">
        <v>88</v>
      </c>
      <c r="BK165" s="232">
        <f>ROUND(I165*H165,2)</f>
        <v>0</v>
      </c>
      <c r="BL165" s="18" t="s">
        <v>291</v>
      </c>
      <c r="BM165" s="231" t="s">
        <v>4056</v>
      </c>
    </row>
    <row r="166" s="2" customFormat="1">
      <c r="A166" s="39"/>
      <c r="B166" s="40"/>
      <c r="C166" s="41"/>
      <c r="D166" s="233" t="s">
        <v>221</v>
      </c>
      <c r="E166" s="41"/>
      <c r="F166" s="234" t="s">
        <v>4055</v>
      </c>
      <c r="G166" s="41"/>
      <c r="H166" s="41"/>
      <c r="I166" s="235"/>
      <c r="J166" s="41"/>
      <c r="K166" s="41"/>
      <c r="L166" s="45"/>
      <c r="M166" s="236"/>
      <c r="N166" s="237"/>
      <c r="O166" s="92"/>
      <c r="P166" s="92"/>
      <c r="Q166" s="92"/>
      <c r="R166" s="92"/>
      <c r="S166" s="92"/>
      <c r="T166" s="93"/>
      <c r="U166" s="39"/>
      <c r="V166" s="39"/>
      <c r="W166" s="39"/>
      <c r="X166" s="39"/>
      <c r="Y166" s="39"/>
      <c r="Z166" s="39"/>
      <c r="AA166" s="39"/>
      <c r="AB166" s="39"/>
      <c r="AC166" s="39"/>
      <c r="AD166" s="39"/>
      <c r="AE166" s="39"/>
      <c r="AT166" s="18" t="s">
        <v>221</v>
      </c>
      <c r="AU166" s="18" t="s">
        <v>90</v>
      </c>
    </row>
    <row r="167" s="2" customFormat="1" ht="24.15" customHeight="1">
      <c r="A167" s="39"/>
      <c r="B167" s="40"/>
      <c r="C167" s="220" t="s">
        <v>280</v>
      </c>
      <c r="D167" s="220" t="s">
        <v>216</v>
      </c>
      <c r="E167" s="221" t="s">
        <v>4057</v>
      </c>
      <c r="F167" s="222" t="s">
        <v>4058</v>
      </c>
      <c r="G167" s="223" t="s">
        <v>583</v>
      </c>
      <c r="H167" s="224">
        <v>0.10299999999999999</v>
      </c>
      <c r="I167" s="225"/>
      <c r="J167" s="226">
        <f>ROUND(I167*H167,2)</f>
        <v>0</v>
      </c>
      <c r="K167" s="222" t="s">
        <v>359</v>
      </c>
      <c r="L167" s="45"/>
      <c r="M167" s="227" t="s">
        <v>1</v>
      </c>
      <c r="N167" s="228" t="s">
        <v>46</v>
      </c>
      <c r="O167" s="92"/>
      <c r="P167" s="229">
        <f>O167*H167</f>
        <v>0</v>
      </c>
      <c r="Q167" s="229">
        <v>0</v>
      </c>
      <c r="R167" s="229">
        <f>Q167*H167</f>
        <v>0</v>
      </c>
      <c r="S167" s="229">
        <v>0</v>
      </c>
      <c r="T167" s="230">
        <f>S167*H167</f>
        <v>0</v>
      </c>
      <c r="U167" s="39"/>
      <c r="V167" s="39"/>
      <c r="W167" s="39"/>
      <c r="X167" s="39"/>
      <c r="Y167" s="39"/>
      <c r="Z167" s="39"/>
      <c r="AA167" s="39"/>
      <c r="AB167" s="39"/>
      <c r="AC167" s="39"/>
      <c r="AD167" s="39"/>
      <c r="AE167" s="39"/>
      <c r="AR167" s="231" t="s">
        <v>291</v>
      </c>
      <c r="AT167" s="231" t="s">
        <v>216</v>
      </c>
      <c r="AU167" s="231" t="s">
        <v>90</v>
      </c>
      <c r="AY167" s="18" t="s">
        <v>215</v>
      </c>
      <c r="BE167" s="232">
        <f>IF(N167="základní",J167,0)</f>
        <v>0</v>
      </c>
      <c r="BF167" s="232">
        <f>IF(N167="snížená",J167,0)</f>
        <v>0</v>
      </c>
      <c r="BG167" s="232">
        <f>IF(N167="zákl. přenesená",J167,0)</f>
        <v>0</v>
      </c>
      <c r="BH167" s="232">
        <f>IF(N167="sníž. přenesená",J167,0)</f>
        <v>0</v>
      </c>
      <c r="BI167" s="232">
        <f>IF(N167="nulová",J167,0)</f>
        <v>0</v>
      </c>
      <c r="BJ167" s="18" t="s">
        <v>88</v>
      </c>
      <c r="BK167" s="232">
        <f>ROUND(I167*H167,2)</f>
        <v>0</v>
      </c>
      <c r="BL167" s="18" t="s">
        <v>291</v>
      </c>
      <c r="BM167" s="231" t="s">
        <v>4059</v>
      </c>
    </row>
    <row r="168" s="2" customFormat="1">
      <c r="A168" s="39"/>
      <c r="B168" s="40"/>
      <c r="C168" s="41"/>
      <c r="D168" s="233" t="s">
        <v>221</v>
      </c>
      <c r="E168" s="41"/>
      <c r="F168" s="234" t="s">
        <v>4060</v>
      </c>
      <c r="G168" s="41"/>
      <c r="H168" s="41"/>
      <c r="I168" s="235"/>
      <c r="J168" s="41"/>
      <c r="K168" s="41"/>
      <c r="L168" s="45"/>
      <c r="M168" s="236"/>
      <c r="N168" s="237"/>
      <c r="O168" s="92"/>
      <c r="P168" s="92"/>
      <c r="Q168" s="92"/>
      <c r="R168" s="92"/>
      <c r="S168" s="92"/>
      <c r="T168" s="93"/>
      <c r="U168" s="39"/>
      <c r="V168" s="39"/>
      <c r="W168" s="39"/>
      <c r="X168" s="39"/>
      <c r="Y168" s="39"/>
      <c r="Z168" s="39"/>
      <c r="AA168" s="39"/>
      <c r="AB168" s="39"/>
      <c r="AC168" s="39"/>
      <c r="AD168" s="39"/>
      <c r="AE168" s="39"/>
      <c r="AT168" s="18" t="s">
        <v>221</v>
      </c>
      <c r="AU168" s="18" t="s">
        <v>90</v>
      </c>
    </row>
    <row r="169" s="2" customFormat="1">
      <c r="A169" s="39"/>
      <c r="B169" s="40"/>
      <c r="C169" s="41"/>
      <c r="D169" s="250" t="s">
        <v>362</v>
      </c>
      <c r="E169" s="41"/>
      <c r="F169" s="251" t="s">
        <v>4061</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362</v>
      </c>
      <c r="AU169" s="18" t="s">
        <v>90</v>
      </c>
    </row>
    <row r="170" s="11" customFormat="1" ht="22.8" customHeight="1">
      <c r="A170" s="11"/>
      <c r="B170" s="206"/>
      <c r="C170" s="207"/>
      <c r="D170" s="208" t="s">
        <v>80</v>
      </c>
      <c r="E170" s="248" t="s">
        <v>4062</v>
      </c>
      <c r="F170" s="248" t="s">
        <v>4063</v>
      </c>
      <c r="G170" s="207"/>
      <c r="H170" s="207"/>
      <c r="I170" s="210"/>
      <c r="J170" s="249">
        <f>BK170</f>
        <v>0</v>
      </c>
      <c r="K170" s="207"/>
      <c r="L170" s="212"/>
      <c r="M170" s="213"/>
      <c r="N170" s="214"/>
      <c r="O170" s="214"/>
      <c r="P170" s="215">
        <f>SUM(P171:P254)</f>
        <v>0</v>
      </c>
      <c r="Q170" s="214"/>
      <c r="R170" s="215">
        <f>SUM(R171:R254)</f>
        <v>0.75792000000000004</v>
      </c>
      <c r="S170" s="214"/>
      <c r="T170" s="216">
        <f>SUM(T171:T254)</f>
        <v>0</v>
      </c>
      <c r="U170" s="11"/>
      <c r="V170" s="11"/>
      <c r="W170" s="11"/>
      <c r="X170" s="11"/>
      <c r="Y170" s="11"/>
      <c r="Z170" s="11"/>
      <c r="AA170" s="11"/>
      <c r="AB170" s="11"/>
      <c r="AC170" s="11"/>
      <c r="AD170" s="11"/>
      <c r="AE170" s="11"/>
      <c r="AR170" s="217" t="s">
        <v>90</v>
      </c>
      <c r="AT170" s="218" t="s">
        <v>80</v>
      </c>
      <c r="AU170" s="218" t="s">
        <v>88</v>
      </c>
      <c r="AY170" s="217" t="s">
        <v>215</v>
      </c>
      <c r="BK170" s="219">
        <f>SUM(BK171:BK254)</f>
        <v>0</v>
      </c>
    </row>
    <row r="171" s="2" customFormat="1" ht="24.15" customHeight="1">
      <c r="A171" s="39"/>
      <c r="B171" s="40"/>
      <c r="C171" s="220" t="s">
        <v>285</v>
      </c>
      <c r="D171" s="220" t="s">
        <v>216</v>
      </c>
      <c r="E171" s="221" t="s">
        <v>4064</v>
      </c>
      <c r="F171" s="222" t="s">
        <v>4065</v>
      </c>
      <c r="G171" s="223" t="s">
        <v>288</v>
      </c>
      <c r="H171" s="224">
        <v>1</v>
      </c>
      <c r="I171" s="225"/>
      <c r="J171" s="226">
        <f>ROUND(I171*H171,2)</f>
        <v>0</v>
      </c>
      <c r="K171" s="222" t="s">
        <v>1</v>
      </c>
      <c r="L171" s="45"/>
      <c r="M171" s="227" t="s">
        <v>1</v>
      </c>
      <c r="N171" s="228" t="s">
        <v>46</v>
      </c>
      <c r="O171" s="92"/>
      <c r="P171" s="229">
        <f>O171*H171</f>
        <v>0</v>
      </c>
      <c r="Q171" s="229">
        <v>0.15390000000000001</v>
      </c>
      <c r="R171" s="229">
        <f>Q171*H171</f>
        <v>0.15390000000000001</v>
      </c>
      <c r="S171" s="229">
        <v>0</v>
      </c>
      <c r="T171" s="230">
        <f>S171*H171</f>
        <v>0</v>
      </c>
      <c r="U171" s="39"/>
      <c r="V171" s="39"/>
      <c r="W171" s="39"/>
      <c r="X171" s="39"/>
      <c r="Y171" s="39"/>
      <c r="Z171" s="39"/>
      <c r="AA171" s="39"/>
      <c r="AB171" s="39"/>
      <c r="AC171" s="39"/>
      <c r="AD171" s="39"/>
      <c r="AE171" s="39"/>
      <c r="AR171" s="231" t="s">
        <v>291</v>
      </c>
      <c r="AT171" s="231" t="s">
        <v>216</v>
      </c>
      <c r="AU171" s="231" t="s">
        <v>90</v>
      </c>
      <c r="AY171" s="18" t="s">
        <v>215</v>
      </c>
      <c r="BE171" s="232">
        <f>IF(N171="základní",J171,0)</f>
        <v>0</v>
      </c>
      <c r="BF171" s="232">
        <f>IF(N171="snížená",J171,0)</f>
        <v>0</v>
      </c>
      <c r="BG171" s="232">
        <f>IF(N171="zákl. přenesená",J171,0)</f>
        <v>0</v>
      </c>
      <c r="BH171" s="232">
        <f>IF(N171="sníž. přenesená",J171,0)</f>
        <v>0</v>
      </c>
      <c r="BI171" s="232">
        <f>IF(N171="nulová",J171,0)</f>
        <v>0</v>
      </c>
      <c r="BJ171" s="18" t="s">
        <v>88</v>
      </c>
      <c r="BK171" s="232">
        <f>ROUND(I171*H171,2)</f>
        <v>0</v>
      </c>
      <c r="BL171" s="18" t="s">
        <v>291</v>
      </c>
      <c r="BM171" s="231" t="s">
        <v>4066</v>
      </c>
    </row>
    <row r="172" s="2" customFormat="1">
      <c r="A172" s="39"/>
      <c r="B172" s="40"/>
      <c r="C172" s="41"/>
      <c r="D172" s="233" t="s">
        <v>221</v>
      </c>
      <c r="E172" s="41"/>
      <c r="F172" s="234" t="s">
        <v>4067</v>
      </c>
      <c r="G172" s="41"/>
      <c r="H172" s="41"/>
      <c r="I172" s="235"/>
      <c r="J172" s="41"/>
      <c r="K172" s="41"/>
      <c r="L172" s="45"/>
      <c r="M172" s="236"/>
      <c r="N172" s="237"/>
      <c r="O172" s="92"/>
      <c r="P172" s="92"/>
      <c r="Q172" s="92"/>
      <c r="R172" s="92"/>
      <c r="S172" s="92"/>
      <c r="T172" s="93"/>
      <c r="U172" s="39"/>
      <c r="V172" s="39"/>
      <c r="W172" s="39"/>
      <c r="X172" s="39"/>
      <c r="Y172" s="39"/>
      <c r="Z172" s="39"/>
      <c r="AA172" s="39"/>
      <c r="AB172" s="39"/>
      <c r="AC172" s="39"/>
      <c r="AD172" s="39"/>
      <c r="AE172" s="39"/>
      <c r="AT172" s="18" t="s">
        <v>221</v>
      </c>
      <c r="AU172" s="18" t="s">
        <v>90</v>
      </c>
    </row>
    <row r="173" s="2" customFormat="1" ht="24.15" customHeight="1">
      <c r="A173" s="39"/>
      <c r="B173" s="40"/>
      <c r="C173" s="295" t="s">
        <v>291</v>
      </c>
      <c r="D173" s="295" t="s">
        <v>539</v>
      </c>
      <c r="E173" s="296" t="s">
        <v>4068</v>
      </c>
      <c r="F173" s="297" t="s">
        <v>4069</v>
      </c>
      <c r="G173" s="298" t="s">
        <v>288</v>
      </c>
      <c r="H173" s="299">
        <v>1</v>
      </c>
      <c r="I173" s="300"/>
      <c r="J173" s="301">
        <f>ROUND(I173*H173,2)</f>
        <v>0</v>
      </c>
      <c r="K173" s="297" t="s">
        <v>1</v>
      </c>
      <c r="L173" s="302"/>
      <c r="M173" s="303" t="s">
        <v>1</v>
      </c>
      <c r="N173" s="304" t="s">
        <v>46</v>
      </c>
      <c r="O173" s="92"/>
      <c r="P173" s="229">
        <f>O173*H173</f>
        <v>0</v>
      </c>
      <c r="Q173" s="229">
        <v>0.28000000000000003</v>
      </c>
      <c r="R173" s="229">
        <f>Q173*H173</f>
        <v>0.28000000000000003</v>
      </c>
      <c r="S173" s="229">
        <v>0</v>
      </c>
      <c r="T173" s="230">
        <f>S173*H173</f>
        <v>0</v>
      </c>
      <c r="U173" s="39"/>
      <c r="V173" s="39"/>
      <c r="W173" s="39"/>
      <c r="X173" s="39"/>
      <c r="Y173" s="39"/>
      <c r="Z173" s="39"/>
      <c r="AA173" s="39"/>
      <c r="AB173" s="39"/>
      <c r="AC173" s="39"/>
      <c r="AD173" s="39"/>
      <c r="AE173" s="39"/>
      <c r="AR173" s="231" t="s">
        <v>676</v>
      </c>
      <c r="AT173" s="231" t="s">
        <v>539</v>
      </c>
      <c r="AU173" s="231" t="s">
        <v>90</v>
      </c>
      <c r="AY173" s="18" t="s">
        <v>215</v>
      </c>
      <c r="BE173" s="232">
        <f>IF(N173="základní",J173,0)</f>
        <v>0</v>
      </c>
      <c r="BF173" s="232">
        <f>IF(N173="snížená",J173,0)</f>
        <v>0</v>
      </c>
      <c r="BG173" s="232">
        <f>IF(N173="zákl. přenesená",J173,0)</f>
        <v>0</v>
      </c>
      <c r="BH173" s="232">
        <f>IF(N173="sníž. přenesená",J173,0)</f>
        <v>0</v>
      </c>
      <c r="BI173" s="232">
        <f>IF(N173="nulová",J173,0)</f>
        <v>0</v>
      </c>
      <c r="BJ173" s="18" t="s">
        <v>88</v>
      </c>
      <c r="BK173" s="232">
        <f>ROUND(I173*H173,2)</f>
        <v>0</v>
      </c>
      <c r="BL173" s="18" t="s">
        <v>291</v>
      </c>
      <c r="BM173" s="231" t="s">
        <v>4070</v>
      </c>
    </row>
    <row r="174" s="2" customFormat="1">
      <c r="A174" s="39"/>
      <c r="B174" s="40"/>
      <c r="C174" s="41"/>
      <c r="D174" s="233" t="s">
        <v>221</v>
      </c>
      <c r="E174" s="41"/>
      <c r="F174" s="234" t="s">
        <v>4071</v>
      </c>
      <c r="G174" s="41"/>
      <c r="H174" s="41"/>
      <c r="I174" s="235"/>
      <c r="J174" s="41"/>
      <c r="K174" s="41"/>
      <c r="L174" s="45"/>
      <c r="M174" s="236"/>
      <c r="N174" s="237"/>
      <c r="O174" s="92"/>
      <c r="P174" s="92"/>
      <c r="Q174" s="92"/>
      <c r="R174" s="92"/>
      <c r="S174" s="92"/>
      <c r="T174" s="93"/>
      <c r="U174" s="39"/>
      <c r="V174" s="39"/>
      <c r="W174" s="39"/>
      <c r="X174" s="39"/>
      <c r="Y174" s="39"/>
      <c r="Z174" s="39"/>
      <c r="AA174" s="39"/>
      <c r="AB174" s="39"/>
      <c r="AC174" s="39"/>
      <c r="AD174" s="39"/>
      <c r="AE174" s="39"/>
      <c r="AT174" s="18" t="s">
        <v>221</v>
      </c>
      <c r="AU174" s="18" t="s">
        <v>90</v>
      </c>
    </row>
    <row r="175" s="2" customFormat="1" ht="16.5" customHeight="1">
      <c r="A175" s="39"/>
      <c r="B175" s="40"/>
      <c r="C175" s="295" t="s">
        <v>296</v>
      </c>
      <c r="D175" s="295" t="s">
        <v>539</v>
      </c>
      <c r="E175" s="296" t="s">
        <v>4072</v>
      </c>
      <c r="F175" s="297" t="s">
        <v>4073</v>
      </c>
      <c r="G175" s="298" t="s">
        <v>288</v>
      </c>
      <c r="H175" s="299">
        <v>1</v>
      </c>
      <c r="I175" s="300"/>
      <c r="J175" s="301">
        <f>ROUND(I175*H175,2)</f>
        <v>0</v>
      </c>
      <c r="K175" s="297" t="s">
        <v>1</v>
      </c>
      <c r="L175" s="302"/>
      <c r="M175" s="303" t="s">
        <v>1</v>
      </c>
      <c r="N175" s="304" t="s">
        <v>46</v>
      </c>
      <c r="O175" s="92"/>
      <c r="P175" s="229">
        <f>O175*H175</f>
        <v>0</v>
      </c>
      <c r="Q175" s="229">
        <v>0.01</v>
      </c>
      <c r="R175" s="229">
        <f>Q175*H175</f>
        <v>0.01</v>
      </c>
      <c r="S175" s="229">
        <v>0</v>
      </c>
      <c r="T175" s="230">
        <f>S175*H175</f>
        <v>0</v>
      </c>
      <c r="U175" s="39"/>
      <c r="V175" s="39"/>
      <c r="W175" s="39"/>
      <c r="X175" s="39"/>
      <c r="Y175" s="39"/>
      <c r="Z175" s="39"/>
      <c r="AA175" s="39"/>
      <c r="AB175" s="39"/>
      <c r="AC175" s="39"/>
      <c r="AD175" s="39"/>
      <c r="AE175" s="39"/>
      <c r="AR175" s="231" t="s">
        <v>676</v>
      </c>
      <c r="AT175" s="231" t="s">
        <v>539</v>
      </c>
      <c r="AU175" s="231" t="s">
        <v>90</v>
      </c>
      <c r="AY175" s="18" t="s">
        <v>215</v>
      </c>
      <c r="BE175" s="232">
        <f>IF(N175="základní",J175,0)</f>
        <v>0</v>
      </c>
      <c r="BF175" s="232">
        <f>IF(N175="snížená",J175,0)</f>
        <v>0</v>
      </c>
      <c r="BG175" s="232">
        <f>IF(N175="zákl. přenesená",J175,0)</f>
        <v>0</v>
      </c>
      <c r="BH175" s="232">
        <f>IF(N175="sníž. přenesená",J175,0)</f>
        <v>0</v>
      </c>
      <c r="BI175" s="232">
        <f>IF(N175="nulová",J175,0)</f>
        <v>0</v>
      </c>
      <c r="BJ175" s="18" t="s">
        <v>88</v>
      </c>
      <c r="BK175" s="232">
        <f>ROUND(I175*H175,2)</f>
        <v>0</v>
      </c>
      <c r="BL175" s="18" t="s">
        <v>291</v>
      </c>
      <c r="BM175" s="231" t="s">
        <v>4074</v>
      </c>
    </row>
    <row r="176" s="2" customFormat="1">
      <c r="A176" s="39"/>
      <c r="B176" s="40"/>
      <c r="C176" s="41"/>
      <c r="D176" s="233" t="s">
        <v>221</v>
      </c>
      <c r="E176" s="41"/>
      <c r="F176" s="234" t="s">
        <v>4075</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221</v>
      </c>
      <c r="AU176" s="18" t="s">
        <v>90</v>
      </c>
    </row>
    <row r="177" s="2" customFormat="1" ht="24.15" customHeight="1">
      <c r="A177" s="39"/>
      <c r="B177" s="40"/>
      <c r="C177" s="295" t="s">
        <v>300</v>
      </c>
      <c r="D177" s="295" t="s">
        <v>539</v>
      </c>
      <c r="E177" s="296" t="s">
        <v>4076</v>
      </c>
      <c r="F177" s="297" t="s">
        <v>4077</v>
      </c>
      <c r="G177" s="298" t="s">
        <v>716</v>
      </c>
      <c r="H177" s="299">
        <v>2</v>
      </c>
      <c r="I177" s="300"/>
      <c r="J177" s="301">
        <f>ROUND(I177*H177,2)</f>
        <v>0</v>
      </c>
      <c r="K177" s="297" t="s">
        <v>1</v>
      </c>
      <c r="L177" s="302"/>
      <c r="M177" s="303" t="s">
        <v>1</v>
      </c>
      <c r="N177" s="304" t="s">
        <v>46</v>
      </c>
      <c r="O177" s="92"/>
      <c r="P177" s="229">
        <f>O177*H177</f>
        <v>0</v>
      </c>
      <c r="Q177" s="229">
        <v>0.002</v>
      </c>
      <c r="R177" s="229">
        <f>Q177*H177</f>
        <v>0.0040000000000000001</v>
      </c>
      <c r="S177" s="229">
        <v>0</v>
      </c>
      <c r="T177" s="230">
        <f>S177*H177</f>
        <v>0</v>
      </c>
      <c r="U177" s="39"/>
      <c r="V177" s="39"/>
      <c r="W177" s="39"/>
      <c r="X177" s="39"/>
      <c r="Y177" s="39"/>
      <c r="Z177" s="39"/>
      <c r="AA177" s="39"/>
      <c r="AB177" s="39"/>
      <c r="AC177" s="39"/>
      <c r="AD177" s="39"/>
      <c r="AE177" s="39"/>
      <c r="AR177" s="231" t="s">
        <v>676</v>
      </c>
      <c r="AT177" s="231" t="s">
        <v>539</v>
      </c>
      <c r="AU177" s="231" t="s">
        <v>90</v>
      </c>
      <c r="AY177" s="18" t="s">
        <v>215</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291</v>
      </c>
      <c r="BM177" s="231" t="s">
        <v>4078</v>
      </c>
    </row>
    <row r="178" s="2" customFormat="1">
      <c r="A178" s="39"/>
      <c r="B178" s="40"/>
      <c r="C178" s="41"/>
      <c r="D178" s="233" t="s">
        <v>221</v>
      </c>
      <c r="E178" s="41"/>
      <c r="F178" s="234" t="s">
        <v>4077</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221</v>
      </c>
      <c r="AU178" s="18" t="s">
        <v>90</v>
      </c>
    </row>
    <row r="179" s="2" customFormat="1" ht="16.5" customHeight="1">
      <c r="A179" s="39"/>
      <c r="B179" s="40"/>
      <c r="C179" s="295" t="s">
        <v>305</v>
      </c>
      <c r="D179" s="295" t="s">
        <v>539</v>
      </c>
      <c r="E179" s="296" t="s">
        <v>4079</v>
      </c>
      <c r="F179" s="297" t="s">
        <v>4080</v>
      </c>
      <c r="G179" s="298" t="s">
        <v>716</v>
      </c>
      <c r="H179" s="299">
        <v>1</v>
      </c>
      <c r="I179" s="300"/>
      <c r="J179" s="301">
        <f>ROUND(I179*H179,2)</f>
        <v>0</v>
      </c>
      <c r="K179" s="297" t="s">
        <v>1</v>
      </c>
      <c r="L179" s="302"/>
      <c r="M179" s="303" t="s">
        <v>1</v>
      </c>
      <c r="N179" s="304" t="s">
        <v>46</v>
      </c>
      <c r="O179" s="92"/>
      <c r="P179" s="229">
        <f>O179*H179</f>
        <v>0</v>
      </c>
      <c r="Q179" s="229">
        <v>0.002</v>
      </c>
      <c r="R179" s="229">
        <f>Q179*H179</f>
        <v>0.002</v>
      </c>
      <c r="S179" s="229">
        <v>0</v>
      </c>
      <c r="T179" s="230">
        <f>S179*H179</f>
        <v>0</v>
      </c>
      <c r="U179" s="39"/>
      <c r="V179" s="39"/>
      <c r="W179" s="39"/>
      <c r="X179" s="39"/>
      <c r="Y179" s="39"/>
      <c r="Z179" s="39"/>
      <c r="AA179" s="39"/>
      <c r="AB179" s="39"/>
      <c r="AC179" s="39"/>
      <c r="AD179" s="39"/>
      <c r="AE179" s="39"/>
      <c r="AR179" s="231" t="s">
        <v>676</v>
      </c>
      <c r="AT179" s="231" t="s">
        <v>539</v>
      </c>
      <c r="AU179" s="231" t="s">
        <v>90</v>
      </c>
      <c r="AY179" s="18" t="s">
        <v>215</v>
      </c>
      <c r="BE179" s="232">
        <f>IF(N179="základní",J179,0)</f>
        <v>0</v>
      </c>
      <c r="BF179" s="232">
        <f>IF(N179="snížená",J179,0)</f>
        <v>0</v>
      </c>
      <c r="BG179" s="232">
        <f>IF(N179="zákl. přenesená",J179,0)</f>
        <v>0</v>
      </c>
      <c r="BH179" s="232">
        <f>IF(N179="sníž. přenesená",J179,0)</f>
        <v>0</v>
      </c>
      <c r="BI179" s="232">
        <f>IF(N179="nulová",J179,0)</f>
        <v>0</v>
      </c>
      <c r="BJ179" s="18" t="s">
        <v>88</v>
      </c>
      <c r="BK179" s="232">
        <f>ROUND(I179*H179,2)</f>
        <v>0</v>
      </c>
      <c r="BL179" s="18" t="s">
        <v>291</v>
      </c>
      <c r="BM179" s="231" t="s">
        <v>4081</v>
      </c>
    </row>
    <row r="180" s="2" customFormat="1">
      <c r="A180" s="39"/>
      <c r="B180" s="40"/>
      <c r="C180" s="41"/>
      <c r="D180" s="233" t="s">
        <v>221</v>
      </c>
      <c r="E180" s="41"/>
      <c r="F180" s="234" t="s">
        <v>4082</v>
      </c>
      <c r="G180" s="41"/>
      <c r="H180" s="41"/>
      <c r="I180" s="235"/>
      <c r="J180" s="41"/>
      <c r="K180" s="41"/>
      <c r="L180" s="45"/>
      <c r="M180" s="236"/>
      <c r="N180" s="237"/>
      <c r="O180" s="92"/>
      <c r="P180" s="92"/>
      <c r="Q180" s="92"/>
      <c r="R180" s="92"/>
      <c r="S180" s="92"/>
      <c r="T180" s="93"/>
      <c r="U180" s="39"/>
      <c r="V180" s="39"/>
      <c r="W180" s="39"/>
      <c r="X180" s="39"/>
      <c r="Y180" s="39"/>
      <c r="Z180" s="39"/>
      <c r="AA180" s="39"/>
      <c r="AB180" s="39"/>
      <c r="AC180" s="39"/>
      <c r="AD180" s="39"/>
      <c r="AE180" s="39"/>
      <c r="AT180" s="18" t="s">
        <v>221</v>
      </c>
      <c r="AU180" s="18" t="s">
        <v>90</v>
      </c>
    </row>
    <row r="181" s="2" customFormat="1" ht="16.5" customHeight="1">
      <c r="A181" s="39"/>
      <c r="B181" s="40"/>
      <c r="C181" s="295" t="s">
        <v>309</v>
      </c>
      <c r="D181" s="295" t="s">
        <v>539</v>
      </c>
      <c r="E181" s="296" t="s">
        <v>4083</v>
      </c>
      <c r="F181" s="297" t="s">
        <v>4084</v>
      </c>
      <c r="G181" s="298" t="s">
        <v>716</v>
      </c>
      <c r="H181" s="299">
        <v>1</v>
      </c>
      <c r="I181" s="300"/>
      <c r="J181" s="301">
        <f>ROUND(I181*H181,2)</f>
        <v>0</v>
      </c>
      <c r="K181" s="297" t="s">
        <v>1</v>
      </c>
      <c r="L181" s="302"/>
      <c r="M181" s="303" t="s">
        <v>1</v>
      </c>
      <c r="N181" s="304" t="s">
        <v>46</v>
      </c>
      <c r="O181" s="92"/>
      <c r="P181" s="229">
        <f>O181*H181</f>
        <v>0</v>
      </c>
      <c r="Q181" s="229">
        <v>0.001</v>
      </c>
      <c r="R181" s="229">
        <f>Q181*H181</f>
        <v>0.001</v>
      </c>
      <c r="S181" s="229">
        <v>0</v>
      </c>
      <c r="T181" s="230">
        <f>S181*H181</f>
        <v>0</v>
      </c>
      <c r="U181" s="39"/>
      <c r="V181" s="39"/>
      <c r="W181" s="39"/>
      <c r="X181" s="39"/>
      <c r="Y181" s="39"/>
      <c r="Z181" s="39"/>
      <c r="AA181" s="39"/>
      <c r="AB181" s="39"/>
      <c r="AC181" s="39"/>
      <c r="AD181" s="39"/>
      <c r="AE181" s="39"/>
      <c r="AR181" s="231" t="s">
        <v>676</v>
      </c>
      <c r="AT181" s="231" t="s">
        <v>539</v>
      </c>
      <c r="AU181" s="231" t="s">
        <v>90</v>
      </c>
      <c r="AY181" s="18" t="s">
        <v>215</v>
      </c>
      <c r="BE181" s="232">
        <f>IF(N181="základní",J181,0)</f>
        <v>0</v>
      </c>
      <c r="BF181" s="232">
        <f>IF(N181="snížená",J181,0)</f>
        <v>0</v>
      </c>
      <c r="BG181" s="232">
        <f>IF(N181="zákl. přenesená",J181,0)</f>
        <v>0</v>
      </c>
      <c r="BH181" s="232">
        <f>IF(N181="sníž. přenesená",J181,0)</f>
        <v>0</v>
      </c>
      <c r="BI181" s="232">
        <f>IF(N181="nulová",J181,0)</f>
        <v>0</v>
      </c>
      <c r="BJ181" s="18" t="s">
        <v>88</v>
      </c>
      <c r="BK181" s="232">
        <f>ROUND(I181*H181,2)</f>
        <v>0</v>
      </c>
      <c r="BL181" s="18" t="s">
        <v>291</v>
      </c>
      <c r="BM181" s="231" t="s">
        <v>4085</v>
      </c>
    </row>
    <row r="182" s="2" customFormat="1">
      <c r="A182" s="39"/>
      <c r="B182" s="40"/>
      <c r="C182" s="41"/>
      <c r="D182" s="233" t="s">
        <v>221</v>
      </c>
      <c r="E182" s="41"/>
      <c r="F182" s="234" t="s">
        <v>4084</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221</v>
      </c>
      <c r="AU182" s="18" t="s">
        <v>90</v>
      </c>
    </row>
    <row r="183" s="2" customFormat="1" ht="24.15" customHeight="1">
      <c r="A183" s="39"/>
      <c r="B183" s="40"/>
      <c r="C183" s="295" t="s">
        <v>7</v>
      </c>
      <c r="D183" s="295" t="s">
        <v>539</v>
      </c>
      <c r="E183" s="296" t="s">
        <v>4086</v>
      </c>
      <c r="F183" s="297" t="s">
        <v>4087</v>
      </c>
      <c r="G183" s="298" t="s">
        <v>716</v>
      </c>
      <c r="H183" s="299">
        <v>1</v>
      </c>
      <c r="I183" s="300"/>
      <c r="J183" s="301">
        <f>ROUND(I183*H183,2)</f>
        <v>0</v>
      </c>
      <c r="K183" s="297" t="s">
        <v>1</v>
      </c>
      <c r="L183" s="302"/>
      <c r="M183" s="303" t="s">
        <v>1</v>
      </c>
      <c r="N183" s="304" t="s">
        <v>46</v>
      </c>
      <c r="O183" s="92"/>
      <c r="P183" s="229">
        <f>O183*H183</f>
        <v>0</v>
      </c>
      <c r="Q183" s="229">
        <v>0.01</v>
      </c>
      <c r="R183" s="229">
        <f>Q183*H183</f>
        <v>0.01</v>
      </c>
      <c r="S183" s="229">
        <v>0</v>
      </c>
      <c r="T183" s="230">
        <f>S183*H183</f>
        <v>0</v>
      </c>
      <c r="U183" s="39"/>
      <c r="V183" s="39"/>
      <c r="W183" s="39"/>
      <c r="X183" s="39"/>
      <c r="Y183" s="39"/>
      <c r="Z183" s="39"/>
      <c r="AA183" s="39"/>
      <c r="AB183" s="39"/>
      <c r="AC183" s="39"/>
      <c r="AD183" s="39"/>
      <c r="AE183" s="39"/>
      <c r="AR183" s="231" t="s">
        <v>676</v>
      </c>
      <c r="AT183" s="231" t="s">
        <v>539</v>
      </c>
      <c r="AU183" s="231" t="s">
        <v>90</v>
      </c>
      <c r="AY183" s="18" t="s">
        <v>215</v>
      </c>
      <c r="BE183" s="232">
        <f>IF(N183="základní",J183,0)</f>
        <v>0</v>
      </c>
      <c r="BF183" s="232">
        <f>IF(N183="snížená",J183,0)</f>
        <v>0</v>
      </c>
      <c r="BG183" s="232">
        <f>IF(N183="zákl. přenesená",J183,0)</f>
        <v>0</v>
      </c>
      <c r="BH183" s="232">
        <f>IF(N183="sníž. přenesená",J183,0)</f>
        <v>0</v>
      </c>
      <c r="BI183" s="232">
        <f>IF(N183="nulová",J183,0)</f>
        <v>0</v>
      </c>
      <c r="BJ183" s="18" t="s">
        <v>88</v>
      </c>
      <c r="BK183" s="232">
        <f>ROUND(I183*H183,2)</f>
        <v>0</v>
      </c>
      <c r="BL183" s="18" t="s">
        <v>291</v>
      </c>
      <c r="BM183" s="231" t="s">
        <v>4088</v>
      </c>
    </row>
    <row r="184" s="2" customFormat="1">
      <c r="A184" s="39"/>
      <c r="B184" s="40"/>
      <c r="C184" s="41"/>
      <c r="D184" s="233" t="s">
        <v>221</v>
      </c>
      <c r="E184" s="41"/>
      <c r="F184" s="234" t="s">
        <v>4089</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221</v>
      </c>
      <c r="AU184" s="18" t="s">
        <v>90</v>
      </c>
    </row>
    <row r="185" s="2" customFormat="1" ht="16.5" customHeight="1">
      <c r="A185" s="39"/>
      <c r="B185" s="40"/>
      <c r="C185" s="295" t="s">
        <v>538</v>
      </c>
      <c r="D185" s="295" t="s">
        <v>539</v>
      </c>
      <c r="E185" s="296" t="s">
        <v>4090</v>
      </c>
      <c r="F185" s="297" t="s">
        <v>4091</v>
      </c>
      <c r="G185" s="298" t="s">
        <v>716</v>
      </c>
      <c r="H185" s="299">
        <v>1</v>
      </c>
      <c r="I185" s="300"/>
      <c r="J185" s="301">
        <f>ROUND(I185*H185,2)</f>
        <v>0</v>
      </c>
      <c r="K185" s="297" t="s">
        <v>1</v>
      </c>
      <c r="L185" s="302"/>
      <c r="M185" s="303" t="s">
        <v>1</v>
      </c>
      <c r="N185" s="304" t="s">
        <v>46</v>
      </c>
      <c r="O185" s="92"/>
      <c r="P185" s="229">
        <f>O185*H185</f>
        <v>0</v>
      </c>
      <c r="Q185" s="229">
        <v>0.0050000000000000001</v>
      </c>
      <c r="R185" s="229">
        <f>Q185*H185</f>
        <v>0.0050000000000000001</v>
      </c>
      <c r="S185" s="229">
        <v>0</v>
      </c>
      <c r="T185" s="230">
        <f>S185*H185</f>
        <v>0</v>
      </c>
      <c r="U185" s="39"/>
      <c r="V185" s="39"/>
      <c r="W185" s="39"/>
      <c r="X185" s="39"/>
      <c r="Y185" s="39"/>
      <c r="Z185" s="39"/>
      <c r="AA185" s="39"/>
      <c r="AB185" s="39"/>
      <c r="AC185" s="39"/>
      <c r="AD185" s="39"/>
      <c r="AE185" s="39"/>
      <c r="AR185" s="231" t="s">
        <v>676</v>
      </c>
      <c r="AT185" s="231" t="s">
        <v>539</v>
      </c>
      <c r="AU185" s="231" t="s">
        <v>90</v>
      </c>
      <c r="AY185" s="18" t="s">
        <v>215</v>
      </c>
      <c r="BE185" s="232">
        <f>IF(N185="základní",J185,0)</f>
        <v>0</v>
      </c>
      <c r="BF185" s="232">
        <f>IF(N185="snížená",J185,0)</f>
        <v>0</v>
      </c>
      <c r="BG185" s="232">
        <f>IF(N185="zákl. přenesená",J185,0)</f>
        <v>0</v>
      </c>
      <c r="BH185" s="232">
        <f>IF(N185="sníž. přenesená",J185,0)</f>
        <v>0</v>
      </c>
      <c r="BI185" s="232">
        <f>IF(N185="nulová",J185,0)</f>
        <v>0</v>
      </c>
      <c r="BJ185" s="18" t="s">
        <v>88</v>
      </c>
      <c r="BK185" s="232">
        <f>ROUND(I185*H185,2)</f>
        <v>0</v>
      </c>
      <c r="BL185" s="18" t="s">
        <v>291</v>
      </c>
      <c r="BM185" s="231" t="s">
        <v>4092</v>
      </c>
    </row>
    <row r="186" s="2" customFormat="1">
      <c r="A186" s="39"/>
      <c r="B186" s="40"/>
      <c r="C186" s="41"/>
      <c r="D186" s="233" t="s">
        <v>221</v>
      </c>
      <c r="E186" s="41"/>
      <c r="F186" s="234" t="s">
        <v>4093</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221</v>
      </c>
      <c r="AU186" s="18" t="s">
        <v>90</v>
      </c>
    </row>
    <row r="187" s="2" customFormat="1" ht="24.15" customHeight="1">
      <c r="A187" s="39"/>
      <c r="B187" s="40"/>
      <c r="C187" s="295" t="s">
        <v>544</v>
      </c>
      <c r="D187" s="295" t="s">
        <v>539</v>
      </c>
      <c r="E187" s="296" t="s">
        <v>4094</v>
      </c>
      <c r="F187" s="297" t="s">
        <v>4095</v>
      </c>
      <c r="G187" s="298" t="s">
        <v>716</v>
      </c>
      <c r="H187" s="299">
        <v>1</v>
      </c>
      <c r="I187" s="300"/>
      <c r="J187" s="301">
        <f>ROUND(I187*H187,2)</f>
        <v>0</v>
      </c>
      <c r="K187" s="297" t="s">
        <v>1</v>
      </c>
      <c r="L187" s="302"/>
      <c r="M187" s="303" t="s">
        <v>1</v>
      </c>
      <c r="N187" s="304" t="s">
        <v>46</v>
      </c>
      <c r="O187" s="92"/>
      <c r="P187" s="229">
        <f>O187*H187</f>
        <v>0</v>
      </c>
      <c r="Q187" s="229">
        <v>0.001</v>
      </c>
      <c r="R187" s="229">
        <f>Q187*H187</f>
        <v>0.001</v>
      </c>
      <c r="S187" s="229">
        <v>0</v>
      </c>
      <c r="T187" s="230">
        <f>S187*H187</f>
        <v>0</v>
      </c>
      <c r="U187" s="39"/>
      <c r="V187" s="39"/>
      <c r="W187" s="39"/>
      <c r="X187" s="39"/>
      <c r="Y187" s="39"/>
      <c r="Z187" s="39"/>
      <c r="AA187" s="39"/>
      <c r="AB187" s="39"/>
      <c r="AC187" s="39"/>
      <c r="AD187" s="39"/>
      <c r="AE187" s="39"/>
      <c r="AR187" s="231" t="s">
        <v>676</v>
      </c>
      <c r="AT187" s="231" t="s">
        <v>539</v>
      </c>
      <c r="AU187" s="231" t="s">
        <v>90</v>
      </c>
      <c r="AY187" s="18" t="s">
        <v>215</v>
      </c>
      <c r="BE187" s="232">
        <f>IF(N187="základní",J187,0)</f>
        <v>0</v>
      </c>
      <c r="BF187" s="232">
        <f>IF(N187="snížená",J187,0)</f>
        <v>0</v>
      </c>
      <c r="BG187" s="232">
        <f>IF(N187="zákl. přenesená",J187,0)</f>
        <v>0</v>
      </c>
      <c r="BH187" s="232">
        <f>IF(N187="sníž. přenesená",J187,0)</f>
        <v>0</v>
      </c>
      <c r="BI187" s="232">
        <f>IF(N187="nulová",J187,0)</f>
        <v>0</v>
      </c>
      <c r="BJ187" s="18" t="s">
        <v>88</v>
      </c>
      <c r="BK187" s="232">
        <f>ROUND(I187*H187,2)</f>
        <v>0</v>
      </c>
      <c r="BL187" s="18" t="s">
        <v>291</v>
      </c>
      <c r="BM187" s="231" t="s">
        <v>4096</v>
      </c>
    </row>
    <row r="188" s="2" customFormat="1">
      <c r="A188" s="39"/>
      <c r="B188" s="40"/>
      <c r="C188" s="41"/>
      <c r="D188" s="233" t="s">
        <v>221</v>
      </c>
      <c r="E188" s="41"/>
      <c r="F188" s="234" t="s">
        <v>4097</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221</v>
      </c>
      <c r="AU188" s="18" t="s">
        <v>90</v>
      </c>
    </row>
    <row r="189" s="2" customFormat="1" ht="24.15" customHeight="1">
      <c r="A189" s="39"/>
      <c r="B189" s="40"/>
      <c r="C189" s="295" t="s">
        <v>553</v>
      </c>
      <c r="D189" s="295" t="s">
        <v>539</v>
      </c>
      <c r="E189" s="296" t="s">
        <v>4098</v>
      </c>
      <c r="F189" s="297" t="s">
        <v>4099</v>
      </c>
      <c r="G189" s="298" t="s">
        <v>716</v>
      </c>
      <c r="H189" s="299">
        <v>1</v>
      </c>
      <c r="I189" s="300"/>
      <c r="J189" s="301">
        <f>ROUND(I189*H189,2)</f>
        <v>0</v>
      </c>
      <c r="K189" s="297" t="s">
        <v>1</v>
      </c>
      <c r="L189" s="302"/>
      <c r="M189" s="303" t="s">
        <v>1</v>
      </c>
      <c r="N189" s="304" t="s">
        <v>46</v>
      </c>
      <c r="O189" s="92"/>
      <c r="P189" s="229">
        <f>O189*H189</f>
        <v>0</v>
      </c>
      <c r="Q189" s="229">
        <v>0.001</v>
      </c>
      <c r="R189" s="229">
        <f>Q189*H189</f>
        <v>0.001</v>
      </c>
      <c r="S189" s="229">
        <v>0</v>
      </c>
      <c r="T189" s="230">
        <f>S189*H189</f>
        <v>0</v>
      </c>
      <c r="U189" s="39"/>
      <c r="V189" s="39"/>
      <c r="W189" s="39"/>
      <c r="X189" s="39"/>
      <c r="Y189" s="39"/>
      <c r="Z189" s="39"/>
      <c r="AA189" s="39"/>
      <c r="AB189" s="39"/>
      <c r="AC189" s="39"/>
      <c r="AD189" s="39"/>
      <c r="AE189" s="39"/>
      <c r="AR189" s="231" t="s">
        <v>676</v>
      </c>
      <c r="AT189" s="231" t="s">
        <v>539</v>
      </c>
      <c r="AU189" s="231" t="s">
        <v>90</v>
      </c>
      <c r="AY189" s="18" t="s">
        <v>215</v>
      </c>
      <c r="BE189" s="232">
        <f>IF(N189="základní",J189,0)</f>
        <v>0</v>
      </c>
      <c r="BF189" s="232">
        <f>IF(N189="snížená",J189,0)</f>
        <v>0</v>
      </c>
      <c r="BG189" s="232">
        <f>IF(N189="zákl. přenesená",J189,0)</f>
        <v>0</v>
      </c>
      <c r="BH189" s="232">
        <f>IF(N189="sníž. přenesená",J189,0)</f>
        <v>0</v>
      </c>
      <c r="BI189" s="232">
        <f>IF(N189="nulová",J189,0)</f>
        <v>0</v>
      </c>
      <c r="BJ189" s="18" t="s">
        <v>88</v>
      </c>
      <c r="BK189" s="232">
        <f>ROUND(I189*H189,2)</f>
        <v>0</v>
      </c>
      <c r="BL189" s="18" t="s">
        <v>291</v>
      </c>
      <c r="BM189" s="231" t="s">
        <v>4100</v>
      </c>
    </row>
    <row r="190" s="2" customFormat="1">
      <c r="A190" s="39"/>
      <c r="B190" s="40"/>
      <c r="C190" s="41"/>
      <c r="D190" s="233" t="s">
        <v>221</v>
      </c>
      <c r="E190" s="41"/>
      <c r="F190" s="234" t="s">
        <v>4101</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221</v>
      </c>
      <c r="AU190" s="18" t="s">
        <v>90</v>
      </c>
    </row>
    <row r="191" s="2" customFormat="1" ht="24.15" customHeight="1">
      <c r="A191" s="39"/>
      <c r="B191" s="40"/>
      <c r="C191" s="295" t="s">
        <v>564</v>
      </c>
      <c r="D191" s="295" t="s">
        <v>539</v>
      </c>
      <c r="E191" s="296" t="s">
        <v>4102</v>
      </c>
      <c r="F191" s="297" t="s">
        <v>4103</v>
      </c>
      <c r="G191" s="298" t="s">
        <v>716</v>
      </c>
      <c r="H191" s="299">
        <v>1</v>
      </c>
      <c r="I191" s="300"/>
      <c r="J191" s="301">
        <f>ROUND(I191*H191,2)</f>
        <v>0</v>
      </c>
      <c r="K191" s="297" t="s">
        <v>1</v>
      </c>
      <c r="L191" s="302"/>
      <c r="M191" s="303" t="s">
        <v>1</v>
      </c>
      <c r="N191" s="304" t="s">
        <v>46</v>
      </c>
      <c r="O191" s="92"/>
      <c r="P191" s="229">
        <f>O191*H191</f>
        <v>0</v>
      </c>
      <c r="Q191" s="229">
        <v>0.001</v>
      </c>
      <c r="R191" s="229">
        <f>Q191*H191</f>
        <v>0.001</v>
      </c>
      <c r="S191" s="229">
        <v>0</v>
      </c>
      <c r="T191" s="230">
        <f>S191*H191</f>
        <v>0</v>
      </c>
      <c r="U191" s="39"/>
      <c r="V191" s="39"/>
      <c r="W191" s="39"/>
      <c r="X191" s="39"/>
      <c r="Y191" s="39"/>
      <c r="Z191" s="39"/>
      <c r="AA191" s="39"/>
      <c r="AB191" s="39"/>
      <c r="AC191" s="39"/>
      <c r="AD191" s="39"/>
      <c r="AE191" s="39"/>
      <c r="AR191" s="231" t="s">
        <v>676</v>
      </c>
      <c r="AT191" s="231" t="s">
        <v>539</v>
      </c>
      <c r="AU191" s="231" t="s">
        <v>90</v>
      </c>
      <c r="AY191" s="18" t="s">
        <v>215</v>
      </c>
      <c r="BE191" s="232">
        <f>IF(N191="základní",J191,0)</f>
        <v>0</v>
      </c>
      <c r="BF191" s="232">
        <f>IF(N191="snížená",J191,0)</f>
        <v>0</v>
      </c>
      <c r="BG191" s="232">
        <f>IF(N191="zákl. přenesená",J191,0)</f>
        <v>0</v>
      </c>
      <c r="BH191" s="232">
        <f>IF(N191="sníž. přenesená",J191,0)</f>
        <v>0</v>
      </c>
      <c r="BI191" s="232">
        <f>IF(N191="nulová",J191,0)</f>
        <v>0</v>
      </c>
      <c r="BJ191" s="18" t="s">
        <v>88</v>
      </c>
      <c r="BK191" s="232">
        <f>ROUND(I191*H191,2)</f>
        <v>0</v>
      </c>
      <c r="BL191" s="18" t="s">
        <v>291</v>
      </c>
      <c r="BM191" s="231" t="s">
        <v>4104</v>
      </c>
    </row>
    <row r="192" s="2" customFormat="1">
      <c r="A192" s="39"/>
      <c r="B192" s="40"/>
      <c r="C192" s="41"/>
      <c r="D192" s="233" t="s">
        <v>221</v>
      </c>
      <c r="E192" s="41"/>
      <c r="F192" s="234" t="s">
        <v>4105</v>
      </c>
      <c r="G192" s="41"/>
      <c r="H192" s="41"/>
      <c r="I192" s="235"/>
      <c r="J192" s="41"/>
      <c r="K192" s="41"/>
      <c r="L192" s="45"/>
      <c r="M192" s="236"/>
      <c r="N192" s="237"/>
      <c r="O192" s="92"/>
      <c r="P192" s="92"/>
      <c r="Q192" s="92"/>
      <c r="R192" s="92"/>
      <c r="S192" s="92"/>
      <c r="T192" s="93"/>
      <c r="U192" s="39"/>
      <c r="V192" s="39"/>
      <c r="W192" s="39"/>
      <c r="X192" s="39"/>
      <c r="Y192" s="39"/>
      <c r="Z192" s="39"/>
      <c r="AA192" s="39"/>
      <c r="AB192" s="39"/>
      <c r="AC192" s="39"/>
      <c r="AD192" s="39"/>
      <c r="AE192" s="39"/>
      <c r="AT192" s="18" t="s">
        <v>221</v>
      </c>
      <c r="AU192" s="18" t="s">
        <v>90</v>
      </c>
    </row>
    <row r="193" s="2" customFormat="1" ht="16.5" customHeight="1">
      <c r="A193" s="39"/>
      <c r="B193" s="40"/>
      <c r="C193" s="295" t="s">
        <v>574</v>
      </c>
      <c r="D193" s="295" t="s">
        <v>539</v>
      </c>
      <c r="E193" s="296" t="s">
        <v>4106</v>
      </c>
      <c r="F193" s="297" t="s">
        <v>4107</v>
      </c>
      <c r="G193" s="298" t="s">
        <v>716</v>
      </c>
      <c r="H193" s="299">
        <v>1</v>
      </c>
      <c r="I193" s="300"/>
      <c r="J193" s="301">
        <f>ROUND(I193*H193,2)</f>
        <v>0</v>
      </c>
      <c r="K193" s="297" t="s">
        <v>1</v>
      </c>
      <c r="L193" s="302"/>
      <c r="M193" s="303" t="s">
        <v>1</v>
      </c>
      <c r="N193" s="304" t="s">
        <v>46</v>
      </c>
      <c r="O193" s="92"/>
      <c r="P193" s="229">
        <f>O193*H193</f>
        <v>0</v>
      </c>
      <c r="Q193" s="229">
        <v>0.001</v>
      </c>
      <c r="R193" s="229">
        <f>Q193*H193</f>
        <v>0.001</v>
      </c>
      <c r="S193" s="229">
        <v>0</v>
      </c>
      <c r="T193" s="230">
        <f>S193*H193</f>
        <v>0</v>
      </c>
      <c r="U193" s="39"/>
      <c r="V193" s="39"/>
      <c r="W193" s="39"/>
      <c r="X193" s="39"/>
      <c r="Y193" s="39"/>
      <c r="Z193" s="39"/>
      <c r="AA193" s="39"/>
      <c r="AB193" s="39"/>
      <c r="AC193" s="39"/>
      <c r="AD193" s="39"/>
      <c r="AE193" s="39"/>
      <c r="AR193" s="231" t="s">
        <v>676</v>
      </c>
      <c r="AT193" s="231" t="s">
        <v>539</v>
      </c>
      <c r="AU193" s="231" t="s">
        <v>90</v>
      </c>
      <c r="AY193" s="18" t="s">
        <v>215</v>
      </c>
      <c r="BE193" s="232">
        <f>IF(N193="základní",J193,0)</f>
        <v>0</v>
      </c>
      <c r="BF193" s="232">
        <f>IF(N193="snížená",J193,0)</f>
        <v>0</v>
      </c>
      <c r="BG193" s="232">
        <f>IF(N193="zákl. přenesená",J193,0)</f>
        <v>0</v>
      </c>
      <c r="BH193" s="232">
        <f>IF(N193="sníž. přenesená",J193,0)</f>
        <v>0</v>
      </c>
      <c r="BI193" s="232">
        <f>IF(N193="nulová",J193,0)</f>
        <v>0</v>
      </c>
      <c r="BJ193" s="18" t="s">
        <v>88</v>
      </c>
      <c r="BK193" s="232">
        <f>ROUND(I193*H193,2)</f>
        <v>0</v>
      </c>
      <c r="BL193" s="18" t="s">
        <v>291</v>
      </c>
      <c r="BM193" s="231" t="s">
        <v>4108</v>
      </c>
    </row>
    <row r="194" s="2" customFormat="1">
      <c r="A194" s="39"/>
      <c r="B194" s="40"/>
      <c r="C194" s="41"/>
      <c r="D194" s="233" t="s">
        <v>221</v>
      </c>
      <c r="E194" s="41"/>
      <c r="F194" s="234" t="s">
        <v>4109</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221</v>
      </c>
      <c r="AU194" s="18" t="s">
        <v>90</v>
      </c>
    </row>
    <row r="195" s="2" customFormat="1" ht="16.5" customHeight="1">
      <c r="A195" s="39"/>
      <c r="B195" s="40"/>
      <c r="C195" s="295" t="s">
        <v>580</v>
      </c>
      <c r="D195" s="295" t="s">
        <v>539</v>
      </c>
      <c r="E195" s="296" t="s">
        <v>4110</v>
      </c>
      <c r="F195" s="297" t="s">
        <v>4111</v>
      </c>
      <c r="G195" s="298" t="s">
        <v>716</v>
      </c>
      <c r="H195" s="299">
        <v>1</v>
      </c>
      <c r="I195" s="300"/>
      <c r="J195" s="301">
        <f>ROUND(I195*H195,2)</f>
        <v>0</v>
      </c>
      <c r="K195" s="297" t="s">
        <v>1</v>
      </c>
      <c r="L195" s="302"/>
      <c r="M195" s="303" t="s">
        <v>1</v>
      </c>
      <c r="N195" s="304" t="s">
        <v>46</v>
      </c>
      <c r="O195" s="92"/>
      <c r="P195" s="229">
        <f>O195*H195</f>
        <v>0</v>
      </c>
      <c r="Q195" s="229">
        <v>0.001</v>
      </c>
      <c r="R195" s="229">
        <f>Q195*H195</f>
        <v>0.001</v>
      </c>
      <c r="S195" s="229">
        <v>0</v>
      </c>
      <c r="T195" s="230">
        <f>S195*H195</f>
        <v>0</v>
      </c>
      <c r="U195" s="39"/>
      <c r="V195" s="39"/>
      <c r="W195" s="39"/>
      <c r="X195" s="39"/>
      <c r="Y195" s="39"/>
      <c r="Z195" s="39"/>
      <c r="AA195" s="39"/>
      <c r="AB195" s="39"/>
      <c r="AC195" s="39"/>
      <c r="AD195" s="39"/>
      <c r="AE195" s="39"/>
      <c r="AR195" s="231" t="s">
        <v>676</v>
      </c>
      <c r="AT195" s="231" t="s">
        <v>539</v>
      </c>
      <c r="AU195" s="231" t="s">
        <v>90</v>
      </c>
      <c r="AY195" s="18" t="s">
        <v>215</v>
      </c>
      <c r="BE195" s="232">
        <f>IF(N195="základní",J195,0)</f>
        <v>0</v>
      </c>
      <c r="BF195" s="232">
        <f>IF(N195="snížená",J195,0)</f>
        <v>0</v>
      </c>
      <c r="BG195" s="232">
        <f>IF(N195="zákl. přenesená",J195,0)</f>
        <v>0</v>
      </c>
      <c r="BH195" s="232">
        <f>IF(N195="sníž. přenesená",J195,0)</f>
        <v>0</v>
      </c>
      <c r="BI195" s="232">
        <f>IF(N195="nulová",J195,0)</f>
        <v>0</v>
      </c>
      <c r="BJ195" s="18" t="s">
        <v>88</v>
      </c>
      <c r="BK195" s="232">
        <f>ROUND(I195*H195,2)</f>
        <v>0</v>
      </c>
      <c r="BL195" s="18" t="s">
        <v>291</v>
      </c>
      <c r="BM195" s="231" t="s">
        <v>4112</v>
      </c>
    </row>
    <row r="196" s="2" customFormat="1">
      <c r="A196" s="39"/>
      <c r="B196" s="40"/>
      <c r="C196" s="41"/>
      <c r="D196" s="233" t="s">
        <v>221</v>
      </c>
      <c r="E196" s="41"/>
      <c r="F196" s="234" t="s">
        <v>4113</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221</v>
      </c>
      <c r="AU196" s="18" t="s">
        <v>90</v>
      </c>
    </row>
    <row r="197" s="2" customFormat="1" ht="24.15" customHeight="1">
      <c r="A197" s="39"/>
      <c r="B197" s="40"/>
      <c r="C197" s="295" t="s">
        <v>589</v>
      </c>
      <c r="D197" s="295" t="s">
        <v>539</v>
      </c>
      <c r="E197" s="296" t="s">
        <v>4114</v>
      </c>
      <c r="F197" s="297" t="s">
        <v>4115</v>
      </c>
      <c r="G197" s="298" t="s">
        <v>716</v>
      </c>
      <c r="H197" s="299">
        <v>1</v>
      </c>
      <c r="I197" s="300"/>
      <c r="J197" s="301">
        <f>ROUND(I197*H197,2)</f>
        <v>0</v>
      </c>
      <c r="K197" s="297" t="s">
        <v>1</v>
      </c>
      <c r="L197" s="302"/>
      <c r="M197" s="303" t="s">
        <v>1</v>
      </c>
      <c r="N197" s="304" t="s">
        <v>46</v>
      </c>
      <c r="O197" s="92"/>
      <c r="P197" s="229">
        <f>O197*H197</f>
        <v>0</v>
      </c>
      <c r="Q197" s="229">
        <v>0.002</v>
      </c>
      <c r="R197" s="229">
        <f>Q197*H197</f>
        <v>0.002</v>
      </c>
      <c r="S197" s="229">
        <v>0</v>
      </c>
      <c r="T197" s="230">
        <f>S197*H197</f>
        <v>0</v>
      </c>
      <c r="U197" s="39"/>
      <c r="V197" s="39"/>
      <c r="W197" s="39"/>
      <c r="X197" s="39"/>
      <c r="Y197" s="39"/>
      <c r="Z197" s="39"/>
      <c r="AA197" s="39"/>
      <c r="AB197" s="39"/>
      <c r="AC197" s="39"/>
      <c r="AD197" s="39"/>
      <c r="AE197" s="39"/>
      <c r="AR197" s="231" t="s">
        <v>676</v>
      </c>
      <c r="AT197" s="231" t="s">
        <v>539</v>
      </c>
      <c r="AU197" s="231" t="s">
        <v>90</v>
      </c>
      <c r="AY197" s="18" t="s">
        <v>215</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291</v>
      </c>
      <c r="BM197" s="231" t="s">
        <v>4116</v>
      </c>
    </row>
    <row r="198" s="2" customFormat="1">
      <c r="A198" s="39"/>
      <c r="B198" s="40"/>
      <c r="C198" s="41"/>
      <c r="D198" s="233" t="s">
        <v>221</v>
      </c>
      <c r="E198" s="41"/>
      <c r="F198" s="234" t="s">
        <v>4117</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221</v>
      </c>
      <c r="AU198" s="18" t="s">
        <v>90</v>
      </c>
    </row>
    <row r="199" s="2" customFormat="1" ht="24.15" customHeight="1">
      <c r="A199" s="39"/>
      <c r="B199" s="40"/>
      <c r="C199" s="295" t="s">
        <v>609</v>
      </c>
      <c r="D199" s="295" t="s">
        <v>539</v>
      </c>
      <c r="E199" s="296" t="s">
        <v>4118</v>
      </c>
      <c r="F199" s="297" t="s">
        <v>4119</v>
      </c>
      <c r="G199" s="298" t="s">
        <v>716</v>
      </c>
      <c r="H199" s="299">
        <v>1</v>
      </c>
      <c r="I199" s="300"/>
      <c r="J199" s="301">
        <f>ROUND(I199*H199,2)</f>
        <v>0</v>
      </c>
      <c r="K199" s="297" t="s">
        <v>1</v>
      </c>
      <c r="L199" s="302"/>
      <c r="M199" s="303" t="s">
        <v>1</v>
      </c>
      <c r="N199" s="304" t="s">
        <v>46</v>
      </c>
      <c r="O199" s="92"/>
      <c r="P199" s="229">
        <f>O199*H199</f>
        <v>0</v>
      </c>
      <c r="Q199" s="229">
        <v>0.0030000000000000001</v>
      </c>
      <c r="R199" s="229">
        <f>Q199*H199</f>
        <v>0.0030000000000000001</v>
      </c>
      <c r="S199" s="229">
        <v>0</v>
      </c>
      <c r="T199" s="230">
        <f>S199*H199</f>
        <v>0</v>
      </c>
      <c r="U199" s="39"/>
      <c r="V199" s="39"/>
      <c r="W199" s="39"/>
      <c r="X199" s="39"/>
      <c r="Y199" s="39"/>
      <c r="Z199" s="39"/>
      <c r="AA199" s="39"/>
      <c r="AB199" s="39"/>
      <c r="AC199" s="39"/>
      <c r="AD199" s="39"/>
      <c r="AE199" s="39"/>
      <c r="AR199" s="231" t="s">
        <v>676</v>
      </c>
      <c r="AT199" s="231" t="s">
        <v>539</v>
      </c>
      <c r="AU199" s="231" t="s">
        <v>90</v>
      </c>
      <c r="AY199" s="18" t="s">
        <v>215</v>
      </c>
      <c r="BE199" s="232">
        <f>IF(N199="základní",J199,0)</f>
        <v>0</v>
      </c>
      <c r="BF199" s="232">
        <f>IF(N199="snížená",J199,0)</f>
        <v>0</v>
      </c>
      <c r="BG199" s="232">
        <f>IF(N199="zákl. přenesená",J199,0)</f>
        <v>0</v>
      </c>
      <c r="BH199" s="232">
        <f>IF(N199="sníž. přenesená",J199,0)</f>
        <v>0</v>
      </c>
      <c r="BI199" s="232">
        <f>IF(N199="nulová",J199,0)</f>
        <v>0</v>
      </c>
      <c r="BJ199" s="18" t="s">
        <v>88</v>
      </c>
      <c r="BK199" s="232">
        <f>ROUND(I199*H199,2)</f>
        <v>0</v>
      </c>
      <c r="BL199" s="18" t="s">
        <v>291</v>
      </c>
      <c r="BM199" s="231" t="s">
        <v>4120</v>
      </c>
    </row>
    <row r="200" s="2" customFormat="1">
      <c r="A200" s="39"/>
      <c r="B200" s="40"/>
      <c r="C200" s="41"/>
      <c r="D200" s="233" t="s">
        <v>221</v>
      </c>
      <c r="E200" s="41"/>
      <c r="F200" s="234" t="s">
        <v>4121</v>
      </c>
      <c r="G200" s="41"/>
      <c r="H200" s="41"/>
      <c r="I200" s="235"/>
      <c r="J200" s="41"/>
      <c r="K200" s="41"/>
      <c r="L200" s="45"/>
      <c r="M200" s="236"/>
      <c r="N200" s="237"/>
      <c r="O200" s="92"/>
      <c r="P200" s="92"/>
      <c r="Q200" s="92"/>
      <c r="R200" s="92"/>
      <c r="S200" s="92"/>
      <c r="T200" s="93"/>
      <c r="U200" s="39"/>
      <c r="V200" s="39"/>
      <c r="W200" s="39"/>
      <c r="X200" s="39"/>
      <c r="Y200" s="39"/>
      <c r="Z200" s="39"/>
      <c r="AA200" s="39"/>
      <c r="AB200" s="39"/>
      <c r="AC200" s="39"/>
      <c r="AD200" s="39"/>
      <c r="AE200" s="39"/>
      <c r="AT200" s="18" t="s">
        <v>221</v>
      </c>
      <c r="AU200" s="18" t="s">
        <v>90</v>
      </c>
    </row>
    <row r="201" s="2" customFormat="1" ht="16.5" customHeight="1">
      <c r="A201" s="39"/>
      <c r="B201" s="40"/>
      <c r="C201" s="220" t="s">
        <v>625</v>
      </c>
      <c r="D201" s="220" t="s">
        <v>216</v>
      </c>
      <c r="E201" s="221" t="s">
        <v>4122</v>
      </c>
      <c r="F201" s="222" t="s">
        <v>4123</v>
      </c>
      <c r="G201" s="223" t="s">
        <v>288</v>
      </c>
      <c r="H201" s="224">
        <v>1</v>
      </c>
      <c r="I201" s="225"/>
      <c r="J201" s="226">
        <f>ROUND(I201*H201,2)</f>
        <v>0</v>
      </c>
      <c r="K201" s="222" t="s">
        <v>1</v>
      </c>
      <c r="L201" s="45"/>
      <c r="M201" s="227" t="s">
        <v>1</v>
      </c>
      <c r="N201" s="228" t="s">
        <v>46</v>
      </c>
      <c r="O201" s="92"/>
      <c r="P201" s="229">
        <f>O201*H201</f>
        <v>0</v>
      </c>
      <c r="Q201" s="229">
        <v>0.00124</v>
      </c>
      <c r="R201" s="229">
        <f>Q201*H201</f>
        <v>0.00124</v>
      </c>
      <c r="S201" s="229">
        <v>0</v>
      </c>
      <c r="T201" s="230">
        <f>S201*H201</f>
        <v>0</v>
      </c>
      <c r="U201" s="39"/>
      <c r="V201" s="39"/>
      <c r="W201" s="39"/>
      <c r="X201" s="39"/>
      <c r="Y201" s="39"/>
      <c r="Z201" s="39"/>
      <c r="AA201" s="39"/>
      <c r="AB201" s="39"/>
      <c r="AC201" s="39"/>
      <c r="AD201" s="39"/>
      <c r="AE201" s="39"/>
      <c r="AR201" s="231" t="s">
        <v>291</v>
      </c>
      <c r="AT201" s="231" t="s">
        <v>216</v>
      </c>
      <c r="AU201" s="231" t="s">
        <v>90</v>
      </c>
      <c r="AY201" s="18" t="s">
        <v>215</v>
      </c>
      <c r="BE201" s="232">
        <f>IF(N201="základní",J201,0)</f>
        <v>0</v>
      </c>
      <c r="BF201" s="232">
        <f>IF(N201="snížená",J201,0)</f>
        <v>0</v>
      </c>
      <c r="BG201" s="232">
        <f>IF(N201="zákl. přenesená",J201,0)</f>
        <v>0</v>
      </c>
      <c r="BH201" s="232">
        <f>IF(N201="sníž. přenesená",J201,0)</f>
        <v>0</v>
      </c>
      <c r="BI201" s="232">
        <f>IF(N201="nulová",J201,0)</f>
        <v>0</v>
      </c>
      <c r="BJ201" s="18" t="s">
        <v>88</v>
      </c>
      <c r="BK201" s="232">
        <f>ROUND(I201*H201,2)</f>
        <v>0</v>
      </c>
      <c r="BL201" s="18" t="s">
        <v>291</v>
      </c>
      <c r="BM201" s="231" t="s">
        <v>4124</v>
      </c>
    </row>
    <row r="202" s="2" customFormat="1">
      <c r="A202" s="39"/>
      <c r="B202" s="40"/>
      <c r="C202" s="41"/>
      <c r="D202" s="233" t="s">
        <v>221</v>
      </c>
      <c r="E202" s="41"/>
      <c r="F202" s="234" t="s">
        <v>4125</v>
      </c>
      <c r="G202" s="41"/>
      <c r="H202" s="41"/>
      <c r="I202" s="235"/>
      <c r="J202" s="41"/>
      <c r="K202" s="41"/>
      <c r="L202" s="45"/>
      <c r="M202" s="236"/>
      <c r="N202" s="237"/>
      <c r="O202" s="92"/>
      <c r="P202" s="92"/>
      <c r="Q202" s="92"/>
      <c r="R202" s="92"/>
      <c r="S202" s="92"/>
      <c r="T202" s="93"/>
      <c r="U202" s="39"/>
      <c r="V202" s="39"/>
      <c r="W202" s="39"/>
      <c r="X202" s="39"/>
      <c r="Y202" s="39"/>
      <c r="Z202" s="39"/>
      <c r="AA202" s="39"/>
      <c r="AB202" s="39"/>
      <c r="AC202" s="39"/>
      <c r="AD202" s="39"/>
      <c r="AE202" s="39"/>
      <c r="AT202" s="18" t="s">
        <v>221</v>
      </c>
      <c r="AU202" s="18" t="s">
        <v>90</v>
      </c>
    </row>
    <row r="203" s="2" customFormat="1" ht="24.15" customHeight="1">
      <c r="A203" s="39"/>
      <c r="B203" s="40"/>
      <c r="C203" s="295" t="s">
        <v>631</v>
      </c>
      <c r="D203" s="295" t="s">
        <v>539</v>
      </c>
      <c r="E203" s="296" t="s">
        <v>4126</v>
      </c>
      <c r="F203" s="297" t="s">
        <v>4127</v>
      </c>
      <c r="G203" s="298" t="s">
        <v>716</v>
      </c>
      <c r="H203" s="299">
        <v>1</v>
      </c>
      <c r="I203" s="300"/>
      <c r="J203" s="301">
        <f>ROUND(I203*H203,2)</f>
        <v>0</v>
      </c>
      <c r="K203" s="297" t="s">
        <v>1</v>
      </c>
      <c r="L203" s="302"/>
      <c r="M203" s="303" t="s">
        <v>1</v>
      </c>
      <c r="N203" s="304" t="s">
        <v>46</v>
      </c>
      <c r="O203" s="92"/>
      <c r="P203" s="229">
        <f>O203*H203</f>
        <v>0</v>
      </c>
      <c r="Q203" s="229">
        <v>0.17100000000000001</v>
      </c>
      <c r="R203" s="229">
        <f>Q203*H203</f>
        <v>0.17100000000000001</v>
      </c>
      <c r="S203" s="229">
        <v>0</v>
      </c>
      <c r="T203" s="230">
        <f>S203*H203</f>
        <v>0</v>
      </c>
      <c r="U203" s="39"/>
      <c r="V203" s="39"/>
      <c r="W203" s="39"/>
      <c r="X203" s="39"/>
      <c r="Y203" s="39"/>
      <c r="Z203" s="39"/>
      <c r="AA203" s="39"/>
      <c r="AB203" s="39"/>
      <c r="AC203" s="39"/>
      <c r="AD203" s="39"/>
      <c r="AE203" s="39"/>
      <c r="AR203" s="231" t="s">
        <v>676</v>
      </c>
      <c r="AT203" s="231" t="s">
        <v>539</v>
      </c>
      <c r="AU203" s="231" t="s">
        <v>90</v>
      </c>
      <c r="AY203" s="18" t="s">
        <v>215</v>
      </c>
      <c r="BE203" s="232">
        <f>IF(N203="základní",J203,0)</f>
        <v>0</v>
      </c>
      <c r="BF203" s="232">
        <f>IF(N203="snížená",J203,0)</f>
        <v>0</v>
      </c>
      <c r="BG203" s="232">
        <f>IF(N203="zákl. přenesená",J203,0)</f>
        <v>0</v>
      </c>
      <c r="BH203" s="232">
        <f>IF(N203="sníž. přenesená",J203,0)</f>
        <v>0</v>
      </c>
      <c r="BI203" s="232">
        <f>IF(N203="nulová",J203,0)</f>
        <v>0</v>
      </c>
      <c r="BJ203" s="18" t="s">
        <v>88</v>
      </c>
      <c r="BK203" s="232">
        <f>ROUND(I203*H203,2)</f>
        <v>0</v>
      </c>
      <c r="BL203" s="18" t="s">
        <v>291</v>
      </c>
      <c r="BM203" s="231" t="s">
        <v>4128</v>
      </c>
    </row>
    <row r="204" s="2" customFormat="1">
      <c r="A204" s="39"/>
      <c r="B204" s="40"/>
      <c r="C204" s="41"/>
      <c r="D204" s="233" t="s">
        <v>221</v>
      </c>
      <c r="E204" s="41"/>
      <c r="F204" s="234" t="s">
        <v>4129</v>
      </c>
      <c r="G204" s="41"/>
      <c r="H204" s="41"/>
      <c r="I204" s="235"/>
      <c r="J204" s="41"/>
      <c r="K204" s="41"/>
      <c r="L204" s="45"/>
      <c r="M204" s="236"/>
      <c r="N204" s="237"/>
      <c r="O204" s="92"/>
      <c r="P204" s="92"/>
      <c r="Q204" s="92"/>
      <c r="R204" s="92"/>
      <c r="S204" s="92"/>
      <c r="T204" s="93"/>
      <c r="U204" s="39"/>
      <c r="V204" s="39"/>
      <c r="W204" s="39"/>
      <c r="X204" s="39"/>
      <c r="Y204" s="39"/>
      <c r="Z204" s="39"/>
      <c r="AA204" s="39"/>
      <c r="AB204" s="39"/>
      <c r="AC204" s="39"/>
      <c r="AD204" s="39"/>
      <c r="AE204" s="39"/>
      <c r="AT204" s="18" t="s">
        <v>221</v>
      </c>
      <c r="AU204" s="18" t="s">
        <v>90</v>
      </c>
    </row>
    <row r="205" s="2" customFormat="1" ht="24.15" customHeight="1">
      <c r="A205" s="39"/>
      <c r="B205" s="40"/>
      <c r="C205" s="295" t="s">
        <v>676</v>
      </c>
      <c r="D205" s="295" t="s">
        <v>539</v>
      </c>
      <c r="E205" s="296" t="s">
        <v>4130</v>
      </c>
      <c r="F205" s="297" t="s">
        <v>4131</v>
      </c>
      <c r="G205" s="298" t="s">
        <v>716</v>
      </c>
      <c r="H205" s="299">
        <v>1</v>
      </c>
      <c r="I205" s="300"/>
      <c r="J205" s="301">
        <f>ROUND(I205*H205,2)</f>
        <v>0</v>
      </c>
      <c r="K205" s="297" t="s">
        <v>1</v>
      </c>
      <c r="L205" s="302"/>
      <c r="M205" s="303" t="s">
        <v>1</v>
      </c>
      <c r="N205" s="304" t="s">
        <v>46</v>
      </c>
      <c r="O205" s="92"/>
      <c r="P205" s="229">
        <f>O205*H205</f>
        <v>0</v>
      </c>
      <c r="Q205" s="229">
        <v>0.02</v>
      </c>
      <c r="R205" s="229">
        <f>Q205*H205</f>
        <v>0.02</v>
      </c>
      <c r="S205" s="229">
        <v>0</v>
      </c>
      <c r="T205" s="230">
        <f>S205*H205</f>
        <v>0</v>
      </c>
      <c r="U205" s="39"/>
      <c r="V205" s="39"/>
      <c r="W205" s="39"/>
      <c r="X205" s="39"/>
      <c r="Y205" s="39"/>
      <c r="Z205" s="39"/>
      <c r="AA205" s="39"/>
      <c r="AB205" s="39"/>
      <c r="AC205" s="39"/>
      <c r="AD205" s="39"/>
      <c r="AE205" s="39"/>
      <c r="AR205" s="231" t="s">
        <v>676</v>
      </c>
      <c r="AT205" s="231" t="s">
        <v>539</v>
      </c>
      <c r="AU205" s="231" t="s">
        <v>90</v>
      </c>
      <c r="AY205" s="18" t="s">
        <v>215</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291</v>
      </c>
      <c r="BM205" s="231" t="s">
        <v>4132</v>
      </c>
    </row>
    <row r="206" s="2" customFormat="1">
      <c r="A206" s="39"/>
      <c r="B206" s="40"/>
      <c r="C206" s="41"/>
      <c r="D206" s="233" t="s">
        <v>221</v>
      </c>
      <c r="E206" s="41"/>
      <c r="F206" s="234" t="s">
        <v>4131</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221</v>
      </c>
      <c r="AU206" s="18" t="s">
        <v>90</v>
      </c>
    </row>
    <row r="207" s="2" customFormat="1" ht="24.15" customHeight="1">
      <c r="A207" s="39"/>
      <c r="B207" s="40"/>
      <c r="C207" s="220" t="s">
        <v>711</v>
      </c>
      <c r="D207" s="220" t="s">
        <v>216</v>
      </c>
      <c r="E207" s="221" t="s">
        <v>4133</v>
      </c>
      <c r="F207" s="222" t="s">
        <v>4134</v>
      </c>
      <c r="G207" s="223" t="s">
        <v>288</v>
      </c>
      <c r="H207" s="224">
        <v>1</v>
      </c>
      <c r="I207" s="225"/>
      <c r="J207" s="226">
        <f>ROUND(I207*H207,2)</f>
        <v>0</v>
      </c>
      <c r="K207" s="222" t="s">
        <v>359</v>
      </c>
      <c r="L207" s="45"/>
      <c r="M207" s="227" t="s">
        <v>1</v>
      </c>
      <c r="N207" s="228" t="s">
        <v>46</v>
      </c>
      <c r="O207" s="92"/>
      <c r="P207" s="229">
        <f>O207*H207</f>
        <v>0</v>
      </c>
      <c r="Q207" s="229">
        <v>0.0037000000000000002</v>
      </c>
      <c r="R207" s="229">
        <f>Q207*H207</f>
        <v>0.0037000000000000002</v>
      </c>
      <c r="S207" s="229">
        <v>0</v>
      </c>
      <c r="T207" s="230">
        <f>S207*H207</f>
        <v>0</v>
      </c>
      <c r="U207" s="39"/>
      <c r="V207" s="39"/>
      <c r="W207" s="39"/>
      <c r="X207" s="39"/>
      <c r="Y207" s="39"/>
      <c r="Z207" s="39"/>
      <c r="AA207" s="39"/>
      <c r="AB207" s="39"/>
      <c r="AC207" s="39"/>
      <c r="AD207" s="39"/>
      <c r="AE207" s="39"/>
      <c r="AR207" s="231" t="s">
        <v>291</v>
      </c>
      <c r="AT207" s="231" t="s">
        <v>216</v>
      </c>
      <c r="AU207" s="231" t="s">
        <v>90</v>
      </c>
      <c r="AY207" s="18" t="s">
        <v>215</v>
      </c>
      <c r="BE207" s="232">
        <f>IF(N207="základní",J207,0)</f>
        <v>0</v>
      </c>
      <c r="BF207" s="232">
        <f>IF(N207="snížená",J207,0)</f>
        <v>0</v>
      </c>
      <c r="BG207" s="232">
        <f>IF(N207="zákl. přenesená",J207,0)</f>
        <v>0</v>
      </c>
      <c r="BH207" s="232">
        <f>IF(N207="sníž. přenesená",J207,0)</f>
        <v>0</v>
      </c>
      <c r="BI207" s="232">
        <f>IF(N207="nulová",J207,0)</f>
        <v>0</v>
      </c>
      <c r="BJ207" s="18" t="s">
        <v>88</v>
      </c>
      <c r="BK207" s="232">
        <f>ROUND(I207*H207,2)</f>
        <v>0</v>
      </c>
      <c r="BL207" s="18" t="s">
        <v>291</v>
      </c>
      <c r="BM207" s="231" t="s">
        <v>4135</v>
      </c>
    </row>
    <row r="208" s="2" customFormat="1">
      <c r="A208" s="39"/>
      <c r="B208" s="40"/>
      <c r="C208" s="41"/>
      <c r="D208" s="233" t="s">
        <v>221</v>
      </c>
      <c r="E208" s="41"/>
      <c r="F208" s="234" t="s">
        <v>4136</v>
      </c>
      <c r="G208" s="41"/>
      <c r="H208" s="41"/>
      <c r="I208" s="235"/>
      <c r="J208" s="41"/>
      <c r="K208" s="41"/>
      <c r="L208" s="45"/>
      <c r="M208" s="236"/>
      <c r="N208" s="237"/>
      <c r="O208" s="92"/>
      <c r="P208" s="92"/>
      <c r="Q208" s="92"/>
      <c r="R208" s="92"/>
      <c r="S208" s="92"/>
      <c r="T208" s="93"/>
      <c r="U208" s="39"/>
      <c r="V208" s="39"/>
      <c r="W208" s="39"/>
      <c r="X208" s="39"/>
      <c r="Y208" s="39"/>
      <c r="Z208" s="39"/>
      <c r="AA208" s="39"/>
      <c r="AB208" s="39"/>
      <c r="AC208" s="39"/>
      <c r="AD208" s="39"/>
      <c r="AE208" s="39"/>
      <c r="AT208" s="18" t="s">
        <v>221</v>
      </c>
      <c r="AU208" s="18" t="s">
        <v>90</v>
      </c>
    </row>
    <row r="209" s="2" customFormat="1">
      <c r="A209" s="39"/>
      <c r="B209" s="40"/>
      <c r="C209" s="41"/>
      <c r="D209" s="250" t="s">
        <v>362</v>
      </c>
      <c r="E209" s="41"/>
      <c r="F209" s="251" t="s">
        <v>4137</v>
      </c>
      <c r="G209" s="41"/>
      <c r="H209" s="41"/>
      <c r="I209" s="235"/>
      <c r="J209" s="41"/>
      <c r="K209" s="41"/>
      <c r="L209" s="45"/>
      <c r="M209" s="236"/>
      <c r="N209" s="237"/>
      <c r="O209" s="92"/>
      <c r="P209" s="92"/>
      <c r="Q209" s="92"/>
      <c r="R209" s="92"/>
      <c r="S209" s="92"/>
      <c r="T209" s="93"/>
      <c r="U209" s="39"/>
      <c r="V209" s="39"/>
      <c r="W209" s="39"/>
      <c r="X209" s="39"/>
      <c r="Y209" s="39"/>
      <c r="Z209" s="39"/>
      <c r="AA209" s="39"/>
      <c r="AB209" s="39"/>
      <c r="AC209" s="39"/>
      <c r="AD209" s="39"/>
      <c r="AE209" s="39"/>
      <c r="AT209" s="18" t="s">
        <v>362</v>
      </c>
      <c r="AU209" s="18" t="s">
        <v>90</v>
      </c>
    </row>
    <row r="210" s="2" customFormat="1" ht="24.15" customHeight="1">
      <c r="A210" s="39"/>
      <c r="B210" s="40"/>
      <c r="C210" s="220" t="s">
        <v>713</v>
      </c>
      <c r="D210" s="220" t="s">
        <v>216</v>
      </c>
      <c r="E210" s="221" t="s">
        <v>4138</v>
      </c>
      <c r="F210" s="222" t="s">
        <v>4139</v>
      </c>
      <c r="G210" s="223" t="s">
        <v>288</v>
      </c>
      <c r="H210" s="224">
        <v>3</v>
      </c>
      <c r="I210" s="225"/>
      <c r="J210" s="226">
        <f>ROUND(I210*H210,2)</f>
        <v>0</v>
      </c>
      <c r="K210" s="222" t="s">
        <v>359</v>
      </c>
      <c r="L210" s="45"/>
      <c r="M210" s="227" t="s">
        <v>1</v>
      </c>
      <c r="N210" s="228" t="s">
        <v>46</v>
      </c>
      <c r="O210" s="92"/>
      <c r="P210" s="229">
        <f>O210*H210</f>
        <v>0</v>
      </c>
      <c r="Q210" s="229">
        <v>0.0038</v>
      </c>
      <c r="R210" s="229">
        <f>Q210*H210</f>
        <v>0.0114</v>
      </c>
      <c r="S210" s="229">
        <v>0</v>
      </c>
      <c r="T210" s="230">
        <f>S210*H210</f>
        <v>0</v>
      </c>
      <c r="U210" s="39"/>
      <c r="V210" s="39"/>
      <c r="W210" s="39"/>
      <c r="X210" s="39"/>
      <c r="Y210" s="39"/>
      <c r="Z210" s="39"/>
      <c r="AA210" s="39"/>
      <c r="AB210" s="39"/>
      <c r="AC210" s="39"/>
      <c r="AD210" s="39"/>
      <c r="AE210" s="39"/>
      <c r="AR210" s="231" t="s">
        <v>291</v>
      </c>
      <c r="AT210" s="231" t="s">
        <v>216</v>
      </c>
      <c r="AU210" s="231" t="s">
        <v>90</v>
      </c>
      <c r="AY210" s="18" t="s">
        <v>215</v>
      </c>
      <c r="BE210" s="232">
        <f>IF(N210="základní",J210,0)</f>
        <v>0</v>
      </c>
      <c r="BF210" s="232">
        <f>IF(N210="snížená",J210,0)</f>
        <v>0</v>
      </c>
      <c r="BG210" s="232">
        <f>IF(N210="zákl. přenesená",J210,0)</f>
        <v>0</v>
      </c>
      <c r="BH210" s="232">
        <f>IF(N210="sníž. přenesená",J210,0)</f>
        <v>0</v>
      </c>
      <c r="BI210" s="232">
        <f>IF(N210="nulová",J210,0)</f>
        <v>0</v>
      </c>
      <c r="BJ210" s="18" t="s">
        <v>88</v>
      </c>
      <c r="BK210" s="232">
        <f>ROUND(I210*H210,2)</f>
        <v>0</v>
      </c>
      <c r="BL210" s="18" t="s">
        <v>291</v>
      </c>
      <c r="BM210" s="231" t="s">
        <v>4140</v>
      </c>
    </row>
    <row r="211" s="2" customFormat="1">
      <c r="A211" s="39"/>
      <c r="B211" s="40"/>
      <c r="C211" s="41"/>
      <c r="D211" s="233" t="s">
        <v>221</v>
      </c>
      <c r="E211" s="41"/>
      <c r="F211" s="234" t="s">
        <v>4141</v>
      </c>
      <c r="G211" s="41"/>
      <c r="H211" s="41"/>
      <c r="I211" s="235"/>
      <c r="J211" s="41"/>
      <c r="K211" s="41"/>
      <c r="L211" s="45"/>
      <c r="M211" s="236"/>
      <c r="N211" s="237"/>
      <c r="O211" s="92"/>
      <c r="P211" s="92"/>
      <c r="Q211" s="92"/>
      <c r="R211" s="92"/>
      <c r="S211" s="92"/>
      <c r="T211" s="93"/>
      <c r="U211" s="39"/>
      <c r="V211" s="39"/>
      <c r="W211" s="39"/>
      <c r="X211" s="39"/>
      <c r="Y211" s="39"/>
      <c r="Z211" s="39"/>
      <c r="AA211" s="39"/>
      <c r="AB211" s="39"/>
      <c r="AC211" s="39"/>
      <c r="AD211" s="39"/>
      <c r="AE211" s="39"/>
      <c r="AT211" s="18" t="s">
        <v>221</v>
      </c>
      <c r="AU211" s="18" t="s">
        <v>90</v>
      </c>
    </row>
    <row r="212" s="2" customFormat="1">
      <c r="A212" s="39"/>
      <c r="B212" s="40"/>
      <c r="C212" s="41"/>
      <c r="D212" s="250" t="s">
        <v>362</v>
      </c>
      <c r="E212" s="41"/>
      <c r="F212" s="251" t="s">
        <v>4142</v>
      </c>
      <c r="G212" s="41"/>
      <c r="H212" s="41"/>
      <c r="I212" s="235"/>
      <c r="J212" s="41"/>
      <c r="K212" s="41"/>
      <c r="L212" s="45"/>
      <c r="M212" s="236"/>
      <c r="N212" s="237"/>
      <c r="O212" s="92"/>
      <c r="P212" s="92"/>
      <c r="Q212" s="92"/>
      <c r="R212" s="92"/>
      <c r="S212" s="92"/>
      <c r="T212" s="93"/>
      <c r="U212" s="39"/>
      <c r="V212" s="39"/>
      <c r="W212" s="39"/>
      <c r="X212" s="39"/>
      <c r="Y212" s="39"/>
      <c r="Z212" s="39"/>
      <c r="AA212" s="39"/>
      <c r="AB212" s="39"/>
      <c r="AC212" s="39"/>
      <c r="AD212" s="39"/>
      <c r="AE212" s="39"/>
      <c r="AT212" s="18" t="s">
        <v>362</v>
      </c>
      <c r="AU212" s="18" t="s">
        <v>90</v>
      </c>
    </row>
    <row r="213" s="2" customFormat="1" ht="21.75" customHeight="1">
      <c r="A213" s="39"/>
      <c r="B213" s="40"/>
      <c r="C213" s="220" t="s">
        <v>720</v>
      </c>
      <c r="D213" s="220" t="s">
        <v>216</v>
      </c>
      <c r="E213" s="221" t="s">
        <v>4143</v>
      </c>
      <c r="F213" s="222" t="s">
        <v>4144</v>
      </c>
      <c r="G213" s="223" t="s">
        <v>716</v>
      </c>
      <c r="H213" s="224">
        <v>1</v>
      </c>
      <c r="I213" s="225"/>
      <c r="J213" s="226">
        <f>ROUND(I213*H213,2)</f>
        <v>0</v>
      </c>
      <c r="K213" s="222" t="s">
        <v>1</v>
      </c>
      <c r="L213" s="45"/>
      <c r="M213" s="227" t="s">
        <v>1</v>
      </c>
      <c r="N213" s="228" t="s">
        <v>46</v>
      </c>
      <c r="O213" s="92"/>
      <c r="P213" s="229">
        <f>O213*H213</f>
        <v>0</v>
      </c>
      <c r="Q213" s="229">
        <v>0.001</v>
      </c>
      <c r="R213" s="229">
        <f>Q213*H213</f>
        <v>0.001</v>
      </c>
      <c r="S213" s="229">
        <v>0</v>
      </c>
      <c r="T213" s="230">
        <f>S213*H213</f>
        <v>0</v>
      </c>
      <c r="U213" s="39"/>
      <c r="V213" s="39"/>
      <c r="W213" s="39"/>
      <c r="X213" s="39"/>
      <c r="Y213" s="39"/>
      <c r="Z213" s="39"/>
      <c r="AA213" s="39"/>
      <c r="AB213" s="39"/>
      <c r="AC213" s="39"/>
      <c r="AD213" s="39"/>
      <c r="AE213" s="39"/>
      <c r="AR213" s="231" t="s">
        <v>291</v>
      </c>
      <c r="AT213" s="231" t="s">
        <v>216</v>
      </c>
      <c r="AU213" s="231" t="s">
        <v>90</v>
      </c>
      <c r="AY213" s="18" t="s">
        <v>215</v>
      </c>
      <c r="BE213" s="232">
        <f>IF(N213="základní",J213,0)</f>
        <v>0</v>
      </c>
      <c r="BF213" s="232">
        <f>IF(N213="snížená",J213,0)</f>
        <v>0</v>
      </c>
      <c r="BG213" s="232">
        <f>IF(N213="zákl. přenesená",J213,0)</f>
        <v>0</v>
      </c>
      <c r="BH213" s="232">
        <f>IF(N213="sníž. přenesená",J213,0)</f>
        <v>0</v>
      </c>
      <c r="BI213" s="232">
        <f>IF(N213="nulová",J213,0)</f>
        <v>0</v>
      </c>
      <c r="BJ213" s="18" t="s">
        <v>88</v>
      </c>
      <c r="BK213" s="232">
        <f>ROUND(I213*H213,2)</f>
        <v>0</v>
      </c>
      <c r="BL213" s="18" t="s">
        <v>291</v>
      </c>
      <c r="BM213" s="231" t="s">
        <v>4145</v>
      </c>
    </row>
    <row r="214" s="2" customFormat="1">
      <c r="A214" s="39"/>
      <c r="B214" s="40"/>
      <c r="C214" s="41"/>
      <c r="D214" s="233" t="s">
        <v>221</v>
      </c>
      <c r="E214" s="41"/>
      <c r="F214" s="234" t="s">
        <v>4144</v>
      </c>
      <c r="G214" s="41"/>
      <c r="H214" s="41"/>
      <c r="I214" s="235"/>
      <c r="J214" s="41"/>
      <c r="K214" s="41"/>
      <c r="L214" s="45"/>
      <c r="M214" s="236"/>
      <c r="N214" s="237"/>
      <c r="O214" s="92"/>
      <c r="P214" s="92"/>
      <c r="Q214" s="92"/>
      <c r="R214" s="92"/>
      <c r="S214" s="92"/>
      <c r="T214" s="93"/>
      <c r="U214" s="39"/>
      <c r="V214" s="39"/>
      <c r="W214" s="39"/>
      <c r="X214" s="39"/>
      <c r="Y214" s="39"/>
      <c r="Z214" s="39"/>
      <c r="AA214" s="39"/>
      <c r="AB214" s="39"/>
      <c r="AC214" s="39"/>
      <c r="AD214" s="39"/>
      <c r="AE214" s="39"/>
      <c r="AT214" s="18" t="s">
        <v>221</v>
      </c>
      <c r="AU214" s="18" t="s">
        <v>90</v>
      </c>
    </row>
    <row r="215" s="2" customFormat="1" ht="21.75" customHeight="1">
      <c r="A215" s="39"/>
      <c r="B215" s="40"/>
      <c r="C215" s="295" t="s">
        <v>727</v>
      </c>
      <c r="D215" s="295" t="s">
        <v>539</v>
      </c>
      <c r="E215" s="296" t="s">
        <v>4146</v>
      </c>
      <c r="F215" s="297" t="s">
        <v>4147</v>
      </c>
      <c r="G215" s="298" t="s">
        <v>716</v>
      </c>
      <c r="H215" s="299">
        <v>1</v>
      </c>
      <c r="I215" s="300"/>
      <c r="J215" s="301">
        <f>ROUND(I215*H215,2)</f>
        <v>0</v>
      </c>
      <c r="K215" s="297" t="s">
        <v>1</v>
      </c>
      <c r="L215" s="302"/>
      <c r="M215" s="303" t="s">
        <v>1</v>
      </c>
      <c r="N215" s="304" t="s">
        <v>46</v>
      </c>
      <c r="O215" s="92"/>
      <c r="P215" s="229">
        <f>O215*H215</f>
        <v>0</v>
      </c>
      <c r="Q215" s="229">
        <v>0.022499999999999999</v>
      </c>
      <c r="R215" s="229">
        <f>Q215*H215</f>
        <v>0.022499999999999999</v>
      </c>
      <c r="S215" s="229">
        <v>0</v>
      </c>
      <c r="T215" s="230">
        <f>S215*H215</f>
        <v>0</v>
      </c>
      <c r="U215" s="39"/>
      <c r="V215" s="39"/>
      <c r="W215" s="39"/>
      <c r="X215" s="39"/>
      <c r="Y215" s="39"/>
      <c r="Z215" s="39"/>
      <c r="AA215" s="39"/>
      <c r="AB215" s="39"/>
      <c r="AC215" s="39"/>
      <c r="AD215" s="39"/>
      <c r="AE215" s="39"/>
      <c r="AR215" s="231" t="s">
        <v>676</v>
      </c>
      <c r="AT215" s="231" t="s">
        <v>539</v>
      </c>
      <c r="AU215" s="231" t="s">
        <v>90</v>
      </c>
      <c r="AY215" s="18" t="s">
        <v>215</v>
      </c>
      <c r="BE215" s="232">
        <f>IF(N215="základní",J215,0)</f>
        <v>0</v>
      </c>
      <c r="BF215" s="232">
        <f>IF(N215="snížená",J215,0)</f>
        <v>0</v>
      </c>
      <c r="BG215" s="232">
        <f>IF(N215="zákl. přenesená",J215,0)</f>
        <v>0</v>
      </c>
      <c r="BH215" s="232">
        <f>IF(N215="sníž. přenesená",J215,0)</f>
        <v>0</v>
      </c>
      <c r="BI215" s="232">
        <f>IF(N215="nulová",J215,0)</f>
        <v>0</v>
      </c>
      <c r="BJ215" s="18" t="s">
        <v>88</v>
      </c>
      <c r="BK215" s="232">
        <f>ROUND(I215*H215,2)</f>
        <v>0</v>
      </c>
      <c r="BL215" s="18" t="s">
        <v>291</v>
      </c>
      <c r="BM215" s="231" t="s">
        <v>4148</v>
      </c>
    </row>
    <row r="216" s="2" customFormat="1">
      <c r="A216" s="39"/>
      <c r="B216" s="40"/>
      <c r="C216" s="41"/>
      <c r="D216" s="233" t="s">
        <v>221</v>
      </c>
      <c r="E216" s="41"/>
      <c r="F216" s="234" t="s">
        <v>4149</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221</v>
      </c>
      <c r="AU216" s="18" t="s">
        <v>90</v>
      </c>
    </row>
    <row r="217" s="2" customFormat="1" ht="16.5" customHeight="1">
      <c r="A217" s="39"/>
      <c r="B217" s="40"/>
      <c r="C217" s="220" t="s">
        <v>735</v>
      </c>
      <c r="D217" s="220" t="s">
        <v>216</v>
      </c>
      <c r="E217" s="221" t="s">
        <v>4150</v>
      </c>
      <c r="F217" s="222" t="s">
        <v>4151</v>
      </c>
      <c r="G217" s="223" t="s">
        <v>288</v>
      </c>
      <c r="H217" s="224">
        <v>1</v>
      </c>
      <c r="I217" s="225"/>
      <c r="J217" s="226">
        <f>ROUND(I217*H217,2)</f>
        <v>0</v>
      </c>
      <c r="K217" s="222" t="s">
        <v>359</v>
      </c>
      <c r="L217" s="45"/>
      <c r="M217" s="227" t="s">
        <v>1</v>
      </c>
      <c r="N217" s="228" t="s">
        <v>46</v>
      </c>
      <c r="O217" s="92"/>
      <c r="P217" s="229">
        <f>O217*H217</f>
        <v>0</v>
      </c>
      <c r="Q217" s="229">
        <v>0.00114</v>
      </c>
      <c r="R217" s="229">
        <f>Q217*H217</f>
        <v>0.00114</v>
      </c>
      <c r="S217" s="229">
        <v>0</v>
      </c>
      <c r="T217" s="230">
        <f>S217*H217</f>
        <v>0</v>
      </c>
      <c r="U217" s="39"/>
      <c r="V217" s="39"/>
      <c r="W217" s="39"/>
      <c r="X217" s="39"/>
      <c r="Y217" s="39"/>
      <c r="Z217" s="39"/>
      <c r="AA217" s="39"/>
      <c r="AB217" s="39"/>
      <c r="AC217" s="39"/>
      <c r="AD217" s="39"/>
      <c r="AE217" s="39"/>
      <c r="AR217" s="231" t="s">
        <v>291</v>
      </c>
      <c r="AT217" s="231" t="s">
        <v>216</v>
      </c>
      <c r="AU217" s="231" t="s">
        <v>90</v>
      </c>
      <c r="AY217" s="18" t="s">
        <v>215</v>
      </c>
      <c r="BE217" s="232">
        <f>IF(N217="základní",J217,0)</f>
        <v>0</v>
      </c>
      <c r="BF217" s="232">
        <f>IF(N217="snížená",J217,0)</f>
        <v>0</v>
      </c>
      <c r="BG217" s="232">
        <f>IF(N217="zákl. přenesená",J217,0)</f>
        <v>0</v>
      </c>
      <c r="BH217" s="232">
        <f>IF(N217="sníž. přenesená",J217,0)</f>
        <v>0</v>
      </c>
      <c r="BI217" s="232">
        <f>IF(N217="nulová",J217,0)</f>
        <v>0</v>
      </c>
      <c r="BJ217" s="18" t="s">
        <v>88</v>
      </c>
      <c r="BK217" s="232">
        <f>ROUND(I217*H217,2)</f>
        <v>0</v>
      </c>
      <c r="BL217" s="18" t="s">
        <v>291</v>
      </c>
      <c r="BM217" s="231" t="s">
        <v>4152</v>
      </c>
    </row>
    <row r="218" s="2" customFormat="1">
      <c r="A218" s="39"/>
      <c r="B218" s="40"/>
      <c r="C218" s="41"/>
      <c r="D218" s="233" t="s">
        <v>221</v>
      </c>
      <c r="E218" s="41"/>
      <c r="F218" s="234" t="s">
        <v>4153</v>
      </c>
      <c r="G218" s="41"/>
      <c r="H218" s="41"/>
      <c r="I218" s="235"/>
      <c r="J218" s="41"/>
      <c r="K218" s="41"/>
      <c r="L218" s="45"/>
      <c r="M218" s="236"/>
      <c r="N218" s="237"/>
      <c r="O218" s="92"/>
      <c r="P218" s="92"/>
      <c r="Q218" s="92"/>
      <c r="R218" s="92"/>
      <c r="S218" s="92"/>
      <c r="T218" s="93"/>
      <c r="U218" s="39"/>
      <c r="V218" s="39"/>
      <c r="W218" s="39"/>
      <c r="X218" s="39"/>
      <c r="Y218" s="39"/>
      <c r="Z218" s="39"/>
      <c r="AA218" s="39"/>
      <c r="AB218" s="39"/>
      <c r="AC218" s="39"/>
      <c r="AD218" s="39"/>
      <c r="AE218" s="39"/>
      <c r="AT218" s="18" t="s">
        <v>221</v>
      </c>
      <c r="AU218" s="18" t="s">
        <v>90</v>
      </c>
    </row>
    <row r="219" s="2" customFormat="1">
      <c r="A219" s="39"/>
      <c r="B219" s="40"/>
      <c r="C219" s="41"/>
      <c r="D219" s="250" t="s">
        <v>362</v>
      </c>
      <c r="E219" s="41"/>
      <c r="F219" s="251" t="s">
        <v>4154</v>
      </c>
      <c r="G219" s="41"/>
      <c r="H219" s="41"/>
      <c r="I219" s="235"/>
      <c r="J219" s="41"/>
      <c r="K219" s="41"/>
      <c r="L219" s="45"/>
      <c r="M219" s="236"/>
      <c r="N219" s="237"/>
      <c r="O219" s="92"/>
      <c r="P219" s="92"/>
      <c r="Q219" s="92"/>
      <c r="R219" s="92"/>
      <c r="S219" s="92"/>
      <c r="T219" s="93"/>
      <c r="U219" s="39"/>
      <c r="V219" s="39"/>
      <c r="W219" s="39"/>
      <c r="X219" s="39"/>
      <c r="Y219" s="39"/>
      <c r="Z219" s="39"/>
      <c r="AA219" s="39"/>
      <c r="AB219" s="39"/>
      <c r="AC219" s="39"/>
      <c r="AD219" s="39"/>
      <c r="AE219" s="39"/>
      <c r="AT219" s="18" t="s">
        <v>362</v>
      </c>
      <c r="AU219" s="18" t="s">
        <v>90</v>
      </c>
    </row>
    <row r="220" s="2" customFormat="1" ht="16.5" customHeight="1">
      <c r="A220" s="39"/>
      <c r="B220" s="40"/>
      <c r="C220" s="295" t="s">
        <v>745</v>
      </c>
      <c r="D220" s="295" t="s">
        <v>539</v>
      </c>
      <c r="E220" s="296" t="s">
        <v>4155</v>
      </c>
      <c r="F220" s="297" t="s">
        <v>4156</v>
      </c>
      <c r="G220" s="298" t="s">
        <v>288</v>
      </c>
      <c r="H220" s="299">
        <v>1</v>
      </c>
      <c r="I220" s="300"/>
      <c r="J220" s="301">
        <f>ROUND(I220*H220,2)</f>
        <v>0</v>
      </c>
      <c r="K220" s="297" t="s">
        <v>1</v>
      </c>
      <c r="L220" s="302"/>
      <c r="M220" s="303" t="s">
        <v>1</v>
      </c>
      <c r="N220" s="304" t="s">
        <v>46</v>
      </c>
      <c r="O220" s="92"/>
      <c r="P220" s="229">
        <f>O220*H220</f>
        <v>0</v>
      </c>
      <c r="Q220" s="229">
        <v>0.001</v>
      </c>
      <c r="R220" s="229">
        <f>Q220*H220</f>
        <v>0.001</v>
      </c>
      <c r="S220" s="229">
        <v>0</v>
      </c>
      <c r="T220" s="230">
        <f>S220*H220</f>
        <v>0</v>
      </c>
      <c r="U220" s="39"/>
      <c r="V220" s="39"/>
      <c r="W220" s="39"/>
      <c r="X220" s="39"/>
      <c r="Y220" s="39"/>
      <c r="Z220" s="39"/>
      <c r="AA220" s="39"/>
      <c r="AB220" s="39"/>
      <c r="AC220" s="39"/>
      <c r="AD220" s="39"/>
      <c r="AE220" s="39"/>
      <c r="AR220" s="231" t="s">
        <v>676</v>
      </c>
      <c r="AT220" s="231" t="s">
        <v>539</v>
      </c>
      <c r="AU220" s="231" t="s">
        <v>90</v>
      </c>
      <c r="AY220" s="18" t="s">
        <v>215</v>
      </c>
      <c r="BE220" s="232">
        <f>IF(N220="základní",J220,0)</f>
        <v>0</v>
      </c>
      <c r="BF220" s="232">
        <f>IF(N220="snížená",J220,0)</f>
        <v>0</v>
      </c>
      <c r="BG220" s="232">
        <f>IF(N220="zákl. přenesená",J220,0)</f>
        <v>0</v>
      </c>
      <c r="BH220" s="232">
        <f>IF(N220="sníž. přenesená",J220,0)</f>
        <v>0</v>
      </c>
      <c r="BI220" s="232">
        <f>IF(N220="nulová",J220,0)</f>
        <v>0</v>
      </c>
      <c r="BJ220" s="18" t="s">
        <v>88</v>
      </c>
      <c r="BK220" s="232">
        <f>ROUND(I220*H220,2)</f>
        <v>0</v>
      </c>
      <c r="BL220" s="18" t="s">
        <v>291</v>
      </c>
      <c r="BM220" s="231" t="s">
        <v>4157</v>
      </c>
    </row>
    <row r="221" s="2" customFormat="1">
      <c r="A221" s="39"/>
      <c r="B221" s="40"/>
      <c r="C221" s="41"/>
      <c r="D221" s="233" t="s">
        <v>221</v>
      </c>
      <c r="E221" s="41"/>
      <c r="F221" s="234" t="s">
        <v>4156</v>
      </c>
      <c r="G221" s="41"/>
      <c r="H221" s="41"/>
      <c r="I221" s="235"/>
      <c r="J221" s="41"/>
      <c r="K221" s="41"/>
      <c r="L221" s="45"/>
      <c r="M221" s="236"/>
      <c r="N221" s="237"/>
      <c r="O221" s="92"/>
      <c r="P221" s="92"/>
      <c r="Q221" s="92"/>
      <c r="R221" s="92"/>
      <c r="S221" s="92"/>
      <c r="T221" s="93"/>
      <c r="U221" s="39"/>
      <c r="V221" s="39"/>
      <c r="W221" s="39"/>
      <c r="X221" s="39"/>
      <c r="Y221" s="39"/>
      <c r="Z221" s="39"/>
      <c r="AA221" s="39"/>
      <c r="AB221" s="39"/>
      <c r="AC221" s="39"/>
      <c r="AD221" s="39"/>
      <c r="AE221" s="39"/>
      <c r="AT221" s="18" t="s">
        <v>221</v>
      </c>
      <c r="AU221" s="18" t="s">
        <v>90</v>
      </c>
    </row>
    <row r="222" s="2" customFormat="1" ht="16.5" customHeight="1">
      <c r="A222" s="39"/>
      <c r="B222" s="40"/>
      <c r="C222" s="220" t="s">
        <v>751</v>
      </c>
      <c r="D222" s="220" t="s">
        <v>216</v>
      </c>
      <c r="E222" s="221" t="s">
        <v>4158</v>
      </c>
      <c r="F222" s="222" t="s">
        <v>4159</v>
      </c>
      <c r="G222" s="223" t="s">
        <v>288</v>
      </c>
      <c r="H222" s="224">
        <v>1</v>
      </c>
      <c r="I222" s="225"/>
      <c r="J222" s="226">
        <f>ROUND(I222*H222,2)</f>
        <v>0</v>
      </c>
      <c r="K222" s="222" t="s">
        <v>1</v>
      </c>
      <c r="L222" s="45"/>
      <c r="M222" s="227" t="s">
        <v>1</v>
      </c>
      <c r="N222" s="228" t="s">
        <v>46</v>
      </c>
      <c r="O222" s="92"/>
      <c r="P222" s="229">
        <f>O222*H222</f>
        <v>0</v>
      </c>
      <c r="Q222" s="229">
        <v>0.00124</v>
      </c>
      <c r="R222" s="229">
        <f>Q222*H222</f>
        <v>0.00124</v>
      </c>
      <c r="S222" s="229">
        <v>0</v>
      </c>
      <c r="T222" s="230">
        <f>S222*H222</f>
        <v>0</v>
      </c>
      <c r="U222" s="39"/>
      <c r="V222" s="39"/>
      <c r="W222" s="39"/>
      <c r="X222" s="39"/>
      <c r="Y222" s="39"/>
      <c r="Z222" s="39"/>
      <c r="AA222" s="39"/>
      <c r="AB222" s="39"/>
      <c r="AC222" s="39"/>
      <c r="AD222" s="39"/>
      <c r="AE222" s="39"/>
      <c r="AR222" s="231" t="s">
        <v>291</v>
      </c>
      <c r="AT222" s="231" t="s">
        <v>216</v>
      </c>
      <c r="AU222" s="231" t="s">
        <v>90</v>
      </c>
      <c r="AY222" s="18" t="s">
        <v>215</v>
      </c>
      <c r="BE222" s="232">
        <f>IF(N222="základní",J222,0)</f>
        <v>0</v>
      </c>
      <c r="BF222" s="232">
        <f>IF(N222="snížená",J222,0)</f>
        <v>0</v>
      </c>
      <c r="BG222" s="232">
        <f>IF(N222="zákl. přenesená",J222,0)</f>
        <v>0</v>
      </c>
      <c r="BH222" s="232">
        <f>IF(N222="sníž. přenesená",J222,0)</f>
        <v>0</v>
      </c>
      <c r="BI222" s="232">
        <f>IF(N222="nulová",J222,0)</f>
        <v>0</v>
      </c>
      <c r="BJ222" s="18" t="s">
        <v>88</v>
      </c>
      <c r="BK222" s="232">
        <f>ROUND(I222*H222,2)</f>
        <v>0</v>
      </c>
      <c r="BL222" s="18" t="s">
        <v>291</v>
      </c>
      <c r="BM222" s="231" t="s">
        <v>4160</v>
      </c>
    </row>
    <row r="223" s="2" customFormat="1">
      <c r="A223" s="39"/>
      <c r="B223" s="40"/>
      <c r="C223" s="41"/>
      <c r="D223" s="233" t="s">
        <v>221</v>
      </c>
      <c r="E223" s="41"/>
      <c r="F223" s="234" t="s">
        <v>4159</v>
      </c>
      <c r="G223" s="41"/>
      <c r="H223" s="41"/>
      <c r="I223" s="235"/>
      <c r="J223" s="41"/>
      <c r="K223" s="41"/>
      <c r="L223" s="45"/>
      <c r="M223" s="236"/>
      <c r="N223" s="237"/>
      <c r="O223" s="92"/>
      <c r="P223" s="92"/>
      <c r="Q223" s="92"/>
      <c r="R223" s="92"/>
      <c r="S223" s="92"/>
      <c r="T223" s="93"/>
      <c r="U223" s="39"/>
      <c r="V223" s="39"/>
      <c r="W223" s="39"/>
      <c r="X223" s="39"/>
      <c r="Y223" s="39"/>
      <c r="Z223" s="39"/>
      <c r="AA223" s="39"/>
      <c r="AB223" s="39"/>
      <c r="AC223" s="39"/>
      <c r="AD223" s="39"/>
      <c r="AE223" s="39"/>
      <c r="AT223" s="18" t="s">
        <v>221</v>
      </c>
      <c r="AU223" s="18" t="s">
        <v>90</v>
      </c>
    </row>
    <row r="224" s="2" customFormat="1" ht="16.5" customHeight="1">
      <c r="A224" s="39"/>
      <c r="B224" s="40"/>
      <c r="C224" s="295" t="s">
        <v>758</v>
      </c>
      <c r="D224" s="295" t="s">
        <v>539</v>
      </c>
      <c r="E224" s="296" t="s">
        <v>4161</v>
      </c>
      <c r="F224" s="297" t="s">
        <v>4162</v>
      </c>
      <c r="G224" s="298" t="s">
        <v>288</v>
      </c>
      <c r="H224" s="299">
        <v>1</v>
      </c>
      <c r="I224" s="300"/>
      <c r="J224" s="301">
        <f>ROUND(I224*H224,2)</f>
        <v>0</v>
      </c>
      <c r="K224" s="297" t="s">
        <v>1</v>
      </c>
      <c r="L224" s="302"/>
      <c r="M224" s="303" t="s">
        <v>1</v>
      </c>
      <c r="N224" s="304" t="s">
        <v>46</v>
      </c>
      <c r="O224" s="92"/>
      <c r="P224" s="229">
        <f>O224*H224</f>
        <v>0</v>
      </c>
      <c r="Q224" s="229">
        <v>0.012</v>
      </c>
      <c r="R224" s="229">
        <f>Q224*H224</f>
        <v>0.012</v>
      </c>
      <c r="S224" s="229">
        <v>0</v>
      </c>
      <c r="T224" s="230">
        <f>S224*H224</f>
        <v>0</v>
      </c>
      <c r="U224" s="39"/>
      <c r="V224" s="39"/>
      <c r="W224" s="39"/>
      <c r="X224" s="39"/>
      <c r="Y224" s="39"/>
      <c r="Z224" s="39"/>
      <c r="AA224" s="39"/>
      <c r="AB224" s="39"/>
      <c r="AC224" s="39"/>
      <c r="AD224" s="39"/>
      <c r="AE224" s="39"/>
      <c r="AR224" s="231" t="s">
        <v>676</v>
      </c>
      <c r="AT224" s="231" t="s">
        <v>539</v>
      </c>
      <c r="AU224" s="231" t="s">
        <v>90</v>
      </c>
      <c r="AY224" s="18" t="s">
        <v>215</v>
      </c>
      <c r="BE224" s="232">
        <f>IF(N224="základní",J224,0)</f>
        <v>0</v>
      </c>
      <c r="BF224" s="232">
        <f>IF(N224="snížená",J224,0)</f>
        <v>0</v>
      </c>
      <c r="BG224" s="232">
        <f>IF(N224="zákl. přenesená",J224,0)</f>
        <v>0</v>
      </c>
      <c r="BH224" s="232">
        <f>IF(N224="sníž. přenesená",J224,0)</f>
        <v>0</v>
      </c>
      <c r="BI224" s="232">
        <f>IF(N224="nulová",J224,0)</f>
        <v>0</v>
      </c>
      <c r="BJ224" s="18" t="s">
        <v>88</v>
      </c>
      <c r="BK224" s="232">
        <f>ROUND(I224*H224,2)</f>
        <v>0</v>
      </c>
      <c r="BL224" s="18" t="s">
        <v>291</v>
      </c>
      <c r="BM224" s="231" t="s">
        <v>4163</v>
      </c>
    </row>
    <row r="225" s="2" customFormat="1">
      <c r="A225" s="39"/>
      <c r="B225" s="40"/>
      <c r="C225" s="41"/>
      <c r="D225" s="233" t="s">
        <v>221</v>
      </c>
      <c r="E225" s="41"/>
      <c r="F225" s="234" t="s">
        <v>4164</v>
      </c>
      <c r="G225" s="41"/>
      <c r="H225" s="41"/>
      <c r="I225" s="235"/>
      <c r="J225" s="41"/>
      <c r="K225" s="41"/>
      <c r="L225" s="45"/>
      <c r="M225" s="236"/>
      <c r="N225" s="237"/>
      <c r="O225" s="92"/>
      <c r="P225" s="92"/>
      <c r="Q225" s="92"/>
      <c r="R225" s="92"/>
      <c r="S225" s="92"/>
      <c r="T225" s="93"/>
      <c r="U225" s="39"/>
      <c r="V225" s="39"/>
      <c r="W225" s="39"/>
      <c r="X225" s="39"/>
      <c r="Y225" s="39"/>
      <c r="Z225" s="39"/>
      <c r="AA225" s="39"/>
      <c r="AB225" s="39"/>
      <c r="AC225" s="39"/>
      <c r="AD225" s="39"/>
      <c r="AE225" s="39"/>
      <c r="AT225" s="18" t="s">
        <v>221</v>
      </c>
      <c r="AU225" s="18" t="s">
        <v>90</v>
      </c>
    </row>
    <row r="226" s="2" customFormat="1" ht="16.5" customHeight="1">
      <c r="A226" s="39"/>
      <c r="B226" s="40"/>
      <c r="C226" s="295" t="s">
        <v>794</v>
      </c>
      <c r="D226" s="295" t="s">
        <v>539</v>
      </c>
      <c r="E226" s="296" t="s">
        <v>4165</v>
      </c>
      <c r="F226" s="297" t="s">
        <v>4166</v>
      </c>
      <c r="G226" s="298" t="s">
        <v>716</v>
      </c>
      <c r="H226" s="299">
        <v>1</v>
      </c>
      <c r="I226" s="300"/>
      <c r="J226" s="301">
        <f>ROUND(I226*H226,2)</f>
        <v>0</v>
      </c>
      <c r="K226" s="297" t="s">
        <v>1</v>
      </c>
      <c r="L226" s="302"/>
      <c r="M226" s="303" t="s">
        <v>1</v>
      </c>
      <c r="N226" s="304" t="s">
        <v>46</v>
      </c>
      <c r="O226" s="92"/>
      <c r="P226" s="229">
        <f>O226*H226</f>
        <v>0</v>
      </c>
      <c r="Q226" s="229">
        <v>0.001</v>
      </c>
      <c r="R226" s="229">
        <f>Q226*H226</f>
        <v>0.001</v>
      </c>
      <c r="S226" s="229">
        <v>0</v>
      </c>
      <c r="T226" s="230">
        <f>S226*H226</f>
        <v>0</v>
      </c>
      <c r="U226" s="39"/>
      <c r="V226" s="39"/>
      <c r="W226" s="39"/>
      <c r="X226" s="39"/>
      <c r="Y226" s="39"/>
      <c r="Z226" s="39"/>
      <c r="AA226" s="39"/>
      <c r="AB226" s="39"/>
      <c r="AC226" s="39"/>
      <c r="AD226" s="39"/>
      <c r="AE226" s="39"/>
      <c r="AR226" s="231" t="s">
        <v>676</v>
      </c>
      <c r="AT226" s="231" t="s">
        <v>539</v>
      </c>
      <c r="AU226" s="231" t="s">
        <v>90</v>
      </c>
      <c r="AY226" s="18" t="s">
        <v>215</v>
      </c>
      <c r="BE226" s="232">
        <f>IF(N226="základní",J226,0)</f>
        <v>0</v>
      </c>
      <c r="BF226" s="232">
        <f>IF(N226="snížená",J226,0)</f>
        <v>0</v>
      </c>
      <c r="BG226" s="232">
        <f>IF(N226="zákl. přenesená",J226,0)</f>
        <v>0</v>
      </c>
      <c r="BH226" s="232">
        <f>IF(N226="sníž. přenesená",J226,0)</f>
        <v>0</v>
      </c>
      <c r="BI226" s="232">
        <f>IF(N226="nulová",J226,0)</f>
        <v>0</v>
      </c>
      <c r="BJ226" s="18" t="s">
        <v>88</v>
      </c>
      <c r="BK226" s="232">
        <f>ROUND(I226*H226,2)</f>
        <v>0</v>
      </c>
      <c r="BL226" s="18" t="s">
        <v>291</v>
      </c>
      <c r="BM226" s="231" t="s">
        <v>4167</v>
      </c>
    </row>
    <row r="227" s="2" customFormat="1">
      <c r="A227" s="39"/>
      <c r="B227" s="40"/>
      <c r="C227" s="41"/>
      <c r="D227" s="233" t="s">
        <v>221</v>
      </c>
      <c r="E227" s="41"/>
      <c r="F227" s="234" t="s">
        <v>4166</v>
      </c>
      <c r="G227" s="41"/>
      <c r="H227" s="41"/>
      <c r="I227" s="235"/>
      <c r="J227" s="41"/>
      <c r="K227" s="41"/>
      <c r="L227" s="45"/>
      <c r="M227" s="236"/>
      <c r="N227" s="237"/>
      <c r="O227" s="92"/>
      <c r="P227" s="92"/>
      <c r="Q227" s="92"/>
      <c r="R227" s="92"/>
      <c r="S227" s="92"/>
      <c r="T227" s="93"/>
      <c r="U227" s="39"/>
      <c r="V227" s="39"/>
      <c r="W227" s="39"/>
      <c r="X227" s="39"/>
      <c r="Y227" s="39"/>
      <c r="Z227" s="39"/>
      <c r="AA227" s="39"/>
      <c r="AB227" s="39"/>
      <c r="AC227" s="39"/>
      <c r="AD227" s="39"/>
      <c r="AE227" s="39"/>
      <c r="AT227" s="18" t="s">
        <v>221</v>
      </c>
      <c r="AU227" s="18" t="s">
        <v>90</v>
      </c>
    </row>
    <row r="228" s="2" customFormat="1" ht="16.5" customHeight="1">
      <c r="A228" s="39"/>
      <c r="B228" s="40"/>
      <c r="C228" s="295" t="s">
        <v>802</v>
      </c>
      <c r="D228" s="295" t="s">
        <v>539</v>
      </c>
      <c r="E228" s="296" t="s">
        <v>4168</v>
      </c>
      <c r="F228" s="297" t="s">
        <v>4169</v>
      </c>
      <c r="G228" s="298" t="s">
        <v>288</v>
      </c>
      <c r="H228" s="299">
        <v>1</v>
      </c>
      <c r="I228" s="300"/>
      <c r="J228" s="301">
        <f>ROUND(I228*H228,2)</f>
        <v>0</v>
      </c>
      <c r="K228" s="297" t="s">
        <v>1</v>
      </c>
      <c r="L228" s="302"/>
      <c r="M228" s="303" t="s">
        <v>1</v>
      </c>
      <c r="N228" s="304" t="s">
        <v>46</v>
      </c>
      <c r="O228" s="92"/>
      <c r="P228" s="229">
        <f>O228*H228</f>
        <v>0</v>
      </c>
      <c r="Q228" s="229">
        <v>0.0089999999999999993</v>
      </c>
      <c r="R228" s="229">
        <f>Q228*H228</f>
        <v>0.0089999999999999993</v>
      </c>
      <c r="S228" s="229">
        <v>0</v>
      </c>
      <c r="T228" s="230">
        <f>S228*H228</f>
        <v>0</v>
      </c>
      <c r="U228" s="39"/>
      <c r="V228" s="39"/>
      <c r="W228" s="39"/>
      <c r="X228" s="39"/>
      <c r="Y228" s="39"/>
      <c r="Z228" s="39"/>
      <c r="AA228" s="39"/>
      <c r="AB228" s="39"/>
      <c r="AC228" s="39"/>
      <c r="AD228" s="39"/>
      <c r="AE228" s="39"/>
      <c r="AR228" s="231" t="s">
        <v>676</v>
      </c>
      <c r="AT228" s="231" t="s">
        <v>539</v>
      </c>
      <c r="AU228" s="231" t="s">
        <v>90</v>
      </c>
      <c r="AY228" s="18" t="s">
        <v>215</v>
      </c>
      <c r="BE228" s="232">
        <f>IF(N228="základní",J228,0)</f>
        <v>0</v>
      </c>
      <c r="BF228" s="232">
        <f>IF(N228="snížená",J228,0)</f>
        <v>0</v>
      </c>
      <c r="BG228" s="232">
        <f>IF(N228="zákl. přenesená",J228,0)</f>
        <v>0</v>
      </c>
      <c r="BH228" s="232">
        <f>IF(N228="sníž. přenesená",J228,0)</f>
        <v>0</v>
      </c>
      <c r="BI228" s="232">
        <f>IF(N228="nulová",J228,0)</f>
        <v>0</v>
      </c>
      <c r="BJ228" s="18" t="s">
        <v>88</v>
      </c>
      <c r="BK228" s="232">
        <f>ROUND(I228*H228,2)</f>
        <v>0</v>
      </c>
      <c r="BL228" s="18" t="s">
        <v>291</v>
      </c>
      <c r="BM228" s="231" t="s">
        <v>4170</v>
      </c>
    </row>
    <row r="229" s="2" customFormat="1">
      <c r="A229" s="39"/>
      <c r="B229" s="40"/>
      <c r="C229" s="41"/>
      <c r="D229" s="233" t="s">
        <v>221</v>
      </c>
      <c r="E229" s="41"/>
      <c r="F229" s="234" t="s">
        <v>4169</v>
      </c>
      <c r="G229" s="41"/>
      <c r="H229" s="41"/>
      <c r="I229" s="235"/>
      <c r="J229" s="41"/>
      <c r="K229" s="41"/>
      <c r="L229" s="45"/>
      <c r="M229" s="236"/>
      <c r="N229" s="237"/>
      <c r="O229" s="92"/>
      <c r="P229" s="92"/>
      <c r="Q229" s="92"/>
      <c r="R229" s="92"/>
      <c r="S229" s="92"/>
      <c r="T229" s="93"/>
      <c r="U229" s="39"/>
      <c r="V229" s="39"/>
      <c r="W229" s="39"/>
      <c r="X229" s="39"/>
      <c r="Y229" s="39"/>
      <c r="Z229" s="39"/>
      <c r="AA229" s="39"/>
      <c r="AB229" s="39"/>
      <c r="AC229" s="39"/>
      <c r="AD229" s="39"/>
      <c r="AE229" s="39"/>
      <c r="AT229" s="18" t="s">
        <v>221</v>
      </c>
      <c r="AU229" s="18" t="s">
        <v>90</v>
      </c>
    </row>
    <row r="230" s="2" customFormat="1" ht="37.8" customHeight="1">
      <c r="A230" s="39"/>
      <c r="B230" s="40"/>
      <c r="C230" s="220" t="s">
        <v>808</v>
      </c>
      <c r="D230" s="220" t="s">
        <v>216</v>
      </c>
      <c r="E230" s="221" t="s">
        <v>4171</v>
      </c>
      <c r="F230" s="222" t="s">
        <v>4172</v>
      </c>
      <c r="G230" s="223" t="s">
        <v>288</v>
      </c>
      <c r="H230" s="224">
        <v>1</v>
      </c>
      <c r="I230" s="225"/>
      <c r="J230" s="226">
        <f>ROUND(I230*H230,2)</f>
        <v>0</v>
      </c>
      <c r="K230" s="222" t="s">
        <v>359</v>
      </c>
      <c r="L230" s="45"/>
      <c r="M230" s="227" t="s">
        <v>1</v>
      </c>
      <c r="N230" s="228" t="s">
        <v>46</v>
      </c>
      <c r="O230" s="92"/>
      <c r="P230" s="229">
        <f>O230*H230</f>
        <v>0</v>
      </c>
      <c r="Q230" s="229">
        <v>0.0080099999999999998</v>
      </c>
      <c r="R230" s="229">
        <f>Q230*H230</f>
        <v>0.0080099999999999998</v>
      </c>
      <c r="S230" s="229">
        <v>0</v>
      </c>
      <c r="T230" s="230">
        <f>S230*H230</f>
        <v>0</v>
      </c>
      <c r="U230" s="39"/>
      <c r="V230" s="39"/>
      <c r="W230" s="39"/>
      <c r="X230" s="39"/>
      <c r="Y230" s="39"/>
      <c r="Z230" s="39"/>
      <c r="AA230" s="39"/>
      <c r="AB230" s="39"/>
      <c r="AC230" s="39"/>
      <c r="AD230" s="39"/>
      <c r="AE230" s="39"/>
      <c r="AR230" s="231" t="s">
        <v>291</v>
      </c>
      <c r="AT230" s="231" t="s">
        <v>216</v>
      </c>
      <c r="AU230" s="231" t="s">
        <v>90</v>
      </c>
      <c r="AY230" s="18" t="s">
        <v>215</v>
      </c>
      <c r="BE230" s="232">
        <f>IF(N230="základní",J230,0)</f>
        <v>0</v>
      </c>
      <c r="BF230" s="232">
        <f>IF(N230="snížená",J230,0)</f>
        <v>0</v>
      </c>
      <c r="BG230" s="232">
        <f>IF(N230="zákl. přenesená",J230,0)</f>
        <v>0</v>
      </c>
      <c r="BH230" s="232">
        <f>IF(N230="sníž. přenesená",J230,0)</f>
        <v>0</v>
      </c>
      <c r="BI230" s="232">
        <f>IF(N230="nulová",J230,0)</f>
        <v>0</v>
      </c>
      <c r="BJ230" s="18" t="s">
        <v>88</v>
      </c>
      <c r="BK230" s="232">
        <f>ROUND(I230*H230,2)</f>
        <v>0</v>
      </c>
      <c r="BL230" s="18" t="s">
        <v>291</v>
      </c>
      <c r="BM230" s="231" t="s">
        <v>4173</v>
      </c>
    </row>
    <row r="231" s="2" customFormat="1">
      <c r="A231" s="39"/>
      <c r="B231" s="40"/>
      <c r="C231" s="41"/>
      <c r="D231" s="233" t="s">
        <v>221</v>
      </c>
      <c r="E231" s="41"/>
      <c r="F231" s="234" t="s">
        <v>4174</v>
      </c>
      <c r="G231" s="41"/>
      <c r="H231" s="41"/>
      <c r="I231" s="235"/>
      <c r="J231" s="41"/>
      <c r="K231" s="41"/>
      <c r="L231" s="45"/>
      <c r="M231" s="236"/>
      <c r="N231" s="237"/>
      <c r="O231" s="92"/>
      <c r="P231" s="92"/>
      <c r="Q231" s="92"/>
      <c r="R231" s="92"/>
      <c r="S231" s="92"/>
      <c r="T231" s="93"/>
      <c r="U231" s="39"/>
      <c r="V231" s="39"/>
      <c r="W231" s="39"/>
      <c r="X231" s="39"/>
      <c r="Y231" s="39"/>
      <c r="Z231" s="39"/>
      <c r="AA231" s="39"/>
      <c r="AB231" s="39"/>
      <c r="AC231" s="39"/>
      <c r="AD231" s="39"/>
      <c r="AE231" s="39"/>
      <c r="AT231" s="18" t="s">
        <v>221</v>
      </c>
      <c r="AU231" s="18" t="s">
        <v>90</v>
      </c>
    </row>
    <row r="232" s="2" customFormat="1">
      <c r="A232" s="39"/>
      <c r="B232" s="40"/>
      <c r="C232" s="41"/>
      <c r="D232" s="250" t="s">
        <v>362</v>
      </c>
      <c r="E232" s="41"/>
      <c r="F232" s="251" t="s">
        <v>4175</v>
      </c>
      <c r="G232" s="41"/>
      <c r="H232" s="41"/>
      <c r="I232" s="235"/>
      <c r="J232" s="41"/>
      <c r="K232" s="41"/>
      <c r="L232" s="45"/>
      <c r="M232" s="236"/>
      <c r="N232" s="237"/>
      <c r="O232" s="92"/>
      <c r="P232" s="92"/>
      <c r="Q232" s="92"/>
      <c r="R232" s="92"/>
      <c r="S232" s="92"/>
      <c r="T232" s="93"/>
      <c r="U232" s="39"/>
      <c r="V232" s="39"/>
      <c r="W232" s="39"/>
      <c r="X232" s="39"/>
      <c r="Y232" s="39"/>
      <c r="Z232" s="39"/>
      <c r="AA232" s="39"/>
      <c r="AB232" s="39"/>
      <c r="AC232" s="39"/>
      <c r="AD232" s="39"/>
      <c r="AE232" s="39"/>
      <c r="AT232" s="18" t="s">
        <v>362</v>
      </c>
      <c r="AU232" s="18" t="s">
        <v>90</v>
      </c>
    </row>
    <row r="233" s="2" customFormat="1" ht="24.15" customHeight="1">
      <c r="A233" s="39"/>
      <c r="B233" s="40"/>
      <c r="C233" s="220" t="s">
        <v>816</v>
      </c>
      <c r="D233" s="220" t="s">
        <v>216</v>
      </c>
      <c r="E233" s="221" t="s">
        <v>4176</v>
      </c>
      <c r="F233" s="222" t="s">
        <v>4177</v>
      </c>
      <c r="G233" s="223" t="s">
        <v>716</v>
      </c>
      <c r="H233" s="224">
        <v>1</v>
      </c>
      <c r="I233" s="225"/>
      <c r="J233" s="226">
        <f>ROUND(I233*H233,2)</f>
        <v>0</v>
      </c>
      <c r="K233" s="222" t="s">
        <v>359</v>
      </c>
      <c r="L233" s="45"/>
      <c r="M233" s="227" t="s">
        <v>1</v>
      </c>
      <c r="N233" s="228" t="s">
        <v>46</v>
      </c>
      <c r="O233" s="92"/>
      <c r="P233" s="229">
        <f>O233*H233</f>
        <v>0</v>
      </c>
      <c r="Q233" s="229">
        <v>0.00067000000000000002</v>
      </c>
      <c r="R233" s="229">
        <f>Q233*H233</f>
        <v>0.00067000000000000002</v>
      </c>
      <c r="S233" s="229">
        <v>0</v>
      </c>
      <c r="T233" s="230">
        <f>S233*H233</f>
        <v>0</v>
      </c>
      <c r="U233" s="39"/>
      <c r="V233" s="39"/>
      <c r="W233" s="39"/>
      <c r="X233" s="39"/>
      <c r="Y233" s="39"/>
      <c r="Z233" s="39"/>
      <c r="AA233" s="39"/>
      <c r="AB233" s="39"/>
      <c r="AC233" s="39"/>
      <c r="AD233" s="39"/>
      <c r="AE233" s="39"/>
      <c r="AR233" s="231" t="s">
        <v>291</v>
      </c>
      <c r="AT233" s="231" t="s">
        <v>216</v>
      </c>
      <c r="AU233" s="231" t="s">
        <v>90</v>
      </c>
      <c r="AY233" s="18" t="s">
        <v>215</v>
      </c>
      <c r="BE233" s="232">
        <f>IF(N233="základní",J233,0)</f>
        <v>0</v>
      </c>
      <c r="BF233" s="232">
        <f>IF(N233="snížená",J233,0)</f>
        <v>0</v>
      </c>
      <c r="BG233" s="232">
        <f>IF(N233="zákl. přenesená",J233,0)</f>
        <v>0</v>
      </c>
      <c r="BH233" s="232">
        <f>IF(N233="sníž. přenesená",J233,0)</f>
        <v>0</v>
      </c>
      <c r="BI233" s="232">
        <f>IF(N233="nulová",J233,0)</f>
        <v>0</v>
      </c>
      <c r="BJ233" s="18" t="s">
        <v>88</v>
      </c>
      <c r="BK233" s="232">
        <f>ROUND(I233*H233,2)</f>
        <v>0</v>
      </c>
      <c r="BL233" s="18" t="s">
        <v>291</v>
      </c>
      <c r="BM233" s="231" t="s">
        <v>4178</v>
      </c>
    </row>
    <row r="234" s="2" customFormat="1">
      <c r="A234" s="39"/>
      <c r="B234" s="40"/>
      <c r="C234" s="41"/>
      <c r="D234" s="233" t="s">
        <v>221</v>
      </c>
      <c r="E234" s="41"/>
      <c r="F234" s="234" t="s">
        <v>4179</v>
      </c>
      <c r="G234" s="41"/>
      <c r="H234" s="41"/>
      <c r="I234" s="235"/>
      <c r="J234" s="41"/>
      <c r="K234" s="41"/>
      <c r="L234" s="45"/>
      <c r="M234" s="236"/>
      <c r="N234" s="237"/>
      <c r="O234" s="92"/>
      <c r="P234" s="92"/>
      <c r="Q234" s="92"/>
      <c r="R234" s="92"/>
      <c r="S234" s="92"/>
      <c r="T234" s="93"/>
      <c r="U234" s="39"/>
      <c r="V234" s="39"/>
      <c r="W234" s="39"/>
      <c r="X234" s="39"/>
      <c r="Y234" s="39"/>
      <c r="Z234" s="39"/>
      <c r="AA234" s="39"/>
      <c r="AB234" s="39"/>
      <c r="AC234" s="39"/>
      <c r="AD234" s="39"/>
      <c r="AE234" s="39"/>
      <c r="AT234" s="18" t="s">
        <v>221</v>
      </c>
      <c r="AU234" s="18" t="s">
        <v>90</v>
      </c>
    </row>
    <row r="235" s="2" customFormat="1">
      <c r="A235" s="39"/>
      <c r="B235" s="40"/>
      <c r="C235" s="41"/>
      <c r="D235" s="250" t="s">
        <v>362</v>
      </c>
      <c r="E235" s="41"/>
      <c r="F235" s="251" t="s">
        <v>4180</v>
      </c>
      <c r="G235" s="41"/>
      <c r="H235" s="41"/>
      <c r="I235" s="235"/>
      <c r="J235" s="41"/>
      <c r="K235" s="41"/>
      <c r="L235" s="45"/>
      <c r="M235" s="236"/>
      <c r="N235" s="237"/>
      <c r="O235" s="92"/>
      <c r="P235" s="92"/>
      <c r="Q235" s="92"/>
      <c r="R235" s="92"/>
      <c r="S235" s="92"/>
      <c r="T235" s="93"/>
      <c r="U235" s="39"/>
      <c r="V235" s="39"/>
      <c r="W235" s="39"/>
      <c r="X235" s="39"/>
      <c r="Y235" s="39"/>
      <c r="Z235" s="39"/>
      <c r="AA235" s="39"/>
      <c r="AB235" s="39"/>
      <c r="AC235" s="39"/>
      <c r="AD235" s="39"/>
      <c r="AE235" s="39"/>
      <c r="AT235" s="18" t="s">
        <v>362</v>
      </c>
      <c r="AU235" s="18" t="s">
        <v>90</v>
      </c>
    </row>
    <row r="236" s="2" customFormat="1" ht="33" customHeight="1">
      <c r="A236" s="39"/>
      <c r="B236" s="40"/>
      <c r="C236" s="220" t="s">
        <v>876</v>
      </c>
      <c r="D236" s="220" t="s">
        <v>216</v>
      </c>
      <c r="E236" s="221" t="s">
        <v>4181</v>
      </c>
      <c r="F236" s="222" t="s">
        <v>4182</v>
      </c>
      <c r="G236" s="223" t="s">
        <v>288</v>
      </c>
      <c r="H236" s="224">
        <v>1</v>
      </c>
      <c r="I236" s="225"/>
      <c r="J236" s="226">
        <f>ROUND(I236*H236,2)</f>
        <v>0</v>
      </c>
      <c r="K236" s="222" t="s">
        <v>359</v>
      </c>
      <c r="L236" s="45"/>
      <c r="M236" s="227" t="s">
        <v>1</v>
      </c>
      <c r="N236" s="228" t="s">
        <v>46</v>
      </c>
      <c r="O236" s="92"/>
      <c r="P236" s="229">
        <f>O236*H236</f>
        <v>0</v>
      </c>
      <c r="Q236" s="229">
        <v>0.0025400000000000002</v>
      </c>
      <c r="R236" s="229">
        <f>Q236*H236</f>
        <v>0.0025400000000000002</v>
      </c>
      <c r="S236" s="229">
        <v>0</v>
      </c>
      <c r="T236" s="230">
        <f>S236*H236</f>
        <v>0</v>
      </c>
      <c r="U236" s="39"/>
      <c r="V236" s="39"/>
      <c r="W236" s="39"/>
      <c r="X236" s="39"/>
      <c r="Y236" s="39"/>
      <c r="Z236" s="39"/>
      <c r="AA236" s="39"/>
      <c r="AB236" s="39"/>
      <c r="AC236" s="39"/>
      <c r="AD236" s="39"/>
      <c r="AE236" s="39"/>
      <c r="AR236" s="231" t="s">
        <v>291</v>
      </c>
      <c r="AT236" s="231" t="s">
        <v>216</v>
      </c>
      <c r="AU236" s="231" t="s">
        <v>90</v>
      </c>
      <c r="AY236" s="18" t="s">
        <v>215</v>
      </c>
      <c r="BE236" s="232">
        <f>IF(N236="základní",J236,0)</f>
        <v>0</v>
      </c>
      <c r="BF236" s="232">
        <f>IF(N236="snížená",J236,0)</f>
        <v>0</v>
      </c>
      <c r="BG236" s="232">
        <f>IF(N236="zákl. přenesená",J236,0)</f>
        <v>0</v>
      </c>
      <c r="BH236" s="232">
        <f>IF(N236="sníž. přenesená",J236,0)</f>
        <v>0</v>
      </c>
      <c r="BI236" s="232">
        <f>IF(N236="nulová",J236,0)</f>
        <v>0</v>
      </c>
      <c r="BJ236" s="18" t="s">
        <v>88</v>
      </c>
      <c r="BK236" s="232">
        <f>ROUND(I236*H236,2)</f>
        <v>0</v>
      </c>
      <c r="BL236" s="18" t="s">
        <v>291</v>
      </c>
      <c r="BM236" s="231" t="s">
        <v>4183</v>
      </c>
    </row>
    <row r="237" s="2" customFormat="1">
      <c r="A237" s="39"/>
      <c r="B237" s="40"/>
      <c r="C237" s="41"/>
      <c r="D237" s="233" t="s">
        <v>221</v>
      </c>
      <c r="E237" s="41"/>
      <c r="F237" s="234" t="s">
        <v>4184</v>
      </c>
      <c r="G237" s="41"/>
      <c r="H237" s="41"/>
      <c r="I237" s="235"/>
      <c r="J237" s="41"/>
      <c r="K237" s="41"/>
      <c r="L237" s="45"/>
      <c r="M237" s="236"/>
      <c r="N237" s="237"/>
      <c r="O237" s="92"/>
      <c r="P237" s="92"/>
      <c r="Q237" s="92"/>
      <c r="R237" s="92"/>
      <c r="S237" s="92"/>
      <c r="T237" s="93"/>
      <c r="U237" s="39"/>
      <c r="V237" s="39"/>
      <c r="W237" s="39"/>
      <c r="X237" s="39"/>
      <c r="Y237" s="39"/>
      <c r="Z237" s="39"/>
      <c r="AA237" s="39"/>
      <c r="AB237" s="39"/>
      <c r="AC237" s="39"/>
      <c r="AD237" s="39"/>
      <c r="AE237" s="39"/>
      <c r="AT237" s="18" t="s">
        <v>221</v>
      </c>
      <c r="AU237" s="18" t="s">
        <v>90</v>
      </c>
    </row>
    <row r="238" s="2" customFormat="1">
      <c r="A238" s="39"/>
      <c r="B238" s="40"/>
      <c r="C238" s="41"/>
      <c r="D238" s="250" t="s">
        <v>362</v>
      </c>
      <c r="E238" s="41"/>
      <c r="F238" s="251" t="s">
        <v>4185</v>
      </c>
      <c r="G238" s="41"/>
      <c r="H238" s="41"/>
      <c r="I238" s="235"/>
      <c r="J238" s="41"/>
      <c r="K238" s="41"/>
      <c r="L238" s="45"/>
      <c r="M238" s="236"/>
      <c r="N238" s="237"/>
      <c r="O238" s="92"/>
      <c r="P238" s="92"/>
      <c r="Q238" s="92"/>
      <c r="R238" s="92"/>
      <c r="S238" s="92"/>
      <c r="T238" s="93"/>
      <c r="U238" s="39"/>
      <c r="V238" s="39"/>
      <c r="W238" s="39"/>
      <c r="X238" s="39"/>
      <c r="Y238" s="39"/>
      <c r="Z238" s="39"/>
      <c r="AA238" s="39"/>
      <c r="AB238" s="39"/>
      <c r="AC238" s="39"/>
      <c r="AD238" s="39"/>
      <c r="AE238" s="39"/>
      <c r="AT238" s="18" t="s">
        <v>362</v>
      </c>
      <c r="AU238" s="18" t="s">
        <v>90</v>
      </c>
    </row>
    <row r="239" s="2" customFormat="1" ht="33" customHeight="1">
      <c r="A239" s="39"/>
      <c r="B239" s="40"/>
      <c r="C239" s="220" t="s">
        <v>901</v>
      </c>
      <c r="D239" s="220" t="s">
        <v>216</v>
      </c>
      <c r="E239" s="221" t="s">
        <v>4186</v>
      </c>
      <c r="F239" s="222" t="s">
        <v>4187</v>
      </c>
      <c r="G239" s="223" t="s">
        <v>288</v>
      </c>
      <c r="H239" s="224">
        <v>1</v>
      </c>
      <c r="I239" s="225"/>
      <c r="J239" s="226">
        <f>ROUND(I239*H239,2)</f>
        <v>0</v>
      </c>
      <c r="K239" s="222" t="s">
        <v>359</v>
      </c>
      <c r="L239" s="45"/>
      <c r="M239" s="227" t="s">
        <v>1</v>
      </c>
      <c r="N239" s="228" t="s">
        <v>46</v>
      </c>
      <c r="O239" s="92"/>
      <c r="P239" s="229">
        <f>O239*H239</f>
        <v>0</v>
      </c>
      <c r="Q239" s="229">
        <v>0.0078799999999999999</v>
      </c>
      <c r="R239" s="229">
        <f>Q239*H239</f>
        <v>0.0078799999999999999</v>
      </c>
      <c r="S239" s="229">
        <v>0</v>
      </c>
      <c r="T239" s="230">
        <f>S239*H239</f>
        <v>0</v>
      </c>
      <c r="U239" s="39"/>
      <c r="V239" s="39"/>
      <c r="W239" s="39"/>
      <c r="X239" s="39"/>
      <c r="Y239" s="39"/>
      <c r="Z239" s="39"/>
      <c r="AA239" s="39"/>
      <c r="AB239" s="39"/>
      <c r="AC239" s="39"/>
      <c r="AD239" s="39"/>
      <c r="AE239" s="39"/>
      <c r="AR239" s="231" t="s">
        <v>291</v>
      </c>
      <c r="AT239" s="231" t="s">
        <v>216</v>
      </c>
      <c r="AU239" s="231" t="s">
        <v>90</v>
      </c>
      <c r="AY239" s="18" t="s">
        <v>215</v>
      </c>
      <c r="BE239" s="232">
        <f>IF(N239="základní",J239,0)</f>
        <v>0</v>
      </c>
      <c r="BF239" s="232">
        <f>IF(N239="snížená",J239,0)</f>
        <v>0</v>
      </c>
      <c r="BG239" s="232">
        <f>IF(N239="zákl. přenesená",J239,0)</f>
        <v>0</v>
      </c>
      <c r="BH239" s="232">
        <f>IF(N239="sníž. přenesená",J239,0)</f>
        <v>0</v>
      </c>
      <c r="BI239" s="232">
        <f>IF(N239="nulová",J239,0)</f>
        <v>0</v>
      </c>
      <c r="BJ239" s="18" t="s">
        <v>88</v>
      </c>
      <c r="BK239" s="232">
        <f>ROUND(I239*H239,2)</f>
        <v>0</v>
      </c>
      <c r="BL239" s="18" t="s">
        <v>291</v>
      </c>
      <c r="BM239" s="231" t="s">
        <v>4188</v>
      </c>
    </row>
    <row r="240" s="2" customFormat="1">
      <c r="A240" s="39"/>
      <c r="B240" s="40"/>
      <c r="C240" s="41"/>
      <c r="D240" s="233" t="s">
        <v>221</v>
      </c>
      <c r="E240" s="41"/>
      <c r="F240" s="234" t="s">
        <v>4189</v>
      </c>
      <c r="G240" s="41"/>
      <c r="H240" s="41"/>
      <c r="I240" s="235"/>
      <c r="J240" s="41"/>
      <c r="K240" s="41"/>
      <c r="L240" s="45"/>
      <c r="M240" s="236"/>
      <c r="N240" s="237"/>
      <c r="O240" s="92"/>
      <c r="P240" s="92"/>
      <c r="Q240" s="92"/>
      <c r="R240" s="92"/>
      <c r="S240" s="92"/>
      <c r="T240" s="93"/>
      <c r="U240" s="39"/>
      <c r="V240" s="39"/>
      <c r="W240" s="39"/>
      <c r="X240" s="39"/>
      <c r="Y240" s="39"/>
      <c r="Z240" s="39"/>
      <c r="AA240" s="39"/>
      <c r="AB240" s="39"/>
      <c r="AC240" s="39"/>
      <c r="AD240" s="39"/>
      <c r="AE240" s="39"/>
      <c r="AT240" s="18" t="s">
        <v>221</v>
      </c>
      <c r="AU240" s="18" t="s">
        <v>90</v>
      </c>
    </row>
    <row r="241" s="2" customFormat="1">
      <c r="A241" s="39"/>
      <c r="B241" s="40"/>
      <c r="C241" s="41"/>
      <c r="D241" s="250" t="s">
        <v>362</v>
      </c>
      <c r="E241" s="41"/>
      <c r="F241" s="251" t="s">
        <v>4190</v>
      </c>
      <c r="G241" s="41"/>
      <c r="H241" s="41"/>
      <c r="I241" s="235"/>
      <c r="J241" s="41"/>
      <c r="K241" s="41"/>
      <c r="L241" s="45"/>
      <c r="M241" s="236"/>
      <c r="N241" s="237"/>
      <c r="O241" s="92"/>
      <c r="P241" s="92"/>
      <c r="Q241" s="92"/>
      <c r="R241" s="92"/>
      <c r="S241" s="92"/>
      <c r="T241" s="93"/>
      <c r="U241" s="39"/>
      <c r="V241" s="39"/>
      <c r="W241" s="39"/>
      <c r="X241" s="39"/>
      <c r="Y241" s="39"/>
      <c r="Z241" s="39"/>
      <c r="AA241" s="39"/>
      <c r="AB241" s="39"/>
      <c r="AC241" s="39"/>
      <c r="AD241" s="39"/>
      <c r="AE241" s="39"/>
      <c r="AT241" s="18" t="s">
        <v>362</v>
      </c>
      <c r="AU241" s="18" t="s">
        <v>90</v>
      </c>
    </row>
    <row r="242" s="2" customFormat="1" ht="16.5" customHeight="1">
      <c r="A242" s="39"/>
      <c r="B242" s="40"/>
      <c r="C242" s="220" t="s">
        <v>912</v>
      </c>
      <c r="D242" s="220" t="s">
        <v>216</v>
      </c>
      <c r="E242" s="221" t="s">
        <v>4191</v>
      </c>
      <c r="F242" s="222" t="s">
        <v>4192</v>
      </c>
      <c r="G242" s="223" t="s">
        <v>288</v>
      </c>
      <c r="H242" s="224">
        <v>1</v>
      </c>
      <c r="I242" s="225"/>
      <c r="J242" s="226">
        <f>ROUND(I242*H242,2)</f>
        <v>0</v>
      </c>
      <c r="K242" s="222" t="s">
        <v>1</v>
      </c>
      <c r="L242" s="45"/>
      <c r="M242" s="227" t="s">
        <v>1</v>
      </c>
      <c r="N242" s="228" t="s">
        <v>46</v>
      </c>
      <c r="O242" s="92"/>
      <c r="P242" s="229">
        <f>O242*H242</f>
        <v>0</v>
      </c>
      <c r="Q242" s="229">
        <v>0</v>
      </c>
      <c r="R242" s="229">
        <f>Q242*H242</f>
        <v>0</v>
      </c>
      <c r="S242" s="229">
        <v>0</v>
      </c>
      <c r="T242" s="230">
        <f>S242*H242</f>
        <v>0</v>
      </c>
      <c r="U242" s="39"/>
      <c r="V242" s="39"/>
      <c r="W242" s="39"/>
      <c r="X242" s="39"/>
      <c r="Y242" s="39"/>
      <c r="Z242" s="39"/>
      <c r="AA242" s="39"/>
      <c r="AB242" s="39"/>
      <c r="AC242" s="39"/>
      <c r="AD242" s="39"/>
      <c r="AE242" s="39"/>
      <c r="AR242" s="231" t="s">
        <v>291</v>
      </c>
      <c r="AT242" s="231" t="s">
        <v>216</v>
      </c>
      <c r="AU242" s="231" t="s">
        <v>90</v>
      </c>
      <c r="AY242" s="18" t="s">
        <v>215</v>
      </c>
      <c r="BE242" s="232">
        <f>IF(N242="základní",J242,0)</f>
        <v>0</v>
      </c>
      <c r="BF242" s="232">
        <f>IF(N242="snížená",J242,0)</f>
        <v>0</v>
      </c>
      <c r="BG242" s="232">
        <f>IF(N242="zákl. přenesená",J242,0)</f>
        <v>0</v>
      </c>
      <c r="BH242" s="232">
        <f>IF(N242="sníž. přenesená",J242,0)</f>
        <v>0</v>
      </c>
      <c r="BI242" s="232">
        <f>IF(N242="nulová",J242,0)</f>
        <v>0</v>
      </c>
      <c r="BJ242" s="18" t="s">
        <v>88</v>
      </c>
      <c r="BK242" s="232">
        <f>ROUND(I242*H242,2)</f>
        <v>0</v>
      </c>
      <c r="BL242" s="18" t="s">
        <v>291</v>
      </c>
      <c r="BM242" s="231" t="s">
        <v>4193</v>
      </c>
    </row>
    <row r="243" s="2" customFormat="1">
      <c r="A243" s="39"/>
      <c r="B243" s="40"/>
      <c r="C243" s="41"/>
      <c r="D243" s="233" t="s">
        <v>221</v>
      </c>
      <c r="E243" s="41"/>
      <c r="F243" s="234" t="s">
        <v>4192</v>
      </c>
      <c r="G243" s="41"/>
      <c r="H243" s="41"/>
      <c r="I243" s="235"/>
      <c r="J243" s="41"/>
      <c r="K243" s="41"/>
      <c r="L243" s="45"/>
      <c r="M243" s="236"/>
      <c r="N243" s="237"/>
      <c r="O243" s="92"/>
      <c r="P243" s="92"/>
      <c r="Q243" s="92"/>
      <c r="R243" s="92"/>
      <c r="S243" s="92"/>
      <c r="T243" s="93"/>
      <c r="U243" s="39"/>
      <c r="V243" s="39"/>
      <c r="W243" s="39"/>
      <c r="X243" s="39"/>
      <c r="Y243" s="39"/>
      <c r="Z243" s="39"/>
      <c r="AA243" s="39"/>
      <c r="AB243" s="39"/>
      <c r="AC243" s="39"/>
      <c r="AD243" s="39"/>
      <c r="AE243" s="39"/>
      <c r="AT243" s="18" t="s">
        <v>221</v>
      </c>
      <c r="AU243" s="18" t="s">
        <v>90</v>
      </c>
    </row>
    <row r="244" s="2" customFormat="1" ht="16.5" customHeight="1">
      <c r="A244" s="39"/>
      <c r="B244" s="40"/>
      <c r="C244" s="220" t="s">
        <v>920</v>
      </c>
      <c r="D244" s="220" t="s">
        <v>216</v>
      </c>
      <c r="E244" s="221" t="s">
        <v>4194</v>
      </c>
      <c r="F244" s="222" t="s">
        <v>4195</v>
      </c>
      <c r="G244" s="223" t="s">
        <v>288</v>
      </c>
      <c r="H244" s="224">
        <v>1</v>
      </c>
      <c r="I244" s="225"/>
      <c r="J244" s="226">
        <f>ROUND(I244*H244,2)</f>
        <v>0</v>
      </c>
      <c r="K244" s="222" t="s">
        <v>1</v>
      </c>
      <c r="L244" s="45"/>
      <c r="M244" s="227" t="s">
        <v>1</v>
      </c>
      <c r="N244" s="228" t="s">
        <v>46</v>
      </c>
      <c r="O244" s="92"/>
      <c r="P244" s="229">
        <f>O244*H244</f>
        <v>0</v>
      </c>
      <c r="Q244" s="229">
        <v>0</v>
      </c>
      <c r="R244" s="229">
        <f>Q244*H244</f>
        <v>0</v>
      </c>
      <c r="S244" s="229">
        <v>0</v>
      </c>
      <c r="T244" s="230">
        <f>S244*H244</f>
        <v>0</v>
      </c>
      <c r="U244" s="39"/>
      <c r="V244" s="39"/>
      <c r="W244" s="39"/>
      <c r="X244" s="39"/>
      <c r="Y244" s="39"/>
      <c r="Z244" s="39"/>
      <c r="AA244" s="39"/>
      <c r="AB244" s="39"/>
      <c r="AC244" s="39"/>
      <c r="AD244" s="39"/>
      <c r="AE244" s="39"/>
      <c r="AR244" s="231" t="s">
        <v>291</v>
      </c>
      <c r="AT244" s="231" t="s">
        <v>216</v>
      </c>
      <c r="AU244" s="231" t="s">
        <v>90</v>
      </c>
      <c r="AY244" s="18" t="s">
        <v>215</v>
      </c>
      <c r="BE244" s="232">
        <f>IF(N244="základní",J244,0)</f>
        <v>0</v>
      </c>
      <c r="BF244" s="232">
        <f>IF(N244="snížená",J244,0)</f>
        <v>0</v>
      </c>
      <c r="BG244" s="232">
        <f>IF(N244="zákl. přenesená",J244,0)</f>
        <v>0</v>
      </c>
      <c r="BH244" s="232">
        <f>IF(N244="sníž. přenesená",J244,0)</f>
        <v>0</v>
      </c>
      <c r="BI244" s="232">
        <f>IF(N244="nulová",J244,0)</f>
        <v>0</v>
      </c>
      <c r="BJ244" s="18" t="s">
        <v>88</v>
      </c>
      <c r="BK244" s="232">
        <f>ROUND(I244*H244,2)</f>
        <v>0</v>
      </c>
      <c r="BL244" s="18" t="s">
        <v>291</v>
      </c>
      <c r="BM244" s="231" t="s">
        <v>4196</v>
      </c>
    </row>
    <row r="245" s="2" customFormat="1">
      <c r="A245" s="39"/>
      <c r="B245" s="40"/>
      <c r="C245" s="41"/>
      <c r="D245" s="233" t="s">
        <v>221</v>
      </c>
      <c r="E245" s="41"/>
      <c r="F245" s="234" t="s">
        <v>4197</v>
      </c>
      <c r="G245" s="41"/>
      <c r="H245" s="41"/>
      <c r="I245" s="235"/>
      <c r="J245" s="41"/>
      <c r="K245" s="41"/>
      <c r="L245" s="45"/>
      <c r="M245" s="236"/>
      <c r="N245" s="237"/>
      <c r="O245" s="92"/>
      <c r="P245" s="92"/>
      <c r="Q245" s="92"/>
      <c r="R245" s="92"/>
      <c r="S245" s="92"/>
      <c r="T245" s="93"/>
      <c r="U245" s="39"/>
      <c r="V245" s="39"/>
      <c r="W245" s="39"/>
      <c r="X245" s="39"/>
      <c r="Y245" s="39"/>
      <c r="Z245" s="39"/>
      <c r="AA245" s="39"/>
      <c r="AB245" s="39"/>
      <c r="AC245" s="39"/>
      <c r="AD245" s="39"/>
      <c r="AE245" s="39"/>
      <c r="AT245" s="18" t="s">
        <v>221</v>
      </c>
      <c r="AU245" s="18" t="s">
        <v>90</v>
      </c>
    </row>
    <row r="246" s="2" customFormat="1" ht="37.8" customHeight="1">
      <c r="A246" s="39"/>
      <c r="B246" s="40"/>
      <c r="C246" s="220" t="s">
        <v>925</v>
      </c>
      <c r="D246" s="220" t="s">
        <v>216</v>
      </c>
      <c r="E246" s="221" t="s">
        <v>4198</v>
      </c>
      <c r="F246" s="222" t="s">
        <v>4199</v>
      </c>
      <c r="G246" s="223" t="s">
        <v>716</v>
      </c>
      <c r="H246" s="224">
        <v>1</v>
      </c>
      <c r="I246" s="225"/>
      <c r="J246" s="226">
        <f>ROUND(I246*H246,2)</f>
        <v>0</v>
      </c>
      <c r="K246" s="222" t="s">
        <v>1</v>
      </c>
      <c r="L246" s="45"/>
      <c r="M246" s="227" t="s">
        <v>1</v>
      </c>
      <c r="N246" s="228" t="s">
        <v>46</v>
      </c>
      <c r="O246" s="92"/>
      <c r="P246" s="229">
        <f>O246*H246</f>
        <v>0</v>
      </c>
      <c r="Q246" s="229">
        <v>0</v>
      </c>
      <c r="R246" s="229">
        <f>Q246*H246</f>
        <v>0</v>
      </c>
      <c r="S246" s="229">
        <v>0</v>
      </c>
      <c r="T246" s="230">
        <f>S246*H246</f>
        <v>0</v>
      </c>
      <c r="U246" s="39"/>
      <c r="V246" s="39"/>
      <c r="W246" s="39"/>
      <c r="X246" s="39"/>
      <c r="Y246" s="39"/>
      <c r="Z246" s="39"/>
      <c r="AA246" s="39"/>
      <c r="AB246" s="39"/>
      <c r="AC246" s="39"/>
      <c r="AD246" s="39"/>
      <c r="AE246" s="39"/>
      <c r="AR246" s="231" t="s">
        <v>291</v>
      </c>
      <c r="AT246" s="231" t="s">
        <v>216</v>
      </c>
      <c r="AU246" s="231" t="s">
        <v>90</v>
      </c>
      <c r="AY246" s="18" t="s">
        <v>215</v>
      </c>
      <c r="BE246" s="232">
        <f>IF(N246="základní",J246,0)</f>
        <v>0</v>
      </c>
      <c r="BF246" s="232">
        <f>IF(N246="snížená",J246,0)</f>
        <v>0</v>
      </c>
      <c r="BG246" s="232">
        <f>IF(N246="zákl. přenesená",J246,0)</f>
        <v>0</v>
      </c>
      <c r="BH246" s="232">
        <f>IF(N246="sníž. přenesená",J246,0)</f>
        <v>0</v>
      </c>
      <c r="BI246" s="232">
        <f>IF(N246="nulová",J246,0)</f>
        <v>0</v>
      </c>
      <c r="BJ246" s="18" t="s">
        <v>88</v>
      </c>
      <c r="BK246" s="232">
        <f>ROUND(I246*H246,2)</f>
        <v>0</v>
      </c>
      <c r="BL246" s="18" t="s">
        <v>291</v>
      </c>
      <c r="BM246" s="231" t="s">
        <v>4200</v>
      </c>
    </row>
    <row r="247" s="2" customFormat="1">
      <c r="A247" s="39"/>
      <c r="B247" s="40"/>
      <c r="C247" s="41"/>
      <c r="D247" s="233" t="s">
        <v>221</v>
      </c>
      <c r="E247" s="41"/>
      <c r="F247" s="234" t="s">
        <v>4199</v>
      </c>
      <c r="G247" s="41"/>
      <c r="H247" s="41"/>
      <c r="I247" s="235"/>
      <c r="J247" s="41"/>
      <c r="K247" s="41"/>
      <c r="L247" s="45"/>
      <c r="M247" s="236"/>
      <c r="N247" s="237"/>
      <c r="O247" s="92"/>
      <c r="P247" s="92"/>
      <c r="Q247" s="92"/>
      <c r="R247" s="92"/>
      <c r="S247" s="92"/>
      <c r="T247" s="93"/>
      <c r="U247" s="39"/>
      <c r="V247" s="39"/>
      <c r="W247" s="39"/>
      <c r="X247" s="39"/>
      <c r="Y247" s="39"/>
      <c r="Z247" s="39"/>
      <c r="AA247" s="39"/>
      <c r="AB247" s="39"/>
      <c r="AC247" s="39"/>
      <c r="AD247" s="39"/>
      <c r="AE247" s="39"/>
      <c r="AT247" s="18" t="s">
        <v>221</v>
      </c>
      <c r="AU247" s="18" t="s">
        <v>90</v>
      </c>
    </row>
    <row r="248" s="2" customFormat="1" ht="24.15" customHeight="1">
      <c r="A248" s="39"/>
      <c r="B248" s="40"/>
      <c r="C248" s="295" t="s">
        <v>934</v>
      </c>
      <c r="D248" s="295" t="s">
        <v>539</v>
      </c>
      <c r="E248" s="296" t="s">
        <v>4201</v>
      </c>
      <c r="F248" s="297" t="s">
        <v>4202</v>
      </c>
      <c r="G248" s="298" t="s">
        <v>716</v>
      </c>
      <c r="H248" s="299">
        <v>1</v>
      </c>
      <c r="I248" s="300"/>
      <c r="J248" s="301">
        <f>ROUND(I248*H248,2)</f>
        <v>0</v>
      </c>
      <c r="K248" s="297" t="s">
        <v>1</v>
      </c>
      <c r="L248" s="302"/>
      <c r="M248" s="303" t="s">
        <v>1</v>
      </c>
      <c r="N248" s="304" t="s">
        <v>46</v>
      </c>
      <c r="O248" s="92"/>
      <c r="P248" s="229">
        <f>O248*H248</f>
        <v>0</v>
      </c>
      <c r="Q248" s="229">
        <v>0.0033</v>
      </c>
      <c r="R248" s="229">
        <f>Q248*H248</f>
        <v>0.0033</v>
      </c>
      <c r="S248" s="229">
        <v>0</v>
      </c>
      <c r="T248" s="230">
        <f>S248*H248</f>
        <v>0</v>
      </c>
      <c r="U248" s="39"/>
      <c r="V248" s="39"/>
      <c r="W248" s="39"/>
      <c r="X248" s="39"/>
      <c r="Y248" s="39"/>
      <c r="Z248" s="39"/>
      <c r="AA248" s="39"/>
      <c r="AB248" s="39"/>
      <c r="AC248" s="39"/>
      <c r="AD248" s="39"/>
      <c r="AE248" s="39"/>
      <c r="AR248" s="231" t="s">
        <v>676</v>
      </c>
      <c r="AT248" s="231" t="s">
        <v>539</v>
      </c>
      <c r="AU248" s="231" t="s">
        <v>90</v>
      </c>
      <c r="AY248" s="18" t="s">
        <v>215</v>
      </c>
      <c r="BE248" s="232">
        <f>IF(N248="základní",J248,0)</f>
        <v>0</v>
      </c>
      <c r="BF248" s="232">
        <f>IF(N248="snížená",J248,0)</f>
        <v>0</v>
      </c>
      <c r="BG248" s="232">
        <f>IF(N248="zákl. přenesená",J248,0)</f>
        <v>0</v>
      </c>
      <c r="BH248" s="232">
        <f>IF(N248="sníž. přenesená",J248,0)</f>
        <v>0</v>
      </c>
      <c r="BI248" s="232">
        <f>IF(N248="nulová",J248,0)</f>
        <v>0</v>
      </c>
      <c r="BJ248" s="18" t="s">
        <v>88</v>
      </c>
      <c r="BK248" s="232">
        <f>ROUND(I248*H248,2)</f>
        <v>0</v>
      </c>
      <c r="BL248" s="18" t="s">
        <v>291</v>
      </c>
      <c r="BM248" s="231" t="s">
        <v>4203</v>
      </c>
    </row>
    <row r="249" s="2" customFormat="1">
      <c r="A249" s="39"/>
      <c r="B249" s="40"/>
      <c r="C249" s="41"/>
      <c r="D249" s="233" t="s">
        <v>221</v>
      </c>
      <c r="E249" s="41"/>
      <c r="F249" s="234" t="s">
        <v>4204</v>
      </c>
      <c r="G249" s="41"/>
      <c r="H249" s="41"/>
      <c r="I249" s="235"/>
      <c r="J249" s="41"/>
      <c r="K249" s="41"/>
      <c r="L249" s="45"/>
      <c r="M249" s="236"/>
      <c r="N249" s="237"/>
      <c r="O249" s="92"/>
      <c r="P249" s="92"/>
      <c r="Q249" s="92"/>
      <c r="R249" s="92"/>
      <c r="S249" s="92"/>
      <c r="T249" s="93"/>
      <c r="U249" s="39"/>
      <c r="V249" s="39"/>
      <c r="W249" s="39"/>
      <c r="X249" s="39"/>
      <c r="Y249" s="39"/>
      <c r="Z249" s="39"/>
      <c r="AA249" s="39"/>
      <c r="AB249" s="39"/>
      <c r="AC249" s="39"/>
      <c r="AD249" s="39"/>
      <c r="AE249" s="39"/>
      <c r="AT249" s="18" t="s">
        <v>221</v>
      </c>
      <c r="AU249" s="18" t="s">
        <v>90</v>
      </c>
    </row>
    <row r="250" s="2" customFormat="1" ht="21.75" customHeight="1">
      <c r="A250" s="39"/>
      <c r="B250" s="40"/>
      <c r="C250" s="295" t="s">
        <v>939</v>
      </c>
      <c r="D250" s="295" t="s">
        <v>539</v>
      </c>
      <c r="E250" s="296" t="s">
        <v>4205</v>
      </c>
      <c r="F250" s="297" t="s">
        <v>4206</v>
      </c>
      <c r="G250" s="298" t="s">
        <v>716</v>
      </c>
      <c r="H250" s="299">
        <v>1</v>
      </c>
      <c r="I250" s="300"/>
      <c r="J250" s="301">
        <f>ROUND(I250*H250,2)</f>
        <v>0</v>
      </c>
      <c r="K250" s="297" t="s">
        <v>1</v>
      </c>
      <c r="L250" s="302"/>
      <c r="M250" s="303" t="s">
        <v>1</v>
      </c>
      <c r="N250" s="304" t="s">
        <v>46</v>
      </c>
      <c r="O250" s="92"/>
      <c r="P250" s="229">
        <f>O250*H250</f>
        <v>0</v>
      </c>
      <c r="Q250" s="229">
        <v>0.0033999999999999998</v>
      </c>
      <c r="R250" s="229">
        <f>Q250*H250</f>
        <v>0.0033999999999999998</v>
      </c>
      <c r="S250" s="229">
        <v>0</v>
      </c>
      <c r="T250" s="230">
        <f>S250*H250</f>
        <v>0</v>
      </c>
      <c r="U250" s="39"/>
      <c r="V250" s="39"/>
      <c r="W250" s="39"/>
      <c r="X250" s="39"/>
      <c r="Y250" s="39"/>
      <c r="Z250" s="39"/>
      <c r="AA250" s="39"/>
      <c r="AB250" s="39"/>
      <c r="AC250" s="39"/>
      <c r="AD250" s="39"/>
      <c r="AE250" s="39"/>
      <c r="AR250" s="231" t="s">
        <v>676</v>
      </c>
      <c r="AT250" s="231" t="s">
        <v>539</v>
      </c>
      <c r="AU250" s="231" t="s">
        <v>90</v>
      </c>
      <c r="AY250" s="18" t="s">
        <v>215</v>
      </c>
      <c r="BE250" s="232">
        <f>IF(N250="základní",J250,0)</f>
        <v>0</v>
      </c>
      <c r="BF250" s="232">
        <f>IF(N250="snížená",J250,0)</f>
        <v>0</v>
      </c>
      <c r="BG250" s="232">
        <f>IF(N250="zákl. přenesená",J250,0)</f>
        <v>0</v>
      </c>
      <c r="BH250" s="232">
        <f>IF(N250="sníž. přenesená",J250,0)</f>
        <v>0</v>
      </c>
      <c r="BI250" s="232">
        <f>IF(N250="nulová",J250,0)</f>
        <v>0</v>
      </c>
      <c r="BJ250" s="18" t="s">
        <v>88</v>
      </c>
      <c r="BK250" s="232">
        <f>ROUND(I250*H250,2)</f>
        <v>0</v>
      </c>
      <c r="BL250" s="18" t="s">
        <v>291</v>
      </c>
      <c r="BM250" s="231" t="s">
        <v>4207</v>
      </c>
    </row>
    <row r="251" s="2" customFormat="1">
      <c r="A251" s="39"/>
      <c r="B251" s="40"/>
      <c r="C251" s="41"/>
      <c r="D251" s="233" t="s">
        <v>221</v>
      </c>
      <c r="E251" s="41"/>
      <c r="F251" s="234" t="s">
        <v>4208</v>
      </c>
      <c r="G251" s="41"/>
      <c r="H251" s="41"/>
      <c r="I251" s="235"/>
      <c r="J251" s="41"/>
      <c r="K251" s="41"/>
      <c r="L251" s="45"/>
      <c r="M251" s="236"/>
      <c r="N251" s="237"/>
      <c r="O251" s="92"/>
      <c r="P251" s="92"/>
      <c r="Q251" s="92"/>
      <c r="R251" s="92"/>
      <c r="S251" s="92"/>
      <c r="T251" s="93"/>
      <c r="U251" s="39"/>
      <c r="V251" s="39"/>
      <c r="W251" s="39"/>
      <c r="X251" s="39"/>
      <c r="Y251" s="39"/>
      <c r="Z251" s="39"/>
      <c r="AA251" s="39"/>
      <c r="AB251" s="39"/>
      <c r="AC251" s="39"/>
      <c r="AD251" s="39"/>
      <c r="AE251" s="39"/>
      <c r="AT251" s="18" t="s">
        <v>221</v>
      </c>
      <c r="AU251" s="18" t="s">
        <v>90</v>
      </c>
    </row>
    <row r="252" s="2" customFormat="1" ht="21.75" customHeight="1">
      <c r="A252" s="39"/>
      <c r="B252" s="40"/>
      <c r="C252" s="220" t="s">
        <v>944</v>
      </c>
      <c r="D252" s="220" t="s">
        <v>216</v>
      </c>
      <c r="E252" s="221" t="s">
        <v>4209</v>
      </c>
      <c r="F252" s="222" t="s">
        <v>4210</v>
      </c>
      <c r="G252" s="223" t="s">
        <v>583</v>
      </c>
      <c r="H252" s="224">
        <v>0.75800000000000001</v>
      </c>
      <c r="I252" s="225"/>
      <c r="J252" s="226">
        <f>ROUND(I252*H252,2)</f>
        <v>0</v>
      </c>
      <c r="K252" s="222" t="s">
        <v>359</v>
      </c>
      <c r="L252" s="45"/>
      <c r="M252" s="227" t="s">
        <v>1</v>
      </c>
      <c r="N252" s="228" t="s">
        <v>46</v>
      </c>
      <c r="O252" s="92"/>
      <c r="P252" s="229">
        <f>O252*H252</f>
        <v>0</v>
      </c>
      <c r="Q252" s="229">
        <v>0</v>
      </c>
      <c r="R252" s="229">
        <f>Q252*H252</f>
        <v>0</v>
      </c>
      <c r="S252" s="229">
        <v>0</v>
      </c>
      <c r="T252" s="230">
        <f>S252*H252</f>
        <v>0</v>
      </c>
      <c r="U252" s="39"/>
      <c r="V252" s="39"/>
      <c r="W252" s="39"/>
      <c r="X252" s="39"/>
      <c r="Y252" s="39"/>
      <c r="Z252" s="39"/>
      <c r="AA252" s="39"/>
      <c r="AB252" s="39"/>
      <c r="AC252" s="39"/>
      <c r="AD252" s="39"/>
      <c r="AE252" s="39"/>
      <c r="AR252" s="231" t="s">
        <v>291</v>
      </c>
      <c r="AT252" s="231" t="s">
        <v>216</v>
      </c>
      <c r="AU252" s="231" t="s">
        <v>90</v>
      </c>
      <c r="AY252" s="18" t="s">
        <v>215</v>
      </c>
      <c r="BE252" s="232">
        <f>IF(N252="základní",J252,0)</f>
        <v>0</v>
      </c>
      <c r="BF252" s="232">
        <f>IF(N252="snížená",J252,0)</f>
        <v>0</v>
      </c>
      <c r="BG252" s="232">
        <f>IF(N252="zákl. přenesená",J252,0)</f>
        <v>0</v>
      </c>
      <c r="BH252" s="232">
        <f>IF(N252="sníž. přenesená",J252,0)</f>
        <v>0</v>
      </c>
      <c r="BI252" s="232">
        <f>IF(N252="nulová",J252,0)</f>
        <v>0</v>
      </c>
      <c r="BJ252" s="18" t="s">
        <v>88</v>
      </c>
      <c r="BK252" s="232">
        <f>ROUND(I252*H252,2)</f>
        <v>0</v>
      </c>
      <c r="BL252" s="18" t="s">
        <v>291</v>
      </c>
      <c r="BM252" s="231" t="s">
        <v>4211</v>
      </c>
    </row>
    <row r="253" s="2" customFormat="1">
      <c r="A253" s="39"/>
      <c r="B253" s="40"/>
      <c r="C253" s="41"/>
      <c r="D253" s="233" t="s">
        <v>221</v>
      </c>
      <c r="E253" s="41"/>
      <c r="F253" s="234" t="s">
        <v>4212</v>
      </c>
      <c r="G253" s="41"/>
      <c r="H253" s="41"/>
      <c r="I253" s="235"/>
      <c r="J253" s="41"/>
      <c r="K253" s="41"/>
      <c r="L253" s="45"/>
      <c r="M253" s="236"/>
      <c r="N253" s="237"/>
      <c r="O253" s="92"/>
      <c r="P253" s="92"/>
      <c r="Q253" s="92"/>
      <c r="R253" s="92"/>
      <c r="S253" s="92"/>
      <c r="T253" s="93"/>
      <c r="U253" s="39"/>
      <c r="V253" s="39"/>
      <c r="W253" s="39"/>
      <c r="X253" s="39"/>
      <c r="Y253" s="39"/>
      <c r="Z253" s="39"/>
      <c r="AA253" s="39"/>
      <c r="AB253" s="39"/>
      <c r="AC253" s="39"/>
      <c r="AD253" s="39"/>
      <c r="AE253" s="39"/>
      <c r="AT253" s="18" t="s">
        <v>221</v>
      </c>
      <c r="AU253" s="18" t="s">
        <v>90</v>
      </c>
    </row>
    <row r="254" s="2" customFormat="1">
      <c r="A254" s="39"/>
      <c r="B254" s="40"/>
      <c r="C254" s="41"/>
      <c r="D254" s="250" t="s">
        <v>362</v>
      </c>
      <c r="E254" s="41"/>
      <c r="F254" s="251" t="s">
        <v>4213</v>
      </c>
      <c r="G254" s="41"/>
      <c r="H254" s="41"/>
      <c r="I254" s="235"/>
      <c r="J254" s="41"/>
      <c r="K254" s="41"/>
      <c r="L254" s="45"/>
      <c r="M254" s="236"/>
      <c r="N254" s="237"/>
      <c r="O254" s="92"/>
      <c r="P254" s="92"/>
      <c r="Q254" s="92"/>
      <c r="R254" s="92"/>
      <c r="S254" s="92"/>
      <c r="T254" s="93"/>
      <c r="U254" s="39"/>
      <c r="V254" s="39"/>
      <c r="W254" s="39"/>
      <c r="X254" s="39"/>
      <c r="Y254" s="39"/>
      <c r="Z254" s="39"/>
      <c r="AA254" s="39"/>
      <c r="AB254" s="39"/>
      <c r="AC254" s="39"/>
      <c r="AD254" s="39"/>
      <c r="AE254" s="39"/>
      <c r="AT254" s="18" t="s">
        <v>362</v>
      </c>
      <c r="AU254" s="18" t="s">
        <v>90</v>
      </c>
    </row>
    <row r="255" s="11" customFormat="1" ht="22.8" customHeight="1">
      <c r="A255" s="11"/>
      <c r="B255" s="206"/>
      <c r="C255" s="207"/>
      <c r="D255" s="208" t="s">
        <v>80</v>
      </c>
      <c r="E255" s="248" t="s">
        <v>4214</v>
      </c>
      <c r="F255" s="248" t="s">
        <v>4215</v>
      </c>
      <c r="G255" s="207"/>
      <c r="H255" s="207"/>
      <c r="I255" s="210"/>
      <c r="J255" s="249">
        <f>BK255</f>
        <v>0</v>
      </c>
      <c r="K255" s="207"/>
      <c r="L255" s="212"/>
      <c r="M255" s="213"/>
      <c r="N255" s="214"/>
      <c r="O255" s="214"/>
      <c r="P255" s="215">
        <f>SUM(P256:P305)</f>
        <v>0</v>
      </c>
      <c r="Q255" s="214"/>
      <c r="R255" s="215">
        <f>SUM(R256:R305)</f>
        <v>0.39784000000000003</v>
      </c>
      <c r="S255" s="214"/>
      <c r="T255" s="216">
        <f>SUM(T256:T305)</f>
        <v>0</v>
      </c>
      <c r="U255" s="11"/>
      <c r="V255" s="11"/>
      <c r="W255" s="11"/>
      <c r="X255" s="11"/>
      <c r="Y255" s="11"/>
      <c r="Z255" s="11"/>
      <c r="AA255" s="11"/>
      <c r="AB255" s="11"/>
      <c r="AC255" s="11"/>
      <c r="AD255" s="11"/>
      <c r="AE255" s="11"/>
      <c r="AR255" s="217" t="s">
        <v>90</v>
      </c>
      <c r="AT255" s="218" t="s">
        <v>80</v>
      </c>
      <c r="AU255" s="218" t="s">
        <v>88</v>
      </c>
      <c r="AY255" s="217" t="s">
        <v>215</v>
      </c>
      <c r="BK255" s="219">
        <f>SUM(BK256:BK305)</f>
        <v>0</v>
      </c>
    </row>
    <row r="256" s="2" customFormat="1" ht="24.15" customHeight="1">
      <c r="A256" s="39"/>
      <c r="B256" s="40"/>
      <c r="C256" s="220" t="s">
        <v>952</v>
      </c>
      <c r="D256" s="220" t="s">
        <v>216</v>
      </c>
      <c r="E256" s="221" t="s">
        <v>4216</v>
      </c>
      <c r="F256" s="222" t="s">
        <v>4217</v>
      </c>
      <c r="G256" s="223" t="s">
        <v>797</v>
      </c>
      <c r="H256" s="224">
        <v>70</v>
      </c>
      <c r="I256" s="225"/>
      <c r="J256" s="226">
        <f>ROUND(I256*H256,2)</f>
        <v>0</v>
      </c>
      <c r="K256" s="222" t="s">
        <v>359</v>
      </c>
      <c r="L256" s="45"/>
      <c r="M256" s="227" t="s">
        <v>1</v>
      </c>
      <c r="N256" s="228" t="s">
        <v>46</v>
      </c>
      <c r="O256" s="92"/>
      <c r="P256" s="229">
        <f>O256*H256</f>
        <v>0</v>
      </c>
      <c r="Q256" s="229">
        <v>0.00046000000000000001</v>
      </c>
      <c r="R256" s="229">
        <f>Q256*H256</f>
        <v>0.032199999999999999</v>
      </c>
      <c r="S256" s="229">
        <v>0</v>
      </c>
      <c r="T256" s="230">
        <f>S256*H256</f>
        <v>0</v>
      </c>
      <c r="U256" s="39"/>
      <c r="V256" s="39"/>
      <c r="W256" s="39"/>
      <c r="X256" s="39"/>
      <c r="Y256" s="39"/>
      <c r="Z256" s="39"/>
      <c r="AA256" s="39"/>
      <c r="AB256" s="39"/>
      <c r="AC256" s="39"/>
      <c r="AD256" s="39"/>
      <c r="AE256" s="39"/>
      <c r="AR256" s="231" t="s">
        <v>291</v>
      </c>
      <c r="AT256" s="231" t="s">
        <v>216</v>
      </c>
      <c r="AU256" s="231" t="s">
        <v>90</v>
      </c>
      <c r="AY256" s="18" t="s">
        <v>215</v>
      </c>
      <c r="BE256" s="232">
        <f>IF(N256="základní",J256,0)</f>
        <v>0</v>
      </c>
      <c r="BF256" s="232">
        <f>IF(N256="snížená",J256,0)</f>
        <v>0</v>
      </c>
      <c r="BG256" s="232">
        <f>IF(N256="zákl. přenesená",J256,0)</f>
        <v>0</v>
      </c>
      <c r="BH256" s="232">
        <f>IF(N256="sníž. přenesená",J256,0)</f>
        <v>0</v>
      </c>
      <c r="BI256" s="232">
        <f>IF(N256="nulová",J256,0)</f>
        <v>0</v>
      </c>
      <c r="BJ256" s="18" t="s">
        <v>88</v>
      </c>
      <c r="BK256" s="232">
        <f>ROUND(I256*H256,2)</f>
        <v>0</v>
      </c>
      <c r="BL256" s="18" t="s">
        <v>291</v>
      </c>
      <c r="BM256" s="231" t="s">
        <v>4218</v>
      </c>
    </row>
    <row r="257" s="2" customFormat="1">
      <c r="A257" s="39"/>
      <c r="B257" s="40"/>
      <c r="C257" s="41"/>
      <c r="D257" s="233" t="s">
        <v>221</v>
      </c>
      <c r="E257" s="41"/>
      <c r="F257" s="234" t="s">
        <v>4219</v>
      </c>
      <c r="G257" s="41"/>
      <c r="H257" s="41"/>
      <c r="I257" s="235"/>
      <c r="J257" s="41"/>
      <c r="K257" s="41"/>
      <c r="L257" s="45"/>
      <c r="M257" s="236"/>
      <c r="N257" s="237"/>
      <c r="O257" s="92"/>
      <c r="P257" s="92"/>
      <c r="Q257" s="92"/>
      <c r="R257" s="92"/>
      <c r="S257" s="92"/>
      <c r="T257" s="93"/>
      <c r="U257" s="39"/>
      <c r="V257" s="39"/>
      <c r="W257" s="39"/>
      <c r="X257" s="39"/>
      <c r="Y257" s="39"/>
      <c r="Z257" s="39"/>
      <c r="AA257" s="39"/>
      <c r="AB257" s="39"/>
      <c r="AC257" s="39"/>
      <c r="AD257" s="39"/>
      <c r="AE257" s="39"/>
      <c r="AT257" s="18" t="s">
        <v>221</v>
      </c>
      <c r="AU257" s="18" t="s">
        <v>90</v>
      </c>
    </row>
    <row r="258" s="2" customFormat="1">
      <c r="A258" s="39"/>
      <c r="B258" s="40"/>
      <c r="C258" s="41"/>
      <c r="D258" s="250" t="s">
        <v>362</v>
      </c>
      <c r="E258" s="41"/>
      <c r="F258" s="251" t="s">
        <v>4220</v>
      </c>
      <c r="G258" s="41"/>
      <c r="H258" s="41"/>
      <c r="I258" s="235"/>
      <c r="J258" s="41"/>
      <c r="K258" s="41"/>
      <c r="L258" s="45"/>
      <c r="M258" s="236"/>
      <c r="N258" s="237"/>
      <c r="O258" s="92"/>
      <c r="P258" s="92"/>
      <c r="Q258" s="92"/>
      <c r="R258" s="92"/>
      <c r="S258" s="92"/>
      <c r="T258" s="93"/>
      <c r="U258" s="39"/>
      <c r="V258" s="39"/>
      <c r="W258" s="39"/>
      <c r="X258" s="39"/>
      <c r="Y258" s="39"/>
      <c r="Z258" s="39"/>
      <c r="AA258" s="39"/>
      <c r="AB258" s="39"/>
      <c r="AC258" s="39"/>
      <c r="AD258" s="39"/>
      <c r="AE258" s="39"/>
      <c r="AT258" s="18" t="s">
        <v>362</v>
      </c>
      <c r="AU258" s="18" t="s">
        <v>90</v>
      </c>
    </row>
    <row r="259" s="14" customFormat="1">
      <c r="A259" s="14"/>
      <c r="B259" s="262"/>
      <c r="C259" s="263"/>
      <c r="D259" s="233" t="s">
        <v>364</v>
      </c>
      <c r="E259" s="264" t="s">
        <v>1</v>
      </c>
      <c r="F259" s="265" t="s">
        <v>4221</v>
      </c>
      <c r="G259" s="263"/>
      <c r="H259" s="266">
        <v>70</v>
      </c>
      <c r="I259" s="267"/>
      <c r="J259" s="263"/>
      <c r="K259" s="263"/>
      <c r="L259" s="268"/>
      <c r="M259" s="269"/>
      <c r="N259" s="270"/>
      <c r="O259" s="270"/>
      <c r="P259" s="270"/>
      <c r="Q259" s="270"/>
      <c r="R259" s="270"/>
      <c r="S259" s="270"/>
      <c r="T259" s="271"/>
      <c r="U259" s="14"/>
      <c r="V259" s="14"/>
      <c r="W259" s="14"/>
      <c r="X259" s="14"/>
      <c r="Y259" s="14"/>
      <c r="Z259" s="14"/>
      <c r="AA259" s="14"/>
      <c r="AB259" s="14"/>
      <c r="AC259" s="14"/>
      <c r="AD259" s="14"/>
      <c r="AE259" s="14"/>
      <c r="AT259" s="272" t="s">
        <v>364</v>
      </c>
      <c r="AU259" s="272" t="s">
        <v>90</v>
      </c>
      <c r="AV259" s="14" t="s">
        <v>90</v>
      </c>
      <c r="AW259" s="14" t="s">
        <v>36</v>
      </c>
      <c r="AX259" s="14" t="s">
        <v>88</v>
      </c>
      <c r="AY259" s="272" t="s">
        <v>215</v>
      </c>
    </row>
    <row r="260" s="2" customFormat="1" ht="24.15" customHeight="1">
      <c r="A260" s="39"/>
      <c r="B260" s="40"/>
      <c r="C260" s="220" t="s">
        <v>959</v>
      </c>
      <c r="D260" s="220" t="s">
        <v>216</v>
      </c>
      <c r="E260" s="221" t="s">
        <v>4222</v>
      </c>
      <c r="F260" s="222" t="s">
        <v>4223</v>
      </c>
      <c r="G260" s="223" t="s">
        <v>797</v>
      </c>
      <c r="H260" s="224">
        <v>48</v>
      </c>
      <c r="I260" s="225"/>
      <c r="J260" s="226">
        <f>ROUND(I260*H260,2)</f>
        <v>0</v>
      </c>
      <c r="K260" s="222" t="s">
        <v>359</v>
      </c>
      <c r="L260" s="45"/>
      <c r="M260" s="227" t="s">
        <v>1</v>
      </c>
      <c r="N260" s="228" t="s">
        <v>46</v>
      </c>
      <c r="O260" s="92"/>
      <c r="P260" s="229">
        <f>O260*H260</f>
        <v>0</v>
      </c>
      <c r="Q260" s="229">
        <v>0.00055000000000000003</v>
      </c>
      <c r="R260" s="229">
        <f>Q260*H260</f>
        <v>0.0264</v>
      </c>
      <c r="S260" s="229">
        <v>0</v>
      </c>
      <c r="T260" s="230">
        <f>S260*H260</f>
        <v>0</v>
      </c>
      <c r="U260" s="39"/>
      <c r="V260" s="39"/>
      <c r="W260" s="39"/>
      <c r="X260" s="39"/>
      <c r="Y260" s="39"/>
      <c r="Z260" s="39"/>
      <c r="AA260" s="39"/>
      <c r="AB260" s="39"/>
      <c r="AC260" s="39"/>
      <c r="AD260" s="39"/>
      <c r="AE260" s="39"/>
      <c r="AR260" s="231" t="s">
        <v>291</v>
      </c>
      <c r="AT260" s="231" t="s">
        <v>216</v>
      </c>
      <c r="AU260" s="231" t="s">
        <v>90</v>
      </c>
      <c r="AY260" s="18" t="s">
        <v>215</v>
      </c>
      <c r="BE260" s="232">
        <f>IF(N260="základní",J260,0)</f>
        <v>0</v>
      </c>
      <c r="BF260" s="232">
        <f>IF(N260="snížená",J260,0)</f>
        <v>0</v>
      </c>
      <c r="BG260" s="232">
        <f>IF(N260="zákl. přenesená",J260,0)</f>
        <v>0</v>
      </c>
      <c r="BH260" s="232">
        <f>IF(N260="sníž. přenesená",J260,0)</f>
        <v>0</v>
      </c>
      <c r="BI260" s="232">
        <f>IF(N260="nulová",J260,0)</f>
        <v>0</v>
      </c>
      <c r="BJ260" s="18" t="s">
        <v>88</v>
      </c>
      <c r="BK260" s="232">
        <f>ROUND(I260*H260,2)</f>
        <v>0</v>
      </c>
      <c r="BL260" s="18" t="s">
        <v>291</v>
      </c>
      <c r="BM260" s="231" t="s">
        <v>4224</v>
      </c>
    </row>
    <row r="261" s="2" customFormat="1">
      <c r="A261" s="39"/>
      <c r="B261" s="40"/>
      <c r="C261" s="41"/>
      <c r="D261" s="233" t="s">
        <v>221</v>
      </c>
      <c r="E261" s="41"/>
      <c r="F261" s="234" t="s">
        <v>4225</v>
      </c>
      <c r="G261" s="41"/>
      <c r="H261" s="41"/>
      <c r="I261" s="235"/>
      <c r="J261" s="41"/>
      <c r="K261" s="41"/>
      <c r="L261" s="45"/>
      <c r="M261" s="236"/>
      <c r="N261" s="237"/>
      <c r="O261" s="92"/>
      <c r="P261" s="92"/>
      <c r="Q261" s="92"/>
      <c r="R261" s="92"/>
      <c r="S261" s="92"/>
      <c r="T261" s="93"/>
      <c r="U261" s="39"/>
      <c r="V261" s="39"/>
      <c r="W261" s="39"/>
      <c r="X261" s="39"/>
      <c r="Y261" s="39"/>
      <c r="Z261" s="39"/>
      <c r="AA261" s="39"/>
      <c r="AB261" s="39"/>
      <c r="AC261" s="39"/>
      <c r="AD261" s="39"/>
      <c r="AE261" s="39"/>
      <c r="AT261" s="18" t="s">
        <v>221</v>
      </c>
      <c r="AU261" s="18" t="s">
        <v>90</v>
      </c>
    </row>
    <row r="262" s="2" customFormat="1">
      <c r="A262" s="39"/>
      <c r="B262" s="40"/>
      <c r="C262" s="41"/>
      <c r="D262" s="250" t="s">
        <v>362</v>
      </c>
      <c r="E262" s="41"/>
      <c r="F262" s="251" t="s">
        <v>4226</v>
      </c>
      <c r="G262" s="41"/>
      <c r="H262" s="41"/>
      <c r="I262" s="235"/>
      <c r="J262" s="41"/>
      <c r="K262" s="41"/>
      <c r="L262" s="45"/>
      <c r="M262" s="236"/>
      <c r="N262" s="237"/>
      <c r="O262" s="92"/>
      <c r="P262" s="92"/>
      <c r="Q262" s="92"/>
      <c r="R262" s="92"/>
      <c r="S262" s="92"/>
      <c r="T262" s="93"/>
      <c r="U262" s="39"/>
      <c r="V262" s="39"/>
      <c r="W262" s="39"/>
      <c r="X262" s="39"/>
      <c r="Y262" s="39"/>
      <c r="Z262" s="39"/>
      <c r="AA262" s="39"/>
      <c r="AB262" s="39"/>
      <c r="AC262" s="39"/>
      <c r="AD262" s="39"/>
      <c r="AE262" s="39"/>
      <c r="AT262" s="18" t="s">
        <v>362</v>
      </c>
      <c r="AU262" s="18" t="s">
        <v>90</v>
      </c>
    </row>
    <row r="263" s="14" customFormat="1">
      <c r="A263" s="14"/>
      <c r="B263" s="262"/>
      <c r="C263" s="263"/>
      <c r="D263" s="233" t="s">
        <v>364</v>
      </c>
      <c r="E263" s="264" t="s">
        <v>1</v>
      </c>
      <c r="F263" s="265" t="s">
        <v>4227</v>
      </c>
      <c r="G263" s="263"/>
      <c r="H263" s="266">
        <v>48</v>
      </c>
      <c r="I263" s="267"/>
      <c r="J263" s="263"/>
      <c r="K263" s="263"/>
      <c r="L263" s="268"/>
      <c r="M263" s="269"/>
      <c r="N263" s="270"/>
      <c r="O263" s="270"/>
      <c r="P263" s="270"/>
      <c r="Q263" s="270"/>
      <c r="R263" s="270"/>
      <c r="S263" s="270"/>
      <c r="T263" s="271"/>
      <c r="U263" s="14"/>
      <c r="V263" s="14"/>
      <c r="W263" s="14"/>
      <c r="X263" s="14"/>
      <c r="Y263" s="14"/>
      <c r="Z263" s="14"/>
      <c r="AA263" s="14"/>
      <c r="AB263" s="14"/>
      <c r="AC263" s="14"/>
      <c r="AD263" s="14"/>
      <c r="AE263" s="14"/>
      <c r="AT263" s="272" t="s">
        <v>364</v>
      </c>
      <c r="AU263" s="272" t="s">
        <v>90</v>
      </c>
      <c r="AV263" s="14" t="s">
        <v>90</v>
      </c>
      <c r="AW263" s="14" t="s">
        <v>36</v>
      </c>
      <c r="AX263" s="14" t="s">
        <v>88</v>
      </c>
      <c r="AY263" s="272" t="s">
        <v>215</v>
      </c>
    </row>
    <row r="264" s="2" customFormat="1" ht="24.15" customHeight="1">
      <c r="A264" s="39"/>
      <c r="B264" s="40"/>
      <c r="C264" s="220" t="s">
        <v>968</v>
      </c>
      <c r="D264" s="220" t="s">
        <v>216</v>
      </c>
      <c r="E264" s="221" t="s">
        <v>4228</v>
      </c>
      <c r="F264" s="222" t="s">
        <v>4229</v>
      </c>
      <c r="G264" s="223" t="s">
        <v>797</v>
      </c>
      <c r="H264" s="224">
        <v>72</v>
      </c>
      <c r="I264" s="225"/>
      <c r="J264" s="226">
        <f>ROUND(I264*H264,2)</f>
        <v>0</v>
      </c>
      <c r="K264" s="222" t="s">
        <v>359</v>
      </c>
      <c r="L264" s="45"/>
      <c r="M264" s="227" t="s">
        <v>1</v>
      </c>
      <c r="N264" s="228" t="s">
        <v>46</v>
      </c>
      <c r="O264" s="92"/>
      <c r="P264" s="229">
        <f>O264*H264</f>
        <v>0</v>
      </c>
      <c r="Q264" s="229">
        <v>0.00069999999999999999</v>
      </c>
      <c r="R264" s="229">
        <f>Q264*H264</f>
        <v>0.0504</v>
      </c>
      <c r="S264" s="229">
        <v>0</v>
      </c>
      <c r="T264" s="230">
        <f>S264*H264</f>
        <v>0</v>
      </c>
      <c r="U264" s="39"/>
      <c r="V264" s="39"/>
      <c r="W264" s="39"/>
      <c r="X264" s="39"/>
      <c r="Y264" s="39"/>
      <c r="Z264" s="39"/>
      <c r="AA264" s="39"/>
      <c r="AB264" s="39"/>
      <c r="AC264" s="39"/>
      <c r="AD264" s="39"/>
      <c r="AE264" s="39"/>
      <c r="AR264" s="231" t="s">
        <v>291</v>
      </c>
      <c r="AT264" s="231" t="s">
        <v>216</v>
      </c>
      <c r="AU264" s="231" t="s">
        <v>90</v>
      </c>
      <c r="AY264" s="18" t="s">
        <v>215</v>
      </c>
      <c r="BE264" s="232">
        <f>IF(N264="základní",J264,0)</f>
        <v>0</v>
      </c>
      <c r="BF264" s="232">
        <f>IF(N264="snížená",J264,0)</f>
        <v>0</v>
      </c>
      <c r="BG264" s="232">
        <f>IF(N264="zákl. přenesená",J264,0)</f>
        <v>0</v>
      </c>
      <c r="BH264" s="232">
        <f>IF(N264="sníž. přenesená",J264,0)</f>
        <v>0</v>
      </c>
      <c r="BI264" s="232">
        <f>IF(N264="nulová",J264,0)</f>
        <v>0</v>
      </c>
      <c r="BJ264" s="18" t="s">
        <v>88</v>
      </c>
      <c r="BK264" s="232">
        <f>ROUND(I264*H264,2)</f>
        <v>0</v>
      </c>
      <c r="BL264" s="18" t="s">
        <v>291</v>
      </c>
      <c r="BM264" s="231" t="s">
        <v>4230</v>
      </c>
    </row>
    <row r="265" s="2" customFormat="1">
      <c r="A265" s="39"/>
      <c r="B265" s="40"/>
      <c r="C265" s="41"/>
      <c r="D265" s="233" t="s">
        <v>221</v>
      </c>
      <c r="E265" s="41"/>
      <c r="F265" s="234" t="s">
        <v>4231</v>
      </c>
      <c r="G265" s="41"/>
      <c r="H265" s="41"/>
      <c r="I265" s="235"/>
      <c r="J265" s="41"/>
      <c r="K265" s="41"/>
      <c r="L265" s="45"/>
      <c r="M265" s="236"/>
      <c r="N265" s="237"/>
      <c r="O265" s="92"/>
      <c r="P265" s="92"/>
      <c r="Q265" s="92"/>
      <c r="R265" s="92"/>
      <c r="S265" s="92"/>
      <c r="T265" s="93"/>
      <c r="U265" s="39"/>
      <c r="V265" s="39"/>
      <c r="W265" s="39"/>
      <c r="X265" s="39"/>
      <c r="Y265" s="39"/>
      <c r="Z265" s="39"/>
      <c r="AA265" s="39"/>
      <c r="AB265" s="39"/>
      <c r="AC265" s="39"/>
      <c r="AD265" s="39"/>
      <c r="AE265" s="39"/>
      <c r="AT265" s="18" t="s">
        <v>221</v>
      </c>
      <c r="AU265" s="18" t="s">
        <v>90</v>
      </c>
    </row>
    <row r="266" s="2" customFormat="1">
      <c r="A266" s="39"/>
      <c r="B266" s="40"/>
      <c r="C266" s="41"/>
      <c r="D266" s="250" t="s">
        <v>362</v>
      </c>
      <c r="E266" s="41"/>
      <c r="F266" s="251" t="s">
        <v>4232</v>
      </c>
      <c r="G266" s="41"/>
      <c r="H266" s="41"/>
      <c r="I266" s="235"/>
      <c r="J266" s="41"/>
      <c r="K266" s="41"/>
      <c r="L266" s="45"/>
      <c r="M266" s="236"/>
      <c r="N266" s="237"/>
      <c r="O266" s="92"/>
      <c r="P266" s="92"/>
      <c r="Q266" s="92"/>
      <c r="R266" s="92"/>
      <c r="S266" s="92"/>
      <c r="T266" s="93"/>
      <c r="U266" s="39"/>
      <c r="V266" s="39"/>
      <c r="W266" s="39"/>
      <c r="X266" s="39"/>
      <c r="Y266" s="39"/>
      <c r="Z266" s="39"/>
      <c r="AA266" s="39"/>
      <c r="AB266" s="39"/>
      <c r="AC266" s="39"/>
      <c r="AD266" s="39"/>
      <c r="AE266" s="39"/>
      <c r="AT266" s="18" t="s">
        <v>362</v>
      </c>
      <c r="AU266" s="18" t="s">
        <v>90</v>
      </c>
    </row>
    <row r="267" s="14" customFormat="1">
      <c r="A267" s="14"/>
      <c r="B267" s="262"/>
      <c r="C267" s="263"/>
      <c r="D267" s="233" t="s">
        <v>364</v>
      </c>
      <c r="E267" s="264" t="s">
        <v>1</v>
      </c>
      <c r="F267" s="265" t="s">
        <v>4233</v>
      </c>
      <c r="G267" s="263"/>
      <c r="H267" s="266">
        <v>72</v>
      </c>
      <c r="I267" s="267"/>
      <c r="J267" s="263"/>
      <c r="K267" s="263"/>
      <c r="L267" s="268"/>
      <c r="M267" s="269"/>
      <c r="N267" s="270"/>
      <c r="O267" s="270"/>
      <c r="P267" s="270"/>
      <c r="Q267" s="270"/>
      <c r="R267" s="270"/>
      <c r="S267" s="270"/>
      <c r="T267" s="271"/>
      <c r="U267" s="14"/>
      <c r="V267" s="14"/>
      <c r="W267" s="14"/>
      <c r="X267" s="14"/>
      <c r="Y267" s="14"/>
      <c r="Z267" s="14"/>
      <c r="AA267" s="14"/>
      <c r="AB267" s="14"/>
      <c r="AC267" s="14"/>
      <c r="AD267" s="14"/>
      <c r="AE267" s="14"/>
      <c r="AT267" s="272" t="s">
        <v>364</v>
      </c>
      <c r="AU267" s="272" t="s">
        <v>90</v>
      </c>
      <c r="AV267" s="14" t="s">
        <v>90</v>
      </c>
      <c r="AW267" s="14" t="s">
        <v>36</v>
      </c>
      <c r="AX267" s="14" t="s">
        <v>88</v>
      </c>
      <c r="AY267" s="272" t="s">
        <v>215</v>
      </c>
    </row>
    <row r="268" s="2" customFormat="1" ht="24.15" customHeight="1">
      <c r="A268" s="39"/>
      <c r="B268" s="40"/>
      <c r="C268" s="220" t="s">
        <v>977</v>
      </c>
      <c r="D268" s="220" t="s">
        <v>216</v>
      </c>
      <c r="E268" s="221" t="s">
        <v>4234</v>
      </c>
      <c r="F268" s="222" t="s">
        <v>4235</v>
      </c>
      <c r="G268" s="223" t="s">
        <v>797</v>
      </c>
      <c r="H268" s="224">
        <v>50</v>
      </c>
      <c r="I268" s="225"/>
      <c r="J268" s="226">
        <f>ROUND(I268*H268,2)</f>
        <v>0</v>
      </c>
      <c r="K268" s="222" t="s">
        <v>359</v>
      </c>
      <c r="L268" s="45"/>
      <c r="M268" s="227" t="s">
        <v>1</v>
      </c>
      <c r="N268" s="228" t="s">
        <v>46</v>
      </c>
      <c r="O268" s="92"/>
      <c r="P268" s="229">
        <f>O268*H268</f>
        <v>0</v>
      </c>
      <c r="Q268" s="229">
        <v>0.00124</v>
      </c>
      <c r="R268" s="229">
        <f>Q268*H268</f>
        <v>0.062</v>
      </c>
      <c r="S268" s="229">
        <v>0</v>
      </c>
      <c r="T268" s="230">
        <f>S268*H268</f>
        <v>0</v>
      </c>
      <c r="U268" s="39"/>
      <c r="V268" s="39"/>
      <c r="W268" s="39"/>
      <c r="X268" s="39"/>
      <c r="Y268" s="39"/>
      <c r="Z268" s="39"/>
      <c r="AA268" s="39"/>
      <c r="AB268" s="39"/>
      <c r="AC268" s="39"/>
      <c r="AD268" s="39"/>
      <c r="AE268" s="39"/>
      <c r="AR268" s="231" t="s">
        <v>291</v>
      </c>
      <c r="AT268" s="231" t="s">
        <v>216</v>
      </c>
      <c r="AU268" s="231" t="s">
        <v>90</v>
      </c>
      <c r="AY268" s="18" t="s">
        <v>215</v>
      </c>
      <c r="BE268" s="232">
        <f>IF(N268="základní",J268,0)</f>
        <v>0</v>
      </c>
      <c r="BF268" s="232">
        <f>IF(N268="snížená",J268,0)</f>
        <v>0</v>
      </c>
      <c r="BG268" s="232">
        <f>IF(N268="zákl. přenesená",J268,0)</f>
        <v>0</v>
      </c>
      <c r="BH268" s="232">
        <f>IF(N268="sníž. přenesená",J268,0)</f>
        <v>0</v>
      </c>
      <c r="BI268" s="232">
        <f>IF(N268="nulová",J268,0)</f>
        <v>0</v>
      </c>
      <c r="BJ268" s="18" t="s">
        <v>88</v>
      </c>
      <c r="BK268" s="232">
        <f>ROUND(I268*H268,2)</f>
        <v>0</v>
      </c>
      <c r="BL268" s="18" t="s">
        <v>291</v>
      </c>
      <c r="BM268" s="231" t="s">
        <v>4236</v>
      </c>
    </row>
    <row r="269" s="2" customFormat="1">
      <c r="A269" s="39"/>
      <c r="B269" s="40"/>
      <c r="C269" s="41"/>
      <c r="D269" s="233" t="s">
        <v>221</v>
      </c>
      <c r="E269" s="41"/>
      <c r="F269" s="234" t="s">
        <v>4237</v>
      </c>
      <c r="G269" s="41"/>
      <c r="H269" s="41"/>
      <c r="I269" s="235"/>
      <c r="J269" s="41"/>
      <c r="K269" s="41"/>
      <c r="L269" s="45"/>
      <c r="M269" s="236"/>
      <c r="N269" s="237"/>
      <c r="O269" s="92"/>
      <c r="P269" s="92"/>
      <c r="Q269" s="92"/>
      <c r="R269" s="92"/>
      <c r="S269" s="92"/>
      <c r="T269" s="93"/>
      <c r="U269" s="39"/>
      <c r="V269" s="39"/>
      <c r="W269" s="39"/>
      <c r="X269" s="39"/>
      <c r="Y269" s="39"/>
      <c r="Z269" s="39"/>
      <c r="AA269" s="39"/>
      <c r="AB269" s="39"/>
      <c r="AC269" s="39"/>
      <c r="AD269" s="39"/>
      <c r="AE269" s="39"/>
      <c r="AT269" s="18" t="s">
        <v>221</v>
      </c>
      <c r="AU269" s="18" t="s">
        <v>90</v>
      </c>
    </row>
    <row r="270" s="2" customFormat="1">
      <c r="A270" s="39"/>
      <c r="B270" s="40"/>
      <c r="C270" s="41"/>
      <c r="D270" s="250" t="s">
        <v>362</v>
      </c>
      <c r="E270" s="41"/>
      <c r="F270" s="251" t="s">
        <v>4238</v>
      </c>
      <c r="G270" s="41"/>
      <c r="H270" s="41"/>
      <c r="I270" s="235"/>
      <c r="J270" s="41"/>
      <c r="K270" s="41"/>
      <c r="L270" s="45"/>
      <c r="M270" s="236"/>
      <c r="N270" s="237"/>
      <c r="O270" s="92"/>
      <c r="P270" s="92"/>
      <c r="Q270" s="92"/>
      <c r="R270" s="92"/>
      <c r="S270" s="92"/>
      <c r="T270" s="93"/>
      <c r="U270" s="39"/>
      <c r="V270" s="39"/>
      <c r="W270" s="39"/>
      <c r="X270" s="39"/>
      <c r="Y270" s="39"/>
      <c r="Z270" s="39"/>
      <c r="AA270" s="39"/>
      <c r="AB270" s="39"/>
      <c r="AC270" s="39"/>
      <c r="AD270" s="39"/>
      <c r="AE270" s="39"/>
      <c r="AT270" s="18" t="s">
        <v>362</v>
      </c>
      <c r="AU270" s="18" t="s">
        <v>90</v>
      </c>
    </row>
    <row r="271" s="14" customFormat="1">
      <c r="A271" s="14"/>
      <c r="B271" s="262"/>
      <c r="C271" s="263"/>
      <c r="D271" s="233" t="s">
        <v>364</v>
      </c>
      <c r="E271" s="264" t="s">
        <v>1</v>
      </c>
      <c r="F271" s="265" t="s">
        <v>4239</v>
      </c>
      <c r="G271" s="263"/>
      <c r="H271" s="266">
        <v>50</v>
      </c>
      <c r="I271" s="267"/>
      <c r="J271" s="263"/>
      <c r="K271" s="263"/>
      <c r="L271" s="268"/>
      <c r="M271" s="269"/>
      <c r="N271" s="270"/>
      <c r="O271" s="270"/>
      <c r="P271" s="270"/>
      <c r="Q271" s="270"/>
      <c r="R271" s="270"/>
      <c r="S271" s="270"/>
      <c r="T271" s="271"/>
      <c r="U271" s="14"/>
      <c r="V271" s="14"/>
      <c r="W271" s="14"/>
      <c r="X271" s="14"/>
      <c r="Y271" s="14"/>
      <c r="Z271" s="14"/>
      <c r="AA271" s="14"/>
      <c r="AB271" s="14"/>
      <c r="AC271" s="14"/>
      <c r="AD271" s="14"/>
      <c r="AE271" s="14"/>
      <c r="AT271" s="272" t="s">
        <v>364</v>
      </c>
      <c r="AU271" s="272" t="s">
        <v>90</v>
      </c>
      <c r="AV271" s="14" t="s">
        <v>90</v>
      </c>
      <c r="AW271" s="14" t="s">
        <v>36</v>
      </c>
      <c r="AX271" s="14" t="s">
        <v>88</v>
      </c>
      <c r="AY271" s="272" t="s">
        <v>215</v>
      </c>
    </row>
    <row r="272" s="2" customFormat="1" ht="24.15" customHeight="1">
      <c r="A272" s="39"/>
      <c r="B272" s="40"/>
      <c r="C272" s="220" t="s">
        <v>988</v>
      </c>
      <c r="D272" s="220" t="s">
        <v>216</v>
      </c>
      <c r="E272" s="221" t="s">
        <v>4240</v>
      </c>
      <c r="F272" s="222" t="s">
        <v>4241</v>
      </c>
      <c r="G272" s="223" t="s">
        <v>797</v>
      </c>
      <c r="H272" s="224">
        <v>18</v>
      </c>
      <c r="I272" s="225"/>
      <c r="J272" s="226">
        <f>ROUND(I272*H272,2)</f>
        <v>0</v>
      </c>
      <c r="K272" s="222" t="s">
        <v>359</v>
      </c>
      <c r="L272" s="45"/>
      <c r="M272" s="227" t="s">
        <v>1</v>
      </c>
      <c r="N272" s="228" t="s">
        <v>46</v>
      </c>
      <c r="O272" s="92"/>
      <c r="P272" s="229">
        <f>O272*H272</f>
        <v>0</v>
      </c>
      <c r="Q272" s="229">
        <v>0.0016100000000000001</v>
      </c>
      <c r="R272" s="229">
        <f>Q272*H272</f>
        <v>0.028980000000000002</v>
      </c>
      <c r="S272" s="229">
        <v>0</v>
      </c>
      <c r="T272" s="230">
        <f>S272*H272</f>
        <v>0</v>
      </c>
      <c r="U272" s="39"/>
      <c r="V272" s="39"/>
      <c r="W272" s="39"/>
      <c r="X272" s="39"/>
      <c r="Y272" s="39"/>
      <c r="Z272" s="39"/>
      <c r="AA272" s="39"/>
      <c r="AB272" s="39"/>
      <c r="AC272" s="39"/>
      <c r="AD272" s="39"/>
      <c r="AE272" s="39"/>
      <c r="AR272" s="231" t="s">
        <v>291</v>
      </c>
      <c r="AT272" s="231" t="s">
        <v>216</v>
      </c>
      <c r="AU272" s="231" t="s">
        <v>90</v>
      </c>
      <c r="AY272" s="18" t="s">
        <v>215</v>
      </c>
      <c r="BE272" s="232">
        <f>IF(N272="základní",J272,0)</f>
        <v>0</v>
      </c>
      <c r="BF272" s="232">
        <f>IF(N272="snížená",J272,0)</f>
        <v>0</v>
      </c>
      <c r="BG272" s="232">
        <f>IF(N272="zákl. přenesená",J272,0)</f>
        <v>0</v>
      </c>
      <c r="BH272" s="232">
        <f>IF(N272="sníž. přenesená",J272,0)</f>
        <v>0</v>
      </c>
      <c r="BI272" s="232">
        <f>IF(N272="nulová",J272,0)</f>
        <v>0</v>
      </c>
      <c r="BJ272" s="18" t="s">
        <v>88</v>
      </c>
      <c r="BK272" s="232">
        <f>ROUND(I272*H272,2)</f>
        <v>0</v>
      </c>
      <c r="BL272" s="18" t="s">
        <v>291</v>
      </c>
      <c r="BM272" s="231" t="s">
        <v>4242</v>
      </c>
    </row>
    <row r="273" s="2" customFormat="1">
      <c r="A273" s="39"/>
      <c r="B273" s="40"/>
      <c r="C273" s="41"/>
      <c r="D273" s="233" t="s">
        <v>221</v>
      </c>
      <c r="E273" s="41"/>
      <c r="F273" s="234" t="s">
        <v>4243</v>
      </c>
      <c r="G273" s="41"/>
      <c r="H273" s="41"/>
      <c r="I273" s="235"/>
      <c r="J273" s="41"/>
      <c r="K273" s="41"/>
      <c r="L273" s="45"/>
      <c r="M273" s="236"/>
      <c r="N273" s="237"/>
      <c r="O273" s="92"/>
      <c r="P273" s="92"/>
      <c r="Q273" s="92"/>
      <c r="R273" s="92"/>
      <c r="S273" s="92"/>
      <c r="T273" s="93"/>
      <c r="U273" s="39"/>
      <c r="V273" s="39"/>
      <c r="W273" s="39"/>
      <c r="X273" s="39"/>
      <c r="Y273" s="39"/>
      <c r="Z273" s="39"/>
      <c r="AA273" s="39"/>
      <c r="AB273" s="39"/>
      <c r="AC273" s="39"/>
      <c r="AD273" s="39"/>
      <c r="AE273" s="39"/>
      <c r="AT273" s="18" t="s">
        <v>221</v>
      </c>
      <c r="AU273" s="18" t="s">
        <v>90</v>
      </c>
    </row>
    <row r="274" s="2" customFormat="1">
      <c r="A274" s="39"/>
      <c r="B274" s="40"/>
      <c r="C274" s="41"/>
      <c r="D274" s="250" t="s">
        <v>362</v>
      </c>
      <c r="E274" s="41"/>
      <c r="F274" s="251" t="s">
        <v>4244</v>
      </c>
      <c r="G274" s="41"/>
      <c r="H274" s="41"/>
      <c r="I274" s="235"/>
      <c r="J274" s="41"/>
      <c r="K274" s="41"/>
      <c r="L274" s="45"/>
      <c r="M274" s="236"/>
      <c r="N274" s="237"/>
      <c r="O274" s="92"/>
      <c r="P274" s="92"/>
      <c r="Q274" s="92"/>
      <c r="R274" s="92"/>
      <c r="S274" s="92"/>
      <c r="T274" s="93"/>
      <c r="U274" s="39"/>
      <c r="V274" s="39"/>
      <c r="W274" s="39"/>
      <c r="X274" s="39"/>
      <c r="Y274" s="39"/>
      <c r="Z274" s="39"/>
      <c r="AA274" s="39"/>
      <c r="AB274" s="39"/>
      <c r="AC274" s="39"/>
      <c r="AD274" s="39"/>
      <c r="AE274" s="39"/>
      <c r="AT274" s="18" t="s">
        <v>362</v>
      </c>
      <c r="AU274" s="18" t="s">
        <v>90</v>
      </c>
    </row>
    <row r="275" s="14" customFormat="1">
      <c r="A275" s="14"/>
      <c r="B275" s="262"/>
      <c r="C275" s="263"/>
      <c r="D275" s="233" t="s">
        <v>364</v>
      </c>
      <c r="E275" s="264" t="s">
        <v>1</v>
      </c>
      <c r="F275" s="265" t="s">
        <v>4245</v>
      </c>
      <c r="G275" s="263"/>
      <c r="H275" s="266">
        <v>18</v>
      </c>
      <c r="I275" s="267"/>
      <c r="J275" s="263"/>
      <c r="K275" s="263"/>
      <c r="L275" s="268"/>
      <c r="M275" s="269"/>
      <c r="N275" s="270"/>
      <c r="O275" s="270"/>
      <c r="P275" s="270"/>
      <c r="Q275" s="270"/>
      <c r="R275" s="270"/>
      <c r="S275" s="270"/>
      <c r="T275" s="271"/>
      <c r="U275" s="14"/>
      <c r="V275" s="14"/>
      <c r="W275" s="14"/>
      <c r="X275" s="14"/>
      <c r="Y275" s="14"/>
      <c r="Z275" s="14"/>
      <c r="AA275" s="14"/>
      <c r="AB275" s="14"/>
      <c r="AC275" s="14"/>
      <c r="AD275" s="14"/>
      <c r="AE275" s="14"/>
      <c r="AT275" s="272" t="s">
        <v>364</v>
      </c>
      <c r="AU275" s="272" t="s">
        <v>90</v>
      </c>
      <c r="AV275" s="14" t="s">
        <v>90</v>
      </c>
      <c r="AW275" s="14" t="s">
        <v>36</v>
      </c>
      <c r="AX275" s="14" t="s">
        <v>88</v>
      </c>
      <c r="AY275" s="272" t="s">
        <v>215</v>
      </c>
    </row>
    <row r="276" s="2" customFormat="1" ht="24.15" customHeight="1">
      <c r="A276" s="39"/>
      <c r="B276" s="40"/>
      <c r="C276" s="220" t="s">
        <v>999</v>
      </c>
      <c r="D276" s="220" t="s">
        <v>216</v>
      </c>
      <c r="E276" s="221" t="s">
        <v>4246</v>
      </c>
      <c r="F276" s="222" t="s">
        <v>4247</v>
      </c>
      <c r="G276" s="223" t="s">
        <v>797</v>
      </c>
      <c r="H276" s="224">
        <v>16</v>
      </c>
      <c r="I276" s="225"/>
      <c r="J276" s="226">
        <f>ROUND(I276*H276,2)</f>
        <v>0</v>
      </c>
      <c r="K276" s="222" t="s">
        <v>359</v>
      </c>
      <c r="L276" s="45"/>
      <c r="M276" s="227" t="s">
        <v>1</v>
      </c>
      <c r="N276" s="228" t="s">
        <v>46</v>
      </c>
      <c r="O276" s="92"/>
      <c r="P276" s="229">
        <f>O276*H276</f>
        <v>0</v>
      </c>
      <c r="Q276" s="229">
        <v>0.0019599999999999999</v>
      </c>
      <c r="R276" s="229">
        <f>Q276*H276</f>
        <v>0.031359999999999999</v>
      </c>
      <c r="S276" s="229">
        <v>0</v>
      </c>
      <c r="T276" s="230">
        <f>S276*H276</f>
        <v>0</v>
      </c>
      <c r="U276" s="39"/>
      <c r="V276" s="39"/>
      <c r="W276" s="39"/>
      <c r="X276" s="39"/>
      <c r="Y276" s="39"/>
      <c r="Z276" s="39"/>
      <c r="AA276" s="39"/>
      <c r="AB276" s="39"/>
      <c r="AC276" s="39"/>
      <c r="AD276" s="39"/>
      <c r="AE276" s="39"/>
      <c r="AR276" s="231" t="s">
        <v>291</v>
      </c>
      <c r="AT276" s="231" t="s">
        <v>216</v>
      </c>
      <c r="AU276" s="231" t="s">
        <v>90</v>
      </c>
      <c r="AY276" s="18" t="s">
        <v>215</v>
      </c>
      <c r="BE276" s="232">
        <f>IF(N276="základní",J276,0)</f>
        <v>0</v>
      </c>
      <c r="BF276" s="232">
        <f>IF(N276="snížená",J276,0)</f>
        <v>0</v>
      </c>
      <c r="BG276" s="232">
        <f>IF(N276="zákl. přenesená",J276,0)</f>
        <v>0</v>
      </c>
      <c r="BH276" s="232">
        <f>IF(N276="sníž. přenesená",J276,0)</f>
        <v>0</v>
      </c>
      <c r="BI276" s="232">
        <f>IF(N276="nulová",J276,0)</f>
        <v>0</v>
      </c>
      <c r="BJ276" s="18" t="s">
        <v>88</v>
      </c>
      <c r="BK276" s="232">
        <f>ROUND(I276*H276,2)</f>
        <v>0</v>
      </c>
      <c r="BL276" s="18" t="s">
        <v>291</v>
      </c>
      <c r="BM276" s="231" t="s">
        <v>4248</v>
      </c>
    </row>
    <row r="277" s="2" customFormat="1">
      <c r="A277" s="39"/>
      <c r="B277" s="40"/>
      <c r="C277" s="41"/>
      <c r="D277" s="233" t="s">
        <v>221</v>
      </c>
      <c r="E277" s="41"/>
      <c r="F277" s="234" t="s">
        <v>4249</v>
      </c>
      <c r="G277" s="41"/>
      <c r="H277" s="41"/>
      <c r="I277" s="235"/>
      <c r="J277" s="41"/>
      <c r="K277" s="41"/>
      <c r="L277" s="45"/>
      <c r="M277" s="236"/>
      <c r="N277" s="237"/>
      <c r="O277" s="92"/>
      <c r="P277" s="92"/>
      <c r="Q277" s="92"/>
      <c r="R277" s="92"/>
      <c r="S277" s="92"/>
      <c r="T277" s="93"/>
      <c r="U277" s="39"/>
      <c r="V277" s="39"/>
      <c r="W277" s="39"/>
      <c r="X277" s="39"/>
      <c r="Y277" s="39"/>
      <c r="Z277" s="39"/>
      <c r="AA277" s="39"/>
      <c r="AB277" s="39"/>
      <c r="AC277" s="39"/>
      <c r="AD277" s="39"/>
      <c r="AE277" s="39"/>
      <c r="AT277" s="18" t="s">
        <v>221</v>
      </c>
      <c r="AU277" s="18" t="s">
        <v>90</v>
      </c>
    </row>
    <row r="278" s="2" customFormat="1">
      <c r="A278" s="39"/>
      <c r="B278" s="40"/>
      <c r="C278" s="41"/>
      <c r="D278" s="250" t="s">
        <v>362</v>
      </c>
      <c r="E278" s="41"/>
      <c r="F278" s="251" t="s">
        <v>4250</v>
      </c>
      <c r="G278" s="41"/>
      <c r="H278" s="41"/>
      <c r="I278" s="235"/>
      <c r="J278" s="41"/>
      <c r="K278" s="41"/>
      <c r="L278" s="45"/>
      <c r="M278" s="236"/>
      <c r="N278" s="237"/>
      <c r="O278" s="92"/>
      <c r="P278" s="92"/>
      <c r="Q278" s="92"/>
      <c r="R278" s="92"/>
      <c r="S278" s="92"/>
      <c r="T278" s="93"/>
      <c r="U278" s="39"/>
      <c r="V278" s="39"/>
      <c r="W278" s="39"/>
      <c r="X278" s="39"/>
      <c r="Y278" s="39"/>
      <c r="Z278" s="39"/>
      <c r="AA278" s="39"/>
      <c r="AB278" s="39"/>
      <c r="AC278" s="39"/>
      <c r="AD278" s="39"/>
      <c r="AE278" s="39"/>
      <c r="AT278" s="18" t="s">
        <v>362</v>
      </c>
      <c r="AU278" s="18" t="s">
        <v>90</v>
      </c>
    </row>
    <row r="279" s="14" customFormat="1">
      <c r="A279" s="14"/>
      <c r="B279" s="262"/>
      <c r="C279" s="263"/>
      <c r="D279" s="233" t="s">
        <v>364</v>
      </c>
      <c r="E279" s="264" t="s">
        <v>1</v>
      </c>
      <c r="F279" s="265" t="s">
        <v>4251</v>
      </c>
      <c r="G279" s="263"/>
      <c r="H279" s="266">
        <v>16</v>
      </c>
      <c r="I279" s="267"/>
      <c r="J279" s="263"/>
      <c r="K279" s="263"/>
      <c r="L279" s="268"/>
      <c r="M279" s="269"/>
      <c r="N279" s="270"/>
      <c r="O279" s="270"/>
      <c r="P279" s="270"/>
      <c r="Q279" s="270"/>
      <c r="R279" s="270"/>
      <c r="S279" s="270"/>
      <c r="T279" s="271"/>
      <c r="U279" s="14"/>
      <c r="V279" s="14"/>
      <c r="W279" s="14"/>
      <c r="X279" s="14"/>
      <c r="Y279" s="14"/>
      <c r="Z279" s="14"/>
      <c r="AA279" s="14"/>
      <c r="AB279" s="14"/>
      <c r="AC279" s="14"/>
      <c r="AD279" s="14"/>
      <c r="AE279" s="14"/>
      <c r="AT279" s="272" t="s">
        <v>364</v>
      </c>
      <c r="AU279" s="272" t="s">
        <v>90</v>
      </c>
      <c r="AV279" s="14" t="s">
        <v>90</v>
      </c>
      <c r="AW279" s="14" t="s">
        <v>36</v>
      </c>
      <c r="AX279" s="14" t="s">
        <v>88</v>
      </c>
      <c r="AY279" s="272" t="s">
        <v>215</v>
      </c>
    </row>
    <row r="280" s="2" customFormat="1" ht="21.75" customHeight="1">
      <c r="A280" s="39"/>
      <c r="B280" s="40"/>
      <c r="C280" s="220" t="s">
        <v>1006</v>
      </c>
      <c r="D280" s="220" t="s">
        <v>216</v>
      </c>
      <c r="E280" s="221" t="s">
        <v>4252</v>
      </c>
      <c r="F280" s="222" t="s">
        <v>4253</v>
      </c>
      <c r="G280" s="223" t="s">
        <v>797</v>
      </c>
      <c r="H280" s="224">
        <v>48</v>
      </c>
      <c r="I280" s="225"/>
      <c r="J280" s="226">
        <f>ROUND(I280*H280,2)</f>
        <v>0</v>
      </c>
      <c r="K280" s="222" t="s">
        <v>359</v>
      </c>
      <c r="L280" s="45"/>
      <c r="M280" s="227" t="s">
        <v>1</v>
      </c>
      <c r="N280" s="228" t="s">
        <v>46</v>
      </c>
      <c r="O280" s="92"/>
      <c r="P280" s="229">
        <f>O280*H280</f>
        <v>0</v>
      </c>
      <c r="Q280" s="229">
        <v>0.0034399999999999999</v>
      </c>
      <c r="R280" s="229">
        <f>Q280*H280</f>
        <v>0.16511999999999999</v>
      </c>
      <c r="S280" s="229">
        <v>0</v>
      </c>
      <c r="T280" s="230">
        <f>S280*H280</f>
        <v>0</v>
      </c>
      <c r="U280" s="39"/>
      <c r="V280" s="39"/>
      <c r="W280" s="39"/>
      <c r="X280" s="39"/>
      <c r="Y280" s="39"/>
      <c r="Z280" s="39"/>
      <c r="AA280" s="39"/>
      <c r="AB280" s="39"/>
      <c r="AC280" s="39"/>
      <c r="AD280" s="39"/>
      <c r="AE280" s="39"/>
      <c r="AR280" s="231" t="s">
        <v>291</v>
      </c>
      <c r="AT280" s="231" t="s">
        <v>216</v>
      </c>
      <c r="AU280" s="231" t="s">
        <v>90</v>
      </c>
      <c r="AY280" s="18" t="s">
        <v>215</v>
      </c>
      <c r="BE280" s="232">
        <f>IF(N280="základní",J280,0)</f>
        <v>0</v>
      </c>
      <c r="BF280" s="232">
        <f>IF(N280="snížená",J280,0)</f>
        <v>0</v>
      </c>
      <c r="BG280" s="232">
        <f>IF(N280="zákl. přenesená",J280,0)</f>
        <v>0</v>
      </c>
      <c r="BH280" s="232">
        <f>IF(N280="sníž. přenesená",J280,0)</f>
        <v>0</v>
      </c>
      <c r="BI280" s="232">
        <f>IF(N280="nulová",J280,0)</f>
        <v>0</v>
      </c>
      <c r="BJ280" s="18" t="s">
        <v>88</v>
      </c>
      <c r="BK280" s="232">
        <f>ROUND(I280*H280,2)</f>
        <v>0</v>
      </c>
      <c r="BL280" s="18" t="s">
        <v>291</v>
      </c>
      <c r="BM280" s="231" t="s">
        <v>4254</v>
      </c>
    </row>
    <row r="281" s="2" customFormat="1">
      <c r="A281" s="39"/>
      <c r="B281" s="40"/>
      <c r="C281" s="41"/>
      <c r="D281" s="233" t="s">
        <v>221</v>
      </c>
      <c r="E281" s="41"/>
      <c r="F281" s="234" t="s">
        <v>4255</v>
      </c>
      <c r="G281" s="41"/>
      <c r="H281" s="41"/>
      <c r="I281" s="235"/>
      <c r="J281" s="41"/>
      <c r="K281" s="41"/>
      <c r="L281" s="45"/>
      <c r="M281" s="236"/>
      <c r="N281" s="237"/>
      <c r="O281" s="92"/>
      <c r="P281" s="92"/>
      <c r="Q281" s="92"/>
      <c r="R281" s="92"/>
      <c r="S281" s="92"/>
      <c r="T281" s="93"/>
      <c r="U281" s="39"/>
      <c r="V281" s="39"/>
      <c r="W281" s="39"/>
      <c r="X281" s="39"/>
      <c r="Y281" s="39"/>
      <c r="Z281" s="39"/>
      <c r="AA281" s="39"/>
      <c r="AB281" s="39"/>
      <c r="AC281" s="39"/>
      <c r="AD281" s="39"/>
      <c r="AE281" s="39"/>
      <c r="AT281" s="18" t="s">
        <v>221</v>
      </c>
      <c r="AU281" s="18" t="s">
        <v>90</v>
      </c>
    </row>
    <row r="282" s="2" customFormat="1">
      <c r="A282" s="39"/>
      <c r="B282" s="40"/>
      <c r="C282" s="41"/>
      <c r="D282" s="250" t="s">
        <v>362</v>
      </c>
      <c r="E282" s="41"/>
      <c r="F282" s="251" t="s">
        <v>4256</v>
      </c>
      <c r="G282" s="41"/>
      <c r="H282" s="41"/>
      <c r="I282" s="235"/>
      <c r="J282" s="41"/>
      <c r="K282" s="41"/>
      <c r="L282" s="45"/>
      <c r="M282" s="236"/>
      <c r="N282" s="237"/>
      <c r="O282" s="92"/>
      <c r="P282" s="92"/>
      <c r="Q282" s="92"/>
      <c r="R282" s="92"/>
      <c r="S282" s="92"/>
      <c r="T282" s="93"/>
      <c r="U282" s="39"/>
      <c r="V282" s="39"/>
      <c r="W282" s="39"/>
      <c r="X282" s="39"/>
      <c r="Y282" s="39"/>
      <c r="Z282" s="39"/>
      <c r="AA282" s="39"/>
      <c r="AB282" s="39"/>
      <c r="AC282" s="39"/>
      <c r="AD282" s="39"/>
      <c r="AE282" s="39"/>
      <c r="AT282" s="18" t="s">
        <v>362</v>
      </c>
      <c r="AU282" s="18" t="s">
        <v>90</v>
      </c>
    </row>
    <row r="283" s="14" customFormat="1">
      <c r="A283" s="14"/>
      <c r="B283" s="262"/>
      <c r="C283" s="263"/>
      <c r="D283" s="233" t="s">
        <v>364</v>
      </c>
      <c r="E283" s="264" t="s">
        <v>1</v>
      </c>
      <c r="F283" s="265" t="s">
        <v>4227</v>
      </c>
      <c r="G283" s="263"/>
      <c r="H283" s="266">
        <v>48</v>
      </c>
      <c r="I283" s="267"/>
      <c r="J283" s="263"/>
      <c r="K283" s="263"/>
      <c r="L283" s="268"/>
      <c r="M283" s="269"/>
      <c r="N283" s="270"/>
      <c r="O283" s="270"/>
      <c r="P283" s="270"/>
      <c r="Q283" s="270"/>
      <c r="R283" s="270"/>
      <c r="S283" s="270"/>
      <c r="T283" s="271"/>
      <c r="U283" s="14"/>
      <c r="V283" s="14"/>
      <c r="W283" s="14"/>
      <c r="X283" s="14"/>
      <c r="Y283" s="14"/>
      <c r="Z283" s="14"/>
      <c r="AA283" s="14"/>
      <c r="AB283" s="14"/>
      <c r="AC283" s="14"/>
      <c r="AD283" s="14"/>
      <c r="AE283" s="14"/>
      <c r="AT283" s="272" t="s">
        <v>364</v>
      </c>
      <c r="AU283" s="272" t="s">
        <v>90</v>
      </c>
      <c r="AV283" s="14" t="s">
        <v>90</v>
      </c>
      <c r="AW283" s="14" t="s">
        <v>36</v>
      </c>
      <c r="AX283" s="14" t="s">
        <v>88</v>
      </c>
      <c r="AY283" s="272" t="s">
        <v>215</v>
      </c>
    </row>
    <row r="284" s="2" customFormat="1" ht="16.5" customHeight="1">
      <c r="A284" s="39"/>
      <c r="B284" s="40"/>
      <c r="C284" s="220" t="s">
        <v>1014</v>
      </c>
      <c r="D284" s="220" t="s">
        <v>216</v>
      </c>
      <c r="E284" s="221" t="s">
        <v>4257</v>
      </c>
      <c r="F284" s="222" t="s">
        <v>4258</v>
      </c>
      <c r="G284" s="223" t="s">
        <v>797</v>
      </c>
      <c r="H284" s="224">
        <v>258</v>
      </c>
      <c r="I284" s="225"/>
      <c r="J284" s="226">
        <f>ROUND(I284*H284,2)</f>
        <v>0</v>
      </c>
      <c r="K284" s="222" t="s">
        <v>359</v>
      </c>
      <c r="L284" s="45"/>
      <c r="M284" s="227" t="s">
        <v>1</v>
      </c>
      <c r="N284" s="228" t="s">
        <v>46</v>
      </c>
      <c r="O284" s="92"/>
      <c r="P284" s="229">
        <f>O284*H284</f>
        <v>0</v>
      </c>
      <c r="Q284" s="229">
        <v>0</v>
      </c>
      <c r="R284" s="229">
        <f>Q284*H284</f>
        <v>0</v>
      </c>
      <c r="S284" s="229">
        <v>0</v>
      </c>
      <c r="T284" s="230">
        <f>S284*H284</f>
        <v>0</v>
      </c>
      <c r="U284" s="39"/>
      <c r="V284" s="39"/>
      <c r="W284" s="39"/>
      <c r="X284" s="39"/>
      <c r="Y284" s="39"/>
      <c r="Z284" s="39"/>
      <c r="AA284" s="39"/>
      <c r="AB284" s="39"/>
      <c r="AC284" s="39"/>
      <c r="AD284" s="39"/>
      <c r="AE284" s="39"/>
      <c r="AR284" s="231" t="s">
        <v>291</v>
      </c>
      <c r="AT284" s="231" t="s">
        <v>216</v>
      </c>
      <c r="AU284" s="231" t="s">
        <v>90</v>
      </c>
      <c r="AY284" s="18" t="s">
        <v>215</v>
      </c>
      <c r="BE284" s="232">
        <f>IF(N284="základní",J284,0)</f>
        <v>0</v>
      </c>
      <c r="BF284" s="232">
        <f>IF(N284="snížená",J284,0)</f>
        <v>0</v>
      </c>
      <c r="BG284" s="232">
        <f>IF(N284="zákl. přenesená",J284,0)</f>
        <v>0</v>
      </c>
      <c r="BH284" s="232">
        <f>IF(N284="sníž. přenesená",J284,0)</f>
        <v>0</v>
      </c>
      <c r="BI284" s="232">
        <f>IF(N284="nulová",J284,0)</f>
        <v>0</v>
      </c>
      <c r="BJ284" s="18" t="s">
        <v>88</v>
      </c>
      <c r="BK284" s="232">
        <f>ROUND(I284*H284,2)</f>
        <v>0</v>
      </c>
      <c r="BL284" s="18" t="s">
        <v>291</v>
      </c>
      <c r="BM284" s="231" t="s">
        <v>4259</v>
      </c>
    </row>
    <row r="285" s="2" customFormat="1">
      <c r="A285" s="39"/>
      <c r="B285" s="40"/>
      <c r="C285" s="41"/>
      <c r="D285" s="233" t="s">
        <v>221</v>
      </c>
      <c r="E285" s="41"/>
      <c r="F285" s="234" t="s">
        <v>4260</v>
      </c>
      <c r="G285" s="41"/>
      <c r="H285" s="41"/>
      <c r="I285" s="235"/>
      <c r="J285" s="41"/>
      <c r="K285" s="41"/>
      <c r="L285" s="45"/>
      <c r="M285" s="236"/>
      <c r="N285" s="237"/>
      <c r="O285" s="92"/>
      <c r="P285" s="92"/>
      <c r="Q285" s="92"/>
      <c r="R285" s="92"/>
      <c r="S285" s="92"/>
      <c r="T285" s="93"/>
      <c r="U285" s="39"/>
      <c r="V285" s="39"/>
      <c r="W285" s="39"/>
      <c r="X285" s="39"/>
      <c r="Y285" s="39"/>
      <c r="Z285" s="39"/>
      <c r="AA285" s="39"/>
      <c r="AB285" s="39"/>
      <c r="AC285" s="39"/>
      <c r="AD285" s="39"/>
      <c r="AE285" s="39"/>
      <c r="AT285" s="18" t="s">
        <v>221</v>
      </c>
      <c r="AU285" s="18" t="s">
        <v>90</v>
      </c>
    </row>
    <row r="286" s="2" customFormat="1">
      <c r="A286" s="39"/>
      <c r="B286" s="40"/>
      <c r="C286" s="41"/>
      <c r="D286" s="250" t="s">
        <v>362</v>
      </c>
      <c r="E286" s="41"/>
      <c r="F286" s="251" t="s">
        <v>4261</v>
      </c>
      <c r="G286" s="41"/>
      <c r="H286" s="41"/>
      <c r="I286" s="235"/>
      <c r="J286" s="41"/>
      <c r="K286" s="41"/>
      <c r="L286" s="45"/>
      <c r="M286" s="236"/>
      <c r="N286" s="237"/>
      <c r="O286" s="92"/>
      <c r="P286" s="92"/>
      <c r="Q286" s="92"/>
      <c r="R286" s="92"/>
      <c r="S286" s="92"/>
      <c r="T286" s="93"/>
      <c r="U286" s="39"/>
      <c r="V286" s="39"/>
      <c r="W286" s="39"/>
      <c r="X286" s="39"/>
      <c r="Y286" s="39"/>
      <c r="Z286" s="39"/>
      <c r="AA286" s="39"/>
      <c r="AB286" s="39"/>
      <c r="AC286" s="39"/>
      <c r="AD286" s="39"/>
      <c r="AE286" s="39"/>
      <c r="AT286" s="18" t="s">
        <v>362</v>
      </c>
      <c r="AU286" s="18" t="s">
        <v>90</v>
      </c>
    </row>
    <row r="287" s="14" customFormat="1">
      <c r="A287" s="14"/>
      <c r="B287" s="262"/>
      <c r="C287" s="263"/>
      <c r="D287" s="233" t="s">
        <v>364</v>
      </c>
      <c r="E287" s="264" t="s">
        <v>1</v>
      </c>
      <c r="F287" s="265" t="s">
        <v>4262</v>
      </c>
      <c r="G287" s="263"/>
      <c r="H287" s="266">
        <v>258</v>
      </c>
      <c r="I287" s="267"/>
      <c r="J287" s="263"/>
      <c r="K287" s="263"/>
      <c r="L287" s="268"/>
      <c r="M287" s="269"/>
      <c r="N287" s="270"/>
      <c r="O287" s="270"/>
      <c r="P287" s="270"/>
      <c r="Q287" s="270"/>
      <c r="R287" s="270"/>
      <c r="S287" s="270"/>
      <c r="T287" s="271"/>
      <c r="U287" s="14"/>
      <c r="V287" s="14"/>
      <c r="W287" s="14"/>
      <c r="X287" s="14"/>
      <c r="Y287" s="14"/>
      <c r="Z287" s="14"/>
      <c r="AA287" s="14"/>
      <c r="AB287" s="14"/>
      <c r="AC287" s="14"/>
      <c r="AD287" s="14"/>
      <c r="AE287" s="14"/>
      <c r="AT287" s="272" t="s">
        <v>364</v>
      </c>
      <c r="AU287" s="272" t="s">
        <v>90</v>
      </c>
      <c r="AV287" s="14" t="s">
        <v>90</v>
      </c>
      <c r="AW287" s="14" t="s">
        <v>36</v>
      </c>
      <c r="AX287" s="14" t="s">
        <v>88</v>
      </c>
      <c r="AY287" s="272" t="s">
        <v>215</v>
      </c>
    </row>
    <row r="288" s="2" customFormat="1" ht="24.15" customHeight="1">
      <c r="A288" s="39"/>
      <c r="B288" s="40"/>
      <c r="C288" s="220" t="s">
        <v>1022</v>
      </c>
      <c r="D288" s="220" t="s">
        <v>216</v>
      </c>
      <c r="E288" s="221" t="s">
        <v>4263</v>
      </c>
      <c r="F288" s="222" t="s">
        <v>4264</v>
      </c>
      <c r="G288" s="223" t="s">
        <v>797</v>
      </c>
      <c r="H288" s="224">
        <v>66</v>
      </c>
      <c r="I288" s="225"/>
      <c r="J288" s="226">
        <f>ROUND(I288*H288,2)</f>
        <v>0</v>
      </c>
      <c r="K288" s="222" t="s">
        <v>359</v>
      </c>
      <c r="L288" s="45"/>
      <c r="M288" s="227" t="s">
        <v>1</v>
      </c>
      <c r="N288" s="228" t="s">
        <v>46</v>
      </c>
      <c r="O288" s="92"/>
      <c r="P288" s="229">
        <f>O288*H288</f>
        <v>0</v>
      </c>
      <c r="Q288" s="229">
        <v>0</v>
      </c>
      <c r="R288" s="229">
        <f>Q288*H288</f>
        <v>0</v>
      </c>
      <c r="S288" s="229">
        <v>0</v>
      </c>
      <c r="T288" s="230">
        <f>S288*H288</f>
        <v>0</v>
      </c>
      <c r="U288" s="39"/>
      <c r="V288" s="39"/>
      <c r="W288" s="39"/>
      <c r="X288" s="39"/>
      <c r="Y288" s="39"/>
      <c r="Z288" s="39"/>
      <c r="AA288" s="39"/>
      <c r="AB288" s="39"/>
      <c r="AC288" s="39"/>
      <c r="AD288" s="39"/>
      <c r="AE288" s="39"/>
      <c r="AR288" s="231" t="s">
        <v>291</v>
      </c>
      <c r="AT288" s="231" t="s">
        <v>216</v>
      </c>
      <c r="AU288" s="231" t="s">
        <v>90</v>
      </c>
      <c r="AY288" s="18" t="s">
        <v>215</v>
      </c>
      <c r="BE288" s="232">
        <f>IF(N288="základní",J288,0)</f>
        <v>0</v>
      </c>
      <c r="BF288" s="232">
        <f>IF(N288="snížená",J288,0)</f>
        <v>0</v>
      </c>
      <c r="BG288" s="232">
        <f>IF(N288="zákl. přenesená",J288,0)</f>
        <v>0</v>
      </c>
      <c r="BH288" s="232">
        <f>IF(N288="sníž. přenesená",J288,0)</f>
        <v>0</v>
      </c>
      <c r="BI288" s="232">
        <f>IF(N288="nulová",J288,0)</f>
        <v>0</v>
      </c>
      <c r="BJ288" s="18" t="s">
        <v>88</v>
      </c>
      <c r="BK288" s="232">
        <f>ROUND(I288*H288,2)</f>
        <v>0</v>
      </c>
      <c r="BL288" s="18" t="s">
        <v>291</v>
      </c>
      <c r="BM288" s="231" t="s">
        <v>4265</v>
      </c>
    </row>
    <row r="289" s="2" customFormat="1">
      <c r="A289" s="39"/>
      <c r="B289" s="40"/>
      <c r="C289" s="41"/>
      <c r="D289" s="233" t="s">
        <v>221</v>
      </c>
      <c r="E289" s="41"/>
      <c r="F289" s="234" t="s">
        <v>4266</v>
      </c>
      <c r="G289" s="41"/>
      <c r="H289" s="41"/>
      <c r="I289" s="235"/>
      <c r="J289" s="41"/>
      <c r="K289" s="41"/>
      <c r="L289" s="45"/>
      <c r="M289" s="236"/>
      <c r="N289" s="237"/>
      <c r="O289" s="92"/>
      <c r="P289" s="92"/>
      <c r="Q289" s="92"/>
      <c r="R289" s="92"/>
      <c r="S289" s="92"/>
      <c r="T289" s="93"/>
      <c r="U289" s="39"/>
      <c r="V289" s="39"/>
      <c r="W289" s="39"/>
      <c r="X289" s="39"/>
      <c r="Y289" s="39"/>
      <c r="Z289" s="39"/>
      <c r="AA289" s="39"/>
      <c r="AB289" s="39"/>
      <c r="AC289" s="39"/>
      <c r="AD289" s="39"/>
      <c r="AE289" s="39"/>
      <c r="AT289" s="18" t="s">
        <v>221</v>
      </c>
      <c r="AU289" s="18" t="s">
        <v>90</v>
      </c>
    </row>
    <row r="290" s="2" customFormat="1">
      <c r="A290" s="39"/>
      <c r="B290" s="40"/>
      <c r="C290" s="41"/>
      <c r="D290" s="250" t="s">
        <v>362</v>
      </c>
      <c r="E290" s="41"/>
      <c r="F290" s="251" t="s">
        <v>4267</v>
      </c>
      <c r="G290" s="41"/>
      <c r="H290" s="41"/>
      <c r="I290" s="235"/>
      <c r="J290" s="41"/>
      <c r="K290" s="41"/>
      <c r="L290" s="45"/>
      <c r="M290" s="236"/>
      <c r="N290" s="237"/>
      <c r="O290" s="92"/>
      <c r="P290" s="92"/>
      <c r="Q290" s="92"/>
      <c r="R290" s="92"/>
      <c r="S290" s="92"/>
      <c r="T290" s="93"/>
      <c r="U290" s="39"/>
      <c r="V290" s="39"/>
      <c r="W290" s="39"/>
      <c r="X290" s="39"/>
      <c r="Y290" s="39"/>
      <c r="Z290" s="39"/>
      <c r="AA290" s="39"/>
      <c r="AB290" s="39"/>
      <c r="AC290" s="39"/>
      <c r="AD290" s="39"/>
      <c r="AE290" s="39"/>
      <c r="AT290" s="18" t="s">
        <v>362</v>
      </c>
      <c r="AU290" s="18" t="s">
        <v>90</v>
      </c>
    </row>
    <row r="291" s="14" customFormat="1">
      <c r="A291" s="14"/>
      <c r="B291" s="262"/>
      <c r="C291" s="263"/>
      <c r="D291" s="233" t="s">
        <v>364</v>
      </c>
      <c r="E291" s="264" t="s">
        <v>1</v>
      </c>
      <c r="F291" s="265" t="s">
        <v>4268</v>
      </c>
      <c r="G291" s="263"/>
      <c r="H291" s="266">
        <v>66</v>
      </c>
      <c r="I291" s="267"/>
      <c r="J291" s="263"/>
      <c r="K291" s="263"/>
      <c r="L291" s="268"/>
      <c r="M291" s="269"/>
      <c r="N291" s="270"/>
      <c r="O291" s="270"/>
      <c r="P291" s="270"/>
      <c r="Q291" s="270"/>
      <c r="R291" s="270"/>
      <c r="S291" s="270"/>
      <c r="T291" s="271"/>
      <c r="U291" s="14"/>
      <c r="V291" s="14"/>
      <c r="W291" s="14"/>
      <c r="X291" s="14"/>
      <c r="Y291" s="14"/>
      <c r="Z291" s="14"/>
      <c r="AA291" s="14"/>
      <c r="AB291" s="14"/>
      <c r="AC291" s="14"/>
      <c r="AD291" s="14"/>
      <c r="AE291" s="14"/>
      <c r="AT291" s="272" t="s">
        <v>364</v>
      </c>
      <c r="AU291" s="272" t="s">
        <v>90</v>
      </c>
      <c r="AV291" s="14" t="s">
        <v>90</v>
      </c>
      <c r="AW291" s="14" t="s">
        <v>36</v>
      </c>
      <c r="AX291" s="14" t="s">
        <v>88</v>
      </c>
      <c r="AY291" s="272" t="s">
        <v>215</v>
      </c>
    </row>
    <row r="292" s="2" customFormat="1" ht="21.75" customHeight="1">
      <c r="A292" s="39"/>
      <c r="B292" s="40"/>
      <c r="C292" s="220" t="s">
        <v>1030</v>
      </c>
      <c r="D292" s="220" t="s">
        <v>216</v>
      </c>
      <c r="E292" s="221" t="s">
        <v>4269</v>
      </c>
      <c r="F292" s="222" t="s">
        <v>4270</v>
      </c>
      <c r="G292" s="223" t="s">
        <v>288</v>
      </c>
      <c r="H292" s="224">
        <v>1</v>
      </c>
      <c r="I292" s="225"/>
      <c r="J292" s="226">
        <f>ROUND(I292*H292,2)</f>
        <v>0</v>
      </c>
      <c r="K292" s="222" t="s">
        <v>1</v>
      </c>
      <c r="L292" s="45"/>
      <c r="M292" s="227" t="s">
        <v>1</v>
      </c>
      <c r="N292" s="228" t="s">
        <v>46</v>
      </c>
      <c r="O292" s="92"/>
      <c r="P292" s="229">
        <f>O292*H292</f>
        <v>0</v>
      </c>
      <c r="Q292" s="229">
        <v>0</v>
      </c>
      <c r="R292" s="229">
        <f>Q292*H292</f>
        <v>0</v>
      </c>
      <c r="S292" s="229">
        <v>0</v>
      </c>
      <c r="T292" s="230">
        <f>S292*H292</f>
        <v>0</v>
      </c>
      <c r="U292" s="39"/>
      <c r="V292" s="39"/>
      <c r="W292" s="39"/>
      <c r="X292" s="39"/>
      <c r="Y292" s="39"/>
      <c r="Z292" s="39"/>
      <c r="AA292" s="39"/>
      <c r="AB292" s="39"/>
      <c r="AC292" s="39"/>
      <c r="AD292" s="39"/>
      <c r="AE292" s="39"/>
      <c r="AR292" s="231" t="s">
        <v>291</v>
      </c>
      <c r="AT292" s="231" t="s">
        <v>216</v>
      </c>
      <c r="AU292" s="231" t="s">
        <v>90</v>
      </c>
      <c r="AY292" s="18" t="s">
        <v>215</v>
      </c>
      <c r="BE292" s="232">
        <f>IF(N292="základní",J292,0)</f>
        <v>0</v>
      </c>
      <c r="BF292" s="232">
        <f>IF(N292="snížená",J292,0)</f>
        <v>0</v>
      </c>
      <c r="BG292" s="232">
        <f>IF(N292="zákl. přenesená",J292,0)</f>
        <v>0</v>
      </c>
      <c r="BH292" s="232">
        <f>IF(N292="sníž. přenesená",J292,0)</f>
        <v>0</v>
      </c>
      <c r="BI292" s="232">
        <f>IF(N292="nulová",J292,0)</f>
        <v>0</v>
      </c>
      <c r="BJ292" s="18" t="s">
        <v>88</v>
      </c>
      <c r="BK292" s="232">
        <f>ROUND(I292*H292,2)</f>
        <v>0</v>
      </c>
      <c r="BL292" s="18" t="s">
        <v>291</v>
      </c>
      <c r="BM292" s="231" t="s">
        <v>4271</v>
      </c>
    </row>
    <row r="293" s="2" customFormat="1">
      <c r="A293" s="39"/>
      <c r="B293" s="40"/>
      <c r="C293" s="41"/>
      <c r="D293" s="233" t="s">
        <v>221</v>
      </c>
      <c r="E293" s="41"/>
      <c r="F293" s="234" t="s">
        <v>4270</v>
      </c>
      <c r="G293" s="41"/>
      <c r="H293" s="41"/>
      <c r="I293" s="235"/>
      <c r="J293" s="41"/>
      <c r="K293" s="41"/>
      <c r="L293" s="45"/>
      <c r="M293" s="236"/>
      <c r="N293" s="237"/>
      <c r="O293" s="92"/>
      <c r="P293" s="92"/>
      <c r="Q293" s="92"/>
      <c r="R293" s="92"/>
      <c r="S293" s="92"/>
      <c r="T293" s="93"/>
      <c r="U293" s="39"/>
      <c r="V293" s="39"/>
      <c r="W293" s="39"/>
      <c r="X293" s="39"/>
      <c r="Y293" s="39"/>
      <c r="Z293" s="39"/>
      <c r="AA293" s="39"/>
      <c r="AB293" s="39"/>
      <c r="AC293" s="39"/>
      <c r="AD293" s="39"/>
      <c r="AE293" s="39"/>
      <c r="AT293" s="18" t="s">
        <v>221</v>
      </c>
      <c r="AU293" s="18" t="s">
        <v>90</v>
      </c>
    </row>
    <row r="294" s="2" customFormat="1" ht="21.75" customHeight="1">
      <c r="A294" s="39"/>
      <c r="B294" s="40"/>
      <c r="C294" s="295" t="s">
        <v>1037</v>
      </c>
      <c r="D294" s="295" t="s">
        <v>539</v>
      </c>
      <c r="E294" s="296" t="s">
        <v>4272</v>
      </c>
      <c r="F294" s="297" t="s">
        <v>4273</v>
      </c>
      <c r="G294" s="298" t="s">
        <v>288</v>
      </c>
      <c r="H294" s="299">
        <v>1</v>
      </c>
      <c r="I294" s="300"/>
      <c r="J294" s="301">
        <f>ROUND(I294*H294,2)</f>
        <v>0</v>
      </c>
      <c r="K294" s="297" t="s">
        <v>1</v>
      </c>
      <c r="L294" s="302"/>
      <c r="M294" s="303" t="s">
        <v>1</v>
      </c>
      <c r="N294" s="304" t="s">
        <v>46</v>
      </c>
      <c r="O294" s="92"/>
      <c r="P294" s="229">
        <f>O294*H294</f>
        <v>0</v>
      </c>
      <c r="Q294" s="229">
        <v>0.00068999999999999997</v>
      </c>
      <c r="R294" s="229">
        <f>Q294*H294</f>
        <v>0.00068999999999999997</v>
      </c>
      <c r="S294" s="229">
        <v>0</v>
      </c>
      <c r="T294" s="230">
        <f>S294*H294</f>
        <v>0</v>
      </c>
      <c r="U294" s="39"/>
      <c r="V294" s="39"/>
      <c r="W294" s="39"/>
      <c r="X294" s="39"/>
      <c r="Y294" s="39"/>
      <c r="Z294" s="39"/>
      <c r="AA294" s="39"/>
      <c r="AB294" s="39"/>
      <c r="AC294" s="39"/>
      <c r="AD294" s="39"/>
      <c r="AE294" s="39"/>
      <c r="AR294" s="231" t="s">
        <v>676</v>
      </c>
      <c r="AT294" s="231" t="s">
        <v>539</v>
      </c>
      <c r="AU294" s="231" t="s">
        <v>90</v>
      </c>
      <c r="AY294" s="18" t="s">
        <v>215</v>
      </c>
      <c r="BE294" s="232">
        <f>IF(N294="základní",J294,0)</f>
        <v>0</v>
      </c>
      <c r="BF294" s="232">
        <f>IF(N294="snížená",J294,0)</f>
        <v>0</v>
      </c>
      <c r="BG294" s="232">
        <f>IF(N294="zákl. přenesená",J294,0)</f>
        <v>0</v>
      </c>
      <c r="BH294" s="232">
        <f>IF(N294="sníž. přenesená",J294,0)</f>
        <v>0</v>
      </c>
      <c r="BI294" s="232">
        <f>IF(N294="nulová",J294,0)</f>
        <v>0</v>
      </c>
      <c r="BJ294" s="18" t="s">
        <v>88</v>
      </c>
      <c r="BK294" s="232">
        <f>ROUND(I294*H294,2)</f>
        <v>0</v>
      </c>
      <c r="BL294" s="18" t="s">
        <v>291</v>
      </c>
      <c r="BM294" s="231" t="s">
        <v>4274</v>
      </c>
    </row>
    <row r="295" s="2" customFormat="1">
      <c r="A295" s="39"/>
      <c r="B295" s="40"/>
      <c r="C295" s="41"/>
      <c r="D295" s="233" t="s">
        <v>221</v>
      </c>
      <c r="E295" s="41"/>
      <c r="F295" s="234" t="s">
        <v>4273</v>
      </c>
      <c r="G295" s="41"/>
      <c r="H295" s="41"/>
      <c r="I295" s="235"/>
      <c r="J295" s="41"/>
      <c r="K295" s="41"/>
      <c r="L295" s="45"/>
      <c r="M295" s="236"/>
      <c r="N295" s="237"/>
      <c r="O295" s="92"/>
      <c r="P295" s="92"/>
      <c r="Q295" s="92"/>
      <c r="R295" s="92"/>
      <c r="S295" s="92"/>
      <c r="T295" s="93"/>
      <c r="U295" s="39"/>
      <c r="V295" s="39"/>
      <c r="W295" s="39"/>
      <c r="X295" s="39"/>
      <c r="Y295" s="39"/>
      <c r="Z295" s="39"/>
      <c r="AA295" s="39"/>
      <c r="AB295" s="39"/>
      <c r="AC295" s="39"/>
      <c r="AD295" s="39"/>
      <c r="AE295" s="39"/>
      <c r="AT295" s="18" t="s">
        <v>221</v>
      </c>
      <c r="AU295" s="18" t="s">
        <v>90</v>
      </c>
    </row>
    <row r="296" s="2" customFormat="1" ht="24.15" customHeight="1">
      <c r="A296" s="39"/>
      <c r="B296" s="40"/>
      <c r="C296" s="295" t="s">
        <v>1043</v>
      </c>
      <c r="D296" s="295" t="s">
        <v>539</v>
      </c>
      <c r="E296" s="296" t="s">
        <v>4275</v>
      </c>
      <c r="F296" s="297" t="s">
        <v>4276</v>
      </c>
      <c r="G296" s="298" t="s">
        <v>288</v>
      </c>
      <c r="H296" s="299">
        <v>1</v>
      </c>
      <c r="I296" s="300"/>
      <c r="J296" s="301">
        <f>ROUND(I296*H296,2)</f>
        <v>0</v>
      </c>
      <c r="K296" s="297" t="s">
        <v>1</v>
      </c>
      <c r="L296" s="302"/>
      <c r="M296" s="303" t="s">
        <v>1</v>
      </c>
      <c r="N296" s="304" t="s">
        <v>46</v>
      </c>
      <c r="O296" s="92"/>
      <c r="P296" s="229">
        <f>O296*H296</f>
        <v>0</v>
      </c>
      <c r="Q296" s="229">
        <v>0.00068999999999999997</v>
      </c>
      <c r="R296" s="229">
        <f>Q296*H296</f>
        <v>0.00068999999999999997</v>
      </c>
      <c r="S296" s="229">
        <v>0</v>
      </c>
      <c r="T296" s="230">
        <f>S296*H296</f>
        <v>0</v>
      </c>
      <c r="U296" s="39"/>
      <c r="V296" s="39"/>
      <c r="W296" s="39"/>
      <c r="X296" s="39"/>
      <c r="Y296" s="39"/>
      <c r="Z296" s="39"/>
      <c r="AA296" s="39"/>
      <c r="AB296" s="39"/>
      <c r="AC296" s="39"/>
      <c r="AD296" s="39"/>
      <c r="AE296" s="39"/>
      <c r="AR296" s="231" t="s">
        <v>676</v>
      </c>
      <c r="AT296" s="231" t="s">
        <v>539</v>
      </c>
      <c r="AU296" s="231" t="s">
        <v>90</v>
      </c>
      <c r="AY296" s="18" t="s">
        <v>215</v>
      </c>
      <c r="BE296" s="232">
        <f>IF(N296="základní",J296,0)</f>
        <v>0</v>
      </c>
      <c r="BF296" s="232">
        <f>IF(N296="snížená",J296,0)</f>
        <v>0</v>
      </c>
      <c r="BG296" s="232">
        <f>IF(N296="zákl. přenesená",J296,0)</f>
        <v>0</v>
      </c>
      <c r="BH296" s="232">
        <f>IF(N296="sníž. přenesená",J296,0)</f>
        <v>0</v>
      </c>
      <c r="BI296" s="232">
        <f>IF(N296="nulová",J296,0)</f>
        <v>0</v>
      </c>
      <c r="BJ296" s="18" t="s">
        <v>88</v>
      </c>
      <c r="BK296" s="232">
        <f>ROUND(I296*H296,2)</f>
        <v>0</v>
      </c>
      <c r="BL296" s="18" t="s">
        <v>291</v>
      </c>
      <c r="BM296" s="231" t="s">
        <v>4277</v>
      </c>
    </row>
    <row r="297" s="2" customFormat="1">
      <c r="A297" s="39"/>
      <c r="B297" s="40"/>
      <c r="C297" s="41"/>
      <c r="D297" s="233" t="s">
        <v>221</v>
      </c>
      <c r="E297" s="41"/>
      <c r="F297" s="234" t="s">
        <v>4276</v>
      </c>
      <c r="G297" s="41"/>
      <c r="H297" s="41"/>
      <c r="I297" s="235"/>
      <c r="J297" s="41"/>
      <c r="K297" s="41"/>
      <c r="L297" s="45"/>
      <c r="M297" s="236"/>
      <c r="N297" s="237"/>
      <c r="O297" s="92"/>
      <c r="P297" s="92"/>
      <c r="Q297" s="92"/>
      <c r="R297" s="92"/>
      <c r="S297" s="92"/>
      <c r="T297" s="93"/>
      <c r="U297" s="39"/>
      <c r="V297" s="39"/>
      <c r="W297" s="39"/>
      <c r="X297" s="39"/>
      <c r="Y297" s="39"/>
      <c r="Z297" s="39"/>
      <c r="AA297" s="39"/>
      <c r="AB297" s="39"/>
      <c r="AC297" s="39"/>
      <c r="AD297" s="39"/>
      <c r="AE297" s="39"/>
      <c r="AT297" s="18" t="s">
        <v>221</v>
      </c>
      <c r="AU297" s="18" t="s">
        <v>90</v>
      </c>
    </row>
    <row r="298" s="2" customFormat="1" ht="24.15" customHeight="1">
      <c r="A298" s="39"/>
      <c r="B298" s="40"/>
      <c r="C298" s="220" t="s">
        <v>1052</v>
      </c>
      <c r="D298" s="220" t="s">
        <v>216</v>
      </c>
      <c r="E298" s="221" t="s">
        <v>4278</v>
      </c>
      <c r="F298" s="222" t="s">
        <v>4279</v>
      </c>
      <c r="G298" s="223" t="s">
        <v>716</v>
      </c>
      <c r="H298" s="224">
        <v>0</v>
      </c>
      <c r="I298" s="225"/>
      <c r="J298" s="226">
        <f>ROUND(I298*H298,2)</f>
        <v>0</v>
      </c>
      <c r="K298" s="222" t="s">
        <v>4280</v>
      </c>
      <c r="L298" s="45"/>
      <c r="M298" s="227" t="s">
        <v>1</v>
      </c>
      <c r="N298" s="228" t="s">
        <v>46</v>
      </c>
      <c r="O298" s="92"/>
      <c r="P298" s="229">
        <f>O298*H298</f>
        <v>0</v>
      </c>
      <c r="Q298" s="229">
        <v>0.00036999999999999999</v>
      </c>
      <c r="R298" s="229">
        <f>Q298*H298</f>
        <v>0</v>
      </c>
      <c r="S298" s="229">
        <v>0</v>
      </c>
      <c r="T298" s="230">
        <f>S298*H298</f>
        <v>0</v>
      </c>
      <c r="U298" s="39"/>
      <c r="V298" s="39"/>
      <c r="W298" s="39"/>
      <c r="X298" s="39"/>
      <c r="Y298" s="39"/>
      <c r="Z298" s="39"/>
      <c r="AA298" s="39"/>
      <c r="AB298" s="39"/>
      <c r="AC298" s="39"/>
      <c r="AD298" s="39"/>
      <c r="AE298" s="39"/>
      <c r="AR298" s="231" t="s">
        <v>291</v>
      </c>
      <c r="AT298" s="231" t="s">
        <v>216</v>
      </c>
      <c r="AU298" s="231" t="s">
        <v>90</v>
      </c>
      <c r="AY298" s="18" t="s">
        <v>215</v>
      </c>
      <c r="BE298" s="232">
        <f>IF(N298="základní",J298,0)</f>
        <v>0</v>
      </c>
      <c r="BF298" s="232">
        <f>IF(N298="snížená",J298,0)</f>
        <v>0</v>
      </c>
      <c r="BG298" s="232">
        <f>IF(N298="zákl. přenesená",J298,0)</f>
        <v>0</v>
      </c>
      <c r="BH298" s="232">
        <f>IF(N298="sníž. přenesená",J298,0)</f>
        <v>0</v>
      </c>
      <c r="BI298" s="232">
        <f>IF(N298="nulová",J298,0)</f>
        <v>0</v>
      </c>
      <c r="BJ298" s="18" t="s">
        <v>88</v>
      </c>
      <c r="BK298" s="232">
        <f>ROUND(I298*H298,2)</f>
        <v>0</v>
      </c>
      <c r="BL298" s="18" t="s">
        <v>291</v>
      </c>
      <c r="BM298" s="231" t="s">
        <v>4281</v>
      </c>
    </row>
    <row r="299" s="2" customFormat="1">
      <c r="A299" s="39"/>
      <c r="B299" s="40"/>
      <c r="C299" s="41"/>
      <c r="D299" s="233" t="s">
        <v>221</v>
      </c>
      <c r="E299" s="41"/>
      <c r="F299" s="234" t="s">
        <v>4282</v>
      </c>
      <c r="G299" s="41"/>
      <c r="H299" s="41"/>
      <c r="I299" s="235"/>
      <c r="J299" s="41"/>
      <c r="K299" s="41"/>
      <c r="L299" s="45"/>
      <c r="M299" s="236"/>
      <c r="N299" s="237"/>
      <c r="O299" s="92"/>
      <c r="P299" s="92"/>
      <c r="Q299" s="92"/>
      <c r="R299" s="92"/>
      <c r="S299" s="92"/>
      <c r="T299" s="93"/>
      <c r="U299" s="39"/>
      <c r="V299" s="39"/>
      <c r="W299" s="39"/>
      <c r="X299" s="39"/>
      <c r="Y299" s="39"/>
      <c r="Z299" s="39"/>
      <c r="AA299" s="39"/>
      <c r="AB299" s="39"/>
      <c r="AC299" s="39"/>
      <c r="AD299" s="39"/>
      <c r="AE299" s="39"/>
      <c r="AT299" s="18" t="s">
        <v>221</v>
      </c>
      <c r="AU299" s="18" t="s">
        <v>90</v>
      </c>
    </row>
    <row r="300" s="2" customFormat="1">
      <c r="A300" s="39"/>
      <c r="B300" s="40"/>
      <c r="C300" s="41"/>
      <c r="D300" s="250" t="s">
        <v>362</v>
      </c>
      <c r="E300" s="41"/>
      <c r="F300" s="251" t="s">
        <v>4283</v>
      </c>
      <c r="G300" s="41"/>
      <c r="H300" s="41"/>
      <c r="I300" s="235"/>
      <c r="J300" s="41"/>
      <c r="K300" s="41"/>
      <c r="L300" s="45"/>
      <c r="M300" s="236"/>
      <c r="N300" s="237"/>
      <c r="O300" s="92"/>
      <c r="P300" s="92"/>
      <c r="Q300" s="92"/>
      <c r="R300" s="92"/>
      <c r="S300" s="92"/>
      <c r="T300" s="93"/>
      <c r="U300" s="39"/>
      <c r="V300" s="39"/>
      <c r="W300" s="39"/>
      <c r="X300" s="39"/>
      <c r="Y300" s="39"/>
      <c r="Z300" s="39"/>
      <c r="AA300" s="39"/>
      <c r="AB300" s="39"/>
      <c r="AC300" s="39"/>
      <c r="AD300" s="39"/>
      <c r="AE300" s="39"/>
      <c r="AT300" s="18" t="s">
        <v>362</v>
      </c>
      <c r="AU300" s="18" t="s">
        <v>90</v>
      </c>
    </row>
    <row r="301" s="2" customFormat="1" ht="21.75" customHeight="1">
      <c r="A301" s="39"/>
      <c r="B301" s="40"/>
      <c r="C301" s="295" t="s">
        <v>1061</v>
      </c>
      <c r="D301" s="295" t="s">
        <v>539</v>
      </c>
      <c r="E301" s="296" t="s">
        <v>4284</v>
      </c>
      <c r="F301" s="297" t="s">
        <v>4285</v>
      </c>
      <c r="G301" s="298" t="s">
        <v>716</v>
      </c>
      <c r="H301" s="299">
        <v>0</v>
      </c>
      <c r="I301" s="300"/>
      <c r="J301" s="301">
        <f>ROUND(I301*H301,2)</f>
        <v>0</v>
      </c>
      <c r="K301" s="297" t="s">
        <v>1</v>
      </c>
      <c r="L301" s="302"/>
      <c r="M301" s="303" t="s">
        <v>1</v>
      </c>
      <c r="N301" s="304" t="s">
        <v>46</v>
      </c>
      <c r="O301" s="92"/>
      <c r="P301" s="229">
        <f>O301*H301</f>
        <v>0</v>
      </c>
      <c r="Q301" s="229">
        <v>0.0050000000000000001</v>
      </c>
      <c r="R301" s="229">
        <f>Q301*H301</f>
        <v>0</v>
      </c>
      <c r="S301" s="229">
        <v>0</v>
      </c>
      <c r="T301" s="230">
        <f>S301*H301</f>
        <v>0</v>
      </c>
      <c r="U301" s="39"/>
      <c r="V301" s="39"/>
      <c r="W301" s="39"/>
      <c r="X301" s="39"/>
      <c r="Y301" s="39"/>
      <c r="Z301" s="39"/>
      <c r="AA301" s="39"/>
      <c r="AB301" s="39"/>
      <c r="AC301" s="39"/>
      <c r="AD301" s="39"/>
      <c r="AE301" s="39"/>
      <c r="AR301" s="231" t="s">
        <v>676</v>
      </c>
      <c r="AT301" s="231" t="s">
        <v>539</v>
      </c>
      <c r="AU301" s="231" t="s">
        <v>90</v>
      </c>
      <c r="AY301" s="18" t="s">
        <v>215</v>
      </c>
      <c r="BE301" s="232">
        <f>IF(N301="základní",J301,0)</f>
        <v>0</v>
      </c>
      <c r="BF301" s="232">
        <f>IF(N301="snížená",J301,0)</f>
        <v>0</v>
      </c>
      <c r="BG301" s="232">
        <f>IF(N301="zákl. přenesená",J301,0)</f>
        <v>0</v>
      </c>
      <c r="BH301" s="232">
        <f>IF(N301="sníž. přenesená",J301,0)</f>
        <v>0</v>
      </c>
      <c r="BI301" s="232">
        <f>IF(N301="nulová",J301,0)</f>
        <v>0</v>
      </c>
      <c r="BJ301" s="18" t="s">
        <v>88</v>
      </c>
      <c r="BK301" s="232">
        <f>ROUND(I301*H301,2)</f>
        <v>0</v>
      </c>
      <c r="BL301" s="18" t="s">
        <v>291</v>
      </c>
      <c r="BM301" s="231" t="s">
        <v>4286</v>
      </c>
    </row>
    <row r="302" s="2" customFormat="1">
      <c r="A302" s="39"/>
      <c r="B302" s="40"/>
      <c r="C302" s="41"/>
      <c r="D302" s="233" t="s">
        <v>221</v>
      </c>
      <c r="E302" s="41"/>
      <c r="F302" s="234" t="s">
        <v>4285</v>
      </c>
      <c r="G302" s="41"/>
      <c r="H302" s="41"/>
      <c r="I302" s="235"/>
      <c r="J302" s="41"/>
      <c r="K302" s="41"/>
      <c r="L302" s="45"/>
      <c r="M302" s="236"/>
      <c r="N302" s="237"/>
      <c r="O302" s="92"/>
      <c r="P302" s="92"/>
      <c r="Q302" s="92"/>
      <c r="R302" s="92"/>
      <c r="S302" s="92"/>
      <c r="T302" s="93"/>
      <c r="U302" s="39"/>
      <c r="V302" s="39"/>
      <c r="W302" s="39"/>
      <c r="X302" s="39"/>
      <c r="Y302" s="39"/>
      <c r="Z302" s="39"/>
      <c r="AA302" s="39"/>
      <c r="AB302" s="39"/>
      <c r="AC302" s="39"/>
      <c r="AD302" s="39"/>
      <c r="AE302" s="39"/>
      <c r="AT302" s="18" t="s">
        <v>221</v>
      </c>
      <c r="AU302" s="18" t="s">
        <v>90</v>
      </c>
    </row>
    <row r="303" s="2" customFormat="1" ht="24.15" customHeight="1">
      <c r="A303" s="39"/>
      <c r="B303" s="40"/>
      <c r="C303" s="220" t="s">
        <v>1068</v>
      </c>
      <c r="D303" s="220" t="s">
        <v>216</v>
      </c>
      <c r="E303" s="221" t="s">
        <v>4287</v>
      </c>
      <c r="F303" s="222" t="s">
        <v>4288</v>
      </c>
      <c r="G303" s="223" t="s">
        <v>583</v>
      </c>
      <c r="H303" s="224">
        <v>0.39800000000000002</v>
      </c>
      <c r="I303" s="225"/>
      <c r="J303" s="226">
        <f>ROUND(I303*H303,2)</f>
        <v>0</v>
      </c>
      <c r="K303" s="222" t="s">
        <v>359</v>
      </c>
      <c r="L303" s="45"/>
      <c r="M303" s="227" t="s">
        <v>1</v>
      </c>
      <c r="N303" s="228" t="s">
        <v>46</v>
      </c>
      <c r="O303" s="92"/>
      <c r="P303" s="229">
        <f>O303*H303</f>
        <v>0</v>
      </c>
      <c r="Q303" s="229">
        <v>0</v>
      </c>
      <c r="R303" s="229">
        <f>Q303*H303</f>
        <v>0</v>
      </c>
      <c r="S303" s="229">
        <v>0</v>
      </c>
      <c r="T303" s="230">
        <f>S303*H303</f>
        <v>0</v>
      </c>
      <c r="U303" s="39"/>
      <c r="V303" s="39"/>
      <c r="W303" s="39"/>
      <c r="X303" s="39"/>
      <c r="Y303" s="39"/>
      <c r="Z303" s="39"/>
      <c r="AA303" s="39"/>
      <c r="AB303" s="39"/>
      <c r="AC303" s="39"/>
      <c r="AD303" s="39"/>
      <c r="AE303" s="39"/>
      <c r="AR303" s="231" t="s">
        <v>291</v>
      </c>
      <c r="AT303" s="231" t="s">
        <v>216</v>
      </c>
      <c r="AU303" s="231" t="s">
        <v>90</v>
      </c>
      <c r="AY303" s="18" t="s">
        <v>215</v>
      </c>
      <c r="BE303" s="232">
        <f>IF(N303="základní",J303,0)</f>
        <v>0</v>
      </c>
      <c r="BF303" s="232">
        <f>IF(N303="snížená",J303,0)</f>
        <v>0</v>
      </c>
      <c r="BG303" s="232">
        <f>IF(N303="zákl. přenesená",J303,0)</f>
        <v>0</v>
      </c>
      <c r="BH303" s="232">
        <f>IF(N303="sníž. přenesená",J303,0)</f>
        <v>0</v>
      </c>
      <c r="BI303" s="232">
        <f>IF(N303="nulová",J303,0)</f>
        <v>0</v>
      </c>
      <c r="BJ303" s="18" t="s">
        <v>88</v>
      </c>
      <c r="BK303" s="232">
        <f>ROUND(I303*H303,2)</f>
        <v>0</v>
      </c>
      <c r="BL303" s="18" t="s">
        <v>291</v>
      </c>
      <c r="BM303" s="231" t="s">
        <v>4289</v>
      </c>
    </row>
    <row r="304" s="2" customFormat="1">
      <c r="A304" s="39"/>
      <c r="B304" s="40"/>
      <c r="C304" s="41"/>
      <c r="D304" s="233" t="s">
        <v>221</v>
      </c>
      <c r="E304" s="41"/>
      <c r="F304" s="234" t="s">
        <v>4290</v>
      </c>
      <c r="G304" s="41"/>
      <c r="H304" s="41"/>
      <c r="I304" s="235"/>
      <c r="J304" s="41"/>
      <c r="K304" s="41"/>
      <c r="L304" s="45"/>
      <c r="M304" s="236"/>
      <c r="N304" s="237"/>
      <c r="O304" s="92"/>
      <c r="P304" s="92"/>
      <c r="Q304" s="92"/>
      <c r="R304" s="92"/>
      <c r="S304" s="92"/>
      <c r="T304" s="93"/>
      <c r="U304" s="39"/>
      <c r="V304" s="39"/>
      <c r="W304" s="39"/>
      <c r="X304" s="39"/>
      <c r="Y304" s="39"/>
      <c r="Z304" s="39"/>
      <c r="AA304" s="39"/>
      <c r="AB304" s="39"/>
      <c r="AC304" s="39"/>
      <c r="AD304" s="39"/>
      <c r="AE304" s="39"/>
      <c r="AT304" s="18" t="s">
        <v>221</v>
      </c>
      <c r="AU304" s="18" t="s">
        <v>90</v>
      </c>
    </row>
    <row r="305" s="2" customFormat="1">
      <c r="A305" s="39"/>
      <c r="B305" s="40"/>
      <c r="C305" s="41"/>
      <c r="D305" s="250" t="s">
        <v>362</v>
      </c>
      <c r="E305" s="41"/>
      <c r="F305" s="251" t="s">
        <v>4291</v>
      </c>
      <c r="G305" s="41"/>
      <c r="H305" s="41"/>
      <c r="I305" s="235"/>
      <c r="J305" s="41"/>
      <c r="K305" s="41"/>
      <c r="L305" s="45"/>
      <c r="M305" s="236"/>
      <c r="N305" s="237"/>
      <c r="O305" s="92"/>
      <c r="P305" s="92"/>
      <c r="Q305" s="92"/>
      <c r="R305" s="92"/>
      <c r="S305" s="92"/>
      <c r="T305" s="93"/>
      <c r="U305" s="39"/>
      <c r="V305" s="39"/>
      <c r="W305" s="39"/>
      <c r="X305" s="39"/>
      <c r="Y305" s="39"/>
      <c r="Z305" s="39"/>
      <c r="AA305" s="39"/>
      <c r="AB305" s="39"/>
      <c r="AC305" s="39"/>
      <c r="AD305" s="39"/>
      <c r="AE305" s="39"/>
      <c r="AT305" s="18" t="s">
        <v>362</v>
      </c>
      <c r="AU305" s="18" t="s">
        <v>90</v>
      </c>
    </row>
    <row r="306" s="11" customFormat="1" ht="22.8" customHeight="1">
      <c r="A306" s="11"/>
      <c r="B306" s="206"/>
      <c r="C306" s="207"/>
      <c r="D306" s="208" t="s">
        <v>80</v>
      </c>
      <c r="E306" s="248" t="s">
        <v>4292</v>
      </c>
      <c r="F306" s="248" t="s">
        <v>4293</v>
      </c>
      <c r="G306" s="207"/>
      <c r="H306" s="207"/>
      <c r="I306" s="210"/>
      <c r="J306" s="249">
        <f>BK306</f>
        <v>0</v>
      </c>
      <c r="K306" s="207"/>
      <c r="L306" s="212"/>
      <c r="M306" s="213"/>
      <c r="N306" s="214"/>
      <c r="O306" s="214"/>
      <c r="P306" s="215">
        <f>SUM(P307:P380)</f>
        <v>0</v>
      </c>
      <c r="Q306" s="214"/>
      <c r="R306" s="215">
        <f>SUM(R307:R380)</f>
        <v>0.056060000000000013</v>
      </c>
      <c r="S306" s="214"/>
      <c r="T306" s="216">
        <f>SUM(T307:T380)</f>
        <v>0</v>
      </c>
      <c r="U306" s="11"/>
      <c r="V306" s="11"/>
      <c r="W306" s="11"/>
      <c r="X306" s="11"/>
      <c r="Y306" s="11"/>
      <c r="Z306" s="11"/>
      <c r="AA306" s="11"/>
      <c r="AB306" s="11"/>
      <c r="AC306" s="11"/>
      <c r="AD306" s="11"/>
      <c r="AE306" s="11"/>
      <c r="AR306" s="217" t="s">
        <v>90</v>
      </c>
      <c r="AT306" s="218" t="s">
        <v>80</v>
      </c>
      <c r="AU306" s="218" t="s">
        <v>88</v>
      </c>
      <c r="AY306" s="217" t="s">
        <v>215</v>
      </c>
      <c r="BK306" s="219">
        <f>SUM(BK307:BK380)</f>
        <v>0</v>
      </c>
    </row>
    <row r="307" s="2" customFormat="1" ht="24.15" customHeight="1">
      <c r="A307" s="39"/>
      <c r="B307" s="40"/>
      <c r="C307" s="220" t="s">
        <v>1074</v>
      </c>
      <c r="D307" s="220" t="s">
        <v>216</v>
      </c>
      <c r="E307" s="221" t="s">
        <v>4294</v>
      </c>
      <c r="F307" s="222" t="s">
        <v>4295</v>
      </c>
      <c r="G307" s="223" t="s">
        <v>716</v>
      </c>
      <c r="H307" s="224">
        <v>8</v>
      </c>
      <c r="I307" s="225"/>
      <c r="J307" s="226">
        <f>ROUND(I307*H307,2)</f>
        <v>0</v>
      </c>
      <c r="K307" s="222" t="s">
        <v>359</v>
      </c>
      <c r="L307" s="45"/>
      <c r="M307" s="227" t="s">
        <v>1</v>
      </c>
      <c r="N307" s="228" t="s">
        <v>46</v>
      </c>
      <c r="O307" s="92"/>
      <c r="P307" s="229">
        <f>O307*H307</f>
        <v>0</v>
      </c>
      <c r="Q307" s="229">
        <v>0.00013999999999999999</v>
      </c>
      <c r="R307" s="229">
        <f>Q307*H307</f>
        <v>0.0011199999999999999</v>
      </c>
      <c r="S307" s="229">
        <v>0</v>
      </c>
      <c r="T307" s="230">
        <f>S307*H307</f>
        <v>0</v>
      </c>
      <c r="U307" s="39"/>
      <c r="V307" s="39"/>
      <c r="W307" s="39"/>
      <c r="X307" s="39"/>
      <c r="Y307" s="39"/>
      <c r="Z307" s="39"/>
      <c r="AA307" s="39"/>
      <c r="AB307" s="39"/>
      <c r="AC307" s="39"/>
      <c r="AD307" s="39"/>
      <c r="AE307" s="39"/>
      <c r="AR307" s="231" t="s">
        <v>291</v>
      </c>
      <c r="AT307" s="231" t="s">
        <v>216</v>
      </c>
      <c r="AU307" s="231" t="s">
        <v>90</v>
      </c>
      <c r="AY307" s="18" t="s">
        <v>215</v>
      </c>
      <c r="BE307" s="232">
        <f>IF(N307="základní",J307,0)</f>
        <v>0</v>
      </c>
      <c r="BF307" s="232">
        <f>IF(N307="snížená",J307,0)</f>
        <v>0</v>
      </c>
      <c r="BG307" s="232">
        <f>IF(N307="zákl. přenesená",J307,0)</f>
        <v>0</v>
      </c>
      <c r="BH307" s="232">
        <f>IF(N307="sníž. přenesená",J307,0)</f>
        <v>0</v>
      </c>
      <c r="BI307" s="232">
        <f>IF(N307="nulová",J307,0)</f>
        <v>0</v>
      </c>
      <c r="BJ307" s="18" t="s">
        <v>88</v>
      </c>
      <c r="BK307" s="232">
        <f>ROUND(I307*H307,2)</f>
        <v>0</v>
      </c>
      <c r="BL307" s="18" t="s">
        <v>291</v>
      </c>
      <c r="BM307" s="231" t="s">
        <v>4296</v>
      </c>
    </row>
    <row r="308" s="2" customFormat="1">
      <c r="A308" s="39"/>
      <c r="B308" s="40"/>
      <c r="C308" s="41"/>
      <c r="D308" s="233" t="s">
        <v>221</v>
      </c>
      <c r="E308" s="41"/>
      <c r="F308" s="234" t="s">
        <v>4297</v>
      </c>
      <c r="G308" s="41"/>
      <c r="H308" s="41"/>
      <c r="I308" s="235"/>
      <c r="J308" s="41"/>
      <c r="K308" s="41"/>
      <c r="L308" s="45"/>
      <c r="M308" s="236"/>
      <c r="N308" s="237"/>
      <c r="O308" s="92"/>
      <c r="P308" s="92"/>
      <c r="Q308" s="92"/>
      <c r="R308" s="92"/>
      <c r="S308" s="92"/>
      <c r="T308" s="93"/>
      <c r="U308" s="39"/>
      <c r="V308" s="39"/>
      <c r="W308" s="39"/>
      <c r="X308" s="39"/>
      <c r="Y308" s="39"/>
      <c r="Z308" s="39"/>
      <c r="AA308" s="39"/>
      <c r="AB308" s="39"/>
      <c r="AC308" s="39"/>
      <c r="AD308" s="39"/>
      <c r="AE308" s="39"/>
      <c r="AT308" s="18" t="s">
        <v>221</v>
      </c>
      <c r="AU308" s="18" t="s">
        <v>90</v>
      </c>
    </row>
    <row r="309" s="2" customFormat="1">
      <c r="A309" s="39"/>
      <c r="B309" s="40"/>
      <c r="C309" s="41"/>
      <c r="D309" s="250" t="s">
        <v>362</v>
      </c>
      <c r="E309" s="41"/>
      <c r="F309" s="251" t="s">
        <v>4298</v>
      </c>
      <c r="G309" s="41"/>
      <c r="H309" s="41"/>
      <c r="I309" s="235"/>
      <c r="J309" s="41"/>
      <c r="K309" s="41"/>
      <c r="L309" s="45"/>
      <c r="M309" s="236"/>
      <c r="N309" s="237"/>
      <c r="O309" s="92"/>
      <c r="P309" s="92"/>
      <c r="Q309" s="92"/>
      <c r="R309" s="92"/>
      <c r="S309" s="92"/>
      <c r="T309" s="93"/>
      <c r="U309" s="39"/>
      <c r="V309" s="39"/>
      <c r="W309" s="39"/>
      <c r="X309" s="39"/>
      <c r="Y309" s="39"/>
      <c r="Z309" s="39"/>
      <c r="AA309" s="39"/>
      <c r="AB309" s="39"/>
      <c r="AC309" s="39"/>
      <c r="AD309" s="39"/>
      <c r="AE309" s="39"/>
      <c r="AT309" s="18" t="s">
        <v>362</v>
      </c>
      <c r="AU309" s="18" t="s">
        <v>90</v>
      </c>
    </row>
    <row r="310" s="2" customFormat="1" ht="24.15" customHeight="1">
      <c r="A310" s="39"/>
      <c r="B310" s="40"/>
      <c r="C310" s="220" t="s">
        <v>1081</v>
      </c>
      <c r="D310" s="220" t="s">
        <v>216</v>
      </c>
      <c r="E310" s="221" t="s">
        <v>4299</v>
      </c>
      <c r="F310" s="222" t="s">
        <v>4300</v>
      </c>
      <c r="G310" s="223" t="s">
        <v>716</v>
      </c>
      <c r="H310" s="224">
        <v>8</v>
      </c>
      <c r="I310" s="225"/>
      <c r="J310" s="226">
        <f>ROUND(I310*H310,2)</f>
        <v>0</v>
      </c>
      <c r="K310" s="222" t="s">
        <v>359</v>
      </c>
      <c r="L310" s="45"/>
      <c r="M310" s="227" t="s">
        <v>1</v>
      </c>
      <c r="N310" s="228" t="s">
        <v>46</v>
      </c>
      <c r="O310" s="92"/>
      <c r="P310" s="229">
        <f>O310*H310</f>
        <v>0</v>
      </c>
      <c r="Q310" s="229">
        <v>0.00069999999999999999</v>
      </c>
      <c r="R310" s="229">
        <f>Q310*H310</f>
        <v>0.0055999999999999999</v>
      </c>
      <c r="S310" s="229">
        <v>0</v>
      </c>
      <c r="T310" s="230">
        <f>S310*H310</f>
        <v>0</v>
      </c>
      <c r="U310" s="39"/>
      <c r="V310" s="39"/>
      <c r="W310" s="39"/>
      <c r="X310" s="39"/>
      <c r="Y310" s="39"/>
      <c r="Z310" s="39"/>
      <c r="AA310" s="39"/>
      <c r="AB310" s="39"/>
      <c r="AC310" s="39"/>
      <c r="AD310" s="39"/>
      <c r="AE310" s="39"/>
      <c r="AR310" s="231" t="s">
        <v>291</v>
      </c>
      <c r="AT310" s="231" t="s">
        <v>216</v>
      </c>
      <c r="AU310" s="231" t="s">
        <v>90</v>
      </c>
      <c r="AY310" s="18" t="s">
        <v>215</v>
      </c>
      <c r="BE310" s="232">
        <f>IF(N310="základní",J310,0)</f>
        <v>0</v>
      </c>
      <c r="BF310" s="232">
        <f>IF(N310="snížená",J310,0)</f>
        <v>0</v>
      </c>
      <c r="BG310" s="232">
        <f>IF(N310="zákl. přenesená",J310,0)</f>
        <v>0</v>
      </c>
      <c r="BH310" s="232">
        <f>IF(N310="sníž. přenesená",J310,0)</f>
        <v>0</v>
      </c>
      <c r="BI310" s="232">
        <f>IF(N310="nulová",J310,0)</f>
        <v>0</v>
      </c>
      <c r="BJ310" s="18" t="s">
        <v>88</v>
      </c>
      <c r="BK310" s="232">
        <f>ROUND(I310*H310,2)</f>
        <v>0</v>
      </c>
      <c r="BL310" s="18" t="s">
        <v>291</v>
      </c>
      <c r="BM310" s="231" t="s">
        <v>4301</v>
      </c>
    </row>
    <row r="311" s="2" customFormat="1">
      <c r="A311" s="39"/>
      <c r="B311" s="40"/>
      <c r="C311" s="41"/>
      <c r="D311" s="233" t="s">
        <v>221</v>
      </c>
      <c r="E311" s="41"/>
      <c r="F311" s="234" t="s">
        <v>4302</v>
      </c>
      <c r="G311" s="41"/>
      <c r="H311" s="41"/>
      <c r="I311" s="235"/>
      <c r="J311" s="41"/>
      <c r="K311" s="41"/>
      <c r="L311" s="45"/>
      <c r="M311" s="236"/>
      <c r="N311" s="237"/>
      <c r="O311" s="92"/>
      <c r="P311" s="92"/>
      <c r="Q311" s="92"/>
      <c r="R311" s="92"/>
      <c r="S311" s="92"/>
      <c r="T311" s="93"/>
      <c r="U311" s="39"/>
      <c r="V311" s="39"/>
      <c r="W311" s="39"/>
      <c r="X311" s="39"/>
      <c r="Y311" s="39"/>
      <c r="Z311" s="39"/>
      <c r="AA311" s="39"/>
      <c r="AB311" s="39"/>
      <c r="AC311" s="39"/>
      <c r="AD311" s="39"/>
      <c r="AE311" s="39"/>
      <c r="AT311" s="18" t="s">
        <v>221</v>
      </c>
      <c r="AU311" s="18" t="s">
        <v>90</v>
      </c>
    </row>
    <row r="312" s="2" customFormat="1">
      <c r="A312" s="39"/>
      <c r="B312" s="40"/>
      <c r="C312" s="41"/>
      <c r="D312" s="250" t="s">
        <v>362</v>
      </c>
      <c r="E312" s="41"/>
      <c r="F312" s="251" t="s">
        <v>4303</v>
      </c>
      <c r="G312" s="41"/>
      <c r="H312" s="41"/>
      <c r="I312" s="235"/>
      <c r="J312" s="41"/>
      <c r="K312" s="41"/>
      <c r="L312" s="45"/>
      <c r="M312" s="236"/>
      <c r="N312" s="237"/>
      <c r="O312" s="92"/>
      <c r="P312" s="92"/>
      <c r="Q312" s="92"/>
      <c r="R312" s="92"/>
      <c r="S312" s="92"/>
      <c r="T312" s="93"/>
      <c r="U312" s="39"/>
      <c r="V312" s="39"/>
      <c r="W312" s="39"/>
      <c r="X312" s="39"/>
      <c r="Y312" s="39"/>
      <c r="Z312" s="39"/>
      <c r="AA312" s="39"/>
      <c r="AB312" s="39"/>
      <c r="AC312" s="39"/>
      <c r="AD312" s="39"/>
      <c r="AE312" s="39"/>
      <c r="AT312" s="18" t="s">
        <v>362</v>
      </c>
      <c r="AU312" s="18" t="s">
        <v>90</v>
      </c>
    </row>
    <row r="313" s="2" customFormat="1" ht="24.15" customHeight="1">
      <c r="A313" s="39"/>
      <c r="B313" s="40"/>
      <c r="C313" s="220" t="s">
        <v>1094</v>
      </c>
      <c r="D313" s="220" t="s">
        <v>216</v>
      </c>
      <c r="E313" s="221" t="s">
        <v>4304</v>
      </c>
      <c r="F313" s="222" t="s">
        <v>4305</v>
      </c>
      <c r="G313" s="223" t="s">
        <v>716</v>
      </c>
      <c r="H313" s="224">
        <v>4</v>
      </c>
      <c r="I313" s="225"/>
      <c r="J313" s="226">
        <f>ROUND(I313*H313,2)</f>
        <v>0</v>
      </c>
      <c r="K313" s="222" t="s">
        <v>359</v>
      </c>
      <c r="L313" s="45"/>
      <c r="M313" s="227" t="s">
        <v>1</v>
      </c>
      <c r="N313" s="228" t="s">
        <v>46</v>
      </c>
      <c r="O313" s="92"/>
      <c r="P313" s="229">
        <f>O313*H313</f>
        <v>0</v>
      </c>
      <c r="Q313" s="229">
        <v>0.00024000000000000001</v>
      </c>
      <c r="R313" s="229">
        <f>Q313*H313</f>
        <v>0.00096000000000000002</v>
      </c>
      <c r="S313" s="229">
        <v>0</v>
      </c>
      <c r="T313" s="230">
        <f>S313*H313</f>
        <v>0</v>
      </c>
      <c r="U313" s="39"/>
      <c r="V313" s="39"/>
      <c r="W313" s="39"/>
      <c r="X313" s="39"/>
      <c r="Y313" s="39"/>
      <c r="Z313" s="39"/>
      <c r="AA313" s="39"/>
      <c r="AB313" s="39"/>
      <c r="AC313" s="39"/>
      <c r="AD313" s="39"/>
      <c r="AE313" s="39"/>
      <c r="AR313" s="231" t="s">
        <v>291</v>
      </c>
      <c r="AT313" s="231" t="s">
        <v>216</v>
      </c>
      <c r="AU313" s="231" t="s">
        <v>90</v>
      </c>
      <c r="AY313" s="18" t="s">
        <v>215</v>
      </c>
      <c r="BE313" s="232">
        <f>IF(N313="základní",J313,0)</f>
        <v>0</v>
      </c>
      <c r="BF313" s="232">
        <f>IF(N313="snížená",J313,0)</f>
        <v>0</v>
      </c>
      <c r="BG313" s="232">
        <f>IF(N313="zákl. přenesená",J313,0)</f>
        <v>0</v>
      </c>
      <c r="BH313" s="232">
        <f>IF(N313="sníž. přenesená",J313,0)</f>
        <v>0</v>
      </c>
      <c r="BI313" s="232">
        <f>IF(N313="nulová",J313,0)</f>
        <v>0</v>
      </c>
      <c r="BJ313" s="18" t="s">
        <v>88</v>
      </c>
      <c r="BK313" s="232">
        <f>ROUND(I313*H313,2)</f>
        <v>0</v>
      </c>
      <c r="BL313" s="18" t="s">
        <v>291</v>
      </c>
      <c r="BM313" s="231" t="s">
        <v>4306</v>
      </c>
    </row>
    <row r="314" s="2" customFormat="1">
      <c r="A314" s="39"/>
      <c r="B314" s="40"/>
      <c r="C314" s="41"/>
      <c r="D314" s="233" t="s">
        <v>221</v>
      </c>
      <c r="E314" s="41"/>
      <c r="F314" s="234" t="s">
        <v>4307</v>
      </c>
      <c r="G314" s="41"/>
      <c r="H314" s="41"/>
      <c r="I314" s="235"/>
      <c r="J314" s="41"/>
      <c r="K314" s="41"/>
      <c r="L314" s="45"/>
      <c r="M314" s="236"/>
      <c r="N314" s="237"/>
      <c r="O314" s="92"/>
      <c r="P314" s="92"/>
      <c r="Q314" s="92"/>
      <c r="R314" s="92"/>
      <c r="S314" s="92"/>
      <c r="T314" s="93"/>
      <c r="U314" s="39"/>
      <c r="V314" s="39"/>
      <c r="W314" s="39"/>
      <c r="X314" s="39"/>
      <c r="Y314" s="39"/>
      <c r="Z314" s="39"/>
      <c r="AA314" s="39"/>
      <c r="AB314" s="39"/>
      <c r="AC314" s="39"/>
      <c r="AD314" s="39"/>
      <c r="AE314" s="39"/>
      <c r="AT314" s="18" t="s">
        <v>221</v>
      </c>
      <c r="AU314" s="18" t="s">
        <v>90</v>
      </c>
    </row>
    <row r="315" s="2" customFormat="1">
      <c r="A315" s="39"/>
      <c r="B315" s="40"/>
      <c r="C315" s="41"/>
      <c r="D315" s="250" t="s">
        <v>362</v>
      </c>
      <c r="E315" s="41"/>
      <c r="F315" s="251" t="s">
        <v>4308</v>
      </c>
      <c r="G315" s="41"/>
      <c r="H315" s="41"/>
      <c r="I315" s="235"/>
      <c r="J315" s="41"/>
      <c r="K315" s="41"/>
      <c r="L315" s="45"/>
      <c r="M315" s="236"/>
      <c r="N315" s="237"/>
      <c r="O315" s="92"/>
      <c r="P315" s="92"/>
      <c r="Q315" s="92"/>
      <c r="R315" s="92"/>
      <c r="S315" s="92"/>
      <c r="T315" s="93"/>
      <c r="U315" s="39"/>
      <c r="V315" s="39"/>
      <c r="W315" s="39"/>
      <c r="X315" s="39"/>
      <c r="Y315" s="39"/>
      <c r="Z315" s="39"/>
      <c r="AA315" s="39"/>
      <c r="AB315" s="39"/>
      <c r="AC315" s="39"/>
      <c r="AD315" s="39"/>
      <c r="AE315" s="39"/>
      <c r="AT315" s="18" t="s">
        <v>362</v>
      </c>
      <c r="AU315" s="18" t="s">
        <v>90</v>
      </c>
    </row>
    <row r="316" s="2" customFormat="1" ht="24.15" customHeight="1">
      <c r="A316" s="39"/>
      <c r="B316" s="40"/>
      <c r="C316" s="220" t="s">
        <v>1108</v>
      </c>
      <c r="D316" s="220" t="s">
        <v>216</v>
      </c>
      <c r="E316" s="221" t="s">
        <v>4309</v>
      </c>
      <c r="F316" s="222" t="s">
        <v>4310</v>
      </c>
      <c r="G316" s="223" t="s">
        <v>716</v>
      </c>
      <c r="H316" s="224">
        <v>8</v>
      </c>
      <c r="I316" s="225"/>
      <c r="J316" s="226">
        <f>ROUND(I316*H316,2)</f>
        <v>0</v>
      </c>
      <c r="K316" s="222" t="s">
        <v>359</v>
      </c>
      <c r="L316" s="45"/>
      <c r="M316" s="227" t="s">
        <v>1</v>
      </c>
      <c r="N316" s="228" t="s">
        <v>46</v>
      </c>
      <c r="O316" s="92"/>
      <c r="P316" s="229">
        <f>O316*H316</f>
        <v>0</v>
      </c>
      <c r="Q316" s="229">
        <v>0.00023000000000000001</v>
      </c>
      <c r="R316" s="229">
        <f>Q316*H316</f>
        <v>0.0018400000000000001</v>
      </c>
      <c r="S316" s="229">
        <v>0</v>
      </c>
      <c r="T316" s="230">
        <f>S316*H316</f>
        <v>0</v>
      </c>
      <c r="U316" s="39"/>
      <c r="V316" s="39"/>
      <c r="W316" s="39"/>
      <c r="X316" s="39"/>
      <c r="Y316" s="39"/>
      <c r="Z316" s="39"/>
      <c r="AA316" s="39"/>
      <c r="AB316" s="39"/>
      <c r="AC316" s="39"/>
      <c r="AD316" s="39"/>
      <c r="AE316" s="39"/>
      <c r="AR316" s="231" t="s">
        <v>291</v>
      </c>
      <c r="AT316" s="231" t="s">
        <v>216</v>
      </c>
      <c r="AU316" s="231" t="s">
        <v>90</v>
      </c>
      <c r="AY316" s="18" t="s">
        <v>215</v>
      </c>
      <c r="BE316" s="232">
        <f>IF(N316="základní",J316,0)</f>
        <v>0</v>
      </c>
      <c r="BF316" s="232">
        <f>IF(N316="snížená",J316,0)</f>
        <v>0</v>
      </c>
      <c r="BG316" s="232">
        <f>IF(N316="zákl. přenesená",J316,0)</f>
        <v>0</v>
      </c>
      <c r="BH316" s="232">
        <f>IF(N316="sníž. přenesená",J316,0)</f>
        <v>0</v>
      </c>
      <c r="BI316" s="232">
        <f>IF(N316="nulová",J316,0)</f>
        <v>0</v>
      </c>
      <c r="BJ316" s="18" t="s">
        <v>88</v>
      </c>
      <c r="BK316" s="232">
        <f>ROUND(I316*H316,2)</f>
        <v>0</v>
      </c>
      <c r="BL316" s="18" t="s">
        <v>291</v>
      </c>
      <c r="BM316" s="231" t="s">
        <v>4311</v>
      </c>
    </row>
    <row r="317" s="2" customFormat="1">
      <c r="A317" s="39"/>
      <c r="B317" s="40"/>
      <c r="C317" s="41"/>
      <c r="D317" s="233" t="s">
        <v>221</v>
      </c>
      <c r="E317" s="41"/>
      <c r="F317" s="234" t="s">
        <v>4312</v>
      </c>
      <c r="G317" s="41"/>
      <c r="H317" s="41"/>
      <c r="I317" s="235"/>
      <c r="J317" s="41"/>
      <c r="K317" s="41"/>
      <c r="L317" s="45"/>
      <c r="M317" s="236"/>
      <c r="N317" s="237"/>
      <c r="O317" s="92"/>
      <c r="P317" s="92"/>
      <c r="Q317" s="92"/>
      <c r="R317" s="92"/>
      <c r="S317" s="92"/>
      <c r="T317" s="93"/>
      <c r="U317" s="39"/>
      <c r="V317" s="39"/>
      <c r="W317" s="39"/>
      <c r="X317" s="39"/>
      <c r="Y317" s="39"/>
      <c r="Z317" s="39"/>
      <c r="AA317" s="39"/>
      <c r="AB317" s="39"/>
      <c r="AC317" s="39"/>
      <c r="AD317" s="39"/>
      <c r="AE317" s="39"/>
      <c r="AT317" s="18" t="s">
        <v>221</v>
      </c>
      <c r="AU317" s="18" t="s">
        <v>90</v>
      </c>
    </row>
    <row r="318" s="2" customFormat="1">
      <c r="A318" s="39"/>
      <c r="B318" s="40"/>
      <c r="C318" s="41"/>
      <c r="D318" s="250" t="s">
        <v>362</v>
      </c>
      <c r="E318" s="41"/>
      <c r="F318" s="251" t="s">
        <v>4313</v>
      </c>
      <c r="G318" s="41"/>
      <c r="H318" s="41"/>
      <c r="I318" s="235"/>
      <c r="J318" s="41"/>
      <c r="K318" s="41"/>
      <c r="L318" s="45"/>
      <c r="M318" s="236"/>
      <c r="N318" s="237"/>
      <c r="O318" s="92"/>
      <c r="P318" s="92"/>
      <c r="Q318" s="92"/>
      <c r="R318" s="92"/>
      <c r="S318" s="92"/>
      <c r="T318" s="93"/>
      <c r="U318" s="39"/>
      <c r="V318" s="39"/>
      <c r="W318" s="39"/>
      <c r="X318" s="39"/>
      <c r="Y318" s="39"/>
      <c r="Z318" s="39"/>
      <c r="AA318" s="39"/>
      <c r="AB318" s="39"/>
      <c r="AC318" s="39"/>
      <c r="AD318" s="39"/>
      <c r="AE318" s="39"/>
      <c r="AT318" s="18" t="s">
        <v>362</v>
      </c>
      <c r="AU318" s="18" t="s">
        <v>90</v>
      </c>
    </row>
    <row r="319" s="2" customFormat="1" ht="21.75" customHeight="1">
      <c r="A319" s="39"/>
      <c r="B319" s="40"/>
      <c r="C319" s="220" t="s">
        <v>1120</v>
      </c>
      <c r="D319" s="220" t="s">
        <v>216</v>
      </c>
      <c r="E319" s="221" t="s">
        <v>4314</v>
      </c>
      <c r="F319" s="222" t="s">
        <v>4315</v>
      </c>
      <c r="G319" s="223" t="s">
        <v>716</v>
      </c>
      <c r="H319" s="224">
        <v>1</v>
      </c>
      <c r="I319" s="225"/>
      <c r="J319" s="226">
        <f>ROUND(I319*H319,2)</f>
        <v>0</v>
      </c>
      <c r="K319" s="222" t="s">
        <v>359</v>
      </c>
      <c r="L319" s="45"/>
      <c r="M319" s="227" t="s">
        <v>1</v>
      </c>
      <c r="N319" s="228" t="s">
        <v>46</v>
      </c>
      <c r="O319" s="92"/>
      <c r="P319" s="229">
        <f>O319*H319</f>
        <v>0</v>
      </c>
      <c r="Q319" s="229">
        <v>0.00018000000000000001</v>
      </c>
      <c r="R319" s="229">
        <f>Q319*H319</f>
        <v>0.00018000000000000001</v>
      </c>
      <c r="S319" s="229">
        <v>0</v>
      </c>
      <c r="T319" s="230">
        <f>S319*H319</f>
        <v>0</v>
      </c>
      <c r="U319" s="39"/>
      <c r="V319" s="39"/>
      <c r="W319" s="39"/>
      <c r="X319" s="39"/>
      <c r="Y319" s="39"/>
      <c r="Z319" s="39"/>
      <c r="AA319" s="39"/>
      <c r="AB319" s="39"/>
      <c r="AC319" s="39"/>
      <c r="AD319" s="39"/>
      <c r="AE319" s="39"/>
      <c r="AR319" s="231" t="s">
        <v>291</v>
      </c>
      <c r="AT319" s="231" t="s">
        <v>216</v>
      </c>
      <c r="AU319" s="231" t="s">
        <v>90</v>
      </c>
      <c r="AY319" s="18" t="s">
        <v>215</v>
      </c>
      <c r="BE319" s="232">
        <f>IF(N319="základní",J319,0)</f>
        <v>0</v>
      </c>
      <c r="BF319" s="232">
        <f>IF(N319="snížená",J319,0)</f>
        <v>0</v>
      </c>
      <c r="BG319" s="232">
        <f>IF(N319="zákl. přenesená",J319,0)</f>
        <v>0</v>
      </c>
      <c r="BH319" s="232">
        <f>IF(N319="sníž. přenesená",J319,0)</f>
        <v>0</v>
      </c>
      <c r="BI319" s="232">
        <f>IF(N319="nulová",J319,0)</f>
        <v>0</v>
      </c>
      <c r="BJ319" s="18" t="s">
        <v>88</v>
      </c>
      <c r="BK319" s="232">
        <f>ROUND(I319*H319,2)</f>
        <v>0</v>
      </c>
      <c r="BL319" s="18" t="s">
        <v>291</v>
      </c>
      <c r="BM319" s="231" t="s">
        <v>4316</v>
      </c>
    </row>
    <row r="320" s="2" customFormat="1">
      <c r="A320" s="39"/>
      <c r="B320" s="40"/>
      <c r="C320" s="41"/>
      <c r="D320" s="233" t="s">
        <v>221</v>
      </c>
      <c r="E320" s="41"/>
      <c r="F320" s="234" t="s">
        <v>4317</v>
      </c>
      <c r="G320" s="41"/>
      <c r="H320" s="41"/>
      <c r="I320" s="235"/>
      <c r="J320" s="41"/>
      <c r="K320" s="41"/>
      <c r="L320" s="45"/>
      <c r="M320" s="236"/>
      <c r="N320" s="237"/>
      <c r="O320" s="92"/>
      <c r="P320" s="92"/>
      <c r="Q320" s="92"/>
      <c r="R320" s="92"/>
      <c r="S320" s="92"/>
      <c r="T320" s="93"/>
      <c r="U320" s="39"/>
      <c r="V320" s="39"/>
      <c r="W320" s="39"/>
      <c r="X320" s="39"/>
      <c r="Y320" s="39"/>
      <c r="Z320" s="39"/>
      <c r="AA320" s="39"/>
      <c r="AB320" s="39"/>
      <c r="AC320" s="39"/>
      <c r="AD320" s="39"/>
      <c r="AE320" s="39"/>
      <c r="AT320" s="18" t="s">
        <v>221</v>
      </c>
      <c r="AU320" s="18" t="s">
        <v>90</v>
      </c>
    </row>
    <row r="321" s="2" customFormat="1">
      <c r="A321" s="39"/>
      <c r="B321" s="40"/>
      <c r="C321" s="41"/>
      <c r="D321" s="250" t="s">
        <v>362</v>
      </c>
      <c r="E321" s="41"/>
      <c r="F321" s="251" t="s">
        <v>4318</v>
      </c>
      <c r="G321" s="41"/>
      <c r="H321" s="41"/>
      <c r="I321" s="235"/>
      <c r="J321" s="41"/>
      <c r="K321" s="41"/>
      <c r="L321" s="45"/>
      <c r="M321" s="236"/>
      <c r="N321" s="237"/>
      <c r="O321" s="92"/>
      <c r="P321" s="92"/>
      <c r="Q321" s="92"/>
      <c r="R321" s="92"/>
      <c r="S321" s="92"/>
      <c r="T321" s="93"/>
      <c r="U321" s="39"/>
      <c r="V321" s="39"/>
      <c r="W321" s="39"/>
      <c r="X321" s="39"/>
      <c r="Y321" s="39"/>
      <c r="Z321" s="39"/>
      <c r="AA321" s="39"/>
      <c r="AB321" s="39"/>
      <c r="AC321" s="39"/>
      <c r="AD321" s="39"/>
      <c r="AE321" s="39"/>
      <c r="AT321" s="18" t="s">
        <v>362</v>
      </c>
      <c r="AU321" s="18" t="s">
        <v>90</v>
      </c>
    </row>
    <row r="322" s="2" customFormat="1" ht="21.75" customHeight="1">
      <c r="A322" s="39"/>
      <c r="B322" s="40"/>
      <c r="C322" s="220" t="s">
        <v>1129</v>
      </c>
      <c r="D322" s="220" t="s">
        <v>216</v>
      </c>
      <c r="E322" s="221" t="s">
        <v>4319</v>
      </c>
      <c r="F322" s="222" t="s">
        <v>4320</v>
      </c>
      <c r="G322" s="223" t="s">
        <v>716</v>
      </c>
      <c r="H322" s="224">
        <v>1</v>
      </c>
      <c r="I322" s="225"/>
      <c r="J322" s="226">
        <f>ROUND(I322*H322,2)</f>
        <v>0</v>
      </c>
      <c r="K322" s="222" t="s">
        <v>359</v>
      </c>
      <c r="L322" s="45"/>
      <c r="M322" s="227" t="s">
        <v>1</v>
      </c>
      <c r="N322" s="228" t="s">
        <v>46</v>
      </c>
      <c r="O322" s="92"/>
      <c r="P322" s="229">
        <f>O322*H322</f>
        <v>0</v>
      </c>
      <c r="Q322" s="229">
        <v>0.00052999999999999998</v>
      </c>
      <c r="R322" s="229">
        <f>Q322*H322</f>
        <v>0.00052999999999999998</v>
      </c>
      <c r="S322" s="229">
        <v>0</v>
      </c>
      <c r="T322" s="230">
        <f>S322*H322</f>
        <v>0</v>
      </c>
      <c r="U322" s="39"/>
      <c r="V322" s="39"/>
      <c r="W322" s="39"/>
      <c r="X322" s="39"/>
      <c r="Y322" s="39"/>
      <c r="Z322" s="39"/>
      <c r="AA322" s="39"/>
      <c r="AB322" s="39"/>
      <c r="AC322" s="39"/>
      <c r="AD322" s="39"/>
      <c r="AE322" s="39"/>
      <c r="AR322" s="231" t="s">
        <v>291</v>
      </c>
      <c r="AT322" s="231" t="s">
        <v>216</v>
      </c>
      <c r="AU322" s="231" t="s">
        <v>90</v>
      </c>
      <c r="AY322" s="18" t="s">
        <v>215</v>
      </c>
      <c r="BE322" s="232">
        <f>IF(N322="základní",J322,0)</f>
        <v>0</v>
      </c>
      <c r="BF322" s="232">
        <f>IF(N322="snížená",J322,0)</f>
        <v>0</v>
      </c>
      <c r="BG322" s="232">
        <f>IF(N322="zákl. přenesená",J322,0)</f>
        <v>0</v>
      </c>
      <c r="BH322" s="232">
        <f>IF(N322="sníž. přenesená",J322,0)</f>
        <v>0</v>
      </c>
      <c r="BI322" s="232">
        <f>IF(N322="nulová",J322,0)</f>
        <v>0</v>
      </c>
      <c r="BJ322" s="18" t="s">
        <v>88</v>
      </c>
      <c r="BK322" s="232">
        <f>ROUND(I322*H322,2)</f>
        <v>0</v>
      </c>
      <c r="BL322" s="18" t="s">
        <v>291</v>
      </c>
      <c r="BM322" s="231" t="s">
        <v>4321</v>
      </c>
    </row>
    <row r="323" s="2" customFormat="1">
      <c r="A323" s="39"/>
      <c r="B323" s="40"/>
      <c r="C323" s="41"/>
      <c r="D323" s="233" t="s">
        <v>221</v>
      </c>
      <c r="E323" s="41"/>
      <c r="F323" s="234" t="s">
        <v>4322</v>
      </c>
      <c r="G323" s="41"/>
      <c r="H323" s="41"/>
      <c r="I323" s="235"/>
      <c r="J323" s="41"/>
      <c r="K323" s="41"/>
      <c r="L323" s="45"/>
      <c r="M323" s="236"/>
      <c r="N323" s="237"/>
      <c r="O323" s="92"/>
      <c r="P323" s="92"/>
      <c r="Q323" s="92"/>
      <c r="R323" s="92"/>
      <c r="S323" s="92"/>
      <c r="T323" s="93"/>
      <c r="U323" s="39"/>
      <c r="V323" s="39"/>
      <c r="W323" s="39"/>
      <c r="X323" s="39"/>
      <c r="Y323" s="39"/>
      <c r="Z323" s="39"/>
      <c r="AA323" s="39"/>
      <c r="AB323" s="39"/>
      <c r="AC323" s="39"/>
      <c r="AD323" s="39"/>
      <c r="AE323" s="39"/>
      <c r="AT323" s="18" t="s">
        <v>221</v>
      </c>
      <c r="AU323" s="18" t="s">
        <v>90</v>
      </c>
    </row>
    <row r="324" s="2" customFormat="1">
      <c r="A324" s="39"/>
      <c r="B324" s="40"/>
      <c r="C324" s="41"/>
      <c r="D324" s="250" t="s">
        <v>362</v>
      </c>
      <c r="E324" s="41"/>
      <c r="F324" s="251" t="s">
        <v>4323</v>
      </c>
      <c r="G324" s="41"/>
      <c r="H324" s="41"/>
      <c r="I324" s="235"/>
      <c r="J324" s="41"/>
      <c r="K324" s="41"/>
      <c r="L324" s="45"/>
      <c r="M324" s="236"/>
      <c r="N324" s="237"/>
      <c r="O324" s="92"/>
      <c r="P324" s="92"/>
      <c r="Q324" s="92"/>
      <c r="R324" s="92"/>
      <c r="S324" s="92"/>
      <c r="T324" s="93"/>
      <c r="U324" s="39"/>
      <c r="V324" s="39"/>
      <c r="W324" s="39"/>
      <c r="X324" s="39"/>
      <c r="Y324" s="39"/>
      <c r="Z324" s="39"/>
      <c r="AA324" s="39"/>
      <c r="AB324" s="39"/>
      <c r="AC324" s="39"/>
      <c r="AD324" s="39"/>
      <c r="AE324" s="39"/>
      <c r="AT324" s="18" t="s">
        <v>362</v>
      </c>
      <c r="AU324" s="18" t="s">
        <v>90</v>
      </c>
    </row>
    <row r="325" s="2" customFormat="1" ht="21.75" customHeight="1">
      <c r="A325" s="39"/>
      <c r="B325" s="40"/>
      <c r="C325" s="220" t="s">
        <v>1152</v>
      </c>
      <c r="D325" s="220" t="s">
        <v>216</v>
      </c>
      <c r="E325" s="221" t="s">
        <v>4324</v>
      </c>
      <c r="F325" s="222" t="s">
        <v>4325</v>
      </c>
      <c r="G325" s="223" t="s">
        <v>716</v>
      </c>
      <c r="H325" s="224">
        <v>1</v>
      </c>
      <c r="I325" s="225"/>
      <c r="J325" s="226">
        <f>ROUND(I325*H325,2)</f>
        <v>0</v>
      </c>
      <c r="K325" s="222" t="s">
        <v>359</v>
      </c>
      <c r="L325" s="45"/>
      <c r="M325" s="227" t="s">
        <v>1</v>
      </c>
      <c r="N325" s="228" t="s">
        <v>46</v>
      </c>
      <c r="O325" s="92"/>
      <c r="P325" s="229">
        <f>O325*H325</f>
        <v>0</v>
      </c>
      <c r="Q325" s="229">
        <v>0.00069999999999999999</v>
      </c>
      <c r="R325" s="229">
        <f>Q325*H325</f>
        <v>0.00069999999999999999</v>
      </c>
      <c r="S325" s="229">
        <v>0</v>
      </c>
      <c r="T325" s="230">
        <f>S325*H325</f>
        <v>0</v>
      </c>
      <c r="U325" s="39"/>
      <c r="V325" s="39"/>
      <c r="W325" s="39"/>
      <c r="X325" s="39"/>
      <c r="Y325" s="39"/>
      <c r="Z325" s="39"/>
      <c r="AA325" s="39"/>
      <c r="AB325" s="39"/>
      <c r="AC325" s="39"/>
      <c r="AD325" s="39"/>
      <c r="AE325" s="39"/>
      <c r="AR325" s="231" t="s">
        <v>291</v>
      </c>
      <c r="AT325" s="231" t="s">
        <v>216</v>
      </c>
      <c r="AU325" s="231" t="s">
        <v>90</v>
      </c>
      <c r="AY325" s="18" t="s">
        <v>215</v>
      </c>
      <c r="BE325" s="232">
        <f>IF(N325="základní",J325,0)</f>
        <v>0</v>
      </c>
      <c r="BF325" s="232">
        <f>IF(N325="snížená",J325,0)</f>
        <v>0</v>
      </c>
      <c r="BG325" s="232">
        <f>IF(N325="zákl. přenesená",J325,0)</f>
        <v>0</v>
      </c>
      <c r="BH325" s="232">
        <f>IF(N325="sníž. přenesená",J325,0)</f>
        <v>0</v>
      </c>
      <c r="BI325" s="232">
        <f>IF(N325="nulová",J325,0)</f>
        <v>0</v>
      </c>
      <c r="BJ325" s="18" t="s">
        <v>88</v>
      </c>
      <c r="BK325" s="232">
        <f>ROUND(I325*H325,2)</f>
        <v>0</v>
      </c>
      <c r="BL325" s="18" t="s">
        <v>291</v>
      </c>
      <c r="BM325" s="231" t="s">
        <v>4326</v>
      </c>
    </row>
    <row r="326" s="2" customFormat="1">
      <c r="A326" s="39"/>
      <c r="B326" s="40"/>
      <c r="C326" s="41"/>
      <c r="D326" s="233" t="s">
        <v>221</v>
      </c>
      <c r="E326" s="41"/>
      <c r="F326" s="234" t="s">
        <v>4327</v>
      </c>
      <c r="G326" s="41"/>
      <c r="H326" s="41"/>
      <c r="I326" s="235"/>
      <c r="J326" s="41"/>
      <c r="K326" s="41"/>
      <c r="L326" s="45"/>
      <c r="M326" s="236"/>
      <c r="N326" s="237"/>
      <c r="O326" s="92"/>
      <c r="P326" s="92"/>
      <c r="Q326" s="92"/>
      <c r="R326" s="92"/>
      <c r="S326" s="92"/>
      <c r="T326" s="93"/>
      <c r="U326" s="39"/>
      <c r="V326" s="39"/>
      <c r="W326" s="39"/>
      <c r="X326" s="39"/>
      <c r="Y326" s="39"/>
      <c r="Z326" s="39"/>
      <c r="AA326" s="39"/>
      <c r="AB326" s="39"/>
      <c r="AC326" s="39"/>
      <c r="AD326" s="39"/>
      <c r="AE326" s="39"/>
      <c r="AT326" s="18" t="s">
        <v>221</v>
      </c>
      <c r="AU326" s="18" t="s">
        <v>90</v>
      </c>
    </row>
    <row r="327" s="2" customFormat="1">
      <c r="A327" s="39"/>
      <c r="B327" s="40"/>
      <c r="C327" s="41"/>
      <c r="D327" s="250" t="s">
        <v>362</v>
      </c>
      <c r="E327" s="41"/>
      <c r="F327" s="251" t="s">
        <v>4328</v>
      </c>
      <c r="G327" s="41"/>
      <c r="H327" s="41"/>
      <c r="I327" s="235"/>
      <c r="J327" s="41"/>
      <c r="K327" s="41"/>
      <c r="L327" s="45"/>
      <c r="M327" s="236"/>
      <c r="N327" s="237"/>
      <c r="O327" s="92"/>
      <c r="P327" s="92"/>
      <c r="Q327" s="92"/>
      <c r="R327" s="92"/>
      <c r="S327" s="92"/>
      <c r="T327" s="93"/>
      <c r="U327" s="39"/>
      <c r="V327" s="39"/>
      <c r="W327" s="39"/>
      <c r="X327" s="39"/>
      <c r="Y327" s="39"/>
      <c r="Z327" s="39"/>
      <c r="AA327" s="39"/>
      <c r="AB327" s="39"/>
      <c r="AC327" s="39"/>
      <c r="AD327" s="39"/>
      <c r="AE327" s="39"/>
      <c r="AT327" s="18" t="s">
        <v>362</v>
      </c>
      <c r="AU327" s="18" t="s">
        <v>90</v>
      </c>
    </row>
    <row r="328" s="2" customFormat="1" ht="21.75" customHeight="1">
      <c r="A328" s="39"/>
      <c r="B328" s="40"/>
      <c r="C328" s="220" t="s">
        <v>1164</v>
      </c>
      <c r="D328" s="220" t="s">
        <v>216</v>
      </c>
      <c r="E328" s="221" t="s">
        <v>4329</v>
      </c>
      <c r="F328" s="222" t="s">
        <v>4330</v>
      </c>
      <c r="G328" s="223" t="s">
        <v>716</v>
      </c>
      <c r="H328" s="224">
        <v>3</v>
      </c>
      <c r="I328" s="225"/>
      <c r="J328" s="226">
        <f>ROUND(I328*H328,2)</f>
        <v>0</v>
      </c>
      <c r="K328" s="222" t="s">
        <v>359</v>
      </c>
      <c r="L328" s="45"/>
      <c r="M328" s="227" t="s">
        <v>1</v>
      </c>
      <c r="N328" s="228" t="s">
        <v>46</v>
      </c>
      <c r="O328" s="92"/>
      <c r="P328" s="229">
        <f>O328*H328</f>
        <v>0</v>
      </c>
      <c r="Q328" s="229">
        <v>0.00077999999999999999</v>
      </c>
      <c r="R328" s="229">
        <f>Q328*H328</f>
        <v>0.0023400000000000001</v>
      </c>
      <c r="S328" s="229">
        <v>0</v>
      </c>
      <c r="T328" s="230">
        <f>S328*H328</f>
        <v>0</v>
      </c>
      <c r="U328" s="39"/>
      <c r="V328" s="39"/>
      <c r="W328" s="39"/>
      <c r="X328" s="39"/>
      <c r="Y328" s="39"/>
      <c r="Z328" s="39"/>
      <c r="AA328" s="39"/>
      <c r="AB328" s="39"/>
      <c r="AC328" s="39"/>
      <c r="AD328" s="39"/>
      <c r="AE328" s="39"/>
      <c r="AR328" s="231" t="s">
        <v>291</v>
      </c>
      <c r="AT328" s="231" t="s">
        <v>216</v>
      </c>
      <c r="AU328" s="231" t="s">
        <v>90</v>
      </c>
      <c r="AY328" s="18" t="s">
        <v>215</v>
      </c>
      <c r="BE328" s="232">
        <f>IF(N328="základní",J328,0)</f>
        <v>0</v>
      </c>
      <c r="BF328" s="232">
        <f>IF(N328="snížená",J328,0)</f>
        <v>0</v>
      </c>
      <c r="BG328" s="232">
        <f>IF(N328="zákl. přenesená",J328,0)</f>
        <v>0</v>
      </c>
      <c r="BH328" s="232">
        <f>IF(N328="sníž. přenesená",J328,0)</f>
        <v>0</v>
      </c>
      <c r="BI328" s="232">
        <f>IF(N328="nulová",J328,0)</f>
        <v>0</v>
      </c>
      <c r="BJ328" s="18" t="s">
        <v>88</v>
      </c>
      <c r="BK328" s="232">
        <f>ROUND(I328*H328,2)</f>
        <v>0</v>
      </c>
      <c r="BL328" s="18" t="s">
        <v>291</v>
      </c>
      <c r="BM328" s="231" t="s">
        <v>4331</v>
      </c>
    </row>
    <row r="329" s="2" customFormat="1">
      <c r="A329" s="39"/>
      <c r="B329" s="40"/>
      <c r="C329" s="41"/>
      <c r="D329" s="233" t="s">
        <v>221</v>
      </c>
      <c r="E329" s="41"/>
      <c r="F329" s="234" t="s">
        <v>4332</v>
      </c>
      <c r="G329" s="41"/>
      <c r="H329" s="41"/>
      <c r="I329" s="235"/>
      <c r="J329" s="41"/>
      <c r="K329" s="41"/>
      <c r="L329" s="45"/>
      <c r="M329" s="236"/>
      <c r="N329" s="237"/>
      <c r="O329" s="92"/>
      <c r="P329" s="92"/>
      <c r="Q329" s="92"/>
      <c r="R329" s="92"/>
      <c r="S329" s="92"/>
      <c r="T329" s="93"/>
      <c r="U329" s="39"/>
      <c r="V329" s="39"/>
      <c r="W329" s="39"/>
      <c r="X329" s="39"/>
      <c r="Y329" s="39"/>
      <c r="Z329" s="39"/>
      <c r="AA329" s="39"/>
      <c r="AB329" s="39"/>
      <c r="AC329" s="39"/>
      <c r="AD329" s="39"/>
      <c r="AE329" s="39"/>
      <c r="AT329" s="18" t="s">
        <v>221</v>
      </c>
      <c r="AU329" s="18" t="s">
        <v>90</v>
      </c>
    </row>
    <row r="330" s="2" customFormat="1">
      <c r="A330" s="39"/>
      <c r="B330" s="40"/>
      <c r="C330" s="41"/>
      <c r="D330" s="250" t="s">
        <v>362</v>
      </c>
      <c r="E330" s="41"/>
      <c r="F330" s="251" t="s">
        <v>4333</v>
      </c>
      <c r="G330" s="41"/>
      <c r="H330" s="41"/>
      <c r="I330" s="235"/>
      <c r="J330" s="41"/>
      <c r="K330" s="41"/>
      <c r="L330" s="45"/>
      <c r="M330" s="236"/>
      <c r="N330" s="237"/>
      <c r="O330" s="92"/>
      <c r="P330" s="92"/>
      <c r="Q330" s="92"/>
      <c r="R330" s="92"/>
      <c r="S330" s="92"/>
      <c r="T330" s="93"/>
      <c r="U330" s="39"/>
      <c r="V330" s="39"/>
      <c r="W330" s="39"/>
      <c r="X330" s="39"/>
      <c r="Y330" s="39"/>
      <c r="Z330" s="39"/>
      <c r="AA330" s="39"/>
      <c r="AB330" s="39"/>
      <c r="AC330" s="39"/>
      <c r="AD330" s="39"/>
      <c r="AE330" s="39"/>
      <c r="AT330" s="18" t="s">
        <v>362</v>
      </c>
      <c r="AU330" s="18" t="s">
        <v>90</v>
      </c>
    </row>
    <row r="331" s="2" customFormat="1" ht="24.15" customHeight="1">
      <c r="A331" s="39"/>
      <c r="B331" s="40"/>
      <c r="C331" s="220" t="s">
        <v>1170</v>
      </c>
      <c r="D331" s="220" t="s">
        <v>216</v>
      </c>
      <c r="E331" s="221" t="s">
        <v>4334</v>
      </c>
      <c r="F331" s="222" t="s">
        <v>4335</v>
      </c>
      <c r="G331" s="223" t="s">
        <v>716</v>
      </c>
      <c r="H331" s="224">
        <v>3</v>
      </c>
      <c r="I331" s="225"/>
      <c r="J331" s="226">
        <f>ROUND(I331*H331,2)</f>
        <v>0</v>
      </c>
      <c r="K331" s="222" t="s">
        <v>359</v>
      </c>
      <c r="L331" s="45"/>
      <c r="M331" s="227" t="s">
        <v>1</v>
      </c>
      <c r="N331" s="228" t="s">
        <v>46</v>
      </c>
      <c r="O331" s="92"/>
      <c r="P331" s="229">
        <f>O331*H331</f>
        <v>0</v>
      </c>
      <c r="Q331" s="229">
        <v>0.00036000000000000002</v>
      </c>
      <c r="R331" s="229">
        <f>Q331*H331</f>
        <v>0.00108</v>
      </c>
      <c r="S331" s="229">
        <v>0</v>
      </c>
      <c r="T331" s="230">
        <f>S331*H331</f>
        <v>0</v>
      </c>
      <c r="U331" s="39"/>
      <c r="V331" s="39"/>
      <c r="W331" s="39"/>
      <c r="X331" s="39"/>
      <c r="Y331" s="39"/>
      <c r="Z331" s="39"/>
      <c r="AA331" s="39"/>
      <c r="AB331" s="39"/>
      <c r="AC331" s="39"/>
      <c r="AD331" s="39"/>
      <c r="AE331" s="39"/>
      <c r="AR331" s="231" t="s">
        <v>291</v>
      </c>
      <c r="AT331" s="231" t="s">
        <v>216</v>
      </c>
      <c r="AU331" s="231" t="s">
        <v>90</v>
      </c>
      <c r="AY331" s="18" t="s">
        <v>215</v>
      </c>
      <c r="BE331" s="232">
        <f>IF(N331="základní",J331,0)</f>
        <v>0</v>
      </c>
      <c r="BF331" s="232">
        <f>IF(N331="snížená",J331,0)</f>
        <v>0</v>
      </c>
      <c r="BG331" s="232">
        <f>IF(N331="zákl. přenesená",J331,0)</f>
        <v>0</v>
      </c>
      <c r="BH331" s="232">
        <f>IF(N331="sníž. přenesená",J331,0)</f>
        <v>0</v>
      </c>
      <c r="BI331" s="232">
        <f>IF(N331="nulová",J331,0)</f>
        <v>0</v>
      </c>
      <c r="BJ331" s="18" t="s">
        <v>88</v>
      </c>
      <c r="BK331" s="232">
        <f>ROUND(I331*H331,2)</f>
        <v>0</v>
      </c>
      <c r="BL331" s="18" t="s">
        <v>291</v>
      </c>
      <c r="BM331" s="231" t="s">
        <v>4336</v>
      </c>
    </row>
    <row r="332" s="2" customFormat="1">
      <c r="A332" s="39"/>
      <c r="B332" s="40"/>
      <c r="C332" s="41"/>
      <c r="D332" s="233" t="s">
        <v>221</v>
      </c>
      <c r="E332" s="41"/>
      <c r="F332" s="234" t="s">
        <v>4337</v>
      </c>
      <c r="G332" s="41"/>
      <c r="H332" s="41"/>
      <c r="I332" s="235"/>
      <c r="J332" s="41"/>
      <c r="K332" s="41"/>
      <c r="L332" s="45"/>
      <c r="M332" s="236"/>
      <c r="N332" s="237"/>
      <c r="O332" s="92"/>
      <c r="P332" s="92"/>
      <c r="Q332" s="92"/>
      <c r="R332" s="92"/>
      <c r="S332" s="92"/>
      <c r="T332" s="93"/>
      <c r="U332" s="39"/>
      <c r="V332" s="39"/>
      <c r="W332" s="39"/>
      <c r="X332" s="39"/>
      <c r="Y332" s="39"/>
      <c r="Z332" s="39"/>
      <c r="AA332" s="39"/>
      <c r="AB332" s="39"/>
      <c r="AC332" s="39"/>
      <c r="AD332" s="39"/>
      <c r="AE332" s="39"/>
      <c r="AT332" s="18" t="s">
        <v>221</v>
      </c>
      <c r="AU332" s="18" t="s">
        <v>90</v>
      </c>
    </row>
    <row r="333" s="2" customFormat="1">
      <c r="A333" s="39"/>
      <c r="B333" s="40"/>
      <c r="C333" s="41"/>
      <c r="D333" s="250" t="s">
        <v>362</v>
      </c>
      <c r="E333" s="41"/>
      <c r="F333" s="251" t="s">
        <v>4338</v>
      </c>
      <c r="G333" s="41"/>
      <c r="H333" s="41"/>
      <c r="I333" s="235"/>
      <c r="J333" s="41"/>
      <c r="K333" s="41"/>
      <c r="L333" s="45"/>
      <c r="M333" s="236"/>
      <c r="N333" s="237"/>
      <c r="O333" s="92"/>
      <c r="P333" s="92"/>
      <c r="Q333" s="92"/>
      <c r="R333" s="92"/>
      <c r="S333" s="92"/>
      <c r="T333" s="93"/>
      <c r="U333" s="39"/>
      <c r="V333" s="39"/>
      <c r="W333" s="39"/>
      <c r="X333" s="39"/>
      <c r="Y333" s="39"/>
      <c r="Z333" s="39"/>
      <c r="AA333" s="39"/>
      <c r="AB333" s="39"/>
      <c r="AC333" s="39"/>
      <c r="AD333" s="39"/>
      <c r="AE333" s="39"/>
      <c r="AT333" s="18" t="s">
        <v>362</v>
      </c>
      <c r="AU333" s="18" t="s">
        <v>90</v>
      </c>
    </row>
    <row r="334" s="2" customFormat="1" ht="24.15" customHeight="1">
      <c r="A334" s="39"/>
      <c r="B334" s="40"/>
      <c r="C334" s="220" t="s">
        <v>1176</v>
      </c>
      <c r="D334" s="220" t="s">
        <v>216</v>
      </c>
      <c r="E334" s="221" t="s">
        <v>4339</v>
      </c>
      <c r="F334" s="222" t="s">
        <v>4340</v>
      </c>
      <c r="G334" s="223" t="s">
        <v>716</v>
      </c>
      <c r="H334" s="224">
        <v>9</v>
      </c>
      <c r="I334" s="225"/>
      <c r="J334" s="226">
        <f>ROUND(I334*H334,2)</f>
        <v>0</v>
      </c>
      <c r="K334" s="222" t="s">
        <v>359</v>
      </c>
      <c r="L334" s="45"/>
      <c r="M334" s="227" t="s">
        <v>1</v>
      </c>
      <c r="N334" s="228" t="s">
        <v>46</v>
      </c>
      <c r="O334" s="92"/>
      <c r="P334" s="229">
        <f>O334*H334</f>
        <v>0</v>
      </c>
      <c r="Q334" s="229">
        <v>0.00022000000000000001</v>
      </c>
      <c r="R334" s="229">
        <f>Q334*H334</f>
        <v>0.00198</v>
      </c>
      <c r="S334" s="229">
        <v>0</v>
      </c>
      <c r="T334" s="230">
        <f>S334*H334</f>
        <v>0</v>
      </c>
      <c r="U334" s="39"/>
      <c r="V334" s="39"/>
      <c r="W334" s="39"/>
      <c r="X334" s="39"/>
      <c r="Y334" s="39"/>
      <c r="Z334" s="39"/>
      <c r="AA334" s="39"/>
      <c r="AB334" s="39"/>
      <c r="AC334" s="39"/>
      <c r="AD334" s="39"/>
      <c r="AE334" s="39"/>
      <c r="AR334" s="231" t="s">
        <v>291</v>
      </c>
      <c r="AT334" s="231" t="s">
        <v>216</v>
      </c>
      <c r="AU334" s="231" t="s">
        <v>90</v>
      </c>
      <c r="AY334" s="18" t="s">
        <v>215</v>
      </c>
      <c r="BE334" s="232">
        <f>IF(N334="základní",J334,0)</f>
        <v>0</v>
      </c>
      <c r="BF334" s="232">
        <f>IF(N334="snížená",J334,0)</f>
        <v>0</v>
      </c>
      <c r="BG334" s="232">
        <f>IF(N334="zákl. přenesená",J334,0)</f>
        <v>0</v>
      </c>
      <c r="BH334" s="232">
        <f>IF(N334="sníž. přenesená",J334,0)</f>
        <v>0</v>
      </c>
      <c r="BI334" s="232">
        <f>IF(N334="nulová",J334,0)</f>
        <v>0</v>
      </c>
      <c r="BJ334" s="18" t="s">
        <v>88</v>
      </c>
      <c r="BK334" s="232">
        <f>ROUND(I334*H334,2)</f>
        <v>0</v>
      </c>
      <c r="BL334" s="18" t="s">
        <v>291</v>
      </c>
      <c r="BM334" s="231" t="s">
        <v>4341</v>
      </c>
    </row>
    <row r="335" s="2" customFormat="1">
      <c r="A335" s="39"/>
      <c r="B335" s="40"/>
      <c r="C335" s="41"/>
      <c r="D335" s="233" t="s">
        <v>221</v>
      </c>
      <c r="E335" s="41"/>
      <c r="F335" s="234" t="s">
        <v>4342</v>
      </c>
      <c r="G335" s="41"/>
      <c r="H335" s="41"/>
      <c r="I335" s="235"/>
      <c r="J335" s="41"/>
      <c r="K335" s="41"/>
      <c r="L335" s="45"/>
      <c r="M335" s="236"/>
      <c r="N335" s="237"/>
      <c r="O335" s="92"/>
      <c r="P335" s="92"/>
      <c r="Q335" s="92"/>
      <c r="R335" s="92"/>
      <c r="S335" s="92"/>
      <c r="T335" s="93"/>
      <c r="U335" s="39"/>
      <c r="V335" s="39"/>
      <c r="W335" s="39"/>
      <c r="X335" s="39"/>
      <c r="Y335" s="39"/>
      <c r="Z335" s="39"/>
      <c r="AA335" s="39"/>
      <c r="AB335" s="39"/>
      <c r="AC335" s="39"/>
      <c r="AD335" s="39"/>
      <c r="AE335" s="39"/>
      <c r="AT335" s="18" t="s">
        <v>221</v>
      </c>
      <c r="AU335" s="18" t="s">
        <v>90</v>
      </c>
    </row>
    <row r="336" s="2" customFormat="1">
      <c r="A336" s="39"/>
      <c r="B336" s="40"/>
      <c r="C336" s="41"/>
      <c r="D336" s="250" t="s">
        <v>362</v>
      </c>
      <c r="E336" s="41"/>
      <c r="F336" s="251" t="s">
        <v>4343</v>
      </c>
      <c r="G336" s="41"/>
      <c r="H336" s="41"/>
      <c r="I336" s="235"/>
      <c r="J336" s="41"/>
      <c r="K336" s="41"/>
      <c r="L336" s="45"/>
      <c r="M336" s="236"/>
      <c r="N336" s="237"/>
      <c r="O336" s="92"/>
      <c r="P336" s="92"/>
      <c r="Q336" s="92"/>
      <c r="R336" s="92"/>
      <c r="S336" s="92"/>
      <c r="T336" s="93"/>
      <c r="U336" s="39"/>
      <c r="V336" s="39"/>
      <c r="W336" s="39"/>
      <c r="X336" s="39"/>
      <c r="Y336" s="39"/>
      <c r="Z336" s="39"/>
      <c r="AA336" s="39"/>
      <c r="AB336" s="39"/>
      <c r="AC336" s="39"/>
      <c r="AD336" s="39"/>
      <c r="AE336" s="39"/>
      <c r="AT336" s="18" t="s">
        <v>362</v>
      </c>
      <c r="AU336" s="18" t="s">
        <v>90</v>
      </c>
    </row>
    <row r="337" s="2" customFormat="1" ht="24.15" customHeight="1">
      <c r="A337" s="39"/>
      <c r="B337" s="40"/>
      <c r="C337" s="220" t="s">
        <v>1184</v>
      </c>
      <c r="D337" s="220" t="s">
        <v>216</v>
      </c>
      <c r="E337" s="221" t="s">
        <v>4344</v>
      </c>
      <c r="F337" s="222" t="s">
        <v>4345</v>
      </c>
      <c r="G337" s="223" t="s">
        <v>716</v>
      </c>
      <c r="H337" s="224">
        <v>8</v>
      </c>
      <c r="I337" s="225"/>
      <c r="J337" s="226">
        <f>ROUND(I337*H337,2)</f>
        <v>0</v>
      </c>
      <c r="K337" s="222" t="s">
        <v>359</v>
      </c>
      <c r="L337" s="45"/>
      <c r="M337" s="227" t="s">
        <v>1</v>
      </c>
      <c r="N337" s="228" t="s">
        <v>46</v>
      </c>
      <c r="O337" s="92"/>
      <c r="P337" s="229">
        <f>O337*H337</f>
        <v>0</v>
      </c>
      <c r="Q337" s="229">
        <v>0.00027</v>
      </c>
      <c r="R337" s="229">
        <f>Q337*H337</f>
        <v>0.00216</v>
      </c>
      <c r="S337" s="229">
        <v>0</v>
      </c>
      <c r="T337" s="230">
        <f>S337*H337</f>
        <v>0</v>
      </c>
      <c r="U337" s="39"/>
      <c r="V337" s="39"/>
      <c r="W337" s="39"/>
      <c r="X337" s="39"/>
      <c r="Y337" s="39"/>
      <c r="Z337" s="39"/>
      <c r="AA337" s="39"/>
      <c r="AB337" s="39"/>
      <c r="AC337" s="39"/>
      <c r="AD337" s="39"/>
      <c r="AE337" s="39"/>
      <c r="AR337" s="231" t="s">
        <v>291</v>
      </c>
      <c r="AT337" s="231" t="s">
        <v>216</v>
      </c>
      <c r="AU337" s="231" t="s">
        <v>90</v>
      </c>
      <c r="AY337" s="18" t="s">
        <v>215</v>
      </c>
      <c r="BE337" s="232">
        <f>IF(N337="základní",J337,0)</f>
        <v>0</v>
      </c>
      <c r="BF337" s="232">
        <f>IF(N337="snížená",J337,0)</f>
        <v>0</v>
      </c>
      <c r="BG337" s="232">
        <f>IF(N337="zákl. přenesená",J337,0)</f>
        <v>0</v>
      </c>
      <c r="BH337" s="232">
        <f>IF(N337="sníž. přenesená",J337,0)</f>
        <v>0</v>
      </c>
      <c r="BI337" s="232">
        <f>IF(N337="nulová",J337,0)</f>
        <v>0</v>
      </c>
      <c r="BJ337" s="18" t="s">
        <v>88</v>
      </c>
      <c r="BK337" s="232">
        <f>ROUND(I337*H337,2)</f>
        <v>0</v>
      </c>
      <c r="BL337" s="18" t="s">
        <v>291</v>
      </c>
      <c r="BM337" s="231" t="s">
        <v>4346</v>
      </c>
    </row>
    <row r="338" s="2" customFormat="1">
      <c r="A338" s="39"/>
      <c r="B338" s="40"/>
      <c r="C338" s="41"/>
      <c r="D338" s="233" t="s">
        <v>221</v>
      </c>
      <c r="E338" s="41"/>
      <c r="F338" s="234" t="s">
        <v>4347</v>
      </c>
      <c r="G338" s="41"/>
      <c r="H338" s="41"/>
      <c r="I338" s="235"/>
      <c r="J338" s="41"/>
      <c r="K338" s="41"/>
      <c r="L338" s="45"/>
      <c r="M338" s="236"/>
      <c r="N338" s="237"/>
      <c r="O338" s="92"/>
      <c r="P338" s="92"/>
      <c r="Q338" s="92"/>
      <c r="R338" s="92"/>
      <c r="S338" s="92"/>
      <c r="T338" s="93"/>
      <c r="U338" s="39"/>
      <c r="V338" s="39"/>
      <c r="W338" s="39"/>
      <c r="X338" s="39"/>
      <c r="Y338" s="39"/>
      <c r="Z338" s="39"/>
      <c r="AA338" s="39"/>
      <c r="AB338" s="39"/>
      <c r="AC338" s="39"/>
      <c r="AD338" s="39"/>
      <c r="AE338" s="39"/>
      <c r="AT338" s="18" t="s">
        <v>221</v>
      </c>
      <c r="AU338" s="18" t="s">
        <v>90</v>
      </c>
    </row>
    <row r="339" s="2" customFormat="1">
      <c r="A339" s="39"/>
      <c r="B339" s="40"/>
      <c r="C339" s="41"/>
      <c r="D339" s="250" t="s">
        <v>362</v>
      </c>
      <c r="E339" s="41"/>
      <c r="F339" s="251" t="s">
        <v>4348</v>
      </c>
      <c r="G339" s="41"/>
      <c r="H339" s="41"/>
      <c r="I339" s="235"/>
      <c r="J339" s="41"/>
      <c r="K339" s="41"/>
      <c r="L339" s="45"/>
      <c r="M339" s="236"/>
      <c r="N339" s="237"/>
      <c r="O339" s="92"/>
      <c r="P339" s="92"/>
      <c r="Q339" s="92"/>
      <c r="R339" s="92"/>
      <c r="S339" s="92"/>
      <c r="T339" s="93"/>
      <c r="U339" s="39"/>
      <c r="V339" s="39"/>
      <c r="W339" s="39"/>
      <c r="X339" s="39"/>
      <c r="Y339" s="39"/>
      <c r="Z339" s="39"/>
      <c r="AA339" s="39"/>
      <c r="AB339" s="39"/>
      <c r="AC339" s="39"/>
      <c r="AD339" s="39"/>
      <c r="AE339" s="39"/>
      <c r="AT339" s="18" t="s">
        <v>362</v>
      </c>
      <c r="AU339" s="18" t="s">
        <v>90</v>
      </c>
    </row>
    <row r="340" s="2" customFormat="1" ht="24.15" customHeight="1">
      <c r="A340" s="39"/>
      <c r="B340" s="40"/>
      <c r="C340" s="220" t="s">
        <v>1188</v>
      </c>
      <c r="D340" s="220" t="s">
        <v>216</v>
      </c>
      <c r="E340" s="221" t="s">
        <v>4349</v>
      </c>
      <c r="F340" s="222" t="s">
        <v>4350</v>
      </c>
      <c r="G340" s="223" t="s">
        <v>716</v>
      </c>
      <c r="H340" s="224">
        <v>1</v>
      </c>
      <c r="I340" s="225"/>
      <c r="J340" s="226">
        <f>ROUND(I340*H340,2)</f>
        <v>0</v>
      </c>
      <c r="K340" s="222" t="s">
        <v>359</v>
      </c>
      <c r="L340" s="45"/>
      <c r="M340" s="227" t="s">
        <v>1</v>
      </c>
      <c r="N340" s="228" t="s">
        <v>46</v>
      </c>
      <c r="O340" s="92"/>
      <c r="P340" s="229">
        <f>O340*H340</f>
        <v>0</v>
      </c>
      <c r="Q340" s="229">
        <v>0.00056999999999999998</v>
      </c>
      <c r="R340" s="229">
        <f>Q340*H340</f>
        <v>0.00056999999999999998</v>
      </c>
      <c r="S340" s="229">
        <v>0</v>
      </c>
      <c r="T340" s="230">
        <f>S340*H340</f>
        <v>0</v>
      </c>
      <c r="U340" s="39"/>
      <c r="V340" s="39"/>
      <c r="W340" s="39"/>
      <c r="X340" s="39"/>
      <c r="Y340" s="39"/>
      <c r="Z340" s="39"/>
      <c r="AA340" s="39"/>
      <c r="AB340" s="39"/>
      <c r="AC340" s="39"/>
      <c r="AD340" s="39"/>
      <c r="AE340" s="39"/>
      <c r="AR340" s="231" t="s">
        <v>291</v>
      </c>
      <c r="AT340" s="231" t="s">
        <v>216</v>
      </c>
      <c r="AU340" s="231" t="s">
        <v>90</v>
      </c>
      <c r="AY340" s="18" t="s">
        <v>215</v>
      </c>
      <c r="BE340" s="232">
        <f>IF(N340="základní",J340,0)</f>
        <v>0</v>
      </c>
      <c r="BF340" s="232">
        <f>IF(N340="snížená",J340,0)</f>
        <v>0</v>
      </c>
      <c r="BG340" s="232">
        <f>IF(N340="zákl. přenesená",J340,0)</f>
        <v>0</v>
      </c>
      <c r="BH340" s="232">
        <f>IF(N340="sníž. přenesená",J340,0)</f>
        <v>0</v>
      </c>
      <c r="BI340" s="232">
        <f>IF(N340="nulová",J340,0)</f>
        <v>0</v>
      </c>
      <c r="BJ340" s="18" t="s">
        <v>88</v>
      </c>
      <c r="BK340" s="232">
        <f>ROUND(I340*H340,2)</f>
        <v>0</v>
      </c>
      <c r="BL340" s="18" t="s">
        <v>291</v>
      </c>
      <c r="BM340" s="231" t="s">
        <v>4351</v>
      </c>
    </row>
    <row r="341" s="2" customFormat="1">
      <c r="A341" s="39"/>
      <c r="B341" s="40"/>
      <c r="C341" s="41"/>
      <c r="D341" s="233" t="s">
        <v>221</v>
      </c>
      <c r="E341" s="41"/>
      <c r="F341" s="234" t="s">
        <v>4352</v>
      </c>
      <c r="G341" s="41"/>
      <c r="H341" s="41"/>
      <c r="I341" s="235"/>
      <c r="J341" s="41"/>
      <c r="K341" s="41"/>
      <c r="L341" s="45"/>
      <c r="M341" s="236"/>
      <c r="N341" s="237"/>
      <c r="O341" s="92"/>
      <c r="P341" s="92"/>
      <c r="Q341" s="92"/>
      <c r="R341" s="92"/>
      <c r="S341" s="92"/>
      <c r="T341" s="93"/>
      <c r="U341" s="39"/>
      <c r="V341" s="39"/>
      <c r="W341" s="39"/>
      <c r="X341" s="39"/>
      <c r="Y341" s="39"/>
      <c r="Z341" s="39"/>
      <c r="AA341" s="39"/>
      <c r="AB341" s="39"/>
      <c r="AC341" s="39"/>
      <c r="AD341" s="39"/>
      <c r="AE341" s="39"/>
      <c r="AT341" s="18" t="s">
        <v>221</v>
      </c>
      <c r="AU341" s="18" t="s">
        <v>90</v>
      </c>
    </row>
    <row r="342" s="2" customFormat="1">
      <c r="A342" s="39"/>
      <c r="B342" s="40"/>
      <c r="C342" s="41"/>
      <c r="D342" s="250" t="s">
        <v>362</v>
      </c>
      <c r="E342" s="41"/>
      <c r="F342" s="251" t="s">
        <v>4353</v>
      </c>
      <c r="G342" s="41"/>
      <c r="H342" s="41"/>
      <c r="I342" s="235"/>
      <c r="J342" s="41"/>
      <c r="K342" s="41"/>
      <c r="L342" s="45"/>
      <c r="M342" s="236"/>
      <c r="N342" s="237"/>
      <c r="O342" s="92"/>
      <c r="P342" s="92"/>
      <c r="Q342" s="92"/>
      <c r="R342" s="92"/>
      <c r="S342" s="92"/>
      <c r="T342" s="93"/>
      <c r="U342" s="39"/>
      <c r="V342" s="39"/>
      <c r="W342" s="39"/>
      <c r="X342" s="39"/>
      <c r="Y342" s="39"/>
      <c r="Z342" s="39"/>
      <c r="AA342" s="39"/>
      <c r="AB342" s="39"/>
      <c r="AC342" s="39"/>
      <c r="AD342" s="39"/>
      <c r="AE342" s="39"/>
      <c r="AT342" s="18" t="s">
        <v>362</v>
      </c>
      <c r="AU342" s="18" t="s">
        <v>90</v>
      </c>
    </row>
    <row r="343" s="2" customFormat="1" ht="24.15" customHeight="1">
      <c r="A343" s="39"/>
      <c r="B343" s="40"/>
      <c r="C343" s="220" t="s">
        <v>1192</v>
      </c>
      <c r="D343" s="220" t="s">
        <v>216</v>
      </c>
      <c r="E343" s="221" t="s">
        <v>4354</v>
      </c>
      <c r="F343" s="222" t="s">
        <v>4355</v>
      </c>
      <c r="G343" s="223" t="s">
        <v>716</v>
      </c>
      <c r="H343" s="224">
        <v>1</v>
      </c>
      <c r="I343" s="225"/>
      <c r="J343" s="226">
        <f>ROUND(I343*H343,2)</f>
        <v>0</v>
      </c>
      <c r="K343" s="222" t="s">
        <v>359</v>
      </c>
      <c r="L343" s="45"/>
      <c r="M343" s="227" t="s">
        <v>1</v>
      </c>
      <c r="N343" s="228" t="s">
        <v>46</v>
      </c>
      <c r="O343" s="92"/>
      <c r="P343" s="229">
        <f>O343*H343</f>
        <v>0</v>
      </c>
      <c r="Q343" s="229">
        <v>0.00124</v>
      </c>
      <c r="R343" s="229">
        <f>Q343*H343</f>
        <v>0.00124</v>
      </c>
      <c r="S343" s="229">
        <v>0</v>
      </c>
      <c r="T343" s="230">
        <f>S343*H343</f>
        <v>0</v>
      </c>
      <c r="U343" s="39"/>
      <c r="V343" s="39"/>
      <c r="W343" s="39"/>
      <c r="X343" s="39"/>
      <c r="Y343" s="39"/>
      <c r="Z343" s="39"/>
      <c r="AA343" s="39"/>
      <c r="AB343" s="39"/>
      <c r="AC343" s="39"/>
      <c r="AD343" s="39"/>
      <c r="AE343" s="39"/>
      <c r="AR343" s="231" t="s">
        <v>291</v>
      </c>
      <c r="AT343" s="231" t="s">
        <v>216</v>
      </c>
      <c r="AU343" s="231" t="s">
        <v>90</v>
      </c>
      <c r="AY343" s="18" t="s">
        <v>215</v>
      </c>
      <c r="BE343" s="232">
        <f>IF(N343="základní",J343,0)</f>
        <v>0</v>
      </c>
      <c r="BF343" s="232">
        <f>IF(N343="snížená",J343,0)</f>
        <v>0</v>
      </c>
      <c r="BG343" s="232">
        <f>IF(N343="zákl. přenesená",J343,0)</f>
        <v>0</v>
      </c>
      <c r="BH343" s="232">
        <f>IF(N343="sníž. přenesená",J343,0)</f>
        <v>0</v>
      </c>
      <c r="BI343" s="232">
        <f>IF(N343="nulová",J343,0)</f>
        <v>0</v>
      </c>
      <c r="BJ343" s="18" t="s">
        <v>88</v>
      </c>
      <c r="BK343" s="232">
        <f>ROUND(I343*H343,2)</f>
        <v>0</v>
      </c>
      <c r="BL343" s="18" t="s">
        <v>291</v>
      </c>
      <c r="BM343" s="231" t="s">
        <v>4356</v>
      </c>
    </row>
    <row r="344" s="2" customFormat="1">
      <c r="A344" s="39"/>
      <c r="B344" s="40"/>
      <c r="C344" s="41"/>
      <c r="D344" s="233" t="s">
        <v>221</v>
      </c>
      <c r="E344" s="41"/>
      <c r="F344" s="234" t="s">
        <v>4357</v>
      </c>
      <c r="G344" s="41"/>
      <c r="H344" s="41"/>
      <c r="I344" s="235"/>
      <c r="J344" s="41"/>
      <c r="K344" s="41"/>
      <c r="L344" s="45"/>
      <c r="M344" s="236"/>
      <c r="N344" s="237"/>
      <c r="O344" s="92"/>
      <c r="P344" s="92"/>
      <c r="Q344" s="92"/>
      <c r="R344" s="92"/>
      <c r="S344" s="92"/>
      <c r="T344" s="93"/>
      <c r="U344" s="39"/>
      <c r="V344" s="39"/>
      <c r="W344" s="39"/>
      <c r="X344" s="39"/>
      <c r="Y344" s="39"/>
      <c r="Z344" s="39"/>
      <c r="AA344" s="39"/>
      <c r="AB344" s="39"/>
      <c r="AC344" s="39"/>
      <c r="AD344" s="39"/>
      <c r="AE344" s="39"/>
      <c r="AT344" s="18" t="s">
        <v>221</v>
      </c>
      <c r="AU344" s="18" t="s">
        <v>90</v>
      </c>
    </row>
    <row r="345" s="2" customFormat="1">
      <c r="A345" s="39"/>
      <c r="B345" s="40"/>
      <c r="C345" s="41"/>
      <c r="D345" s="250" t="s">
        <v>362</v>
      </c>
      <c r="E345" s="41"/>
      <c r="F345" s="251" t="s">
        <v>4358</v>
      </c>
      <c r="G345" s="41"/>
      <c r="H345" s="41"/>
      <c r="I345" s="235"/>
      <c r="J345" s="41"/>
      <c r="K345" s="41"/>
      <c r="L345" s="45"/>
      <c r="M345" s="236"/>
      <c r="N345" s="237"/>
      <c r="O345" s="92"/>
      <c r="P345" s="92"/>
      <c r="Q345" s="92"/>
      <c r="R345" s="92"/>
      <c r="S345" s="92"/>
      <c r="T345" s="93"/>
      <c r="U345" s="39"/>
      <c r="V345" s="39"/>
      <c r="W345" s="39"/>
      <c r="X345" s="39"/>
      <c r="Y345" s="39"/>
      <c r="Z345" s="39"/>
      <c r="AA345" s="39"/>
      <c r="AB345" s="39"/>
      <c r="AC345" s="39"/>
      <c r="AD345" s="39"/>
      <c r="AE345" s="39"/>
      <c r="AT345" s="18" t="s">
        <v>362</v>
      </c>
      <c r="AU345" s="18" t="s">
        <v>90</v>
      </c>
    </row>
    <row r="346" s="2" customFormat="1" ht="37.8" customHeight="1">
      <c r="A346" s="39"/>
      <c r="B346" s="40"/>
      <c r="C346" s="220" t="s">
        <v>1197</v>
      </c>
      <c r="D346" s="220" t="s">
        <v>216</v>
      </c>
      <c r="E346" s="221" t="s">
        <v>4359</v>
      </c>
      <c r="F346" s="222" t="s">
        <v>4360</v>
      </c>
      <c r="G346" s="223" t="s">
        <v>716</v>
      </c>
      <c r="H346" s="224">
        <v>2</v>
      </c>
      <c r="I346" s="225"/>
      <c r="J346" s="226">
        <f>ROUND(I346*H346,2)</f>
        <v>0</v>
      </c>
      <c r="K346" s="222" t="s">
        <v>359</v>
      </c>
      <c r="L346" s="45"/>
      <c r="M346" s="227" t="s">
        <v>1</v>
      </c>
      <c r="N346" s="228" t="s">
        <v>46</v>
      </c>
      <c r="O346" s="92"/>
      <c r="P346" s="229">
        <f>O346*H346</f>
        <v>0</v>
      </c>
      <c r="Q346" s="229">
        <v>0.00173</v>
      </c>
      <c r="R346" s="229">
        <f>Q346*H346</f>
        <v>0.00346</v>
      </c>
      <c r="S346" s="229">
        <v>0</v>
      </c>
      <c r="T346" s="230">
        <f>S346*H346</f>
        <v>0</v>
      </c>
      <c r="U346" s="39"/>
      <c r="V346" s="39"/>
      <c r="W346" s="39"/>
      <c r="X346" s="39"/>
      <c r="Y346" s="39"/>
      <c r="Z346" s="39"/>
      <c r="AA346" s="39"/>
      <c r="AB346" s="39"/>
      <c r="AC346" s="39"/>
      <c r="AD346" s="39"/>
      <c r="AE346" s="39"/>
      <c r="AR346" s="231" t="s">
        <v>291</v>
      </c>
      <c r="AT346" s="231" t="s">
        <v>216</v>
      </c>
      <c r="AU346" s="231" t="s">
        <v>90</v>
      </c>
      <c r="AY346" s="18" t="s">
        <v>215</v>
      </c>
      <c r="BE346" s="232">
        <f>IF(N346="základní",J346,0)</f>
        <v>0</v>
      </c>
      <c r="BF346" s="232">
        <f>IF(N346="snížená",J346,0)</f>
        <v>0</v>
      </c>
      <c r="BG346" s="232">
        <f>IF(N346="zákl. přenesená",J346,0)</f>
        <v>0</v>
      </c>
      <c r="BH346" s="232">
        <f>IF(N346="sníž. přenesená",J346,0)</f>
        <v>0</v>
      </c>
      <c r="BI346" s="232">
        <f>IF(N346="nulová",J346,0)</f>
        <v>0</v>
      </c>
      <c r="BJ346" s="18" t="s">
        <v>88</v>
      </c>
      <c r="BK346" s="232">
        <f>ROUND(I346*H346,2)</f>
        <v>0</v>
      </c>
      <c r="BL346" s="18" t="s">
        <v>291</v>
      </c>
      <c r="BM346" s="231" t="s">
        <v>4361</v>
      </c>
    </row>
    <row r="347" s="2" customFormat="1">
      <c r="A347" s="39"/>
      <c r="B347" s="40"/>
      <c r="C347" s="41"/>
      <c r="D347" s="233" t="s">
        <v>221</v>
      </c>
      <c r="E347" s="41"/>
      <c r="F347" s="234" t="s">
        <v>4362</v>
      </c>
      <c r="G347" s="41"/>
      <c r="H347" s="41"/>
      <c r="I347" s="235"/>
      <c r="J347" s="41"/>
      <c r="K347" s="41"/>
      <c r="L347" s="45"/>
      <c r="M347" s="236"/>
      <c r="N347" s="237"/>
      <c r="O347" s="92"/>
      <c r="P347" s="92"/>
      <c r="Q347" s="92"/>
      <c r="R347" s="92"/>
      <c r="S347" s="92"/>
      <c r="T347" s="93"/>
      <c r="U347" s="39"/>
      <c r="V347" s="39"/>
      <c r="W347" s="39"/>
      <c r="X347" s="39"/>
      <c r="Y347" s="39"/>
      <c r="Z347" s="39"/>
      <c r="AA347" s="39"/>
      <c r="AB347" s="39"/>
      <c r="AC347" s="39"/>
      <c r="AD347" s="39"/>
      <c r="AE347" s="39"/>
      <c r="AT347" s="18" t="s">
        <v>221</v>
      </c>
      <c r="AU347" s="18" t="s">
        <v>90</v>
      </c>
    </row>
    <row r="348" s="2" customFormat="1">
      <c r="A348" s="39"/>
      <c r="B348" s="40"/>
      <c r="C348" s="41"/>
      <c r="D348" s="250" t="s">
        <v>362</v>
      </c>
      <c r="E348" s="41"/>
      <c r="F348" s="251" t="s">
        <v>4363</v>
      </c>
      <c r="G348" s="41"/>
      <c r="H348" s="41"/>
      <c r="I348" s="235"/>
      <c r="J348" s="41"/>
      <c r="K348" s="41"/>
      <c r="L348" s="45"/>
      <c r="M348" s="236"/>
      <c r="N348" s="237"/>
      <c r="O348" s="92"/>
      <c r="P348" s="92"/>
      <c r="Q348" s="92"/>
      <c r="R348" s="92"/>
      <c r="S348" s="92"/>
      <c r="T348" s="93"/>
      <c r="U348" s="39"/>
      <c r="V348" s="39"/>
      <c r="W348" s="39"/>
      <c r="X348" s="39"/>
      <c r="Y348" s="39"/>
      <c r="Z348" s="39"/>
      <c r="AA348" s="39"/>
      <c r="AB348" s="39"/>
      <c r="AC348" s="39"/>
      <c r="AD348" s="39"/>
      <c r="AE348" s="39"/>
      <c r="AT348" s="18" t="s">
        <v>362</v>
      </c>
      <c r="AU348" s="18" t="s">
        <v>90</v>
      </c>
    </row>
    <row r="349" s="2" customFormat="1" ht="21.75" customHeight="1">
      <c r="A349" s="39"/>
      <c r="B349" s="40"/>
      <c r="C349" s="220" t="s">
        <v>1284</v>
      </c>
      <c r="D349" s="220" t="s">
        <v>216</v>
      </c>
      <c r="E349" s="221" t="s">
        <v>4364</v>
      </c>
      <c r="F349" s="222" t="s">
        <v>4365</v>
      </c>
      <c r="G349" s="223" t="s">
        <v>716</v>
      </c>
      <c r="H349" s="224">
        <v>3</v>
      </c>
      <c r="I349" s="225"/>
      <c r="J349" s="226">
        <f>ROUND(I349*H349,2)</f>
        <v>0</v>
      </c>
      <c r="K349" s="222" t="s">
        <v>359</v>
      </c>
      <c r="L349" s="45"/>
      <c r="M349" s="227" t="s">
        <v>1</v>
      </c>
      <c r="N349" s="228" t="s">
        <v>46</v>
      </c>
      <c r="O349" s="92"/>
      <c r="P349" s="229">
        <f>O349*H349</f>
        <v>0</v>
      </c>
      <c r="Q349" s="229">
        <v>0.00034000000000000002</v>
      </c>
      <c r="R349" s="229">
        <f>Q349*H349</f>
        <v>0.0010200000000000001</v>
      </c>
      <c r="S349" s="229">
        <v>0</v>
      </c>
      <c r="T349" s="230">
        <f>S349*H349</f>
        <v>0</v>
      </c>
      <c r="U349" s="39"/>
      <c r="V349" s="39"/>
      <c r="W349" s="39"/>
      <c r="X349" s="39"/>
      <c r="Y349" s="39"/>
      <c r="Z349" s="39"/>
      <c r="AA349" s="39"/>
      <c r="AB349" s="39"/>
      <c r="AC349" s="39"/>
      <c r="AD349" s="39"/>
      <c r="AE349" s="39"/>
      <c r="AR349" s="231" t="s">
        <v>291</v>
      </c>
      <c r="AT349" s="231" t="s">
        <v>216</v>
      </c>
      <c r="AU349" s="231" t="s">
        <v>90</v>
      </c>
      <c r="AY349" s="18" t="s">
        <v>215</v>
      </c>
      <c r="BE349" s="232">
        <f>IF(N349="základní",J349,0)</f>
        <v>0</v>
      </c>
      <c r="BF349" s="232">
        <f>IF(N349="snížená",J349,0)</f>
        <v>0</v>
      </c>
      <c r="BG349" s="232">
        <f>IF(N349="zákl. přenesená",J349,0)</f>
        <v>0</v>
      </c>
      <c r="BH349" s="232">
        <f>IF(N349="sníž. přenesená",J349,0)</f>
        <v>0</v>
      </c>
      <c r="BI349" s="232">
        <f>IF(N349="nulová",J349,0)</f>
        <v>0</v>
      </c>
      <c r="BJ349" s="18" t="s">
        <v>88</v>
      </c>
      <c r="BK349" s="232">
        <f>ROUND(I349*H349,2)</f>
        <v>0</v>
      </c>
      <c r="BL349" s="18" t="s">
        <v>291</v>
      </c>
      <c r="BM349" s="231" t="s">
        <v>4366</v>
      </c>
    </row>
    <row r="350" s="2" customFormat="1">
      <c r="A350" s="39"/>
      <c r="B350" s="40"/>
      <c r="C350" s="41"/>
      <c r="D350" s="233" t="s">
        <v>221</v>
      </c>
      <c r="E350" s="41"/>
      <c r="F350" s="234" t="s">
        <v>4367</v>
      </c>
      <c r="G350" s="41"/>
      <c r="H350" s="41"/>
      <c r="I350" s="235"/>
      <c r="J350" s="41"/>
      <c r="K350" s="41"/>
      <c r="L350" s="45"/>
      <c r="M350" s="236"/>
      <c r="N350" s="237"/>
      <c r="O350" s="92"/>
      <c r="P350" s="92"/>
      <c r="Q350" s="92"/>
      <c r="R350" s="92"/>
      <c r="S350" s="92"/>
      <c r="T350" s="93"/>
      <c r="U350" s="39"/>
      <c r="V350" s="39"/>
      <c r="W350" s="39"/>
      <c r="X350" s="39"/>
      <c r="Y350" s="39"/>
      <c r="Z350" s="39"/>
      <c r="AA350" s="39"/>
      <c r="AB350" s="39"/>
      <c r="AC350" s="39"/>
      <c r="AD350" s="39"/>
      <c r="AE350" s="39"/>
      <c r="AT350" s="18" t="s">
        <v>221</v>
      </c>
      <c r="AU350" s="18" t="s">
        <v>90</v>
      </c>
    </row>
    <row r="351" s="2" customFormat="1">
      <c r="A351" s="39"/>
      <c r="B351" s="40"/>
      <c r="C351" s="41"/>
      <c r="D351" s="250" t="s">
        <v>362</v>
      </c>
      <c r="E351" s="41"/>
      <c r="F351" s="251" t="s">
        <v>4368</v>
      </c>
      <c r="G351" s="41"/>
      <c r="H351" s="41"/>
      <c r="I351" s="235"/>
      <c r="J351" s="41"/>
      <c r="K351" s="41"/>
      <c r="L351" s="45"/>
      <c r="M351" s="236"/>
      <c r="N351" s="237"/>
      <c r="O351" s="92"/>
      <c r="P351" s="92"/>
      <c r="Q351" s="92"/>
      <c r="R351" s="92"/>
      <c r="S351" s="92"/>
      <c r="T351" s="93"/>
      <c r="U351" s="39"/>
      <c r="V351" s="39"/>
      <c r="W351" s="39"/>
      <c r="X351" s="39"/>
      <c r="Y351" s="39"/>
      <c r="Z351" s="39"/>
      <c r="AA351" s="39"/>
      <c r="AB351" s="39"/>
      <c r="AC351" s="39"/>
      <c r="AD351" s="39"/>
      <c r="AE351" s="39"/>
      <c r="AT351" s="18" t="s">
        <v>362</v>
      </c>
      <c r="AU351" s="18" t="s">
        <v>90</v>
      </c>
    </row>
    <row r="352" s="2" customFormat="1" ht="21.75" customHeight="1">
      <c r="A352" s="39"/>
      <c r="B352" s="40"/>
      <c r="C352" s="220" t="s">
        <v>1345</v>
      </c>
      <c r="D352" s="220" t="s">
        <v>216</v>
      </c>
      <c r="E352" s="221" t="s">
        <v>4369</v>
      </c>
      <c r="F352" s="222" t="s">
        <v>4370</v>
      </c>
      <c r="G352" s="223" t="s">
        <v>716</v>
      </c>
      <c r="H352" s="224">
        <v>4</v>
      </c>
      <c r="I352" s="225"/>
      <c r="J352" s="226">
        <f>ROUND(I352*H352,2)</f>
        <v>0</v>
      </c>
      <c r="K352" s="222" t="s">
        <v>359</v>
      </c>
      <c r="L352" s="45"/>
      <c r="M352" s="227" t="s">
        <v>1</v>
      </c>
      <c r="N352" s="228" t="s">
        <v>46</v>
      </c>
      <c r="O352" s="92"/>
      <c r="P352" s="229">
        <f>O352*H352</f>
        <v>0</v>
      </c>
      <c r="Q352" s="229">
        <v>0.00050000000000000001</v>
      </c>
      <c r="R352" s="229">
        <f>Q352*H352</f>
        <v>0.002</v>
      </c>
      <c r="S352" s="229">
        <v>0</v>
      </c>
      <c r="T352" s="230">
        <f>S352*H352</f>
        <v>0</v>
      </c>
      <c r="U352" s="39"/>
      <c r="V352" s="39"/>
      <c r="W352" s="39"/>
      <c r="X352" s="39"/>
      <c r="Y352" s="39"/>
      <c r="Z352" s="39"/>
      <c r="AA352" s="39"/>
      <c r="AB352" s="39"/>
      <c r="AC352" s="39"/>
      <c r="AD352" s="39"/>
      <c r="AE352" s="39"/>
      <c r="AR352" s="231" t="s">
        <v>291</v>
      </c>
      <c r="AT352" s="231" t="s">
        <v>216</v>
      </c>
      <c r="AU352" s="231" t="s">
        <v>90</v>
      </c>
      <c r="AY352" s="18" t="s">
        <v>215</v>
      </c>
      <c r="BE352" s="232">
        <f>IF(N352="základní",J352,0)</f>
        <v>0</v>
      </c>
      <c r="BF352" s="232">
        <f>IF(N352="snížená",J352,0)</f>
        <v>0</v>
      </c>
      <c r="BG352" s="232">
        <f>IF(N352="zákl. přenesená",J352,0)</f>
        <v>0</v>
      </c>
      <c r="BH352" s="232">
        <f>IF(N352="sníž. přenesená",J352,0)</f>
        <v>0</v>
      </c>
      <c r="BI352" s="232">
        <f>IF(N352="nulová",J352,0)</f>
        <v>0</v>
      </c>
      <c r="BJ352" s="18" t="s">
        <v>88</v>
      </c>
      <c r="BK352" s="232">
        <f>ROUND(I352*H352,2)</f>
        <v>0</v>
      </c>
      <c r="BL352" s="18" t="s">
        <v>291</v>
      </c>
      <c r="BM352" s="231" t="s">
        <v>4371</v>
      </c>
    </row>
    <row r="353" s="2" customFormat="1">
      <c r="A353" s="39"/>
      <c r="B353" s="40"/>
      <c r="C353" s="41"/>
      <c r="D353" s="233" t="s">
        <v>221</v>
      </c>
      <c r="E353" s="41"/>
      <c r="F353" s="234" t="s">
        <v>4372</v>
      </c>
      <c r="G353" s="41"/>
      <c r="H353" s="41"/>
      <c r="I353" s="235"/>
      <c r="J353" s="41"/>
      <c r="K353" s="41"/>
      <c r="L353" s="45"/>
      <c r="M353" s="236"/>
      <c r="N353" s="237"/>
      <c r="O353" s="92"/>
      <c r="P353" s="92"/>
      <c r="Q353" s="92"/>
      <c r="R353" s="92"/>
      <c r="S353" s="92"/>
      <c r="T353" s="93"/>
      <c r="U353" s="39"/>
      <c r="V353" s="39"/>
      <c r="W353" s="39"/>
      <c r="X353" s="39"/>
      <c r="Y353" s="39"/>
      <c r="Z353" s="39"/>
      <c r="AA353" s="39"/>
      <c r="AB353" s="39"/>
      <c r="AC353" s="39"/>
      <c r="AD353" s="39"/>
      <c r="AE353" s="39"/>
      <c r="AT353" s="18" t="s">
        <v>221</v>
      </c>
      <c r="AU353" s="18" t="s">
        <v>90</v>
      </c>
    </row>
    <row r="354" s="2" customFormat="1">
      <c r="A354" s="39"/>
      <c r="B354" s="40"/>
      <c r="C354" s="41"/>
      <c r="D354" s="250" t="s">
        <v>362</v>
      </c>
      <c r="E354" s="41"/>
      <c r="F354" s="251" t="s">
        <v>4373</v>
      </c>
      <c r="G354" s="41"/>
      <c r="H354" s="41"/>
      <c r="I354" s="235"/>
      <c r="J354" s="41"/>
      <c r="K354" s="41"/>
      <c r="L354" s="45"/>
      <c r="M354" s="236"/>
      <c r="N354" s="237"/>
      <c r="O354" s="92"/>
      <c r="P354" s="92"/>
      <c r="Q354" s="92"/>
      <c r="R354" s="92"/>
      <c r="S354" s="92"/>
      <c r="T354" s="93"/>
      <c r="U354" s="39"/>
      <c r="V354" s="39"/>
      <c r="W354" s="39"/>
      <c r="X354" s="39"/>
      <c r="Y354" s="39"/>
      <c r="Z354" s="39"/>
      <c r="AA354" s="39"/>
      <c r="AB354" s="39"/>
      <c r="AC354" s="39"/>
      <c r="AD354" s="39"/>
      <c r="AE354" s="39"/>
      <c r="AT354" s="18" t="s">
        <v>362</v>
      </c>
      <c r="AU354" s="18" t="s">
        <v>90</v>
      </c>
    </row>
    <row r="355" s="2" customFormat="1" ht="24.15" customHeight="1">
      <c r="A355" s="39"/>
      <c r="B355" s="40"/>
      <c r="C355" s="220" t="s">
        <v>1351</v>
      </c>
      <c r="D355" s="220" t="s">
        <v>216</v>
      </c>
      <c r="E355" s="221" t="s">
        <v>4374</v>
      </c>
      <c r="F355" s="222" t="s">
        <v>4375</v>
      </c>
      <c r="G355" s="223" t="s">
        <v>716</v>
      </c>
      <c r="H355" s="224">
        <v>4</v>
      </c>
      <c r="I355" s="225"/>
      <c r="J355" s="226">
        <f>ROUND(I355*H355,2)</f>
        <v>0</v>
      </c>
      <c r="K355" s="222" t="s">
        <v>359</v>
      </c>
      <c r="L355" s="45"/>
      <c r="M355" s="227" t="s">
        <v>1</v>
      </c>
      <c r="N355" s="228" t="s">
        <v>46</v>
      </c>
      <c r="O355" s="92"/>
      <c r="P355" s="229">
        <f>O355*H355</f>
        <v>0</v>
      </c>
      <c r="Q355" s="229">
        <v>0.00107</v>
      </c>
      <c r="R355" s="229">
        <f>Q355*H355</f>
        <v>0.00428</v>
      </c>
      <c r="S355" s="229">
        <v>0</v>
      </c>
      <c r="T355" s="230">
        <f>S355*H355</f>
        <v>0</v>
      </c>
      <c r="U355" s="39"/>
      <c r="V355" s="39"/>
      <c r="W355" s="39"/>
      <c r="X355" s="39"/>
      <c r="Y355" s="39"/>
      <c r="Z355" s="39"/>
      <c r="AA355" s="39"/>
      <c r="AB355" s="39"/>
      <c r="AC355" s="39"/>
      <c r="AD355" s="39"/>
      <c r="AE355" s="39"/>
      <c r="AR355" s="231" t="s">
        <v>291</v>
      </c>
      <c r="AT355" s="231" t="s">
        <v>216</v>
      </c>
      <c r="AU355" s="231" t="s">
        <v>90</v>
      </c>
      <c r="AY355" s="18" t="s">
        <v>215</v>
      </c>
      <c r="BE355" s="232">
        <f>IF(N355="základní",J355,0)</f>
        <v>0</v>
      </c>
      <c r="BF355" s="232">
        <f>IF(N355="snížená",J355,0)</f>
        <v>0</v>
      </c>
      <c r="BG355" s="232">
        <f>IF(N355="zákl. přenesená",J355,0)</f>
        <v>0</v>
      </c>
      <c r="BH355" s="232">
        <f>IF(N355="sníž. přenesená",J355,0)</f>
        <v>0</v>
      </c>
      <c r="BI355" s="232">
        <f>IF(N355="nulová",J355,0)</f>
        <v>0</v>
      </c>
      <c r="BJ355" s="18" t="s">
        <v>88</v>
      </c>
      <c r="BK355" s="232">
        <f>ROUND(I355*H355,2)</f>
        <v>0</v>
      </c>
      <c r="BL355" s="18" t="s">
        <v>291</v>
      </c>
      <c r="BM355" s="231" t="s">
        <v>4376</v>
      </c>
    </row>
    <row r="356" s="2" customFormat="1">
      <c r="A356" s="39"/>
      <c r="B356" s="40"/>
      <c r="C356" s="41"/>
      <c r="D356" s="233" t="s">
        <v>221</v>
      </c>
      <c r="E356" s="41"/>
      <c r="F356" s="234" t="s">
        <v>4377</v>
      </c>
      <c r="G356" s="41"/>
      <c r="H356" s="41"/>
      <c r="I356" s="235"/>
      <c r="J356" s="41"/>
      <c r="K356" s="41"/>
      <c r="L356" s="45"/>
      <c r="M356" s="236"/>
      <c r="N356" s="237"/>
      <c r="O356" s="92"/>
      <c r="P356" s="92"/>
      <c r="Q356" s="92"/>
      <c r="R356" s="92"/>
      <c r="S356" s="92"/>
      <c r="T356" s="93"/>
      <c r="U356" s="39"/>
      <c r="V356" s="39"/>
      <c r="W356" s="39"/>
      <c r="X356" s="39"/>
      <c r="Y356" s="39"/>
      <c r="Z356" s="39"/>
      <c r="AA356" s="39"/>
      <c r="AB356" s="39"/>
      <c r="AC356" s="39"/>
      <c r="AD356" s="39"/>
      <c r="AE356" s="39"/>
      <c r="AT356" s="18" t="s">
        <v>221</v>
      </c>
      <c r="AU356" s="18" t="s">
        <v>90</v>
      </c>
    </row>
    <row r="357" s="2" customFormat="1">
      <c r="A357" s="39"/>
      <c r="B357" s="40"/>
      <c r="C357" s="41"/>
      <c r="D357" s="250" t="s">
        <v>362</v>
      </c>
      <c r="E357" s="41"/>
      <c r="F357" s="251" t="s">
        <v>4378</v>
      </c>
      <c r="G357" s="41"/>
      <c r="H357" s="41"/>
      <c r="I357" s="235"/>
      <c r="J357" s="41"/>
      <c r="K357" s="41"/>
      <c r="L357" s="45"/>
      <c r="M357" s="236"/>
      <c r="N357" s="237"/>
      <c r="O357" s="92"/>
      <c r="P357" s="92"/>
      <c r="Q357" s="92"/>
      <c r="R357" s="92"/>
      <c r="S357" s="92"/>
      <c r="T357" s="93"/>
      <c r="U357" s="39"/>
      <c r="V357" s="39"/>
      <c r="W357" s="39"/>
      <c r="X357" s="39"/>
      <c r="Y357" s="39"/>
      <c r="Z357" s="39"/>
      <c r="AA357" s="39"/>
      <c r="AB357" s="39"/>
      <c r="AC357" s="39"/>
      <c r="AD357" s="39"/>
      <c r="AE357" s="39"/>
      <c r="AT357" s="18" t="s">
        <v>362</v>
      </c>
      <c r="AU357" s="18" t="s">
        <v>90</v>
      </c>
    </row>
    <row r="358" s="2" customFormat="1" ht="21.75" customHeight="1">
      <c r="A358" s="39"/>
      <c r="B358" s="40"/>
      <c r="C358" s="220" t="s">
        <v>1359</v>
      </c>
      <c r="D358" s="220" t="s">
        <v>216</v>
      </c>
      <c r="E358" s="221" t="s">
        <v>4379</v>
      </c>
      <c r="F358" s="222" t="s">
        <v>4380</v>
      </c>
      <c r="G358" s="223" t="s">
        <v>716</v>
      </c>
      <c r="H358" s="224">
        <v>6</v>
      </c>
      <c r="I358" s="225"/>
      <c r="J358" s="226">
        <f>ROUND(I358*H358,2)</f>
        <v>0</v>
      </c>
      <c r="K358" s="222" t="s">
        <v>359</v>
      </c>
      <c r="L358" s="45"/>
      <c r="M358" s="227" t="s">
        <v>1</v>
      </c>
      <c r="N358" s="228" t="s">
        <v>46</v>
      </c>
      <c r="O358" s="92"/>
      <c r="P358" s="229">
        <f>O358*H358</f>
        <v>0</v>
      </c>
      <c r="Q358" s="229">
        <v>0.0016800000000000001</v>
      </c>
      <c r="R358" s="229">
        <f>Q358*H358</f>
        <v>0.01008</v>
      </c>
      <c r="S358" s="229">
        <v>0</v>
      </c>
      <c r="T358" s="230">
        <f>S358*H358</f>
        <v>0</v>
      </c>
      <c r="U358" s="39"/>
      <c r="V358" s="39"/>
      <c r="W358" s="39"/>
      <c r="X358" s="39"/>
      <c r="Y358" s="39"/>
      <c r="Z358" s="39"/>
      <c r="AA358" s="39"/>
      <c r="AB358" s="39"/>
      <c r="AC358" s="39"/>
      <c r="AD358" s="39"/>
      <c r="AE358" s="39"/>
      <c r="AR358" s="231" t="s">
        <v>291</v>
      </c>
      <c r="AT358" s="231" t="s">
        <v>216</v>
      </c>
      <c r="AU358" s="231" t="s">
        <v>90</v>
      </c>
      <c r="AY358" s="18" t="s">
        <v>215</v>
      </c>
      <c r="BE358" s="232">
        <f>IF(N358="základní",J358,0)</f>
        <v>0</v>
      </c>
      <c r="BF358" s="232">
        <f>IF(N358="snížená",J358,0)</f>
        <v>0</v>
      </c>
      <c r="BG358" s="232">
        <f>IF(N358="zákl. přenesená",J358,0)</f>
        <v>0</v>
      </c>
      <c r="BH358" s="232">
        <f>IF(N358="sníž. přenesená",J358,0)</f>
        <v>0</v>
      </c>
      <c r="BI358" s="232">
        <f>IF(N358="nulová",J358,0)</f>
        <v>0</v>
      </c>
      <c r="BJ358" s="18" t="s">
        <v>88</v>
      </c>
      <c r="BK358" s="232">
        <f>ROUND(I358*H358,2)</f>
        <v>0</v>
      </c>
      <c r="BL358" s="18" t="s">
        <v>291</v>
      </c>
      <c r="BM358" s="231" t="s">
        <v>4381</v>
      </c>
    </row>
    <row r="359" s="2" customFormat="1">
      <c r="A359" s="39"/>
      <c r="B359" s="40"/>
      <c r="C359" s="41"/>
      <c r="D359" s="233" t="s">
        <v>221</v>
      </c>
      <c r="E359" s="41"/>
      <c r="F359" s="234" t="s">
        <v>4382</v>
      </c>
      <c r="G359" s="41"/>
      <c r="H359" s="41"/>
      <c r="I359" s="235"/>
      <c r="J359" s="41"/>
      <c r="K359" s="41"/>
      <c r="L359" s="45"/>
      <c r="M359" s="236"/>
      <c r="N359" s="237"/>
      <c r="O359" s="92"/>
      <c r="P359" s="92"/>
      <c r="Q359" s="92"/>
      <c r="R359" s="92"/>
      <c r="S359" s="92"/>
      <c r="T359" s="93"/>
      <c r="U359" s="39"/>
      <c r="V359" s="39"/>
      <c r="W359" s="39"/>
      <c r="X359" s="39"/>
      <c r="Y359" s="39"/>
      <c r="Z359" s="39"/>
      <c r="AA359" s="39"/>
      <c r="AB359" s="39"/>
      <c r="AC359" s="39"/>
      <c r="AD359" s="39"/>
      <c r="AE359" s="39"/>
      <c r="AT359" s="18" t="s">
        <v>221</v>
      </c>
      <c r="AU359" s="18" t="s">
        <v>90</v>
      </c>
    </row>
    <row r="360" s="2" customFormat="1">
      <c r="A360" s="39"/>
      <c r="B360" s="40"/>
      <c r="C360" s="41"/>
      <c r="D360" s="250" t="s">
        <v>362</v>
      </c>
      <c r="E360" s="41"/>
      <c r="F360" s="251" t="s">
        <v>4383</v>
      </c>
      <c r="G360" s="41"/>
      <c r="H360" s="41"/>
      <c r="I360" s="235"/>
      <c r="J360" s="41"/>
      <c r="K360" s="41"/>
      <c r="L360" s="45"/>
      <c r="M360" s="236"/>
      <c r="N360" s="237"/>
      <c r="O360" s="92"/>
      <c r="P360" s="92"/>
      <c r="Q360" s="92"/>
      <c r="R360" s="92"/>
      <c r="S360" s="92"/>
      <c r="T360" s="93"/>
      <c r="U360" s="39"/>
      <c r="V360" s="39"/>
      <c r="W360" s="39"/>
      <c r="X360" s="39"/>
      <c r="Y360" s="39"/>
      <c r="Z360" s="39"/>
      <c r="AA360" s="39"/>
      <c r="AB360" s="39"/>
      <c r="AC360" s="39"/>
      <c r="AD360" s="39"/>
      <c r="AE360" s="39"/>
      <c r="AT360" s="18" t="s">
        <v>362</v>
      </c>
      <c r="AU360" s="18" t="s">
        <v>90</v>
      </c>
    </row>
    <row r="361" s="2" customFormat="1" ht="33" customHeight="1">
      <c r="A361" s="39"/>
      <c r="B361" s="40"/>
      <c r="C361" s="220" t="s">
        <v>1381</v>
      </c>
      <c r="D361" s="220" t="s">
        <v>216</v>
      </c>
      <c r="E361" s="221" t="s">
        <v>4384</v>
      </c>
      <c r="F361" s="222" t="s">
        <v>4385</v>
      </c>
      <c r="G361" s="223" t="s">
        <v>716</v>
      </c>
      <c r="H361" s="224">
        <v>1</v>
      </c>
      <c r="I361" s="225"/>
      <c r="J361" s="226">
        <f>ROUND(I361*H361,2)</f>
        <v>0</v>
      </c>
      <c r="K361" s="222" t="s">
        <v>1</v>
      </c>
      <c r="L361" s="45"/>
      <c r="M361" s="227" t="s">
        <v>1</v>
      </c>
      <c r="N361" s="228" t="s">
        <v>46</v>
      </c>
      <c r="O361" s="92"/>
      <c r="P361" s="229">
        <f>O361*H361</f>
        <v>0</v>
      </c>
      <c r="Q361" s="229">
        <v>0.0014599999999999999</v>
      </c>
      <c r="R361" s="229">
        <f>Q361*H361</f>
        <v>0.0014599999999999999</v>
      </c>
      <c r="S361" s="229">
        <v>0</v>
      </c>
      <c r="T361" s="230">
        <f>S361*H361</f>
        <v>0</v>
      </c>
      <c r="U361" s="39"/>
      <c r="V361" s="39"/>
      <c r="W361" s="39"/>
      <c r="X361" s="39"/>
      <c r="Y361" s="39"/>
      <c r="Z361" s="39"/>
      <c r="AA361" s="39"/>
      <c r="AB361" s="39"/>
      <c r="AC361" s="39"/>
      <c r="AD361" s="39"/>
      <c r="AE361" s="39"/>
      <c r="AR361" s="231" t="s">
        <v>291</v>
      </c>
      <c r="AT361" s="231" t="s">
        <v>216</v>
      </c>
      <c r="AU361" s="231" t="s">
        <v>90</v>
      </c>
      <c r="AY361" s="18" t="s">
        <v>215</v>
      </c>
      <c r="BE361" s="232">
        <f>IF(N361="základní",J361,0)</f>
        <v>0</v>
      </c>
      <c r="BF361" s="232">
        <f>IF(N361="snížená",J361,0)</f>
        <v>0</v>
      </c>
      <c r="BG361" s="232">
        <f>IF(N361="zákl. přenesená",J361,0)</f>
        <v>0</v>
      </c>
      <c r="BH361" s="232">
        <f>IF(N361="sníž. přenesená",J361,0)</f>
        <v>0</v>
      </c>
      <c r="BI361" s="232">
        <f>IF(N361="nulová",J361,0)</f>
        <v>0</v>
      </c>
      <c r="BJ361" s="18" t="s">
        <v>88</v>
      </c>
      <c r="BK361" s="232">
        <f>ROUND(I361*H361,2)</f>
        <v>0</v>
      </c>
      <c r="BL361" s="18" t="s">
        <v>291</v>
      </c>
      <c r="BM361" s="231" t="s">
        <v>4386</v>
      </c>
    </row>
    <row r="362" s="2" customFormat="1">
      <c r="A362" s="39"/>
      <c r="B362" s="40"/>
      <c r="C362" s="41"/>
      <c r="D362" s="233" t="s">
        <v>221</v>
      </c>
      <c r="E362" s="41"/>
      <c r="F362" s="234" t="s">
        <v>4387</v>
      </c>
      <c r="G362" s="41"/>
      <c r="H362" s="41"/>
      <c r="I362" s="235"/>
      <c r="J362" s="41"/>
      <c r="K362" s="41"/>
      <c r="L362" s="45"/>
      <c r="M362" s="236"/>
      <c r="N362" s="237"/>
      <c r="O362" s="92"/>
      <c r="P362" s="92"/>
      <c r="Q362" s="92"/>
      <c r="R362" s="92"/>
      <c r="S362" s="92"/>
      <c r="T362" s="93"/>
      <c r="U362" s="39"/>
      <c r="V362" s="39"/>
      <c r="W362" s="39"/>
      <c r="X362" s="39"/>
      <c r="Y362" s="39"/>
      <c r="Z362" s="39"/>
      <c r="AA362" s="39"/>
      <c r="AB362" s="39"/>
      <c r="AC362" s="39"/>
      <c r="AD362" s="39"/>
      <c r="AE362" s="39"/>
      <c r="AT362" s="18" t="s">
        <v>221</v>
      </c>
      <c r="AU362" s="18" t="s">
        <v>90</v>
      </c>
    </row>
    <row r="363" s="2" customFormat="1" ht="24.15" customHeight="1">
      <c r="A363" s="39"/>
      <c r="B363" s="40"/>
      <c r="C363" s="220" t="s">
        <v>1414</v>
      </c>
      <c r="D363" s="220" t="s">
        <v>216</v>
      </c>
      <c r="E363" s="221" t="s">
        <v>4388</v>
      </c>
      <c r="F363" s="222" t="s">
        <v>4389</v>
      </c>
      <c r="G363" s="223" t="s">
        <v>716</v>
      </c>
      <c r="H363" s="224">
        <v>7</v>
      </c>
      <c r="I363" s="225"/>
      <c r="J363" s="226">
        <f>ROUND(I363*H363,2)</f>
        <v>0</v>
      </c>
      <c r="K363" s="222" t="s">
        <v>359</v>
      </c>
      <c r="L363" s="45"/>
      <c r="M363" s="227" t="s">
        <v>1</v>
      </c>
      <c r="N363" s="228" t="s">
        <v>46</v>
      </c>
      <c r="O363" s="92"/>
      <c r="P363" s="229">
        <f>O363*H363</f>
        <v>0</v>
      </c>
      <c r="Q363" s="229">
        <v>0.00051999999999999995</v>
      </c>
      <c r="R363" s="229">
        <f>Q363*H363</f>
        <v>0.0036399999999999996</v>
      </c>
      <c r="S363" s="229">
        <v>0</v>
      </c>
      <c r="T363" s="230">
        <f>S363*H363</f>
        <v>0</v>
      </c>
      <c r="U363" s="39"/>
      <c r="V363" s="39"/>
      <c r="W363" s="39"/>
      <c r="X363" s="39"/>
      <c r="Y363" s="39"/>
      <c r="Z363" s="39"/>
      <c r="AA363" s="39"/>
      <c r="AB363" s="39"/>
      <c r="AC363" s="39"/>
      <c r="AD363" s="39"/>
      <c r="AE363" s="39"/>
      <c r="AR363" s="231" t="s">
        <v>291</v>
      </c>
      <c r="AT363" s="231" t="s">
        <v>216</v>
      </c>
      <c r="AU363" s="231" t="s">
        <v>90</v>
      </c>
      <c r="AY363" s="18" t="s">
        <v>215</v>
      </c>
      <c r="BE363" s="232">
        <f>IF(N363="základní",J363,0)</f>
        <v>0</v>
      </c>
      <c r="BF363" s="232">
        <f>IF(N363="snížená",J363,0)</f>
        <v>0</v>
      </c>
      <c r="BG363" s="232">
        <f>IF(N363="zákl. přenesená",J363,0)</f>
        <v>0</v>
      </c>
      <c r="BH363" s="232">
        <f>IF(N363="sníž. přenesená",J363,0)</f>
        <v>0</v>
      </c>
      <c r="BI363" s="232">
        <f>IF(N363="nulová",J363,0)</f>
        <v>0</v>
      </c>
      <c r="BJ363" s="18" t="s">
        <v>88</v>
      </c>
      <c r="BK363" s="232">
        <f>ROUND(I363*H363,2)</f>
        <v>0</v>
      </c>
      <c r="BL363" s="18" t="s">
        <v>291</v>
      </c>
      <c r="BM363" s="231" t="s">
        <v>4390</v>
      </c>
    </row>
    <row r="364" s="2" customFormat="1">
      <c r="A364" s="39"/>
      <c r="B364" s="40"/>
      <c r="C364" s="41"/>
      <c r="D364" s="233" t="s">
        <v>221</v>
      </c>
      <c r="E364" s="41"/>
      <c r="F364" s="234" t="s">
        <v>4391</v>
      </c>
      <c r="G364" s="41"/>
      <c r="H364" s="41"/>
      <c r="I364" s="235"/>
      <c r="J364" s="41"/>
      <c r="K364" s="41"/>
      <c r="L364" s="45"/>
      <c r="M364" s="236"/>
      <c r="N364" s="237"/>
      <c r="O364" s="92"/>
      <c r="P364" s="92"/>
      <c r="Q364" s="92"/>
      <c r="R364" s="92"/>
      <c r="S364" s="92"/>
      <c r="T364" s="93"/>
      <c r="U364" s="39"/>
      <c r="V364" s="39"/>
      <c r="W364" s="39"/>
      <c r="X364" s="39"/>
      <c r="Y364" s="39"/>
      <c r="Z364" s="39"/>
      <c r="AA364" s="39"/>
      <c r="AB364" s="39"/>
      <c r="AC364" s="39"/>
      <c r="AD364" s="39"/>
      <c r="AE364" s="39"/>
      <c r="AT364" s="18" t="s">
        <v>221</v>
      </c>
      <c r="AU364" s="18" t="s">
        <v>90</v>
      </c>
    </row>
    <row r="365" s="2" customFormat="1">
      <c r="A365" s="39"/>
      <c r="B365" s="40"/>
      <c r="C365" s="41"/>
      <c r="D365" s="250" t="s">
        <v>362</v>
      </c>
      <c r="E365" s="41"/>
      <c r="F365" s="251" t="s">
        <v>4392</v>
      </c>
      <c r="G365" s="41"/>
      <c r="H365" s="41"/>
      <c r="I365" s="235"/>
      <c r="J365" s="41"/>
      <c r="K365" s="41"/>
      <c r="L365" s="45"/>
      <c r="M365" s="236"/>
      <c r="N365" s="237"/>
      <c r="O365" s="92"/>
      <c r="P365" s="92"/>
      <c r="Q365" s="92"/>
      <c r="R365" s="92"/>
      <c r="S365" s="92"/>
      <c r="T365" s="93"/>
      <c r="U365" s="39"/>
      <c r="V365" s="39"/>
      <c r="W365" s="39"/>
      <c r="X365" s="39"/>
      <c r="Y365" s="39"/>
      <c r="Z365" s="39"/>
      <c r="AA365" s="39"/>
      <c r="AB365" s="39"/>
      <c r="AC365" s="39"/>
      <c r="AD365" s="39"/>
      <c r="AE365" s="39"/>
      <c r="AT365" s="18" t="s">
        <v>362</v>
      </c>
      <c r="AU365" s="18" t="s">
        <v>90</v>
      </c>
    </row>
    <row r="366" s="2" customFormat="1" ht="24.15" customHeight="1">
      <c r="A366" s="39"/>
      <c r="B366" s="40"/>
      <c r="C366" s="220" t="s">
        <v>1421</v>
      </c>
      <c r="D366" s="220" t="s">
        <v>216</v>
      </c>
      <c r="E366" s="221" t="s">
        <v>4393</v>
      </c>
      <c r="F366" s="222" t="s">
        <v>4394</v>
      </c>
      <c r="G366" s="223" t="s">
        <v>716</v>
      </c>
      <c r="H366" s="224">
        <v>2</v>
      </c>
      <c r="I366" s="225"/>
      <c r="J366" s="226">
        <f>ROUND(I366*H366,2)</f>
        <v>0</v>
      </c>
      <c r="K366" s="222" t="s">
        <v>359</v>
      </c>
      <c r="L366" s="45"/>
      <c r="M366" s="227" t="s">
        <v>1</v>
      </c>
      <c r="N366" s="228" t="s">
        <v>46</v>
      </c>
      <c r="O366" s="92"/>
      <c r="P366" s="229">
        <f>O366*H366</f>
        <v>0</v>
      </c>
      <c r="Q366" s="229">
        <v>0.00147</v>
      </c>
      <c r="R366" s="229">
        <f>Q366*H366</f>
        <v>0.0029399999999999999</v>
      </c>
      <c r="S366" s="229">
        <v>0</v>
      </c>
      <c r="T366" s="230">
        <f>S366*H366</f>
        <v>0</v>
      </c>
      <c r="U366" s="39"/>
      <c r="V366" s="39"/>
      <c r="W366" s="39"/>
      <c r="X366" s="39"/>
      <c r="Y366" s="39"/>
      <c r="Z366" s="39"/>
      <c r="AA366" s="39"/>
      <c r="AB366" s="39"/>
      <c r="AC366" s="39"/>
      <c r="AD366" s="39"/>
      <c r="AE366" s="39"/>
      <c r="AR366" s="231" t="s">
        <v>291</v>
      </c>
      <c r="AT366" s="231" t="s">
        <v>216</v>
      </c>
      <c r="AU366" s="231" t="s">
        <v>90</v>
      </c>
      <c r="AY366" s="18" t="s">
        <v>215</v>
      </c>
      <c r="BE366" s="232">
        <f>IF(N366="základní",J366,0)</f>
        <v>0</v>
      </c>
      <c r="BF366" s="232">
        <f>IF(N366="snížená",J366,0)</f>
        <v>0</v>
      </c>
      <c r="BG366" s="232">
        <f>IF(N366="zákl. přenesená",J366,0)</f>
        <v>0</v>
      </c>
      <c r="BH366" s="232">
        <f>IF(N366="sníž. přenesená",J366,0)</f>
        <v>0</v>
      </c>
      <c r="BI366" s="232">
        <f>IF(N366="nulová",J366,0)</f>
        <v>0</v>
      </c>
      <c r="BJ366" s="18" t="s">
        <v>88</v>
      </c>
      <c r="BK366" s="232">
        <f>ROUND(I366*H366,2)</f>
        <v>0</v>
      </c>
      <c r="BL366" s="18" t="s">
        <v>291</v>
      </c>
      <c r="BM366" s="231" t="s">
        <v>4395</v>
      </c>
    </row>
    <row r="367" s="2" customFormat="1">
      <c r="A367" s="39"/>
      <c r="B367" s="40"/>
      <c r="C367" s="41"/>
      <c r="D367" s="233" t="s">
        <v>221</v>
      </c>
      <c r="E367" s="41"/>
      <c r="F367" s="234" t="s">
        <v>4396</v>
      </c>
      <c r="G367" s="41"/>
      <c r="H367" s="41"/>
      <c r="I367" s="235"/>
      <c r="J367" s="41"/>
      <c r="K367" s="41"/>
      <c r="L367" s="45"/>
      <c r="M367" s="236"/>
      <c r="N367" s="237"/>
      <c r="O367" s="92"/>
      <c r="P367" s="92"/>
      <c r="Q367" s="92"/>
      <c r="R367" s="92"/>
      <c r="S367" s="92"/>
      <c r="T367" s="93"/>
      <c r="U367" s="39"/>
      <c r="V367" s="39"/>
      <c r="W367" s="39"/>
      <c r="X367" s="39"/>
      <c r="Y367" s="39"/>
      <c r="Z367" s="39"/>
      <c r="AA367" s="39"/>
      <c r="AB367" s="39"/>
      <c r="AC367" s="39"/>
      <c r="AD367" s="39"/>
      <c r="AE367" s="39"/>
      <c r="AT367" s="18" t="s">
        <v>221</v>
      </c>
      <c r="AU367" s="18" t="s">
        <v>90</v>
      </c>
    </row>
    <row r="368" s="2" customFormat="1">
      <c r="A368" s="39"/>
      <c r="B368" s="40"/>
      <c r="C368" s="41"/>
      <c r="D368" s="250" t="s">
        <v>362</v>
      </c>
      <c r="E368" s="41"/>
      <c r="F368" s="251" t="s">
        <v>4397</v>
      </c>
      <c r="G368" s="41"/>
      <c r="H368" s="41"/>
      <c r="I368" s="235"/>
      <c r="J368" s="41"/>
      <c r="K368" s="41"/>
      <c r="L368" s="45"/>
      <c r="M368" s="236"/>
      <c r="N368" s="237"/>
      <c r="O368" s="92"/>
      <c r="P368" s="92"/>
      <c r="Q368" s="92"/>
      <c r="R368" s="92"/>
      <c r="S368" s="92"/>
      <c r="T368" s="93"/>
      <c r="U368" s="39"/>
      <c r="V368" s="39"/>
      <c r="W368" s="39"/>
      <c r="X368" s="39"/>
      <c r="Y368" s="39"/>
      <c r="Z368" s="39"/>
      <c r="AA368" s="39"/>
      <c r="AB368" s="39"/>
      <c r="AC368" s="39"/>
      <c r="AD368" s="39"/>
      <c r="AE368" s="39"/>
      <c r="AT368" s="18" t="s">
        <v>362</v>
      </c>
      <c r="AU368" s="18" t="s">
        <v>90</v>
      </c>
    </row>
    <row r="369" s="2" customFormat="1" ht="16.5" customHeight="1">
      <c r="A369" s="39"/>
      <c r="B369" s="40"/>
      <c r="C369" s="220" t="s">
        <v>1427</v>
      </c>
      <c r="D369" s="220" t="s">
        <v>216</v>
      </c>
      <c r="E369" s="221" t="s">
        <v>4398</v>
      </c>
      <c r="F369" s="222" t="s">
        <v>4399</v>
      </c>
      <c r="G369" s="223" t="s">
        <v>716</v>
      </c>
      <c r="H369" s="224">
        <v>8</v>
      </c>
      <c r="I369" s="225"/>
      <c r="J369" s="226">
        <f>ROUND(I369*H369,2)</f>
        <v>0</v>
      </c>
      <c r="K369" s="222" t="s">
        <v>359</v>
      </c>
      <c r="L369" s="45"/>
      <c r="M369" s="227" t="s">
        <v>1</v>
      </c>
      <c r="N369" s="228" t="s">
        <v>46</v>
      </c>
      <c r="O369" s="92"/>
      <c r="P369" s="229">
        <f>O369*H369</f>
        <v>0</v>
      </c>
      <c r="Q369" s="229">
        <v>0.00021000000000000001</v>
      </c>
      <c r="R369" s="229">
        <f>Q369*H369</f>
        <v>0.0016800000000000001</v>
      </c>
      <c r="S369" s="229">
        <v>0</v>
      </c>
      <c r="T369" s="230">
        <f>S369*H369</f>
        <v>0</v>
      </c>
      <c r="U369" s="39"/>
      <c r="V369" s="39"/>
      <c r="W369" s="39"/>
      <c r="X369" s="39"/>
      <c r="Y369" s="39"/>
      <c r="Z369" s="39"/>
      <c r="AA369" s="39"/>
      <c r="AB369" s="39"/>
      <c r="AC369" s="39"/>
      <c r="AD369" s="39"/>
      <c r="AE369" s="39"/>
      <c r="AR369" s="231" t="s">
        <v>291</v>
      </c>
      <c r="AT369" s="231" t="s">
        <v>216</v>
      </c>
      <c r="AU369" s="231" t="s">
        <v>90</v>
      </c>
      <c r="AY369" s="18" t="s">
        <v>215</v>
      </c>
      <c r="BE369" s="232">
        <f>IF(N369="základní",J369,0)</f>
        <v>0</v>
      </c>
      <c r="BF369" s="232">
        <f>IF(N369="snížená",J369,0)</f>
        <v>0</v>
      </c>
      <c r="BG369" s="232">
        <f>IF(N369="zákl. přenesená",J369,0)</f>
        <v>0</v>
      </c>
      <c r="BH369" s="232">
        <f>IF(N369="sníž. přenesená",J369,0)</f>
        <v>0</v>
      </c>
      <c r="BI369" s="232">
        <f>IF(N369="nulová",J369,0)</f>
        <v>0</v>
      </c>
      <c r="BJ369" s="18" t="s">
        <v>88</v>
      </c>
      <c r="BK369" s="232">
        <f>ROUND(I369*H369,2)</f>
        <v>0</v>
      </c>
      <c r="BL369" s="18" t="s">
        <v>291</v>
      </c>
      <c r="BM369" s="231" t="s">
        <v>4400</v>
      </c>
    </row>
    <row r="370" s="2" customFormat="1">
      <c r="A370" s="39"/>
      <c r="B370" s="40"/>
      <c r="C370" s="41"/>
      <c r="D370" s="233" t="s">
        <v>221</v>
      </c>
      <c r="E370" s="41"/>
      <c r="F370" s="234" t="s">
        <v>4401</v>
      </c>
      <c r="G370" s="41"/>
      <c r="H370" s="41"/>
      <c r="I370" s="235"/>
      <c r="J370" s="41"/>
      <c r="K370" s="41"/>
      <c r="L370" s="45"/>
      <c r="M370" s="236"/>
      <c r="N370" s="237"/>
      <c r="O370" s="92"/>
      <c r="P370" s="92"/>
      <c r="Q370" s="92"/>
      <c r="R370" s="92"/>
      <c r="S370" s="92"/>
      <c r="T370" s="93"/>
      <c r="U370" s="39"/>
      <c r="V370" s="39"/>
      <c r="W370" s="39"/>
      <c r="X370" s="39"/>
      <c r="Y370" s="39"/>
      <c r="Z370" s="39"/>
      <c r="AA370" s="39"/>
      <c r="AB370" s="39"/>
      <c r="AC370" s="39"/>
      <c r="AD370" s="39"/>
      <c r="AE370" s="39"/>
      <c r="AT370" s="18" t="s">
        <v>221</v>
      </c>
      <c r="AU370" s="18" t="s">
        <v>90</v>
      </c>
    </row>
    <row r="371" s="2" customFormat="1">
      <c r="A371" s="39"/>
      <c r="B371" s="40"/>
      <c r="C371" s="41"/>
      <c r="D371" s="250" t="s">
        <v>362</v>
      </c>
      <c r="E371" s="41"/>
      <c r="F371" s="251" t="s">
        <v>4402</v>
      </c>
      <c r="G371" s="41"/>
      <c r="H371" s="41"/>
      <c r="I371" s="235"/>
      <c r="J371" s="41"/>
      <c r="K371" s="41"/>
      <c r="L371" s="45"/>
      <c r="M371" s="236"/>
      <c r="N371" s="237"/>
      <c r="O371" s="92"/>
      <c r="P371" s="92"/>
      <c r="Q371" s="92"/>
      <c r="R371" s="92"/>
      <c r="S371" s="92"/>
      <c r="T371" s="93"/>
      <c r="U371" s="39"/>
      <c r="V371" s="39"/>
      <c r="W371" s="39"/>
      <c r="X371" s="39"/>
      <c r="Y371" s="39"/>
      <c r="Z371" s="39"/>
      <c r="AA371" s="39"/>
      <c r="AB371" s="39"/>
      <c r="AC371" s="39"/>
      <c r="AD371" s="39"/>
      <c r="AE371" s="39"/>
      <c r="AT371" s="18" t="s">
        <v>362</v>
      </c>
      <c r="AU371" s="18" t="s">
        <v>90</v>
      </c>
    </row>
    <row r="372" s="2" customFormat="1" ht="16.5" customHeight="1">
      <c r="A372" s="39"/>
      <c r="B372" s="40"/>
      <c r="C372" s="220" t="s">
        <v>1431</v>
      </c>
      <c r="D372" s="220" t="s">
        <v>216</v>
      </c>
      <c r="E372" s="221" t="s">
        <v>4403</v>
      </c>
      <c r="F372" s="222" t="s">
        <v>4404</v>
      </c>
      <c r="G372" s="223" t="s">
        <v>716</v>
      </c>
      <c r="H372" s="224">
        <v>13</v>
      </c>
      <c r="I372" s="225"/>
      <c r="J372" s="226">
        <f>ROUND(I372*H372,2)</f>
        <v>0</v>
      </c>
      <c r="K372" s="222" t="s">
        <v>359</v>
      </c>
      <c r="L372" s="45"/>
      <c r="M372" s="227" t="s">
        <v>1</v>
      </c>
      <c r="N372" s="228" t="s">
        <v>46</v>
      </c>
      <c r="O372" s="92"/>
      <c r="P372" s="229">
        <f>O372*H372</f>
        <v>0</v>
      </c>
      <c r="Q372" s="229">
        <v>0.00024000000000000001</v>
      </c>
      <c r="R372" s="229">
        <f>Q372*H372</f>
        <v>0.0031199999999999999</v>
      </c>
      <c r="S372" s="229">
        <v>0</v>
      </c>
      <c r="T372" s="230">
        <f>S372*H372</f>
        <v>0</v>
      </c>
      <c r="U372" s="39"/>
      <c r="V372" s="39"/>
      <c r="W372" s="39"/>
      <c r="X372" s="39"/>
      <c r="Y372" s="39"/>
      <c r="Z372" s="39"/>
      <c r="AA372" s="39"/>
      <c r="AB372" s="39"/>
      <c r="AC372" s="39"/>
      <c r="AD372" s="39"/>
      <c r="AE372" s="39"/>
      <c r="AR372" s="231" t="s">
        <v>291</v>
      </c>
      <c r="AT372" s="231" t="s">
        <v>216</v>
      </c>
      <c r="AU372" s="231" t="s">
        <v>90</v>
      </c>
      <c r="AY372" s="18" t="s">
        <v>215</v>
      </c>
      <c r="BE372" s="232">
        <f>IF(N372="základní",J372,0)</f>
        <v>0</v>
      </c>
      <c r="BF372" s="232">
        <f>IF(N372="snížená",J372,0)</f>
        <v>0</v>
      </c>
      <c r="BG372" s="232">
        <f>IF(N372="zákl. přenesená",J372,0)</f>
        <v>0</v>
      </c>
      <c r="BH372" s="232">
        <f>IF(N372="sníž. přenesená",J372,0)</f>
        <v>0</v>
      </c>
      <c r="BI372" s="232">
        <f>IF(N372="nulová",J372,0)</f>
        <v>0</v>
      </c>
      <c r="BJ372" s="18" t="s">
        <v>88</v>
      </c>
      <c r="BK372" s="232">
        <f>ROUND(I372*H372,2)</f>
        <v>0</v>
      </c>
      <c r="BL372" s="18" t="s">
        <v>291</v>
      </c>
      <c r="BM372" s="231" t="s">
        <v>4405</v>
      </c>
    </row>
    <row r="373" s="2" customFormat="1">
      <c r="A373" s="39"/>
      <c r="B373" s="40"/>
      <c r="C373" s="41"/>
      <c r="D373" s="233" t="s">
        <v>221</v>
      </c>
      <c r="E373" s="41"/>
      <c r="F373" s="234" t="s">
        <v>4406</v>
      </c>
      <c r="G373" s="41"/>
      <c r="H373" s="41"/>
      <c r="I373" s="235"/>
      <c r="J373" s="41"/>
      <c r="K373" s="41"/>
      <c r="L373" s="45"/>
      <c r="M373" s="236"/>
      <c r="N373" s="237"/>
      <c r="O373" s="92"/>
      <c r="P373" s="92"/>
      <c r="Q373" s="92"/>
      <c r="R373" s="92"/>
      <c r="S373" s="92"/>
      <c r="T373" s="93"/>
      <c r="U373" s="39"/>
      <c r="V373" s="39"/>
      <c r="W373" s="39"/>
      <c r="X373" s="39"/>
      <c r="Y373" s="39"/>
      <c r="Z373" s="39"/>
      <c r="AA373" s="39"/>
      <c r="AB373" s="39"/>
      <c r="AC373" s="39"/>
      <c r="AD373" s="39"/>
      <c r="AE373" s="39"/>
      <c r="AT373" s="18" t="s">
        <v>221</v>
      </c>
      <c r="AU373" s="18" t="s">
        <v>90</v>
      </c>
    </row>
    <row r="374" s="2" customFormat="1">
      <c r="A374" s="39"/>
      <c r="B374" s="40"/>
      <c r="C374" s="41"/>
      <c r="D374" s="250" t="s">
        <v>362</v>
      </c>
      <c r="E374" s="41"/>
      <c r="F374" s="251" t="s">
        <v>4407</v>
      </c>
      <c r="G374" s="41"/>
      <c r="H374" s="41"/>
      <c r="I374" s="235"/>
      <c r="J374" s="41"/>
      <c r="K374" s="41"/>
      <c r="L374" s="45"/>
      <c r="M374" s="236"/>
      <c r="N374" s="237"/>
      <c r="O374" s="92"/>
      <c r="P374" s="92"/>
      <c r="Q374" s="92"/>
      <c r="R374" s="92"/>
      <c r="S374" s="92"/>
      <c r="T374" s="93"/>
      <c r="U374" s="39"/>
      <c r="V374" s="39"/>
      <c r="W374" s="39"/>
      <c r="X374" s="39"/>
      <c r="Y374" s="39"/>
      <c r="Z374" s="39"/>
      <c r="AA374" s="39"/>
      <c r="AB374" s="39"/>
      <c r="AC374" s="39"/>
      <c r="AD374" s="39"/>
      <c r="AE374" s="39"/>
      <c r="AT374" s="18" t="s">
        <v>362</v>
      </c>
      <c r="AU374" s="18" t="s">
        <v>90</v>
      </c>
    </row>
    <row r="375" s="2" customFormat="1" ht="16.5" customHeight="1">
      <c r="A375" s="39"/>
      <c r="B375" s="40"/>
      <c r="C375" s="220" t="s">
        <v>1437</v>
      </c>
      <c r="D375" s="220" t="s">
        <v>216</v>
      </c>
      <c r="E375" s="221" t="s">
        <v>4408</v>
      </c>
      <c r="F375" s="222" t="s">
        <v>4409</v>
      </c>
      <c r="G375" s="223" t="s">
        <v>716</v>
      </c>
      <c r="H375" s="224">
        <v>8</v>
      </c>
      <c r="I375" s="225"/>
      <c r="J375" s="226">
        <f>ROUND(I375*H375,2)</f>
        <v>0</v>
      </c>
      <c r="K375" s="222" t="s">
        <v>359</v>
      </c>
      <c r="L375" s="45"/>
      <c r="M375" s="227" t="s">
        <v>1</v>
      </c>
      <c r="N375" s="228" t="s">
        <v>46</v>
      </c>
      <c r="O375" s="92"/>
      <c r="P375" s="229">
        <f>O375*H375</f>
        <v>0</v>
      </c>
      <c r="Q375" s="229">
        <v>0.00025999999999999998</v>
      </c>
      <c r="R375" s="229">
        <f>Q375*H375</f>
        <v>0.0020799999999999998</v>
      </c>
      <c r="S375" s="229">
        <v>0</v>
      </c>
      <c r="T375" s="230">
        <f>S375*H375</f>
        <v>0</v>
      </c>
      <c r="U375" s="39"/>
      <c r="V375" s="39"/>
      <c r="W375" s="39"/>
      <c r="X375" s="39"/>
      <c r="Y375" s="39"/>
      <c r="Z375" s="39"/>
      <c r="AA375" s="39"/>
      <c r="AB375" s="39"/>
      <c r="AC375" s="39"/>
      <c r="AD375" s="39"/>
      <c r="AE375" s="39"/>
      <c r="AR375" s="231" t="s">
        <v>291</v>
      </c>
      <c r="AT375" s="231" t="s">
        <v>216</v>
      </c>
      <c r="AU375" s="231" t="s">
        <v>90</v>
      </c>
      <c r="AY375" s="18" t="s">
        <v>215</v>
      </c>
      <c r="BE375" s="232">
        <f>IF(N375="základní",J375,0)</f>
        <v>0</v>
      </c>
      <c r="BF375" s="232">
        <f>IF(N375="snížená",J375,0)</f>
        <v>0</v>
      </c>
      <c r="BG375" s="232">
        <f>IF(N375="zákl. přenesená",J375,0)</f>
        <v>0</v>
      </c>
      <c r="BH375" s="232">
        <f>IF(N375="sníž. přenesená",J375,0)</f>
        <v>0</v>
      </c>
      <c r="BI375" s="232">
        <f>IF(N375="nulová",J375,0)</f>
        <v>0</v>
      </c>
      <c r="BJ375" s="18" t="s">
        <v>88</v>
      </c>
      <c r="BK375" s="232">
        <f>ROUND(I375*H375,2)</f>
        <v>0</v>
      </c>
      <c r="BL375" s="18" t="s">
        <v>291</v>
      </c>
      <c r="BM375" s="231" t="s">
        <v>4410</v>
      </c>
    </row>
    <row r="376" s="2" customFormat="1">
      <c r="A376" s="39"/>
      <c r="B376" s="40"/>
      <c r="C376" s="41"/>
      <c r="D376" s="233" t="s">
        <v>221</v>
      </c>
      <c r="E376" s="41"/>
      <c r="F376" s="234" t="s">
        <v>4411</v>
      </c>
      <c r="G376" s="41"/>
      <c r="H376" s="41"/>
      <c r="I376" s="235"/>
      <c r="J376" s="41"/>
      <c r="K376" s="41"/>
      <c r="L376" s="45"/>
      <c r="M376" s="236"/>
      <c r="N376" s="237"/>
      <c r="O376" s="92"/>
      <c r="P376" s="92"/>
      <c r="Q376" s="92"/>
      <c r="R376" s="92"/>
      <c r="S376" s="92"/>
      <c r="T376" s="93"/>
      <c r="U376" s="39"/>
      <c r="V376" s="39"/>
      <c r="W376" s="39"/>
      <c r="X376" s="39"/>
      <c r="Y376" s="39"/>
      <c r="Z376" s="39"/>
      <c r="AA376" s="39"/>
      <c r="AB376" s="39"/>
      <c r="AC376" s="39"/>
      <c r="AD376" s="39"/>
      <c r="AE376" s="39"/>
      <c r="AT376" s="18" t="s">
        <v>221</v>
      </c>
      <c r="AU376" s="18" t="s">
        <v>90</v>
      </c>
    </row>
    <row r="377" s="2" customFormat="1">
      <c r="A377" s="39"/>
      <c r="B377" s="40"/>
      <c r="C377" s="41"/>
      <c r="D377" s="250" t="s">
        <v>362</v>
      </c>
      <c r="E377" s="41"/>
      <c r="F377" s="251" t="s">
        <v>4412</v>
      </c>
      <c r="G377" s="41"/>
      <c r="H377" s="41"/>
      <c r="I377" s="235"/>
      <c r="J377" s="41"/>
      <c r="K377" s="41"/>
      <c r="L377" s="45"/>
      <c r="M377" s="236"/>
      <c r="N377" s="237"/>
      <c r="O377" s="92"/>
      <c r="P377" s="92"/>
      <c r="Q377" s="92"/>
      <c r="R377" s="92"/>
      <c r="S377" s="92"/>
      <c r="T377" s="93"/>
      <c r="U377" s="39"/>
      <c r="V377" s="39"/>
      <c r="W377" s="39"/>
      <c r="X377" s="39"/>
      <c r="Y377" s="39"/>
      <c r="Z377" s="39"/>
      <c r="AA377" s="39"/>
      <c r="AB377" s="39"/>
      <c r="AC377" s="39"/>
      <c r="AD377" s="39"/>
      <c r="AE377" s="39"/>
      <c r="AT377" s="18" t="s">
        <v>362</v>
      </c>
      <c r="AU377" s="18" t="s">
        <v>90</v>
      </c>
    </row>
    <row r="378" s="2" customFormat="1" ht="21.75" customHeight="1">
      <c r="A378" s="39"/>
      <c r="B378" s="40"/>
      <c r="C378" s="220" t="s">
        <v>1447</v>
      </c>
      <c r="D378" s="220" t="s">
        <v>216</v>
      </c>
      <c r="E378" s="221" t="s">
        <v>4413</v>
      </c>
      <c r="F378" s="222" t="s">
        <v>4414</v>
      </c>
      <c r="G378" s="223" t="s">
        <v>583</v>
      </c>
      <c r="H378" s="224">
        <v>0.056000000000000001</v>
      </c>
      <c r="I378" s="225"/>
      <c r="J378" s="226">
        <f>ROUND(I378*H378,2)</f>
        <v>0</v>
      </c>
      <c r="K378" s="222" t="s">
        <v>359</v>
      </c>
      <c r="L378" s="45"/>
      <c r="M378" s="227" t="s">
        <v>1</v>
      </c>
      <c r="N378" s="228" t="s">
        <v>46</v>
      </c>
      <c r="O378" s="92"/>
      <c r="P378" s="229">
        <f>O378*H378</f>
        <v>0</v>
      </c>
      <c r="Q378" s="229">
        <v>0</v>
      </c>
      <c r="R378" s="229">
        <f>Q378*H378</f>
        <v>0</v>
      </c>
      <c r="S378" s="229">
        <v>0</v>
      </c>
      <c r="T378" s="230">
        <f>S378*H378</f>
        <v>0</v>
      </c>
      <c r="U378" s="39"/>
      <c r="V378" s="39"/>
      <c r="W378" s="39"/>
      <c r="X378" s="39"/>
      <c r="Y378" s="39"/>
      <c r="Z378" s="39"/>
      <c r="AA378" s="39"/>
      <c r="AB378" s="39"/>
      <c r="AC378" s="39"/>
      <c r="AD378" s="39"/>
      <c r="AE378" s="39"/>
      <c r="AR378" s="231" t="s">
        <v>291</v>
      </c>
      <c r="AT378" s="231" t="s">
        <v>216</v>
      </c>
      <c r="AU378" s="231" t="s">
        <v>90</v>
      </c>
      <c r="AY378" s="18" t="s">
        <v>215</v>
      </c>
      <c r="BE378" s="232">
        <f>IF(N378="základní",J378,0)</f>
        <v>0</v>
      </c>
      <c r="BF378" s="232">
        <f>IF(N378="snížená",J378,0)</f>
        <v>0</v>
      </c>
      <c r="BG378" s="232">
        <f>IF(N378="zákl. přenesená",J378,0)</f>
        <v>0</v>
      </c>
      <c r="BH378" s="232">
        <f>IF(N378="sníž. přenesená",J378,0)</f>
        <v>0</v>
      </c>
      <c r="BI378" s="232">
        <f>IF(N378="nulová",J378,0)</f>
        <v>0</v>
      </c>
      <c r="BJ378" s="18" t="s">
        <v>88</v>
      </c>
      <c r="BK378" s="232">
        <f>ROUND(I378*H378,2)</f>
        <v>0</v>
      </c>
      <c r="BL378" s="18" t="s">
        <v>291</v>
      </c>
      <c r="BM378" s="231" t="s">
        <v>4415</v>
      </c>
    </row>
    <row r="379" s="2" customFormat="1">
      <c r="A379" s="39"/>
      <c r="B379" s="40"/>
      <c r="C379" s="41"/>
      <c r="D379" s="233" t="s">
        <v>221</v>
      </c>
      <c r="E379" s="41"/>
      <c r="F379" s="234" t="s">
        <v>4416</v>
      </c>
      <c r="G379" s="41"/>
      <c r="H379" s="41"/>
      <c r="I379" s="235"/>
      <c r="J379" s="41"/>
      <c r="K379" s="41"/>
      <c r="L379" s="45"/>
      <c r="M379" s="236"/>
      <c r="N379" s="237"/>
      <c r="O379" s="92"/>
      <c r="P379" s="92"/>
      <c r="Q379" s="92"/>
      <c r="R379" s="92"/>
      <c r="S379" s="92"/>
      <c r="T379" s="93"/>
      <c r="U379" s="39"/>
      <c r="V379" s="39"/>
      <c r="W379" s="39"/>
      <c r="X379" s="39"/>
      <c r="Y379" s="39"/>
      <c r="Z379" s="39"/>
      <c r="AA379" s="39"/>
      <c r="AB379" s="39"/>
      <c r="AC379" s="39"/>
      <c r="AD379" s="39"/>
      <c r="AE379" s="39"/>
      <c r="AT379" s="18" t="s">
        <v>221</v>
      </c>
      <c r="AU379" s="18" t="s">
        <v>90</v>
      </c>
    </row>
    <row r="380" s="2" customFormat="1">
      <c r="A380" s="39"/>
      <c r="B380" s="40"/>
      <c r="C380" s="41"/>
      <c r="D380" s="250" t="s">
        <v>362</v>
      </c>
      <c r="E380" s="41"/>
      <c r="F380" s="251" t="s">
        <v>4417</v>
      </c>
      <c r="G380" s="41"/>
      <c r="H380" s="41"/>
      <c r="I380" s="235"/>
      <c r="J380" s="41"/>
      <c r="K380" s="41"/>
      <c r="L380" s="45"/>
      <c r="M380" s="236"/>
      <c r="N380" s="237"/>
      <c r="O380" s="92"/>
      <c r="P380" s="92"/>
      <c r="Q380" s="92"/>
      <c r="R380" s="92"/>
      <c r="S380" s="92"/>
      <c r="T380" s="93"/>
      <c r="U380" s="39"/>
      <c r="V380" s="39"/>
      <c r="W380" s="39"/>
      <c r="X380" s="39"/>
      <c r="Y380" s="39"/>
      <c r="Z380" s="39"/>
      <c r="AA380" s="39"/>
      <c r="AB380" s="39"/>
      <c r="AC380" s="39"/>
      <c r="AD380" s="39"/>
      <c r="AE380" s="39"/>
      <c r="AT380" s="18" t="s">
        <v>362</v>
      </c>
      <c r="AU380" s="18" t="s">
        <v>90</v>
      </c>
    </row>
    <row r="381" s="11" customFormat="1" ht="22.8" customHeight="1">
      <c r="A381" s="11"/>
      <c r="B381" s="206"/>
      <c r="C381" s="207"/>
      <c r="D381" s="208" t="s">
        <v>80</v>
      </c>
      <c r="E381" s="248" t="s">
        <v>4418</v>
      </c>
      <c r="F381" s="248" t="s">
        <v>4419</v>
      </c>
      <c r="G381" s="207"/>
      <c r="H381" s="207"/>
      <c r="I381" s="210"/>
      <c r="J381" s="249">
        <f>BK381</f>
        <v>0</v>
      </c>
      <c r="K381" s="207"/>
      <c r="L381" s="212"/>
      <c r="M381" s="213"/>
      <c r="N381" s="214"/>
      <c r="O381" s="214"/>
      <c r="P381" s="215">
        <f>SUM(P382:P399)</f>
        <v>0</v>
      </c>
      <c r="Q381" s="214"/>
      <c r="R381" s="215">
        <f>SUM(R382:R399)</f>
        <v>0.40168999999999994</v>
      </c>
      <c r="S381" s="214"/>
      <c r="T381" s="216">
        <f>SUM(T382:T399)</f>
        <v>0</v>
      </c>
      <c r="U381" s="11"/>
      <c r="V381" s="11"/>
      <c r="W381" s="11"/>
      <c r="X381" s="11"/>
      <c r="Y381" s="11"/>
      <c r="Z381" s="11"/>
      <c r="AA381" s="11"/>
      <c r="AB381" s="11"/>
      <c r="AC381" s="11"/>
      <c r="AD381" s="11"/>
      <c r="AE381" s="11"/>
      <c r="AR381" s="217" t="s">
        <v>90</v>
      </c>
      <c r="AT381" s="218" t="s">
        <v>80</v>
      </c>
      <c r="AU381" s="218" t="s">
        <v>88</v>
      </c>
      <c r="AY381" s="217" t="s">
        <v>215</v>
      </c>
      <c r="BK381" s="219">
        <f>SUM(BK382:BK399)</f>
        <v>0</v>
      </c>
    </row>
    <row r="382" s="2" customFormat="1" ht="37.8" customHeight="1">
      <c r="A382" s="39"/>
      <c r="B382" s="40"/>
      <c r="C382" s="220" t="s">
        <v>1453</v>
      </c>
      <c r="D382" s="220" t="s">
        <v>216</v>
      </c>
      <c r="E382" s="221" t="s">
        <v>4420</v>
      </c>
      <c r="F382" s="222" t="s">
        <v>4421</v>
      </c>
      <c r="G382" s="223" t="s">
        <v>716</v>
      </c>
      <c r="H382" s="224">
        <v>2</v>
      </c>
      <c r="I382" s="225"/>
      <c r="J382" s="226">
        <f>ROUND(I382*H382,2)</f>
        <v>0</v>
      </c>
      <c r="K382" s="222" t="s">
        <v>359</v>
      </c>
      <c r="L382" s="45"/>
      <c r="M382" s="227" t="s">
        <v>1</v>
      </c>
      <c r="N382" s="228" t="s">
        <v>46</v>
      </c>
      <c r="O382" s="92"/>
      <c r="P382" s="229">
        <f>O382*H382</f>
        <v>0</v>
      </c>
      <c r="Q382" s="229">
        <v>0.026800000000000001</v>
      </c>
      <c r="R382" s="229">
        <f>Q382*H382</f>
        <v>0.053600000000000002</v>
      </c>
      <c r="S382" s="229">
        <v>0</v>
      </c>
      <c r="T382" s="230">
        <f>S382*H382</f>
        <v>0</v>
      </c>
      <c r="U382" s="39"/>
      <c r="V382" s="39"/>
      <c r="W382" s="39"/>
      <c r="X382" s="39"/>
      <c r="Y382" s="39"/>
      <c r="Z382" s="39"/>
      <c r="AA382" s="39"/>
      <c r="AB382" s="39"/>
      <c r="AC382" s="39"/>
      <c r="AD382" s="39"/>
      <c r="AE382" s="39"/>
      <c r="AR382" s="231" t="s">
        <v>291</v>
      </c>
      <c r="AT382" s="231" t="s">
        <v>216</v>
      </c>
      <c r="AU382" s="231" t="s">
        <v>90</v>
      </c>
      <c r="AY382" s="18" t="s">
        <v>215</v>
      </c>
      <c r="BE382" s="232">
        <f>IF(N382="základní",J382,0)</f>
        <v>0</v>
      </c>
      <c r="BF382" s="232">
        <f>IF(N382="snížená",J382,0)</f>
        <v>0</v>
      </c>
      <c r="BG382" s="232">
        <f>IF(N382="zákl. přenesená",J382,0)</f>
        <v>0</v>
      </c>
      <c r="BH382" s="232">
        <f>IF(N382="sníž. přenesená",J382,0)</f>
        <v>0</v>
      </c>
      <c r="BI382" s="232">
        <f>IF(N382="nulová",J382,0)</f>
        <v>0</v>
      </c>
      <c r="BJ382" s="18" t="s">
        <v>88</v>
      </c>
      <c r="BK382" s="232">
        <f>ROUND(I382*H382,2)</f>
        <v>0</v>
      </c>
      <c r="BL382" s="18" t="s">
        <v>291</v>
      </c>
      <c r="BM382" s="231" t="s">
        <v>4422</v>
      </c>
    </row>
    <row r="383" s="2" customFormat="1">
      <c r="A383" s="39"/>
      <c r="B383" s="40"/>
      <c r="C383" s="41"/>
      <c r="D383" s="233" t="s">
        <v>221</v>
      </c>
      <c r="E383" s="41"/>
      <c r="F383" s="234" t="s">
        <v>4423</v>
      </c>
      <c r="G383" s="41"/>
      <c r="H383" s="41"/>
      <c r="I383" s="235"/>
      <c r="J383" s="41"/>
      <c r="K383" s="41"/>
      <c r="L383" s="45"/>
      <c r="M383" s="236"/>
      <c r="N383" s="237"/>
      <c r="O383" s="92"/>
      <c r="P383" s="92"/>
      <c r="Q383" s="92"/>
      <c r="R383" s="92"/>
      <c r="S383" s="92"/>
      <c r="T383" s="93"/>
      <c r="U383" s="39"/>
      <c r="V383" s="39"/>
      <c r="W383" s="39"/>
      <c r="X383" s="39"/>
      <c r="Y383" s="39"/>
      <c r="Z383" s="39"/>
      <c r="AA383" s="39"/>
      <c r="AB383" s="39"/>
      <c r="AC383" s="39"/>
      <c r="AD383" s="39"/>
      <c r="AE383" s="39"/>
      <c r="AT383" s="18" t="s">
        <v>221</v>
      </c>
      <c r="AU383" s="18" t="s">
        <v>90</v>
      </c>
    </row>
    <row r="384" s="2" customFormat="1">
      <c r="A384" s="39"/>
      <c r="B384" s="40"/>
      <c r="C384" s="41"/>
      <c r="D384" s="250" t="s">
        <v>362</v>
      </c>
      <c r="E384" s="41"/>
      <c r="F384" s="251" t="s">
        <v>4424</v>
      </c>
      <c r="G384" s="41"/>
      <c r="H384" s="41"/>
      <c r="I384" s="235"/>
      <c r="J384" s="41"/>
      <c r="K384" s="41"/>
      <c r="L384" s="45"/>
      <c r="M384" s="236"/>
      <c r="N384" s="237"/>
      <c r="O384" s="92"/>
      <c r="P384" s="92"/>
      <c r="Q384" s="92"/>
      <c r="R384" s="92"/>
      <c r="S384" s="92"/>
      <c r="T384" s="93"/>
      <c r="U384" s="39"/>
      <c r="V384" s="39"/>
      <c r="W384" s="39"/>
      <c r="X384" s="39"/>
      <c r="Y384" s="39"/>
      <c r="Z384" s="39"/>
      <c r="AA384" s="39"/>
      <c r="AB384" s="39"/>
      <c r="AC384" s="39"/>
      <c r="AD384" s="39"/>
      <c r="AE384" s="39"/>
      <c r="AT384" s="18" t="s">
        <v>362</v>
      </c>
      <c r="AU384" s="18" t="s">
        <v>90</v>
      </c>
    </row>
    <row r="385" s="2" customFormat="1" ht="37.8" customHeight="1">
      <c r="A385" s="39"/>
      <c r="B385" s="40"/>
      <c r="C385" s="220" t="s">
        <v>1459</v>
      </c>
      <c r="D385" s="220" t="s">
        <v>216</v>
      </c>
      <c r="E385" s="221" t="s">
        <v>4425</v>
      </c>
      <c r="F385" s="222" t="s">
        <v>4426</v>
      </c>
      <c r="G385" s="223" t="s">
        <v>716</v>
      </c>
      <c r="H385" s="224">
        <v>1</v>
      </c>
      <c r="I385" s="225"/>
      <c r="J385" s="226">
        <f>ROUND(I385*H385,2)</f>
        <v>0</v>
      </c>
      <c r="K385" s="222" t="s">
        <v>359</v>
      </c>
      <c r="L385" s="45"/>
      <c r="M385" s="227" t="s">
        <v>1</v>
      </c>
      <c r="N385" s="228" t="s">
        <v>46</v>
      </c>
      <c r="O385" s="92"/>
      <c r="P385" s="229">
        <f>O385*H385</f>
        <v>0</v>
      </c>
      <c r="Q385" s="229">
        <v>0.022290000000000001</v>
      </c>
      <c r="R385" s="229">
        <f>Q385*H385</f>
        <v>0.022290000000000001</v>
      </c>
      <c r="S385" s="229">
        <v>0</v>
      </c>
      <c r="T385" s="230">
        <f>S385*H385</f>
        <v>0</v>
      </c>
      <c r="U385" s="39"/>
      <c r="V385" s="39"/>
      <c r="W385" s="39"/>
      <c r="X385" s="39"/>
      <c r="Y385" s="39"/>
      <c r="Z385" s="39"/>
      <c r="AA385" s="39"/>
      <c r="AB385" s="39"/>
      <c r="AC385" s="39"/>
      <c r="AD385" s="39"/>
      <c r="AE385" s="39"/>
      <c r="AR385" s="231" t="s">
        <v>291</v>
      </c>
      <c r="AT385" s="231" t="s">
        <v>216</v>
      </c>
      <c r="AU385" s="231" t="s">
        <v>90</v>
      </c>
      <c r="AY385" s="18" t="s">
        <v>215</v>
      </c>
      <c r="BE385" s="232">
        <f>IF(N385="základní",J385,0)</f>
        <v>0</v>
      </c>
      <c r="BF385" s="232">
        <f>IF(N385="snížená",J385,0)</f>
        <v>0</v>
      </c>
      <c r="BG385" s="232">
        <f>IF(N385="zákl. přenesená",J385,0)</f>
        <v>0</v>
      </c>
      <c r="BH385" s="232">
        <f>IF(N385="sníž. přenesená",J385,0)</f>
        <v>0</v>
      </c>
      <c r="BI385" s="232">
        <f>IF(N385="nulová",J385,0)</f>
        <v>0</v>
      </c>
      <c r="BJ385" s="18" t="s">
        <v>88</v>
      </c>
      <c r="BK385" s="232">
        <f>ROUND(I385*H385,2)</f>
        <v>0</v>
      </c>
      <c r="BL385" s="18" t="s">
        <v>291</v>
      </c>
      <c r="BM385" s="231" t="s">
        <v>4427</v>
      </c>
    </row>
    <row r="386" s="2" customFormat="1">
      <c r="A386" s="39"/>
      <c r="B386" s="40"/>
      <c r="C386" s="41"/>
      <c r="D386" s="233" t="s">
        <v>221</v>
      </c>
      <c r="E386" s="41"/>
      <c r="F386" s="234" t="s">
        <v>4428</v>
      </c>
      <c r="G386" s="41"/>
      <c r="H386" s="41"/>
      <c r="I386" s="235"/>
      <c r="J386" s="41"/>
      <c r="K386" s="41"/>
      <c r="L386" s="45"/>
      <c r="M386" s="236"/>
      <c r="N386" s="237"/>
      <c r="O386" s="92"/>
      <c r="P386" s="92"/>
      <c r="Q386" s="92"/>
      <c r="R386" s="92"/>
      <c r="S386" s="92"/>
      <c r="T386" s="93"/>
      <c r="U386" s="39"/>
      <c r="V386" s="39"/>
      <c r="W386" s="39"/>
      <c r="X386" s="39"/>
      <c r="Y386" s="39"/>
      <c r="Z386" s="39"/>
      <c r="AA386" s="39"/>
      <c r="AB386" s="39"/>
      <c r="AC386" s="39"/>
      <c r="AD386" s="39"/>
      <c r="AE386" s="39"/>
      <c r="AT386" s="18" t="s">
        <v>221</v>
      </c>
      <c r="AU386" s="18" t="s">
        <v>90</v>
      </c>
    </row>
    <row r="387" s="2" customFormat="1">
      <c r="A387" s="39"/>
      <c r="B387" s="40"/>
      <c r="C387" s="41"/>
      <c r="D387" s="250" t="s">
        <v>362</v>
      </c>
      <c r="E387" s="41"/>
      <c r="F387" s="251" t="s">
        <v>4429</v>
      </c>
      <c r="G387" s="41"/>
      <c r="H387" s="41"/>
      <c r="I387" s="235"/>
      <c r="J387" s="41"/>
      <c r="K387" s="41"/>
      <c r="L387" s="45"/>
      <c r="M387" s="236"/>
      <c r="N387" s="237"/>
      <c r="O387" s="92"/>
      <c r="P387" s="92"/>
      <c r="Q387" s="92"/>
      <c r="R387" s="92"/>
      <c r="S387" s="92"/>
      <c r="T387" s="93"/>
      <c r="U387" s="39"/>
      <c r="V387" s="39"/>
      <c r="W387" s="39"/>
      <c r="X387" s="39"/>
      <c r="Y387" s="39"/>
      <c r="Z387" s="39"/>
      <c r="AA387" s="39"/>
      <c r="AB387" s="39"/>
      <c r="AC387" s="39"/>
      <c r="AD387" s="39"/>
      <c r="AE387" s="39"/>
      <c r="AT387" s="18" t="s">
        <v>362</v>
      </c>
      <c r="AU387" s="18" t="s">
        <v>90</v>
      </c>
    </row>
    <row r="388" s="2" customFormat="1" ht="37.8" customHeight="1">
      <c r="A388" s="39"/>
      <c r="B388" s="40"/>
      <c r="C388" s="220" t="s">
        <v>1549</v>
      </c>
      <c r="D388" s="220" t="s">
        <v>216</v>
      </c>
      <c r="E388" s="221" t="s">
        <v>4430</v>
      </c>
      <c r="F388" s="222" t="s">
        <v>4431</v>
      </c>
      <c r="G388" s="223" t="s">
        <v>716</v>
      </c>
      <c r="H388" s="224">
        <v>5</v>
      </c>
      <c r="I388" s="225"/>
      <c r="J388" s="226">
        <f>ROUND(I388*H388,2)</f>
        <v>0</v>
      </c>
      <c r="K388" s="222" t="s">
        <v>359</v>
      </c>
      <c r="L388" s="45"/>
      <c r="M388" s="227" t="s">
        <v>1</v>
      </c>
      <c r="N388" s="228" t="s">
        <v>46</v>
      </c>
      <c r="O388" s="92"/>
      <c r="P388" s="229">
        <f>O388*H388</f>
        <v>0</v>
      </c>
      <c r="Q388" s="229">
        <v>0.054960000000000002</v>
      </c>
      <c r="R388" s="229">
        <f>Q388*H388</f>
        <v>0.27479999999999999</v>
      </c>
      <c r="S388" s="229">
        <v>0</v>
      </c>
      <c r="T388" s="230">
        <f>S388*H388</f>
        <v>0</v>
      </c>
      <c r="U388" s="39"/>
      <c r="V388" s="39"/>
      <c r="W388" s="39"/>
      <c r="X388" s="39"/>
      <c r="Y388" s="39"/>
      <c r="Z388" s="39"/>
      <c r="AA388" s="39"/>
      <c r="AB388" s="39"/>
      <c r="AC388" s="39"/>
      <c r="AD388" s="39"/>
      <c r="AE388" s="39"/>
      <c r="AR388" s="231" t="s">
        <v>291</v>
      </c>
      <c r="AT388" s="231" t="s">
        <v>216</v>
      </c>
      <c r="AU388" s="231" t="s">
        <v>90</v>
      </c>
      <c r="AY388" s="18" t="s">
        <v>215</v>
      </c>
      <c r="BE388" s="232">
        <f>IF(N388="základní",J388,0)</f>
        <v>0</v>
      </c>
      <c r="BF388" s="232">
        <f>IF(N388="snížená",J388,0)</f>
        <v>0</v>
      </c>
      <c r="BG388" s="232">
        <f>IF(N388="zákl. přenesená",J388,0)</f>
        <v>0</v>
      </c>
      <c r="BH388" s="232">
        <f>IF(N388="sníž. přenesená",J388,0)</f>
        <v>0</v>
      </c>
      <c r="BI388" s="232">
        <f>IF(N388="nulová",J388,0)</f>
        <v>0</v>
      </c>
      <c r="BJ388" s="18" t="s">
        <v>88</v>
      </c>
      <c r="BK388" s="232">
        <f>ROUND(I388*H388,2)</f>
        <v>0</v>
      </c>
      <c r="BL388" s="18" t="s">
        <v>291</v>
      </c>
      <c r="BM388" s="231" t="s">
        <v>4432</v>
      </c>
    </row>
    <row r="389" s="2" customFormat="1">
      <c r="A389" s="39"/>
      <c r="B389" s="40"/>
      <c r="C389" s="41"/>
      <c r="D389" s="233" t="s">
        <v>221</v>
      </c>
      <c r="E389" s="41"/>
      <c r="F389" s="234" t="s">
        <v>4433</v>
      </c>
      <c r="G389" s="41"/>
      <c r="H389" s="41"/>
      <c r="I389" s="235"/>
      <c r="J389" s="41"/>
      <c r="K389" s="41"/>
      <c r="L389" s="45"/>
      <c r="M389" s="236"/>
      <c r="N389" s="237"/>
      <c r="O389" s="92"/>
      <c r="P389" s="92"/>
      <c r="Q389" s="92"/>
      <c r="R389" s="92"/>
      <c r="S389" s="92"/>
      <c r="T389" s="93"/>
      <c r="U389" s="39"/>
      <c r="V389" s="39"/>
      <c r="W389" s="39"/>
      <c r="X389" s="39"/>
      <c r="Y389" s="39"/>
      <c r="Z389" s="39"/>
      <c r="AA389" s="39"/>
      <c r="AB389" s="39"/>
      <c r="AC389" s="39"/>
      <c r="AD389" s="39"/>
      <c r="AE389" s="39"/>
      <c r="AT389" s="18" t="s">
        <v>221</v>
      </c>
      <c r="AU389" s="18" t="s">
        <v>90</v>
      </c>
    </row>
    <row r="390" s="2" customFormat="1">
      <c r="A390" s="39"/>
      <c r="B390" s="40"/>
      <c r="C390" s="41"/>
      <c r="D390" s="250" t="s">
        <v>362</v>
      </c>
      <c r="E390" s="41"/>
      <c r="F390" s="251" t="s">
        <v>4434</v>
      </c>
      <c r="G390" s="41"/>
      <c r="H390" s="41"/>
      <c r="I390" s="235"/>
      <c r="J390" s="41"/>
      <c r="K390" s="41"/>
      <c r="L390" s="45"/>
      <c r="M390" s="236"/>
      <c r="N390" s="237"/>
      <c r="O390" s="92"/>
      <c r="P390" s="92"/>
      <c r="Q390" s="92"/>
      <c r="R390" s="92"/>
      <c r="S390" s="92"/>
      <c r="T390" s="93"/>
      <c r="U390" s="39"/>
      <c r="V390" s="39"/>
      <c r="W390" s="39"/>
      <c r="X390" s="39"/>
      <c r="Y390" s="39"/>
      <c r="Z390" s="39"/>
      <c r="AA390" s="39"/>
      <c r="AB390" s="39"/>
      <c r="AC390" s="39"/>
      <c r="AD390" s="39"/>
      <c r="AE390" s="39"/>
      <c r="AT390" s="18" t="s">
        <v>362</v>
      </c>
      <c r="AU390" s="18" t="s">
        <v>90</v>
      </c>
    </row>
    <row r="391" s="2" customFormat="1" ht="24.15" customHeight="1">
      <c r="A391" s="39"/>
      <c r="B391" s="40"/>
      <c r="C391" s="220" t="s">
        <v>1555</v>
      </c>
      <c r="D391" s="220" t="s">
        <v>216</v>
      </c>
      <c r="E391" s="221" t="s">
        <v>4435</v>
      </c>
      <c r="F391" s="222" t="s">
        <v>4436</v>
      </c>
      <c r="G391" s="223" t="s">
        <v>716</v>
      </c>
      <c r="H391" s="224">
        <v>2</v>
      </c>
      <c r="I391" s="225"/>
      <c r="J391" s="226">
        <f>ROUND(I391*H391,2)</f>
        <v>0</v>
      </c>
      <c r="K391" s="222" t="s">
        <v>1</v>
      </c>
      <c r="L391" s="45"/>
      <c r="M391" s="227" t="s">
        <v>1</v>
      </c>
      <c r="N391" s="228" t="s">
        <v>46</v>
      </c>
      <c r="O391" s="92"/>
      <c r="P391" s="229">
        <f>O391*H391</f>
        <v>0</v>
      </c>
      <c r="Q391" s="229">
        <v>0.025499999999999998</v>
      </c>
      <c r="R391" s="229">
        <f>Q391*H391</f>
        <v>0.050999999999999997</v>
      </c>
      <c r="S391" s="229">
        <v>0</v>
      </c>
      <c r="T391" s="230">
        <f>S391*H391</f>
        <v>0</v>
      </c>
      <c r="U391" s="39"/>
      <c r="V391" s="39"/>
      <c r="W391" s="39"/>
      <c r="X391" s="39"/>
      <c r="Y391" s="39"/>
      <c r="Z391" s="39"/>
      <c r="AA391" s="39"/>
      <c r="AB391" s="39"/>
      <c r="AC391" s="39"/>
      <c r="AD391" s="39"/>
      <c r="AE391" s="39"/>
      <c r="AR391" s="231" t="s">
        <v>291</v>
      </c>
      <c r="AT391" s="231" t="s">
        <v>216</v>
      </c>
      <c r="AU391" s="231" t="s">
        <v>90</v>
      </c>
      <c r="AY391" s="18" t="s">
        <v>215</v>
      </c>
      <c r="BE391" s="232">
        <f>IF(N391="základní",J391,0)</f>
        <v>0</v>
      </c>
      <c r="BF391" s="232">
        <f>IF(N391="snížená",J391,0)</f>
        <v>0</v>
      </c>
      <c r="BG391" s="232">
        <f>IF(N391="zákl. přenesená",J391,0)</f>
        <v>0</v>
      </c>
      <c r="BH391" s="232">
        <f>IF(N391="sníž. přenesená",J391,0)</f>
        <v>0</v>
      </c>
      <c r="BI391" s="232">
        <f>IF(N391="nulová",J391,0)</f>
        <v>0</v>
      </c>
      <c r="BJ391" s="18" t="s">
        <v>88</v>
      </c>
      <c r="BK391" s="232">
        <f>ROUND(I391*H391,2)</f>
        <v>0</v>
      </c>
      <c r="BL391" s="18" t="s">
        <v>291</v>
      </c>
      <c r="BM391" s="231" t="s">
        <v>4437</v>
      </c>
    </row>
    <row r="392" s="2" customFormat="1">
      <c r="A392" s="39"/>
      <c r="B392" s="40"/>
      <c r="C392" s="41"/>
      <c r="D392" s="233" t="s">
        <v>221</v>
      </c>
      <c r="E392" s="41"/>
      <c r="F392" s="234" t="s">
        <v>4438</v>
      </c>
      <c r="G392" s="41"/>
      <c r="H392" s="41"/>
      <c r="I392" s="235"/>
      <c r="J392" s="41"/>
      <c r="K392" s="41"/>
      <c r="L392" s="45"/>
      <c r="M392" s="236"/>
      <c r="N392" s="237"/>
      <c r="O392" s="92"/>
      <c r="P392" s="92"/>
      <c r="Q392" s="92"/>
      <c r="R392" s="92"/>
      <c r="S392" s="92"/>
      <c r="T392" s="93"/>
      <c r="U392" s="39"/>
      <c r="V392" s="39"/>
      <c r="W392" s="39"/>
      <c r="X392" s="39"/>
      <c r="Y392" s="39"/>
      <c r="Z392" s="39"/>
      <c r="AA392" s="39"/>
      <c r="AB392" s="39"/>
      <c r="AC392" s="39"/>
      <c r="AD392" s="39"/>
      <c r="AE392" s="39"/>
      <c r="AT392" s="18" t="s">
        <v>221</v>
      </c>
      <c r="AU392" s="18" t="s">
        <v>90</v>
      </c>
    </row>
    <row r="393" s="2" customFormat="1" ht="16.5" customHeight="1">
      <c r="A393" s="39"/>
      <c r="B393" s="40"/>
      <c r="C393" s="220" t="s">
        <v>1562</v>
      </c>
      <c r="D393" s="220" t="s">
        <v>216</v>
      </c>
      <c r="E393" s="221" t="s">
        <v>4439</v>
      </c>
      <c r="F393" s="222" t="s">
        <v>4440</v>
      </c>
      <c r="G393" s="223" t="s">
        <v>523</v>
      </c>
      <c r="H393" s="224">
        <v>380</v>
      </c>
      <c r="I393" s="225"/>
      <c r="J393" s="226">
        <f>ROUND(I393*H393,2)</f>
        <v>0</v>
      </c>
      <c r="K393" s="222" t="s">
        <v>359</v>
      </c>
      <c r="L393" s="45"/>
      <c r="M393" s="227" t="s">
        <v>1</v>
      </c>
      <c r="N393" s="228" t="s">
        <v>46</v>
      </c>
      <c r="O393" s="92"/>
      <c r="P393" s="229">
        <f>O393*H393</f>
        <v>0</v>
      </c>
      <c r="Q393" s="229">
        <v>0</v>
      </c>
      <c r="R393" s="229">
        <f>Q393*H393</f>
        <v>0</v>
      </c>
      <c r="S393" s="229">
        <v>0</v>
      </c>
      <c r="T393" s="230">
        <f>S393*H393</f>
        <v>0</v>
      </c>
      <c r="U393" s="39"/>
      <c r="V393" s="39"/>
      <c r="W393" s="39"/>
      <c r="X393" s="39"/>
      <c r="Y393" s="39"/>
      <c r="Z393" s="39"/>
      <c r="AA393" s="39"/>
      <c r="AB393" s="39"/>
      <c r="AC393" s="39"/>
      <c r="AD393" s="39"/>
      <c r="AE393" s="39"/>
      <c r="AR393" s="231" t="s">
        <v>291</v>
      </c>
      <c r="AT393" s="231" t="s">
        <v>216</v>
      </c>
      <c r="AU393" s="231" t="s">
        <v>90</v>
      </c>
      <c r="AY393" s="18" t="s">
        <v>215</v>
      </c>
      <c r="BE393" s="232">
        <f>IF(N393="základní",J393,0)</f>
        <v>0</v>
      </c>
      <c r="BF393" s="232">
        <f>IF(N393="snížená",J393,0)</f>
        <v>0</v>
      </c>
      <c r="BG393" s="232">
        <f>IF(N393="zákl. přenesená",J393,0)</f>
        <v>0</v>
      </c>
      <c r="BH393" s="232">
        <f>IF(N393="sníž. přenesená",J393,0)</f>
        <v>0</v>
      </c>
      <c r="BI393" s="232">
        <f>IF(N393="nulová",J393,0)</f>
        <v>0</v>
      </c>
      <c r="BJ393" s="18" t="s">
        <v>88</v>
      </c>
      <c r="BK393" s="232">
        <f>ROUND(I393*H393,2)</f>
        <v>0</v>
      </c>
      <c r="BL393" s="18" t="s">
        <v>291</v>
      </c>
      <c r="BM393" s="231" t="s">
        <v>4441</v>
      </c>
    </row>
    <row r="394" s="2" customFormat="1">
      <c r="A394" s="39"/>
      <c r="B394" s="40"/>
      <c r="C394" s="41"/>
      <c r="D394" s="233" t="s">
        <v>221</v>
      </c>
      <c r="E394" s="41"/>
      <c r="F394" s="234" t="s">
        <v>4442</v>
      </c>
      <c r="G394" s="41"/>
      <c r="H394" s="41"/>
      <c r="I394" s="235"/>
      <c r="J394" s="41"/>
      <c r="K394" s="41"/>
      <c r="L394" s="45"/>
      <c r="M394" s="236"/>
      <c r="N394" s="237"/>
      <c r="O394" s="92"/>
      <c r="P394" s="92"/>
      <c r="Q394" s="92"/>
      <c r="R394" s="92"/>
      <c r="S394" s="92"/>
      <c r="T394" s="93"/>
      <c r="U394" s="39"/>
      <c r="V394" s="39"/>
      <c r="W394" s="39"/>
      <c r="X394" s="39"/>
      <c r="Y394" s="39"/>
      <c r="Z394" s="39"/>
      <c r="AA394" s="39"/>
      <c r="AB394" s="39"/>
      <c r="AC394" s="39"/>
      <c r="AD394" s="39"/>
      <c r="AE394" s="39"/>
      <c r="AT394" s="18" t="s">
        <v>221</v>
      </c>
      <c r="AU394" s="18" t="s">
        <v>90</v>
      </c>
    </row>
    <row r="395" s="2" customFormat="1">
      <c r="A395" s="39"/>
      <c r="B395" s="40"/>
      <c r="C395" s="41"/>
      <c r="D395" s="250" t="s">
        <v>362</v>
      </c>
      <c r="E395" s="41"/>
      <c r="F395" s="251" t="s">
        <v>4443</v>
      </c>
      <c r="G395" s="41"/>
      <c r="H395" s="41"/>
      <c r="I395" s="235"/>
      <c r="J395" s="41"/>
      <c r="K395" s="41"/>
      <c r="L395" s="45"/>
      <c r="M395" s="236"/>
      <c r="N395" s="237"/>
      <c r="O395" s="92"/>
      <c r="P395" s="92"/>
      <c r="Q395" s="92"/>
      <c r="R395" s="92"/>
      <c r="S395" s="92"/>
      <c r="T395" s="93"/>
      <c r="U395" s="39"/>
      <c r="V395" s="39"/>
      <c r="W395" s="39"/>
      <c r="X395" s="39"/>
      <c r="Y395" s="39"/>
      <c r="Z395" s="39"/>
      <c r="AA395" s="39"/>
      <c r="AB395" s="39"/>
      <c r="AC395" s="39"/>
      <c r="AD395" s="39"/>
      <c r="AE395" s="39"/>
      <c r="AT395" s="18" t="s">
        <v>362</v>
      </c>
      <c r="AU395" s="18" t="s">
        <v>90</v>
      </c>
    </row>
    <row r="396" s="14" customFormat="1">
      <c r="A396" s="14"/>
      <c r="B396" s="262"/>
      <c r="C396" s="263"/>
      <c r="D396" s="233" t="s">
        <v>364</v>
      </c>
      <c r="E396" s="264" t="s">
        <v>1</v>
      </c>
      <c r="F396" s="265" t="s">
        <v>4444</v>
      </c>
      <c r="G396" s="263"/>
      <c r="H396" s="266">
        <v>380</v>
      </c>
      <c r="I396" s="267"/>
      <c r="J396" s="263"/>
      <c r="K396" s="263"/>
      <c r="L396" s="268"/>
      <c r="M396" s="269"/>
      <c r="N396" s="270"/>
      <c r="O396" s="270"/>
      <c r="P396" s="270"/>
      <c r="Q396" s="270"/>
      <c r="R396" s="270"/>
      <c r="S396" s="270"/>
      <c r="T396" s="271"/>
      <c r="U396" s="14"/>
      <c r="V396" s="14"/>
      <c r="W396" s="14"/>
      <c r="X396" s="14"/>
      <c r="Y396" s="14"/>
      <c r="Z396" s="14"/>
      <c r="AA396" s="14"/>
      <c r="AB396" s="14"/>
      <c r="AC396" s="14"/>
      <c r="AD396" s="14"/>
      <c r="AE396" s="14"/>
      <c r="AT396" s="272" t="s">
        <v>364</v>
      </c>
      <c r="AU396" s="272" t="s">
        <v>90</v>
      </c>
      <c r="AV396" s="14" t="s">
        <v>90</v>
      </c>
      <c r="AW396" s="14" t="s">
        <v>36</v>
      </c>
      <c r="AX396" s="14" t="s">
        <v>88</v>
      </c>
      <c r="AY396" s="272" t="s">
        <v>215</v>
      </c>
    </row>
    <row r="397" s="2" customFormat="1" ht="24.15" customHeight="1">
      <c r="A397" s="39"/>
      <c r="B397" s="40"/>
      <c r="C397" s="220" t="s">
        <v>1570</v>
      </c>
      <c r="D397" s="220" t="s">
        <v>216</v>
      </c>
      <c r="E397" s="221" t="s">
        <v>4445</v>
      </c>
      <c r="F397" s="222" t="s">
        <v>4446</v>
      </c>
      <c r="G397" s="223" t="s">
        <v>583</v>
      </c>
      <c r="H397" s="224">
        <v>0.40200000000000002</v>
      </c>
      <c r="I397" s="225"/>
      <c r="J397" s="226">
        <f>ROUND(I397*H397,2)</f>
        <v>0</v>
      </c>
      <c r="K397" s="222" t="s">
        <v>359</v>
      </c>
      <c r="L397" s="45"/>
      <c r="M397" s="227" t="s">
        <v>1</v>
      </c>
      <c r="N397" s="228" t="s">
        <v>46</v>
      </c>
      <c r="O397" s="92"/>
      <c r="P397" s="229">
        <f>O397*H397</f>
        <v>0</v>
      </c>
      <c r="Q397" s="229">
        <v>0</v>
      </c>
      <c r="R397" s="229">
        <f>Q397*H397</f>
        <v>0</v>
      </c>
      <c r="S397" s="229">
        <v>0</v>
      </c>
      <c r="T397" s="230">
        <f>S397*H397</f>
        <v>0</v>
      </c>
      <c r="U397" s="39"/>
      <c r="V397" s="39"/>
      <c r="W397" s="39"/>
      <c r="X397" s="39"/>
      <c r="Y397" s="39"/>
      <c r="Z397" s="39"/>
      <c r="AA397" s="39"/>
      <c r="AB397" s="39"/>
      <c r="AC397" s="39"/>
      <c r="AD397" s="39"/>
      <c r="AE397" s="39"/>
      <c r="AR397" s="231" t="s">
        <v>291</v>
      </c>
      <c r="AT397" s="231" t="s">
        <v>216</v>
      </c>
      <c r="AU397" s="231" t="s">
        <v>90</v>
      </c>
      <c r="AY397" s="18" t="s">
        <v>215</v>
      </c>
      <c r="BE397" s="232">
        <f>IF(N397="základní",J397,0)</f>
        <v>0</v>
      </c>
      <c r="BF397" s="232">
        <f>IF(N397="snížená",J397,0)</f>
        <v>0</v>
      </c>
      <c r="BG397" s="232">
        <f>IF(N397="zákl. přenesená",J397,0)</f>
        <v>0</v>
      </c>
      <c r="BH397" s="232">
        <f>IF(N397="sníž. přenesená",J397,0)</f>
        <v>0</v>
      </c>
      <c r="BI397" s="232">
        <f>IF(N397="nulová",J397,0)</f>
        <v>0</v>
      </c>
      <c r="BJ397" s="18" t="s">
        <v>88</v>
      </c>
      <c r="BK397" s="232">
        <f>ROUND(I397*H397,2)</f>
        <v>0</v>
      </c>
      <c r="BL397" s="18" t="s">
        <v>291</v>
      </c>
      <c r="BM397" s="231" t="s">
        <v>4447</v>
      </c>
    </row>
    <row r="398" s="2" customFormat="1">
      <c r="A398" s="39"/>
      <c r="B398" s="40"/>
      <c r="C398" s="41"/>
      <c r="D398" s="233" t="s">
        <v>221</v>
      </c>
      <c r="E398" s="41"/>
      <c r="F398" s="234" t="s">
        <v>4448</v>
      </c>
      <c r="G398" s="41"/>
      <c r="H398" s="41"/>
      <c r="I398" s="235"/>
      <c r="J398" s="41"/>
      <c r="K398" s="41"/>
      <c r="L398" s="45"/>
      <c r="M398" s="236"/>
      <c r="N398" s="237"/>
      <c r="O398" s="92"/>
      <c r="P398" s="92"/>
      <c r="Q398" s="92"/>
      <c r="R398" s="92"/>
      <c r="S398" s="92"/>
      <c r="T398" s="93"/>
      <c r="U398" s="39"/>
      <c r="V398" s="39"/>
      <c r="W398" s="39"/>
      <c r="X398" s="39"/>
      <c r="Y398" s="39"/>
      <c r="Z398" s="39"/>
      <c r="AA398" s="39"/>
      <c r="AB398" s="39"/>
      <c r="AC398" s="39"/>
      <c r="AD398" s="39"/>
      <c r="AE398" s="39"/>
      <c r="AT398" s="18" t="s">
        <v>221</v>
      </c>
      <c r="AU398" s="18" t="s">
        <v>90</v>
      </c>
    </row>
    <row r="399" s="2" customFormat="1">
      <c r="A399" s="39"/>
      <c r="B399" s="40"/>
      <c r="C399" s="41"/>
      <c r="D399" s="250" t="s">
        <v>362</v>
      </c>
      <c r="E399" s="41"/>
      <c r="F399" s="251" t="s">
        <v>4449</v>
      </c>
      <c r="G399" s="41"/>
      <c r="H399" s="41"/>
      <c r="I399" s="235"/>
      <c r="J399" s="41"/>
      <c r="K399" s="41"/>
      <c r="L399" s="45"/>
      <c r="M399" s="236"/>
      <c r="N399" s="237"/>
      <c r="O399" s="92"/>
      <c r="P399" s="92"/>
      <c r="Q399" s="92"/>
      <c r="R399" s="92"/>
      <c r="S399" s="92"/>
      <c r="T399" s="93"/>
      <c r="U399" s="39"/>
      <c r="V399" s="39"/>
      <c r="W399" s="39"/>
      <c r="X399" s="39"/>
      <c r="Y399" s="39"/>
      <c r="Z399" s="39"/>
      <c r="AA399" s="39"/>
      <c r="AB399" s="39"/>
      <c r="AC399" s="39"/>
      <c r="AD399" s="39"/>
      <c r="AE399" s="39"/>
      <c r="AT399" s="18" t="s">
        <v>362</v>
      </c>
      <c r="AU399" s="18" t="s">
        <v>90</v>
      </c>
    </row>
    <row r="400" s="11" customFormat="1" ht="22.8" customHeight="1">
      <c r="A400" s="11"/>
      <c r="B400" s="206"/>
      <c r="C400" s="207"/>
      <c r="D400" s="208" t="s">
        <v>80</v>
      </c>
      <c r="E400" s="248" t="s">
        <v>4450</v>
      </c>
      <c r="F400" s="248" t="s">
        <v>4451</v>
      </c>
      <c r="G400" s="207"/>
      <c r="H400" s="207"/>
      <c r="I400" s="210"/>
      <c r="J400" s="249">
        <f>BK400</f>
        <v>0</v>
      </c>
      <c r="K400" s="207"/>
      <c r="L400" s="212"/>
      <c r="M400" s="213"/>
      <c r="N400" s="214"/>
      <c r="O400" s="214"/>
      <c r="P400" s="215">
        <f>SUM(P401:P447)</f>
        <v>0</v>
      </c>
      <c r="Q400" s="214"/>
      <c r="R400" s="215">
        <f>SUM(R401:R447)</f>
        <v>1.055863</v>
      </c>
      <c r="S400" s="214"/>
      <c r="T400" s="216">
        <f>SUM(T401:T447)</f>
        <v>0</v>
      </c>
      <c r="U400" s="11"/>
      <c r="V400" s="11"/>
      <c r="W400" s="11"/>
      <c r="X400" s="11"/>
      <c r="Y400" s="11"/>
      <c r="Z400" s="11"/>
      <c r="AA400" s="11"/>
      <c r="AB400" s="11"/>
      <c r="AC400" s="11"/>
      <c r="AD400" s="11"/>
      <c r="AE400" s="11"/>
      <c r="AR400" s="217" t="s">
        <v>90</v>
      </c>
      <c r="AT400" s="218" t="s">
        <v>80</v>
      </c>
      <c r="AU400" s="218" t="s">
        <v>88</v>
      </c>
      <c r="AY400" s="217" t="s">
        <v>215</v>
      </c>
      <c r="BK400" s="219">
        <f>SUM(BK401:BK447)</f>
        <v>0</v>
      </c>
    </row>
    <row r="401" s="2" customFormat="1" ht="37.8" customHeight="1">
      <c r="A401" s="39"/>
      <c r="B401" s="40"/>
      <c r="C401" s="220" t="s">
        <v>1575</v>
      </c>
      <c r="D401" s="220" t="s">
        <v>216</v>
      </c>
      <c r="E401" s="221" t="s">
        <v>4452</v>
      </c>
      <c r="F401" s="222" t="s">
        <v>4453</v>
      </c>
      <c r="G401" s="223" t="s">
        <v>797</v>
      </c>
      <c r="H401" s="224">
        <v>2395.0500000000002</v>
      </c>
      <c r="I401" s="225"/>
      <c r="J401" s="226">
        <f>ROUND(I401*H401,2)</f>
        <v>0</v>
      </c>
      <c r="K401" s="222" t="s">
        <v>359</v>
      </c>
      <c r="L401" s="45"/>
      <c r="M401" s="227" t="s">
        <v>1</v>
      </c>
      <c r="N401" s="228" t="s">
        <v>46</v>
      </c>
      <c r="O401" s="92"/>
      <c r="P401" s="229">
        <f>O401*H401</f>
        <v>0</v>
      </c>
      <c r="Q401" s="229">
        <v>0.00012999999999999999</v>
      </c>
      <c r="R401" s="229">
        <f>Q401*H401</f>
        <v>0.31135649999999998</v>
      </c>
      <c r="S401" s="229">
        <v>0</v>
      </c>
      <c r="T401" s="230">
        <f>S401*H401</f>
        <v>0</v>
      </c>
      <c r="U401" s="39"/>
      <c r="V401" s="39"/>
      <c r="W401" s="39"/>
      <c r="X401" s="39"/>
      <c r="Y401" s="39"/>
      <c r="Z401" s="39"/>
      <c r="AA401" s="39"/>
      <c r="AB401" s="39"/>
      <c r="AC401" s="39"/>
      <c r="AD401" s="39"/>
      <c r="AE401" s="39"/>
      <c r="AR401" s="231" t="s">
        <v>291</v>
      </c>
      <c r="AT401" s="231" t="s">
        <v>216</v>
      </c>
      <c r="AU401" s="231" t="s">
        <v>90</v>
      </c>
      <c r="AY401" s="18" t="s">
        <v>215</v>
      </c>
      <c r="BE401" s="232">
        <f>IF(N401="základní",J401,0)</f>
        <v>0</v>
      </c>
      <c r="BF401" s="232">
        <f>IF(N401="snížená",J401,0)</f>
        <v>0</v>
      </c>
      <c r="BG401" s="232">
        <f>IF(N401="zákl. přenesená",J401,0)</f>
        <v>0</v>
      </c>
      <c r="BH401" s="232">
        <f>IF(N401="sníž. přenesená",J401,0)</f>
        <v>0</v>
      </c>
      <c r="BI401" s="232">
        <f>IF(N401="nulová",J401,0)</f>
        <v>0</v>
      </c>
      <c r="BJ401" s="18" t="s">
        <v>88</v>
      </c>
      <c r="BK401" s="232">
        <f>ROUND(I401*H401,2)</f>
        <v>0</v>
      </c>
      <c r="BL401" s="18" t="s">
        <v>291</v>
      </c>
      <c r="BM401" s="231" t="s">
        <v>4454</v>
      </c>
    </row>
    <row r="402" s="2" customFormat="1">
      <c r="A402" s="39"/>
      <c r="B402" s="40"/>
      <c r="C402" s="41"/>
      <c r="D402" s="233" t="s">
        <v>221</v>
      </c>
      <c r="E402" s="41"/>
      <c r="F402" s="234" t="s">
        <v>4455</v>
      </c>
      <c r="G402" s="41"/>
      <c r="H402" s="41"/>
      <c r="I402" s="235"/>
      <c r="J402" s="41"/>
      <c r="K402" s="41"/>
      <c r="L402" s="45"/>
      <c r="M402" s="236"/>
      <c r="N402" s="237"/>
      <c r="O402" s="92"/>
      <c r="P402" s="92"/>
      <c r="Q402" s="92"/>
      <c r="R402" s="92"/>
      <c r="S402" s="92"/>
      <c r="T402" s="93"/>
      <c r="U402" s="39"/>
      <c r="V402" s="39"/>
      <c r="W402" s="39"/>
      <c r="X402" s="39"/>
      <c r="Y402" s="39"/>
      <c r="Z402" s="39"/>
      <c r="AA402" s="39"/>
      <c r="AB402" s="39"/>
      <c r="AC402" s="39"/>
      <c r="AD402" s="39"/>
      <c r="AE402" s="39"/>
      <c r="AT402" s="18" t="s">
        <v>221</v>
      </c>
      <c r="AU402" s="18" t="s">
        <v>90</v>
      </c>
    </row>
    <row r="403" s="2" customFormat="1">
      <c r="A403" s="39"/>
      <c r="B403" s="40"/>
      <c r="C403" s="41"/>
      <c r="D403" s="250" t="s">
        <v>362</v>
      </c>
      <c r="E403" s="41"/>
      <c r="F403" s="251" t="s">
        <v>4456</v>
      </c>
      <c r="G403" s="41"/>
      <c r="H403" s="41"/>
      <c r="I403" s="235"/>
      <c r="J403" s="41"/>
      <c r="K403" s="41"/>
      <c r="L403" s="45"/>
      <c r="M403" s="236"/>
      <c r="N403" s="237"/>
      <c r="O403" s="92"/>
      <c r="P403" s="92"/>
      <c r="Q403" s="92"/>
      <c r="R403" s="92"/>
      <c r="S403" s="92"/>
      <c r="T403" s="93"/>
      <c r="U403" s="39"/>
      <c r="V403" s="39"/>
      <c r="W403" s="39"/>
      <c r="X403" s="39"/>
      <c r="Y403" s="39"/>
      <c r="Z403" s="39"/>
      <c r="AA403" s="39"/>
      <c r="AB403" s="39"/>
      <c r="AC403" s="39"/>
      <c r="AD403" s="39"/>
      <c r="AE403" s="39"/>
      <c r="AT403" s="18" t="s">
        <v>362</v>
      </c>
      <c r="AU403" s="18" t="s">
        <v>90</v>
      </c>
    </row>
    <row r="404" s="14" customFormat="1">
      <c r="A404" s="14"/>
      <c r="B404" s="262"/>
      <c r="C404" s="263"/>
      <c r="D404" s="233" t="s">
        <v>364</v>
      </c>
      <c r="E404" s="264" t="s">
        <v>1</v>
      </c>
      <c r="F404" s="265" t="s">
        <v>4457</v>
      </c>
      <c r="G404" s="263"/>
      <c r="H404" s="266">
        <v>2395.0500000000002</v>
      </c>
      <c r="I404" s="267"/>
      <c r="J404" s="263"/>
      <c r="K404" s="263"/>
      <c r="L404" s="268"/>
      <c r="M404" s="269"/>
      <c r="N404" s="270"/>
      <c r="O404" s="270"/>
      <c r="P404" s="270"/>
      <c r="Q404" s="270"/>
      <c r="R404" s="270"/>
      <c r="S404" s="270"/>
      <c r="T404" s="271"/>
      <c r="U404" s="14"/>
      <c r="V404" s="14"/>
      <c r="W404" s="14"/>
      <c r="X404" s="14"/>
      <c r="Y404" s="14"/>
      <c r="Z404" s="14"/>
      <c r="AA404" s="14"/>
      <c r="AB404" s="14"/>
      <c r="AC404" s="14"/>
      <c r="AD404" s="14"/>
      <c r="AE404" s="14"/>
      <c r="AT404" s="272" t="s">
        <v>364</v>
      </c>
      <c r="AU404" s="272" t="s">
        <v>90</v>
      </c>
      <c r="AV404" s="14" t="s">
        <v>90</v>
      </c>
      <c r="AW404" s="14" t="s">
        <v>36</v>
      </c>
      <c r="AX404" s="14" t="s">
        <v>88</v>
      </c>
      <c r="AY404" s="272" t="s">
        <v>215</v>
      </c>
    </row>
    <row r="405" s="2" customFormat="1" ht="37.8" customHeight="1">
      <c r="A405" s="39"/>
      <c r="B405" s="40"/>
      <c r="C405" s="220" t="s">
        <v>1594</v>
      </c>
      <c r="D405" s="220" t="s">
        <v>216</v>
      </c>
      <c r="E405" s="221" t="s">
        <v>4458</v>
      </c>
      <c r="F405" s="222" t="s">
        <v>4459</v>
      </c>
      <c r="G405" s="223" t="s">
        <v>523</v>
      </c>
      <c r="H405" s="224">
        <v>385.35000000000002</v>
      </c>
      <c r="I405" s="225"/>
      <c r="J405" s="226">
        <f>ROUND(I405*H405,2)</f>
        <v>0</v>
      </c>
      <c r="K405" s="222" t="s">
        <v>359</v>
      </c>
      <c r="L405" s="45"/>
      <c r="M405" s="227" t="s">
        <v>1</v>
      </c>
      <c r="N405" s="228" t="s">
        <v>46</v>
      </c>
      <c r="O405" s="92"/>
      <c r="P405" s="229">
        <f>O405*H405</f>
        <v>0</v>
      </c>
      <c r="Q405" s="229">
        <v>0.0012099999999999999</v>
      </c>
      <c r="R405" s="229">
        <f>Q405*H405</f>
        <v>0.46627350000000001</v>
      </c>
      <c r="S405" s="229">
        <v>0</v>
      </c>
      <c r="T405" s="230">
        <f>S405*H405</f>
        <v>0</v>
      </c>
      <c r="U405" s="39"/>
      <c r="V405" s="39"/>
      <c r="W405" s="39"/>
      <c r="X405" s="39"/>
      <c r="Y405" s="39"/>
      <c r="Z405" s="39"/>
      <c r="AA405" s="39"/>
      <c r="AB405" s="39"/>
      <c r="AC405" s="39"/>
      <c r="AD405" s="39"/>
      <c r="AE405" s="39"/>
      <c r="AR405" s="231" t="s">
        <v>291</v>
      </c>
      <c r="AT405" s="231" t="s">
        <v>216</v>
      </c>
      <c r="AU405" s="231" t="s">
        <v>90</v>
      </c>
      <c r="AY405" s="18" t="s">
        <v>215</v>
      </c>
      <c r="BE405" s="232">
        <f>IF(N405="základní",J405,0)</f>
        <v>0</v>
      </c>
      <c r="BF405" s="232">
        <f>IF(N405="snížená",J405,0)</f>
        <v>0</v>
      </c>
      <c r="BG405" s="232">
        <f>IF(N405="zákl. přenesená",J405,0)</f>
        <v>0</v>
      </c>
      <c r="BH405" s="232">
        <f>IF(N405="sníž. přenesená",J405,0)</f>
        <v>0</v>
      </c>
      <c r="BI405" s="232">
        <f>IF(N405="nulová",J405,0)</f>
        <v>0</v>
      </c>
      <c r="BJ405" s="18" t="s">
        <v>88</v>
      </c>
      <c r="BK405" s="232">
        <f>ROUND(I405*H405,2)</f>
        <v>0</v>
      </c>
      <c r="BL405" s="18" t="s">
        <v>291</v>
      </c>
      <c r="BM405" s="231" t="s">
        <v>4460</v>
      </c>
    </row>
    <row r="406" s="2" customFormat="1">
      <c r="A406" s="39"/>
      <c r="B406" s="40"/>
      <c r="C406" s="41"/>
      <c r="D406" s="233" t="s">
        <v>221</v>
      </c>
      <c r="E406" s="41"/>
      <c r="F406" s="234" t="s">
        <v>4461</v>
      </c>
      <c r="G406" s="41"/>
      <c r="H406" s="41"/>
      <c r="I406" s="235"/>
      <c r="J406" s="41"/>
      <c r="K406" s="41"/>
      <c r="L406" s="45"/>
      <c r="M406" s="236"/>
      <c r="N406" s="237"/>
      <c r="O406" s="92"/>
      <c r="P406" s="92"/>
      <c r="Q406" s="92"/>
      <c r="R406" s="92"/>
      <c r="S406" s="92"/>
      <c r="T406" s="93"/>
      <c r="U406" s="39"/>
      <c r="V406" s="39"/>
      <c r="W406" s="39"/>
      <c r="X406" s="39"/>
      <c r="Y406" s="39"/>
      <c r="Z406" s="39"/>
      <c r="AA406" s="39"/>
      <c r="AB406" s="39"/>
      <c r="AC406" s="39"/>
      <c r="AD406" s="39"/>
      <c r="AE406" s="39"/>
      <c r="AT406" s="18" t="s">
        <v>221</v>
      </c>
      <c r="AU406" s="18" t="s">
        <v>90</v>
      </c>
    </row>
    <row r="407" s="2" customFormat="1">
      <c r="A407" s="39"/>
      <c r="B407" s="40"/>
      <c r="C407" s="41"/>
      <c r="D407" s="250" t="s">
        <v>362</v>
      </c>
      <c r="E407" s="41"/>
      <c r="F407" s="251" t="s">
        <v>4462</v>
      </c>
      <c r="G407" s="41"/>
      <c r="H407" s="41"/>
      <c r="I407" s="235"/>
      <c r="J407" s="41"/>
      <c r="K407" s="41"/>
      <c r="L407" s="45"/>
      <c r="M407" s="236"/>
      <c r="N407" s="237"/>
      <c r="O407" s="92"/>
      <c r="P407" s="92"/>
      <c r="Q407" s="92"/>
      <c r="R407" s="92"/>
      <c r="S407" s="92"/>
      <c r="T407" s="93"/>
      <c r="U407" s="39"/>
      <c r="V407" s="39"/>
      <c r="W407" s="39"/>
      <c r="X407" s="39"/>
      <c r="Y407" s="39"/>
      <c r="Z407" s="39"/>
      <c r="AA407" s="39"/>
      <c r="AB407" s="39"/>
      <c r="AC407" s="39"/>
      <c r="AD407" s="39"/>
      <c r="AE407" s="39"/>
      <c r="AT407" s="18" t="s">
        <v>362</v>
      </c>
      <c r="AU407" s="18" t="s">
        <v>90</v>
      </c>
    </row>
    <row r="408" s="14" customFormat="1">
      <c r="A408" s="14"/>
      <c r="B408" s="262"/>
      <c r="C408" s="263"/>
      <c r="D408" s="233" t="s">
        <v>364</v>
      </c>
      <c r="E408" s="264" t="s">
        <v>1</v>
      </c>
      <c r="F408" s="265" t="s">
        <v>4463</v>
      </c>
      <c r="G408" s="263"/>
      <c r="H408" s="266">
        <v>385.35000000000002</v>
      </c>
      <c r="I408" s="267"/>
      <c r="J408" s="263"/>
      <c r="K408" s="263"/>
      <c r="L408" s="268"/>
      <c r="M408" s="269"/>
      <c r="N408" s="270"/>
      <c r="O408" s="270"/>
      <c r="P408" s="270"/>
      <c r="Q408" s="270"/>
      <c r="R408" s="270"/>
      <c r="S408" s="270"/>
      <c r="T408" s="271"/>
      <c r="U408" s="14"/>
      <c r="V408" s="14"/>
      <c r="W408" s="14"/>
      <c r="X408" s="14"/>
      <c r="Y408" s="14"/>
      <c r="Z408" s="14"/>
      <c r="AA408" s="14"/>
      <c r="AB408" s="14"/>
      <c r="AC408" s="14"/>
      <c r="AD408" s="14"/>
      <c r="AE408" s="14"/>
      <c r="AT408" s="272" t="s">
        <v>364</v>
      </c>
      <c r="AU408" s="272" t="s">
        <v>90</v>
      </c>
      <c r="AV408" s="14" t="s">
        <v>90</v>
      </c>
      <c r="AW408" s="14" t="s">
        <v>36</v>
      </c>
      <c r="AX408" s="14" t="s">
        <v>88</v>
      </c>
      <c r="AY408" s="272" t="s">
        <v>215</v>
      </c>
    </row>
    <row r="409" s="2" customFormat="1" ht="24.15" customHeight="1">
      <c r="A409" s="39"/>
      <c r="B409" s="40"/>
      <c r="C409" s="220" t="s">
        <v>1599</v>
      </c>
      <c r="D409" s="220" t="s">
        <v>216</v>
      </c>
      <c r="E409" s="221" t="s">
        <v>4464</v>
      </c>
      <c r="F409" s="222" t="s">
        <v>4465</v>
      </c>
      <c r="G409" s="223" t="s">
        <v>797</v>
      </c>
      <c r="H409" s="224">
        <v>494.55000000000001</v>
      </c>
      <c r="I409" s="225"/>
      <c r="J409" s="226">
        <f>ROUND(I409*H409,2)</f>
        <v>0</v>
      </c>
      <c r="K409" s="222" t="s">
        <v>359</v>
      </c>
      <c r="L409" s="45"/>
      <c r="M409" s="227" t="s">
        <v>1</v>
      </c>
      <c r="N409" s="228" t="s">
        <v>46</v>
      </c>
      <c r="O409" s="92"/>
      <c r="P409" s="229">
        <f>O409*H409</f>
        <v>0</v>
      </c>
      <c r="Q409" s="229">
        <v>6.0000000000000002E-05</v>
      </c>
      <c r="R409" s="229">
        <f>Q409*H409</f>
        <v>0.029673000000000001</v>
      </c>
      <c r="S409" s="229">
        <v>0</v>
      </c>
      <c r="T409" s="230">
        <f>S409*H409</f>
        <v>0</v>
      </c>
      <c r="U409" s="39"/>
      <c r="V409" s="39"/>
      <c r="W409" s="39"/>
      <c r="X409" s="39"/>
      <c r="Y409" s="39"/>
      <c r="Z409" s="39"/>
      <c r="AA409" s="39"/>
      <c r="AB409" s="39"/>
      <c r="AC409" s="39"/>
      <c r="AD409" s="39"/>
      <c r="AE409" s="39"/>
      <c r="AR409" s="231" t="s">
        <v>291</v>
      </c>
      <c r="AT409" s="231" t="s">
        <v>216</v>
      </c>
      <c r="AU409" s="231" t="s">
        <v>90</v>
      </c>
      <c r="AY409" s="18" t="s">
        <v>215</v>
      </c>
      <c r="BE409" s="232">
        <f>IF(N409="základní",J409,0)</f>
        <v>0</v>
      </c>
      <c r="BF409" s="232">
        <f>IF(N409="snížená",J409,0)</f>
        <v>0</v>
      </c>
      <c r="BG409" s="232">
        <f>IF(N409="zákl. přenesená",J409,0)</f>
        <v>0</v>
      </c>
      <c r="BH409" s="232">
        <f>IF(N409="sníž. přenesená",J409,0)</f>
        <v>0</v>
      </c>
      <c r="BI409" s="232">
        <f>IF(N409="nulová",J409,0)</f>
        <v>0</v>
      </c>
      <c r="BJ409" s="18" t="s">
        <v>88</v>
      </c>
      <c r="BK409" s="232">
        <f>ROUND(I409*H409,2)</f>
        <v>0</v>
      </c>
      <c r="BL409" s="18" t="s">
        <v>291</v>
      </c>
      <c r="BM409" s="231" t="s">
        <v>4466</v>
      </c>
    </row>
    <row r="410" s="2" customFormat="1">
      <c r="A410" s="39"/>
      <c r="B410" s="40"/>
      <c r="C410" s="41"/>
      <c r="D410" s="233" t="s">
        <v>221</v>
      </c>
      <c r="E410" s="41"/>
      <c r="F410" s="234" t="s">
        <v>4467</v>
      </c>
      <c r="G410" s="41"/>
      <c r="H410" s="41"/>
      <c r="I410" s="235"/>
      <c r="J410" s="41"/>
      <c r="K410" s="41"/>
      <c r="L410" s="45"/>
      <c r="M410" s="236"/>
      <c r="N410" s="237"/>
      <c r="O410" s="92"/>
      <c r="P410" s="92"/>
      <c r="Q410" s="92"/>
      <c r="R410" s="92"/>
      <c r="S410" s="92"/>
      <c r="T410" s="93"/>
      <c r="U410" s="39"/>
      <c r="V410" s="39"/>
      <c r="W410" s="39"/>
      <c r="X410" s="39"/>
      <c r="Y410" s="39"/>
      <c r="Z410" s="39"/>
      <c r="AA410" s="39"/>
      <c r="AB410" s="39"/>
      <c r="AC410" s="39"/>
      <c r="AD410" s="39"/>
      <c r="AE410" s="39"/>
      <c r="AT410" s="18" t="s">
        <v>221</v>
      </c>
      <c r="AU410" s="18" t="s">
        <v>90</v>
      </c>
    </row>
    <row r="411" s="2" customFormat="1">
      <c r="A411" s="39"/>
      <c r="B411" s="40"/>
      <c r="C411" s="41"/>
      <c r="D411" s="250" t="s">
        <v>362</v>
      </c>
      <c r="E411" s="41"/>
      <c r="F411" s="251" t="s">
        <v>4468</v>
      </c>
      <c r="G411" s="41"/>
      <c r="H411" s="41"/>
      <c r="I411" s="235"/>
      <c r="J411" s="41"/>
      <c r="K411" s="41"/>
      <c r="L411" s="45"/>
      <c r="M411" s="236"/>
      <c r="N411" s="237"/>
      <c r="O411" s="92"/>
      <c r="P411" s="92"/>
      <c r="Q411" s="92"/>
      <c r="R411" s="92"/>
      <c r="S411" s="92"/>
      <c r="T411" s="93"/>
      <c r="U411" s="39"/>
      <c r="V411" s="39"/>
      <c r="W411" s="39"/>
      <c r="X411" s="39"/>
      <c r="Y411" s="39"/>
      <c r="Z411" s="39"/>
      <c r="AA411" s="39"/>
      <c r="AB411" s="39"/>
      <c r="AC411" s="39"/>
      <c r="AD411" s="39"/>
      <c r="AE411" s="39"/>
      <c r="AT411" s="18" t="s">
        <v>362</v>
      </c>
      <c r="AU411" s="18" t="s">
        <v>90</v>
      </c>
    </row>
    <row r="412" s="14" customFormat="1">
      <c r="A412" s="14"/>
      <c r="B412" s="262"/>
      <c r="C412" s="263"/>
      <c r="D412" s="233" t="s">
        <v>364</v>
      </c>
      <c r="E412" s="264" t="s">
        <v>1</v>
      </c>
      <c r="F412" s="265" t="s">
        <v>4469</v>
      </c>
      <c r="G412" s="263"/>
      <c r="H412" s="266">
        <v>494.55000000000001</v>
      </c>
      <c r="I412" s="267"/>
      <c r="J412" s="263"/>
      <c r="K412" s="263"/>
      <c r="L412" s="268"/>
      <c r="M412" s="269"/>
      <c r="N412" s="270"/>
      <c r="O412" s="270"/>
      <c r="P412" s="270"/>
      <c r="Q412" s="270"/>
      <c r="R412" s="270"/>
      <c r="S412" s="270"/>
      <c r="T412" s="271"/>
      <c r="U412" s="14"/>
      <c r="V412" s="14"/>
      <c r="W412" s="14"/>
      <c r="X412" s="14"/>
      <c r="Y412" s="14"/>
      <c r="Z412" s="14"/>
      <c r="AA412" s="14"/>
      <c r="AB412" s="14"/>
      <c r="AC412" s="14"/>
      <c r="AD412" s="14"/>
      <c r="AE412" s="14"/>
      <c r="AT412" s="272" t="s">
        <v>364</v>
      </c>
      <c r="AU412" s="272" t="s">
        <v>90</v>
      </c>
      <c r="AV412" s="14" t="s">
        <v>90</v>
      </c>
      <c r="AW412" s="14" t="s">
        <v>36</v>
      </c>
      <c r="AX412" s="14" t="s">
        <v>88</v>
      </c>
      <c r="AY412" s="272" t="s">
        <v>215</v>
      </c>
    </row>
    <row r="413" s="2" customFormat="1" ht="24.15" customHeight="1">
      <c r="A413" s="39"/>
      <c r="B413" s="40"/>
      <c r="C413" s="220" t="s">
        <v>1619</v>
      </c>
      <c r="D413" s="220" t="s">
        <v>216</v>
      </c>
      <c r="E413" s="221" t="s">
        <v>4470</v>
      </c>
      <c r="F413" s="222" t="s">
        <v>4471</v>
      </c>
      <c r="G413" s="223" t="s">
        <v>797</v>
      </c>
      <c r="H413" s="224">
        <v>60</v>
      </c>
      <c r="I413" s="225"/>
      <c r="J413" s="226">
        <f>ROUND(I413*H413,2)</f>
        <v>0</v>
      </c>
      <c r="K413" s="222" t="s">
        <v>359</v>
      </c>
      <c r="L413" s="45"/>
      <c r="M413" s="227" t="s">
        <v>1</v>
      </c>
      <c r="N413" s="228" t="s">
        <v>46</v>
      </c>
      <c r="O413" s="92"/>
      <c r="P413" s="229">
        <f>O413*H413</f>
        <v>0</v>
      </c>
      <c r="Q413" s="229">
        <v>0.00010000000000000001</v>
      </c>
      <c r="R413" s="229">
        <f>Q413*H413</f>
        <v>0.0060000000000000001</v>
      </c>
      <c r="S413" s="229">
        <v>0</v>
      </c>
      <c r="T413" s="230">
        <f>S413*H413</f>
        <v>0</v>
      </c>
      <c r="U413" s="39"/>
      <c r="V413" s="39"/>
      <c r="W413" s="39"/>
      <c r="X413" s="39"/>
      <c r="Y413" s="39"/>
      <c r="Z413" s="39"/>
      <c r="AA413" s="39"/>
      <c r="AB413" s="39"/>
      <c r="AC413" s="39"/>
      <c r="AD413" s="39"/>
      <c r="AE413" s="39"/>
      <c r="AR413" s="231" t="s">
        <v>291</v>
      </c>
      <c r="AT413" s="231" t="s">
        <v>216</v>
      </c>
      <c r="AU413" s="231" t="s">
        <v>90</v>
      </c>
      <c r="AY413" s="18" t="s">
        <v>215</v>
      </c>
      <c r="BE413" s="232">
        <f>IF(N413="základní",J413,0)</f>
        <v>0</v>
      </c>
      <c r="BF413" s="232">
        <f>IF(N413="snížená",J413,0)</f>
        <v>0</v>
      </c>
      <c r="BG413" s="232">
        <f>IF(N413="zákl. přenesená",J413,0)</f>
        <v>0</v>
      </c>
      <c r="BH413" s="232">
        <f>IF(N413="sníž. přenesená",J413,0)</f>
        <v>0</v>
      </c>
      <c r="BI413" s="232">
        <f>IF(N413="nulová",J413,0)</f>
        <v>0</v>
      </c>
      <c r="BJ413" s="18" t="s">
        <v>88</v>
      </c>
      <c r="BK413" s="232">
        <f>ROUND(I413*H413,2)</f>
        <v>0</v>
      </c>
      <c r="BL413" s="18" t="s">
        <v>291</v>
      </c>
      <c r="BM413" s="231" t="s">
        <v>4472</v>
      </c>
    </row>
    <row r="414" s="2" customFormat="1">
      <c r="A414" s="39"/>
      <c r="B414" s="40"/>
      <c r="C414" s="41"/>
      <c r="D414" s="233" t="s">
        <v>221</v>
      </c>
      <c r="E414" s="41"/>
      <c r="F414" s="234" t="s">
        <v>4473</v>
      </c>
      <c r="G414" s="41"/>
      <c r="H414" s="41"/>
      <c r="I414" s="235"/>
      <c r="J414" s="41"/>
      <c r="K414" s="41"/>
      <c r="L414" s="45"/>
      <c r="M414" s="236"/>
      <c r="N414" s="237"/>
      <c r="O414" s="92"/>
      <c r="P414" s="92"/>
      <c r="Q414" s="92"/>
      <c r="R414" s="92"/>
      <c r="S414" s="92"/>
      <c r="T414" s="93"/>
      <c r="U414" s="39"/>
      <c r="V414" s="39"/>
      <c r="W414" s="39"/>
      <c r="X414" s="39"/>
      <c r="Y414" s="39"/>
      <c r="Z414" s="39"/>
      <c r="AA414" s="39"/>
      <c r="AB414" s="39"/>
      <c r="AC414" s="39"/>
      <c r="AD414" s="39"/>
      <c r="AE414" s="39"/>
      <c r="AT414" s="18" t="s">
        <v>221</v>
      </c>
      <c r="AU414" s="18" t="s">
        <v>90</v>
      </c>
    </row>
    <row r="415" s="2" customFormat="1">
      <c r="A415" s="39"/>
      <c r="B415" s="40"/>
      <c r="C415" s="41"/>
      <c r="D415" s="250" t="s">
        <v>362</v>
      </c>
      <c r="E415" s="41"/>
      <c r="F415" s="251" t="s">
        <v>4474</v>
      </c>
      <c r="G415" s="41"/>
      <c r="H415" s="41"/>
      <c r="I415" s="235"/>
      <c r="J415" s="41"/>
      <c r="K415" s="41"/>
      <c r="L415" s="45"/>
      <c r="M415" s="236"/>
      <c r="N415" s="237"/>
      <c r="O415" s="92"/>
      <c r="P415" s="92"/>
      <c r="Q415" s="92"/>
      <c r="R415" s="92"/>
      <c r="S415" s="92"/>
      <c r="T415" s="93"/>
      <c r="U415" s="39"/>
      <c r="V415" s="39"/>
      <c r="W415" s="39"/>
      <c r="X415" s="39"/>
      <c r="Y415" s="39"/>
      <c r="Z415" s="39"/>
      <c r="AA415" s="39"/>
      <c r="AB415" s="39"/>
      <c r="AC415" s="39"/>
      <c r="AD415" s="39"/>
      <c r="AE415" s="39"/>
      <c r="AT415" s="18" t="s">
        <v>362</v>
      </c>
      <c r="AU415" s="18" t="s">
        <v>90</v>
      </c>
    </row>
    <row r="416" s="2" customFormat="1" ht="21.75" customHeight="1">
      <c r="A416" s="39"/>
      <c r="B416" s="40"/>
      <c r="C416" s="220" t="s">
        <v>1639</v>
      </c>
      <c r="D416" s="220" t="s">
        <v>216</v>
      </c>
      <c r="E416" s="221" t="s">
        <v>4475</v>
      </c>
      <c r="F416" s="222" t="s">
        <v>4476</v>
      </c>
      <c r="G416" s="223" t="s">
        <v>797</v>
      </c>
      <c r="H416" s="224">
        <v>26</v>
      </c>
      <c r="I416" s="225"/>
      <c r="J416" s="226">
        <f>ROUND(I416*H416,2)</f>
        <v>0</v>
      </c>
      <c r="K416" s="222" t="s">
        <v>359</v>
      </c>
      <c r="L416" s="45"/>
      <c r="M416" s="227" t="s">
        <v>1</v>
      </c>
      <c r="N416" s="228" t="s">
        <v>46</v>
      </c>
      <c r="O416" s="92"/>
      <c r="P416" s="229">
        <f>O416*H416</f>
        <v>0</v>
      </c>
      <c r="Q416" s="229">
        <v>6.0000000000000002E-05</v>
      </c>
      <c r="R416" s="229">
        <f>Q416*H416</f>
        <v>0.00156</v>
      </c>
      <c r="S416" s="229">
        <v>0</v>
      </c>
      <c r="T416" s="230">
        <f>S416*H416</f>
        <v>0</v>
      </c>
      <c r="U416" s="39"/>
      <c r="V416" s="39"/>
      <c r="W416" s="39"/>
      <c r="X416" s="39"/>
      <c r="Y416" s="39"/>
      <c r="Z416" s="39"/>
      <c r="AA416" s="39"/>
      <c r="AB416" s="39"/>
      <c r="AC416" s="39"/>
      <c r="AD416" s="39"/>
      <c r="AE416" s="39"/>
      <c r="AR416" s="231" t="s">
        <v>291</v>
      </c>
      <c r="AT416" s="231" t="s">
        <v>216</v>
      </c>
      <c r="AU416" s="231" t="s">
        <v>90</v>
      </c>
      <c r="AY416" s="18" t="s">
        <v>215</v>
      </c>
      <c r="BE416" s="232">
        <f>IF(N416="základní",J416,0)</f>
        <v>0</v>
      </c>
      <c r="BF416" s="232">
        <f>IF(N416="snížená",J416,0)</f>
        <v>0</v>
      </c>
      <c r="BG416" s="232">
        <f>IF(N416="zákl. přenesená",J416,0)</f>
        <v>0</v>
      </c>
      <c r="BH416" s="232">
        <f>IF(N416="sníž. přenesená",J416,0)</f>
        <v>0</v>
      </c>
      <c r="BI416" s="232">
        <f>IF(N416="nulová",J416,0)</f>
        <v>0</v>
      </c>
      <c r="BJ416" s="18" t="s">
        <v>88</v>
      </c>
      <c r="BK416" s="232">
        <f>ROUND(I416*H416,2)</f>
        <v>0</v>
      </c>
      <c r="BL416" s="18" t="s">
        <v>291</v>
      </c>
      <c r="BM416" s="231" t="s">
        <v>4477</v>
      </c>
    </row>
    <row r="417" s="2" customFormat="1">
      <c r="A417" s="39"/>
      <c r="B417" s="40"/>
      <c r="C417" s="41"/>
      <c r="D417" s="233" t="s">
        <v>221</v>
      </c>
      <c r="E417" s="41"/>
      <c r="F417" s="234" t="s">
        <v>4478</v>
      </c>
      <c r="G417" s="41"/>
      <c r="H417" s="41"/>
      <c r="I417" s="235"/>
      <c r="J417" s="41"/>
      <c r="K417" s="41"/>
      <c r="L417" s="45"/>
      <c r="M417" s="236"/>
      <c r="N417" s="237"/>
      <c r="O417" s="92"/>
      <c r="P417" s="92"/>
      <c r="Q417" s="92"/>
      <c r="R417" s="92"/>
      <c r="S417" s="92"/>
      <c r="T417" s="93"/>
      <c r="U417" s="39"/>
      <c r="V417" s="39"/>
      <c r="W417" s="39"/>
      <c r="X417" s="39"/>
      <c r="Y417" s="39"/>
      <c r="Z417" s="39"/>
      <c r="AA417" s="39"/>
      <c r="AB417" s="39"/>
      <c r="AC417" s="39"/>
      <c r="AD417" s="39"/>
      <c r="AE417" s="39"/>
      <c r="AT417" s="18" t="s">
        <v>221</v>
      </c>
      <c r="AU417" s="18" t="s">
        <v>90</v>
      </c>
    </row>
    <row r="418" s="2" customFormat="1">
      <c r="A418" s="39"/>
      <c r="B418" s="40"/>
      <c r="C418" s="41"/>
      <c r="D418" s="250" t="s">
        <v>362</v>
      </c>
      <c r="E418" s="41"/>
      <c r="F418" s="251" t="s">
        <v>4479</v>
      </c>
      <c r="G418" s="41"/>
      <c r="H418" s="41"/>
      <c r="I418" s="235"/>
      <c r="J418" s="41"/>
      <c r="K418" s="41"/>
      <c r="L418" s="45"/>
      <c r="M418" s="236"/>
      <c r="N418" s="237"/>
      <c r="O418" s="92"/>
      <c r="P418" s="92"/>
      <c r="Q418" s="92"/>
      <c r="R418" s="92"/>
      <c r="S418" s="92"/>
      <c r="T418" s="93"/>
      <c r="U418" s="39"/>
      <c r="V418" s="39"/>
      <c r="W418" s="39"/>
      <c r="X418" s="39"/>
      <c r="Y418" s="39"/>
      <c r="Z418" s="39"/>
      <c r="AA418" s="39"/>
      <c r="AB418" s="39"/>
      <c r="AC418" s="39"/>
      <c r="AD418" s="39"/>
      <c r="AE418" s="39"/>
      <c r="AT418" s="18" t="s">
        <v>362</v>
      </c>
      <c r="AU418" s="18" t="s">
        <v>90</v>
      </c>
    </row>
    <row r="419" s="2" customFormat="1" ht="24.15" customHeight="1">
      <c r="A419" s="39"/>
      <c r="B419" s="40"/>
      <c r="C419" s="220" t="s">
        <v>1645</v>
      </c>
      <c r="D419" s="220" t="s">
        <v>216</v>
      </c>
      <c r="E419" s="221" t="s">
        <v>4480</v>
      </c>
      <c r="F419" s="222" t="s">
        <v>4481</v>
      </c>
      <c r="G419" s="223" t="s">
        <v>716</v>
      </c>
      <c r="H419" s="224">
        <v>1</v>
      </c>
      <c r="I419" s="225"/>
      <c r="J419" s="226">
        <f>ROUND(I419*H419,2)</f>
        <v>0</v>
      </c>
      <c r="K419" s="222" t="s">
        <v>359</v>
      </c>
      <c r="L419" s="45"/>
      <c r="M419" s="227" t="s">
        <v>1</v>
      </c>
      <c r="N419" s="228" t="s">
        <v>46</v>
      </c>
      <c r="O419" s="92"/>
      <c r="P419" s="229">
        <f>O419*H419</f>
        <v>0</v>
      </c>
      <c r="Q419" s="229">
        <v>0.0050400000000000002</v>
      </c>
      <c r="R419" s="229">
        <f>Q419*H419</f>
        <v>0.0050400000000000002</v>
      </c>
      <c r="S419" s="229">
        <v>0</v>
      </c>
      <c r="T419" s="230">
        <f>S419*H419</f>
        <v>0</v>
      </c>
      <c r="U419" s="39"/>
      <c r="V419" s="39"/>
      <c r="W419" s="39"/>
      <c r="X419" s="39"/>
      <c r="Y419" s="39"/>
      <c r="Z419" s="39"/>
      <c r="AA419" s="39"/>
      <c r="AB419" s="39"/>
      <c r="AC419" s="39"/>
      <c r="AD419" s="39"/>
      <c r="AE419" s="39"/>
      <c r="AR419" s="231" t="s">
        <v>291</v>
      </c>
      <c r="AT419" s="231" t="s">
        <v>216</v>
      </c>
      <c r="AU419" s="231" t="s">
        <v>90</v>
      </c>
      <c r="AY419" s="18" t="s">
        <v>215</v>
      </c>
      <c r="BE419" s="232">
        <f>IF(N419="základní",J419,0)</f>
        <v>0</v>
      </c>
      <c r="BF419" s="232">
        <f>IF(N419="snížená",J419,0)</f>
        <v>0</v>
      </c>
      <c r="BG419" s="232">
        <f>IF(N419="zákl. přenesená",J419,0)</f>
        <v>0</v>
      </c>
      <c r="BH419" s="232">
        <f>IF(N419="sníž. přenesená",J419,0)</f>
        <v>0</v>
      </c>
      <c r="BI419" s="232">
        <f>IF(N419="nulová",J419,0)</f>
        <v>0</v>
      </c>
      <c r="BJ419" s="18" t="s">
        <v>88</v>
      </c>
      <c r="BK419" s="232">
        <f>ROUND(I419*H419,2)</f>
        <v>0</v>
      </c>
      <c r="BL419" s="18" t="s">
        <v>291</v>
      </c>
      <c r="BM419" s="231" t="s">
        <v>4482</v>
      </c>
    </row>
    <row r="420" s="2" customFormat="1">
      <c r="A420" s="39"/>
      <c r="B420" s="40"/>
      <c r="C420" s="41"/>
      <c r="D420" s="233" t="s">
        <v>221</v>
      </c>
      <c r="E420" s="41"/>
      <c r="F420" s="234" t="s">
        <v>4483</v>
      </c>
      <c r="G420" s="41"/>
      <c r="H420" s="41"/>
      <c r="I420" s="235"/>
      <c r="J420" s="41"/>
      <c r="K420" s="41"/>
      <c r="L420" s="45"/>
      <c r="M420" s="236"/>
      <c r="N420" s="237"/>
      <c r="O420" s="92"/>
      <c r="P420" s="92"/>
      <c r="Q420" s="92"/>
      <c r="R420" s="92"/>
      <c r="S420" s="92"/>
      <c r="T420" s="93"/>
      <c r="U420" s="39"/>
      <c r="V420" s="39"/>
      <c r="W420" s="39"/>
      <c r="X420" s="39"/>
      <c r="Y420" s="39"/>
      <c r="Z420" s="39"/>
      <c r="AA420" s="39"/>
      <c r="AB420" s="39"/>
      <c r="AC420" s="39"/>
      <c r="AD420" s="39"/>
      <c r="AE420" s="39"/>
      <c r="AT420" s="18" t="s">
        <v>221</v>
      </c>
      <c r="AU420" s="18" t="s">
        <v>90</v>
      </c>
    </row>
    <row r="421" s="2" customFormat="1">
      <c r="A421" s="39"/>
      <c r="B421" s="40"/>
      <c r="C421" s="41"/>
      <c r="D421" s="250" t="s">
        <v>362</v>
      </c>
      <c r="E421" s="41"/>
      <c r="F421" s="251" t="s">
        <v>4484</v>
      </c>
      <c r="G421" s="41"/>
      <c r="H421" s="41"/>
      <c r="I421" s="235"/>
      <c r="J421" s="41"/>
      <c r="K421" s="41"/>
      <c r="L421" s="45"/>
      <c r="M421" s="236"/>
      <c r="N421" s="237"/>
      <c r="O421" s="92"/>
      <c r="P421" s="92"/>
      <c r="Q421" s="92"/>
      <c r="R421" s="92"/>
      <c r="S421" s="92"/>
      <c r="T421" s="93"/>
      <c r="U421" s="39"/>
      <c r="V421" s="39"/>
      <c r="W421" s="39"/>
      <c r="X421" s="39"/>
      <c r="Y421" s="39"/>
      <c r="Z421" s="39"/>
      <c r="AA421" s="39"/>
      <c r="AB421" s="39"/>
      <c r="AC421" s="39"/>
      <c r="AD421" s="39"/>
      <c r="AE421" s="39"/>
      <c r="AT421" s="18" t="s">
        <v>362</v>
      </c>
      <c r="AU421" s="18" t="s">
        <v>90</v>
      </c>
    </row>
    <row r="422" s="2" customFormat="1" ht="24.15" customHeight="1">
      <c r="A422" s="39"/>
      <c r="B422" s="40"/>
      <c r="C422" s="220" t="s">
        <v>1654</v>
      </c>
      <c r="D422" s="220" t="s">
        <v>216</v>
      </c>
      <c r="E422" s="221" t="s">
        <v>4485</v>
      </c>
      <c r="F422" s="222" t="s">
        <v>4486</v>
      </c>
      <c r="G422" s="223" t="s">
        <v>716</v>
      </c>
      <c r="H422" s="224">
        <v>3</v>
      </c>
      <c r="I422" s="225"/>
      <c r="J422" s="226">
        <f>ROUND(I422*H422,2)</f>
        <v>0</v>
      </c>
      <c r="K422" s="222" t="s">
        <v>359</v>
      </c>
      <c r="L422" s="45"/>
      <c r="M422" s="227" t="s">
        <v>1</v>
      </c>
      <c r="N422" s="228" t="s">
        <v>46</v>
      </c>
      <c r="O422" s="92"/>
      <c r="P422" s="229">
        <f>O422*H422</f>
        <v>0</v>
      </c>
      <c r="Q422" s="229">
        <v>0.0058799999999999998</v>
      </c>
      <c r="R422" s="229">
        <f>Q422*H422</f>
        <v>0.017639999999999999</v>
      </c>
      <c r="S422" s="229">
        <v>0</v>
      </c>
      <c r="T422" s="230">
        <f>S422*H422</f>
        <v>0</v>
      </c>
      <c r="U422" s="39"/>
      <c r="V422" s="39"/>
      <c r="W422" s="39"/>
      <c r="X422" s="39"/>
      <c r="Y422" s="39"/>
      <c r="Z422" s="39"/>
      <c r="AA422" s="39"/>
      <c r="AB422" s="39"/>
      <c r="AC422" s="39"/>
      <c r="AD422" s="39"/>
      <c r="AE422" s="39"/>
      <c r="AR422" s="231" t="s">
        <v>291</v>
      </c>
      <c r="AT422" s="231" t="s">
        <v>216</v>
      </c>
      <c r="AU422" s="231" t="s">
        <v>90</v>
      </c>
      <c r="AY422" s="18" t="s">
        <v>215</v>
      </c>
      <c r="BE422" s="232">
        <f>IF(N422="základní",J422,0)</f>
        <v>0</v>
      </c>
      <c r="BF422" s="232">
        <f>IF(N422="snížená",J422,0)</f>
        <v>0</v>
      </c>
      <c r="BG422" s="232">
        <f>IF(N422="zákl. přenesená",J422,0)</f>
        <v>0</v>
      </c>
      <c r="BH422" s="232">
        <f>IF(N422="sníž. přenesená",J422,0)</f>
        <v>0</v>
      </c>
      <c r="BI422" s="232">
        <f>IF(N422="nulová",J422,0)</f>
        <v>0</v>
      </c>
      <c r="BJ422" s="18" t="s">
        <v>88</v>
      </c>
      <c r="BK422" s="232">
        <f>ROUND(I422*H422,2)</f>
        <v>0</v>
      </c>
      <c r="BL422" s="18" t="s">
        <v>291</v>
      </c>
      <c r="BM422" s="231" t="s">
        <v>4487</v>
      </c>
    </row>
    <row r="423" s="2" customFormat="1">
      <c r="A423" s="39"/>
      <c r="B423" s="40"/>
      <c r="C423" s="41"/>
      <c r="D423" s="233" t="s">
        <v>221</v>
      </c>
      <c r="E423" s="41"/>
      <c r="F423" s="234" t="s">
        <v>4488</v>
      </c>
      <c r="G423" s="41"/>
      <c r="H423" s="41"/>
      <c r="I423" s="235"/>
      <c r="J423" s="41"/>
      <c r="K423" s="41"/>
      <c r="L423" s="45"/>
      <c r="M423" s="236"/>
      <c r="N423" s="237"/>
      <c r="O423" s="92"/>
      <c r="P423" s="92"/>
      <c r="Q423" s="92"/>
      <c r="R423" s="92"/>
      <c r="S423" s="92"/>
      <c r="T423" s="93"/>
      <c r="U423" s="39"/>
      <c r="V423" s="39"/>
      <c r="W423" s="39"/>
      <c r="X423" s="39"/>
      <c r="Y423" s="39"/>
      <c r="Z423" s="39"/>
      <c r="AA423" s="39"/>
      <c r="AB423" s="39"/>
      <c r="AC423" s="39"/>
      <c r="AD423" s="39"/>
      <c r="AE423" s="39"/>
      <c r="AT423" s="18" t="s">
        <v>221</v>
      </c>
      <c r="AU423" s="18" t="s">
        <v>90</v>
      </c>
    </row>
    <row r="424" s="2" customFormat="1">
      <c r="A424" s="39"/>
      <c r="B424" s="40"/>
      <c r="C424" s="41"/>
      <c r="D424" s="250" t="s">
        <v>362</v>
      </c>
      <c r="E424" s="41"/>
      <c r="F424" s="251" t="s">
        <v>4489</v>
      </c>
      <c r="G424" s="41"/>
      <c r="H424" s="41"/>
      <c r="I424" s="235"/>
      <c r="J424" s="41"/>
      <c r="K424" s="41"/>
      <c r="L424" s="45"/>
      <c r="M424" s="236"/>
      <c r="N424" s="237"/>
      <c r="O424" s="92"/>
      <c r="P424" s="92"/>
      <c r="Q424" s="92"/>
      <c r="R424" s="92"/>
      <c r="S424" s="92"/>
      <c r="T424" s="93"/>
      <c r="U424" s="39"/>
      <c r="V424" s="39"/>
      <c r="W424" s="39"/>
      <c r="X424" s="39"/>
      <c r="Y424" s="39"/>
      <c r="Z424" s="39"/>
      <c r="AA424" s="39"/>
      <c r="AB424" s="39"/>
      <c r="AC424" s="39"/>
      <c r="AD424" s="39"/>
      <c r="AE424" s="39"/>
      <c r="AT424" s="18" t="s">
        <v>362</v>
      </c>
      <c r="AU424" s="18" t="s">
        <v>90</v>
      </c>
    </row>
    <row r="425" s="2" customFormat="1" ht="33" customHeight="1">
      <c r="A425" s="39"/>
      <c r="B425" s="40"/>
      <c r="C425" s="220" t="s">
        <v>1660</v>
      </c>
      <c r="D425" s="220" t="s">
        <v>216</v>
      </c>
      <c r="E425" s="221" t="s">
        <v>4490</v>
      </c>
      <c r="F425" s="222" t="s">
        <v>4491</v>
      </c>
      <c r="G425" s="223" t="s">
        <v>716</v>
      </c>
      <c r="H425" s="224">
        <v>52</v>
      </c>
      <c r="I425" s="225"/>
      <c r="J425" s="226">
        <f>ROUND(I425*H425,2)</f>
        <v>0</v>
      </c>
      <c r="K425" s="222" t="s">
        <v>359</v>
      </c>
      <c r="L425" s="45"/>
      <c r="M425" s="227" t="s">
        <v>1</v>
      </c>
      <c r="N425" s="228" t="s">
        <v>46</v>
      </c>
      <c r="O425" s="92"/>
      <c r="P425" s="229">
        <f>O425*H425</f>
        <v>0</v>
      </c>
      <c r="Q425" s="229">
        <v>6.9999999999999994E-05</v>
      </c>
      <c r="R425" s="229">
        <f>Q425*H425</f>
        <v>0.0036399999999999996</v>
      </c>
      <c r="S425" s="229">
        <v>0</v>
      </c>
      <c r="T425" s="230">
        <f>S425*H425</f>
        <v>0</v>
      </c>
      <c r="U425" s="39"/>
      <c r="V425" s="39"/>
      <c r="W425" s="39"/>
      <c r="X425" s="39"/>
      <c r="Y425" s="39"/>
      <c r="Z425" s="39"/>
      <c r="AA425" s="39"/>
      <c r="AB425" s="39"/>
      <c r="AC425" s="39"/>
      <c r="AD425" s="39"/>
      <c r="AE425" s="39"/>
      <c r="AR425" s="231" t="s">
        <v>291</v>
      </c>
      <c r="AT425" s="231" t="s">
        <v>216</v>
      </c>
      <c r="AU425" s="231" t="s">
        <v>90</v>
      </c>
      <c r="AY425" s="18" t="s">
        <v>215</v>
      </c>
      <c r="BE425" s="232">
        <f>IF(N425="základní",J425,0)</f>
        <v>0</v>
      </c>
      <c r="BF425" s="232">
        <f>IF(N425="snížená",J425,0)</f>
        <v>0</v>
      </c>
      <c r="BG425" s="232">
        <f>IF(N425="zákl. přenesená",J425,0)</f>
        <v>0</v>
      </c>
      <c r="BH425" s="232">
        <f>IF(N425="sníž. přenesená",J425,0)</f>
        <v>0</v>
      </c>
      <c r="BI425" s="232">
        <f>IF(N425="nulová",J425,0)</f>
        <v>0</v>
      </c>
      <c r="BJ425" s="18" t="s">
        <v>88</v>
      </c>
      <c r="BK425" s="232">
        <f>ROUND(I425*H425,2)</f>
        <v>0</v>
      </c>
      <c r="BL425" s="18" t="s">
        <v>291</v>
      </c>
      <c r="BM425" s="231" t="s">
        <v>4492</v>
      </c>
    </row>
    <row r="426" s="2" customFormat="1">
      <c r="A426" s="39"/>
      <c r="B426" s="40"/>
      <c r="C426" s="41"/>
      <c r="D426" s="233" t="s">
        <v>221</v>
      </c>
      <c r="E426" s="41"/>
      <c r="F426" s="234" t="s">
        <v>4493</v>
      </c>
      <c r="G426" s="41"/>
      <c r="H426" s="41"/>
      <c r="I426" s="235"/>
      <c r="J426" s="41"/>
      <c r="K426" s="41"/>
      <c r="L426" s="45"/>
      <c r="M426" s="236"/>
      <c r="N426" s="237"/>
      <c r="O426" s="92"/>
      <c r="P426" s="92"/>
      <c r="Q426" s="92"/>
      <c r="R426" s="92"/>
      <c r="S426" s="92"/>
      <c r="T426" s="93"/>
      <c r="U426" s="39"/>
      <c r="V426" s="39"/>
      <c r="W426" s="39"/>
      <c r="X426" s="39"/>
      <c r="Y426" s="39"/>
      <c r="Z426" s="39"/>
      <c r="AA426" s="39"/>
      <c r="AB426" s="39"/>
      <c r="AC426" s="39"/>
      <c r="AD426" s="39"/>
      <c r="AE426" s="39"/>
      <c r="AT426" s="18" t="s">
        <v>221</v>
      </c>
      <c r="AU426" s="18" t="s">
        <v>90</v>
      </c>
    </row>
    <row r="427" s="2" customFormat="1">
      <c r="A427" s="39"/>
      <c r="B427" s="40"/>
      <c r="C427" s="41"/>
      <c r="D427" s="250" t="s">
        <v>362</v>
      </c>
      <c r="E427" s="41"/>
      <c r="F427" s="251" t="s">
        <v>4494</v>
      </c>
      <c r="G427" s="41"/>
      <c r="H427" s="41"/>
      <c r="I427" s="235"/>
      <c r="J427" s="41"/>
      <c r="K427" s="41"/>
      <c r="L427" s="45"/>
      <c r="M427" s="236"/>
      <c r="N427" s="237"/>
      <c r="O427" s="92"/>
      <c r="P427" s="92"/>
      <c r="Q427" s="92"/>
      <c r="R427" s="92"/>
      <c r="S427" s="92"/>
      <c r="T427" s="93"/>
      <c r="U427" s="39"/>
      <c r="V427" s="39"/>
      <c r="W427" s="39"/>
      <c r="X427" s="39"/>
      <c r="Y427" s="39"/>
      <c r="Z427" s="39"/>
      <c r="AA427" s="39"/>
      <c r="AB427" s="39"/>
      <c r="AC427" s="39"/>
      <c r="AD427" s="39"/>
      <c r="AE427" s="39"/>
      <c r="AT427" s="18" t="s">
        <v>362</v>
      </c>
      <c r="AU427" s="18" t="s">
        <v>90</v>
      </c>
    </row>
    <row r="428" s="14" customFormat="1">
      <c r="A428" s="14"/>
      <c r="B428" s="262"/>
      <c r="C428" s="263"/>
      <c r="D428" s="233" t="s">
        <v>364</v>
      </c>
      <c r="E428" s="264" t="s">
        <v>1</v>
      </c>
      <c r="F428" s="265" t="s">
        <v>4495</v>
      </c>
      <c r="G428" s="263"/>
      <c r="H428" s="266">
        <v>52</v>
      </c>
      <c r="I428" s="267"/>
      <c r="J428" s="263"/>
      <c r="K428" s="263"/>
      <c r="L428" s="268"/>
      <c r="M428" s="269"/>
      <c r="N428" s="270"/>
      <c r="O428" s="270"/>
      <c r="P428" s="270"/>
      <c r="Q428" s="270"/>
      <c r="R428" s="270"/>
      <c r="S428" s="270"/>
      <c r="T428" s="271"/>
      <c r="U428" s="14"/>
      <c r="V428" s="14"/>
      <c r="W428" s="14"/>
      <c r="X428" s="14"/>
      <c r="Y428" s="14"/>
      <c r="Z428" s="14"/>
      <c r="AA428" s="14"/>
      <c r="AB428" s="14"/>
      <c r="AC428" s="14"/>
      <c r="AD428" s="14"/>
      <c r="AE428" s="14"/>
      <c r="AT428" s="272" t="s">
        <v>364</v>
      </c>
      <c r="AU428" s="272" t="s">
        <v>90</v>
      </c>
      <c r="AV428" s="14" t="s">
        <v>90</v>
      </c>
      <c r="AW428" s="14" t="s">
        <v>36</v>
      </c>
      <c r="AX428" s="14" t="s">
        <v>88</v>
      </c>
      <c r="AY428" s="272" t="s">
        <v>215</v>
      </c>
    </row>
    <row r="429" s="2" customFormat="1" ht="24.15" customHeight="1">
      <c r="A429" s="39"/>
      <c r="B429" s="40"/>
      <c r="C429" s="220" t="s">
        <v>1665</v>
      </c>
      <c r="D429" s="220" t="s">
        <v>216</v>
      </c>
      <c r="E429" s="221" t="s">
        <v>4496</v>
      </c>
      <c r="F429" s="222" t="s">
        <v>4497</v>
      </c>
      <c r="G429" s="223" t="s">
        <v>716</v>
      </c>
      <c r="H429" s="224">
        <v>4</v>
      </c>
      <c r="I429" s="225"/>
      <c r="J429" s="226">
        <f>ROUND(I429*H429,2)</f>
        <v>0</v>
      </c>
      <c r="K429" s="222" t="s">
        <v>359</v>
      </c>
      <c r="L429" s="45"/>
      <c r="M429" s="227" t="s">
        <v>1</v>
      </c>
      <c r="N429" s="228" t="s">
        <v>46</v>
      </c>
      <c r="O429" s="92"/>
      <c r="P429" s="229">
        <f>O429*H429</f>
        <v>0</v>
      </c>
      <c r="Q429" s="229">
        <v>0.0132</v>
      </c>
      <c r="R429" s="229">
        <f>Q429*H429</f>
        <v>0.0528</v>
      </c>
      <c r="S429" s="229">
        <v>0</v>
      </c>
      <c r="T429" s="230">
        <f>S429*H429</f>
        <v>0</v>
      </c>
      <c r="U429" s="39"/>
      <c r="V429" s="39"/>
      <c r="W429" s="39"/>
      <c r="X429" s="39"/>
      <c r="Y429" s="39"/>
      <c r="Z429" s="39"/>
      <c r="AA429" s="39"/>
      <c r="AB429" s="39"/>
      <c r="AC429" s="39"/>
      <c r="AD429" s="39"/>
      <c r="AE429" s="39"/>
      <c r="AR429" s="231" t="s">
        <v>291</v>
      </c>
      <c r="AT429" s="231" t="s">
        <v>216</v>
      </c>
      <c r="AU429" s="231" t="s">
        <v>90</v>
      </c>
      <c r="AY429" s="18" t="s">
        <v>215</v>
      </c>
      <c r="BE429" s="232">
        <f>IF(N429="základní",J429,0)</f>
        <v>0</v>
      </c>
      <c r="BF429" s="232">
        <f>IF(N429="snížená",J429,0)</f>
        <v>0</v>
      </c>
      <c r="BG429" s="232">
        <f>IF(N429="zákl. přenesená",J429,0)</f>
        <v>0</v>
      </c>
      <c r="BH429" s="232">
        <f>IF(N429="sníž. přenesená",J429,0)</f>
        <v>0</v>
      </c>
      <c r="BI429" s="232">
        <f>IF(N429="nulová",J429,0)</f>
        <v>0</v>
      </c>
      <c r="BJ429" s="18" t="s">
        <v>88</v>
      </c>
      <c r="BK429" s="232">
        <f>ROUND(I429*H429,2)</f>
        <v>0</v>
      </c>
      <c r="BL429" s="18" t="s">
        <v>291</v>
      </c>
      <c r="BM429" s="231" t="s">
        <v>4498</v>
      </c>
    </row>
    <row r="430" s="2" customFormat="1">
      <c r="A430" s="39"/>
      <c r="B430" s="40"/>
      <c r="C430" s="41"/>
      <c r="D430" s="233" t="s">
        <v>221</v>
      </c>
      <c r="E430" s="41"/>
      <c r="F430" s="234" t="s">
        <v>4499</v>
      </c>
      <c r="G430" s="41"/>
      <c r="H430" s="41"/>
      <c r="I430" s="235"/>
      <c r="J430" s="41"/>
      <c r="K430" s="41"/>
      <c r="L430" s="45"/>
      <c r="M430" s="236"/>
      <c r="N430" s="237"/>
      <c r="O430" s="92"/>
      <c r="P430" s="92"/>
      <c r="Q430" s="92"/>
      <c r="R430" s="92"/>
      <c r="S430" s="92"/>
      <c r="T430" s="93"/>
      <c r="U430" s="39"/>
      <c r="V430" s="39"/>
      <c r="W430" s="39"/>
      <c r="X430" s="39"/>
      <c r="Y430" s="39"/>
      <c r="Z430" s="39"/>
      <c r="AA430" s="39"/>
      <c r="AB430" s="39"/>
      <c r="AC430" s="39"/>
      <c r="AD430" s="39"/>
      <c r="AE430" s="39"/>
      <c r="AT430" s="18" t="s">
        <v>221</v>
      </c>
      <c r="AU430" s="18" t="s">
        <v>90</v>
      </c>
    </row>
    <row r="431" s="2" customFormat="1">
      <c r="A431" s="39"/>
      <c r="B431" s="40"/>
      <c r="C431" s="41"/>
      <c r="D431" s="250" t="s">
        <v>362</v>
      </c>
      <c r="E431" s="41"/>
      <c r="F431" s="251" t="s">
        <v>4500</v>
      </c>
      <c r="G431" s="41"/>
      <c r="H431" s="41"/>
      <c r="I431" s="235"/>
      <c r="J431" s="41"/>
      <c r="K431" s="41"/>
      <c r="L431" s="45"/>
      <c r="M431" s="236"/>
      <c r="N431" s="237"/>
      <c r="O431" s="92"/>
      <c r="P431" s="92"/>
      <c r="Q431" s="92"/>
      <c r="R431" s="92"/>
      <c r="S431" s="92"/>
      <c r="T431" s="93"/>
      <c r="U431" s="39"/>
      <c r="V431" s="39"/>
      <c r="W431" s="39"/>
      <c r="X431" s="39"/>
      <c r="Y431" s="39"/>
      <c r="Z431" s="39"/>
      <c r="AA431" s="39"/>
      <c r="AB431" s="39"/>
      <c r="AC431" s="39"/>
      <c r="AD431" s="39"/>
      <c r="AE431" s="39"/>
      <c r="AT431" s="18" t="s">
        <v>362</v>
      </c>
      <c r="AU431" s="18" t="s">
        <v>90</v>
      </c>
    </row>
    <row r="432" s="2" customFormat="1" ht="24.15" customHeight="1">
      <c r="A432" s="39"/>
      <c r="B432" s="40"/>
      <c r="C432" s="295" t="s">
        <v>1671</v>
      </c>
      <c r="D432" s="295" t="s">
        <v>539</v>
      </c>
      <c r="E432" s="296" t="s">
        <v>4501</v>
      </c>
      <c r="F432" s="297" t="s">
        <v>4502</v>
      </c>
      <c r="G432" s="298" t="s">
        <v>716</v>
      </c>
      <c r="H432" s="299">
        <v>4</v>
      </c>
      <c r="I432" s="300"/>
      <c r="J432" s="301">
        <f>ROUND(I432*H432,2)</f>
        <v>0</v>
      </c>
      <c r="K432" s="297" t="s">
        <v>359</v>
      </c>
      <c r="L432" s="302"/>
      <c r="M432" s="303" t="s">
        <v>1</v>
      </c>
      <c r="N432" s="304" t="s">
        <v>46</v>
      </c>
      <c r="O432" s="92"/>
      <c r="P432" s="229">
        <f>O432*H432</f>
        <v>0</v>
      </c>
      <c r="Q432" s="229">
        <v>0.00044000000000000002</v>
      </c>
      <c r="R432" s="229">
        <f>Q432*H432</f>
        <v>0.0017600000000000001</v>
      </c>
      <c r="S432" s="229">
        <v>0</v>
      </c>
      <c r="T432" s="230">
        <f>S432*H432</f>
        <v>0</v>
      </c>
      <c r="U432" s="39"/>
      <c r="V432" s="39"/>
      <c r="W432" s="39"/>
      <c r="X432" s="39"/>
      <c r="Y432" s="39"/>
      <c r="Z432" s="39"/>
      <c r="AA432" s="39"/>
      <c r="AB432" s="39"/>
      <c r="AC432" s="39"/>
      <c r="AD432" s="39"/>
      <c r="AE432" s="39"/>
      <c r="AR432" s="231" t="s">
        <v>676</v>
      </c>
      <c r="AT432" s="231" t="s">
        <v>539</v>
      </c>
      <c r="AU432" s="231" t="s">
        <v>90</v>
      </c>
      <c r="AY432" s="18" t="s">
        <v>215</v>
      </c>
      <c r="BE432" s="232">
        <f>IF(N432="základní",J432,0)</f>
        <v>0</v>
      </c>
      <c r="BF432" s="232">
        <f>IF(N432="snížená",J432,0)</f>
        <v>0</v>
      </c>
      <c r="BG432" s="232">
        <f>IF(N432="zákl. přenesená",J432,0)</f>
        <v>0</v>
      </c>
      <c r="BH432" s="232">
        <f>IF(N432="sníž. přenesená",J432,0)</f>
        <v>0</v>
      </c>
      <c r="BI432" s="232">
        <f>IF(N432="nulová",J432,0)</f>
        <v>0</v>
      </c>
      <c r="BJ432" s="18" t="s">
        <v>88</v>
      </c>
      <c r="BK432" s="232">
        <f>ROUND(I432*H432,2)</f>
        <v>0</v>
      </c>
      <c r="BL432" s="18" t="s">
        <v>291</v>
      </c>
      <c r="BM432" s="231" t="s">
        <v>4503</v>
      </c>
    </row>
    <row r="433" s="2" customFormat="1">
      <c r="A433" s="39"/>
      <c r="B433" s="40"/>
      <c r="C433" s="41"/>
      <c r="D433" s="233" t="s">
        <v>221</v>
      </c>
      <c r="E433" s="41"/>
      <c r="F433" s="234" t="s">
        <v>4502</v>
      </c>
      <c r="G433" s="41"/>
      <c r="H433" s="41"/>
      <c r="I433" s="235"/>
      <c r="J433" s="41"/>
      <c r="K433" s="41"/>
      <c r="L433" s="45"/>
      <c r="M433" s="236"/>
      <c r="N433" s="237"/>
      <c r="O433" s="92"/>
      <c r="P433" s="92"/>
      <c r="Q433" s="92"/>
      <c r="R433" s="92"/>
      <c r="S433" s="92"/>
      <c r="T433" s="93"/>
      <c r="U433" s="39"/>
      <c r="V433" s="39"/>
      <c r="W433" s="39"/>
      <c r="X433" s="39"/>
      <c r="Y433" s="39"/>
      <c r="Z433" s="39"/>
      <c r="AA433" s="39"/>
      <c r="AB433" s="39"/>
      <c r="AC433" s="39"/>
      <c r="AD433" s="39"/>
      <c r="AE433" s="39"/>
      <c r="AT433" s="18" t="s">
        <v>221</v>
      </c>
      <c r="AU433" s="18" t="s">
        <v>90</v>
      </c>
    </row>
    <row r="434" s="2" customFormat="1" ht="24.15" customHeight="1">
      <c r="A434" s="39"/>
      <c r="B434" s="40"/>
      <c r="C434" s="295" t="s">
        <v>1677</v>
      </c>
      <c r="D434" s="295" t="s">
        <v>539</v>
      </c>
      <c r="E434" s="296" t="s">
        <v>4504</v>
      </c>
      <c r="F434" s="297" t="s">
        <v>4505</v>
      </c>
      <c r="G434" s="298" t="s">
        <v>716</v>
      </c>
      <c r="H434" s="299">
        <v>4</v>
      </c>
      <c r="I434" s="300"/>
      <c r="J434" s="301">
        <f>ROUND(I434*H434,2)</f>
        <v>0</v>
      </c>
      <c r="K434" s="297" t="s">
        <v>359</v>
      </c>
      <c r="L434" s="302"/>
      <c r="M434" s="303" t="s">
        <v>1</v>
      </c>
      <c r="N434" s="304" t="s">
        <v>46</v>
      </c>
      <c r="O434" s="92"/>
      <c r="P434" s="229">
        <f>O434*H434</f>
        <v>0</v>
      </c>
      <c r="Q434" s="229">
        <v>0.00068000000000000005</v>
      </c>
      <c r="R434" s="229">
        <f>Q434*H434</f>
        <v>0.0027200000000000002</v>
      </c>
      <c r="S434" s="229">
        <v>0</v>
      </c>
      <c r="T434" s="230">
        <f>S434*H434</f>
        <v>0</v>
      </c>
      <c r="U434" s="39"/>
      <c r="V434" s="39"/>
      <c r="W434" s="39"/>
      <c r="X434" s="39"/>
      <c r="Y434" s="39"/>
      <c r="Z434" s="39"/>
      <c r="AA434" s="39"/>
      <c r="AB434" s="39"/>
      <c r="AC434" s="39"/>
      <c r="AD434" s="39"/>
      <c r="AE434" s="39"/>
      <c r="AR434" s="231" t="s">
        <v>676</v>
      </c>
      <c r="AT434" s="231" t="s">
        <v>539</v>
      </c>
      <c r="AU434" s="231" t="s">
        <v>90</v>
      </c>
      <c r="AY434" s="18" t="s">
        <v>215</v>
      </c>
      <c r="BE434" s="232">
        <f>IF(N434="základní",J434,0)</f>
        <v>0</v>
      </c>
      <c r="BF434" s="232">
        <f>IF(N434="snížená",J434,0)</f>
        <v>0</v>
      </c>
      <c r="BG434" s="232">
        <f>IF(N434="zákl. přenesená",J434,0)</f>
        <v>0</v>
      </c>
      <c r="BH434" s="232">
        <f>IF(N434="sníž. přenesená",J434,0)</f>
        <v>0</v>
      </c>
      <c r="BI434" s="232">
        <f>IF(N434="nulová",J434,0)</f>
        <v>0</v>
      </c>
      <c r="BJ434" s="18" t="s">
        <v>88</v>
      </c>
      <c r="BK434" s="232">
        <f>ROUND(I434*H434,2)</f>
        <v>0</v>
      </c>
      <c r="BL434" s="18" t="s">
        <v>291</v>
      </c>
      <c r="BM434" s="231" t="s">
        <v>4506</v>
      </c>
    </row>
    <row r="435" s="2" customFormat="1">
      <c r="A435" s="39"/>
      <c r="B435" s="40"/>
      <c r="C435" s="41"/>
      <c r="D435" s="233" t="s">
        <v>221</v>
      </c>
      <c r="E435" s="41"/>
      <c r="F435" s="234" t="s">
        <v>4505</v>
      </c>
      <c r="G435" s="41"/>
      <c r="H435" s="41"/>
      <c r="I435" s="235"/>
      <c r="J435" s="41"/>
      <c r="K435" s="41"/>
      <c r="L435" s="45"/>
      <c r="M435" s="236"/>
      <c r="N435" s="237"/>
      <c r="O435" s="92"/>
      <c r="P435" s="92"/>
      <c r="Q435" s="92"/>
      <c r="R435" s="92"/>
      <c r="S435" s="92"/>
      <c r="T435" s="93"/>
      <c r="U435" s="39"/>
      <c r="V435" s="39"/>
      <c r="W435" s="39"/>
      <c r="X435" s="39"/>
      <c r="Y435" s="39"/>
      <c r="Z435" s="39"/>
      <c r="AA435" s="39"/>
      <c r="AB435" s="39"/>
      <c r="AC435" s="39"/>
      <c r="AD435" s="39"/>
      <c r="AE435" s="39"/>
      <c r="AT435" s="18" t="s">
        <v>221</v>
      </c>
      <c r="AU435" s="18" t="s">
        <v>90</v>
      </c>
    </row>
    <row r="436" s="2" customFormat="1" ht="24.15" customHeight="1">
      <c r="A436" s="39"/>
      <c r="B436" s="40"/>
      <c r="C436" s="220" t="s">
        <v>1683</v>
      </c>
      <c r="D436" s="220" t="s">
        <v>216</v>
      </c>
      <c r="E436" s="221" t="s">
        <v>4507</v>
      </c>
      <c r="F436" s="222" t="s">
        <v>4508</v>
      </c>
      <c r="G436" s="223" t="s">
        <v>716</v>
      </c>
      <c r="H436" s="224">
        <v>15</v>
      </c>
      <c r="I436" s="225"/>
      <c r="J436" s="226">
        <f>ROUND(I436*H436,2)</f>
        <v>0</v>
      </c>
      <c r="K436" s="222" t="s">
        <v>359</v>
      </c>
      <c r="L436" s="45"/>
      <c r="M436" s="227" t="s">
        <v>1</v>
      </c>
      <c r="N436" s="228" t="s">
        <v>46</v>
      </c>
      <c r="O436" s="92"/>
      <c r="P436" s="229">
        <f>O436*H436</f>
        <v>0</v>
      </c>
      <c r="Q436" s="229">
        <v>0.00012</v>
      </c>
      <c r="R436" s="229">
        <f>Q436*H436</f>
        <v>0.0018</v>
      </c>
      <c r="S436" s="229">
        <v>0</v>
      </c>
      <c r="T436" s="230">
        <f>S436*H436</f>
        <v>0</v>
      </c>
      <c r="U436" s="39"/>
      <c r="V436" s="39"/>
      <c r="W436" s="39"/>
      <c r="X436" s="39"/>
      <c r="Y436" s="39"/>
      <c r="Z436" s="39"/>
      <c r="AA436" s="39"/>
      <c r="AB436" s="39"/>
      <c r="AC436" s="39"/>
      <c r="AD436" s="39"/>
      <c r="AE436" s="39"/>
      <c r="AR436" s="231" t="s">
        <v>291</v>
      </c>
      <c r="AT436" s="231" t="s">
        <v>216</v>
      </c>
      <c r="AU436" s="231" t="s">
        <v>90</v>
      </c>
      <c r="AY436" s="18" t="s">
        <v>215</v>
      </c>
      <c r="BE436" s="232">
        <f>IF(N436="základní",J436,0)</f>
        <v>0</v>
      </c>
      <c r="BF436" s="232">
        <f>IF(N436="snížená",J436,0)</f>
        <v>0</v>
      </c>
      <c r="BG436" s="232">
        <f>IF(N436="zákl. přenesená",J436,0)</f>
        <v>0</v>
      </c>
      <c r="BH436" s="232">
        <f>IF(N436="sníž. přenesená",J436,0)</f>
        <v>0</v>
      </c>
      <c r="BI436" s="232">
        <f>IF(N436="nulová",J436,0)</f>
        <v>0</v>
      </c>
      <c r="BJ436" s="18" t="s">
        <v>88</v>
      </c>
      <c r="BK436" s="232">
        <f>ROUND(I436*H436,2)</f>
        <v>0</v>
      </c>
      <c r="BL436" s="18" t="s">
        <v>291</v>
      </c>
      <c r="BM436" s="231" t="s">
        <v>4509</v>
      </c>
    </row>
    <row r="437" s="2" customFormat="1">
      <c r="A437" s="39"/>
      <c r="B437" s="40"/>
      <c r="C437" s="41"/>
      <c r="D437" s="233" t="s">
        <v>221</v>
      </c>
      <c r="E437" s="41"/>
      <c r="F437" s="234" t="s">
        <v>4510</v>
      </c>
      <c r="G437" s="41"/>
      <c r="H437" s="41"/>
      <c r="I437" s="235"/>
      <c r="J437" s="41"/>
      <c r="K437" s="41"/>
      <c r="L437" s="45"/>
      <c r="M437" s="236"/>
      <c r="N437" s="237"/>
      <c r="O437" s="92"/>
      <c r="P437" s="92"/>
      <c r="Q437" s="92"/>
      <c r="R437" s="92"/>
      <c r="S437" s="92"/>
      <c r="T437" s="93"/>
      <c r="U437" s="39"/>
      <c r="V437" s="39"/>
      <c r="W437" s="39"/>
      <c r="X437" s="39"/>
      <c r="Y437" s="39"/>
      <c r="Z437" s="39"/>
      <c r="AA437" s="39"/>
      <c r="AB437" s="39"/>
      <c r="AC437" s="39"/>
      <c r="AD437" s="39"/>
      <c r="AE437" s="39"/>
      <c r="AT437" s="18" t="s">
        <v>221</v>
      </c>
      <c r="AU437" s="18" t="s">
        <v>90</v>
      </c>
    </row>
    <row r="438" s="2" customFormat="1">
      <c r="A438" s="39"/>
      <c r="B438" s="40"/>
      <c r="C438" s="41"/>
      <c r="D438" s="250" t="s">
        <v>362</v>
      </c>
      <c r="E438" s="41"/>
      <c r="F438" s="251" t="s">
        <v>4511</v>
      </c>
      <c r="G438" s="41"/>
      <c r="H438" s="41"/>
      <c r="I438" s="235"/>
      <c r="J438" s="41"/>
      <c r="K438" s="41"/>
      <c r="L438" s="45"/>
      <c r="M438" s="236"/>
      <c r="N438" s="237"/>
      <c r="O438" s="92"/>
      <c r="P438" s="92"/>
      <c r="Q438" s="92"/>
      <c r="R438" s="92"/>
      <c r="S438" s="92"/>
      <c r="T438" s="93"/>
      <c r="U438" s="39"/>
      <c r="V438" s="39"/>
      <c r="W438" s="39"/>
      <c r="X438" s="39"/>
      <c r="Y438" s="39"/>
      <c r="Z438" s="39"/>
      <c r="AA438" s="39"/>
      <c r="AB438" s="39"/>
      <c r="AC438" s="39"/>
      <c r="AD438" s="39"/>
      <c r="AE438" s="39"/>
      <c r="AT438" s="18" t="s">
        <v>362</v>
      </c>
      <c r="AU438" s="18" t="s">
        <v>90</v>
      </c>
    </row>
    <row r="439" s="14" customFormat="1">
      <c r="A439" s="14"/>
      <c r="B439" s="262"/>
      <c r="C439" s="263"/>
      <c r="D439" s="233" t="s">
        <v>364</v>
      </c>
      <c r="E439" s="264" t="s">
        <v>1</v>
      </c>
      <c r="F439" s="265" t="s">
        <v>4512</v>
      </c>
      <c r="G439" s="263"/>
      <c r="H439" s="266">
        <v>15</v>
      </c>
      <c r="I439" s="267"/>
      <c r="J439" s="263"/>
      <c r="K439" s="263"/>
      <c r="L439" s="268"/>
      <c r="M439" s="269"/>
      <c r="N439" s="270"/>
      <c r="O439" s="270"/>
      <c r="P439" s="270"/>
      <c r="Q439" s="270"/>
      <c r="R439" s="270"/>
      <c r="S439" s="270"/>
      <c r="T439" s="271"/>
      <c r="U439" s="14"/>
      <c r="V439" s="14"/>
      <c r="W439" s="14"/>
      <c r="X439" s="14"/>
      <c r="Y439" s="14"/>
      <c r="Z439" s="14"/>
      <c r="AA439" s="14"/>
      <c r="AB439" s="14"/>
      <c r="AC439" s="14"/>
      <c r="AD439" s="14"/>
      <c r="AE439" s="14"/>
      <c r="AT439" s="272" t="s">
        <v>364</v>
      </c>
      <c r="AU439" s="272" t="s">
        <v>90</v>
      </c>
      <c r="AV439" s="14" t="s">
        <v>90</v>
      </c>
      <c r="AW439" s="14" t="s">
        <v>36</v>
      </c>
      <c r="AX439" s="14" t="s">
        <v>88</v>
      </c>
      <c r="AY439" s="272" t="s">
        <v>215</v>
      </c>
    </row>
    <row r="440" s="2" customFormat="1" ht="24.15" customHeight="1">
      <c r="A440" s="39"/>
      <c r="B440" s="40"/>
      <c r="C440" s="220" t="s">
        <v>1689</v>
      </c>
      <c r="D440" s="220" t="s">
        <v>216</v>
      </c>
      <c r="E440" s="221" t="s">
        <v>4513</v>
      </c>
      <c r="F440" s="222" t="s">
        <v>4514</v>
      </c>
      <c r="G440" s="223" t="s">
        <v>716</v>
      </c>
      <c r="H440" s="224">
        <v>4</v>
      </c>
      <c r="I440" s="225"/>
      <c r="J440" s="226">
        <f>ROUND(I440*H440,2)</f>
        <v>0</v>
      </c>
      <c r="K440" s="222" t="s">
        <v>359</v>
      </c>
      <c r="L440" s="45"/>
      <c r="M440" s="227" t="s">
        <v>1</v>
      </c>
      <c r="N440" s="228" t="s">
        <v>46</v>
      </c>
      <c r="O440" s="92"/>
      <c r="P440" s="229">
        <f>O440*H440</f>
        <v>0</v>
      </c>
      <c r="Q440" s="229">
        <v>0.00040000000000000002</v>
      </c>
      <c r="R440" s="229">
        <f>Q440*H440</f>
        <v>0.0016000000000000001</v>
      </c>
      <c r="S440" s="229">
        <v>0</v>
      </c>
      <c r="T440" s="230">
        <f>S440*H440</f>
        <v>0</v>
      </c>
      <c r="U440" s="39"/>
      <c r="V440" s="39"/>
      <c r="W440" s="39"/>
      <c r="X440" s="39"/>
      <c r="Y440" s="39"/>
      <c r="Z440" s="39"/>
      <c r="AA440" s="39"/>
      <c r="AB440" s="39"/>
      <c r="AC440" s="39"/>
      <c r="AD440" s="39"/>
      <c r="AE440" s="39"/>
      <c r="AR440" s="231" t="s">
        <v>291</v>
      </c>
      <c r="AT440" s="231" t="s">
        <v>216</v>
      </c>
      <c r="AU440" s="231" t="s">
        <v>90</v>
      </c>
      <c r="AY440" s="18" t="s">
        <v>215</v>
      </c>
      <c r="BE440" s="232">
        <f>IF(N440="základní",J440,0)</f>
        <v>0</v>
      </c>
      <c r="BF440" s="232">
        <f>IF(N440="snížená",J440,0)</f>
        <v>0</v>
      </c>
      <c r="BG440" s="232">
        <f>IF(N440="zákl. přenesená",J440,0)</f>
        <v>0</v>
      </c>
      <c r="BH440" s="232">
        <f>IF(N440="sníž. přenesená",J440,0)</f>
        <v>0</v>
      </c>
      <c r="BI440" s="232">
        <f>IF(N440="nulová",J440,0)</f>
        <v>0</v>
      </c>
      <c r="BJ440" s="18" t="s">
        <v>88</v>
      </c>
      <c r="BK440" s="232">
        <f>ROUND(I440*H440,2)</f>
        <v>0</v>
      </c>
      <c r="BL440" s="18" t="s">
        <v>291</v>
      </c>
      <c r="BM440" s="231" t="s">
        <v>4515</v>
      </c>
    </row>
    <row r="441" s="2" customFormat="1">
      <c r="A441" s="39"/>
      <c r="B441" s="40"/>
      <c r="C441" s="41"/>
      <c r="D441" s="233" t="s">
        <v>221</v>
      </c>
      <c r="E441" s="41"/>
      <c r="F441" s="234" t="s">
        <v>4516</v>
      </c>
      <c r="G441" s="41"/>
      <c r="H441" s="41"/>
      <c r="I441" s="235"/>
      <c r="J441" s="41"/>
      <c r="K441" s="41"/>
      <c r="L441" s="45"/>
      <c r="M441" s="236"/>
      <c r="N441" s="237"/>
      <c r="O441" s="92"/>
      <c r="P441" s="92"/>
      <c r="Q441" s="92"/>
      <c r="R441" s="92"/>
      <c r="S441" s="92"/>
      <c r="T441" s="93"/>
      <c r="U441" s="39"/>
      <c r="V441" s="39"/>
      <c r="W441" s="39"/>
      <c r="X441" s="39"/>
      <c r="Y441" s="39"/>
      <c r="Z441" s="39"/>
      <c r="AA441" s="39"/>
      <c r="AB441" s="39"/>
      <c r="AC441" s="39"/>
      <c r="AD441" s="39"/>
      <c r="AE441" s="39"/>
      <c r="AT441" s="18" t="s">
        <v>221</v>
      </c>
      <c r="AU441" s="18" t="s">
        <v>90</v>
      </c>
    </row>
    <row r="442" s="2" customFormat="1">
      <c r="A442" s="39"/>
      <c r="B442" s="40"/>
      <c r="C442" s="41"/>
      <c r="D442" s="250" t="s">
        <v>362</v>
      </c>
      <c r="E442" s="41"/>
      <c r="F442" s="251" t="s">
        <v>4517</v>
      </c>
      <c r="G442" s="41"/>
      <c r="H442" s="41"/>
      <c r="I442" s="235"/>
      <c r="J442" s="41"/>
      <c r="K442" s="41"/>
      <c r="L442" s="45"/>
      <c r="M442" s="236"/>
      <c r="N442" s="237"/>
      <c r="O442" s="92"/>
      <c r="P442" s="92"/>
      <c r="Q442" s="92"/>
      <c r="R442" s="92"/>
      <c r="S442" s="92"/>
      <c r="T442" s="93"/>
      <c r="U442" s="39"/>
      <c r="V442" s="39"/>
      <c r="W442" s="39"/>
      <c r="X442" s="39"/>
      <c r="Y442" s="39"/>
      <c r="Z442" s="39"/>
      <c r="AA442" s="39"/>
      <c r="AB442" s="39"/>
      <c r="AC442" s="39"/>
      <c r="AD442" s="39"/>
      <c r="AE442" s="39"/>
      <c r="AT442" s="18" t="s">
        <v>362</v>
      </c>
      <c r="AU442" s="18" t="s">
        <v>90</v>
      </c>
    </row>
    <row r="443" s="2" customFormat="1" ht="16.5" customHeight="1">
      <c r="A443" s="39"/>
      <c r="B443" s="40"/>
      <c r="C443" s="295" t="s">
        <v>1695</v>
      </c>
      <c r="D443" s="295" t="s">
        <v>539</v>
      </c>
      <c r="E443" s="296" t="s">
        <v>4518</v>
      </c>
      <c r="F443" s="297" t="s">
        <v>4519</v>
      </c>
      <c r="G443" s="298" t="s">
        <v>4051</v>
      </c>
      <c r="H443" s="299">
        <v>154</v>
      </c>
      <c r="I443" s="300"/>
      <c r="J443" s="301">
        <f>ROUND(I443*H443,2)</f>
        <v>0</v>
      </c>
      <c r="K443" s="297" t="s">
        <v>359</v>
      </c>
      <c r="L443" s="302"/>
      <c r="M443" s="303" t="s">
        <v>1</v>
      </c>
      <c r="N443" s="304" t="s">
        <v>46</v>
      </c>
      <c r="O443" s="92"/>
      <c r="P443" s="229">
        <f>O443*H443</f>
        <v>0</v>
      </c>
      <c r="Q443" s="229">
        <v>0.001</v>
      </c>
      <c r="R443" s="229">
        <f>Q443*H443</f>
        <v>0.154</v>
      </c>
      <c r="S443" s="229">
        <v>0</v>
      </c>
      <c r="T443" s="230">
        <f>S443*H443</f>
        <v>0</v>
      </c>
      <c r="U443" s="39"/>
      <c r="V443" s="39"/>
      <c r="W443" s="39"/>
      <c r="X443" s="39"/>
      <c r="Y443" s="39"/>
      <c r="Z443" s="39"/>
      <c r="AA443" s="39"/>
      <c r="AB443" s="39"/>
      <c r="AC443" s="39"/>
      <c r="AD443" s="39"/>
      <c r="AE443" s="39"/>
      <c r="AR443" s="231" t="s">
        <v>676</v>
      </c>
      <c r="AT443" s="231" t="s">
        <v>539</v>
      </c>
      <c r="AU443" s="231" t="s">
        <v>90</v>
      </c>
      <c r="AY443" s="18" t="s">
        <v>215</v>
      </c>
      <c r="BE443" s="232">
        <f>IF(N443="základní",J443,0)</f>
        <v>0</v>
      </c>
      <c r="BF443" s="232">
        <f>IF(N443="snížená",J443,0)</f>
        <v>0</v>
      </c>
      <c r="BG443" s="232">
        <f>IF(N443="zákl. přenesená",J443,0)</f>
        <v>0</v>
      </c>
      <c r="BH443" s="232">
        <f>IF(N443="sníž. přenesená",J443,0)</f>
        <v>0</v>
      </c>
      <c r="BI443" s="232">
        <f>IF(N443="nulová",J443,0)</f>
        <v>0</v>
      </c>
      <c r="BJ443" s="18" t="s">
        <v>88</v>
      </c>
      <c r="BK443" s="232">
        <f>ROUND(I443*H443,2)</f>
        <v>0</v>
      </c>
      <c r="BL443" s="18" t="s">
        <v>291</v>
      </c>
      <c r="BM443" s="231" t="s">
        <v>4520</v>
      </c>
    </row>
    <row r="444" s="2" customFormat="1">
      <c r="A444" s="39"/>
      <c r="B444" s="40"/>
      <c r="C444" s="41"/>
      <c r="D444" s="233" t="s">
        <v>221</v>
      </c>
      <c r="E444" s="41"/>
      <c r="F444" s="234" t="s">
        <v>4519</v>
      </c>
      <c r="G444" s="41"/>
      <c r="H444" s="41"/>
      <c r="I444" s="235"/>
      <c r="J444" s="41"/>
      <c r="K444" s="41"/>
      <c r="L444" s="45"/>
      <c r="M444" s="236"/>
      <c r="N444" s="237"/>
      <c r="O444" s="92"/>
      <c r="P444" s="92"/>
      <c r="Q444" s="92"/>
      <c r="R444" s="92"/>
      <c r="S444" s="92"/>
      <c r="T444" s="93"/>
      <c r="U444" s="39"/>
      <c r="V444" s="39"/>
      <c r="W444" s="39"/>
      <c r="X444" s="39"/>
      <c r="Y444" s="39"/>
      <c r="Z444" s="39"/>
      <c r="AA444" s="39"/>
      <c r="AB444" s="39"/>
      <c r="AC444" s="39"/>
      <c r="AD444" s="39"/>
      <c r="AE444" s="39"/>
      <c r="AT444" s="18" t="s">
        <v>221</v>
      </c>
      <c r="AU444" s="18" t="s">
        <v>90</v>
      </c>
    </row>
    <row r="445" s="2" customFormat="1" ht="24.15" customHeight="1">
      <c r="A445" s="39"/>
      <c r="B445" s="40"/>
      <c r="C445" s="220" t="s">
        <v>1700</v>
      </c>
      <c r="D445" s="220" t="s">
        <v>216</v>
      </c>
      <c r="E445" s="221" t="s">
        <v>4521</v>
      </c>
      <c r="F445" s="222" t="s">
        <v>4522</v>
      </c>
      <c r="G445" s="223" t="s">
        <v>583</v>
      </c>
      <c r="H445" s="224">
        <v>1.0560000000000001</v>
      </c>
      <c r="I445" s="225"/>
      <c r="J445" s="226">
        <f>ROUND(I445*H445,2)</f>
        <v>0</v>
      </c>
      <c r="K445" s="222" t="s">
        <v>359</v>
      </c>
      <c r="L445" s="45"/>
      <c r="M445" s="227" t="s">
        <v>1</v>
      </c>
      <c r="N445" s="228" t="s">
        <v>46</v>
      </c>
      <c r="O445" s="92"/>
      <c r="P445" s="229">
        <f>O445*H445</f>
        <v>0</v>
      </c>
      <c r="Q445" s="229">
        <v>0</v>
      </c>
      <c r="R445" s="229">
        <f>Q445*H445</f>
        <v>0</v>
      </c>
      <c r="S445" s="229">
        <v>0</v>
      </c>
      <c r="T445" s="230">
        <f>S445*H445</f>
        <v>0</v>
      </c>
      <c r="U445" s="39"/>
      <c r="V445" s="39"/>
      <c r="W445" s="39"/>
      <c r="X445" s="39"/>
      <c r="Y445" s="39"/>
      <c r="Z445" s="39"/>
      <c r="AA445" s="39"/>
      <c r="AB445" s="39"/>
      <c r="AC445" s="39"/>
      <c r="AD445" s="39"/>
      <c r="AE445" s="39"/>
      <c r="AR445" s="231" t="s">
        <v>291</v>
      </c>
      <c r="AT445" s="231" t="s">
        <v>216</v>
      </c>
      <c r="AU445" s="231" t="s">
        <v>90</v>
      </c>
      <c r="AY445" s="18" t="s">
        <v>215</v>
      </c>
      <c r="BE445" s="232">
        <f>IF(N445="základní",J445,0)</f>
        <v>0</v>
      </c>
      <c r="BF445" s="232">
        <f>IF(N445="snížená",J445,0)</f>
        <v>0</v>
      </c>
      <c r="BG445" s="232">
        <f>IF(N445="zákl. přenesená",J445,0)</f>
        <v>0</v>
      </c>
      <c r="BH445" s="232">
        <f>IF(N445="sníž. přenesená",J445,0)</f>
        <v>0</v>
      </c>
      <c r="BI445" s="232">
        <f>IF(N445="nulová",J445,0)</f>
        <v>0</v>
      </c>
      <c r="BJ445" s="18" t="s">
        <v>88</v>
      </c>
      <c r="BK445" s="232">
        <f>ROUND(I445*H445,2)</f>
        <v>0</v>
      </c>
      <c r="BL445" s="18" t="s">
        <v>291</v>
      </c>
      <c r="BM445" s="231" t="s">
        <v>4523</v>
      </c>
    </row>
    <row r="446" s="2" customFormat="1">
      <c r="A446" s="39"/>
      <c r="B446" s="40"/>
      <c r="C446" s="41"/>
      <c r="D446" s="233" t="s">
        <v>221</v>
      </c>
      <c r="E446" s="41"/>
      <c r="F446" s="234" t="s">
        <v>4524</v>
      </c>
      <c r="G446" s="41"/>
      <c r="H446" s="41"/>
      <c r="I446" s="235"/>
      <c r="J446" s="41"/>
      <c r="K446" s="41"/>
      <c r="L446" s="45"/>
      <c r="M446" s="236"/>
      <c r="N446" s="237"/>
      <c r="O446" s="92"/>
      <c r="P446" s="92"/>
      <c r="Q446" s="92"/>
      <c r="R446" s="92"/>
      <c r="S446" s="92"/>
      <c r="T446" s="93"/>
      <c r="U446" s="39"/>
      <c r="V446" s="39"/>
      <c r="W446" s="39"/>
      <c r="X446" s="39"/>
      <c r="Y446" s="39"/>
      <c r="Z446" s="39"/>
      <c r="AA446" s="39"/>
      <c r="AB446" s="39"/>
      <c r="AC446" s="39"/>
      <c r="AD446" s="39"/>
      <c r="AE446" s="39"/>
      <c r="AT446" s="18" t="s">
        <v>221</v>
      </c>
      <c r="AU446" s="18" t="s">
        <v>90</v>
      </c>
    </row>
    <row r="447" s="2" customFormat="1">
      <c r="A447" s="39"/>
      <c r="B447" s="40"/>
      <c r="C447" s="41"/>
      <c r="D447" s="250" t="s">
        <v>362</v>
      </c>
      <c r="E447" s="41"/>
      <c r="F447" s="251" t="s">
        <v>4525</v>
      </c>
      <c r="G447" s="41"/>
      <c r="H447" s="41"/>
      <c r="I447" s="235"/>
      <c r="J447" s="41"/>
      <c r="K447" s="41"/>
      <c r="L447" s="45"/>
      <c r="M447" s="236"/>
      <c r="N447" s="237"/>
      <c r="O447" s="92"/>
      <c r="P447" s="92"/>
      <c r="Q447" s="92"/>
      <c r="R447" s="92"/>
      <c r="S447" s="92"/>
      <c r="T447" s="93"/>
      <c r="U447" s="39"/>
      <c r="V447" s="39"/>
      <c r="W447" s="39"/>
      <c r="X447" s="39"/>
      <c r="Y447" s="39"/>
      <c r="Z447" s="39"/>
      <c r="AA447" s="39"/>
      <c r="AB447" s="39"/>
      <c r="AC447" s="39"/>
      <c r="AD447" s="39"/>
      <c r="AE447" s="39"/>
      <c r="AT447" s="18" t="s">
        <v>362</v>
      </c>
      <c r="AU447" s="18" t="s">
        <v>90</v>
      </c>
    </row>
    <row r="448" s="11" customFormat="1" ht="22.8" customHeight="1">
      <c r="A448" s="11"/>
      <c r="B448" s="206"/>
      <c r="C448" s="207"/>
      <c r="D448" s="208" t="s">
        <v>80</v>
      </c>
      <c r="E448" s="248" t="s">
        <v>4526</v>
      </c>
      <c r="F448" s="248" t="s">
        <v>4527</v>
      </c>
      <c r="G448" s="207"/>
      <c r="H448" s="207"/>
      <c r="I448" s="210"/>
      <c r="J448" s="249">
        <f>BK448</f>
        <v>0</v>
      </c>
      <c r="K448" s="207"/>
      <c r="L448" s="212"/>
      <c r="M448" s="213"/>
      <c r="N448" s="214"/>
      <c r="O448" s="214"/>
      <c r="P448" s="215">
        <f>SUM(P449:P482)</f>
        <v>0</v>
      </c>
      <c r="Q448" s="214"/>
      <c r="R448" s="215">
        <f>SUM(R449:R482)</f>
        <v>0.027279999999999999</v>
      </c>
      <c r="S448" s="214"/>
      <c r="T448" s="216">
        <f>SUM(T449:T482)</f>
        <v>0</v>
      </c>
      <c r="U448" s="11"/>
      <c r="V448" s="11"/>
      <c r="W448" s="11"/>
      <c r="X448" s="11"/>
      <c r="Y448" s="11"/>
      <c r="Z448" s="11"/>
      <c r="AA448" s="11"/>
      <c r="AB448" s="11"/>
      <c r="AC448" s="11"/>
      <c r="AD448" s="11"/>
      <c r="AE448" s="11"/>
      <c r="AR448" s="217" t="s">
        <v>90</v>
      </c>
      <c r="AT448" s="218" t="s">
        <v>80</v>
      </c>
      <c r="AU448" s="218" t="s">
        <v>88</v>
      </c>
      <c r="AY448" s="217" t="s">
        <v>215</v>
      </c>
      <c r="BK448" s="219">
        <f>SUM(BK449:BK482)</f>
        <v>0</v>
      </c>
    </row>
    <row r="449" s="2" customFormat="1" ht="24.15" customHeight="1">
      <c r="A449" s="39"/>
      <c r="B449" s="40"/>
      <c r="C449" s="220" t="s">
        <v>1706</v>
      </c>
      <c r="D449" s="220" t="s">
        <v>216</v>
      </c>
      <c r="E449" s="221" t="s">
        <v>4528</v>
      </c>
      <c r="F449" s="222" t="s">
        <v>4529</v>
      </c>
      <c r="G449" s="223" t="s">
        <v>797</v>
      </c>
      <c r="H449" s="224">
        <v>20</v>
      </c>
      <c r="I449" s="225"/>
      <c r="J449" s="226">
        <f>ROUND(I449*H449,2)</f>
        <v>0</v>
      </c>
      <c r="K449" s="222" t="s">
        <v>359</v>
      </c>
      <c r="L449" s="45"/>
      <c r="M449" s="227" t="s">
        <v>1</v>
      </c>
      <c r="N449" s="228" t="s">
        <v>46</v>
      </c>
      <c r="O449" s="92"/>
      <c r="P449" s="229">
        <f>O449*H449</f>
        <v>0</v>
      </c>
      <c r="Q449" s="229">
        <v>0</v>
      </c>
      <c r="R449" s="229">
        <f>Q449*H449</f>
        <v>0</v>
      </c>
      <c r="S449" s="229">
        <v>0</v>
      </c>
      <c r="T449" s="230">
        <f>S449*H449</f>
        <v>0</v>
      </c>
      <c r="U449" s="39"/>
      <c r="V449" s="39"/>
      <c r="W449" s="39"/>
      <c r="X449" s="39"/>
      <c r="Y449" s="39"/>
      <c r="Z449" s="39"/>
      <c r="AA449" s="39"/>
      <c r="AB449" s="39"/>
      <c r="AC449" s="39"/>
      <c r="AD449" s="39"/>
      <c r="AE449" s="39"/>
      <c r="AR449" s="231" t="s">
        <v>291</v>
      </c>
      <c r="AT449" s="231" t="s">
        <v>216</v>
      </c>
      <c r="AU449" s="231" t="s">
        <v>90</v>
      </c>
      <c r="AY449" s="18" t="s">
        <v>215</v>
      </c>
      <c r="BE449" s="232">
        <f>IF(N449="základní",J449,0)</f>
        <v>0</v>
      </c>
      <c r="BF449" s="232">
        <f>IF(N449="snížená",J449,0)</f>
        <v>0</v>
      </c>
      <c r="BG449" s="232">
        <f>IF(N449="zákl. přenesená",J449,0)</f>
        <v>0</v>
      </c>
      <c r="BH449" s="232">
        <f>IF(N449="sníž. přenesená",J449,0)</f>
        <v>0</v>
      </c>
      <c r="BI449" s="232">
        <f>IF(N449="nulová",J449,0)</f>
        <v>0</v>
      </c>
      <c r="BJ449" s="18" t="s">
        <v>88</v>
      </c>
      <c r="BK449" s="232">
        <f>ROUND(I449*H449,2)</f>
        <v>0</v>
      </c>
      <c r="BL449" s="18" t="s">
        <v>291</v>
      </c>
      <c r="BM449" s="231" t="s">
        <v>4530</v>
      </c>
    </row>
    <row r="450" s="2" customFormat="1">
      <c r="A450" s="39"/>
      <c r="B450" s="40"/>
      <c r="C450" s="41"/>
      <c r="D450" s="233" t="s">
        <v>221</v>
      </c>
      <c r="E450" s="41"/>
      <c r="F450" s="234" t="s">
        <v>4531</v>
      </c>
      <c r="G450" s="41"/>
      <c r="H450" s="41"/>
      <c r="I450" s="235"/>
      <c r="J450" s="41"/>
      <c r="K450" s="41"/>
      <c r="L450" s="45"/>
      <c r="M450" s="236"/>
      <c r="N450" s="237"/>
      <c r="O450" s="92"/>
      <c r="P450" s="92"/>
      <c r="Q450" s="92"/>
      <c r="R450" s="92"/>
      <c r="S450" s="92"/>
      <c r="T450" s="93"/>
      <c r="U450" s="39"/>
      <c r="V450" s="39"/>
      <c r="W450" s="39"/>
      <c r="X450" s="39"/>
      <c r="Y450" s="39"/>
      <c r="Z450" s="39"/>
      <c r="AA450" s="39"/>
      <c r="AB450" s="39"/>
      <c r="AC450" s="39"/>
      <c r="AD450" s="39"/>
      <c r="AE450" s="39"/>
      <c r="AT450" s="18" t="s">
        <v>221</v>
      </c>
      <c r="AU450" s="18" t="s">
        <v>90</v>
      </c>
    </row>
    <row r="451" s="2" customFormat="1">
      <c r="A451" s="39"/>
      <c r="B451" s="40"/>
      <c r="C451" s="41"/>
      <c r="D451" s="250" t="s">
        <v>362</v>
      </c>
      <c r="E451" s="41"/>
      <c r="F451" s="251" t="s">
        <v>4532</v>
      </c>
      <c r="G451" s="41"/>
      <c r="H451" s="41"/>
      <c r="I451" s="235"/>
      <c r="J451" s="41"/>
      <c r="K451" s="41"/>
      <c r="L451" s="45"/>
      <c r="M451" s="236"/>
      <c r="N451" s="237"/>
      <c r="O451" s="92"/>
      <c r="P451" s="92"/>
      <c r="Q451" s="92"/>
      <c r="R451" s="92"/>
      <c r="S451" s="92"/>
      <c r="T451" s="93"/>
      <c r="U451" s="39"/>
      <c r="V451" s="39"/>
      <c r="W451" s="39"/>
      <c r="X451" s="39"/>
      <c r="Y451" s="39"/>
      <c r="Z451" s="39"/>
      <c r="AA451" s="39"/>
      <c r="AB451" s="39"/>
      <c r="AC451" s="39"/>
      <c r="AD451" s="39"/>
      <c r="AE451" s="39"/>
      <c r="AT451" s="18" t="s">
        <v>362</v>
      </c>
      <c r="AU451" s="18" t="s">
        <v>90</v>
      </c>
    </row>
    <row r="452" s="2" customFormat="1" ht="16.5" customHeight="1">
      <c r="A452" s="39"/>
      <c r="B452" s="40"/>
      <c r="C452" s="295" t="s">
        <v>1715</v>
      </c>
      <c r="D452" s="295" t="s">
        <v>539</v>
      </c>
      <c r="E452" s="296" t="s">
        <v>4533</v>
      </c>
      <c r="F452" s="297" t="s">
        <v>4534</v>
      </c>
      <c r="G452" s="298" t="s">
        <v>797</v>
      </c>
      <c r="H452" s="299">
        <v>20</v>
      </c>
      <c r="I452" s="300"/>
      <c r="J452" s="301">
        <f>ROUND(I452*H452,2)</f>
        <v>0</v>
      </c>
      <c r="K452" s="297" t="s">
        <v>359</v>
      </c>
      <c r="L452" s="302"/>
      <c r="M452" s="303" t="s">
        <v>1</v>
      </c>
      <c r="N452" s="304" t="s">
        <v>46</v>
      </c>
      <c r="O452" s="92"/>
      <c r="P452" s="229">
        <f>O452*H452</f>
        <v>0</v>
      </c>
      <c r="Q452" s="229">
        <v>0.00054000000000000001</v>
      </c>
      <c r="R452" s="229">
        <f>Q452*H452</f>
        <v>0.010800000000000001</v>
      </c>
      <c r="S452" s="229">
        <v>0</v>
      </c>
      <c r="T452" s="230">
        <f>S452*H452</f>
        <v>0</v>
      </c>
      <c r="U452" s="39"/>
      <c r="V452" s="39"/>
      <c r="W452" s="39"/>
      <c r="X452" s="39"/>
      <c r="Y452" s="39"/>
      <c r="Z452" s="39"/>
      <c r="AA452" s="39"/>
      <c r="AB452" s="39"/>
      <c r="AC452" s="39"/>
      <c r="AD452" s="39"/>
      <c r="AE452" s="39"/>
      <c r="AR452" s="231" t="s">
        <v>676</v>
      </c>
      <c r="AT452" s="231" t="s">
        <v>539</v>
      </c>
      <c r="AU452" s="231" t="s">
        <v>90</v>
      </c>
      <c r="AY452" s="18" t="s">
        <v>215</v>
      </c>
      <c r="BE452" s="232">
        <f>IF(N452="základní",J452,0)</f>
        <v>0</v>
      </c>
      <c r="BF452" s="232">
        <f>IF(N452="snížená",J452,0)</f>
        <v>0</v>
      </c>
      <c r="BG452" s="232">
        <f>IF(N452="zákl. přenesená",J452,0)</f>
        <v>0</v>
      </c>
      <c r="BH452" s="232">
        <f>IF(N452="sníž. přenesená",J452,0)</f>
        <v>0</v>
      </c>
      <c r="BI452" s="232">
        <f>IF(N452="nulová",J452,0)</f>
        <v>0</v>
      </c>
      <c r="BJ452" s="18" t="s">
        <v>88</v>
      </c>
      <c r="BK452" s="232">
        <f>ROUND(I452*H452,2)</f>
        <v>0</v>
      </c>
      <c r="BL452" s="18" t="s">
        <v>291</v>
      </c>
      <c r="BM452" s="231" t="s">
        <v>4535</v>
      </c>
    </row>
    <row r="453" s="2" customFormat="1">
      <c r="A453" s="39"/>
      <c r="B453" s="40"/>
      <c r="C453" s="41"/>
      <c r="D453" s="233" t="s">
        <v>221</v>
      </c>
      <c r="E453" s="41"/>
      <c r="F453" s="234" t="s">
        <v>4534</v>
      </c>
      <c r="G453" s="41"/>
      <c r="H453" s="41"/>
      <c r="I453" s="235"/>
      <c r="J453" s="41"/>
      <c r="K453" s="41"/>
      <c r="L453" s="45"/>
      <c r="M453" s="236"/>
      <c r="N453" s="237"/>
      <c r="O453" s="92"/>
      <c r="P453" s="92"/>
      <c r="Q453" s="92"/>
      <c r="R453" s="92"/>
      <c r="S453" s="92"/>
      <c r="T453" s="93"/>
      <c r="U453" s="39"/>
      <c r="V453" s="39"/>
      <c r="W453" s="39"/>
      <c r="X453" s="39"/>
      <c r="Y453" s="39"/>
      <c r="Z453" s="39"/>
      <c r="AA453" s="39"/>
      <c r="AB453" s="39"/>
      <c r="AC453" s="39"/>
      <c r="AD453" s="39"/>
      <c r="AE453" s="39"/>
      <c r="AT453" s="18" t="s">
        <v>221</v>
      </c>
      <c r="AU453" s="18" t="s">
        <v>90</v>
      </c>
    </row>
    <row r="454" s="2" customFormat="1" ht="24.15" customHeight="1">
      <c r="A454" s="39"/>
      <c r="B454" s="40"/>
      <c r="C454" s="220" t="s">
        <v>1721</v>
      </c>
      <c r="D454" s="220" t="s">
        <v>216</v>
      </c>
      <c r="E454" s="221" t="s">
        <v>4536</v>
      </c>
      <c r="F454" s="222" t="s">
        <v>4537</v>
      </c>
      <c r="G454" s="223" t="s">
        <v>797</v>
      </c>
      <c r="H454" s="224">
        <v>30</v>
      </c>
      <c r="I454" s="225"/>
      <c r="J454" s="226">
        <f>ROUND(I454*H454,2)</f>
        <v>0</v>
      </c>
      <c r="K454" s="222" t="s">
        <v>359</v>
      </c>
      <c r="L454" s="45"/>
      <c r="M454" s="227" t="s">
        <v>1</v>
      </c>
      <c r="N454" s="228" t="s">
        <v>46</v>
      </c>
      <c r="O454" s="92"/>
      <c r="P454" s="229">
        <f>O454*H454</f>
        <v>0</v>
      </c>
      <c r="Q454" s="229">
        <v>0</v>
      </c>
      <c r="R454" s="229">
        <f>Q454*H454</f>
        <v>0</v>
      </c>
      <c r="S454" s="229">
        <v>0</v>
      </c>
      <c r="T454" s="230">
        <f>S454*H454</f>
        <v>0</v>
      </c>
      <c r="U454" s="39"/>
      <c r="V454" s="39"/>
      <c r="W454" s="39"/>
      <c r="X454" s="39"/>
      <c r="Y454" s="39"/>
      <c r="Z454" s="39"/>
      <c r="AA454" s="39"/>
      <c r="AB454" s="39"/>
      <c r="AC454" s="39"/>
      <c r="AD454" s="39"/>
      <c r="AE454" s="39"/>
      <c r="AR454" s="231" t="s">
        <v>291</v>
      </c>
      <c r="AT454" s="231" t="s">
        <v>216</v>
      </c>
      <c r="AU454" s="231" t="s">
        <v>90</v>
      </c>
      <c r="AY454" s="18" t="s">
        <v>215</v>
      </c>
      <c r="BE454" s="232">
        <f>IF(N454="základní",J454,0)</f>
        <v>0</v>
      </c>
      <c r="BF454" s="232">
        <f>IF(N454="snížená",J454,0)</f>
        <v>0</v>
      </c>
      <c r="BG454" s="232">
        <f>IF(N454="zákl. přenesená",J454,0)</f>
        <v>0</v>
      </c>
      <c r="BH454" s="232">
        <f>IF(N454="sníž. přenesená",J454,0)</f>
        <v>0</v>
      </c>
      <c r="BI454" s="232">
        <f>IF(N454="nulová",J454,0)</f>
        <v>0</v>
      </c>
      <c r="BJ454" s="18" t="s">
        <v>88</v>
      </c>
      <c r="BK454" s="232">
        <f>ROUND(I454*H454,2)</f>
        <v>0</v>
      </c>
      <c r="BL454" s="18" t="s">
        <v>291</v>
      </c>
      <c r="BM454" s="231" t="s">
        <v>4538</v>
      </c>
    </row>
    <row r="455" s="2" customFormat="1">
      <c r="A455" s="39"/>
      <c r="B455" s="40"/>
      <c r="C455" s="41"/>
      <c r="D455" s="233" t="s">
        <v>221</v>
      </c>
      <c r="E455" s="41"/>
      <c r="F455" s="234" t="s">
        <v>4539</v>
      </c>
      <c r="G455" s="41"/>
      <c r="H455" s="41"/>
      <c r="I455" s="235"/>
      <c r="J455" s="41"/>
      <c r="K455" s="41"/>
      <c r="L455" s="45"/>
      <c r="M455" s="236"/>
      <c r="N455" s="237"/>
      <c r="O455" s="92"/>
      <c r="P455" s="92"/>
      <c r="Q455" s="92"/>
      <c r="R455" s="92"/>
      <c r="S455" s="92"/>
      <c r="T455" s="93"/>
      <c r="U455" s="39"/>
      <c r="V455" s="39"/>
      <c r="W455" s="39"/>
      <c r="X455" s="39"/>
      <c r="Y455" s="39"/>
      <c r="Z455" s="39"/>
      <c r="AA455" s="39"/>
      <c r="AB455" s="39"/>
      <c r="AC455" s="39"/>
      <c r="AD455" s="39"/>
      <c r="AE455" s="39"/>
      <c r="AT455" s="18" t="s">
        <v>221</v>
      </c>
      <c r="AU455" s="18" t="s">
        <v>90</v>
      </c>
    </row>
    <row r="456" s="2" customFormat="1">
      <c r="A456" s="39"/>
      <c r="B456" s="40"/>
      <c r="C456" s="41"/>
      <c r="D456" s="250" t="s">
        <v>362</v>
      </c>
      <c r="E456" s="41"/>
      <c r="F456" s="251" t="s">
        <v>4540</v>
      </c>
      <c r="G456" s="41"/>
      <c r="H456" s="41"/>
      <c r="I456" s="235"/>
      <c r="J456" s="41"/>
      <c r="K456" s="41"/>
      <c r="L456" s="45"/>
      <c r="M456" s="236"/>
      <c r="N456" s="237"/>
      <c r="O456" s="92"/>
      <c r="P456" s="92"/>
      <c r="Q456" s="92"/>
      <c r="R456" s="92"/>
      <c r="S456" s="92"/>
      <c r="T456" s="93"/>
      <c r="U456" s="39"/>
      <c r="V456" s="39"/>
      <c r="W456" s="39"/>
      <c r="X456" s="39"/>
      <c r="Y456" s="39"/>
      <c r="Z456" s="39"/>
      <c r="AA456" s="39"/>
      <c r="AB456" s="39"/>
      <c r="AC456" s="39"/>
      <c r="AD456" s="39"/>
      <c r="AE456" s="39"/>
      <c r="AT456" s="18" t="s">
        <v>362</v>
      </c>
      <c r="AU456" s="18" t="s">
        <v>90</v>
      </c>
    </row>
    <row r="457" s="2" customFormat="1" ht="24.15" customHeight="1">
      <c r="A457" s="39"/>
      <c r="B457" s="40"/>
      <c r="C457" s="295" t="s">
        <v>1729</v>
      </c>
      <c r="D457" s="295" t="s">
        <v>539</v>
      </c>
      <c r="E457" s="296" t="s">
        <v>4541</v>
      </c>
      <c r="F457" s="297" t="s">
        <v>4542</v>
      </c>
      <c r="G457" s="298" t="s">
        <v>797</v>
      </c>
      <c r="H457" s="299">
        <v>30</v>
      </c>
      <c r="I457" s="300"/>
      <c r="J457" s="301">
        <f>ROUND(I457*H457,2)</f>
        <v>0</v>
      </c>
      <c r="K457" s="297" t="s">
        <v>359</v>
      </c>
      <c r="L457" s="302"/>
      <c r="M457" s="303" t="s">
        <v>1</v>
      </c>
      <c r="N457" s="304" t="s">
        <v>46</v>
      </c>
      <c r="O457" s="92"/>
      <c r="P457" s="229">
        <f>O457*H457</f>
        <v>0</v>
      </c>
      <c r="Q457" s="229">
        <v>0.00012</v>
      </c>
      <c r="R457" s="229">
        <f>Q457*H457</f>
        <v>0.0035999999999999999</v>
      </c>
      <c r="S457" s="229">
        <v>0</v>
      </c>
      <c r="T457" s="230">
        <f>S457*H457</f>
        <v>0</v>
      </c>
      <c r="U457" s="39"/>
      <c r="V457" s="39"/>
      <c r="W457" s="39"/>
      <c r="X457" s="39"/>
      <c r="Y457" s="39"/>
      <c r="Z457" s="39"/>
      <c r="AA457" s="39"/>
      <c r="AB457" s="39"/>
      <c r="AC457" s="39"/>
      <c r="AD457" s="39"/>
      <c r="AE457" s="39"/>
      <c r="AR457" s="231" t="s">
        <v>676</v>
      </c>
      <c r="AT457" s="231" t="s">
        <v>539</v>
      </c>
      <c r="AU457" s="231" t="s">
        <v>90</v>
      </c>
      <c r="AY457" s="18" t="s">
        <v>215</v>
      </c>
      <c r="BE457" s="232">
        <f>IF(N457="základní",J457,0)</f>
        <v>0</v>
      </c>
      <c r="BF457" s="232">
        <f>IF(N457="snížená",J457,0)</f>
        <v>0</v>
      </c>
      <c r="BG457" s="232">
        <f>IF(N457="zákl. přenesená",J457,0)</f>
        <v>0</v>
      </c>
      <c r="BH457" s="232">
        <f>IF(N457="sníž. přenesená",J457,0)</f>
        <v>0</v>
      </c>
      <c r="BI457" s="232">
        <f>IF(N457="nulová",J457,0)</f>
        <v>0</v>
      </c>
      <c r="BJ457" s="18" t="s">
        <v>88</v>
      </c>
      <c r="BK457" s="232">
        <f>ROUND(I457*H457,2)</f>
        <v>0</v>
      </c>
      <c r="BL457" s="18" t="s">
        <v>291</v>
      </c>
      <c r="BM457" s="231" t="s">
        <v>4543</v>
      </c>
    </row>
    <row r="458" s="2" customFormat="1">
      <c r="A458" s="39"/>
      <c r="B458" s="40"/>
      <c r="C458" s="41"/>
      <c r="D458" s="233" t="s">
        <v>221</v>
      </c>
      <c r="E458" s="41"/>
      <c r="F458" s="234" t="s">
        <v>4542</v>
      </c>
      <c r="G458" s="41"/>
      <c r="H458" s="41"/>
      <c r="I458" s="235"/>
      <c r="J458" s="41"/>
      <c r="K458" s="41"/>
      <c r="L458" s="45"/>
      <c r="M458" s="236"/>
      <c r="N458" s="237"/>
      <c r="O458" s="92"/>
      <c r="P458" s="92"/>
      <c r="Q458" s="92"/>
      <c r="R458" s="92"/>
      <c r="S458" s="92"/>
      <c r="T458" s="93"/>
      <c r="U458" s="39"/>
      <c r="V458" s="39"/>
      <c r="W458" s="39"/>
      <c r="X458" s="39"/>
      <c r="Y458" s="39"/>
      <c r="Z458" s="39"/>
      <c r="AA458" s="39"/>
      <c r="AB458" s="39"/>
      <c r="AC458" s="39"/>
      <c r="AD458" s="39"/>
      <c r="AE458" s="39"/>
      <c r="AT458" s="18" t="s">
        <v>221</v>
      </c>
      <c r="AU458" s="18" t="s">
        <v>90</v>
      </c>
    </row>
    <row r="459" s="2" customFormat="1" ht="24.15" customHeight="1">
      <c r="A459" s="39"/>
      <c r="B459" s="40"/>
      <c r="C459" s="220" t="s">
        <v>1735</v>
      </c>
      <c r="D459" s="220" t="s">
        <v>216</v>
      </c>
      <c r="E459" s="221" t="s">
        <v>4544</v>
      </c>
      <c r="F459" s="222" t="s">
        <v>4545</v>
      </c>
      <c r="G459" s="223" t="s">
        <v>797</v>
      </c>
      <c r="H459" s="224">
        <v>52</v>
      </c>
      <c r="I459" s="225"/>
      <c r="J459" s="226">
        <f>ROUND(I459*H459,2)</f>
        <v>0</v>
      </c>
      <c r="K459" s="222" t="s">
        <v>359</v>
      </c>
      <c r="L459" s="45"/>
      <c r="M459" s="227" t="s">
        <v>1</v>
      </c>
      <c r="N459" s="228" t="s">
        <v>46</v>
      </c>
      <c r="O459" s="92"/>
      <c r="P459" s="229">
        <f>O459*H459</f>
        <v>0</v>
      </c>
      <c r="Q459" s="229">
        <v>0</v>
      </c>
      <c r="R459" s="229">
        <f>Q459*H459</f>
        <v>0</v>
      </c>
      <c r="S459" s="229">
        <v>0</v>
      </c>
      <c r="T459" s="230">
        <f>S459*H459</f>
        <v>0</v>
      </c>
      <c r="U459" s="39"/>
      <c r="V459" s="39"/>
      <c r="W459" s="39"/>
      <c r="X459" s="39"/>
      <c r="Y459" s="39"/>
      <c r="Z459" s="39"/>
      <c r="AA459" s="39"/>
      <c r="AB459" s="39"/>
      <c r="AC459" s="39"/>
      <c r="AD459" s="39"/>
      <c r="AE459" s="39"/>
      <c r="AR459" s="231" t="s">
        <v>291</v>
      </c>
      <c r="AT459" s="231" t="s">
        <v>216</v>
      </c>
      <c r="AU459" s="231" t="s">
        <v>90</v>
      </c>
      <c r="AY459" s="18" t="s">
        <v>215</v>
      </c>
      <c r="BE459" s="232">
        <f>IF(N459="základní",J459,0)</f>
        <v>0</v>
      </c>
      <c r="BF459" s="232">
        <f>IF(N459="snížená",J459,0)</f>
        <v>0</v>
      </c>
      <c r="BG459" s="232">
        <f>IF(N459="zákl. přenesená",J459,0)</f>
        <v>0</v>
      </c>
      <c r="BH459" s="232">
        <f>IF(N459="sníž. přenesená",J459,0)</f>
        <v>0</v>
      </c>
      <c r="BI459" s="232">
        <f>IF(N459="nulová",J459,0)</f>
        <v>0</v>
      </c>
      <c r="BJ459" s="18" t="s">
        <v>88</v>
      </c>
      <c r="BK459" s="232">
        <f>ROUND(I459*H459,2)</f>
        <v>0</v>
      </c>
      <c r="BL459" s="18" t="s">
        <v>291</v>
      </c>
      <c r="BM459" s="231" t="s">
        <v>4546</v>
      </c>
    </row>
    <row r="460" s="2" customFormat="1">
      <c r="A460" s="39"/>
      <c r="B460" s="40"/>
      <c r="C460" s="41"/>
      <c r="D460" s="233" t="s">
        <v>221</v>
      </c>
      <c r="E460" s="41"/>
      <c r="F460" s="234" t="s">
        <v>4547</v>
      </c>
      <c r="G460" s="41"/>
      <c r="H460" s="41"/>
      <c r="I460" s="235"/>
      <c r="J460" s="41"/>
      <c r="K460" s="41"/>
      <c r="L460" s="45"/>
      <c r="M460" s="236"/>
      <c r="N460" s="237"/>
      <c r="O460" s="92"/>
      <c r="P460" s="92"/>
      <c r="Q460" s="92"/>
      <c r="R460" s="92"/>
      <c r="S460" s="92"/>
      <c r="T460" s="93"/>
      <c r="U460" s="39"/>
      <c r="V460" s="39"/>
      <c r="W460" s="39"/>
      <c r="X460" s="39"/>
      <c r="Y460" s="39"/>
      <c r="Z460" s="39"/>
      <c r="AA460" s="39"/>
      <c r="AB460" s="39"/>
      <c r="AC460" s="39"/>
      <c r="AD460" s="39"/>
      <c r="AE460" s="39"/>
      <c r="AT460" s="18" t="s">
        <v>221</v>
      </c>
      <c r="AU460" s="18" t="s">
        <v>90</v>
      </c>
    </row>
    <row r="461" s="2" customFormat="1">
      <c r="A461" s="39"/>
      <c r="B461" s="40"/>
      <c r="C461" s="41"/>
      <c r="D461" s="250" t="s">
        <v>362</v>
      </c>
      <c r="E461" s="41"/>
      <c r="F461" s="251" t="s">
        <v>4548</v>
      </c>
      <c r="G461" s="41"/>
      <c r="H461" s="41"/>
      <c r="I461" s="235"/>
      <c r="J461" s="41"/>
      <c r="K461" s="41"/>
      <c r="L461" s="45"/>
      <c r="M461" s="236"/>
      <c r="N461" s="237"/>
      <c r="O461" s="92"/>
      <c r="P461" s="92"/>
      <c r="Q461" s="92"/>
      <c r="R461" s="92"/>
      <c r="S461" s="92"/>
      <c r="T461" s="93"/>
      <c r="U461" s="39"/>
      <c r="V461" s="39"/>
      <c r="W461" s="39"/>
      <c r="X461" s="39"/>
      <c r="Y461" s="39"/>
      <c r="Z461" s="39"/>
      <c r="AA461" s="39"/>
      <c r="AB461" s="39"/>
      <c r="AC461" s="39"/>
      <c r="AD461" s="39"/>
      <c r="AE461" s="39"/>
      <c r="AT461" s="18" t="s">
        <v>362</v>
      </c>
      <c r="AU461" s="18" t="s">
        <v>90</v>
      </c>
    </row>
    <row r="462" s="2" customFormat="1" ht="24.15" customHeight="1">
      <c r="A462" s="39"/>
      <c r="B462" s="40"/>
      <c r="C462" s="295" t="s">
        <v>1738</v>
      </c>
      <c r="D462" s="295" t="s">
        <v>539</v>
      </c>
      <c r="E462" s="296" t="s">
        <v>4549</v>
      </c>
      <c r="F462" s="297" t="s">
        <v>4550</v>
      </c>
      <c r="G462" s="298" t="s">
        <v>797</v>
      </c>
      <c r="H462" s="299">
        <v>52</v>
      </c>
      <c r="I462" s="300"/>
      <c r="J462" s="301">
        <f>ROUND(I462*H462,2)</f>
        <v>0</v>
      </c>
      <c r="K462" s="297" t="s">
        <v>359</v>
      </c>
      <c r="L462" s="302"/>
      <c r="M462" s="303" t="s">
        <v>1</v>
      </c>
      <c r="N462" s="304" t="s">
        <v>46</v>
      </c>
      <c r="O462" s="92"/>
      <c r="P462" s="229">
        <f>O462*H462</f>
        <v>0</v>
      </c>
      <c r="Q462" s="229">
        <v>0.00013999999999999999</v>
      </c>
      <c r="R462" s="229">
        <f>Q462*H462</f>
        <v>0.0072799999999999991</v>
      </c>
      <c r="S462" s="229">
        <v>0</v>
      </c>
      <c r="T462" s="230">
        <f>S462*H462</f>
        <v>0</v>
      </c>
      <c r="U462" s="39"/>
      <c r="V462" s="39"/>
      <c r="W462" s="39"/>
      <c r="X462" s="39"/>
      <c r="Y462" s="39"/>
      <c r="Z462" s="39"/>
      <c r="AA462" s="39"/>
      <c r="AB462" s="39"/>
      <c r="AC462" s="39"/>
      <c r="AD462" s="39"/>
      <c r="AE462" s="39"/>
      <c r="AR462" s="231" t="s">
        <v>676</v>
      </c>
      <c r="AT462" s="231" t="s">
        <v>539</v>
      </c>
      <c r="AU462" s="231" t="s">
        <v>90</v>
      </c>
      <c r="AY462" s="18" t="s">
        <v>215</v>
      </c>
      <c r="BE462" s="232">
        <f>IF(N462="základní",J462,0)</f>
        <v>0</v>
      </c>
      <c r="BF462" s="232">
        <f>IF(N462="snížená",J462,0)</f>
        <v>0</v>
      </c>
      <c r="BG462" s="232">
        <f>IF(N462="zákl. přenesená",J462,0)</f>
        <v>0</v>
      </c>
      <c r="BH462" s="232">
        <f>IF(N462="sníž. přenesená",J462,0)</f>
        <v>0</v>
      </c>
      <c r="BI462" s="232">
        <f>IF(N462="nulová",J462,0)</f>
        <v>0</v>
      </c>
      <c r="BJ462" s="18" t="s">
        <v>88</v>
      </c>
      <c r="BK462" s="232">
        <f>ROUND(I462*H462,2)</f>
        <v>0</v>
      </c>
      <c r="BL462" s="18" t="s">
        <v>291</v>
      </c>
      <c r="BM462" s="231" t="s">
        <v>4551</v>
      </c>
    </row>
    <row r="463" s="2" customFormat="1">
      <c r="A463" s="39"/>
      <c r="B463" s="40"/>
      <c r="C463" s="41"/>
      <c r="D463" s="233" t="s">
        <v>221</v>
      </c>
      <c r="E463" s="41"/>
      <c r="F463" s="234" t="s">
        <v>4550</v>
      </c>
      <c r="G463" s="41"/>
      <c r="H463" s="41"/>
      <c r="I463" s="235"/>
      <c r="J463" s="41"/>
      <c r="K463" s="41"/>
      <c r="L463" s="45"/>
      <c r="M463" s="236"/>
      <c r="N463" s="237"/>
      <c r="O463" s="92"/>
      <c r="P463" s="92"/>
      <c r="Q463" s="92"/>
      <c r="R463" s="92"/>
      <c r="S463" s="92"/>
      <c r="T463" s="93"/>
      <c r="U463" s="39"/>
      <c r="V463" s="39"/>
      <c r="W463" s="39"/>
      <c r="X463" s="39"/>
      <c r="Y463" s="39"/>
      <c r="Z463" s="39"/>
      <c r="AA463" s="39"/>
      <c r="AB463" s="39"/>
      <c r="AC463" s="39"/>
      <c r="AD463" s="39"/>
      <c r="AE463" s="39"/>
      <c r="AT463" s="18" t="s">
        <v>221</v>
      </c>
      <c r="AU463" s="18" t="s">
        <v>90</v>
      </c>
    </row>
    <row r="464" s="14" customFormat="1">
      <c r="A464" s="14"/>
      <c r="B464" s="262"/>
      <c r="C464" s="263"/>
      <c r="D464" s="233" t="s">
        <v>364</v>
      </c>
      <c r="E464" s="264" t="s">
        <v>1</v>
      </c>
      <c r="F464" s="265" t="s">
        <v>4552</v>
      </c>
      <c r="G464" s="263"/>
      <c r="H464" s="266">
        <v>52</v>
      </c>
      <c r="I464" s="267"/>
      <c r="J464" s="263"/>
      <c r="K464" s="263"/>
      <c r="L464" s="268"/>
      <c r="M464" s="269"/>
      <c r="N464" s="270"/>
      <c r="O464" s="270"/>
      <c r="P464" s="270"/>
      <c r="Q464" s="270"/>
      <c r="R464" s="270"/>
      <c r="S464" s="270"/>
      <c r="T464" s="271"/>
      <c r="U464" s="14"/>
      <c r="V464" s="14"/>
      <c r="W464" s="14"/>
      <c r="X464" s="14"/>
      <c r="Y464" s="14"/>
      <c r="Z464" s="14"/>
      <c r="AA464" s="14"/>
      <c r="AB464" s="14"/>
      <c r="AC464" s="14"/>
      <c r="AD464" s="14"/>
      <c r="AE464" s="14"/>
      <c r="AT464" s="272" t="s">
        <v>364</v>
      </c>
      <c r="AU464" s="272" t="s">
        <v>90</v>
      </c>
      <c r="AV464" s="14" t="s">
        <v>90</v>
      </c>
      <c r="AW464" s="14" t="s">
        <v>36</v>
      </c>
      <c r="AX464" s="14" t="s">
        <v>88</v>
      </c>
      <c r="AY464" s="272" t="s">
        <v>215</v>
      </c>
    </row>
    <row r="465" s="2" customFormat="1" ht="24.15" customHeight="1">
      <c r="A465" s="39"/>
      <c r="B465" s="40"/>
      <c r="C465" s="220" t="s">
        <v>1740</v>
      </c>
      <c r="D465" s="220" t="s">
        <v>216</v>
      </c>
      <c r="E465" s="221" t="s">
        <v>4553</v>
      </c>
      <c r="F465" s="222" t="s">
        <v>4554</v>
      </c>
      <c r="G465" s="223" t="s">
        <v>797</v>
      </c>
      <c r="H465" s="224">
        <v>80</v>
      </c>
      <c r="I465" s="225"/>
      <c r="J465" s="226">
        <f>ROUND(I465*H465,2)</f>
        <v>0</v>
      </c>
      <c r="K465" s="222" t="s">
        <v>359</v>
      </c>
      <c r="L465" s="45"/>
      <c r="M465" s="227" t="s">
        <v>1</v>
      </c>
      <c r="N465" s="228" t="s">
        <v>46</v>
      </c>
      <c r="O465" s="92"/>
      <c r="P465" s="229">
        <f>O465*H465</f>
        <v>0</v>
      </c>
      <c r="Q465" s="229">
        <v>0</v>
      </c>
      <c r="R465" s="229">
        <f>Q465*H465</f>
        <v>0</v>
      </c>
      <c r="S465" s="229">
        <v>0</v>
      </c>
      <c r="T465" s="230">
        <f>S465*H465</f>
        <v>0</v>
      </c>
      <c r="U465" s="39"/>
      <c r="V465" s="39"/>
      <c r="W465" s="39"/>
      <c r="X465" s="39"/>
      <c r="Y465" s="39"/>
      <c r="Z465" s="39"/>
      <c r="AA465" s="39"/>
      <c r="AB465" s="39"/>
      <c r="AC465" s="39"/>
      <c r="AD465" s="39"/>
      <c r="AE465" s="39"/>
      <c r="AR465" s="231" t="s">
        <v>291</v>
      </c>
      <c r="AT465" s="231" t="s">
        <v>216</v>
      </c>
      <c r="AU465" s="231" t="s">
        <v>90</v>
      </c>
      <c r="AY465" s="18" t="s">
        <v>215</v>
      </c>
      <c r="BE465" s="232">
        <f>IF(N465="základní",J465,0)</f>
        <v>0</v>
      </c>
      <c r="BF465" s="232">
        <f>IF(N465="snížená",J465,0)</f>
        <v>0</v>
      </c>
      <c r="BG465" s="232">
        <f>IF(N465="zákl. přenesená",J465,0)</f>
        <v>0</v>
      </c>
      <c r="BH465" s="232">
        <f>IF(N465="sníž. přenesená",J465,0)</f>
        <v>0</v>
      </c>
      <c r="BI465" s="232">
        <f>IF(N465="nulová",J465,0)</f>
        <v>0</v>
      </c>
      <c r="BJ465" s="18" t="s">
        <v>88</v>
      </c>
      <c r="BK465" s="232">
        <f>ROUND(I465*H465,2)</f>
        <v>0</v>
      </c>
      <c r="BL465" s="18" t="s">
        <v>291</v>
      </c>
      <c r="BM465" s="231" t="s">
        <v>4555</v>
      </c>
    </row>
    <row r="466" s="2" customFormat="1">
      <c r="A466" s="39"/>
      <c r="B466" s="40"/>
      <c r="C466" s="41"/>
      <c r="D466" s="233" t="s">
        <v>221</v>
      </c>
      <c r="E466" s="41"/>
      <c r="F466" s="234" t="s">
        <v>4556</v>
      </c>
      <c r="G466" s="41"/>
      <c r="H466" s="41"/>
      <c r="I466" s="235"/>
      <c r="J466" s="41"/>
      <c r="K466" s="41"/>
      <c r="L466" s="45"/>
      <c r="M466" s="236"/>
      <c r="N466" s="237"/>
      <c r="O466" s="92"/>
      <c r="P466" s="92"/>
      <c r="Q466" s="92"/>
      <c r="R466" s="92"/>
      <c r="S466" s="92"/>
      <c r="T466" s="93"/>
      <c r="U466" s="39"/>
      <c r="V466" s="39"/>
      <c r="W466" s="39"/>
      <c r="X466" s="39"/>
      <c r="Y466" s="39"/>
      <c r="Z466" s="39"/>
      <c r="AA466" s="39"/>
      <c r="AB466" s="39"/>
      <c r="AC466" s="39"/>
      <c r="AD466" s="39"/>
      <c r="AE466" s="39"/>
      <c r="AT466" s="18" t="s">
        <v>221</v>
      </c>
      <c r="AU466" s="18" t="s">
        <v>90</v>
      </c>
    </row>
    <row r="467" s="2" customFormat="1">
      <c r="A467" s="39"/>
      <c r="B467" s="40"/>
      <c r="C467" s="41"/>
      <c r="D467" s="250" t="s">
        <v>362</v>
      </c>
      <c r="E467" s="41"/>
      <c r="F467" s="251" t="s">
        <v>4557</v>
      </c>
      <c r="G467" s="41"/>
      <c r="H467" s="41"/>
      <c r="I467" s="235"/>
      <c r="J467" s="41"/>
      <c r="K467" s="41"/>
      <c r="L467" s="45"/>
      <c r="M467" s="236"/>
      <c r="N467" s="237"/>
      <c r="O467" s="92"/>
      <c r="P467" s="92"/>
      <c r="Q467" s="92"/>
      <c r="R467" s="92"/>
      <c r="S467" s="92"/>
      <c r="T467" s="93"/>
      <c r="U467" s="39"/>
      <c r="V467" s="39"/>
      <c r="W467" s="39"/>
      <c r="X467" s="39"/>
      <c r="Y467" s="39"/>
      <c r="Z467" s="39"/>
      <c r="AA467" s="39"/>
      <c r="AB467" s="39"/>
      <c r="AC467" s="39"/>
      <c r="AD467" s="39"/>
      <c r="AE467" s="39"/>
      <c r="AT467" s="18" t="s">
        <v>362</v>
      </c>
      <c r="AU467" s="18" t="s">
        <v>90</v>
      </c>
    </row>
    <row r="468" s="2" customFormat="1" ht="37.8" customHeight="1">
      <c r="A468" s="39"/>
      <c r="B468" s="40"/>
      <c r="C468" s="295" t="s">
        <v>1756</v>
      </c>
      <c r="D468" s="295" t="s">
        <v>539</v>
      </c>
      <c r="E468" s="296" t="s">
        <v>4558</v>
      </c>
      <c r="F468" s="297" t="s">
        <v>4559</v>
      </c>
      <c r="G468" s="298" t="s">
        <v>797</v>
      </c>
      <c r="H468" s="299">
        <v>80</v>
      </c>
      <c r="I468" s="300"/>
      <c r="J468" s="301">
        <f>ROUND(I468*H468,2)</f>
        <v>0</v>
      </c>
      <c r="K468" s="297" t="s">
        <v>359</v>
      </c>
      <c r="L468" s="302"/>
      <c r="M468" s="303" t="s">
        <v>1</v>
      </c>
      <c r="N468" s="304" t="s">
        <v>46</v>
      </c>
      <c r="O468" s="92"/>
      <c r="P468" s="229">
        <f>O468*H468</f>
        <v>0</v>
      </c>
      <c r="Q468" s="229">
        <v>6.9999999999999994E-05</v>
      </c>
      <c r="R468" s="229">
        <f>Q468*H468</f>
        <v>0.0055999999999999991</v>
      </c>
      <c r="S468" s="229">
        <v>0</v>
      </c>
      <c r="T468" s="230">
        <f>S468*H468</f>
        <v>0</v>
      </c>
      <c r="U468" s="39"/>
      <c r="V468" s="39"/>
      <c r="W468" s="39"/>
      <c r="X468" s="39"/>
      <c r="Y468" s="39"/>
      <c r="Z468" s="39"/>
      <c r="AA468" s="39"/>
      <c r="AB468" s="39"/>
      <c r="AC468" s="39"/>
      <c r="AD468" s="39"/>
      <c r="AE468" s="39"/>
      <c r="AR468" s="231" t="s">
        <v>676</v>
      </c>
      <c r="AT468" s="231" t="s">
        <v>539</v>
      </c>
      <c r="AU468" s="231" t="s">
        <v>90</v>
      </c>
      <c r="AY468" s="18" t="s">
        <v>215</v>
      </c>
      <c r="BE468" s="232">
        <f>IF(N468="základní",J468,0)</f>
        <v>0</v>
      </c>
      <c r="BF468" s="232">
        <f>IF(N468="snížená",J468,0)</f>
        <v>0</v>
      </c>
      <c r="BG468" s="232">
        <f>IF(N468="zákl. přenesená",J468,0)</f>
        <v>0</v>
      </c>
      <c r="BH468" s="232">
        <f>IF(N468="sníž. přenesená",J468,0)</f>
        <v>0</v>
      </c>
      <c r="BI468" s="232">
        <f>IF(N468="nulová",J468,0)</f>
        <v>0</v>
      </c>
      <c r="BJ468" s="18" t="s">
        <v>88</v>
      </c>
      <c r="BK468" s="232">
        <f>ROUND(I468*H468,2)</f>
        <v>0</v>
      </c>
      <c r="BL468" s="18" t="s">
        <v>291</v>
      </c>
      <c r="BM468" s="231" t="s">
        <v>4560</v>
      </c>
    </row>
    <row r="469" s="2" customFormat="1">
      <c r="A469" s="39"/>
      <c r="B469" s="40"/>
      <c r="C469" s="41"/>
      <c r="D469" s="233" t="s">
        <v>221</v>
      </c>
      <c r="E469" s="41"/>
      <c r="F469" s="234" t="s">
        <v>4559</v>
      </c>
      <c r="G469" s="41"/>
      <c r="H469" s="41"/>
      <c r="I469" s="235"/>
      <c r="J469" s="41"/>
      <c r="K469" s="41"/>
      <c r="L469" s="45"/>
      <c r="M469" s="236"/>
      <c r="N469" s="237"/>
      <c r="O469" s="92"/>
      <c r="P469" s="92"/>
      <c r="Q469" s="92"/>
      <c r="R469" s="92"/>
      <c r="S469" s="92"/>
      <c r="T469" s="93"/>
      <c r="U469" s="39"/>
      <c r="V469" s="39"/>
      <c r="W469" s="39"/>
      <c r="X469" s="39"/>
      <c r="Y469" s="39"/>
      <c r="Z469" s="39"/>
      <c r="AA469" s="39"/>
      <c r="AB469" s="39"/>
      <c r="AC469" s="39"/>
      <c r="AD469" s="39"/>
      <c r="AE469" s="39"/>
      <c r="AT469" s="18" t="s">
        <v>221</v>
      </c>
      <c r="AU469" s="18" t="s">
        <v>90</v>
      </c>
    </row>
    <row r="470" s="14" customFormat="1">
      <c r="A470" s="14"/>
      <c r="B470" s="262"/>
      <c r="C470" s="263"/>
      <c r="D470" s="233" t="s">
        <v>364</v>
      </c>
      <c r="E470" s="264" t="s">
        <v>1</v>
      </c>
      <c r="F470" s="265" t="s">
        <v>4561</v>
      </c>
      <c r="G470" s="263"/>
      <c r="H470" s="266">
        <v>80</v>
      </c>
      <c r="I470" s="267"/>
      <c r="J470" s="263"/>
      <c r="K470" s="263"/>
      <c r="L470" s="268"/>
      <c r="M470" s="269"/>
      <c r="N470" s="270"/>
      <c r="O470" s="270"/>
      <c r="P470" s="270"/>
      <c r="Q470" s="270"/>
      <c r="R470" s="270"/>
      <c r="S470" s="270"/>
      <c r="T470" s="271"/>
      <c r="U470" s="14"/>
      <c r="V470" s="14"/>
      <c r="W470" s="14"/>
      <c r="X470" s="14"/>
      <c r="Y470" s="14"/>
      <c r="Z470" s="14"/>
      <c r="AA470" s="14"/>
      <c r="AB470" s="14"/>
      <c r="AC470" s="14"/>
      <c r="AD470" s="14"/>
      <c r="AE470" s="14"/>
      <c r="AT470" s="272" t="s">
        <v>364</v>
      </c>
      <c r="AU470" s="272" t="s">
        <v>90</v>
      </c>
      <c r="AV470" s="14" t="s">
        <v>90</v>
      </c>
      <c r="AW470" s="14" t="s">
        <v>36</v>
      </c>
      <c r="AX470" s="14" t="s">
        <v>88</v>
      </c>
      <c r="AY470" s="272" t="s">
        <v>215</v>
      </c>
    </row>
    <row r="471" s="2" customFormat="1" ht="21.75" customHeight="1">
      <c r="A471" s="39"/>
      <c r="B471" s="40"/>
      <c r="C471" s="220" t="s">
        <v>1758</v>
      </c>
      <c r="D471" s="220" t="s">
        <v>216</v>
      </c>
      <c r="E471" s="221" t="s">
        <v>4562</v>
      </c>
      <c r="F471" s="222" t="s">
        <v>4563</v>
      </c>
      <c r="G471" s="223" t="s">
        <v>716</v>
      </c>
      <c r="H471" s="224">
        <v>16</v>
      </c>
      <c r="I471" s="225"/>
      <c r="J471" s="226">
        <f>ROUND(I471*H471,2)</f>
        <v>0</v>
      </c>
      <c r="K471" s="222" t="s">
        <v>359</v>
      </c>
      <c r="L471" s="45"/>
      <c r="M471" s="227" t="s">
        <v>1</v>
      </c>
      <c r="N471" s="228" t="s">
        <v>46</v>
      </c>
      <c r="O471" s="92"/>
      <c r="P471" s="229">
        <f>O471*H471</f>
        <v>0</v>
      </c>
      <c r="Q471" s="229">
        <v>0</v>
      </c>
      <c r="R471" s="229">
        <f>Q471*H471</f>
        <v>0</v>
      </c>
      <c r="S471" s="229">
        <v>0</v>
      </c>
      <c r="T471" s="230">
        <f>S471*H471</f>
        <v>0</v>
      </c>
      <c r="U471" s="39"/>
      <c r="V471" s="39"/>
      <c r="W471" s="39"/>
      <c r="X471" s="39"/>
      <c r="Y471" s="39"/>
      <c r="Z471" s="39"/>
      <c r="AA471" s="39"/>
      <c r="AB471" s="39"/>
      <c r="AC471" s="39"/>
      <c r="AD471" s="39"/>
      <c r="AE471" s="39"/>
      <c r="AR471" s="231" t="s">
        <v>291</v>
      </c>
      <c r="AT471" s="231" t="s">
        <v>216</v>
      </c>
      <c r="AU471" s="231" t="s">
        <v>90</v>
      </c>
      <c r="AY471" s="18" t="s">
        <v>215</v>
      </c>
      <c r="BE471" s="232">
        <f>IF(N471="základní",J471,0)</f>
        <v>0</v>
      </c>
      <c r="BF471" s="232">
        <f>IF(N471="snížená",J471,0)</f>
        <v>0</v>
      </c>
      <c r="BG471" s="232">
        <f>IF(N471="zákl. přenesená",J471,0)</f>
        <v>0</v>
      </c>
      <c r="BH471" s="232">
        <f>IF(N471="sníž. přenesená",J471,0)</f>
        <v>0</v>
      </c>
      <c r="BI471" s="232">
        <f>IF(N471="nulová",J471,0)</f>
        <v>0</v>
      </c>
      <c r="BJ471" s="18" t="s">
        <v>88</v>
      </c>
      <c r="BK471" s="232">
        <f>ROUND(I471*H471,2)</f>
        <v>0</v>
      </c>
      <c r="BL471" s="18" t="s">
        <v>291</v>
      </c>
      <c r="BM471" s="231" t="s">
        <v>4564</v>
      </c>
    </row>
    <row r="472" s="2" customFormat="1">
      <c r="A472" s="39"/>
      <c r="B472" s="40"/>
      <c r="C472" s="41"/>
      <c r="D472" s="233" t="s">
        <v>221</v>
      </c>
      <c r="E472" s="41"/>
      <c r="F472" s="234" t="s">
        <v>4565</v>
      </c>
      <c r="G472" s="41"/>
      <c r="H472" s="41"/>
      <c r="I472" s="235"/>
      <c r="J472" s="41"/>
      <c r="K472" s="41"/>
      <c r="L472" s="45"/>
      <c r="M472" s="236"/>
      <c r="N472" s="237"/>
      <c r="O472" s="92"/>
      <c r="P472" s="92"/>
      <c r="Q472" s="92"/>
      <c r="R472" s="92"/>
      <c r="S472" s="92"/>
      <c r="T472" s="93"/>
      <c r="U472" s="39"/>
      <c r="V472" s="39"/>
      <c r="W472" s="39"/>
      <c r="X472" s="39"/>
      <c r="Y472" s="39"/>
      <c r="Z472" s="39"/>
      <c r="AA472" s="39"/>
      <c r="AB472" s="39"/>
      <c r="AC472" s="39"/>
      <c r="AD472" s="39"/>
      <c r="AE472" s="39"/>
      <c r="AT472" s="18" t="s">
        <v>221</v>
      </c>
      <c r="AU472" s="18" t="s">
        <v>90</v>
      </c>
    </row>
    <row r="473" s="2" customFormat="1">
      <c r="A473" s="39"/>
      <c r="B473" s="40"/>
      <c r="C473" s="41"/>
      <c r="D473" s="250" t="s">
        <v>362</v>
      </c>
      <c r="E473" s="41"/>
      <c r="F473" s="251" t="s">
        <v>4566</v>
      </c>
      <c r="G473" s="41"/>
      <c r="H473" s="41"/>
      <c r="I473" s="235"/>
      <c r="J473" s="41"/>
      <c r="K473" s="41"/>
      <c r="L473" s="45"/>
      <c r="M473" s="236"/>
      <c r="N473" s="237"/>
      <c r="O473" s="92"/>
      <c r="P473" s="92"/>
      <c r="Q473" s="92"/>
      <c r="R473" s="92"/>
      <c r="S473" s="92"/>
      <c r="T473" s="93"/>
      <c r="U473" s="39"/>
      <c r="V473" s="39"/>
      <c r="W473" s="39"/>
      <c r="X473" s="39"/>
      <c r="Y473" s="39"/>
      <c r="Z473" s="39"/>
      <c r="AA473" s="39"/>
      <c r="AB473" s="39"/>
      <c r="AC473" s="39"/>
      <c r="AD473" s="39"/>
      <c r="AE473" s="39"/>
      <c r="AT473" s="18" t="s">
        <v>362</v>
      </c>
      <c r="AU473" s="18" t="s">
        <v>90</v>
      </c>
    </row>
    <row r="474" s="2" customFormat="1" ht="24.15" customHeight="1">
      <c r="A474" s="39"/>
      <c r="B474" s="40"/>
      <c r="C474" s="220" t="s">
        <v>1760</v>
      </c>
      <c r="D474" s="220" t="s">
        <v>216</v>
      </c>
      <c r="E474" s="221" t="s">
        <v>4567</v>
      </c>
      <c r="F474" s="222" t="s">
        <v>4568</v>
      </c>
      <c r="G474" s="223" t="s">
        <v>716</v>
      </c>
      <c r="H474" s="224">
        <v>4</v>
      </c>
      <c r="I474" s="225"/>
      <c r="J474" s="226">
        <f>ROUND(I474*H474,2)</f>
        <v>0</v>
      </c>
      <c r="K474" s="222" t="s">
        <v>359</v>
      </c>
      <c r="L474" s="45"/>
      <c r="M474" s="227" t="s">
        <v>1</v>
      </c>
      <c r="N474" s="228" t="s">
        <v>46</v>
      </c>
      <c r="O474" s="92"/>
      <c r="P474" s="229">
        <f>O474*H474</f>
        <v>0</v>
      </c>
      <c r="Q474" s="229">
        <v>0</v>
      </c>
      <c r="R474" s="229">
        <f>Q474*H474</f>
        <v>0</v>
      </c>
      <c r="S474" s="229">
        <v>0</v>
      </c>
      <c r="T474" s="230">
        <f>S474*H474</f>
        <v>0</v>
      </c>
      <c r="U474" s="39"/>
      <c r="V474" s="39"/>
      <c r="W474" s="39"/>
      <c r="X474" s="39"/>
      <c r="Y474" s="39"/>
      <c r="Z474" s="39"/>
      <c r="AA474" s="39"/>
      <c r="AB474" s="39"/>
      <c r="AC474" s="39"/>
      <c r="AD474" s="39"/>
      <c r="AE474" s="39"/>
      <c r="AR474" s="231" t="s">
        <v>291</v>
      </c>
      <c r="AT474" s="231" t="s">
        <v>216</v>
      </c>
      <c r="AU474" s="231" t="s">
        <v>90</v>
      </c>
      <c r="AY474" s="18" t="s">
        <v>215</v>
      </c>
      <c r="BE474" s="232">
        <f>IF(N474="základní",J474,0)</f>
        <v>0</v>
      </c>
      <c r="BF474" s="232">
        <f>IF(N474="snížená",J474,0)</f>
        <v>0</v>
      </c>
      <c r="BG474" s="232">
        <f>IF(N474="zákl. přenesená",J474,0)</f>
        <v>0</v>
      </c>
      <c r="BH474" s="232">
        <f>IF(N474="sníž. přenesená",J474,0)</f>
        <v>0</v>
      </c>
      <c r="BI474" s="232">
        <f>IF(N474="nulová",J474,0)</f>
        <v>0</v>
      </c>
      <c r="BJ474" s="18" t="s">
        <v>88</v>
      </c>
      <c r="BK474" s="232">
        <f>ROUND(I474*H474,2)</f>
        <v>0</v>
      </c>
      <c r="BL474" s="18" t="s">
        <v>291</v>
      </c>
      <c r="BM474" s="231" t="s">
        <v>4569</v>
      </c>
    </row>
    <row r="475" s="2" customFormat="1">
      <c r="A475" s="39"/>
      <c r="B475" s="40"/>
      <c r="C475" s="41"/>
      <c r="D475" s="233" t="s">
        <v>221</v>
      </c>
      <c r="E475" s="41"/>
      <c r="F475" s="234" t="s">
        <v>4570</v>
      </c>
      <c r="G475" s="41"/>
      <c r="H475" s="41"/>
      <c r="I475" s="235"/>
      <c r="J475" s="41"/>
      <c r="K475" s="41"/>
      <c r="L475" s="45"/>
      <c r="M475" s="236"/>
      <c r="N475" s="237"/>
      <c r="O475" s="92"/>
      <c r="P475" s="92"/>
      <c r="Q475" s="92"/>
      <c r="R475" s="92"/>
      <c r="S475" s="92"/>
      <c r="T475" s="93"/>
      <c r="U475" s="39"/>
      <c r="V475" s="39"/>
      <c r="W475" s="39"/>
      <c r="X475" s="39"/>
      <c r="Y475" s="39"/>
      <c r="Z475" s="39"/>
      <c r="AA475" s="39"/>
      <c r="AB475" s="39"/>
      <c r="AC475" s="39"/>
      <c r="AD475" s="39"/>
      <c r="AE475" s="39"/>
      <c r="AT475" s="18" t="s">
        <v>221</v>
      </c>
      <c r="AU475" s="18" t="s">
        <v>90</v>
      </c>
    </row>
    <row r="476" s="2" customFormat="1">
      <c r="A476" s="39"/>
      <c r="B476" s="40"/>
      <c r="C476" s="41"/>
      <c r="D476" s="250" t="s">
        <v>362</v>
      </c>
      <c r="E476" s="41"/>
      <c r="F476" s="251" t="s">
        <v>4571</v>
      </c>
      <c r="G476" s="41"/>
      <c r="H476" s="41"/>
      <c r="I476" s="235"/>
      <c r="J476" s="41"/>
      <c r="K476" s="41"/>
      <c r="L476" s="45"/>
      <c r="M476" s="236"/>
      <c r="N476" s="237"/>
      <c r="O476" s="92"/>
      <c r="P476" s="92"/>
      <c r="Q476" s="92"/>
      <c r="R476" s="92"/>
      <c r="S476" s="92"/>
      <c r="T476" s="93"/>
      <c r="U476" s="39"/>
      <c r="V476" s="39"/>
      <c r="W476" s="39"/>
      <c r="X476" s="39"/>
      <c r="Y476" s="39"/>
      <c r="Z476" s="39"/>
      <c r="AA476" s="39"/>
      <c r="AB476" s="39"/>
      <c r="AC476" s="39"/>
      <c r="AD476" s="39"/>
      <c r="AE476" s="39"/>
      <c r="AT476" s="18" t="s">
        <v>362</v>
      </c>
      <c r="AU476" s="18" t="s">
        <v>90</v>
      </c>
    </row>
    <row r="477" s="2" customFormat="1" ht="24.15" customHeight="1">
      <c r="A477" s="39"/>
      <c r="B477" s="40"/>
      <c r="C477" s="220" t="s">
        <v>1770</v>
      </c>
      <c r="D477" s="220" t="s">
        <v>216</v>
      </c>
      <c r="E477" s="221" t="s">
        <v>4572</v>
      </c>
      <c r="F477" s="222" t="s">
        <v>4573</v>
      </c>
      <c r="G477" s="223" t="s">
        <v>716</v>
      </c>
      <c r="H477" s="224">
        <v>6</v>
      </c>
      <c r="I477" s="225"/>
      <c r="J477" s="226">
        <f>ROUND(I477*H477,2)</f>
        <v>0</v>
      </c>
      <c r="K477" s="222" t="s">
        <v>359</v>
      </c>
      <c r="L477" s="45"/>
      <c r="M477" s="227" t="s">
        <v>1</v>
      </c>
      <c r="N477" s="228" t="s">
        <v>46</v>
      </c>
      <c r="O477" s="92"/>
      <c r="P477" s="229">
        <f>O477*H477</f>
        <v>0</v>
      </c>
      <c r="Q477" s="229">
        <v>0</v>
      </c>
      <c r="R477" s="229">
        <f>Q477*H477</f>
        <v>0</v>
      </c>
      <c r="S477" s="229">
        <v>0</v>
      </c>
      <c r="T477" s="230">
        <f>S477*H477</f>
        <v>0</v>
      </c>
      <c r="U477" s="39"/>
      <c r="V477" s="39"/>
      <c r="W477" s="39"/>
      <c r="X477" s="39"/>
      <c r="Y477" s="39"/>
      <c r="Z477" s="39"/>
      <c r="AA477" s="39"/>
      <c r="AB477" s="39"/>
      <c r="AC477" s="39"/>
      <c r="AD477" s="39"/>
      <c r="AE477" s="39"/>
      <c r="AR477" s="231" t="s">
        <v>291</v>
      </c>
      <c r="AT477" s="231" t="s">
        <v>216</v>
      </c>
      <c r="AU477" s="231" t="s">
        <v>90</v>
      </c>
      <c r="AY477" s="18" t="s">
        <v>215</v>
      </c>
      <c r="BE477" s="232">
        <f>IF(N477="základní",J477,0)</f>
        <v>0</v>
      </c>
      <c r="BF477" s="232">
        <f>IF(N477="snížená",J477,0)</f>
        <v>0</v>
      </c>
      <c r="BG477" s="232">
        <f>IF(N477="zákl. přenesená",J477,0)</f>
        <v>0</v>
      </c>
      <c r="BH477" s="232">
        <f>IF(N477="sníž. přenesená",J477,0)</f>
        <v>0</v>
      </c>
      <c r="BI477" s="232">
        <f>IF(N477="nulová",J477,0)</f>
        <v>0</v>
      </c>
      <c r="BJ477" s="18" t="s">
        <v>88</v>
      </c>
      <c r="BK477" s="232">
        <f>ROUND(I477*H477,2)</f>
        <v>0</v>
      </c>
      <c r="BL477" s="18" t="s">
        <v>291</v>
      </c>
      <c r="BM477" s="231" t="s">
        <v>4574</v>
      </c>
    </row>
    <row r="478" s="2" customFormat="1">
      <c r="A478" s="39"/>
      <c r="B478" s="40"/>
      <c r="C478" s="41"/>
      <c r="D478" s="233" t="s">
        <v>221</v>
      </c>
      <c r="E478" s="41"/>
      <c r="F478" s="234" t="s">
        <v>4575</v>
      </c>
      <c r="G478" s="41"/>
      <c r="H478" s="41"/>
      <c r="I478" s="235"/>
      <c r="J478" s="41"/>
      <c r="K478" s="41"/>
      <c r="L478" s="45"/>
      <c r="M478" s="236"/>
      <c r="N478" s="237"/>
      <c r="O478" s="92"/>
      <c r="P478" s="92"/>
      <c r="Q478" s="92"/>
      <c r="R478" s="92"/>
      <c r="S478" s="92"/>
      <c r="T478" s="93"/>
      <c r="U478" s="39"/>
      <c r="V478" s="39"/>
      <c r="W478" s="39"/>
      <c r="X478" s="39"/>
      <c r="Y478" s="39"/>
      <c r="Z478" s="39"/>
      <c r="AA478" s="39"/>
      <c r="AB478" s="39"/>
      <c r="AC478" s="39"/>
      <c r="AD478" s="39"/>
      <c r="AE478" s="39"/>
      <c r="AT478" s="18" t="s">
        <v>221</v>
      </c>
      <c r="AU478" s="18" t="s">
        <v>90</v>
      </c>
    </row>
    <row r="479" s="2" customFormat="1">
      <c r="A479" s="39"/>
      <c r="B479" s="40"/>
      <c r="C479" s="41"/>
      <c r="D479" s="250" t="s">
        <v>362</v>
      </c>
      <c r="E479" s="41"/>
      <c r="F479" s="251" t="s">
        <v>4576</v>
      </c>
      <c r="G479" s="41"/>
      <c r="H479" s="41"/>
      <c r="I479" s="235"/>
      <c r="J479" s="41"/>
      <c r="K479" s="41"/>
      <c r="L479" s="45"/>
      <c r="M479" s="236"/>
      <c r="N479" s="237"/>
      <c r="O479" s="92"/>
      <c r="P479" s="92"/>
      <c r="Q479" s="92"/>
      <c r="R479" s="92"/>
      <c r="S479" s="92"/>
      <c r="T479" s="93"/>
      <c r="U479" s="39"/>
      <c r="V479" s="39"/>
      <c r="W479" s="39"/>
      <c r="X479" s="39"/>
      <c r="Y479" s="39"/>
      <c r="Z479" s="39"/>
      <c r="AA479" s="39"/>
      <c r="AB479" s="39"/>
      <c r="AC479" s="39"/>
      <c r="AD479" s="39"/>
      <c r="AE479" s="39"/>
      <c r="AT479" s="18" t="s">
        <v>362</v>
      </c>
      <c r="AU479" s="18" t="s">
        <v>90</v>
      </c>
    </row>
    <row r="480" s="2" customFormat="1" ht="24.15" customHeight="1">
      <c r="A480" s="39"/>
      <c r="B480" s="40"/>
      <c r="C480" s="220" t="s">
        <v>1781</v>
      </c>
      <c r="D480" s="220" t="s">
        <v>216</v>
      </c>
      <c r="E480" s="221" t="s">
        <v>4577</v>
      </c>
      <c r="F480" s="222" t="s">
        <v>4578</v>
      </c>
      <c r="G480" s="223" t="s">
        <v>583</v>
      </c>
      <c r="H480" s="224">
        <v>0.027</v>
      </c>
      <c r="I480" s="225"/>
      <c r="J480" s="226">
        <f>ROUND(I480*H480,2)</f>
        <v>0</v>
      </c>
      <c r="K480" s="222" t="s">
        <v>359</v>
      </c>
      <c r="L480" s="45"/>
      <c r="M480" s="227" t="s">
        <v>1</v>
      </c>
      <c r="N480" s="228" t="s">
        <v>46</v>
      </c>
      <c r="O480" s="92"/>
      <c r="P480" s="229">
        <f>O480*H480</f>
        <v>0</v>
      </c>
      <c r="Q480" s="229">
        <v>0</v>
      </c>
      <c r="R480" s="229">
        <f>Q480*H480</f>
        <v>0</v>
      </c>
      <c r="S480" s="229">
        <v>0</v>
      </c>
      <c r="T480" s="230">
        <f>S480*H480</f>
        <v>0</v>
      </c>
      <c r="U480" s="39"/>
      <c r="V480" s="39"/>
      <c r="W480" s="39"/>
      <c r="X480" s="39"/>
      <c r="Y480" s="39"/>
      <c r="Z480" s="39"/>
      <c r="AA480" s="39"/>
      <c r="AB480" s="39"/>
      <c r="AC480" s="39"/>
      <c r="AD480" s="39"/>
      <c r="AE480" s="39"/>
      <c r="AR480" s="231" t="s">
        <v>291</v>
      </c>
      <c r="AT480" s="231" t="s">
        <v>216</v>
      </c>
      <c r="AU480" s="231" t="s">
        <v>90</v>
      </c>
      <c r="AY480" s="18" t="s">
        <v>215</v>
      </c>
      <c r="BE480" s="232">
        <f>IF(N480="základní",J480,0)</f>
        <v>0</v>
      </c>
      <c r="BF480" s="232">
        <f>IF(N480="snížená",J480,0)</f>
        <v>0</v>
      </c>
      <c r="BG480" s="232">
        <f>IF(N480="zákl. přenesená",J480,0)</f>
        <v>0</v>
      </c>
      <c r="BH480" s="232">
        <f>IF(N480="sníž. přenesená",J480,0)</f>
        <v>0</v>
      </c>
      <c r="BI480" s="232">
        <f>IF(N480="nulová",J480,0)</f>
        <v>0</v>
      </c>
      <c r="BJ480" s="18" t="s">
        <v>88</v>
      </c>
      <c r="BK480" s="232">
        <f>ROUND(I480*H480,2)</f>
        <v>0</v>
      </c>
      <c r="BL480" s="18" t="s">
        <v>291</v>
      </c>
      <c r="BM480" s="231" t="s">
        <v>4579</v>
      </c>
    </row>
    <row r="481" s="2" customFormat="1">
      <c r="A481" s="39"/>
      <c r="B481" s="40"/>
      <c r="C481" s="41"/>
      <c r="D481" s="233" t="s">
        <v>221</v>
      </c>
      <c r="E481" s="41"/>
      <c r="F481" s="234" t="s">
        <v>4580</v>
      </c>
      <c r="G481" s="41"/>
      <c r="H481" s="41"/>
      <c r="I481" s="235"/>
      <c r="J481" s="41"/>
      <c r="K481" s="41"/>
      <c r="L481" s="45"/>
      <c r="M481" s="236"/>
      <c r="N481" s="237"/>
      <c r="O481" s="92"/>
      <c r="P481" s="92"/>
      <c r="Q481" s="92"/>
      <c r="R481" s="92"/>
      <c r="S481" s="92"/>
      <c r="T481" s="93"/>
      <c r="U481" s="39"/>
      <c r="V481" s="39"/>
      <c r="W481" s="39"/>
      <c r="X481" s="39"/>
      <c r="Y481" s="39"/>
      <c r="Z481" s="39"/>
      <c r="AA481" s="39"/>
      <c r="AB481" s="39"/>
      <c r="AC481" s="39"/>
      <c r="AD481" s="39"/>
      <c r="AE481" s="39"/>
      <c r="AT481" s="18" t="s">
        <v>221</v>
      </c>
      <c r="AU481" s="18" t="s">
        <v>90</v>
      </c>
    </row>
    <row r="482" s="2" customFormat="1">
      <c r="A482" s="39"/>
      <c r="B482" s="40"/>
      <c r="C482" s="41"/>
      <c r="D482" s="250" t="s">
        <v>362</v>
      </c>
      <c r="E482" s="41"/>
      <c r="F482" s="251" t="s">
        <v>4581</v>
      </c>
      <c r="G482" s="41"/>
      <c r="H482" s="41"/>
      <c r="I482" s="235"/>
      <c r="J482" s="41"/>
      <c r="K482" s="41"/>
      <c r="L482" s="45"/>
      <c r="M482" s="236"/>
      <c r="N482" s="237"/>
      <c r="O482" s="92"/>
      <c r="P482" s="92"/>
      <c r="Q482" s="92"/>
      <c r="R482" s="92"/>
      <c r="S482" s="92"/>
      <c r="T482" s="93"/>
      <c r="U482" s="39"/>
      <c r="V482" s="39"/>
      <c r="W482" s="39"/>
      <c r="X482" s="39"/>
      <c r="Y482" s="39"/>
      <c r="Z482" s="39"/>
      <c r="AA482" s="39"/>
      <c r="AB482" s="39"/>
      <c r="AC482" s="39"/>
      <c r="AD482" s="39"/>
      <c r="AE482" s="39"/>
      <c r="AT482" s="18" t="s">
        <v>362</v>
      </c>
      <c r="AU482" s="18" t="s">
        <v>90</v>
      </c>
    </row>
    <row r="483" s="11" customFormat="1" ht="22.8" customHeight="1">
      <c r="A483" s="11"/>
      <c r="B483" s="206"/>
      <c r="C483" s="207"/>
      <c r="D483" s="208" t="s">
        <v>80</v>
      </c>
      <c r="E483" s="248" t="s">
        <v>3796</v>
      </c>
      <c r="F483" s="248" t="s">
        <v>3797</v>
      </c>
      <c r="G483" s="207"/>
      <c r="H483" s="207"/>
      <c r="I483" s="210"/>
      <c r="J483" s="249">
        <f>BK483</f>
        <v>0</v>
      </c>
      <c r="K483" s="207"/>
      <c r="L483" s="212"/>
      <c r="M483" s="213"/>
      <c r="N483" s="214"/>
      <c r="O483" s="214"/>
      <c r="P483" s="215">
        <f>SUM(P484:P487)</f>
        <v>0</v>
      </c>
      <c r="Q483" s="214"/>
      <c r="R483" s="215">
        <f>SUM(R484:R487)</f>
        <v>0.0064800000000000005</v>
      </c>
      <c r="S483" s="214"/>
      <c r="T483" s="216">
        <f>SUM(T484:T487)</f>
        <v>0</v>
      </c>
      <c r="U483" s="11"/>
      <c r="V483" s="11"/>
      <c r="W483" s="11"/>
      <c r="X483" s="11"/>
      <c r="Y483" s="11"/>
      <c r="Z483" s="11"/>
      <c r="AA483" s="11"/>
      <c r="AB483" s="11"/>
      <c r="AC483" s="11"/>
      <c r="AD483" s="11"/>
      <c r="AE483" s="11"/>
      <c r="AR483" s="217" t="s">
        <v>90</v>
      </c>
      <c r="AT483" s="218" t="s">
        <v>80</v>
      </c>
      <c r="AU483" s="218" t="s">
        <v>88</v>
      </c>
      <c r="AY483" s="217" t="s">
        <v>215</v>
      </c>
      <c r="BK483" s="219">
        <f>SUM(BK484:BK487)</f>
        <v>0</v>
      </c>
    </row>
    <row r="484" s="2" customFormat="1" ht="24.15" customHeight="1">
      <c r="A484" s="39"/>
      <c r="B484" s="40"/>
      <c r="C484" s="220" t="s">
        <v>1797</v>
      </c>
      <c r="D484" s="220" t="s">
        <v>216</v>
      </c>
      <c r="E484" s="221" t="s">
        <v>4582</v>
      </c>
      <c r="F484" s="222" t="s">
        <v>4583</v>
      </c>
      <c r="G484" s="223" t="s">
        <v>797</v>
      </c>
      <c r="H484" s="224">
        <v>324</v>
      </c>
      <c r="I484" s="225"/>
      <c r="J484" s="226">
        <f>ROUND(I484*H484,2)</f>
        <v>0</v>
      </c>
      <c r="K484" s="222" t="s">
        <v>359</v>
      </c>
      <c r="L484" s="45"/>
      <c r="M484" s="227" t="s">
        <v>1</v>
      </c>
      <c r="N484" s="228" t="s">
        <v>46</v>
      </c>
      <c r="O484" s="92"/>
      <c r="P484" s="229">
        <f>O484*H484</f>
        <v>0</v>
      </c>
      <c r="Q484" s="229">
        <v>2.0000000000000002E-05</v>
      </c>
      <c r="R484" s="229">
        <f>Q484*H484</f>
        <v>0.0064800000000000005</v>
      </c>
      <c r="S484" s="229">
        <v>0</v>
      </c>
      <c r="T484" s="230">
        <f>S484*H484</f>
        <v>0</v>
      </c>
      <c r="U484" s="39"/>
      <c r="V484" s="39"/>
      <c r="W484" s="39"/>
      <c r="X484" s="39"/>
      <c r="Y484" s="39"/>
      <c r="Z484" s="39"/>
      <c r="AA484" s="39"/>
      <c r="AB484" s="39"/>
      <c r="AC484" s="39"/>
      <c r="AD484" s="39"/>
      <c r="AE484" s="39"/>
      <c r="AR484" s="231" t="s">
        <v>291</v>
      </c>
      <c r="AT484" s="231" t="s">
        <v>216</v>
      </c>
      <c r="AU484" s="231" t="s">
        <v>90</v>
      </c>
      <c r="AY484" s="18" t="s">
        <v>215</v>
      </c>
      <c r="BE484" s="232">
        <f>IF(N484="základní",J484,0)</f>
        <v>0</v>
      </c>
      <c r="BF484" s="232">
        <f>IF(N484="snížená",J484,0)</f>
        <v>0</v>
      </c>
      <c r="BG484" s="232">
        <f>IF(N484="zákl. přenesená",J484,0)</f>
        <v>0</v>
      </c>
      <c r="BH484" s="232">
        <f>IF(N484="sníž. přenesená",J484,0)</f>
        <v>0</v>
      </c>
      <c r="BI484" s="232">
        <f>IF(N484="nulová",J484,0)</f>
        <v>0</v>
      </c>
      <c r="BJ484" s="18" t="s">
        <v>88</v>
      </c>
      <c r="BK484" s="232">
        <f>ROUND(I484*H484,2)</f>
        <v>0</v>
      </c>
      <c r="BL484" s="18" t="s">
        <v>291</v>
      </c>
      <c r="BM484" s="231" t="s">
        <v>4584</v>
      </c>
    </row>
    <row r="485" s="2" customFormat="1">
      <c r="A485" s="39"/>
      <c r="B485" s="40"/>
      <c r="C485" s="41"/>
      <c r="D485" s="233" t="s">
        <v>221</v>
      </c>
      <c r="E485" s="41"/>
      <c r="F485" s="234" t="s">
        <v>4585</v>
      </c>
      <c r="G485" s="41"/>
      <c r="H485" s="41"/>
      <c r="I485" s="235"/>
      <c r="J485" s="41"/>
      <c r="K485" s="41"/>
      <c r="L485" s="45"/>
      <c r="M485" s="236"/>
      <c r="N485" s="237"/>
      <c r="O485" s="92"/>
      <c r="P485" s="92"/>
      <c r="Q485" s="92"/>
      <c r="R485" s="92"/>
      <c r="S485" s="92"/>
      <c r="T485" s="93"/>
      <c r="U485" s="39"/>
      <c r="V485" s="39"/>
      <c r="W485" s="39"/>
      <c r="X485" s="39"/>
      <c r="Y485" s="39"/>
      <c r="Z485" s="39"/>
      <c r="AA485" s="39"/>
      <c r="AB485" s="39"/>
      <c r="AC485" s="39"/>
      <c r="AD485" s="39"/>
      <c r="AE485" s="39"/>
      <c r="AT485" s="18" t="s">
        <v>221</v>
      </c>
      <c r="AU485" s="18" t="s">
        <v>90</v>
      </c>
    </row>
    <row r="486" s="2" customFormat="1">
      <c r="A486" s="39"/>
      <c r="B486" s="40"/>
      <c r="C486" s="41"/>
      <c r="D486" s="250" t="s">
        <v>362</v>
      </c>
      <c r="E486" s="41"/>
      <c r="F486" s="251" t="s">
        <v>4586</v>
      </c>
      <c r="G486" s="41"/>
      <c r="H486" s="41"/>
      <c r="I486" s="235"/>
      <c r="J486" s="41"/>
      <c r="K486" s="41"/>
      <c r="L486" s="45"/>
      <c r="M486" s="236"/>
      <c r="N486" s="237"/>
      <c r="O486" s="92"/>
      <c r="P486" s="92"/>
      <c r="Q486" s="92"/>
      <c r="R486" s="92"/>
      <c r="S486" s="92"/>
      <c r="T486" s="93"/>
      <c r="U486" s="39"/>
      <c r="V486" s="39"/>
      <c r="W486" s="39"/>
      <c r="X486" s="39"/>
      <c r="Y486" s="39"/>
      <c r="Z486" s="39"/>
      <c r="AA486" s="39"/>
      <c r="AB486" s="39"/>
      <c r="AC486" s="39"/>
      <c r="AD486" s="39"/>
      <c r="AE486" s="39"/>
      <c r="AT486" s="18" t="s">
        <v>362</v>
      </c>
      <c r="AU486" s="18" t="s">
        <v>90</v>
      </c>
    </row>
    <row r="487" s="14" customFormat="1">
      <c r="A487" s="14"/>
      <c r="B487" s="262"/>
      <c r="C487" s="263"/>
      <c r="D487" s="233" t="s">
        <v>364</v>
      </c>
      <c r="E487" s="264" t="s">
        <v>1</v>
      </c>
      <c r="F487" s="265" t="s">
        <v>4587</v>
      </c>
      <c r="G487" s="263"/>
      <c r="H487" s="266">
        <v>324</v>
      </c>
      <c r="I487" s="267"/>
      <c r="J487" s="263"/>
      <c r="K487" s="263"/>
      <c r="L487" s="268"/>
      <c r="M487" s="269"/>
      <c r="N487" s="270"/>
      <c r="O487" s="270"/>
      <c r="P487" s="270"/>
      <c r="Q487" s="270"/>
      <c r="R487" s="270"/>
      <c r="S487" s="270"/>
      <c r="T487" s="271"/>
      <c r="U487" s="14"/>
      <c r="V487" s="14"/>
      <c r="W487" s="14"/>
      <c r="X487" s="14"/>
      <c r="Y487" s="14"/>
      <c r="Z487" s="14"/>
      <c r="AA487" s="14"/>
      <c r="AB487" s="14"/>
      <c r="AC487" s="14"/>
      <c r="AD487" s="14"/>
      <c r="AE487" s="14"/>
      <c r="AT487" s="272" t="s">
        <v>364</v>
      </c>
      <c r="AU487" s="272" t="s">
        <v>90</v>
      </c>
      <c r="AV487" s="14" t="s">
        <v>90</v>
      </c>
      <c r="AW487" s="14" t="s">
        <v>36</v>
      </c>
      <c r="AX487" s="14" t="s">
        <v>88</v>
      </c>
      <c r="AY487" s="272" t="s">
        <v>215</v>
      </c>
    </row>
    <row r="488" s="11" customFormat="1" ht="25.92" customHeight="1">
      <c r="A488" s="11"/>
      <c r="B488" s="206"/>
      <c r="C488" s="207"/>
      <c r="D488" s="208" t="s">
        <v>80</v>
      </c>
      <c r="E488" s="209" t="s">
        <v>539</v>
      </c>
      <c r="F488" s="209" t="s">
        <v>4588</v>
      </c>
      <c r="G488" s="207"/>
      <c r="H488" s="207"/>
      <c r="I488" s="210"/>
      <c r="J488" s="211">
        <f>BK488</f>
        <v>0</v>
      </c>
      <c r="K488" s="207"/>
      <c r="L488" s="212"/>
      <c r="M488" s="213"/>
      <c r="N488" s="214"/>
      <c r="O488" s="214"/>
      <c r="P488" s="215">
        <f>P489+P502</f>
        <v>0</v>
      </c>
      <c r="Q488" s="214"/>
      <c r="R488" s="215">
        <f>R489+R502</f>
        <v>0</v>
      </c>
      <c r="S488" s="214"/>
      <c r="T488" s="216">
        <f>T489+T502</f>
        <v>0</v>
      </c>
      <c r="U488" s="11"/>
      <c r="V488" s="11"/>
      <c r="W488" s="11"/>
      <c r="X488" s="11"/>
      <c r="Y488" s="11"/>
      <c r="Z488" s="11"/>
      <c r="AA488" s="11"/>
      <c r="AB488" s="11"/>
      <c r="AC488" s="11"/>
      <c r="AD488" s="11"/>
      <c r="AE488" s="11"/>
      <c r="AR488" s="217" t="s">
        <v>227</v>
      </c>
      <c r="AT488" s="218" t="s">
        <v>80</v>
      </c>
      <c r="AU488" s="218" t="s">
        <v>81</v>
      </c>
      <c r="AY488" s="217" t="s">
        <v>215</v>
      </c>
      <c r="BK488" s="219">
        <f>BK489+BK502</f>
        <v>0</v>
      </c>
    </row>
    <row r="489" s="11" customFormat="1" ht="22.8" customHeight="1">
      <c r="A489" s="11"/>
      <c r="B489" s="206"/>
      <c r="C489" s="207"/>
      <c r="D489" s="208" t="s">
        <v>80</v>
      </c>
      <c r="E489" s="248" t="s">
        <v>4589</v>
      </c>
      <c r="F489" s="248" t="s">
        <v>4590</v>
      </c>
      <c r="G489" s="207"/>
      <c r="H489" s="207"/>
      <c r="I489" s="210"/>
      <c r="J489" s="249">
        <f>BK489</f>
        <v>0</v>
      </c>
      <c r="K489" s="207"/>
      <c r="L489" s="212"/>
      <c r="M489" s="213"/>
      <c r="N489" s="214"/>
      <c r="O489" s="214"/>
      <c r="P489" s="215">
        <f>SUM(P490:P501)</f>
        <v>0</v>
      </c>
      <c r="Q489" s="214"/>
      <c r="R489" s="215">
        <f>SUM(R490:R501)</f>
        <v>0</v>
      </c>
      <c r="S489" s="214"/>
      <c r="T489" s="216">
        <f>SUM(T490:T501)</f>
        <v>0</v>
      </c>
      <c r="U489" s="11"/>
      <c r="V489" s="11"/>
      <c r="W489" s="11"/>
      <c r="X489" s="11"/>
      <c r="Y489" s="11"/>
      <c r="Z489" s="11"/>
      <c r="AA489" s="11"/>
      <c r="AB489" s="11"/>
      <c r="AC489" s="11"/>
      <c r="AD489" s="11"/>
      <c r="AE489" s="11"/>
      <c r="AR489" s="217" t="s">
        <v>227</v>
      </c>
      <c r="AT489" s="218" t="s">
        <v>80</v>
      </c>
      <c r="AU489" s="218" t="s">
        <v>88</v>
      </c>
      <c r="AY489" s="217" t="s">
        <v>215</v>
      </c>
      <c r="BK489" s="219">
        <f>SUM(BK490:BK501)</f>
        <v>0</v>
      </c>
    </row>
    <row r="490" s="2" customFormat="1" ht="16.5" customHeight="1">
      <c r="A490" s="39"/>
      <c r="B490" s="40"/>
      <c r="C490" s="220" t="s">
        <v>1802</v>
      </c>
      <c r="D490" s="220" t="s">
        <v>216</v>
      </c>
      <c r="E490" s="221" t="s">
        <v>4591</v>
      </c>
      <c r="F490" s="222" t="s">
        <v>4592</v>
      </c>
      <c r="G490" s="223" t="s">
        <v>716</v>
      </c>
      <c r="H490" s="224">
        <v>3</v>
      </c>
      <c r="I490" s="225"/>
      <c r="J490" s="226">
        <f>ROUND(I490*H490,2)</f>
        <v>0</v>
      </c>
      <c r="K490" s="222" t="s">
        <v>359</v>
      </c>
      <c r="L490" s="45"/>
      <c r="M490" s="227" t="s">
        <v>1</v>
      </c>
      <c r="N490" s="228" t="s">
        <v>46</v>
      </c>
      <c r="O490" s="92"/>
      <c r="P490" s="229">
        <f>O490*H490</f>
        <v>0</v>
      </c>
      <c r="Q490" s="229">
        <v>0</v>
      </c>
      <c r="R490" s="229">
        <f>Q490*H490</f>
        <v>0</v>
      </c>
      <c r="S490" s="229">
        <v>0</v>
      </c>
      <c r="T490" s="230">
        <f>S490*H490</f>
        <v>0</v>
      </c>
      <c r="U490" s="39"/>
      <c r="V490" s="39"/>
      <c r="W490" s="39"/>
      <c r="X490" s="39"/>
      <c r="Y490" s="39"/>
      <c r="Z490" s="39"/>
      <c r="AA490" s="39"/>
      <c r="AB490" s="39"/>
      <c r="AC490" s="39"/>
      <c r="AD490" s="39"/>
      <c r="AE490" s="39"/>
      <c r="AR490" s="231" t="s">
        <v>1043</v>
      </c>
      <c r="AT490" s="231" t="s">
        <v>216</v>
      </c>
      <c r="AU490" s="231" t="s">
        <v>90</v>
      </c>
      <c r="AY490" s="18" t="s">
        <v>215</v>
      </c>
      <c r="BE490" s="232">
        <f>IF(N490="základní",J490,0)</f>
        <v>0</v>
      </c>
      <c r="BF490" s="232">
        <f>IF(N490="snížená",J490,0)</f>
        <v>0</v>
      </c>
      <c r="BG490" s="232">
        <f>IF(N490="zákl. přenesená",J490,0)</f>
        <v>0</v>
      </c>
      <c r="BH490" s="232">
        <f>IF(N490="sníž. přenesená",J490,0)</f>
        <v>0</v>
      </c>
      <c r="BI490" s="232">
        <f>IF(N490="nulová",J490,0)</f>
        <v>0</v>
      </c>
      <c r="BJ490" s="18" t="s">
        <v>88</v>
      </c>
      <c r="BK490" s="232">
        <f>ROUND(I490*H490,2)</f>
        <v>0</v>
      </c>
      <c r="BL490" s="18" t="s">
        <v>1043</v>
      </c>
      <c r="BM490" s="231" t="s">
        <v>4593</v>
      </c>
    </row>
    <row r="491" s="2" customFormat="1">
      <c r="A491" s="39"/>
      <c r="B491" s="40"/>
      <c r="C491" s="41"/>
      <c r="D491" s="233" t="s">
        <v>221</v>
      </c>
      <c r="E491" s="41"/>
      <c r="F491" s="234" t="s">
        <v>4594</v>
      </c>
      <c r="G491" s="41"/>
      <c r="H491" s="41"/>
      <c r="I491" s="235"/>
      <c r="J491" s="41"/>
      <c r="K491" s="41"/>
      <c r="L491" s="45"/>
      <c r="M491" s="236"/>
      <c r="N491" s="237"/>
      <c r="O491" s="92"/>
      <c r="P491" s="92"/>
      <c r="Q491" s="92"/>
      <c r="R491" s="92"/>
      <c r="S491" s="92"/>
      <c r="T491" s="93"/>
      <c r="U491" s="39"/>
      <c r="V491" s="39"/>
      <c r="W491" s="39"/>
      <c r="X491" s="39"/>
      <c r="Y491" s="39"/>
      <c r="Z491" s="39"/>
      <c r="AA491" s="39"/>
      <c r="AB491" s="39"/>
      <c r="AC491" s="39"/>
      <c r="AD491" s="39"/>
      <c r="AE491" s="39"/>
      <c r="AT491" s="18" t="s">
        <v>221</v>
      </c>
      <c r="AU491" s="18" t="s">
        <v>90</v>
      </c>
    </row>
    <row r="492" s="2" customFormat="1">
      <c r="A492" s="39"/>
      <c r="B492" s="40"/>
      <c r="C492" s="41"/>
      <c r="D492" s="250" t="s">
        <v>362</v>
      </c>
      <c r="E492" s="41"/>
      <c r="F492" s="251" t="s">
        <v>4595</v>
      </c>
      <c r="G492" s="41"/>
      <c r="H492" s="41"/>
      <c r="I492" s="235"/>
      <c r="J492" s="41"/>
      <c r="K492" s="41"/>
      <c r="L492" s="45"/>
      <c r="M492" s="236"/>
      <c r="N492" s="237"/>
      <c r="O492" s="92"/>
      <c r="P492" s="92"/>
      <c r="Q492" s="92"/>
      <c r="R492" s="92"/>
      <c r="S492" s="92"/>
      <c r="T492" s="93"/>
      <c r="U492" s="39"/>
      <c r="V492" s="39"/>
      <c r="W492" s="39"/>
      <c r="X492" s="39"/>
      <c r="Y492" s="39"/>
      <c r="Z492" s="39"/>
      <c r="AA492" s="39"/>
      <c r="AB492" s="39"/>
      <c r="AC492" s="39"/>
      <c r="AD492" s="39"/>
      <c r="AE492" s="39"/>
      <c r="AT492" s="18" t="s">
        <v>362</v>
      </c>
      <c r="AU492" s="18" t="s">
        <v>90</v>
      </c>
    </row>
    <row r="493" s="2" customFormat="1" ht="24.15" customHeight="1">
      <c r="A493" s="39"/>
      <c r="B493" s="40"/>
      <c r="C493" s="220" t="s">
        <v>1806</v>
      </c>
      <c r="D493" s="220" t="s">
        <v>216</v>
      </c>
      <c r="E493" s="221" t="s">
        <v>4596</v>
      </c>
      <c r="F493" s="222" t="s">
        <v>4597</v>
      </c>
      <c r="G493" s="223" t="s">
        <v>797</v>
      </c>
      <c r="H493" s="224">
        <v>260</v>
      </c>
      <c r="I493" s="225"/>
      <c r="J493" s="226">
        <f>ROUND(I493*H493,2)</f>
        <v>0</v>
      </c>
      <c r="K493" s="222" t="s">
        <v>359</v>
      </c>
      <c r="L493" s="45"/>
      <c r="M493" s="227" t="s">
        <v>1</v>
      </c>
      <c r="N493" s="228" t="s">
        <v>46</v>
      </c>
      <c r="O493" s="92"/>
      <c r="P493" s="229">
        <f>O493*H493</f>
        <v>0</v>
      </c>
      <c r="Q493" s="229">
        <v>0</v>
      </c>
      <c r="R493" s="229">
        <f>Q493*H493</f>
        <v>0</v>
      </c>
      <c r="S493" s="229">
        <v>0</v>
      </c>
      <c r="T493" s="230">
        <f>S493*H493</f>
        <v>0</v>
      </c>
      <c r="U493" s="39"/>
      <c r="V493" s="39"/>
      <c r="W493" s="39"/>
      <c r="X493" s="39"/>
      <c r="Y493" s="39"/>
      <c r="Z493" s="39"/>
      <c r="AA493" s="39"/>
      <c r="AB493" s="39"/>
      <c r="AC493" s="39"/>
      <c r="AD493" s="39"/>
      <c r="AE493" s="39"/>
      <c r="AR493" s="231" t="s">
        <v>1043</v>
      </c>
      <c r="AT493" s="231" t="s">
        <v>216</v>
      </c>
      <c r="AU493" s="231" t="s">
        <v>90</v>
      </c>
      <c r="AY493" s="18" t="s">
        <v>215</v>
      </c>
      <c r="BE493" s="232">
        <f>IF(N493="základní",J493,0)</f>
        <v>0</v>
      </c>
      <c r="BF493" s="232">
        <f>IF(N493="snížená",J493,0)</f>
        <v>0</v>
      </c>
      <c r="BG493" s="232">
        <f>IF(N493="zákl. přenesená",J493,0)</f>
        <v>0</v>
      </c>
      <c r="BH493" s="232">
        <f>IF(N493="sníž. přenesená",J493,0)</f>
        <v>0</v>
      </c>
      <c r="BI493" s="232">
        <f>IF(N493="nulová",J493,0)</f>
        <v>0</v>
      </c>
      <c r="BJ493" s="18" t="s">
        <v>88</v>
      </c>
      <c r="BK493" s="232">
        <f>ROUND(I493*H493,2)</f>
        <v>0</v>
      </c>
      <c r="BL493" s="18" t="s">
        <v>1043</v>
      </c>
      <c r="BM493" s="231" t="s">
        <v>4598</v>
      </c>
    </row>
    <row r="494" s="2" customFormat="1">
      <c r="A494" s="39"/>
      <c r="B494" s="40"/>
      <c r="C494" s="41"/>
      <c r="D494" s="233" t="s">
        <v>221</v>
      </c>
      <c r="E494" s="41"/>
      <c r="F494" s="234" t="s">
        <v>4597</v>
      </c>
      <c r="G494" s="41"/>
      <c r="H494" s="41"/>
      <c r="I494" s="235"/>
      <c r="J494" s="41"/>
      <c r="K494" s="41"/>
      <c r="L494" s="45"/>
      <c r="M494" s="236"/>
      <c r="N494" s="237"/>
      <c r="O494" s="92"/>
      <c r="P494" s="92"/>
      <c r="Q494" s="92"/>
      <c r="R494" s="92"/>
      <c r="S494" s="92"/>
      <c r="T494" s="93"/>
      <c r="U494" s="39"/>
      <c r="V494" s="39"/>
      <c r="W494" s="39"/>
      <c r="X494" s="39"/>
      <c r="Y494" s="39"/>
      <c r="Z494" s="39"/>
      <c r="AA494" s="39"/>
      <c r="AB494" s="39"/>
      <c r="AC494" s="39"/>
      <c r="AD494" s="39"/>
      <c r="AE494" s="39"/>
      <c r="AT494" s="18" t="s">
        <v>221</v>
      </c>
      <c r="AU494" s="18" t="s">
        <v>90</v>
      </c>
    </row>
    <row r="495" s="2" customFormat="1">
      <c r="A495" s="39"/>
      <c r="B495" s="40"/>
      <c r="C495" s="41"/>
      <c r="D495" s="250" t="s">
        <v>362</v>
      </c>
      <c r="E495" s="41"/>
      <c r="F495" s="251" t="s">
        <v>4599</v>
      </c>
      <c r="G495" s="41"/>
      <c r="H495" s="41"/>
      <c r="I495" s="235"/>
      <c r="J495" s="41"/>
      <c r="K495" s="41"/>
      <c r="L495" s="45"/>
      <c r="M495" s="236"/>
      <c r="N495" s="237"/>
      <c r="O495" s="92"/>
      <c r="P495" s="92"/>
      <c r="Q495" s="92"/>
      <c r="R495" s="92"/>
      <c r="S495" s="92"/>
      <c r="T495" s="93"/>
      <c r="U495" s="39"/>
      <c r="V495" s="39"/>
      <c r="W495" s="39"/>
      <c r="X495" s="39"/>
      <c r="Y495" s="39"/>
      <c r="Z495" s="39"/>
      <c r="AA495" s="39"/>
      <c r="AB495" s="39"/>
      <c r="AC495" s="39"/>
      <c r="AD495" s="39"/>
      <c r="AE495" s="39"/>
      <c r="AT495" s="18" t="s">
        <v>362</v>
      </c>
      <c r="AU495" s="18" t="s">
        <v>90</v>
      </c>
    </row>
    <row r="496" s="2" customFormat="1" ht="24.15" customHeight="1">
      <c r="A496" s="39"/>
      <c r="B496" s="40"/>
      <c r="C496" s="220" t="s">
        <v>1808</v>
      </c>
      <c r="D496" s="220" t="s">
        <v>216</v>
      </c>
      <c r="E496" s="221" t="s">
        <v>4600</v>
      </c>
      <c r="F496" s="222" t="s">
        <v>4601</v>
      </c>
      <c r="G496" s="223" t="s">
        <v>797</v>
      </c>
      <c r="H496" s="224">
        <v>16</v>
      </c>
      <c r="I496" s="225"/>
      <c r="J496" s="226">
        <f>ROUND(I496*H496,2)</f>
        <v>0</v>
      </c>
      <c r="K496" s="222" t="s">
        <v>359</v>
      </c>
      <c r="L496" s="45"/>
      <c r="M496" s="227" t="s">
        <v>1</v>
      </c>
      <c r="N496" s="228" t="s">
        <v>46</v>
      </c>
      <c r="O496" s="92"/>
      <c r="P496" s="229">
        <f>O496*H496</f>
        <v>0</v>
      </c>
      <c r="Q496" s="229">
        <v>0</v>
      </c>
      <c r="R496" s="229">
        <f>Q496*H496</f>
        <v>0</v>
      </c>
      <c r="S496" s="229">
        <v>0</v>
      </c>
      <c r="T496" s="230">
        <f>S496*H496</f>
        <v>0</v>
      </c>
      <c r="U496" s="39"/>
      <c r="V496" s="39"/>
      <c r="W496" s="39"/>
      <c r="X496" s="39"/>
      <c r="Y496" s="39"/>
      <c r="Z496" s="39"/>
      <c r="AA496" s="39"/>
      <c r="AB496" s="39"/>
      <c r="AC496" s="39"/>
      <c r="AD496" s="39"/>
      <c r="AE496" s="39"/>
      <c r="AR496" s="231" t="s">
        <v>1043</v>
      </c>
      <c r="AT496" s="231" t="s">
        <v>216</v>
      </c>
      <c r="AU496" s="231" t="s">
        <v>90</v>
      </c>
      <c r="AY496" s="18" t="s">
        <v>215</v>
      </c>
      <c r="BE496" s="232">
        <f>IF(N496="základní",J496,0)</f>
        <v>0</v>
      </c>
      <c r="BF496" s="232">
        <f>IF(N496="snížená",J496,0)</f>
        <v>0</v>
      </c>
      <c r="BG496" s="232">
        <f>IF(N496="zákl. přenesená",J496,0)</f>
        <v>0</v>
      </c>
      <c r="BH496" s="232">
        <f>IF(N496="sníž. přenesená",J496,0)</f>
        <v>0</v>
      </c>
      <c r="BI496" s="232">
        <f>IF(N496="nulová",J496,0)</f>
        <v>0</v>
      </c>
      <c r="BJ496" s="18" t="s">
        <v>88</v>
      </c>
      <c r="BK496" s="232">
        <f>ROUND(I496*H496,2)</f>
        <v>0</v>
      </c>
      <c r="BL496" s="18" t="s">
        <v>1043</v>
      </c>
      <c r="BM496" s="231" t="s">
        <v>4602</v>
      </c>
    </row>
    <row r="497" s="2" customFormat="1">
      <c r="A497" s="39"/>
      <c r="B497" s="40"/>
      <c r="C497" s="41"/>
      <c r="D497" s="233" t="s">
        <v>221</v>
      </c>
      <c r="E497" s="41"/>
      <c r="F497" s="234" t="s">
        <v>4601</v>
      </c>
      <c r="G497" s="41"/>
      <c r="H497" s="41"/>
      <c r="I497" s="235"/>
      <c r="J497" s="41"/>
      <c r="K497" s="41"/>
      <c r="L497" s="45"/>
      <c r="M497" s="236"/>
      <c r="N497" s="237"/>
      <c r="O497" s="92"/>
      <c r="P497" s="92"/>
      <c r="Q497" s="92"/>
      <c r="R497" s="92"/>
      <c r="S497" s="92"/>
      <c r="T497" s="93"/>
      <c r="U497" s="39"/>
      <c r="V497" s="39"/>
      <c r="W497" s="39"/>
      <c r="X497" s="39"/>
      <c r="Y497" s="39"/>
      <c r="Z497" s="39"/>
      <c r="AA497" s="39"/>
      <c r="AB497" s="39"/>
      <c r="AC497" s="39"/>
      <c r="AD497" s="39"/>
      <c r="AE497" s="39"/>
      <c r="AT497" s="18" t="s">
        <v>221</v>
      </c>
      <c r="AU497" s="18" t="s">
        <v>90</v>
      </c>
    </row>
    <row r="498" s="2" customFormat="1">
      <c r="A498" s="39"/>
      <c r="B498" s="40"/>
      <c r="C498" s="41"/>
      <c r="D498" s="250" t="s">
        <v>362</v>
      </c>
      <c r="E498" s="41"/>
      <c r="F498" s="251" t="s">
        <v>4603</v>
      </c>
      <c r="G498" s="41"/>
      <c r="H498" s="41"/>
      <c r="I498" s="235"/>
      <c r="J498" s="41"/>
      <c r="K498" s="41"/>
      <c r="L498" s="45"/>
      <c r="M498" s="236"/>
      <c r="N498" s="237"/>
      <c r="O498" s="92"/>
      <c r="P498" s="92"/>
      <c r="Q498" s="92"/>
      <c r="R498" s="92"/>
      <c r="S498" s="92"/>
      <c r="T498" s="93"/>
      <c r="U498" s="39"/>
      <c r="V498" s="39"/>
      <c r="W498" s="39"/>
      <c r="X498" s="39"/>
      <c r="Y498" s="39"/>
      <c r="Z498" s="39"/>
      <c r="AA498" s="39"/>
      <c r="AB498" s="39"/>
      <c r="AC498" s="39"/>
      <c r="AD498" s="39"/>
      <c r="AE498" s="39"/>
      <c r="AT498" s="18" t="s">
        <v>362</v>
      </c>
      <c r="AU498" s="18" t="s">
        <v>90</v>
      </c>
    </row>
    <row r="499" s="2" customFormat="1" ht="24.15" customHeight="1">
      <c r="A499" s="39"/>
      <c r="B499" s="40"/>
      <c r="C499" s="220" t="s">
        <v>1815</v>
      </c>
      <c r="D499" s="220" t="s">
        <v>216</v>
      </c>
      <c r="E499" s="221" t="s">
        <v>4604</v>
      </c>
      <c r="F499" s="222" t="s">
        <v>4605</v>
      </c>
      <c r="G499" s="223" t="s">
        <v>797</v>
      </c>
      <c r="H499" s="224">
        <v>48</v>
      </c>
      <c r="I499" s="225"/>
      <c r="J499" s="226">
        <f>ROUND(I499*H499,2)</f>
        <v>0</v>
      </c>
      <c r="K499" s="222" t="s">
        <v>359</v>
      </c>
      <c r="L499" s="45"/>
      <c r="M499" s="227" t="s">
        <v>1</v>
      </c>
      <c r="N499" s="228" t="s">
        <v>46</v>
      </c>
      <c r="O499" s="92"/>
      <c r="P499" s="229">
        <f>O499*H499</f>
        <v>0</v>
      </c>
      <c r="Q499" s="229">
        <v>0</v>
      </c>
      <c r="R499" s="229">
        <f>Q499*H499</f>
        <v>0</v>
      </c>
      <c r="S499" s="229">
        <v>0</v>
      </c>
      <c r="T499" s="230">
        <f>S499*H499</f>
        <v>0</v>
      </c>
      <c r="U499" s="39"/>
      <c r="V499" s="39"/>
      <c r="W499" s="39"/>
      <c r="X499" s="39"/>
      <c r="Y499" s="39"/>
      <c r="Z499" s="39"/>
      <c r="AA499" s="39"/>
      <c r="AB499" s="39"/>
      <c r="AC499" s="39"/>
      <c r="AD499" s="39"/>
      <c r="AE499" s="39"/>
      <c r="AR499" s="231" t="s">
        <v>1043</v>
      </c>
      <c r="AT499" s="231" t="s">
        <v>216</v>
      </c>
      <c r="AU499" s="231" t="s">
        <v>90</v>
      </c>
      <c r="AY499" s="18" t="s">
        <v>215</v>
      </c>
      <c r="BE499" s="232">
        <f>IF(N499="základní",J499,0)</f>
        <v>0</v>
      </c>
      <c r="BF499" s="232">
        <f>IF(N499="snížená",J499,0)</f>
        <v>0</v>
      </c>
      <c r="BG499" s="232">
        <f>IF(N499="zákl. přenesená",J499,0)</f>
        <v>0</v>
      </c>
      <c r="BH499" s="232">
        <f>IF(N499="sníž. přenesená",J499,0)</f>
        <v>0</v>
      </c>
      <c r="BI499" s="232">
        <f>IF(N499="nulová",J499,0)</f>
        <v>0</v>
      </c>
      <c r="BJ499" s="18" t="s">
        <v>88</v>
      </c>
      <c r="BK499" s="232">
        <f>ROUND(I499*H499,2)</f>
        <v>0</v>
      </c>
      <c r="BL499" s="18" t="s">
        <v>1043</v>
      </c>
      <c r="BM499" s="231" t="s">
        <v>4606</v>
      </c>
    </row>
    <row r="500" s="2" customFormat="1">
      <c r="A500" s="39"/>
      <c r="B500" s="40"/>
      <c r="C500" s="41"/>
      <c r="D500" s="233" t="s">
        <v>221</v>
      </c>
      <c r="E500" s="41"/>
      <c r="F500" s="234" t="s">
        <v>4605</v>
      </c>
      <c r="G500" s="41"/>
      <c r="H500" s="41"/>
      <c r="I500" s="235"/>
      <c r="J500" s="41"/>
      <c r="K500" s="41"/>
      <c r="L500" s="45"/>
      <c r="M500" s="236"/>
      <c r="N500" s="237"/>
      <c r="O500" s="92"/>
      <c r="P500" s="92"/>
      <c r="Q500" s="92"/>
      <c r="R500" s="92"/>
      <c r="S500" s="92"/>
      <c r="T500" s="93"/>
      <c r="U500" s="39"/>
      <c r="V500" s="39"/>
      <c r="W500" s="39"/>
      <c r="X500" s="39"/>
      <c r="Y500" s="39"/>
      <c r="Z500" s="39"/>
      <c r="AA500" s="39"/>
      <c r="AB500" s="39"/>
      <c r="AC500" s="39"/>
      <c r="AD500" s="39"/>
      <c r="AE500" s="39"/>
      <c r="AT500" s="18" t="s">
        <v>221</v>
      </c>
      <c r="AU500" s="18" t="s">
        <v>90</v>
      </c>
    </row>
    <row r="501" s="2" customFormat="1">
      <c r="A501" s="39"/>
      <c r="B501" s="40"/>
      <c r="C501" s="41"/>
      <c r="D501" s="250" t="s">
        <v>362</v>
      </c>
      <c r="E501" s="41"/>
      <c r="F501" s="251" t="s">
        <v>4607</v>
      </c>
      <c r="G501" s="41"/>
      <c r="H501" s="41"/>
      <c r="I501" s="235"/>
      <c r="J501" s="41"/>
      <c r="K501" s="41"/>
      <c r="L501" s="45"/>
      <c r="M501" s="236"/>
      <c r="N501" s="237"/>
      <c r="O501" s="92"/>
      <c r="P501" s="92"/>
      <c r="Q501" s="92"/>
      <c r="R501" s="92"/>
      <c r="S501" s="92"/>
      <c r="T501" s="93"/>
      <c r="U501" s="39"/>
      <c r="V501" s="39"/>
      <c r="W501" s="39"/>
      <c r="X501" s="39"/>
      <c r="Y501" s="39"/>
      <c r="Z501" s="39"/>
      <c r="AA501" s="39"/>
      <c r="AB501" s="39"/>
      <c r="AC501" s="39"/>
      <c r="AD501" s="39"/>
      <c r="AE501" s="39"/>
      <c r="AT501" s="18" t="s">
        <v>362</v>
      </c>
      <c r="AU501" s="18" t="s">
        <v>90</v>
      </c>
    </row>
    <row r="502" s="11" customFormat="1" ht="22.8" customHeight="1">
      <c r="A502" s="11"/>
      <c r="B502" s="206"/>
      <c r="C502" s="207"/>
      <c r="D502" s="208" t="s">
        <v>80</v>
      </c>
      <c r="E502" s="248" t="s">
        <v>4608</v>
      </c>
      <c r="F502" s="248" t="s">
        <v>4609</v>
      </c>
      <c r="G502" s="207"/>
      <c r="H502" s="207"/>
      <c r="I502" s="210"/>
      <c r="J502" s="249">
        <f>BK502</f>
        <v>0</v>
      </c>
      <c r="K502" s="207"/>
      <c r="L502" s="212"/>
      <c r="M502" s="213"/>
      <c r="N502" s="214"/>
      <c r="O502" s="214"/>
      <c r="P502" s="215">
        <f>SUM(P503:P505)</f>
        <v>0</v>
      </c>
      <c r="Q502" s="214"/>
      <c r="R502" s="215">
        <f>SUM(R503:R505)</f>
        <v>0</v>
      </c>
      <c r="S502" s="214"/>
      <c r="T502" s="216">
        <f>SUM(T503:T505)</f>
        <v>0</v>
      </c>
      <c r="U502" s="11"/>
      <c r="V502" s="11"/>
      <c r="W502" s="11"/>
      <c r="X502" s="11"/>
      <c r="Y502" s="11"/>
      <c r="Z502" s="11"/>
      <c r="AA502" s="11"/>
      <c r="AB502" s="11"/>
      <c r="AC502" s="11"/>
      <c r="AD502" s="11"/>
      <c r="AE502" s="11"/>
      <c r="AR502" s="217" t="s">
        <v>227</v>
      </c>
      <c r="AT502" s="218" t="s">
        <v>80</v>
      </c>
      <c r="AU502" s="218" t="s">
        <v>88</v>
      </c>
      <c r="AY502" s="217" t="s">
        <v>215</v>
      </c>
      <c r="BK502" s="219">
        <f>SUM(BK503:BK505)</f>
        <v>0</v>
      </c>
    </row>
    <row r="503" s="2" customFormat="1" ht="21.75" customHeight="1">
      <c r="A503" s="39"/>
      <c r="B503" s="40"/>
      <c r="C503" s="220" t="s">
        <v>1823</v>
      </c>
      <c r="D503" s="220" t="s">
        <v>216</v>
      </c>
      <c r="E503" s="221" t="s">
        <v>4610</v>
      </c>
      <c r="F503" s="222" t="s">
        <v>4611</v>
      </c>
      <c r="G503" s="223" t="s">
        <v>716</v>
      </c>
      <c r="H503" s="224">
        <v>1</v>
      </c>
      <c r="I503" s="225"/>
      <c r="J503" s="226">
        <f>ROUND(I503*H503,2)</f>
        <v>0</v>
      </c>
      <c r="K503" s="222" t="s">
        <v>359</v>
      </c>
      <c r="L503" s="45"/>
      <c r="M503" s="227" t="s">
        <v>1</v>
      </c>
      <c r="N503" s="228" t="s">
        <v>46</v>
      </c>
      <c r="O503" s="92"/>
      <c r="P503" s="229">
        <f>O503*H503</f>
        <v>0</v>
      </c>
      <c r="Q503" s="229">
        <v>0</v>
      </c>
      <c r="R503" s="229">
        <f>Q503*H503</f>
        <v>0</v>
      </c>
      <c r="S503" s="229">
        <v>0</v>
      </c>
      <c r="T503" s="230">
        <f>S503*H503</f>
        <v>0</v>
      </c>
      <c r="U503" s="39"/>
      <c r="V503" s="39"/>
      <c r="W503" s="39"/>
      <c r="X503" s="39"/>
      <c r="Y503" s="39"/>
      <c r="Z503" s="39"/>
      <c r="AA503" s="39"/>
      <c r="AB503" s="39"/>
      <c r="AC503" s="39"/>
      <c r="AD503" s="39"/>
      <c r="AE503" s="39"/>
      <c r="AR503" s="231" t="s">
        <v>1043</v>
      </c>
      <c r="AT503" s="231" t="s">
        <v>216</v>
      </c>
      <c r="AU503" s="231" t="s">
        <v>90</v>
      </c>
      <c r="AY503" s="18" t="s">
        <v>215</v>
      </c>
      <c r="BE503" s="232">
        <f>IF(N503="základní",J503,0)</f>
        <v>0</v>
      </c>
      <c r="BF503" s="232">
        <f>IF(N503="snížená",J503,0)</f>
        <v>0</v>
      </c>
      <c r="BG503" s="232">
        <f>IF(N503="zákl. přenesená",J503,0)</f>
        <v>0</v>
      </c>
      <c r="BH503" s="232">
        <f>IF(N503="sníž. přenesená",J503,0)</f>
        <v>0</v>
      </c>
      <c r="BI503" s="232">
        <f>IF(N503="nulová",J503,0)</f>
        <v>0</v>
      </c>
      <c r="BJ503" s="18" t="s">
        <v>88</v>
      </c>
      <c r="BK503" s="232">
        <f>ROUND(I503*H503,2)</f>
        <v>0</v>
      </c>
      <c r="BL503" s="18" t="s">
        <v>1043</v>
      </c>
      <c r="BM503" s="231" t="s">
        <v>4612</v>
      </c>
    </row>
    <row r="504" s="2" customFormat="1">
      <c r="A504" s="39"/>
      <c r="B504" s="40"/>
      <c r="C504" s="41"/>
      <c r="D504" s="233" t="s">
        <v>221</v>
      </c>
      <c r="E504" s="41"/>
      <c r="F504" s="234" t="s">
        <v>4613</v>
      </c>
      <c r="G504" s="41"/>
      <c r="H504" s="41"/>
      <c r="I504" s="235"/>
      <c r="J504" s="41"/>
      <c r="K504" s="41"/>
      <c r="L504" s="45"/>
      <c r="M504" s="236"/>
      <c r="N504" s="237"/>
      <c r="O504" s="92"/>
      <c r="P504" s="92"/>
      <c r="Q504" s="92"/>
      <c r="R504" s="92"/>
      <c r="S504" s="92"/>
      <c r="T504" s="93"/>
      <c r="U504" s="39"/>
      <c r="V504" s="39"/>
      <c r="W504" s="39"/>
      <c r="X504" s="39"/>
      <c r="Y504" s="39"/>
      <c r="Z504" s="39"/>
      <c r="AA504" s="39"/>
      <c r="AB504" s="39"/>
      <c r="AC504" s="39"/>
      <c r="AD504" s="39"/>
      <c r="AE504" s="39"/>
      <c r="AT504" s="18" t="s">
        <v>221</v>
      </c>
      <c r="AU504" s="18" t="s">
        <v>90</v>
      </c>
    </row>
    <row r="505" s="2" customFormat="1">
      <c r="A505" s="39"/>
      <c r="B505" s="40"/>
      <c r="C505" s="41"/>
      <c r="D505" s="250" t="s">
        <v>362</v>
      </c>
      <c r="E505" s="41"/>
      <c r="F505" s="251" t="s">
        <v>4614</v>
      </c>
      <c r="G505" s="41"/>
      <c r="H505" s="41"/>
      <c r="I505" s="235"/>
      <c r="J505" s="41"/>
      <c r="K505" s="41"/>
      <c r="L505" s="45"/>
      <c r="M505" s="236"/>
      <c r="N505" s="237"/>
      <c r="O505" s="92"/>
      <c r="P505" s="92"/>
      <c r="Q505" s="92"/>
      <c r="R505" s="92"/>
      <c r="S505" s="92"/>
      <c r="T505" s="93"/>
      <c r="U505" s="39"/>
      <c r="V505" s="39"/>
      <c r="W505" s="39"/>
      <c r="X505" s="39"/>
      <c r="Y505" s="39"/>
      <c r="Z505" s="39"/>
      <c r="AA505" s="39"/>
      <c r="AB505" s="39"/>
      <c r="AC505" s="39"/>
      <c r="AD505" s="39"/>
      <c r="AE505" s="39"/>
      <c r="AT505" s="18" t="s">
        <v>362</v>
      </c>
      <c r="AU505" s="18" t="s">
        <v>90</v>
      </c>
    </row>
    <row r="506" s="11" customFormat="1" ht="25.92" customHeight="1">
      <c r="A506" s="11"/>
      <c r="B506" s="206"/>
      <c r="C506" s="207"/>
      <c r="D506" s="208" t="s">
        <v>80</v>
      </c>
      <c r="E506" s="209" t="s">
        <v>4615</v>
      </c>
      <c r="F506" s="209" t="s">
        <v>4616</v>
      </c>
      <c r="G506" s="207"/>
      <c r="H506" s="207"/>
      <c r="I506" s="210"/>
      <c r="J506" s="211">
        <f>BK506</f>
        <v>0</v>
      </c>
      <c r="K506" s="207"/>
      <c r="L506" s="212"/>
      <c r="M506" s="213"/>
      <c r="N506" s="214"/>
      <c r="O506" s="214"/>
      <c r="P506" s="215">
        <f>SUM(P507:P522)</f>
        <v>0</v>
      </c>
      <c r="Q506" s="214"/>
      <c r="R506" s="215">
        <f>SUM(R507:R522)</f>
        <v>0</v>
      </c>
      <c r="S506" s="214"/>
      <c r="T506" s="216">
        <f>SUM(T507:T522)</f>
        <v>0</v>
      </c>
      <c r="U506" s="11"/>
      <c r="V506" s="11"/>
      <c r="W506" s="11"/>
      <c r="X506" s="11"/>
      <c r="Y506" s="11"/>
      <c r="Z506" s="11"/>
      <c r="AA506" s="11"/>
      <c r="AB506" s="11"/>
      <c r="AC506" s="11"/>
      <c r="AD506" s="11"/>
      <c r="AE506" s="11"/>
      <c r="AR506" s="217" t="s">
        <v>214</v>
      </c>
      <c r="AT506" s="218" t="s">
        <v>80</v>
      </c>
      <c r="AU506" s="218" t="s">
        <v>81</v>
      </c>
      <c r="AY506" s="217" t="s">
        <v>215</v>
      </c>
      <c r="BK506" s="219">
        <f>SUM(BK507:BK522)</f>
        <v>0</v>
      </c>
    </row>
    <row r="507" s="2" customFormat="1" ht="16.5" customHeight="1">
      <c r="A507" s="39"/>
      <c r="B507" s="40"/>
      <c r="C507" s="220" t="s">
        <v>1829</v>
      </c>
      <c r="D507" s="220" t="s">
        <v>216</v>
      </c>
      <c r="E507" s="221" t="s">
        <v>4617</v>
      </c>
      <c r="F507" s="222" t="s">
        <v>4618</v>
      </c>
      <c r="G507" s="223" t="s">
        <v>4619</v>
      </c>
      <c r="H507" s="224">
        <v>8</v>
      </c>
      <c r="I507" s="225"/>
      <c r="J507" s="226">
        <f>ROUND(I507*H507,2)</f>
        <v>0</v>
      </c>
      <c r="K507" s="222" t="s">
        <v>1</v>
      </c>
      <c r="L507" s="45"/>
      <c r="M507" s="227" t="s">
        <v>1</v>
      </c>
      <c r="N507" s="228" t="s">
        <v>46</v>
      </c>
      <c r="O507" s="92"/>
      <c r="P507" s="229">
        <f>O507*H507</f>
        <v>0</v>
      </c>
      <c r="Q507" s="229">
        <v>0</v>
      </c>
      <c r="R507" s="229">
        <f>Q507*H507</f>
        <v>0</v>
      </c>
      <c r="S507" s="229">
        <v>0</v>
      </c>
      <c r="T507" s="230">
        <f>S507*H507</f>
        <v>0</v>
      </c>
      <c r="U507" s="39"/>
      <c r="V507" s="39"/>
      <c r="W507" s="39"/>
      <c r="X507" s="39"/>
      <c r="Y507" s="39"/>
      <c r="Z507" s="39"/>
      <c r="AA507" s="39"/>
      <c r="AB507" s="39"/>
      <c r="AC507" s="39"/>
      <c r="AD507" s="39"/>
      <c r="AE507" s="39"/>
      <c r="AR507" s="231" t="s">
        <v>291</v>
      </c>
      <c r="AT507" s="231" t="s">
        <v>216</v>
      </c>
      <c r="AU507" s="231" t="s">
        <v>88</v>
      </c>
      <c r="AY507" s="18" t="s">
        <v>215</v>
      </c>
      <c r="BE507" s="232">
        <f>IF(N507="základní",J507,0)</f>
        <v>0</v>
      </c>
      <c r="BF507" s="232">
        <f>IF(N507="snížená",J507,0)</f>
        <v>0</v>
      </c>
      <c r="BG507" s="232">
        <f>IF(N507="zákl. přenesená",J507,0)</f>
        <v>0</v>
      </c>
      <c r="BH507" s="232">
        <f>IF(N507="sníž. přenesená",J507,0)</f>
        <v>0</v>
      </c>
      <c r="BI507" s="232">
        <f>IF(N507="nulová",J507,0)</f>
        <v>0</v>
      </c>
      <c r="BJ507" s="18" t="s">
        <v>88</v>
      </c>
      <c r="BK507" s="232">
        <f>ROUND(I507*H507,2)</f>
        <v>0</v>
      </c>
      <c r="BL507" s="18" t="s">
        <v>291</v>
      </c>
      <c r="BM507" s="231" t="s">
        <v>4620</v>
      </c>
    </row>
    <row r="508" s="2" customFormat="1">
      <c r="A508" s="39"/>
      <c r="B508" s="40"/>
      <c r="C508" s="41"/>
      <c r="D508" s="233" t="s">
        <v>221</v>
      </c>
      <c r="E508" s="41"/>
      <c r="F508" s="234" t="s">
        <v>4618</v>
      </c>
      <c r="G508" s="41"/>
      <c r="H508" s="41"/>
      <c r="I508" s="235"/>
      <c r="J508" s="41"/>
      <c r="K508" s="41"/>
      <c r="L508" s="45"/>
      <c r="M508" s="236"/>
      <c r="N508" s="237"/>
      <c r="O508" s="92"/>
      <c r="P508" s="92"/>
      <c r="Q508" s="92"/>
      <c r="R508" s="92"/>
      <c r="S508" s="92"/>
      <c r="T508" s="93"/>
      <c r="U508" s="39"/>
      <c r="V508" s="39"/>
      <c r="W508" s="39"/>
      <c r="X508" s="39"/>
      <c r="Y508" s="39"/>
      <c r="Z508" s="39"/>
      <c r="AA508" s="39"/>
      <c r="AB508" s="39"/>
      <c r="AC508" s="39"/>
      <c r="AD508" s="39"/>
      <c r="AE508" s="39"/>
      <c r="AT508" s="18" t="s">
        <v>221</v>
      </c>
      <c r="AU508" s="18" t="s">
        <v>88</v>
      </c>
    </row>
    <row r="509" s="2" customFormat="1" ht="24.15" customHeight="1">
      <c r="A509" s="39"/>
      <c r="B509" s="40"/>
      <c r="C509" s="220" t="s">
        <v>1836</v>
      </c>
      <c r="D509" s="220" t="s">
        <v>216</v>
      </c>
      <c r="E509" s="221" t="s">
        <v>4621</v>
      </c>
      <c r="F509" s="222" t="s">
        <v>4622</v>
      </c>
      <c r="G509" s="223" t="s">
        <v>4619</v>
      </c>
      <c r="H509" s="224">
        <v>8</v>
      </c>
      <c r="I509" s="225"/>
      <c r="J509" s="226">
        <f>ROUND(I509*H509,2)</f>
        <v>0</v>
      </c>
      <c r="K509" s="222" t="s">
        <v>1</v>
      </c>
      <c r="L509" s="45"/>
      <c r="M509" s="227" t="s">
        <v>1</v>
      </c>
      <c r="N509" s="228" t="s">
        <v>46</v>
      </c>
      <c r="O509" s="92"/>
      <c r="P509" s="229">
        <f>O509*H509</f>
        <v>0</v>
      </c>
      <c r="Q509" s="229">
        <v>0</v>
      </c>
      <c r="R509" s="229">
        <f>Q509*H509</f>
        <v>0</v>
      </c>
      <c r="S509" s="229">
        <v>0</v>
      </c>
      <c r="T509" s="230">
        <f>S509*H509</f>
        <v>0</v>
      </c>
      <c r="U509" s="39"/>
      <c r="V509" s="39"/>
      <c r="W509" s="39"/>
      <c r="X509" s="39"/>
      <c r="Y509" s="39"/>
      <c r="Z509" s="39"/>
      <c r="AA509" s="39"/>
      <c r="AB509" s="39"/>
      <c r="AC509" s="39"/>
      <c r="AD509" s="39"/>
      <c r="AE509" s="39"/>
      <c r="AR509" s="231" t="s">
        <v>291</v>
      </c>
      <c r="AT509" s="231" t="s">
        <v>216</v>
      </c>
      <c r="AU509" s="231" t="s">
        <v>88</v>
      </c>
      <c r="AY509" s="18" t="s">
        <v>215</v>
      </c>
      <c r="BE509" s="232">
        <f>IF(N509="základní",J509,0)</f>
        <v>0</v>
      </c>
      <c r="BF509" s="232">
        <f>IF(N509="snížená",J509,0)</f>
        <v>0</v>
      </c>
      <c r="BG509" s="232">
        <f>IF(N509="zákl. přenesená",J509,0)</f>
        <v>0</v>
      </c>
      <c r="BH509" s="232">
        <f>IF(N509="sníž. přenesená",J509,0)</f>
        <v>0</v>
      </c>
      <c r="BI509" s="232">
        <f>IF(N509="nulová",J509,0)</f>
        <v>0</v>
      </c>
      <c r="BJ509" s="18" t="s">
        <v>88</v>
      </c>
      <c r="BK509" s="232">
        <f>ROUND(I509*H509,2)</f>
        <v>0</v>
      </c>
      <c r="BL509" s="18" t="s">
        <v>291</v>
      </c>
      <c r="BM509" s="231" t="s">
        <v>4623</v>
      </c>
    </row>
    <row r="510" s="2" customFormat="1">
      <c r="A510" s="39"/>
      <c r="B510" s="40"/>
      <c r="C510" s="41"/>
      <c r="D510" s="233" t="s">
        <v>221</v>
      </c>
      <c r="E510" s="41"/>
      <c r="F510" s="234" t="s">
        <v>4622</v>
      </c>
      <c r="G510" s="41"/>
      <c r="H510" s="41"/>
      <c r="I510" s="235"/>
      <c r="J510" s="41"/>
      <c r="K510" s="41"/>
      <c r="L510" s="45"/>
      <c r="M510" s="236"/>
      <c r="N510" s="237"/>
      <c r="O510" s="92"/>
      <c r="P510" s="92"/>
      <c r="Q510" s="92"/>
      <c r="R510" s="92"/>
      <c r="S510" s="92"/>
      <c r="T510" s="93"/>
      <c r="U510" s="39"/>
      <c r="V510" s="39"/>
      <c r="W510" s="39"/>
      <c r="X510" s="39"/>
      <c r="Y510" s="39"/>
      <c r="Z510" s="39"/>
      <c r="AA510" s="39"/>
      <c r="AB510" s="39"/>
      <c r="AC510" s="39"/>
      <c r="AD510" s="39"/>
      <c r="AE510" s="39"/>
      <c r="AT510" s="18" t="s">
        <v>221</v>
      </c>
      <c r="AU510" s="18" t="s">
        <v>88</v>
      </c>
    </row>
    <row r="511" s="2" customFormat="1" ht="16.5" customHeight="1">
      <c r="A511" s="39"/>
      <c r="B511" s="40"/>
      <c r="C511" s="220" t="s">
        <v>1842</v>
      </c>
      <c r="D511" s="220" t="s">
        <v>216</v>
      </c>
      <c r="E511" s="221" t="s">
        <v>4624</v>
      </c>
      <c r="F511" s="222" t="s">
        <v>4625</v>
      </c>
      <c r="G511" s="223" t="s">
        <v>4619</v>
      </c>
      <c r="H511" s="224">
        <v>14</v>
      </c>
      <c r="I511" s="225"/>
      <c r="J511" s="226">
        <f>ROUND(I511*H511,2)</f>
        <v>0</v>
      </c>
      <c r="K511" s="222" t="s">
        <v>1</v>
      </c>
      <c r="L511" s="45"/>
      <c r="M511" s="227" t="s">
        <v>1</v>
      </c>
      <c r="N511" s="228" t="s">
        <v>46</v>
      </c>
      <c r="O511" s="92"/>
      <c r="P511" s="229">
        <f>O511*H511</f>
        <v>0</v>
      </c>
      <c r="Q511" s="229">
        <v>0</v>
      </c>
      <c r="R511" s="229">
        <f>Q511*H511</f>
        <v>0</v>
      </c>
      <c r="S511" s="229">
        <v>0</v>
      </c>
      <c r="T511" s="230">
        <f>S511*H511</f>
        <v>0</v>
      </c>
      <c r="U511" s="39"/>
      <c r="V511" s="39"/>
      <c r="W511" s="39"/>
      <c r="X511" s="39"/>
      <c r="Y511" s="39"/>
      <c r="Z511" s="39"/>
      <c r="AA511" s="39"/>
      <c r="AB511" s="39"/>
      <c r="AC511" s="39"/>
      <c r="AD511" s="39"/>
      <c r="AE511" s="39"/>
      <c r="AR511" s="231" t="s">
        <v>291</v>
      </c>
      <c r="AT511" s="231" t="s">
        <v>216</v>
      </c>
      <c r="AU511" s="231" t="s">
        <v>88</v>
      </c>
      <c r="AY511" s="18" t="s">
        <v>215</v>
      </c>
      <c r="BE511" s="232">
        <f>IF(N511="základní",J511,0)</f>
        <v>0</v>
      </c>
      <c r="BF511" s="232">
        <f>IF(N511="snížená",J511,0)</f>
        <v>0</v>
      </c>
      <c r="BG511" s="232">
        <f>IF(N511="zákl. přenesená",J511,0)</f>
        <v>0</v>
      </c>
      <c r="BH511" s="232">
        <f>IF(N511="sníž. přenesená",J511,0)</f>
        <v>0</v>
      </c>
      <c r="BI511" s="232">
        <f>IF(N511="nulová",J511,0)</f>
        <v>0</v>
      </c>
      <c r="BJ511" s="18" t="s">
        <v>88</v>
      </c>
      <c r="BK511" s="232">
        <f>ROUND(I511*H511,2)</f>
        <v>0</v>
      </c>
      <c r="BL511" s="18" t="s">
        <v>291</v>
      </c>
      <c r="BM511" s="231" t="s">
        <v>4626</v>
      </c>
    </row>
    <row r="512" s="2" customFormat="1">
      <c r="A512" s="39"/>
      <c r="B512" s="40"/>
      <c r="C512" s="41"/>
      <c r="D512" s="233" t="s">
        <v>221</v>
      </c>
      <c r="E512" s="41"/>
      <c r="F512" s="234" t="s">
        <v>4625</v>
      </c>
      <c r="G512" s="41"/>
      <c r="H512" s="41"/>
      <c r="I512" s="235"/>
      <c r="J512" s="41"/>
      <c r="K512" s="41"/>
      <c r="L512" s="45"/>
      <c r="M512" s="236"/>
      <c r="N512" s="237"/>
      <c r="O512" s="92"/>
      <c r="P512" s="92"/>
      <c r="Q512" s="92"/>
      <c r="R512" s="92"/>
      <c r="S512" s="92"/>
      <c r="T512" s="93"/>
      <c r="U512" s="39"/>
      <c r="V512" s="39"/>
      <c r="W512" s="39"/>
      <c r="X512" s="39"/>
      <c r="Y512" s="39"/>
      <c r="Z512" s="39"/>
      <c r="AA512" s="39"/>
      <c r="AB512" s="39"/>
      <c r="AC512" s="39"/>
      <c r="AD512" s="39"/>
      <c r="AE512" s="39"/>
      <c r="AT512" s="18" t="s">
        <v>221</v>
      </c>
      <c r="AU512" s="18" t="s">
        <v>88</v>
      </c>
    </row>
    <row r="513" s="2" customFormat="1" ht="24.15" customHeight="1">
      <c r="A513" s="39"/>
      <c r="B513" s="40"/>
      <c r="C513" s="220" t="s">
        <v>1849</v>
      </c>
      <c r="D513" s="220" t="s">
        <v>216</v>
      </c>
      <c r="E513" s="221" t="s">
        <v>4627</v>
      </c>
      <c r="F513" s="222" t="s">
        <v>4628</v>
      </c>
      <c r="G513" s="223" t="s">
        <v>4619</v>
      </c>
      <c r="H513" s="224">
        <v>24</v>
      </c>
      <c r="I513" s="225"/>
      <c r="J513" s="226">
        <f>ROUND(I513*H513,2)</f>
        <v>0</v>
      </c>
      <c r="K513" s="222" t="s">
        <v>1</v>
      </c>
      <c r="L513" s="45"/>
      <c r="M513" s="227" t="s">
        <v>1</v>
      </c>
      <c r="N513" s="228" t="s">
        <v>46</v>
      </c>
      <c r="O513" s="92"/>
      <c r="P513" s="229">
        <f>O513*H513</f>
        <v>0</v>
      </c>
      <c r="Q513" s="229">
        <v>0</v>
      </c>
      <c r="R513" s="229">
        <f>Q513*H513</f>
        <v>0</v>
      </c>
      <c r="S513" s="229">
        <v>0</v>
      </c>
      <c r="T513" s="230">
        <f>S513*H513</f>
        <v>0</v>
      </c>
      <c r="U513" s="39"/>
      <c r="V513" s="39"/>
      <c r="W513" s="39"/>
      <c r="X513" s="39"/>
      <c r="Y513" s="39"/>
      <c r="Z513" s="39"/>
      <c r="AA513" s="39"/>
      <c r="AB513" s="39"/>
      <c r="AC513" s="39"/>
      <c r="AD513" s="39"/>
      <c r="AE513" s="39"/>
      <c r="AR513" s="231" t="s">
        <v>291</v>
      </c>
      <c r="AT513" s="231" t="s">
        <v>216</v>
      </c>
      <c r="AU513" s="231" t="s">
        <v>88</v>
      </c>
      <c r="AY513" s="18" t="s">
        <v>215</v>
      </c>
      <c r="BE513" s="232">
        <f>IF(N513="základní",J513,0)</f>
        <v>0</v>
      </c>
      <c r="BF513" s="232">
        <f>IF(N513="snížená",J513,0)</f>
        <v>0</v>
      </c>
      <c r="BG513" s="232">
        <f>IF(N513="zákl. přenesená",J513,0)</f>
        <v>0</v>
      </c>
      <c r="BH513" s="232">
        <f>IF(N513="sníž. přenesená",J513,0)</f>
        <v>0</v>
      </c>
      <c r="BI513" s="232">
        <f>IF(N513="nulová",J513,0)</f>
        <v>0</v>
      </c>
      <c r="BJ513" s="18" t="s">
        <v>88</v>
      </c>
      <c r="BK513" s="232">
        <f>ROUND(I513*H513,2)</f>
        <v>0</v>
      </c>
      <c r="BL513" s="18" t="s">
        <v>291</v>
      </c>
      <c r="BM513" s="231" t="s">
        <v>4629</v>
      </c>
    </row>
    <row r="514" s="2" customFormat="1">
      <c r="A514" s="39"/>
      <c r="B514" s="40"/>
      <c r="C514" s="41"/>
      <c r="D514" s="233" t="s">
        <v>221</v>
      </c>
      <c r="E514" s="41"/>
      <c r="F514" s="234" t="s">
        <v>4628</v>
      </c>
      <c r="G514" s="41"/>
      <c r="H514" s="41"/>
      <c r="I514" s="235"/>
      <c r="J514" s="41"/>
      <c r="K514" s="41"/>
      <c r="L514" s="45"/>
      <c r="M514" s="236"/>
      <c r="N514" s="237"/>
      <c r="O514" s="92"/>
      <c r="P514" s="92"/>
      <c r="Q514" s="92"/>
      <c r="R514" s="92"/>
      <c r="S514" s="92"/>
      <c r="T514" s="93"/>
      <c r="U514" s="39"/>
      <c r="V514" s="39"/>
      <c r="W514" s="39"/>
      <c r="X514" s="39"/>
      <c r="Y514" s="39"/>
      <c r="Z514" s="39"/>
      <c r="AA514" s="39"/>
      <c r="AB514" s="39"/>
      <c r="AC514" s="39"/>
      <c r="AD514" s="39"/>
      <c r="AE514" s="39"/>
      <c r="AT514" s="18" t="s">
        <v>221</v>
      </c>
      <c r="AU514" s="18" t="s">
        <v>88</v>
      </c>
    </row>
    <row r="515" s="2" customFormat="1" ht="16.5" customHeight="1">
      <c r="A515" s="39"/>
      <c r="B515" s="40"/>
      <c r="C515" s="220" t="s">
        <v>1857</v>
      </c>
      <c r="D515" s="220" t="s">
        <v>216</v>
      </c>
      <c r="E515" s="221" t="s">
        <v>4630</v>
      </c>
      <c r="F515" s="222" t="s">
        <v>4631</v>
      </c>
      <c r="G515" s="223" t="s">
        <v>4619</v>
      </c>
      <c r="H515" s="224">
        <v>8</v>
      </c>
      <c r="I515" s="225"/>
      <c r="J515" s="226">
        <f>ROUND(I515*H515,2)</f>
        <v>0</v>
      </c>
      <c r="K515" s="222" t="s">
        <v>1</v>
      </c>
      <c r="L515" s="45"/>
      <c r="M515" s="227" t="s">
        <v>1</v>
      </c>
      <c r="N515" s="228" t="s">
        <v>46</v>
      </c>
      <c r="O515" s="92"/>
      <c r="P515" s="229">
        <f>O515*H515</f>
        <v>0</v>
      </c>
      <c r="Q515" s="229">
        <v>0</v>
      </c>
      <c r="R515" s="229">
        <f>Q515*H515</f>
        <v>0</v>
      </c>
      <c r="S515" s="229">
        <v>0</v>
      </c>
      <c r="T515" s="230">
        <f>S515*H515</f>
        <v>0</v>
      </c>
      <c r="U515" s="39"/>
      <c r="V515" s="39"/>
      <c r="W515" s="39"/>
      <c r="X515" s="39"/>
      <c r="Y515" s="39"/>
      <c r="Z515" s="39"/>
      <c r="AA515" s="39"/>
      <c r="AB515" s="39"/>
      <c r="AC515" s="39"/>
      <c r="AD515" s="39"/>
      <c r="AE515" s="39"/>
      <c r="AR515" s="231" t="s">
        <v>291</v>
      </c>
      <c r="AT515" s="231" t="s">
        <v>216</v>
      </c>
      <c r="AU515" s="231" t="s">
        <v>88</v>
      </c>
      <c r="AY515" s="18" t="s">
        <v>215</v>
      </c>
      <c r="BE515" s="232">
        <f>IF(N515="základní",J515,0)</f>
        <v>0</v>
      </c>
      <c r="BF515" s="232">
        <f>IF(N515="snížená",J515,0)</f>
        <v>0</v>
      </c>
      <c r="BG515" s="232">
        <f>IF(N515="zákl. přenesená",J515,0)</f>
        <v>0</v>
      </c>
      <c r="BH515" s="232">
        <f>IF(N515="sníž. přenesená",J515,0)</f>
        <v>0</v>
      </c>
      <c r="BI515" s="232">
        <f>IF(N515="nulová",J515,0)</f>
        <v>0</v>
      </c>
      <c r="BJ515" s="18" t="s">
        <v>88</v>
      </c>
      <c r="BK515" s="232">
        <f>ROUND(I515*H515,2)</f>
        <v>0</v>
      </c>
      <c r="BL515" s="18" t="s">
        <v>291</v>
      </c>
      <c r="BM515" s="231" t="s">
        <v>4632</v>
      </c>
    </row>
    <row r="516" s="2" customFormat="1">
      <c r="A516" s="39"/>
      <c r="B516" s="40"/>
      <c r="C516" s="41"/>
      <c r="D516" s="233" t="s">
        <v>221</v>
      </c>
      <c r="E516" s="41"/>
      <c r="F516" s="234" t="s">
        <v>4631</v>
      </c>
      <c r="G516" s="41"/>
      <c r="H516" s="41"/>
      <c r="I516" s="235"/>
      <c r="J516" s="41"/>
      <c r="K516" s="41"/>
      <c r="L516" s="45"/>
      <c r="M516" s="236"/>
      <c r="N516" s="237"/>
      <c r="O516" s="92"/>
      <c r="P516" s="92"/>
      <c r="Q516" s="92"/>
      <c r="R516" s="92"/>
      <c r="S516" s="92"/>
      <c r="T516" s="93"/>
      <c r="U516" s="39"/>
      <c r="V516" s="39"/>
      <c r="W516" s="39"/>
      <c r="X516" s="39"/>
      <c r="Y516" s="39"/>
      <c r="Z516" s="39"/>
      <c r="AA516" s="39"/>
      <c r="AB516" s="39"/>
      <c r="AC516" s="39"/>
      <c r="AD516" s="39"/>
      <c r="AE516" s="39"/>
      <c r="AT516" s="18" t="s">
        <v>221</v>
      </c>
      <c r="AU516" s="18" t="s">
        <v>88</v>
      </c>
    </row>
    <row r="517" s="2" customFormat="1" ht="16.5" customHeight="1">
      <c r="A517" s="39"/>
      <c r="B517" s="40"/>
      <c r="C517" s="220" t="s">
        <v>1863</v>
      </c>
      <c r="D517" s="220" t="s">
        <v>216</v>
      </c>
      <c r="E517" s="221" t="s">
        <v>4633</v>
      </c>
      <c r="F517" s="222" t="s">
        <v>4634</v>
      </c>
      <c r="G517" s="223" t="s">
        <v>4619</v>
      </c>
      <c r="H517" s="224">
        <v>8</v>
      </c>
      <c r="I517" s="225"/>
      <c r="J517" s="226">
        <f>ROUND(I517*H517,2)</f>
        <v>0</v>
      </c>
      <c r="K517" s="222" t="s">
        <v>1</v>
      </c>
      <c r="L517" s="45"/>
      <c r="M517" s="227" t="s">
        <v>1</v>
      </c>
      <c r="N517" s="228" t="s">
        <v>46</v>
      </c>
      <c r="O517" s="92"/>
      <c r="P517" s="229">
        <f>O517*H517</f>
        <v>0</v>
      </c>
      <c r="Q517" s="229">
        <v>0</v>
      </c>
      <c r="R517" s="229">
        <f>Q517*H517</f>
        <v>0</v>
      </c>
      <c r="S517" s="229">
        <v>0</v>
      </c>
      <c r="T517" s="230">
        <f>S517*H517</f>
        <v>0</v>
      </c>
      <c r="U517" s="39"/>
      <c r="V517" s="39"/>
      <c r="W517" s="39"/>
      <c r="X517" s="39"/>
      <c r="Y517" s="39"/>
      <c r="Z517" s="39"/>
      <c r="AA517" s="39"/>
      <c r="AB517" s="39"/>
      <c r="AC517" s="39"/>
      <c r="AD517" s="39"/>
      <c r="AE517" s="39"/>
      <c r="AR517" s="231" t="s">
        <v>291</v>
      </c>
      <c r="AT517" s="231" t="s">
        <v>216</v>
      </c>
      <c r="AU517" s="231" t="s">
        <v>88</v>
      </c>
      <c r="AY517" s="18" t="s">
        <v>215</v>
      </c>
      <c r="BE517" s="232">
        <f>IF(N517="základní",J517,0)</f>
        <v>0</v>
      </c>
      <c r="BF517" s="232">
        <f>IF(N517="snížená",J517,0)</f>
        <v>0</v>
      </c>
      <c r="BG517" s="232">
        <f>IF(N517="zákl. přenesená",J517,0)</f>
        <v>0</v>
      </c>
      <c r="BH517" s="232">
        <f>IF(N517="sníž. přenesená",J517,0)</f>
        <v>0</v>
      </c>
      <c r="BI517" s="232">
        <f>IF(N517="nulová",J517,0)</f>
        <v>0</v>
      </c>
      <c r="BJ517" s="18" t="s">
        <v>88</v>
      </c>
      <c r="BK517" s="232">
        <f>ROUND(I517*H517,2)</f>
        <v>0</v>
      </c>
      <c r="BL517" s="18" t="s">
        <v>291</v>
      </c>
      <c r="BM517" s="231" t="s">
        <v>4635</v>
      </c>
    </row>
    <row r="518" s="2" customFormat="1">
      <c r="A518" s="39"/>
      <c r="B518" s="40"/>
      <c r="C518" s="41"/>
      <c r="D518" s="233" t="s">
        <v>221</v>
      </c>
      <c r="E518" s="41"/>
      <c r="F518" s="234" t="s">
        <v>4636</v>
      </c>
      <c r="G518" s="41"/>
      <c r="H518" s="41"/>
      <c r="I518" s="235"/>
      <c r="J518" s="41"/>
      <c r="K518" s="41"/>
      <c r="L518" s="45"/>
      <c r="M518" s="236"/>
      <c r="N518" s="237"/>
      <c r="O518" s="92"/>
      <c r="P518" s="92"/>
      <c r="Q518" s="92"/>
      <c r="R518" s="92"/>
      <c r="S518" s="92"/>
      <c r="T518" s="93"/>
      <c r="U518" s="39"/>
      <c r="V518" s="39"/>
      <c r="W518" s="39"/>
      <c r="X518" s="39"/>
      <c r="Y518" s="39"/>
      <c r="Z518" s="39"/>
      <c r="AA518" s="39"/>
      <c r="AB518" s="39"/>
      <c r="AC518" s="39"/>
      <c r="AD518" s="39"/>
      <c r="AE518" s="39"/>
      <c r="AT518" s="18" t="s">
        <v>221</v>
      </c>
      <c r="AU518" s="18" t="s">
        <v>88</v>
      </c>
    </row>
    <row r="519" s="2" customFormat="1" ht="24.15" customHeight="1">
      <c r="A519" s="39"/>
      <c r="B519" s="40"/>
      <c r="C519" s="220" t="s">
        <v>1866</v>
      </c>
      <c r="D519" s="220" t="s">
        <v>216</v>
      </c>
      <c r="E519" s="221" t="s">
        <v>4637</v>
      </c>
      <c r="F519" s="222" t="s">
        <v>4638</v>
      </c>
      <c r="G519" s="223" t="s">
        <v>219</v>
      </c>
      <c r="H519" s="224">
        <v>1</v>
      </c>
      <c r="I519" s="225"/>
      <c r="J519" s="226">
        <f>ROUND(I519*H519,2)</f>
        <v>0</v>
      </c>
      <c r="K519" s="222" t="s">
        <v>1</v>
      </c>
      <c r="L519" s="45"/>
      <c r="M519" s="227" t="s">
        <v>1</v>
      </c>
      <c r="N519" s="228" t="s">
        <v>46</v>
      </c>
      <c r="O519" s="92"/>
      <c r="P519" s="229">
        <f>O519*H519</f>
        <v>0</v>
      </c>
      <c r="Q519" s="229">
        <v>0</v>
      </c>
      <c r="R519" s="229">
        <f>Q519*H519</f>
        <v>0</v>
      </c>
      <c r="S519" s="229">
        <v>0</v>
      </c>
      <c r="T519" s="230">
        <f>S519*H519</f>
        <v>0</v>
      </c>
      <c r="U519" s="39"/>
      <c r="V519" s="39"/>
      <c r="W519" s="39"/>
      <c r="X519" s="39"/>
      <c r="Y519" s="39"/>
      <c r="Z519" s="39"/>
      <c r="AA519" s="39"/>
      <c r="AB519" s="39"/>
      <c r="AC519" s="39"/>
      <c r="AD519" s="39"/>
      <c r="AE519" s="39"/>
      <c r="AR519" s="231" t="s">
        <v>291</v>
      </c>
      <c r="AT519" s="231" t="s">
        <v>216</v>
      </c>
      <c r="AU519" s="231" t="s">
        <v>88</v>
      </c>
      <c r="AY519" s="18" t="s">
        <v>215</v>
      </c>
      <c r="BE519" s="232">
        <f>IF(N519="základní",J519,0)</f>
        <v>0</v>
      </c>
      <c r="BF519" s="232">
        <f>IF(N519="snížená",J519,0)</f>
        <v>0</v>
      </c>
      <c r="BG519" s="232">
        <f>IF(N519="zákl. přenesená",J519,0)</f>
        <v>0</v>
      </c>
      <c r="BH519" s="232">
        <f>IF(N519="sníž. přenesená",J519,0)</f>
        <v>0</v>
      </c>
      <c r="BI519" s="232">
        <f>IF(N519="nulová",J519,0)</f>
        <v>0</v>
      </c>
      <c r="BJ519" s="18" t="s">
        <v>88</v>
      </c>
      <c r="BK519" s="232">
        <f>ROUND(I519*H519,2)</f>
        <v>0</v>
      </c>
      <c r="BL519" s="18" t="s">
        <v>291</v>
      </c>
      <c r="BM519" s="231" t="s">
        <v>4639</v>
      </c>
    </row>
    <row r="520" s="2" customFormat="1">
      <c r="A520" s="39"/>
      <c r="B520" s="40"/>
      <c r="C520" s="41"/>
      <c r="D520" s="233" t="s">
        <v>221</v>
      </c>
      <c r="E520" s="41"/>
      <c r="F520" s="234" t="s">
        <v>4638</v>
      </c>
      <c r="G520" s="41"/>
      <c r="H520" s="41"/>
      <c r="I520" s="235"/>
      <c r="J520" s="41"/>
      <c r="K520" s="41"/>
      <c r="L520" s="45"/>
      <c r="M520" s="236"/>
      <c r="N520" s="237"/>
      <c r="O520" s="92"/>
      <c r="P520" s="92"/>
      <c r="Q520" s="92"/>
      <c r="R520" s="92"/>
      <c r="S520" s="92"/>
      <c r="T520" s="93"/>
      <c r="U520" s="39"/>
      <c r="V520" s="39"/>
      <c r="W520" s="39"/>
      <c r="X520" s="39"/>
      <c r="Y520" s="39"/>
      <c r="Z520" s="39"/>
      <c r="AA520" s="39"/>
      <c r="AB520" s="39"/>
      <c r="AC520" s="39"/>
      <c r="AD520" s="39"/>
      <c r="AE520" s="39"/>
      <c r="AT520" s="18" t="s">
        <v>221</v>
      </c>
      <c r="AU520" s="18" t="s">
        <v>88</v>
      </c>
    </row>
    <row r="521" s="2" customFormat="1" ht="16.5" customHeight="1">
      <c r="A521" s="39"/>
      <c r="B521" s="40"/>
      <c r="C521" s="220" t="s">
        <v>1868</v>
      </c>
      <c r="D521" s="220" t="s">
        <v>216</v>
      </c>
      <c r="E521" s="221" t="s">
        <v>4640</v>
      </c>
      <c r="F521" s="222" t="s">
        <v>4641</v>
      </c>
      <c r="G521" s="223" t="s">
        <v>219</v>
      </c>
      <c r="H521" s="224">
        <v>1</v>
      </c>
      <c r="I521" s="225"/>
      <c r="J521" s="226">
        <f>ROUND(I521*H521,2)</f>
        <v>0</v>
      </c>
      <c r="K521" s="222" t="s">
        <v>1</v>
      </c>
      <c r="L521" s="45"/>
      <c r="M521" s="227" t="s">
        <v>1</v>
      </c>
      <c r="N521" s="228" t="s">
        <v>46</v>
      </c>
      <c r="O521" s="92"/>
      <c r="P521" s="229">
        <f>O521*H521</f>
        <v>0</v>
      </c>
      <c r="Q521" s="229">
        <v>0</v>
      </c>
      <c r="R521" s="229">
        <f>Q521*H521</f>
        <v>0</v>
      </c>
      <c r="S521" s="229">
        <v>0</v>
      </c>
      <c r="T521" s="230">
        <f>S521*H521</f>
        <v>0</v>
      </c>
      <c r="U521" s="39"/>
      <c r="V521" s="39"/>
      <c r="W521" s="39"/>
      <c r="X521" s="39"/>
      <c r="Y521" s="39"/>
      <c r="Z521" s="39"/>
      <c r="AA521" s="39"/>
      <c r="AB521" s="39"/>
      <c r="AC521" s="39"/>
      <c r="AD521" s="39"/>
      <c r="AE521" s="39"/>
      <c r="AR521" s="231" t="s">
        <v>4642</v>
      </c>
      <c r="AT521" s="231" t="s">
        <v>216</v>
      </c>
      <c r="AU521" s="231" t="s">
        <v>88</v>
      </c>
      <c r="AY521" s="18" t="s">
        <v>215</v>
      </c>
      <c r="BE521" s="232">
        <f>IF(N521="základní",J521,0)</f>
        <v>0</v>
      </c>
      <c r="BF521" s="232">
        <f>IF(N521="snížená",J521,0)</f>
        <v>0</v>
      </c>
      <c r="BG521" s="232">
        <f>IF(N521="zákl. přenesená",J521,0)</f>
        <v>0</v>
      </c>
      <c r="BH521" s="232">
        <f>IF(N521="sníž. přenesená",J521,0)</f>
        <v>0</v>
      </c>
      <c r="BI521" s="232">
        <f>IF(N521="nulová",J521,0)</f>
        <v>0</v>
      </c>
      <c r="BJ521" s="18" t="s">
        <v>88</v>
      </c>
      <c r="BK521" s="232">
        <f>ROUND(I521*H521,2)</f>
        <v>0</v>
      </c>
      <c r="BL521" s="18" t="s">
        <v>4642</v>
      </c>
      <c r="BM521" s="231" t="s">
        <v>4643</v>
      </c>
    </row>
    <row r="522" s="2" customFormat="1">
      <c r="A522" s="39"/>
      <c r="B522" s="40"/>
      <c r="C522" s="41"/>
      <c r="D522" s="233" t="s">
        <v>221</v>
      </c>
      <c r="E522" s="41"/>
      <c r="F522" s="234" t="s">
        <v>4644</v>
      </c>
      <c r="G522" s="41"/>
      <c r="H522" s="41"/>
      <c r="I522" s="235"/>
      <c r="J522" s="41"/>
      <c r="K522" s="41"/>
      <c r="L522" s="45"/>
      <c r="M522" s="305"/>
      <c r="N522" s="306"/>
      <c r="O522" s="240"/>
      <c r="P522" s="240"/>
      <c r="Q522" s="240"/>
      <c r="R522" s="240"/>
      <c r="S522" s="240"/>
      <c r="T522" s="307"/>
      <c r="U522" s="39"/>
      <c r="V522" s="39"/>
      <c r="W522" s="39"/>
      <c r="X522" s="39"/>
      <c r="Y522" s="39"/>
      <c r="Z522" s="39"/>
      <c r="AA522" s="39"/>
      <c r="AB522" s="39"/>
      <c r="AC522" s="39"/>
      <c r="AD522" s="39"/>
      <c r="AE522" s="39"/>
      <c r="AT522" s="18" t="s">
        <v>221</v>
      </c>
      <c r="AU522" s="18" t="s">
        <v>88</v>
      </c>
    </row>
    <row r="523" s="2" customFormat="1" ht="6.96" customHeight="1">
      <c r="A523" s="39"/>
      <c r="B523" s="67"/>
      <c r="C523" s="68"/>
      <c r="D523" s="68"/>
      <c r="E523" s="68"/>
      <c r="F523" s="68"/>
      <c r="G523" s="68"/>
      <c r="H523" s="68"/>
      <c r="I523" s="68"/>
      <c r="J523" s="68"/>
      <c r="K523" s="68"/>
      <c r="L523" s="45"/>
      <c r="M523" s="39"/>
      <c r="O523" s="39"/>
      <c r="P523" s="39"/>
      <c r="Q523" s="39"/>
      <c r="R523" s="39"/>
      <c r="S523" s="39"/>
      <c r="T523" s="39"/>
      <c r="U523" s="39"/>
      <c r="V523" s="39"/>
      <c r="W523" s="39"/>
      <c r="X523" s="39"/>
      <c r="Y523" s="39"/>
      <c r="Z523" s="39"/>
      <c r="AA523" s="39"/>
      <c r="AB523" s="39"/>
      <c r="AC523" s="39"/>
      <c r="AD523" s="39"/>
      <c r="AE523" s="39"/>
    </row>
  </sheetData>
  <sheetProtection sheet="1" autoFilter="0" formatColumns="0" formatRows="0" objects="1" scenarios="1" spinCount="100000" saltValue="t2WWHo/63S1jPMoK2flGCk+bqc0F+/ZiJgaOkz/vUcL2mT6vYEgeVILaw3/BsTRg7U3HqRuIZYbRtWT1krEbwQ==" hashValue="WV9KoRJwjiCu+8osXJLgedC4xo/cp2JSN8+5a1acJgNaYi6pZUNNNSsr18Z9yz0Mt8zG33wMyzoRFnYsXWZcPg==" algorithmName="SHA-512" password="CC35"/>
  <autoFilter ref="C132:K522"/>
  <mergeCells count="12">
    <mergeCell ref="E7:H7"/>
    <mergeCell ref="E9:H9"/>
    <mergeCell ref="E11:H11"/>
    <mergeCell ref="E20:H20"/>
    <mergeCell ref="E29:H29"/>
    <mergeCell ref="E85:H85"/>
    <mergeCell ref="E87:H87"/>
    <mergeCell ref="E89:H89"/>
    <mergeCell ref="E121:H121"/>
    <mergeCell ref="E123:H123"/>
    <mergeCell ref="E125:H125"/>
    <mergeCell ref="L2:V2"/>
  </mergeCells>
  <hyperlinks>
    <hyperlink ref="F138" r:id="rId1" display="https://podminky.urs.cz/item/CS_URS_2025_01/713463211"/>
    <hyperlink ref="F150" r:id="rId2" display="https://podminky.urs.cz/item/CS_URS_2025_01/713463411"/>
    <hyperlink ref="F169" r:id="rId3" display="https://podminky.urs.cz/item/CS_URS_2025_01/998713101"/>
    <hyperlink ref="F209" r:id="rId4" display="https://podminky.urs.cz/item/CS_URS_2025_01/732294312"/>
    <hyperlink ref="F212" r:id="rId5" display="https://podminky.urs.cz/item/CS_URS_2025_01/732294315"/>
    <hyperlink ref="F219" r:id="rId6" display="https://podminky.urs.cz/item/CS_URS_2025_01/732199100"/>
    <hyperlink ref="F232" r:id="rId7" display="https://podminky.urs.cz/item/CS_URS_2025_01/732331616"/>
    <hyperlink ref="F235" r:id="rId8" display="https://podminky.urs.cz/item/CS_URS_2025_01/732331777"/>
    <hyperlink ref="F238" r:id="rId9" display="https://podminky.urs.cz/item/CS_URS_2025_01/732421412"/>
    <hyperlink ref="F241" r:id="rId10" display="https://podminky.urs.cz/item/CS_URS_2025_01/732421419"/>
    <hyperlink ref="F254" r:id="rId11" display="https://podminky.urs.cz/item/CS_URS_2025_01/998732101"/>
    <hyperlink ref="F258" r:id="rId12" display="https://podminky.urs.cz/item/CS_URS_2025_01/733222302"/>
    <hyperlink ref="F262" r:id="rId13" display="https://podminky.urs.cz/item/CS_URS_2025_01/733222303"/>
    <hyperlink ref="F266" r:id="rId14" display="https://podminky.urs.cz/item/CS_URS_2025_01/733222304"/>
    <hyperlink ref="F270" r:id="rId15" display="https://podminky.urs.cz/item/CS_URS_2025_01/733223304"/>
    <hyperlink ref="F274" r:id="rId16" display="https://podminky.urs.cz/item/CS_URS_2025_01/733223305"/>
    <hyperlink ref="F278" r:id="rId17" display="https://podminky.urs.cz/item/CS_URS_2025_01/733223306"/>
    <hyperlink ref="F282" r:id="rId18" display="https://podminky.urs.cz/item/CS_URS_2025_01/733223307"/>
    <hyperlink ref="F286" r:id="rId19" display="https://podminky.urs.cz/item/CS_URS_2025_01/733291101"/>
    <hyperlink ref="F290" r:id="rId20" display="https://podminky.urs.cz/item/CS_URS_2025_01/733291102"/>
    <hyperlink ref="F300" r:id="rId21" display="https://podminky.urs.cz/item/CS_URS_2022_01/733390404"/>
    <hyperlink ref="F305" r:id="rId22" display="https://podminky.urs.cz/item/CS_URS_2025_01/998733101"/>
    <hyperlink ref="F309" r:id="rId23" display="https://podminky.urs.cz/item/CS_URS_2025_01/734221682"/>
    <hyperlink ref="F312" r:id="rId24" display="https://podminky.urs.cz/item/CS_URS_2025_01/734261402"/>
    <hyperlink ref="F315" r:id="rId25" display="https://podminky.urs.cz/item/CS_URS_2025_01/734211120"/>
    <hyperlink ref="F318" r:id="rId26" display="https://podminky.urs.cz/item/CS_URS_2025_01/734211119"/>
    <hyperlink ref="F321" r:id="rId27" display="https://podminky.urs.cz/item/CS_URS_2025_01/734242413"/>
    <hyperlink ref="F324" r:id="rId28" display="https://podminky.urs.cz/item/CS_URS_2025_01/734242414"/>
    <hyperlink ref="F327" r:id="rId29" display="https://podminky.urs.cz/item/CS_URS_2025_01/734242416"/>
    <hyperlink ref="F330" r:id="rId30" display="https://podminky.urs.cz/item/CS_URS_2025_01/734242417"/>
    <hyperlink ref="F333" r:id="rId31" display="https://podminky.urs.cz/item/CS_URS_2025_01/734251212"/>
    <hyperlink ref="F336" r:id="rId32" display="https://podminky.urs.cz/item/CS_URS_2025_01/734291123"/>
    <hyperlink ref="F339" r:id="rId33" display="https://podminky.urs.cz/item/CS_URS_2025_01/734291124"/>
    <hyperlink ref="F342" r:id="rId34" display="https://podminky.urs.cz/item/CS_URS_2025_01/734291264"/>
    <hyperlink ref="F345" r:id="rId35" display="https://podminky.urs.cz/item/CS_URS_2025_01/734291266"/>
    <hyperlink ref="F348" r:id="rId36" display="https://podminky.urs.cz/item/CS_URS_2025_01/734291277"/>
    <hyperlink ref="F351" r:id="rId37" display="https://podminky.urs.cz/item/CS_URS_2025_01/734292714"/>
    <hyperlink ref="F354" r:id="rId38" display="https://podminky.urs.cz/item/CS_URS_2025_01/734292715"/>
    <hyperlink ref="F357" r:id="rId39" display="https://podminky.urs.cz/item/CS_URS_2025_01/734292717"/>
    <hyperlink ref="F360" r:id="rId40" display="https://podminky.urs.cz/item/CS_URS_2025_01/734292718"/>
    <hyperlink ref="F365" r:id="rId41" display="https://podminky.urs.cz/item/CS_URS_2025_01/734411102"/>
    <hyperlink ref="F368" r:id="rId42" display="https://podminky.urs.cz/item/CS_URS_2025_01/734421111"/>
    <hyperlink ref="F371" r:id="rId43" display="https://podminky.urs.cz/item/CS_URS_2025_01/734494212"/>
    <hyperlink ref="F374" r:id="rId44" display="https://podminky.urs.cz/item/CS_URS_2025_01/734494213"/>
    <hyperlink ref="F377" r:id="rId45" display="https://podminky.urs.cz/item/CS_URS_2025_01/734494214"/>
    <hyperlink ref="F380" r:id="rId46" display="https://podminky.urs.cz/item/CS_URS_2025_01/998734101"/>
    <hyperlink ref="F384" r:id="rId47" display="https://podminky.urs.cz/item/CS_URS_2025_01/735152279"/>
    <hyperlink ref="F387" r:id="rId48" display="https://podminky.urs.cz/item/CS_URS_2025_01/735152474"/>
    <hyperlink ref="F390" r:id="rId49" display="https://podminky.urs.cz/item/CS_URS_2025_01/735152482"/>
    <hyperlink ref="F395" r:id="rId50" display="https://podminky.urs.cz/item/CS_URS_2025_01/735191910"/>
    <hyperlink ref="F399" r:id="rId51" display="https://podminky.urs.cz/item/CS_URS_2025_01/998735101"/>
    <hyperlink ref="F403" r:id="rId52" display="https://podminky.urs.cz/item/CS_URS_2025_01/736110223"/>
    <hyperlink ref="F407" r:id="rId53" display="https://podminky.urs.cz/item/CS_URS_2025_01/736110261"/>
    <hyperlink ref="F411" r:id="rId54" display="https://podminky.urs.cz/item/CS_URS_2025_01/736110652"/>
    <hyperlink ref="F415" r:id="rId55" display="https://podminky.urs.cz/item/CS_URS_2025_01/736110653"/>
    <hyperlink ref="F418" r:id="rId56" display="https://podminky.urs.cz/item/CS_URS_2025_01/736110654"/>
    <hyperlink ref="F421" r:id="rId57" display="https://podminky.urs.cz/item/CS_URS_2025_01/736111024"/>
    <hyperlink ref="F424" r:id="rId58" display="https://podminky.urs.cz/item/CS_URS_2025_01/736111026"/>
    <hyperlink ref="F427" r:id="rId59" display="https://podminky.urs.cz/item/CS_URS_2025_01/736111035"/>
    <hyperlink ref="F431" r:id="rId60" display="https://podminky.urs.cz/item/CS_URS_2025_01/736111103"/>
    <hyperlink ref="F438" r:id="rId61" display="https://podminky.urs.cz/item/CS_URS_2025_01/736111133"/>
    <hyperlink ref="F442" r:id="rId62" display="https://podminky.urs.cz/item/CS_URS_2025_01/736111134"/>
    <hyperlink ref="F447" r:id="rId63" display="https://podminky.urs.cz/item/CS_URS_2025_01/998736101"/>
    <hyperlink ref="F451" r:id="rId64" display="https://podminky.urs.cz/item/CS_URS_2025_01/741110511"/>
    <hyperlink ref="F456" r:id="rId65" display="https://podminky.urs.cz/item/CS_URS_2025_01/741122122"/>
    <hyperlink ref="F461" r:id="rId66" display="https://podminky.urs.cz/item/CS_URS_2025_01/741122131"/>
    <hyperlink ref="F467" r:id="rId67" display="https://podminky.urs.cz/item/CS_URS_2025_01/741124703"/>
    <hyperlink ref="F473" r:id="rId68" display="https://podminky.urs.cz/item/CS_URS_2025_01/741130111"/>
    <hyperlink ref="F476" r:id="rId69" display="https://podminky.urs.cz/item/CS_URS_2025_01/741132103"/>
    <hyperlink ref="F479" r:id="rId70" display="https://podminky.urs.cz/item/CS_URS_2025_01/741132128"/>
    <hyperlink ref="F482" r:id="rId71" display="https://podminky.urs.cz/item/CS_URS_2025_01/998741101"/>
    <hyperlink ref="F486" r:id="rId72" display="https://podminky.urs.cz/item/CS_URS_2025_01/783614551"/>
    <hyperlink ref="F492" r:id="rId73" display="https://podminky.urs.cz/item/CS_URS_2025_01/230071104"/>
    <hyperlink ref="F495" r:id="rId74" display="https://podminky.urs.cz/item/CS_URS_2025_01/230120041"/>
    <hyperlink ref="F498" r:id="rId75" display="https://podminky.urs.cz/item/CS_URS_2025_01/230120042"/>
    <hyperlink ref="F501" r:id="rId76" display="https://podminky.urs.cz/item/CS_URS_2025_01/230120043"/>
    <hyperlink ref="F505" r:id="rId77" display="https://podminky.urs.cz/item/CS_URS_2025_01/580204001"/>
  </hyperlinks>
  <pageMargins left="0.39375" right="0.39375" top="0.39375" bottom="0.39375" header="0" footer="0"/>
  <pageSetup paperSize="9" orientation="portrait" blackAndWhite="1" fitToHeight="100"/>
  <headerFooter>
    <oddFooter>&amp;CStrana &amp;P z &amp;N</oddFooter>
  </headerFooter>
  <drawing r:id="rId78"/>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108</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317</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4645</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102</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86.5" customHeight="1">
      <c r="A29" s="155"/>
      <c r="B29" s="156"/>
      <c r="C29" s="155"/>
      <c r="D29" s="155"/>
      <c r="E29" s="157" t="s">
        <v>4646</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ROUND(J131,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ROUND((SUM(BE131:BE597)),  2)</f>
        <v>0</v>
      </c>
      <c r="G35" s="39"/>
      <c r="H35" s="39"/>
      <c r="I35" s="165">
        <v>0.20999999999999999</v>
      </c>
      <c r="J35" s="164">
        <f>ROUND(((SUM(BE131:BE597))*I35),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ROUND((SUM(BF131:BF597)),  2)</f>
        <v>0</v>
      </c>
      <c r="G36" s="39"/>
      <c r="H36" s="39"/>
      <c r="I36" s="165">
        <v>0.12</v>
      </c>
      <c r="J36" s="164">
        <f>ROUND(((SUM(BF131:BF597))*I36),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ROUND((SUM(BG131:BG597)),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ROUND((SUM(BH131:BH597)),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ROUND((SUM(BI131:BI597)),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317</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14-B - Zařízení vzduchotechniky</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J131</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4647</v>
      </c>
      <c r="E99" s="192"/>
      <c r="F99" s="192"/>
      <c r="G99" s="192"/>
      <c r="H99" s="192"/>
      <c r="I99" s="192"/>
      <c r="J99" s="193">
        <f>J132</f>
        <v>0</v>
      </c>
      <c r="K99" s="190"/>
      <c r="L99" s="194"/>
      <c r="S99" s="9"/>
      <c r="T99" s="9"/>
      <c r="U99" s="9"/>
      <c r="V99" s="9"/>
      <c r="W99" s="9"/>
      <c r="X99" s="9"/>
      <c r="Y99" s="9"/>
      <c r="Z99" s="9"/>
      <c r="AA99" s="9"/>
      <c r="AB99" s="9"/>
      <c r="AC99" s="9"/>
      <c r="AD99" s="9"/>
      <c r="AE99" s="9"/>
    </row>
    <row r="100" s="12" customFormat="1" ht="19.92" customHeight="1">
      <c r="A100" s="12"/>
      <c r="B100" s="243"/>
      <c r="C100" s="134"/>
      <c r="D100" s="244" t="s">
        <v>4648</v>
      </c>
      <c r="E100" s="245"/>
      <c r="F100" s="245"/>
      <c r="G100" s="245"/>
      <c r="H100" s="245"/>
      <c r="I100" s="245"/>
      <c r="J100" s="246">
        <f>J133</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4649</v>
      </c>
      <c r="E101" s="245"/>
      <c r="F101" s="245"/>
      <c r="G101" s="245"/>
      <c r="H101" s="245"/>
      <c r="I101" s="245"/>
      <c r="J101" s="246">
        <f>J134</f>
        <v>0</v>
      </c>
      <c r="K101" s="134"/>
      <c r="L101" s="247"/>
      <c r="S101" s="12"/>
      <c r="T101" s="12"/>
      <c r="U101" s="12"/>
      <c r="V101" s="12"/>
      <c r="W101" s="12"/>
      <c r="X101" s="12"/>
      <c r="Y101" s="12"/>
      <c r="Z101" s="12"/>
      <c r="AA101" s="12"/>
      <c r="AB101" s="12"/>
      <c r="AC101" s="12"/>
      <c r="AD101" s="12"/>
      <c r="AE101" s="12"/>
    </row>
    <row r="102" s="12" customFormat="1" ht="19.92" customHeight="1">
      <c r="A102" s="12"/>
      <c r="B102" s="243"/>
      <c r="C102" s="134"/>
      <c r="D102" s="244" t="s">
        <v>4650</v>
      </c>
      <c r="E102" s="245"/>
      <c r="F102" s="245"/>
      <c r="G102" s="245"/>
      <c r="H102" s="245"/>
      <c r="I102" s="245"/>
      <c r="J102" s="246">
        <f>J278</f>
        <v>0</v>
      </c>
      <c r="K102" s="134"/>
      <c r="L102" s="247"/>
      <c r="S102" s="12"/>
      <c r="T102" s="12"/>
      <c r="U102" s="12"/>
      <c r="V102" s="12"/>
      <c r="W102" s="12"/>
      <c r="X102" s="12"/>
      <c r="Y102" s="12"/>
      <c r="Z102" s="12"/>
      <c r="AA102" s="12"/>
      <c r="AB102" s="12"/>
      <c r="AC102" s="12"/>
      <c r="AD102" s="12"/>
      <c r="AE102" s="12"/>
    </row>
    <row r="103" s="12" customFormat="1" ht="19.92" customHeight="1">
      <c r="A103" s="12"/>
      <c r="B103" s="243"/>
      <c r="C103" s="134"/>
      <c r="D103" s="244" t="s">
        <v>4651</v>
      </c>
      <c r="E103" s="245"/>
      <c r="F103" s="245"/>
      <c r="G103" s="245"/>
      <c r="H103" s="245"/>
      <c r="I103" s="245"/>
      <c r="J103" s="246">
        <f>J333</f>
        <v>0</v>
      </c>
      <c r="K103" s="134"/>
      <c r="L103" s="247"/>
      <c r="S103" s="12"/>
      <c r="T103" s="12"/>
      <c r="U103" s="12"/>
      <c r="V103" s="12"/>
      <c r="W103" s="12"/>
      <c r="X103" s="12"/>
      <c r="Y103" s="12"/>
      <c r="Z103" s="12"/>
      <c r="AA103" s="12"/>
      <c r="AB103" s="12"/>
      <c r="AC103" s="12"/>
      <c r="AD103" s="12"/>
      <c r="AE103" s="12"/>
    </row>
    <row r="104" s="12" customFormat="1" ht="19.92" customHeight="1">
      <c r="A104" s="12"/>
      <c r="B104" s="243"/>
      <c r="C104" s="134"/>
      <c r="D104" s="244" t="s">
        <v>4652</v>
      </c>
      <c r="E104" s="245"/>
      <c r="F104" s="245"/>
      <c r="G104" s="245"/>
      <c r="H104" s="245"/>
      <c r="I104" s="245"/>
      <c r="J104" s="246">
        <f>J382</f>
        <v>0</v>
      </c>
      <c r="K104" s="134"/>
      <c r="L104" s="247"/>
      <c r="S104" s="12"/>
      <c r="T104" s="12"/>
      <c r="U104" s="12"/>
      <c r="V104" s="12"/>
      <c r="W104" s="12"/>
      <c r="X104" s="12"/>
      <c r="Y104" s="12"/>
      <c r="Z104" s="12"/>
      <c r="AA104" s="12"/>
      <c r="AB104" s="12"/>
      <c r="AC104" s="12"/>
      <c r="AD104" s="12"/>
      <c r="AE104" s="12"/>
    </row>
    <row r="105" s="12" customFormat="1" ht="19.92" customHeight="1">
      <c r="A105" s="12"/>
      <c r="B105" s="243"/>
      <c r="C105" s="134"/>
      <c r="D105" s="244" t="s">
        <v>4653</v>
      </c>
      <c r="E105" s="245"/>
      <c r="F105" s="245"/>
      <c r="G105" s="245"/>
      <c r="H105" s="245"/>
      <c r="I105" s="245"/>
      <c r="J105" s="246">
        <f>J440</f>
        <v>0</v>
      </c>
      <c r="K105" s="134"/>
      <c r="L105" s="247"/>
      <c r="S105" s="12"/>
      <c r="T105" s="12"/>
      <c r="U105" s="12"/>
      <c r="V105" s="12"/>
      <c r="W105" s="12"/>
      <c r="X105" s="12"/>
      <c r="Y105" s="12"/>
      <c r="Z105" s="12"/>
      <c r="AA105" s="12"/>
      <c r="AB105" s="12"/>
      <c r="AC105" s="12"/>
      <c r="AD105" s="12"/>
      <c r="AE105" s="12"/>
    </row>
    <row r="106" s="12" customFormat="1" ht="19.92" customHeight="1">
      <c r="A106" s="12"/>
      <c r="B106" s="243"/>
      <c r="C106" s="134"/>
      <c r="D106" s="244" t="s">
        <v>4654</v>
      </c>
      <c r="E106" s="245"/>
      <c r="F106" s="245"/>
      <c r="G106" s="245"/>
      <c r="H106" s="245"/>
      <c r="I106" s="245"/>
      <c r="J106" s="246">
        <f>J476</f>
        <v>0</v>
      </c>
      <c r="K106" s="134"/>
      <c r="L106" s="247"/>
      <c r="S106" s="12"/>
      <c r="T106" s="12"/>
      <c r="U106" s="12"/>
      <c r="V106" s="12"/>
      <c r="W106" s="12"/>
      <c r="X106" s="12"/>
      <c r="Y106" s="12"/>
      <c r="Z106" s="12"/>
      <c r="AA106" s="12"/>
      <c r="AB106" s="12"/>
      <c r="AC106" s="12"/>
      <c r="AD106" s="12"/>
      <c r="AE106" s="12"/>
    </row>
    <row r="107" s="12" customFormat="1" ht="19.92" customHeight="1">
      <c r="A107" s="12"/>
      <c r="B107" s="243"/>
      <c r="C107" s="134"/>
      <c r="D107" s="244" t="s">
        <v>4655</v>
      </c>
      <c r="E107" s="245"/>
      <c r="F107" s="245"/>
      <c r="G107" s="245"/>
      <c r="H107" s="245"/>
      <c r="I107" s="245"/>
      <c r="J107" s="246">
        <f>J521</f>
        <v>0</v>
      </c>
      <c r="K107" s="134"/>
      <c r="L107" s="247"/>
      <c r="S107" s="12"/>
      <c r="T107" s="12"/>
      <c r="U107" s="12"/>
      <c r="V107" s="12"/>
      <c r="W107" s="12"/>
      <c r="X107" s="12"/>
      <c r="Y107" s="12"/>
      <c r="Z107" s="12"/>
      <c r="AA107" s="12"/>
      <c r="AB107" s="12"/>
      <c r="AC107" s="12"/>
      <c r="AD107" s="12"/>
      <c r="AE107" s="12"/>
    </row>
    <row r="108" s="12" customFormat="1" ht="19.92" customHeight="1">
      <c r="A108" s="12"/>
      <c r="B108" s="243"/>
      <c r="C108" s="134"/>
      <c r="D108" s="244" t="s">
        <v>4656</v>
      </c>
      <c r="E108" s="245"/>
      <c r="F108" s="245"/>
      <c r="G108" s="245"/>
      <c r="H108" s="245"/>
      <c r="I108" s="245"/>
      <c r="J108" s="246">
        <f>J544</f>
        <v>0</v>
      </c>
      <c r="K108" s="134"/>
      <c r="L108" s="247"/>
      <c r="S108" s="12"/>
      <c r="T108" s="12"/>
      <c r="U108" s="12"/>
      <c r="V108" s="12"/>
      <c r="W108" s="12"/>
      <c r="X108" s="12"/>
      <c r="Y108" s="12"/>
      <c r="Z108" s="12"/>
      <c r="AA108" s="12"/>
      <c r="AB108" s="12"/>
      <c r="AC108" s="12"/>
      <c r="AD108" s="12"/>
      <c r="AE108" s="12"/>
    </row>
    <row r="109" s="12" customFormat="1" ht="19.92" customHeight="1">
      <c r="A109" s="12"/>
      <c r="B109" s="243"/>
      <c r="C109" s="134"/>
      <c r="D109" s="244" t="s">
        <v>4657</v>
      </c>
      <c r="E109" s="245"/>
      <c r="F109" s="245"/>
      <c r="G109" s="245"/>
      <c r="H109" s="245"/>
      <c r="I109" s="245"/>
      <c r="J109" s="246">
        <f>J575</f>
        <v>0</v>
      </c>
      <c r="K109" s="134"/>
      <c r="L109" s="247"/>
      <c r="S109" s="12"/>
      <c r="T109" s="12"/>
      <c r="U109" s="12"/>
      <c r="V109" s="12"/>
      <c r="W109" s="12"/>
      <c r="X109" s="12"/>
      <c r="Y109" s="12"/>
      <c r="Z109" s="12"/>
      <c r="AA109" s="12"/>
      <c r="AB109" s="12"/>
      <c r="AC109" s="12"/>
      <c r="AD109" s="12"/>
      <c r="AE109" s="12"/>
    </row>
    <row r="110" s="2" customFormat="1" ht="21.84"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67"/>
      <c r="C111" s="68"/>
      <c r="D111" s="68"/>
      <c r="E111" s="68"/>
      <c r="F111" s="68"/>
      <c r="G111" s="68"/>
      <c r="H111" s="68"/>
      <c r="I111" s="68"/>
      <c r="J111" s="68"/>
      <c r="K111" s="68"/>
      <c r="L111" s="64"/>
      <c r="S111" s="39"/>
      <c r="T111" s="39"/>
      <c r="U111" s="39"/>
      <c r="V111" s="39"/>
      <c r="W111" s="39"/>
      <c r="X111" s="39"/>
      <c r="Y111" s="39"/>
      <c r="Z111" s="39"/>
      <c r="AA111" s="39"/>
      <c r="AB111" s="39"/>
      <c r="AC111" s="39"/>
      <c r="AD111" s="39"/>
      <c r="AE111" s="39"/>
    </row>
    <row r="115" s="2" customFormat="1" ht="6.96" customHeight="1">
      <c r="A115" s="39"/>
      <c r="B115" s="69"/>
      <c r="C115" s="70"/>
      <c r="D115" s="70"/>
      <c r="E115" s="70"/>
      <c r="F115" s="70"/>
      <c r="G115" s="70"/>
      <c r="H115" s="70"/>
      <c r="I115" s="70"/>
      <c r="J115" s="70"/>
      <c r="K115" s="70"/>
      <c r="L115" s="64"/>
      <c r="S115" s="39"/>
      <c r="T115" s="39"/>
      <c r="U115" s="39"/>
      <c r="V115" s="39"/>
      <c r="W115" s="39"/>
      <c r="X115" s="39"/>
      <c r="Y115" s="39"/>
      <c r="Z115" s="39"/>
      <c r="AA115" s="39"/>
      <c r="AB115" s="39"/>
      <c r="AC115" s="39"/>
      <c r="AD115" s="39"/>
      <c r="AE115" s="39"/>
    </row>
    <row r="116" s="2" customFormat="1" ht="24.96" customHeight="1">
      <c r="A116" s="39"/>
      <c r="B116" s="40"/>
      <c r="C116" s="24" t="s">
        <v>200</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16</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184" t="str">
        <f>E7</f>
        <v>Výstavba výjezdové základny ZZS KV – Velké Meziříčí</v>
      </c>
      <c r="F119" s="33"/>
      <c r="G119" s="33"/>
      <c r="H119" s="33"/>
      <c r="I119" s="41"/>
      <c r="J119" s="41"/>
      <c r="K119" s="41"/>
      <c r="L119" s="64"/>
      <c r="S119" s="39"/>
      <c r="T119" s="39"/>
      <c r="U119" s="39"/>
      <c r="V119" s="39"/>
      <c r="W119" s="39"/>
      <c r="X119" s="39"/>
      <c r="Y119" s="39"/>
      <c r="Z119" s="39"/>
      <c r="AA119" s="39"/>
      <c r="AB119" s="39"/>
      <c r="AC119" s="39"/>
      <c r="AD119" s="39"/>
      <c r="AE119" s="39"/>
    </row>
    <row r="120" s="1" customFormat="1" ht="12" customHeight="1">
      <c r="B120" s="22"/>
      <c r="C120" s="33" t="s">
        <v>189</v>
      </c>
      <c r="D120" s="23"/>
      <c r="E120" s="23"/>
      <c r="F120" s="23"/>
      <c r="G120" s="23"/>
      <c r="H120" s="23"/>
      <c r="I120" s="23"/>
      <c r="J120" s="23"/>
      <c r="K120" s="23"/>
      <c r="L120" s="21"/>
    </row>
    <row r="121" s="2" customFormat="1" ht="16.5" customHeight="1">
      <c r="A121" s="39"/>
      <c r="B121" s="40"/>
      <c r="C121" s="41"/>
      <c r="D121" s="41"/>
      <c r="E121" s="184" t="s">
        <v>317</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191</v>
      </c>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6.5" customHeight="1">
      <c r="A123" s="39"/>
      <c r="B123" s="40"/>
      <c r="C123" s="41"/>
      <c r="D123" s="41"/>
      <c r="E123" s="77" t="str">
        <f>E11</f>
        <v>14-B - Zařízení vzduchotechniky</v>
      </c>
      <c r="F123" s="41"/>
      <c r="G123" s="41"/>
      <c r="H123" s="41"/>
      <c r="I123" s="41"/>
      <c r="J123" s="41"/>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2" customHeight="1">
      <c r="A125" s="39"/>
      <c r="B125" s="40"/>
      <c r="C125" s="33" t="s">
        <v>20</v>
      </c>
      <c r="D125" s="41"/>
      <c r="E125" s="41"/>
      <c r="F125" s="28" t="str">
        <f>F14</f>
        <v>Velké Meziříčí</v>
      </c>
      <c r="G125" s="41"/>
      <c r="H125" s="41"/>
      <c r="I125" s="33" t="s">
        <v>22</v>
      </c>
      <c r="J125" s="80" t="str">
        <f>IF(J14="","",J14)</f>
        <v>27. 3. 2025</v>
      </c>
      <c r="K125" s="41"/>
      <c r="L125" s="64"/>
      <c r="S125" s="39"/>
      <c r="T125" s="39"/>
      <c r="U125" s="39"/>
      <c r="V125" s="39"/>
      <c r="W125" s="39"/>
      <c r="X125" s="39"/>
      <c r="Y125" s="39"/>
      <c r="Z125" s="39"/>
      <c r="AA125" s="39"/>
      <c r="AB125" s="39"/>
      <c r="AC125" s="39"/>
      <c r="AD125" s="39"/>
      <c r="AE125" s="39"/>
    </row>
    <row r="126" s="2" customFormat="1" ht="6.96"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2" customFormat="1" ht="25.65" customHeight="1">
      <c r="A127" s="39"/>
      <c r="B127" s="40"/>
      <c r="C127" s="33" t="s">
        <v>24</v>
      </c>
      <c r="D127" s="41"/>
      <c r="E127" s="41"/>
      <c r="F127" s="28" t="str">
        <f>E17</f>
        <v>Kraj Vysočina</v>
      </c>
      <c r="G127" s="41"/>
      <c r="H127" s="41"/>
      <c r="I127" s="33" t="s">
        <v>32</v>
      </c>
      <c r="J127" s="37" t="str">
        <f>E23</f>
        <v>PROJEKT CENTRUM NOVA s.r.o.</v>
      </c>
      <c r="K127" s="41"/>
      <c r="L127" s="64"/>
      <c r="S127" s="39"/>
      <c r="T127" s="39"/>
      <c r="U127" s="39"/>
      <c r="V127" s="39"/>
      <c r="W127" s="39"/>
      <c r="X127" s="39"/>
      <c r="Y127" s="39"/>
      <c r="Z127" s="39"/>
      <c r="AA127" s="39"/>
      <c r="AB127" s="39"/>
      <c r="AC127" s="39"/>
      <c r="AD127" s="39"/>
      <c r="AE127" s="39"/>
    </row>
    <row r="128" s="2" customFormat="1" ht="15.15" customHeight="1">
      <c r="A128" s="39"/>
      <c r="B128" s="40"/>
      <c r="C128" s="33" t="s">
        <v>30</v>
      </c>
      <c r="D128" s="41"/>
      <c r="E128" s="41"/>
      <c r="F128" s="28" t="str">
        <f>IF(E20="","",E20)</f>
        <v>Vyplň údaj</v>
      </c>
      <c r="G128" s="41"/>
      <c r="H128" s="41"/>
      <c r="I128" s="33" t="s">
        <v>37</v>
      </c>
      <c r="J128" s="37" t="str">
        <f>E26</f>
        <v xml:space="preserve"> </v>
      </c>
      <c r="K128" s="41"/>
      <c r="L128" s="64"/>
      <c r="S128" s="39"/>
      <c r="T128" s="39"/>
      <c r="U128" s="39"/>
      <c r="V128" s="39"/>
      <c r="W128" s="39"/>
      <c r="X128" s="39"/>
      <c r="Y128" s="39"/>
      <c r="Z128" s="39"/>
      <c r="AA128" s="39"/>
      <c r="AB128" s="39"/>
      <c r="AC128" s="39"/>
      <c r="AD128" s="39"/>
      <c r="AE128" s="39"/>
    </row>
    <row r="129" s="2" customFormat="1" ht="10.32" customHeight="1">
      <c r="A129" s="39"/>
      <c r="B129" s="40"/>
      <c r="C129" s="41"/>
      <c r="D129" s="41"/>
      <c r="E129" s="41"/>
      <c r="F129" s="41"/>
      <c r="G129" s="41"/>
      <c r="H129" s="41"/>
      <c r="I129" s="41"/>
      <c r="J129" s="41"/>
      <c r="K129" s="41"/>
      <c r="L129" s="64"/>
      <c r="S129" s="39"/>
      <c r="T129" s="39"/>
      <c r="U129" s="39"/>
      <c r="V129" s="39"/>
      <c r="W129" s="39"/>
      <c r="X129" s="39"/>
      <c r="Y129" s="39"/>
      <c r="Z129" s="39"/>
      <c r="AA129" s="39"/>
      <c r="AB129" s="39"/>
      <c r="AC129" s="39"/>
      <c r="AD129" s="39"/>
      <c r="AE129" s="39"/>
    </row>
    <row r="130" s="10" customFormat="1" ht="29.28" customHeight="1">
      <c r="A130" s="195"/>
      <c r="B130" s="196"/>
      <c r="C130" s="197" t="s">
        <v>201</v>
      </c>
      <c r="D130" s="198" t="s">
        <v>66</v>
      </c>
      <c r="E130" s="198" t="s">
        <v>62</v>
      </c>
      <c r="F130" s="198" t="s">
        <v>63</v>
      </c>
      <c r="G130" s="198" t="s">
        <v>202</v>
      </c>
      <c r="H130" s="198" t="s">
        <v>203</v>
      </c>
      <c r="I130" s="198" t="s">
        <v>204</v>
      </c>
      <c r="J130" s="198" t="s">
        <v>196</v>
      </c>
      <c r="K130" s="199" t="s">
        <v>205</v>
      </c>
      <c r="L130" s="200"/>
      <c r="M130" s="101" t="s">
        <v>1</v>
      </c>
      <c r="N130" s="102" t="s">
        <v>45</v>
      </c>
      <c r="O130" s="102" t="s">
        <v>206</v>
      </c>
      <c r="P130" s="102" t="s">
        <v>207</v>
      </c>
      <c r="Q130" s="102" t="s">
        <v>208</v>
      </c>
      <c r="R130" s="102" t="s">
        <v>209</v>
      </c>
      <c r="S130" s="102" t="s">
        <v>210</v>
      </c>
      <c r="T130" s="103" t="s">
        <v>211</v>
      </c>
      <c r="U130" s="195"/>
      <c r="V130" s="195"/>
      <c r="W130" s="195"/>
      <c r="X130" s="195"/>
      <c r="Y130" s="195"/>
      <c r="Z130" s="195"/>
      <c r="AA130" s="195"/>
      <c r="AB130" s="195"/>
      <c r="AC130" s="195"/>
      <c r="AD130" s="195"/>
      <c r="AE130" s="195"/>
    </row>
    <row r="131" s="2" customFormat="1" ht="22.8" customHeight="1">
      <c r="A131" s="39"/>
      <c r="B131" s="40"/>
      <c r="C131" s="108" t="s">
        <v>212</v>
      </c>
      <c r="D131" s="41"/>
      <c r="E131" s="41"/>
      <c r="F131" s="41"/>
      <c r="G131" s="41"/>
      <c r="H131" s="41"/>
      <c r="I131" s="41"/>
      <c r="J131" s="201">
        <f>BK131</f>
        <v>0</v>
      </c>
      <c r="K131" s="41"/>
      <c r="L131" s="45"/>
      <c r="M131" s="104"/>
      <c r="N131" s="202"/>
      <c r="O131" s="105"/>
      <c r="P131" s="203">
        <f>P132</f>
        <v>0</v>
      </c>
      <c r="Q131" s="105"/>
      <c r="R131" s="203">
        <f>R132</f>
        <v>4.996198699999999</v>
      </c>
      <c r="S131" s="105"/>
      <c r="T131" s="204">
        <f>T132</f>
        <v>0</v>
      </c>
      <c r="U131" s="39"/>
      <c r="V131" s="39"/>
      <c r="W131" s="39"/>
      <c r="X131" s="39"/>
      <c r="Y131" s="39"/>
      <c r="Z131" s="39"/>
      <c r="AA131" s="39"/>
      <c r="AB131" s="39"/>
      <c r="AC131" s="39"/>
      <c r="AD131" s="39"/>
      <c r="AE131" s="39"/>
      <c r="AT131" s="18" t="s">
        <v>80</v>
      </c>
      <c r="AU131" s="18" t="s">
        <v>198</v>
      </c>
      <c r="BK131" s="205">
        <f>BK132</f>
        <v>0</v>
      </c>
    </row>
    <row r="132" s="11" customFormat="1" ht="25.92" customHeight="1">
      <c r="A132" s="11"/>
      <c r="B132" s="206"/>
      <c r="C132" s="207"/>
      <c r="D132" s="208" t="s">
        <v>80</v>
      </c>
      <c r="E132" s="209" t="s">
        <v>2233</v>
      </c>
      <c r="F132" s="209" t="s">
        <v>2233</v>
      </c>
      <c r="G132" s="207"/>
      <c r="H132" s="207"/>
      <c r="I132" s="210"/>
      <c r="J132" s="211">
        <f>BK132</f>
        <v>0</v>
      </c>
      <c r="K132" s="207"/>
      <c r="L132" s="212"/>
      <c r="M132" s="213"/>
      <c r="N132" s="214"/>
      <c r="O132" s="214"/>
      <c r="P132" s="215">
        <f>P133+P134+P278+P333+P382+P440+P476+P521+P544+P575</f>
        <v>0</v>
      </c>
      <c r="Q132" s="214"/>
      <c r="R132" s="215">
        <f>R133+R134+R278+R333+R382+R440+R476+R521+R544+R575</f>
        <v>4.996198699999999</v>
      </c>
      <c r="S132" s="214"/>
      <c r="T132" s="216">
        <f>T133+T134+T278+T333+T382+T440+T476+T521+T544+T575</f>
        <v>0</v>
      </c>
      <c r="U132" s="11"/>
      <c r="V132" s="11"/>
      <c r="W132" s="11"/>
      <c r="X132" s="11"/>
      <c r="Y132" s="11"/>
      <c r="Z132" s="11"/>
      <c r="AA132" s="11"/>
      <c r="AB132" s="11"/>
      <c r="AC132" s="11"/>
      <c r="AD132" s="11"/>
      <c r="AE132" s="11"/>
      <c r="AR132" s="217" t="s">
        <v>90</v>
      </c>
      <c r="AT132" s="218" t="s">
        <v>80</v>
      </c>
      <c r="AU132" s="218" t="s">
        <v>81</v>
      </c>
      <c r="AY132" s="217" t="s">
        <v>215</v>
      </c>
      <c r="BK132" s="219">
        <f>BK133+BK134+BK278+BK333+BK382+BK440+BK476+BK521+BK544+BK575</f>
        <v>0</v>
      </c>
    </row>
    <row r="133" s="11" customFormat="1" ht="22.8" customHeight="1">
      <c r="A133" s="11"/>
      <c r="B133" s="206"/>
      <c r="C133" s="207"/>
      <c r="D133" s="208" t="s">
        <v>80</v>
      </c>
      <c r="E133" s="248" t="s">
        <v>4658</v>
      </c>
      <c r="F133" s="248" t="s">
        <v>4659</v>
      </c>
      <c r="G133" s="207"/>
      <c r="H133" s="207"/>
      <c r="I133" s="210"/>
      <c r="J133" s="249">
        <f>BK133</f>
        <v>0</v>
      </c>
      <c r="K133" s="207"/>
      <c r="L133" s="212"/>
      <c r="M133" s="213"/>
      <c r="N133" s="214"/>
      <c r="O133" s="214"/>
      <c r="P133" s="215">
        <v>0</v>
      </c>
      <c r="Q133" s="214"/>
      <c r="R133" s="215">
        <v>0</v>
      </c>
      <c r="S133" s="214"/>
      <c r="T133" s="216">
        <v>0</v>
      </c>
      <c r="U133" s="11"/>
      <c r="V133" s="11"/>
      <c r="W133" s="11"/>
      <c r="X133" s="11"/>
      <c r="Y133" s="11"/>
      <c r="Z133" s="11"/>
      <c r="AA133" s="11"/>
      <c r="AB133" s="11"/>
      <c r="AC133" s="11"/>
      <c r="AD133" s="11"/>
      <c r="AE133" s="11"/>
      <c r="AR133" s="217" t="s">
        <v>90</v>
      </c>
      <c r="AT133" s="218" t="s">
        <v>80</v>
      </c>
      <c r="AU133" s="218" t="s">
        <v>88</v>
      </c>
      <c r="AY133" s="217" t="s">
        <v>215</v>
      </c>
      <c r="BK133" s="219">
        <v>0</v>
      </c>
    </row>
    <row r="134" s="11" customFormat="1" ht="22.8" customHeight="1">
      <c r="A134" s="11"/>
      <c r="B134" s="206"/>
      <c r="C134" s="207"/>
      <c r="D134" s="208" t="s">
        <v>80</v>
      </c>
      <c r="E134" s="248" t="s">
        <v>4660</v>
      </c>
      <c r="F134" s="248" t="s">
        <v>4661</v>
      </c>
      <c r="G134" s="207"/>
      <c r="H134" s="207"/>
      <c r="I134" s="210"/>
      <c r="J134" s="249">
        <f>BK134</f>
        <v>0</v>
      </c>
      <c r="K134" s="207"/>
      <c r="L134" s="212"/>
      <c r="M134" s="213"/>
      <c r="N134" s="214"/>
      <c r="O134" s="214"/>
      <c r="P134" s="215">
        <f>SUM(P135:P277)</f>
        <v>0</v>
      </c>
      <c r="Q134" s="214"/>
      <c r="R134" s="215">
        <f>SUM(R135:R277)</f>
        <v>2.68471174</v>
      </c>
      <c r="S134" s="214"/>
      <c r="T134" s="216">
        <f>SUM(T135:T277)</f>
        <v>0</v>
      </c>
      <c r="U134" s="11"/>
      <c r="V134" s="11"/>
      <c r="W134" s="11"/>
      <c r="X134" s="11"/>
      <c r="Y134" s="11"/>
      <c r="Z134" s="11"/>
      <c r="AA134" s="11"/>
      <c r="AB134" s="11"/>
      <c r="AC134" s="11"/>
      <c r="AD134" s="11"/>
      <c r="AE134" s="11"/>
      <c r="AR134" s="217" t="s">
        <v>90</v>
      </c>
      <c r="AT134" s="218" t="s">
        <v>80</v>
      </c>
      <c r="AU134" s="218" t="s">
        <v>88</v>
      </c>
      <c r="AY134" s="217" t="s">
        <v>215</v>
      </c>
      <c r="BK134" s="219">
        <f>SUM(BK135:BK277)</f>
        <v>0</v>
      </c>
    </row>
    <row r="135" s="2" customFormat="1" ht="37.8" customHeight="1">
      <c r="A135" s="39"/>
      <c r="B135" s="40"/>
      <c r="C135" s="220" t="s">
        <v>88</v>
      </c>
      <c r="D135" s="220" t="s">
        <v>216</v>
      </c>
      <c r="E135" s="221" t="s">
        <v>4662</v>
      </c>
      <c r="F135" s="222" t="s">
        <v>4663</v>
      </c>
      <c r="G135" s="223" t="s">
        <v>716</v>
      </c>
      <c r="H135" s="224">
        <v>1</v>
      </c>
      <c r="I135" s="225"/>
      <c r="J135" s="226">
        <f>ROUND(I135*H135,2)</f>
        <v>0</v>
      </c>
      <c r="K135" s="222" t="s">
        <v>359</v>
      </c>
      <c r="L135" s="45"/>
      <c r="M135" s="227" t="s">
        <v>1</v>
      </c>
      <c r="N135" s="228" t="s">
        <v>46</v>
      </c>
      <c r="O135" s="92"/>
      <c r="P135" s="229">
        <f>O135*H135</f>
        <v>0</v>
      </c>
      <c r="Q135" s="229">
        <v>0</v>
      </c>
      <c r="R135" s="229">
        <f>Q135*H135</f>
        <v>0</v>
      </c>
      <c r="S135" s="229">
        <v>0</v>
      </c>
      <c r="T135" s="230">
        <f>S135*H135</f>
        <v>0</v>
      </c>
      <c r="U135" s="39"/>
      <c r="V135" s="39"/>
      <c r="W135" s="39"/>
      <c r="X135" s="39"/>
      <c r="Y135" s="39"/>
      <c r="Z135" s="39"/>
      <c r="AA135" s="39"/>
      <c r="AB135" s="39"/>
      <c r="AC135" s="39"/>
      <c r="AD135" s="39"/>
      <c r="AE135" s="39"/>
      <c r="AR135" s="231" t="s">
        <v>291</v>
      </c>
      <c r="AT135" s="231" t="s">
        <v>216</v>
      </c>
      <c r="AU135" s="231" t="s">
        <v>90</v>
      </c>
      <c r="AY135" s="18" t="s">
        <v>215</v>
      </c>
      <c r="BE135" s="232">
        <f>IF(N135="základní",J135,0)</f>
        <v>0</v>
      </c>
      <c r="BF135" s="232">
        <f>IF(N135="snížená",J135,0)</f>
        <v>0</v>
      </c>
      <c r="BG135" s="232">
        <f>IF(N135="zákl. přenesená",J135,0)</f>
        <v>0</v>
      </c>
      <c r="BH135" s="232">
        <f>IF(N135="sníž. přenesená",J135,0)</f>
        <v>0</v>
      </c>
      <c r="BI135" s="232">
        <f>IF(N135="nulová",J135,0)</f>
        <v>0</v>
      </c>
      <c r="BJ135" s="18" t="s">
        <v>88</v>
      </c>
      <c r="BK135" s="232">
        <f>ROUND(I135*H135,2)</f>
        <v>0</v>
      </c>
      <c r="BL135" s="18" t="s">
        <v>291</v>
      </c>
      <c r="BM135" s="231" t="s">
        <v>4664</v>
      </c>
    </row>
    <row r="136" s="2" customFormat="1">
      <c r="A136" s="39"/>
      <c r="B136" s="40"/>
      <c r="C136" s="41"/>
      <c r="D136" s="233" t="s">
        <v>221</v>
      </c>
      <c r="E136" s="41"/>
      <c r="F136" s="234" t="s">
        <v>4665</v>
      </c>
      <c r="G136" s="41"/>
      <c r="H136" s="41"/>
      <c r="I136" s="235"/>
      <c r="J136" s="41"/>
      <c r="K136" s="41"/>
      <c r="L136" s="45"/>
      <c r="M136" s="236"/>
      <c r="N136" s="237"/>
      <c r="O136" s="92"/>
      <c r="P136" s="92"/>
      <c r="Q136" s="92"/>
      <c r="R136" s="92"/>
      <c r="S136" s="92"/>
      <c r="T136" s="93"/>
      <c r="U136" s="39"/>
      <c r="V136" s="39"/>
      <c r="W136" s="39"/>
      <c r="X136" s="39"/>
      <c r="Y136" s="39"/>
      <c r="Z136" s="39"/>
      <c r="AA136" s="39"/>
      <c r="AB136" s="39"/>
      <c r="AC136" s="39"/>
      <c r="AD136" s="39"/>
      <c r="AE136" s="39"/>
      <c r="AT136" s="18" t="s">
        <v>221</v>
      </c>
      <c r="AU136" s="18" t="s">
        <v>90</v>
      </c>
    </row>
    <row r="137" s="2" customFormat="1">
      <c r="A137" s="39"/>
      <c r="B137" s="40"/>
      <c r="C137" s="41"/>
      <c r="D137" s="250" t="s">
        <v>362</v>
      </c>
      <c r="E137" s="41"/>
      <c r="F137" s="251" t="s">
        <v>4666</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362</v>
      </c>
      <c r="AU137" s="18" t="s">
        <v>90</v>
      </c>
    </row>
    <row r="138" s="2" customFormat="1" ht="37.8" customHeight="1">
      <c r="A138" s="39"/>
      <c r="B138" s="40"/>
      <c r="C138" s="295" t="s">
        <v>90</v>
      </c>
      <c r="D138" s="295" t="s">
        <v>539</v>
      </c>
      <c r="E138" s="296" t="s">
        <v>4667</v>
      </c>
      <c r="F138" s="297" t="s">
        <v>4668</v>
      </c>
      <c r="G138" s="298" t="s">
        <v>716</v>
      </c>
      <c r="H138" s="299">
        <v>1</v>
      </c>
      <c r="I138" s="300"/>
      <c r="J138" s="301">
        <f>ROUND(I138*H138,2)</f>
        <v>0</v>
      </c>
      <c r="K138" s="297" t="s">
        <v>1</v>
      </c>
      <c r="L138" s="302"/>
      <c r="M138" s="303" t="s">
        <v>1</v>
      </c>
      <c r="N138" s="304" t="s">
        <v>46</v>
      </c>
      <c r="O138" s="92"/>
      <c r="P138" s="229">
        <f>O138*H138</f>
        <v>0</v>
      </c>
      <c r="Q138" s="229">
        <v>0.5</v>
      </c>
      <c r="R138" s="229">
        <f>Q138*H138</f>
        <v>0.5</v>
      </c>
      <c r="S138" s="229">
        <v>0</v>
      </c>
      <c r="T138" s="230">
        <f>S138*H138</f>
        <v>0</v>
      </c>
      <c r="U138" s="39"/>
      <c r="V138" s="39"/>
      <c r="W138" s="39"/>
      <c r="X138" s="39"/>
      <c r="Y138" s="39"/>
      <c r="Z138" s="39"/>
      <c r="AA138" s="39"/>
      <c r="AB138" s="39"/>
      <c r="AC138" s="39"/>
      <c r="AD138" s="39"/>
      <c r="AE138" s="39"/>
      <c r="AR138" s="231" t="s">
        <v>676</v>
      </c>
      <c r="AT138" s="231" t="s">
        <v>539</v>
      </c>
      <c r="AU138" s="231" t="s">
        <v>90</v>
      </c>
      <c r="AY138" s="18" t="s">
        <v>215</v>
      </c>
      <c r="BE138" s="232">
        <f>IF(N138="základní",J138,0)</f>
        <v>0</v>
      </c>
      <c r="BF138" s="232">
        <f>IF(N138="snížená",J138,0)</f>
        <v>0</v>
      </c>
      <c r="BG138" s="232">
        <f>IF(N138="zákl. přenesená",J138,0)</f>
        <v>0</v>
      </c>
      <c r="BH138" s="232">
        <f>IF(N138="sníž. přenesená",J138,0)</f>
        <v>0</v>
      </c>
      <c r="BI138" s="232">
        <f>IF(N138="nulová",J138,0)</f>
        <v>0</v>
      </c>
      <c r="BJ138" s="18" t="s">
        <v>88</v>
      </c>
      <c r="BK138" s="232">
        <f>ROUND(I138*H138,2)</f>
        <v>0</v>
      </c>
      <c r="BL138" s="18" t="s">
        <v>291</v>
      </c>
      <c r="BM138" s="231" t="s">
        <v>4669</v>
      </c>
    </row>
    <row r="139" s="2" customFormat="1">
      <c r="A139" s="39"/>
      <c r="B139" s="40"/>
      <c r="C139" s="41"/>
      <c r="D139" s="233" t="s">
        <v>221</v>
      </c>
      <c r="E139" s="41"/>
      <c r="F139" s="234" t="s">
        <v>4670</v>
      </c>
      <c r="G139" s="41"/>
      <c r="H139" s="41"/>
      <c r="I139" s="235"/>
      <c r="J139" s="41"/>
      <c r="K139" s="41"/>
      <c r="L139" s="45"/>
      <c r="M139" s="236"/>
      <c r="N139" s="237"/>
      <c r="O139" s="92"/>
      <c r="P139" s="92"/>
      <c r="Q139" s="92"/>
      <c r="R139" s="92"/>
      <c r="S139" s="92"/>
      <c r="T139" s="93"/>
      <c r="U139" s="39"/>
      <c r="V139" s="39"/>
      <c r="W139" s="39"/>
      <c r="X139" s="39"/>
      <c r="Y139" s="39"/>
      <c r="Z139" s="39"/>
      <c r="AA139" s="39"/>
      <c r="AB139" s="39"/>
      <c r="AC139" s="39"/>
      <c r="AD139" s="39"/>
      <c r="AE139" s="39"/>
      <c r="AT139" s="18" t="s">
        <v>221</v>
      </c>
      <c r="AU139" s="18" t="s">
        <v>90</v>
      </c>
    </row>
    <row r="140" s="2" customFormat="1" ht="16.5" customHeight="1">
      <c r="A140" s="39"/>
      <c r="B140" s="40"/>
      <c r="C140" s="295" t="s">
        <v>227</v>
      </c>
      <c r="D140" s="295" t="s">
        <v>539</v>
      </c>
      <c r="E140" s="296" t="s">
        <v>4671</v>
      </c>
      <c r="F140" s="297" t="s">
        <v>4672</v>
      </c>
      <c r="G140" s="298" t="s">
        <v>716</v>
      </c>
      <c r="H140" s="299">
        <v>1</v>
      </c>
      <c r="I140" s="300"/>
      <c r="J140" s="301">
        <f>ROUND(I140*H140,2)</f>
        <v>0</v>
      </c>
      <c r="K140" s="297" t="s">
        <v>1</v>
      </c>
      <c r="L140" s="302"/>
      <c r="M140" s="303" t="s">
        <v>1</v>
      </c>
      <c r="N140" s="304" t="s">
        <v>46</v>
      </c>
      <c r="O140" s="92"/>
      <c r="P140" s="229">
        <f>O140*H140</f>
        <v>0</v>
      </c>
      <c r="Q140" s="229">
        <v>0</v>
      </c>
      <c r="R140" s="229">
        <f>Q140*H140</f>
        <v>0</v>
      </c>
      <c r="S140" s="229">
        <v>0</v>
      </c>
      <c r="T140" s="230">
        <f>S140*H140</f>
        <v>0</v>
      </c>
      <c r="U140" s="39"/>
      <c r="V140" s="39"/>
      <c r="W140" s="39"/>
      <c r="X140" s="39"/>
      <c r="Y140" s="39"/>
      <c r="Z140" s="39"/>
      <c r="AA140" s="39"/>
      <c r="AB140" s="39"/>
      <c r="AC140" s="39"/>
      <c r="AD140" s="39"/>
      <c r="AE140" s="39"/>
      <c r="AR140" s="231" t="s">
        <v>676</v>
      </c>
      <c r="AT140" s="231" t="s">
        <v>539</v>
      </c>
      <c r="AU140" s="231" t="s">
        <v>90</v>
      </c>
      <c r="AY140" s="18" t="s">
        <v>215</v>
      </c>
      <c r="BE140" s="232">
        <f>IF(N140="základní",J140,0)</f>
        <v>0</v>
      </c>
      <c r="BF140" s="232">
        <f>IF(N140="snížená",J140,0)</f>
        <v>0</v>
      </c>
      <c r="BG140" s="232">
        <f>IF(N140="zákl. přenesená",J140,0)</f>
        <v>0</v>
      </c>
      <c r="BH140" s="232">
        <f>IF(N140="sníž. přenesená",J140,0)</f>
        <v>0</v>
      </c>
      <c r="BI140" s="232">
        <f>IF(N140="nulová",J140,0)</f>
        <v>0</v>
      </c>
      <c r="BJ140" s="18" t="s">
        <v>88</v>
      </c>
      <c r="BK140" s="232">
        <f>ROUND(I140*H140,2)</f>
        <v>0</v>
      </c>
      <c r="BL140" s="18" t="s">
        <v>291</v>
      </c>
      <c r="BM140" s="231" t="s">
        <v>4673</v>
      </c>
    </row>
    <row r="141" s="2" customFormat="1">
      <c r="A141" s="39"/>
      <c r="B141" s="40"/>
      <c r="C141" s="41"/>
      <c r="D141" s="233" t="s">
        <v>221</v>
      </c>
      <c r="E141" s="41"/>
      <c r="F141" s="234" t="s">
        <v>4672</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221</v>
      </c>
      <c r="AU141" s="18" t="s">
        <v>90</v>
      </c>
    </row>
    <row r="142" s="2" customFormat="1" ht="16.5" customHeight="1">
      <c r="A142" s="39"/>
      <c r="B142" s="40"/>
      <c r="C142" s="220" t="s">
        <v>214</v>
      </c>
      <c r="D142" s="220" t="s">
        <v>216</v>
      </c>
      <c r="E142" s="221" t="s">
        <v>4674</v>
      </c>
      <c r="F142" s="222" t="s">
        <v>4675</v>
      </c>
      <c r="G142" s="223" t="s">
        <v>716</v>
      </c>
      <c r="H142" s="224">
        <v>1</v>
      </c>
      <c r="I142" s="225"/>
      <c r="J142" s="226">
        <f>ROUND(I142*H142,2)</f>
        <v>0</v>
      </c>
      <c r="K142" s="222" t="s">
        <v>3566</v>
      </c>
      <c r="L142" s="45"/>
      <c r="M142" s="227" t="s">
        <v>1</v>
      </c>
      <c r="N142" s="228" t="s">
        <v>46</v>
      </c>
      <c r="O142" s="92"/>
      <c r="P142" s="229">
        <f>O142*H142</f>
        <v>0</v>
      </c>
      <c r="Q142" s="229">
        <v>0</v>
      </c>
      <c r="R142" s="229">
        <f>Q142*H142</f>
        <v>0</v>
      </c>
      <c r="S142" s="229">
        <v>0</v>
      </c>
      <c r="T142" s="230">
        <f>S142*H142</f>
        <v>0</v>
      </c>
      <c r="U142" s="39"/>
      <c r="V142" s="39"/>
      <c r="W142" s="39"/>
      <c r="X142" s="39"/>
      <c r="Y142" s="39"/>
      <c r="Z142" s="39"/>
      <c r="AA142" s="39"/>
      <c r="AB142" s="39"/>
      <c r="AC142" s="39"/>
      <c r="AD142" s="39"/>
      <c r="AE142" s="39"/>
      <c r="AR142" s="231" t="s">
        <v>291</v>
      </c>
      <c r="AT142" s="231" t="s">
        <v>216</v>
      </c>
      <c r="AU142" s="231" t="s">
        <v>90</v>
      </c>
      <c r="AY142" s="18" t="s">
        <v>215</v>
      </c>
      <c r="BE142" s="232">
        <f>IF(N142="základní",J142,0)</f>
        <v>0</v>
      </c>
      <c r="BF142" s="232">
        <f>IF(N142="snížená",J142,0)</f>
        <v>0</v>
      </c>
      <c r="BG142" s="232">
        <f>IF(N142="zákl. přenesená",J142,0)</f>
        <v>0</v>
      </c>
      <c r="BH142" s="232">
        <f>IF(N142="sníž. přenesená",J142,0)</f>
        <v>0</v>
      </c>
      <c r="BI142" s="232">
        <f>IF(N142="nulová",J142,0)</f>
        <v>0</v>
      </c>
      <c r="BJ142" s="18" t="s">
        <v>88</v>
      </c>
      <c r="BK142" s="232">
        <f>ROUND(I142*H142,2)</f>
        <v>0</v>
      </c>
      <c r="BL142" s="18" t="s">
        <v>291</v>
      </c>
      <c r="BM142" s="231" t="s">
        <v>4676</v>
      </c>
    </row>
    <row r="143" s="2" customFormat="1">
      <c r="A143" s="39"/>
      <c r="B143" s="40"/>
      <c r="C143" s="41"/>
      <c r="D143" s="233" t="s">
        <v>221</v>
      </c>
      <c r="E143" s="41"/>
      <c r="F143" s="234" t="s">
        <v>4677</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221</v>
      </c>
      <c r="AU143" s="18" t="s">
        <v>90</v>
      </c>
    </row>
    <row r="144" s="2" customFormat="1">
      <c r="A144" s="39"/>
      <c r="B144" s="40"/>
      <c r="C144" s="41"/>
      <c r="D144" s="250" t="s">
        <v>362</v>
      </c>
      <c r="E144" s="41"/>
      <c r="F144" s="251" t="s">
        <v>4678</v>
      </c>
      <c r="G144" s="41"/>
      <c r="H144" s="41"/>
      <c r="I144" s="235"/>
      <c r="J144" s="41"/>
      <c r="K144" s="41"/>
      <c r="L144" s="45"/>
      <c r="M144" s="236"/>
      <c r="N144" s="237"/>
      <c r="O144" s="92"/>
      <c r="P144" s="92"/>
      <c r="Q144" s="92"/>
      <c r="R144" s="92"/>
      <c r="S144" s="92"/>
      <c r="T144" s="93"/>
      <c r="U144" s="39"/>
      <c r="V144" s="39"/>
      <c r="W144" s="39"/>
      <c r="X144" s="39"/>
      <c r="Y144" s="39"/>
      <c r="Z144" s="39"/>
      <c r="AA144" s="39"/>
      <c r="AB144" s="39"/>
      <c r="AC144" s="39"/>
      <c r="AD144" s="39"/>
      <c r="AE144" s="39"/>
      <c r="AT144" s="18" t="s">
        <v>362</v>
      </c>
      <c r="AU144" s="18" t="s">
        <v>90</v>
      </c>
    </row>
    <row r="145" s="2" customFormat="1" ht="16.5" customHeight="1">
      <c r="A145" s="39"/>
      <c r="B145" s="40"/>
      <c r="C145" s="295" t="s">
        <v>236</v>
      </c>
      <c r="D145" s="295" t="s">
        <v>539</v>
      </c>
      <c r="E145" s="296" t="s">
        <v>4679</v>
      </c>
      <c r="F145" s="297" t="s">
        <v>4680</v>
      </c>
      <c r="G145" s="298" t="s">
        <v>797</v>
      </c>
      <c r="H145" s="299">
        <v>4</v>
      </c>
      <c r="I145" s="300"/>
      <c r="J145" s="301">
        <f>ROUND(I145*H145,2)</f>
        <v>0</v>
      </c>
      <c r="K145" s="297" t="s">
        <v>359</v>
      </c>
      <c r="L145" s="302"/>
      <c r="M145" s="303" t="s">
        <v>1</v>
      </c>
      <c r="N145" s="304" t="s">
        <v>46</v>
      </c>
      <c r="O145" s="92"/>
      <c r="P145" s="229">
        <f>O145*H145</f>
        <v>0</v>
      </c>
      <c r="Q145" s="229">
        <v>0.00040999999999999999</v>
      </c>
      <c r="R145" s="229">
        <f>Q145*H145</f>
        <v>0.00164</v>
      </c>
      <c r="S145" s="229">
        <v>0</v>
      </c>
      <c r="T145" s="230">
        <f>S145*H145</f>
        <v>0</v>
      </c>
      <c r="U145" s="39"/>
      <c r="V145" s="39"/>
      <c r="W145" s="39"/>
      <c r="X145" s="39"/>
      <c r="Y145" s="39"/>
      <c r="Z145" s="39"/>
      <c r="AA145" s="39"/>
      <c r="AB145" s="39"/>
      <c r="AC145" s="39"/>
      <c r="AD145" s="39"/>
      <c r="AE145" s="39"/>
      <c r="AR145" s="231" t="s">
        <v>676</v>
      </c>
      <c r="AT145" s="231" t="s">
        <v>539</v>
      </c>
      <c r="AU145" s="231" t="s">
        <v>90</v>
      </c>
      <c r="AY145" s="18" t="s">
        <v>215</v>
      </c>
      <c r="BE145" s="232">
        <f>IF(N145="základní",J145,0)</f>
        <v>0</v>
      </c>
      <c r="BF145" s="232">
        <f>IF(N145="snížená",J145,0)</f>
        <v>0</v>
      </c>
      <c r="BG145" s="232">
        <f>IF(N145="zákl. přenesená",J145,0)</f>
        <v>0</v>
      </c>
      <c r="BH145" s="232">
        <f>IF(N145="sníž. přenesená",J145,0)</f>
        <v>0</v>
      </c>
      <c r="BI145" s="232">
        <f>IF(N145="nulová",J145,0)</f>
        <v>0</v>
      </c>
      <c r="BJ145" s="18" t="s">
        <v>88</v>
      </c>
      <c r="BK145" s="232">
        <f>ROUND(I145*H145,2)</f>
        <v>0</v>
      </c>
      <c r="BL145" s="18" t="s">
        <v>291</v>
      </c>
      <c r="BM145" s="231" t="s">
        <v>4681</v>
      </c>
    </row>
    <row r="146" s="2" customFormat="1">
      <c r="A146" s="39"/>
      <c r="B146" s="40"/>
      <c r="C146" s="41"/>
      <c r="D146" s="233" t="s">
        <v>221</v>
      </c>
      <c r="E146" s="41"/>
      <c r="F146" s="234" t="s">
        <v>4680</v>
      </c>
      <c r="G146" s="41"/>
      <c r="H146" s="41"/>
      <c r="I146" s="235"/>
      <c r="J146" s="41"/>
      <c r="K146" s="41"/>
      <c r="L146" s="45"/>
      <c r="M146" s="236"/>
      <c r="N146" s="237"/>
      <c r="O146" s="92"/>
      <c r="P146" s="92"/>
      <c r="Q146" s="92"/>
      <c r="R146" s="92"/>
      <c r="S146" s="92"/>
      <c r="T146" s="93"/>
      <c r="U146" s="39"/>
      <c r="V146" s="39"/>
      <c r="W146" s="39"/>
      <c r="X146" s="39"/>
      <c r="Y146" s="39"/>
      <c r="Z146" s="39"/>
      <c r="AA146" s="39"/>
      <c r="AB146" s="39"/>
      <c r="AC146" s="39"/>
      <c r="AD146" s="39"/>
      <c r="AE146" s="39"/>
      <c r="AT146" s="18" t="s">
        <v>221</v>
      </c>
      <c r="AU146" s="18" t="s">
        <v>90</v>
      </c>
    </row>
    <row r="147" s="2" customFormat="1" ht="24.15" customHeight="1">
      <c r="A147" s="39"/>
      <c r="B147" s="40"/>
      <c r="C147" s="220" t="s">
        <v>241</v>
      </c>
      <c r="D147" s="220" t="s">
        <v>216</v>
      </c>
      <c r="E147" s="221" t="s">
        <v>4682</v>
      </c>
      <c r="F147" s="222" t="s">
        <v>4683</v>
      </c>
      <c r="G147" s="223" t="s">
        <v>716</v>
      </c>
      <c r="H147" s="224">
        <v>4</v>
      </c>
      <c r="I147" s="225"/>
      <c r="J147" s="226">
        <f>ROUND(I147*H147,2)</f>
        <v>0</v>
      </c>
      <c r="K147" s="222" t="s">
        <v>359</v>
      </c>
      <c r="L147" s="45"/>
      <c r="M147" s="227" t="s">
        <v>1</v>
      </c>
      <c r="N147" s="228" t="s">
        <v>46</v>
      </c>
      <c r="O147" s="92"/>
      <c r="P147" s="229">
        <f>O147*H147</f>
        <v>0</v>
      </c>
      <c r="Q147" s="229">
        <v>0</v>
      </c>
      <c r="R147" s="229">
        <f>Q147*H147</f>
        <v>0</v>
      </c>
      <c r="S147" s="229">
        <v>0</v>
      </c>
      <c r="T147" s="230">
        <f>S147*H147</f>
        <v>0</v>
      </c>
      <c r="U147" s="39"/>
      <c r="V147" s="39"/>
      <c r="W147" s="39"/>
      <c r="X147" s="39"/>
      <c r="Y147" s="39"/>
      <c r="Z147" s="39"/>
      <c r="AA147" s="39"/>
      <c r="AB147" s="39"/>
      <c r="AC147" s="39"/>
      <c r="AD147" s="39"/>
      <c r="AE147" s="39"/>
      <c r="AR147" s="231" t="s">
        <v>291</v>
      </c>
      <c r="AT147" s="231" t="s">
        <v>216</v>
      </c>
      <c r="AU147" s="231" t="s">
        <v>90</v>
      </c>
      <c r="AY147" s="18" t="s">
        <v>215</v>
      </c>
      <c r="BE147" s="232">
        <f>IF(N147="základní",J147,0)</f>
        <v>0</v>
      </c>
      <c r="BF147" s="232">
        <f>IF(N147="snížená",J147,0)</f>
        <v>0</v>
      </c>
      <c r="BG147" s="232">
        <f>IF(N147="zákl. přenesená",J147,0)</f>
        <v>0</v>
      </c>
      <c r="BH147" s="232">
        <f>IF(N147="sníž. přenesená",J147,0)</f>
        <v>0</v>
      </c>
      <c r="BI147" s="232">
        <f>IF(N147="nulová",J147,0)</f>
        <v>0</v>
      </c>
      <c r="BJ147" s="18" t="s">
        <v>88</v>
      </c>
      <c r="BK147" s="232">
        <f>ROUND(I147*H147,2)</f>
        <v>0</v>
      </c>
      <c r="BL147" s="18" t="s">
        <v>291</v>
      </c>
      <c r="BM147" s="231" t="s">
        <v>4684</v>
      </c>
    </row>
    <row r="148" s="2" customFormat="1">
      <c r="A148" s="39"/>
      <c r="B148" s="40"/>
      <c r="C148" s="41"/>
      <c r="D148" s="233" t="s">
        <v>221</v>
      </c>
      <c r="E148" s="41"/>
      <c r="F148" s="234" t="s">
        <v>4685</v>
      </c>
      <c r="G148" s="41"/>
      <c r="H148" s="41"/>
      <c r="I148" s="235"/>
      <c r="J148" s="41"/>
      <c r="K148" s="41"/>
      <c r="L148" s="45"/>
      <c r="M148" s="236"/>
      <c r="N148" s="237"/>
      <c r="O148" s="92"/>
      <c r="P148" s="92"/>
      <c r="Q148" s="92"/>
      <c r="R148" s="92"/>
      <c r="S148" s="92"/>
      <c r="T148" s="93"/>
      <c r="U148" s="39"/>
      <c r="V148" s="39"/>
      <c r="W148" s="39"/>
      <c r="X148" s="39"/>
      <c r="Y148" s="39"/>
      <c r="Z148" s="39"/>
      <c r="AA148" s="39"/>
      <c r="AB148" s="39"/>
      <c r="AC148" s="39"/>
      <c r="AD148" s="39"/>
      <c r="AE148" s="39"/>
      <c r="AT148" s="18" t="s">
        <v>221</v>
      </c>
      <c r="AU148" s="18" t="s">
        <v>90</v>
      </c>
    </row>
    <row r="149" s="2" customFormat="1">
      <c r="A149" s="39"/>
      <c r="B149" s="40"/>
      <c r="C149" s="41"/>
      <c r="D149" s="250" t="s">
        <v>362</v>
      </c>
      <c r="E149" s="41"/>
      <c r="F149" s="251" t="s">
        <v>4686</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362</v>
      </c>
      <c r="AU149" s="18" t="s">
        <v>90</v>
      </c>
    </row>
    <row r="150" s="2" customFormat="1" ht="21.75" customHeight="1">
      <c r="A150" s="39"/>
      <c r="B150" s="40"/>
      <c r="C150" s="295" t="s">
        <v>246</v>
      </c>
      <c r="D150" s="295" t="s">
        <v>539</v>
      </c>
      <c r="E150" s="296" t="s">
        <v>4687</v>
      </c>
      <c r="F150" s="297" t="s">
        <v>4688</v>
      </c>
      <c r="G150" s="298" t="s">
        <v>716</v>
      </c>
      <c r="H150" s="299">
        <v>4</v>
      </c>
      <c r="I150" s="300"/>
      <c r="J150" s="301">
        <f>ROUND(I150*H150,2)</f>
        <v>0</v>
      </c>
      <c r="K150" s="297" t="s">
        <v>1</v>
      </c>
      <c r="L150" s="302"/>
      <c r="M150" s="303" t="s">
        <v>1</v>
      </c>
      <c r="N150" s="304" t="s">
        <v>46</v>
      </c>
      <c r="O150" s="92"/>
      <c r="P150" s="229">
        <f>O150*H150</f>
        <v>0</v>
      </c>
      <c r="Q150" s="229">
        <v>0</v>
      </c>
      <c r="R150" s="229">
        <f>Q150*H150</f>
        <v>0</v>
      </c>
      <c r="S150" s="229">
        <v>0</v>
      </c>
      <c r="T150" s="230">
        <f>S150*H150</f>
        <v>0</v>
      </c>
      <c r="U150" s="39"/>
      <c r="V150" s="39"/>
      <c r="W150" s="39"/>
      <c r="X150" s="39"/>
      <c r="Y150" s="39"/>
      <c r="Z150" s="39"/>
      <c r="AA150" s="39"/>
      <c r="AB150" s="39"/>
      <c r="AC150" s="39"/>
      <c r="AD150" s="39"/>
      <c r="AE150" s="39"/>
      <c r="AR150" s="231" t="s">
        <v>676</v>
      </c>
      <c r="AT150" s="231" t="s">
        <v>539</v>
      </c>
      <c r="AU150" s="231" t="s">
        <v>90</v>
      </c>
      <c r="AY150" s="18" t="s">
        <v>215</v>
      </c>
      <c r="BE150" s="232">
        <f>IF(N150="základní",J150,0)</f>
        <v>0</v>
      </c>
      <c r="BF150" s="232">
        <f>IF(N150="snížená",J150,0)</f>
        <v>0</v>
      </c>
      <c r="BG150" s="232">
        <f>IF(N150="zákl. přenesená",J150,0)</f>
        <v>0</v>
      </c>
      <c r="BH150" s="232">
        <f>IF(N150="sníž. přenesená",J150,0)</f>
        <v>0</v>
      </c>
      <c r="BI150" s="232">
        <f>IF(N150="nulová",J150,0)</f>
        <v>0</v>
      </c>
      <c r="BJ150" s="18" t="s">
        <v>88</v>
      </c>
      <c r="BK150" s="232">
        <f>ROUND(I150*H150,2)</f>
        <v>0</v>
      </c>
      <c r="BL150" s="18" t="s">
        <v>291</v>
      </c>
      <c r="BM150" s="231" t="s">
        <v>4689</v>
      </c>
    </row>
    <row r="151" s="2" customFormat="1">
      <c r="A151" s="39"/>
      <c r="B151" s="40"/>
      <c r="C151" s="41"/>
      <c r="D151" s="233" t="s">
        <v>221</v>
      </c>
      <c r="E151" s="41"/>
      <c r="F151" s="234" t="s">
        <v>4690</v>
      </c>
      <c r="G151" s="41"/>
      <c r="H151" s="41"/>
      <c r="I151" s="235"/>
      <c r="J151" s="41"/>
      <c r="K151" s="41"/>
      <c r="L151" s="45"/>
      <c r="M151" s="236"/>
      <c r="N151" s="237"/>
      <c r="O151" s="92"/>
      <c r="P151" s="92"/>
      <c r="Q151" s="92"/>
      <c r="R151" s="92"/>
      <c r="S151" s="92"/>
      <c r="T151" s="93"/>
      <c r="U151" s="39"/>
      <c r="V151" s="39"/>
      <c r="W151" s="39"/>
      <c r="X151" s="39"/>
      <c r="Y151" s="39"/>
      <c r="Z151" s="39"/>
      <c r="AA151" s="39"/>
      <c r="AB151" s="39"/>
      <c r="AC151" s="39"/>
      <c r="AD151" s="39"/>
      <c r="AE151" s="39"/>
      <c r="AT151" s="18" t="s">
        <v>221</v>
      </c>
      <c r="AU151" s="18" t="s">
        <v>90</v>
      </c>
    </row>
    <row r="152" s="2" customFormat="1" ht="37.8" customHeight="1">
      <c r="A152" s="39"/>
      <c r="B152" s="40"/>
      <c r="C152" s="220" t="s">
        <v>251</v>
      </c>
      <c r="D152" s="220" t="s">
        <v>216</v>
      </c>
      <c r="E152" s="221" t="s">
        <v>4691</v>
      </c>
      <c r="F152" s="222" t="s">
        <v>4692</v>
      </c>
      <c r="G152" s="223" t="s">
        <v>716</v>
      </c>
      <c r="H152" s="224">
        <v>2</v>
      </c>
      <c r="I152" s="225"/>
      <c r="J152" s="226">
        <f>ROUND(I152*H152,2)</f>
        <v>0</v>
      </c>
      <c r="K152" s="222" t="s">
        <v>359</v>
      </c>
      <c r="L152" s="45"/>
      <c r="M152" s="227" t="s">
        <v>1</v>
      </c>
      <c r="N152" s="228" t="s">
        <v>46</v>
      </c>
      <c r="O152" s="92"/>
      <c r="P152" s="229">
        <f>O152*H152</f>
        <v>0</v>
      </c>
      <c r="Q152" s="229">
        <v>0</v>
      </c>
      <c r="R152" s="229">
        <f>Q152*H152</f>
        <v>0</v>
      </c>
      <c r="S152" s="229">
        <v>0</v>
      </c>
      <c r="T152" s="230">
        <f>S152*H152</f>
        <v>0</v>
      </c>
      <c r="U152" s="39"/>
      <c r="V152" s="39"/>
      <c r="W152" s="39"/>
      <c r="X152" s="39"/>
      <c r="Y152" s="39"/>
      <c r="Z152" s="39"/>
      <c r="AA152" s="39"/>
      <c r="AB152" s="39"/>
      <c r="AC152" s="39"/>
      <c r="AD152" s="39"/>
      <c r="AE152" s="39"/>
      <c r="AR152" s="231" t="s">
        <v>291</v>
      </c>
      <c r="AT152" s="231" t="s">
        <v>216</v>
      </c>
      <c r="AU152" s="231" t="s">
        <v>90</v>
      </c>
      <c r="AY152" s="18" t="s">
        <v>215</v>
      </c>
      <c r="BE152" s="232">
        <f>IF(N152="základní",J152,0)</f>
        <v>0</v>
      </c>
      <c r="BF152" s="232">
        <f>IF(N152="snížená",J152,0)</f>
        <v>0</v>
      </c>
      <c r="BG152" s="232">
        <f>IF(N152="zákl. přenesená",J152,0)</f>
        <v>0</v>
      </c>
      <c r="BH152" s="232">
        <f>IF(N152="sníž. přenesená",J152,0)</f>
        <v>0</v>
      </c>
      <c r="BI152" s="232">
        <f>IF(N152="nulová",J152,0)</f>
        <v>0</v>
      </c>
      <c r="BJ152" s="18" t="s">
        <v>88</v>
      </c>
      <c r="BK152" s="232">
        <f>ROUND(I152*H152,2)</f>
        <v>0</v>
      </c>
      <c r="BL152" s="18" t="s">
        <v>291</v>
      </c>
      <c r="BM152" s="231" t="s">
        <v>4693</v>
      </c>
    </row>
    <row r="153" s="2" customFormat="1">
      <c r="A153" s="39"/>
      <c r="B153" s="40"/>
      <c r="C153" s="41"/>
      <c r="D153" s="233" t="s">
        <v>221</v>
      </c>
      <c r="E153" s="41"/>
      <c r="F153" s="234" t="s">
        <v>4694</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221</v>
      </c>
      <c r="AU153" s="18" t="s">
        <v>90</v>
      </c>
    </row>
    <row r="154" s="2" customFormat="1">
      <c r="A154" s="39"/>
      <c r="B154" s="40"/>
      <c r="C154" s="41"/>
      <c r="D154" s="250" t="s">
        <v>362</v>
      </c>
      <c r="E154" s="41"/>
      <c r="F154" s="251" t="s">
        <v>4695</v>
      </c>
      <c r="G154" s="41"/>
      <c r="H154" s="41"/>
      <c r="I154" s="235"/>
      <c r="J154" s="41"/>
      <c r="K154" s="41"/>
      <c r="L154" s="45"/>
      <c r="M154" s="236"/>
      <c r="N154" s="237"/>
      <c r="O154" s="92"/>
      <c r="P154" s="92"/>
      <c r="Q154" s="92"/>
      <c r="R154" s="92"/>
      <c r="S154" s="92"/>
      <c r="T154" s="93"/>
      <c r="U154" s="39"/>
      <c r="V154" s="39"/>
      <c r="W154" s="39"/>
      <c r="X154" s="39"/>
      <c r="Y154" s="39"/>
      <c r="Z154" s="39"/>
      <c r="AA154" s="39"/>
      <c r="AB154" s="39"/>
      <c r="AC154" s="39"/>
      <c r="AD154" s="39"/>
      <c r="AE154" s="39"/>
      <c r="AT154" s="18" t="s">
        <v>362</v>
      </c>
      <c r="AU154" s="18" t="s">
        <v>90</v>
      </c>
    </row>
    <row r="155" s="2" customFormat="1" ht="21.75" customHeight="1">
      <c r="A155" s="39"/>
      <c r="B155" s="40"/>
      <c r="C155" s="295" t="s">
        <v>256</v>
      </c>
      <c r="D155" s="295" t="s">
        <v>539</v>
      </c>
      <c r="E155" s="296" t="s">
        <v>4696</v>
      </c>
      <c r="F155" s="297" t="s">
        <v>4697</v>
      </c>
      <c r="G155" s="298" t="s">
        <v>716</v>
      </c>
      <c r="H155" s="299">
        <v>2</v>
      </c>
      <c r="I155" s="300"/>
      <c r="J155" s="301">
        <f>ROUND(I155*H155,2)</f>
        <v>0</v>
      </c>
      <c r="K155" s="297" t="s">
        <v>1</v>
      </c>
      <c r="L155" s="302"/>
      <c r="M155" s="303" t="s">
        <v>1</v>
      </c>
      <c r="N155" s="304" t="s">
        <v>46</v>
      </c>
      <c r="O155" s="92"/>
      <c r="P155" s="229">
        <f>O155*H155</f>
        <v>0</v>
      </c>
      <c r="Q155" s="229">
        <v>0.0050000000000000001</v>
      </c>
      <c r="R155" s="229">
        <f>Q155*H155</f>
        <v>0.01</v>
      </c>
      <c r="S155" s="229">
        <v>0</v>
      </c>
      <c r="T155" s="230">
        <f>S155*H155</f>
        <v>0</v>
      </c>
      <c r="U155" s="39"/>
      <c r="V155" s="39"/>
      <c r="W155" s="39"/>
      <c r="X155" s="39"/>
      <c r="Y155" s="39"/>
      <c r="Z155" s="39"/>
      <c r="AA155" s="39"/>
      <c r="AB155" s="39"/>
      <c r="AC155" s="39"/>
      <c r="AD155" s="39"/>
      <c r="AE155" s="39"/>
      <c r="AR155" s="231" t="s">
        <v>676</v>
      </c>
      <c r="AT155" s="231" t="s">
        <v>539</v>
      </c>
      <c r="AU155" s="231" t="s">
        <v>90</v>
      </c>
      <c r="AY155" s="18" t="s">
        <v>215</v>
      </c>
      <c r="BE155" s="232">
        <f>IF(N155="základní",J155,0)</f>
        <v>0</v>
      </c>
      <c r="BF155" s="232">
        <f>IF(N155="snížená",J155,0)</f>
        <v>0</v>
      </c>
      <c r="BG155" s="232">
        <f>IF(N155="zákl. přenesená",J155,0)</f>
        <v>0</v>
      </c>
      <c r="BH155" s="232">
        <f>IF(N155="sníž. přenesená",J155,0)</f>
        <v>0</v>
      </c>
      <c r="BI155" s="232">
        <f>IF(N155="nulová",J155,0)</f>
        <v>0</v>
      </c>
      <c r="BJ155" s="18" t="s">
        <v>88</v>
      </c>
      <c r="BK155" s="232">
        <f>ROUND(I155*H155,2)</f>
        <v>0</v>
      </c>
      <c r="BL155" s="18" t="s">
        <v>291</v>
      </c>
      <c r="BM155" s="231" t="s">
        <v>4698</v>
      </c>
    </row>
    <row r="156" s="2" customFormat="1">
      <c r="A156" s="39"/>
      <c r="B156" s="40"/>
      <c r="C156" s="41"/>
      <c r="D156" s="233" t="s">
        <v>221</v>
      </c>
      <c r="E156" s="41"/>
      <c r="F156" s="234" t="s">
        <v>4697</v>
      </c>
      <c r="G156" s="41"/>
      <c r="H156" s="41"/>
      <c r="I156" s="235"/>
      <c r="J156" s="41"/>
      <c r="K156" s="41"/>
      <c r="L156" s="45"/>
      <c r="M156" s="236"/>
      <c r="N156" s="237"/>
      <c r="O156" s="92"/>
      <c r="P156" s="92"/>
      <c r="Q156" s="92"/>
      <c r="R156" s="92"/>
      <c r="S156" s="92"/>
      <c r="T156" s="93"/>
      <c r="U156" s="39"/>
      <c r="V156" s="39"/>
      <c r="W156" s="39"/>
      <c r="X156" s="39"/>
      <c r="Y156" s="39"/>
      <c r="Z156" s="39"/>
      <c r="AA156" s="39"/>
      <c r="AB156" s="39"/>
      <c r="AC156" s="39"/>
      <c r="AD156" s="39"/>
      <c r="AE156" s="39"/>
      <c r="AT156" s="18" t="s">
        <v>221</v>
      </c>
      <c r="AU156" s="18" t="s">
        <v>90</v>
      </c>
    </row>
    <row r="157" s="2" customFormat="1" ht="33" customHeight="1">
      <c r="A157" s="39"/>
      <c r="B157" s="40"/>
      <c r="C157" s="220" t="s">
        <v>261</v>
      </c>
      <c r="D157" s="220" t="s">
        <v>216</v>
      </c>
      <c r="E157" s="221" t="s">
        <v>4699</v>
      </c>
      <c r="F157" s="222" t="s">
        <v>4700</v>
      </c>
      <c r="G157" s="223" t="s">
        <v>716</v>
      </c>
      <c r="H157" s="224">
        <v>6</v>
      </c>
      <c r="I157" s="225"/>
      <c r="J157" s="226">
        <f>ROUND(I157*H157,2)</f>
        <v>0</v>
      </c>
      <c r="K157" s="222" t="s">
        <v>359</v>
      </c>
      <c r="L157" s="45"/>
      <c r="M157" s="227" t="s">
        <v>1</v>
      </c>
      <c r="N157" s="228" t="s">
        <v>46</v>
      </c>
      <c r="O157" s="92"/>
      <c r="P157" s="229">
        <f>O157*H157</f>
        <v>0</v>
      </c>
      <c r="Q157" s="229">
        <v>0</v>
      </c>
      <c r="R157" s="229">
        <f>Q157*H157</f>
        <v>0</v>
      </c>
      <c r="S157" s="229">
        <v>0</v>
      </c>
      <c r="T157" s="230">
        <f>S157*H157</f>
        <v>0</v>
      </c>
      <c r="U157" s="39"/>
      <c r="V157" s="39"/>
      <c r="W157" s="39"/>
      <c r="X157" s="39"/>
      <c r="Y157" s="39"/>
      <c r="Z157" s="39"/>
      <c r="AA157" s="39"/>
      <c r="AB157" s="39"/>
      <c r="AC157" s="39"/>
      <c r="AD157" s="39"/>
      <c r="AE157" s="39"/>
      <c r="AR157" s="231" t="s">
        <v>291</v>
      </c>
      <c r="AT157" s="231" t="s">
        <v>216</v>
      </c>
      <c r="AU157" s="231" t="s">
        <v>90</v>
      </c>
      <c r="AY157" s="18" t="s">
        <v>215</v>
      </c>
      <c r="BE157" s="232">
        <f>IF(N157="základní",J157,0)</f>
        <v>0</v>
      </c>
      <c r="BF157" s="232">
        <f>IF(N157="snížená",J157,0)</f>
        <v>0</v>
      </c>
      <c r="BG157" s="232">
        <f>IF(N157="zákl. přenesená",J157,0)</f>
        <v>0</v>
      </c>
      <c r="BH157" s="232">
        <f>IF(N157="sníž. přenesená",J157,0)</f>
        <v>0</v>
      </c>
      <c r="BI157" s="232">
        <f>IF(N157="nulová",J157,0)</f>
        <v>0</v>
      </c>
      <c r="BJ157" s="18" t="s">
        <v>88</v>
      </c>
      <c r="BK157" s="232">
        <f>ROUND(I157*H157,2)</f>
        <v>0</v>
      </c>
      <c r="BL157" s="18" t="s">
        <v>291</v>
      </c>
      <c r="BM157" s="231" t="s">
        <v>4701</v>
      </c>
    </row>
    <row r="158" s="2" customFormat="1">
      <c r="A158" s="39"/>
      <c r="B158" s="40"/>
      <c r="C158" s="41"/>
      <c r="D158" s="233" t="s">
        <v>221</v>
      </c>
      <c r="E158" s="41"/>
      <c r="F158" s="234" t="s">
        <v>4702</v>
      </c>
      <c r="G158" s="41"/>
      <c r="H158" s="41"/>
      <c r="I158" s="235"/>
      <c r="J158" s="41"/>
      <c r="K158" s="41"/>
      <c r="L158" s="45"/>
      <c r="M158" s="236"/>
      <c r="N158" s="237"/>
      <c r="O158" s="92"/>
      <c r="P158" s="92"/>
      <c r="Q158" s="92"/>
      <c r="R158" s="92"/>
      <c r="S158" s="92"/>
      <c r="T158" s="93"/>
      <c r="U158" s="39"/>
      <c r="V158" s="39"/>
      <c r="W158" s="39"/>
      <c r="X158" s="39"/>
      <c r="Y158" s="39"/>
      <c r="Z158" s="39"/>
      <c r="AA158" s="39"/>
      <c r="AB158" s="39"/>
      <c r="AC158" s="39"/>
      <c r="AD158" s="39"/>
      <c r="AE158" s="39"/>
      <c r="AT158" s="18" t="s">
        <v>221</v>
      </c>
      <c r="AU158" s="18" t="s">
        <v>90</v>
      </c>
    </row>
    <row r="159" s="2" customFormat="1">
      <c r="A159" s="39"/>
      <c r="B159" s="40"/>
      <c r="C159" s="41"/>
      <c r="D159" s="250" t="s">
        <v>362</v>
      </c>
      <c r="E159" s="41"/>
      <c r="F159" s="251" t="s">
        <v>4703</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362</v>
      </c>
      <c r="AU159" s="18" t="s">
        <v>90</v>
      </c>
    </row>
    <row r="160" s="2" customFormat="1" ht="16.5" customHeight="1">
      <c r="A160" s="39"/>
      <c r="B160" s="40"/>
      <c r="C160" s="295" t="s">
        <v>266</v>
      </c>
      <c r="D160" s="295" t="s">
        <v>539</v>
      </c>
      <c r="E160" s="296" t="s">
        <v>4704</v>
      </c>
      <c r="F160" s="297" t="s">
        <v>4705</v>
      </c>
      <c r="G160" s="298" t="s">
        <v>716</v>
      </c>
      <c r="H160" s="299">
        <v>6</v>
      </c>
      <c r="I160" s="300"/>
      <c r="J160" s="301">
        <f>ROUND(I160*H160,2)</f>
        <v>0</v>
      </c>
      <c r="K160" s="297" t="s">
        <v>359</v>
      </c>
      <c r="L160" s="302"/>
      <c r="M160" s="303" t="s">
        <v>1</v>
      </c>
      <c r="N160" s="304" t="s">
        <v>46</v>
      </c>
      <c r="O160" s="92"/>
      <c r="P160" s="229">
        <f>O160*H160</f>
        <v>0</v>
      </c>
      <c r="Q160" s="229">
        <v>0.00040000000000000002</v>
      </c>
      <c r="R160" s="229">
        <f>Q160*H160</f>
        <v>0.0024000000000000002</v>
      </c>
      <c r="S160" s="229">
        <v>0</v>
      </c>
      <c r="T160" s="230">
        <f>S160*H160</f>
        <v>0</v>
      </c>
      <c r="U160" s="39"/>
      <c r="V160" s="39"/>
      <c r="W160" s="39"/>
      <c r="X160" s="39"/>
      <c r="Y160" s="39"/>
      <c r="Z160" s="39"/>
      <c r="AA160" s="39"/>
      <c r="AB160" s="39"/>
      <c r="AC160" s="39"/>
      <c r="AD160" s="39"/>
      <c r="AE160" s="39"/>
      <c r="AR160" s="231" t="s">
        <v>676</v>
      </c>
      <c r="AT160" s="231" t="s">
        <v>539</v>
      </c>
      <c r="AU160" s="231" t="s">
        <v>90</v>
      </c>
      <c r="AY160" s="18" t="s">
        <v>215</v>
      </c>
      <c r="BE160" s="232">
        <f>IF(N160="základní",J160,0)</f>
        <v>0</v>
      </c>
      <c r="BF160" s="232">
        <f>IF(N160="snížená",J160,0)</f>
        <v>0</v>
      </c>
      <c r="BG160" s="232">
        <f>IF(N160="zákl. přenesená",J160,0)</f>
        <v>0</v>
      </c>
      <c r="BH160" s="232">
        <f>IF(N160="sníž. přenesená",J160,0)</f>
        <v>0</v>
      </c>
      <c r="BI160" s="232">
        <f>IF(N160="nulová",J160,0)</f>
        <v>0</v>
      </c>
      <c r="BJ160" s="18" t="s">
        <v>88</v>
      </c>
      <c r="BK160" s="232">
        <f>ROUND(I160*H160,2)</f>
        <v>0</v>
      </c>
      <c r="BL160" s="18" t="s">
        <v>291</v>
      </c>
      <c r="BM160" s="231" t="s">
        <v>4706</v>
      </c>
    </row>
    <row r="161" s="2" customFormat="1">
      <c r="A161" s="39"/>
      <c r="B161" s="40"/>
      <c r="C161" s="41"/>
      <c r="D161" s="233" t="s">
        <v>221</v>
      </c>
      <c r="E161" s="41"/>
      <c r="F161" s="234" t="s">
        <v>4707</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221</v>
      </c>
      <c r="AU161" s="18" t="s">
        <v>90</v>
      </c>
    </row>
    <row r="162" s="2" customFormat="1" ht="33" customHeight="1">
      <c r="A162" s="39"/>
      <c r="B162" s="40"/>
      <c r="C162" s="220" t="s">
        <v>8</v>
      </c>
      <c r="D162" s="220" t="s">
        <v>216</v>
      </c>
      <c r="E162" s="221" t="s">
        <v>4708</v>
      </c>
      <c r="F162" s="222" t="s">
        <v>4709</v>
      </c>
      <c r="G162" s="223" t="s">
        <v>716</v>
      </c>
      <c r="H162" s="224">
        <v>13</v>
      </c>
      <c r="I162" s="225"/>
      <c r="J162" s="226">
        <f>ROUND(I162*H162,2)</f>
        <v>0</v>
      </c>
      <c r="K162" s="222" t="s">
        <v>359</v>
      </c>
      <c r="L162" s="45"/>
      <c r="M162" s="227" t="s">
        <v>1</v>
      </c>
      <c r="N162" s="228" t="s">
        <v>46</v>
      </c>
      <c r="O162" s="92"/>
      <c r="P162" s="229">
        <f>O162*H162</f>
        <v>0</v>
      </c>
      <c r="Q162" s="229">
        <v>0</v>
      </c>
      <c r="R162" s="229">
        <f>Q162*H162</f>
        <v>0</v>
      </c>
      <c r="S162" s="229">
        <v>0</v>
      </c>
      <c r="T162" s="230">
        <f>S162*H162</f>
        <v>0</v>
      </c>
      <c r="U162" s="39"/>
      <c r="V162" s="39"/>
      <c r="W162" s="39"/>
      <c r="X162" s="39"/>
      <c r="Y162" s="39"/>
      <c r="Z162" s="39"/>
      <c r="AA162" s="39"/>
      <c r="AB162" s="39"/>
      <c r="AC162" s="39"/>
      <c r="AD162" s="39"/>
      <c r="AE162" s="39"/>
      <c r="AR162" s="231" t="s">
        <v>291</v>
      </c>
      <c r="AT162" s="231" t="s">
        <v>216</v>
      </c>
      <c r="AU162" s="231" t="s">
        <v>90</v>
      </c>
      <c r="AY162" s="18" t="s">
        <v>215</v>
      </c>
      <c r="BE162" s="232">
        <f>IF(N162="základní",J162,0)</f>
        <v>0</v>
      </c>
      <c r="BF162" s="232">
        <f>IF(N162="snížená",J162,0)</f>
        <v>0</v>
      </c>
      <c r="BG162" s="232">
        <f>IF(N162="zákl. přenesená",J162,0)</f>
        <v>0</v>
      </c>
      <c r="BH162" s="232">
        <f>IF(N162="sníž. přenesená",J162,0)</f>
        <v>0</v>
      </c>
      <c r="BI162" s="232">
        <f>IF(N162="nulová",J162,0)</f>
        <v>0</v>
      </c>
      <c r="BJ162" s="18" t="s">
        <v>88</v>
      </c>
      <c r="BK162" s="232">
        <f>ROUND(I162*H162,2)</f>
        <v>0</v>
      </c>
      <c r="BL162" s="18" t="s">
        <v>291</v>
      </c>
      <c r="BM162" s="231" t="s">
        <v>4710</v>
      </c>
    </row>
    <row r="163" s="2" customFormat="1">
      <c r="A163" s="39"/>
      <c r="B163" s="40"/>
      <c r="C163" s="41"/>
      <c r="D163" s="233" t="s">
        <v>221</v>
      </c>
      <c r="E163" s="41"/>
      <c r="F163" s="234" t="s">
        <v>4711</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221</v>
      </c>
      <c r="AU163" s="18" t="s">
        <v>90</v>
      </c>
    </row>
    <row r="164" s="2" customFormat="1">
      <c r="A164" s="39"/>
      <c r="B164" s="40"/>
      <c r="C164" s="41"/>
      <c r="D164" s="250" t="s">
        <v>362</v>
      </c>
      <c r="E164" s="41"/>
      <c r="F164" s="251" t="s">
        <v>4712</v>
      </c>
      <c r="G164" s="41"/>
      <c r="H164" s="41"/>
      <c r="I164" s="235"/>
      <c r="J164" s="41"/>
      <c r="K164" s="41"/>
      <c r="L164" s="45"/>
      <c r="M164" s="236"/>
      <c r="N164" s="237"/>
      <c r="O164" s="92"/>
      <c r="P164" s="92"/>
      <c r="Q164" s="92"/>
      <c r="R164" s="92"/>
      <c r="S164" s="92"/>
      <c r="T164" s="93"/>
      <c r="U164" s="39"/>
      <c r="V164" s="39"/>
      <c r="W164" s="39"/>
      <c r="X164" s="39"/>
      <c r="Y164" s="39"/>
      <c r="Z164" s="39"/>
      <c r="AA164" s="39"/>
      <c r="AB164" s="39"/>
      <c r="AC164" s="39"/>
      <c r="AD164" s="39"/>
      <c r="AE164" s="39"/>
      <c r="AT164" s="18" t="s">
        <v>362</v>
      </c>
      <c r="AU164" s="18" t="s">
        <v>90</v>
      </c>
    </row>
    <row r="165" s="2" customFormat="1" ht="16.5" customHeight="1">
      <c r="A165" s="39"/>
      <c r="B165" s="40"/>
      <c r="C165" s="295" t="s">
        <v>275</v>
      </c>
      <c r="D165" s="295" t="s">
        <v>539</v>
      </c>
      <c r="E165" s="296" t="s">
        <v>4713</v>
      </c>
      <c r="F165" s="297" t="s">
        <v>4714</v>
      </c>
      <c r="G165" s="298" t="s">
        <v>716</v>
      </c>
      <c r="H165" s="299">
        <v>1</v>
      </c>
      <c r="I165" s="300"/>
      <c r="J165" s="301">
        <f>ROUND(I165*H165,2)</f>
        <v>0</v>
      </c>
      <c r="K165" s="297" t="s">
        <v>359</v>
      </c>
      <c r="L165" s="302"/>
      <c r="M165" s="303" t="s">
        <v>1</v>
      </c>
      <c r="N165" s="304" t="s">
        <v>46</v>
      </c>
      <c r="O165" s="92"/>
      <c r="P165" s="229">
        <f>O165*H165</f>
        <v>0</v>
      </c>
      <c r="Q165" s="229">
        <v>0.00059999999999999995</v>
      </c>
      <c r="R165" s="229">
        <f>Q165*H165</f>
        <v>0.00059999999999999995</v>
      </c>
      <c r="S165" s="229">
        <v>0</v>
      </c>
      <c r="T165" s="230">
        <f>S165*H165</f>
        <v>0</v>
      </c>
      <c r="U165" s="39"/>
      <c r="V165" s="39"/>
      <c r="W165" s="39"/>
      <c r="X165" s="39"/>
      <c r="Y165" s="39"/>
      <c r="Z165" s="39"/>
      <c r="AA165" s="39"/>
      <c r="AB165" s="39"/>
      <c r="AC165" s="39"/>
      <c r="AD165" s="39"/>
      <c r="AE165" s="39"/>
      <c r="AR165" s="231" t="s">
        <v>676</v>
      </c>
      <c r="AT165" s="231" t="s">
        <v>539</v>
      </c>
      <c r="AU165" s="231" t="s">
        <v>90</v>
      </c>
      <c r="AY165" s="18" t="s">
        <v>215</v>
      </c>
      <c r="BE165" s="232">
        <f>IF(N165="základní",J165,0)</f>
        <v>0</v>
      </c>
      <c r="BF165" s="232">
        <f>IF(N165="snížená",J165,0)</f>
        <v>0</v>
      </c>
      <c r="BG165" s="232">
        <f>IF(N165="zákl. přenesená",J165,0)</f>
        <v>0</v>
      </c>
      <c r="BH165" s="232">
        <f>IF(N165="sníž. přenesená",J165,0)</f>
        <v>0</v>
      </c>
      <c r="BI165" s="232">
        <f>IF(N165="nulová",J165,0)</f>
        <v>0</v>
      </c>
      <c r="BJ165" s="18" t="s">
        <v>88</v>
      </c>
      <c r="BK165" s="232">
        <f>ROUND(I165*H165,2)</f>
        <v>0</v>
      </c>
      <c r="BL165" s="18" t="s">
        <v>291</v>
      </c>
      <c r="BM165" s="231" t="s">
        <v>4715</v>
      </c>
    </row>
    <row r="166" s="2" customFormat="1">
      <c r="A166" s="39"/>
      <c r="B166" s="40"/>
      <c r="C166" s="41"/>
      <c r="D166" s="233" t="s">
        <v>221</v>
      </c>
      <c r="E166" s="41"/>
      <c r="F166" s="234" t="s">
        <v>4716</v>
      </c>
      <c r="G166" s="41"/>
      <c r="H166" s="41"/>
      <c r="I166" s="235"/>
      <c r="J166" s="41"/>
      <c r="K166" s="41"/>
      <c r="L166" s="45"/>
      <c r="M166" s="236"/>
      <c r="N166" s="237"/>
      <c r="O166" s="92"/>
      <c r="P166" s="92"/>
      <c r="Q166" s="92"/>
      <c r="R166" s="92"/>
      <c r="S166" s="92"/>
      <c r="T166" s="93"/>
      <c r="U166" s="39"/>
      <c r="V166" s="39"/>
      <c r="W166" s="39"/>
      <c r="X166" s="39"/>
      <c r="Y166" s="39"/>
      <c r="Z166" s="39"/>
      <c r="AA166" s="39"/>
      <c r="AB166" s="39"/>
      <c r="AC166" s="39"/>
      <c r="AD166" s="39"/>
      <c r="AE166" s="39"/>
      <c r="AT166" s="18" t="s">
        <v>221</v>
      </c>
      <c r="AU166" s="18" t="s">
        <v>90</v>
      </c>
    </row>
    <row r="167" s="2" customFormat="1" ht="16.5" customHeight="1">
      <c r="A167" s="39"/>
      <c r="B167" s="40"/>
      <c r="C167" s="295" t="s">
        <v>280</v>
      </c>
      <c r="D167" s="295" t="s">
        <v>539</v>
      </c>
      <c r="E167" s="296" t="s">
        <v>4717</v>
      </c>
      <c r="F167" s="297" t="s">
        <v>4718</v>
      </c>
      <c r="G167" s="298" t="s">
        <v>716</v>
      </c>
      <c r="H167" s="299">
        <v>10</v>
      </c>
      <c r="I167" s="300"/>
      <c r="J167" s="301">
        <f>ROUND(I167*H167,2)</f>
        <v>0</v>
      </c>
      <c r="K167" s="297" t="s">
        <v>1</v>
      </c>
      <c r="L167" s="302"/>
      <c r="M167" s="303" t="s">
        <v>1</v>
      </c>
      <c r="N167" s="304" t="s">
        <v>46</v>
      </c>
      <c r="O167" s="92"/>
      <c r="P167" s="229">
        <f>O167*H167</f>
        <v>0</v>
      </c>
      <c r="Q167" s="229">
        <v>0.00069999999999999999</v>
      </c>
      <c r="R167" s="229">
        <f>Q167*H167</f>
        <v>0.0070000000000000001</v>
      </c>
      <c r="S167" s="229">
        <v>0</v>
      </c>
      <c r="T167" s="230">
        <f>S167*H167</f>
        <v>0</v>
      </c>
      <c r="U167" s="39"/>
      <c r="V167" s="39"/>
      <c r="W167" s="39"/>
      <c r="X167" s="39"/>
      <c r="Y167" s="39"/>
      <c r="Z167" s="39"/>
      <c r="AA167" s="39"/>
      <c r="AB167" s="39"/>
      <c r="AC167" s="39"/>
      <c r="AD167" s="39"/>
      <c r="AE167" s="39"/>
      <c r="AR167" s="231" t="s">
        <v>676</v>
      </c>
      <c r="AT167" s="231" t="s">
        <v>539</v>
      </c>
      <c r="AU167" s="231" t="s">
        <v>90</v>
      </c>
      <c r="AY167" s="18" t="s">
        <v>215</v>
      </c>
      <c r="BE167" s="232">
        <f>IF(N167="základní",J167,0)</f>
        <v>0</v>
      </c>
      <c r="BF167" s="232">
        <f>IF(N167="snížená",J167,0)</f>
        <v>0</v>
      </c>
      <c r="BG167" s="232">
        <f>IF(N167="zákl. přenesená",J167,0)</f>
        <v>0</v>
      </c>
      <c r="BH167" s="232">
        <f>IF(N167="sníž. přenesená",J167,0)</f>
        <v>0</v>
      </c>
      <c r="BI167" s="232">
        <f>IF(N167="nulová",J167,0)</f>
        <v>0</v>
      </c>
      <c r="BJ167" s="18" t="s">
        <v>88</v>
      </c>
      <c r="BK167" s="232">
        <f>ROUND(I167*H167,2)</f>
        <v>0</v>
      </c>
      <c r="BL167" s="18" t="s">
        <v>291</v>
      </c>
      <c r="BM167" s="231" t="s">
        <v>4719</v>
      </c>
    </row>
    <row r="168" s="2" customFormat="1">
      <c r="A168" s="39"/>
      <c r="B168" s="40"/>
      <c r="C168" s="41"/>
      <c r="D168" s="233" t="s">
        <v>221</v>
      </c>
      <c r="E168" s="41"/>
      <c r="F168" s="234" t="s">
        <v>4720</v>
      </c>
      <c r="G168" s="41"/>
      <c r="H168" s="41"/>
      <c r="I168" s="235"/>
      <c r="J168" s="41"/>
      <c r="K168" s="41"/>
      <c r="L168" s="45"/>
      <c r="M168" s="236"/>
      <c r="N168" s="237"/>
      <c r="O168" s="92"/>
      <c r="P168" s="92"/>
      <c r="Q168" s="92"/>
      <c r="R168" s="92"/>
      <c r="S168" s="92"/>
      <c r="T168" s="93"/>
      <c r="U168" s="39"/>
      <c r="V168" s="39"/>
      <c r="W168" s="39"/>
      <c r="X168" s="39"/>
      <c r="Y168" s="39"/>
      <c r="Z168" s="39"/>
      <c r="AA168" s="39"/>
      <c r="AB168" s="39"/>
      <c r="AC168" s="39"/>
      <c r="AD168" s="39"/>
      <c r="AE168" s="39"/>
      <c r="AT168" s="18" t="s">
        <v>221</v>
      </c>
      <c r="AU168" s="18" t="s">
        <v>90</v>
      </c>
    </row>
    <row r="169" s="2" customFormat="1" ht="16.5" customHeight="1">
      <c r="A169" s="39"/>
      <c r="B169" s="40"/>
      <c r="C169" s="295" t="s">
        <v>285</v>
      </c>
      <c r="D169" s="295" t="s">
        <v>539</v>
      </c>
      <c r="E169" s="296" t="s">
        <v>4721</v>
      </c>
      <c r="F169" s="297" t="s">
        <v>4722</v>
      </c>
      <c r="G169" s="298" t="s">
        <v>716</v>
      </c>
      <c r="H169" s="299">
        <v>1</v>
      </c>
      <c r="I169" s="300"/>
      <c r="J169" s="301">
        <f>ROUND(I169*H169,2)</f>
        <v>0</v>
      </c>
      <c r="K169" s="297" t="s">
        <v>359</v>
      </c>
      <c r="L169" s="302"/>
      <c r="M169" s="303" t="s">
        <v>1</v>
      </c>
      <c r="N169" s="304" t="s">
        <v>46</v>
      </c>
      <c r="O169" s="92"/>
      <c r="P169" s="229">
        <f>O169*H169</f>
        <v>0</v>
      </c>
      <c r="Q169" s="229">
        <v>0.001</v>
      </c>
      <c r="R169" s="229">
        <f>Q169*H169</f>
        <v>0.001</v>
      </c>
      <c r="S169" s="229">
        <v>0</v>
      </c>
      <c r="T169" s="230">
        <f>S169*H169</f>
        <v>0</v>
      </c>
      <c r="U169" s="39"/>
      <c r="V169" s="39"/>
      <c r="W169" s="39"/>
      <c r="X169" s="39"/>
      <c r="Y169" s="39"/>
      <c r="Z169" s="39"/>
      <c r="AA169" s="39"/>
      <c r="AB169" s="39"/>
      <c r="AC169" s="39"/>
      <c r="AD169" s="39"/>
      <c r="AE169" s="39"/>
      <c r="AR169" s="231" t="s">
        <v>676</v>
      </c>
      <c r="AT169" s="231" t="s">
        <v>539</v>
      </c>
      <c r="AU169" s="231" t="s">
        <v>90</v>
      </c>
      <c r="AY169" s="18" t="s">
        <v>215</v>
      </c>
      <c r="BE169" s="232">
        <f>IF(N169="základní",J169,0)</f>
        <v>0</v>
      </c>
      <c r="BF169" s="232">
        <f>IF(N169="snížená",J169,0)</f>
        <v>0</v>
      </c>
      <c r="BG169" s="232">
        <f>IF(N169="zákl. přenesená",J169,0)</f>
        <v>0</v>
      </c>
      <c r="BH169" s="232">
        <f>IF(N169="sníž. přenesená",J169,0)</f>
        <v>0</v>
      </c>
      <c r="BI169" s="232">
        <f>IF(N169="nulová",J169,0)</f>
        <v>0</v>
      </c>
      <c r="BJ169" s="18" t="s">
        <v>88</v>
      </c>
      <c r="BK169" s="232">
        <f>ROUND(I169*H169,2)</f>
        <v>0</v>
      </c>
      <c r="BL169" s="18" t="s">
        <v>291</v>
      </c>
      <c r="BM169" s="231" t="s">
        <v>4723</v>
      </c>
    </row>
    <row r="170" s="2" customFormat="1">
      <c r="A170" s="39"/>
      <c r="B170" s="40"/>
      <c r="C170" s="41"/>
      <c r="D170" s="233" t="s">
        <v>221</v>
      </c>
      <c r="E170" s="41"/>
      <c r="F170" s="234" t="s">
        <v>4724</v>
      </c>
      <c r="G170" s="41"/>
      <c r="H170" s="41"/>
      <c r="I170" s="235"/>
      <c r="J170" s="41"/>
      <c r="K170" s="41"/>
      <c r="L170" s="45"/>
      <c r="M170" s="236"/>
      <c r="N170" s="237"/>
      <c r="O170" s="92"/>
      <c r="P170" s="92"/>
      <c r="Q170" s="92"/>
      <c r="R170" s="92"/>
      <c r="S170" s="92"/>
      <c r="T170" s="93"/>
      <c r="U170" s="39"/>
      <c r="V170" s="39"/>
      <c r="W170" s="39"/>
      <c r="X170" s="39"/>
      <c r="Y170" s="39"/>
      <c r="Z170" s="39"/>
      <c r="AA170" s="39"/>
      <c r="AB170" s="39"/>
      <c r="AC170" s="39"/>
      <c r="AD170" s="39"/>
      <c r="AE170" s="39"/>
      <c r="AT170" s="18" t="s">
        <v>221</v>
      </c>
      <c r="AU170" s="18" t="s">
        <v>90</v>
      </c>
    </row>
    <row r="171" s="2" customFormat="1" ht="16.5" customHeight="1">
      <c r="A171" s="39"/>
      <c r="B171" s="40"/>
      <c r="C171" s="295" t="s">
        <v>291</v>
      </c>
      <c r="D171" s="295" t="s">
        <v>539</v>
      </c>
      <c r="E171" s="296" t="s">
        <v>4725</v>
      </c>
      <c r="F171" s="297" t="s">
        <v>4726</v>
      </c>
      <c r="G171" s="298" t="s">
        <v>716</v>
      </c>
      <c r="H171" s="299">
        <v>1</v>
      </c>
      <c r="I171" s="300"/>
      <c r="J171" s="301">
        <f>ROUND(I171*H171,2)</f>
        <v>0</v>
      </c>
      <c r="K171" s="297" t="s">
        <v>359</v>
      </c>
      <c r="L171" s="302"/>
      <c r="M171" s="303" t="s">
        <v>1</v>
      </c>
      <c r="N171" s="304" t="s">
        <v>46</v>
      </c>
      <c r="O171" s="92"/>
      <c r="P171" s="229">
        <f>O171*H171</f>
        <v>0</v>
      </c>
      <c r="Q171" s="229">
        <v>0.0014</v>
      </c>
      <c r="R171" s="229">
        <f>Q171*H171</f>
        <v>0.0014</v>
      </c>
      <c r="S171" s="229">
        <v>0</v>
      </c>
      <c r="T171" s="230">
        <f>S171*H171</f>
        <v>0</v>
      </c>
      <c r="U171" s="39"/>
      <c r="V171" s="39"/>
      <c r="W171" s="39"/>
      <c r="X171" s="39"/>
      <c r="Y171" s="39"/>
      <c r="Z171" s="39"/>
      <c r="AA171" s="39"/>
      <c r="AB171" s="39"/>
      <c r="AC171" s="39"/>
      <c r="AD171" s="39"/>
      <c r="AE171" s="39"/>
      <c r="AR171" s="231" t="s">
        <v>676</v>
      </c>
      <c r="AT171" s="231" t="s">
        <v>539</v>
      </c>
      <c r="AU171" s="231" t="s">
        <v>90</v>
      </c>
      <c r="AY171" s="18" t="s">
        <v>215</v>
      </c>
      <c r="BE171" s="232">
        <f>IF(N171="základní",J171,0)</f>
        <v>0</v>
      </c>
      <c r="BF171" s="232">
        <f>IF(N171="snížená",J171,0)</f>
        <v>0</v>
      </c>
      <c r="BG171" s="232">
        <f>IF(N171="zákl. přenesená",J171,0)</f>
        <v>0</v>
      </c>
      <c r="BH171" s="232">
        <f>IF(N171="sníž. přenesená",J171,0)</f>
        <v>0</v>
      </c>
      <c r="BI171" s="232">
        <f>IF(N171="nulová",J171,0)</f>
        <v>0</v>
      </c>
      <c r="BJ171" s="18" t="s">
        <v>88</v>
      </c>
      <c r="BK171" s="232">
        <f>ROUND(I171*H171,2)</f>
        <v>0</v>
      </c>
      <c r="BL171" s="18" t="s">
        <v>291</v>
      </c>
      <c r="BM171" s="231" t="s">
        <v>4727</v>
      </c>
    </row>
    <row r="172" s="2" customFormat="1">
      <c r="A172" s="39"/>
      <c r="B172" s="40"/>
      <c r="C172" s="41"/>
      <c r="D172" s="233" t="s">
        <v>221</v>
      </c>
      <c r="E172" s="41"/>
      <c r="F172" s="234" t="s">
        <v>4728</v>
      </c>
      <c r="G172" s="41"/>
      <c r="H172" s="41"/>
      <c r="I172" s="235"/>
      <c r="J172" s="41"/>
      <c r="K172" s="41"/>
      <c r="L172" s="45"/>
      <c r="M172" s="236"/>
      <c r="N172" s="237"/>
      <c r="O172" s="92"/>
      <c r="P172" s="92"/>
      <c r="Q172" s="92"/>
      <c r="R172" s="92"/>
      <c r="S172" s="92"/>
      <c r="T172" s="93"/>
      <c r="U172" s="39"/>
      <c r="V172" s="39"/>
      <c r="W172" s="39"/>
      <c r="X172" s="39"/>
      <c r="Y172" s="39"/>
      <c r="Z172" s="39"/>
      <c r="AA172" s="39"/>
      <c r="AB172" s="39"/>
      <c r="AC172" s="39"/>
      <c r="AD172" s="39"/>
      <c r="AE172" s="39"/>
      <c r="AT172" s="18" t="s">
        <v>221</v>
      </c>
      <c r="AU172" s="18" t="s">
        <v>90</v>
      </c>
    </row>
    <row r="173" s="2" customFormat="1" ht="16.5" customHeight="1">
      <c r="A173" s="39"/>
      <c r="B173" s="40"/>
      <c r="C173" s="220" t="s">
        <v>296</v>
      </c>
      <c r="D173" s="220" t="s">
        <v>216</v>
      </c>
      <c r="E173" s="221" t="s">
        <v>4729</v>
      </c>
      <c r="F173" s="222" t="s">
        <v>4730</v>
      </c>
      <c r="G173" s="223" t="s">
        <v>716</v>
      </c>
      <c r="H173" s="224">
        <v>34</v>
      </c>
      <c r="I173" s="225"/>
      <c r="J173" s="226">
        <f>ROUND(I173*H173,2)</f>
        <v>0</v>
      </c>
      <c r="K173" s="222" t="s">
        <v>359</v>
      </c>
      <c r="L173" s="45"/>
      <c r="M173" s="227" t="s">
        <v>1</v>
      </c>
      <c r="N173" s="228" t="s">
        <v>46</v>
      </c>
      <c r="O173" s="92"/>
      <c r="P173" s="229">
        <f>O173*H173</f>
        <v>0</v>
      </c>
      <c r="Q173" s="229">
        <v>0</v>
      </c>
      <c r="R173" s="229">
        <f>Q173*H173</f>
        <v>0</v>
      </c>
      <c r="S173" s="229">
        <v>0</v>
      </c>
      <c r="T173" s="230">
        <f>S173*H173</f>
        <v>0</v>
      </c>
      <c r="U173" s="39"/>
      <c r="V173" s="39"/>
      <c r="W173" s="39"/>
      <c r="X173" s="39"/>
      <c r="Y173" s="39"/>
      <c r="Z173" s="39"/>
      <c r="AA173" s="39"/>
      <c r="AB173" s="39"/>
      <c r="AC173" s="39"/>
      <c r="AD173" s="39"/>
      <c r="AE173" s="39"/>
      <c r="AR173" s="231" t="s">
        <v>291</v>
      </c>
      <c r="AT173" s="231" t="s">
        <v>216</v>
      </c>
      <c r="AU173" s="231" t="s">
        <v>90</v>
      </c>
      <c r="AY173" s="18" t="s">
        <v>215</v>
      </c>
      <c r="BE173" s="232">
        <f>IF(N173="základní",J173,0)</f>
        <v>0</v>
      </c>
      <c r="BF173" s="232">
        <f>IF(N173="snížená",J173,0)</f>
        <v>0</v>
      </c>
      <c r="BG173" s="232">
        <f>IF(N173="zákl. přenesená",J173,0)</f>
        <v>0</v>
      </c>
      <c r="BH173" s="232">
        <f>IF(N173="sníž. přenesená",J173,0)</f>
        <v>0</v>
      </c>
      <c r="BI173" s="232">
        <f>IF(N173="nulová",J173,0)</f>
        <v>0</v>
      </c>
      <c r="BJ173" s="18" t="s">
        <v>88</v>
      </c>
      <c r="BK173" s="232">
        <f>ROUND(I173*H173,2)</f>
        <v>0</v>
      </c>
      <c r="BL173" s="18" t="s">
        <v>291</v>
      </c>
      <c r="BM173" s="231" t="s">
        <v>4731</v>
      </c>
    </row>
    <row r="174" s="2" customFormat="1">
      <c r="A174" s="39"/>
      <c r="B174" s="40"/>
      <c r="C174" s="41"/>
      <c r="D174" s="233" t="s">
        <v>221</v>
      </c>
      <c r="E174" s="41"/>
      <c r="F174" s="234" t="s">
        <v>4732</v>
      </c>
      <c r="G174" s="41"/>
      <c r="H174" s="41"/>
      <c r="I174" s="235"/>
      <c r="J174" s="41"/>
      <c r="K174" s="41"/>
      <c r="L174" s="45"/>
      <c r="M174" s="236"/>
      <c r="N174" s="237"/>
      <c r="O174" s="92"/>
      <c r="P174" s="92"/>
      <c r="Q174" s="92"/>
      <c r="R174" s="92"/>
      <c r="S174" s="92"/>
      <c r="T174" s="93"/>
      <c r="U174" s="39"/>
      <c r="V174" s="39"/>
      <c r="W174" s="39"/>
      <c r="X174" s="39"/>
      <c r="Y174" s="39"/>
      <c r="Z174" s="39"/>
      <c r="AA174" s="39"/>
      <c r="AB174" s="39"/>
      <c r="AC174" s="39"/>
      <c r="AD174" s="39"/>
      <c r="AE174" s="39"/>
      <c r="AT174" s="18" t="s">
        <v>221</v>
      </c>
      <c r="AU174" s="18" t="s">
        <v>90</v>
      </c>
    </row>
    <row r="175" s="2" customFormat="1">
      <c r="A175" s="39"/>
      <c r="B175" s="40"/>
      <c r="C175" s="41"/>
      <c r="D175" s="250" t="s">
        <v>362</v>
      </c>
      <c r="E175" s="41"/>
      <c r="F175" s="251" t="s">
        <v>4733</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362</v>
      </c>
      <c r="AU175" s="18" t="s">
        <v>90</v>
      </c>
    </row>
    <row r="176" s="2" customFormat="1" ht="21.75" customHeight="1">
      <c r="A176" s="39"/>
      <c r="B176" s="40"/>
      <c r="C176" s="295" t="s">
        <v>300</v>
      </c>
      <c r="D176" s="295" t="s">
        <v>539</v>
      </c>
      <c r="E176" s="296" t="s">
        <v>4734</v>
      </c>
      <c r="F176" s="297" t="s">
        <v>4735</v>
      </c>
      <c r="G176" s="298" t="s">
        <v>716</v>
      </c>
      <c r="H176" s="299">
        <v>25</v>
      </c>
      <c r="I176" s="300"/>
      <c r="J176" s="301">
        <f>ROUND(I176*H176,2)</f>
        <v>0</v>
      </c>
      <c r="K176" s="297" t="s">
        <v>359</v>
      </c>
      <c r="L176" s="302"/>
      <c r="M176" s="303" t="s">
        <v>1</v>
      </c>
      <c r="N176" s="304" t="s">
        <v>46</v>
      </c>
      <c r="O176" s="92"/>
      <c r="P176" s="229">
        <f>O176*H176</f>
        <v>0</v>
      </c>
      <c r="Q176" s="229">
        <v>0.00040000000000000002</v>
      </c>
      <c r="R176" s="229">
        <f>Q176*H176</f>
        <v>0.01</v>
      </c>
      <c r="S176" s="229">
        <v>0</v>
      </c>
      <c r="T176" s="230">
        <f>S176*H176</f>
        <v>0</v>
      </c>
      <c r="U176" s="39"/>
      <c r="V176" s="39"/>
      <c r="W176" s="39"/>
      <c r="X176" s="39"/>
      <c r="Y176" s="39"/>
      <c r="Z176" s="39"/>
      <c r="AA176" s="39"/>
      <c r="AB176" s="39"/>
      <c r="AC176" s="39"/>
      <c r="AD176" s="39"/>
      <c r="AE176" s="39"/>
      <c r="AR176" s="231" t="s">
        <v>676</v>
      </c>
      <c r="AT176" s="231" t="s">
        <v>539</v>
      </c>
      <c r="AU176" s="231" t="s">
        <v>90</v>
      </c>
      <c r="AY176" s="18" t="s">
        <v>215</v>
      </c>
      <c r="BE176" s="232">
        <f>IF(N176="základní",J176,0)</f>
        <v>0</v>
      </c>
      <c r="BF176" s="232">
        <f>IF(N176="snížená",J176,0)</f>
        <v>0</v>
      </c>
      <c r="BG176" s="232">
        <f>IF(N176="zákl. přenesená",J176,0)</f>
        <v>0</v>
      </c>
      <c r="BH176" s="232">
        <f>IF(N176="sníž. přenesená",J176,0)</f>
        <v>0</v>
      </c>
      <c r="BI176" s="232">
        <f>IF(N176="nulová",J176,0)</f>
        <v>0</v>
      </c>
      <c r="BJ176" s="18" t="s">
        <v>88</v>
      </c>
      <c r="BK176" s="232">
        <f>ROUND(I176*H176,2)</f>
        <v>0</v>
      </c>
      <c r="BL176" s="18" t="s">
        <v>291</v>
      </c>
      <c r="BM176" s="231" t="s">
        <v>4736</v>
      </c>
    </row>
    <row r="177" s="2" customFormat="1">
      <c r="A177" s="39"/>
      <c r="B177" s="40"/>
      <c r="C177" s="41"/>
      <c r="D177" s="233" t="s">
        <v>221</v>
      </c>
      <c r="E177" s="41"/>
      <c r="F177" s="234" t="s">
        <v>4737</v>
      </c>
      <c r="G177" s="41"/>
      <c r="H177" s="41"/>
      <c r="I177" s="235"/>
      <c r="J177" s="41"/>
      <c r="K177" s="41"/>
      <c r="L177" s="45"/>
      <c r="M177" s="236"/>
      <c r="N177" s="237"/>
      <c r="O177" s="92"/>
      <c r="P177" s="92"/>
      <c r="Q177" s="92"/>
      <c r="R177" s="92"/>
      <c r="S177" s="92"/>
      <c r="T177" s="93"/>
      <c r="U177" s="39"/>
      <c r="V177" s="39"/>
      <c r="W177" s="39"/>
      <c r="X177" s="39"/>
      <c r="Y177" s="39"/>
      <c r="Z177" s="39"/>
      <c r="AA177" s="39"/>
      <c r="AB177" s="39"/>
      <c r="AC177" s="39"/>
      <c r="AD177" s="39"/>
      <c r="AE177" s="39"/>
      <c r="AT177" s="18" t="s">
        <v>221</v>
      </c>
      <c r="AU177" s="18" t="s">
        <v>90</v>
      </c>
    </row>
    <row r="178" s="2" customFormat="1" ht="21.75" customHeight="1">
      <c r="A178" s="39"/>
      <c r="B178" s="40"/>
      <c r="C178" s="295" t="s">
        <v>305</v>
      </c>
      <c r="D178" s="295" t="s">
        <v>539</v>
      </c>
      <c r="E178" s="296" t="s">
        <v>4738</v>
      </c>
      <c r="F178" s="297" t="s">
        <v>4739</v>
      </c>
      <c r="G178" s="298" t="s">
        <v>716</v>
      </c>
      <c r="H178" s="299">
        <v>9</v>
      </c>
      <c r="I178" s="300"/>
      <c r="J178" s="301">
        <f>ROUND(I178*H178,2)</f>
        <v>0</v>
      </c>
      <c r="K178" s="297" t="s">
        <v>359</v>
      </c>
      <c r="L178" s="302"/>
      <c r="M178" s="303" t="s">
        <v>1</v>
      </c>
      <c r="N178" s="304" t="s">
        <v>46</v>
      </c>
      <c r="O178" s="92"/>
      <c r="P178" s="229">
        <f>O178*H178</f>
        <v>0</v>
      </c>
      <c r="Q178" s="229">
        <v>0.00040000000000000002</v>
      </c>
      <c r="R178" s="229">
        <f>Q178*H178</f>
        <v>0.0036000000000000003</v>
      </c>
      <c r="S178" s="229">
        <v>0</v>
      </c>
      <c r="T178" s="230">
        <f>S178*H178</f>
        <v>0</v>
      </c>
      <c r="U178" s="39"/>
      <c r="V178" s="39"/>
      <c r="W178" s="39"/>
      <c r="X178" s="39"/>
      <c r="Y178" s="39"/>
      <c r="Z178" s="39"/>
      <c r="AA178" s="39"/>
      <c r="AB178" s="39"/>
      <c r="AC178" s="39"/>
      <c r="AD178" s="39"/>
      <c r="AE178" s="39"/>
      <c r="AR178" s="231" t="s">
        <v>676</v>
      </c>
      <c r="AT178" s="231" t="s">
        <v>539</v>
      </c>
      <c r="AU178" s="231" t="s">
        <v>90</v>
      </c>
      <c r="AY178" s="18" t="s">
        <v>215</v>
      </c>
      <c r="BE178" s="232">
        <f>IF(N178="základní",J178,0)</f>
        <v>0</v>
      </c>
      <c r="BF178" s="232">
        <f>IF(N178="snížená",J178,0)</f>
        <v>0</v>
      </c>
      <c r="BG178" s="232">
        <f>IF(N178="zákl. přenesená",J178,0)</f>
        <v>0</v>
      </c>
      <c r="BH178" s="232">
        <f>IF(N178="sníž. přenesená",J178,0)</f>
        <v>0</v>
      </c>
      <c r="BI178" s="232">
        <f>IF(N178="nulová",J178,0)</f>
        <v>0</v>
      </c>
      <c r="BJ178" s="18" t="s">
        <v>88</v>
      </c>
      <c r="BK178" s="232">
        <f>ROUND(I178*H178,2)</f>
        <v>0</v>
      </c>
      <c r="BL178" s="18" t="s">
        <v>291</v>
      </c>
      <c r="BM178" s="231" t="s">
        <v>4740</v>
      </c>
    </row>
    <row r="179" s="2" customFormat="1">
      <c r="A179" s="39"/>
      <c r="B179" s="40"/>
      <c r="C179" s="41"/>
      <c r="D179" s="233" t="s">
        <v>221</v>
      </c>
      <c r="E179" s="41"/>
      <c r="F179" s="234" t="s">
        <v>4741</v>
      </c>
      <c r="G179" s="41"/>
      <c r="H179" s="41"/>
      <c r="I179" s="235"/>
      <c r="J179" s="41"/>
      <c r="K179" s="41"/>
      <c r="L179" s="45"/>
      <c r="M179" s="236"/>
      <c r="N179" s="237"/>
      <c r="O179" s="92"/>
      <c r="P179" s="92"/>
      <c r="Q179" s="92"/>
      <c r="R179" s="92"/>
      <c r="S179" s="92"/>
      <c r="T179" s="93"/>
      <c r="U179" s="39"/>
      <c r="V179" s="39"/>
      <c r="W179" s="39"/>
      <c r="X179" s="39"/>
      <c r="Y179" s="39"/>
      <c r="Z179" s="39"/>
      <c r="AA179" s="39"/>
      <c r="AB179" s="39"/>
      <c r="AC179" s="39"/>
      <c r="AD179" s="39"/>
      <c r="AE179" s="39"/>
      <c r="AT179" s="18" t="s">
        <v>221</v>
      </c>
      <c r="AU179" s="18" t="s">
        <v>90</v>
      </c>
    </row>
    <row r="180" s="2" customFormat="1" ht="21.75" customHeight="1">
      <c r="A180" s="39"/>
      <c r="B180" s="40"/>
      <c r="C180" s="220" t="s">
        <v>309</v>
      </c>
      <c r="D180" s="220" t="s">
        <v>216</v>
      </c>
      <c r="E180" s="221" t="s">
        <v>4742</v>
      </c>
      <c r="F180" s="222" t="s">
        <v>4743</v>
      </c>
      <c r="G180" s="223" t="s">
        <v>716</v>
      </c>
      <c r="H180" s="224">
        <v>10</v>
      </c>
      <c r="I180" s="225"/>
      <c r="J180" s="226">
        <f>ROUND(I180*H180,2)</f>
        <v>0</v>
      </c>
      <c r="K180" s="222" t="s">
        <v>359</v>
      </c>
      <c r="L180" s="45"/>
      <c r="M180" s="227" t="s">
        <v>1</v>
      </c>
      <c r="N180" s="228" t="s">
        <v>46</v>
      </c>
      <c r="O180" s="92"/>
      <c r="P180" s="229">
        <f>O180*H180</f>
        <v>0</v>
      </c>
      <c r="Q180" s="229">
        <v>0</v>
      </c>
      <c r="R180" s="229">
        <f>Q180*H180</f>
        <v>0</v>
      </c>
      <c r="S180" s="229">
        <v>0</v>
      </c>
      <c r="T180" s="230">
        <f>S180*H180</f>
        <v>0</v>
      </c>
      <c r="U180" s="39"/>
      <c r="V180" s="39"/>
      <c r="W180" s="39"/>
      <c r="X180" s="39"/>
      <c r="Y180" s="39"/>
      <c r="Z180" s="39"/>
      <c r="AA180" s="39"/>
      <c r="AB180" s="39"/>
      <c r="AC180" s="39"/>
      <c r="AD180" s="39"/>
      <c r="AE180" s="39"/>
      <c r="AR180" s="231" t="s">
        <v>291</v>
      </c>
      <c r="AT180" s="231" t="s">
        <v>216</v>
      </c>
      <c r="AU180" s="231" t="s">
        <v>90</v>
      </c>
      <c r="AY180" s="18" t="s">
        <v>215</v>
      </c>
      <c r="BE180" s="232">
        <f>IF(N180="základní",J180,0)</f>
        <v>0</v>
      </c>
      <c r="BF180" s="232">
        <f>IF(N180="snížená",J180,0)</f>
        <v>0</v>
      </c>
      <c r="BG180" s="232">
        <f>IF(N180="zákl. přenesená",J180,0)</f>
        <v>0</v>
      </c>
      <c r="BH180" s="232">
        <f>IF(N180="sníž. přenesená",J180,0)</f>
        <v>0</v>
      </c>
      <c r="BI180" s="232">
        <f>IF(N180="nulová",J180,0)</f>
        <v>0</v>
      </c>
      <c r="BJ180" s="18" t="s">
        <v>88</v>
      </c>
      <c r="BK180" s="232">
        <f>ROUND(I180*H180,2)</f>
        <v>0</v>
      </c>
      <c r="BL180" s="18" t="s">
        <v>291</v>
      </c>
      <c r="BM180" s="231" t="s">
        <v>4744</v>
      </c>
    </row>
    <row r="181" s="2" customFormat="1">
      <c r="A181" s="39"/>
      <c r="B181" s="40"/>
      <c r="C181" s="41"/>
      <c r="D181" s="233" t="s">
        <v>221</v>
      </c>
      <c r="E181" s="41"/>
      <c r="F181" s="234" t="s">
        <v>4745</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221</v>
      </c>
      <c r="AU181" s="18" t="s">
        <v>90</v>
      </c>
    </row>
    <row r="182" s="2" customFormat="1">
      <c r="A182" s="39"/>
      <c r="B182" s="40"/>
      <c r="C182" s="41"/>
      <c r="D182" s="250" t="s">
        <v>362</v>
      </c>
      <c r="E182" s="41"/>
      <c r="F182" s="251" t="s">
        <v>4746</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362</v>
      </c>
      <c r="AU182" s="18" t="s">
        <v>90</v>
      </c>
    </row>
    <row r="183" s="2" customFormat="1" ht="21.75" customHeight="1">
      <c r="A183" s="39"/>
      <c r="B183" s="40"/>
      <c r="C183" s="295" t="s">
        <v>7</v>
      </c>
      <c r="D183" s="295" t="s">
        <v>539</v>
      </c>
      <c r="E183" s="296" t="s">
        <v>4747</v>
      </c>
      <c r="F183" s="297" t="s">
        <v>4748</v>
      </c>
      <c r="G183" s="298" t="s">
        <v>716</v>
      </c>
      <c r="H183" s="299">
        <v>10</v>
      </c>
      <c r="I183" s="300"/>
      <c r="J183" s="301">
        <f>ROUND(I183*H183,2)</f>
        <v>0</v>
      </c>
      <c r="K183" s="297" t="s">
        <v>359</v>
      </c>
      <c r="L183" s="302"/>
      <c r="M183" s="303" t="s">
        <v>1</v>
      </c>
      <c r="N183" s="304" t="s">
        <v>46</v>
      </c>
      <c r="O183" s="92"/>
      <c r="P183" s="229">
        <f>O183*H183</f>
        <v>0</v>
      </c>
      <c r="Q183" s="229">
        <v>0.00050000000000000001</v>
      </c>
      <c r="R183" s="229">
        <f>Q183*H183</f>
        <v>0.0050000000000000001</v>
      </c>
      <c r="S183" s="229">
        <v>0</v>
      </c>
      <c r="T183" s="230">
        <f>S183*H183</f>
        <v>0</v>
      </c>
      <c r="U183" s="39"/>
      <c r="V183" s="39"/>
      <c r="W183" s="39"/>
      <c r="X183" s="39"/>
      <c r="Y183" s="39"/>
      <c r="Z183" s="39"/>
      <c r="AA183" s="39"/>
      <c r="AB183" s="39"/>
      <c r="AC183" s="39"/>
      <c r="AD183" s="39"/>
      <c r="AE183" s="39"/>
      <c r="AR183" s="231" t="s">
        <v>676</v>
      </c>
      <c r="AT183" s="231" t="s">
        <v>539</v>
      </c>
      <c r="AU183" s="231" t="s">
        <v>90</v>
      </c>
      <c r="AY183" s="18" t="s">
        <v>215</v>
      </c>
      <c r="BE183" s="232">
        <f>IF(N183="základní",J183,0)</f>
        <v>0</v>
      </c>
      <c r="BF183" s="232">
        <f>IF(N183="snížená",J183,0)</f>
        <v>0</v>
      </c>
      <c r="BG183" s="232">
        <f>IF(N183="zákl. přenesená",J183,0)</f>
        <v>0</v>
      </c>
      <c r="BH183" s="232">
        <f>IF(N183="sníž. přenesená",J183,0)</f>
        <v>0</v>
      </c>
      <c r="BI183" s="232">
        <f>IF(N183="nulová",J183,0)</f>
        <v>0</v>
      </c>
      <c r="BJ183" s="18" t="s">
        <v>88</v>
      </c>
      <c r="BK183" s="232">
        <f>ROUND(I183*H183,2)</f>
        <v>0</v>
      </c>
      <c r="BL183" s="18" t="s">
        <v>291</v>
      </c>
      <c r="BM183" s="231" t="s">
        <v>4749</v>
      </c>
    </row>
    <row r="184" s="2" customFormat="1">
      <c r="A184" s="39"/>
      <c r="B184" s="40"/>
      <c r="C184" s="41"/>
      <c r="D184" s="233" t="s">
        <v>221</v>
      </c>
      <c r="E184" s="41"/>
      <c r="F184" s="234" t="s">
        <v>4750</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221</v>
      </c>
      <c r="AU184" s="18" t="s">
        <v>90</v>
      </c>
    </row>
    <row r="185" s="2" customFormat="1" ht="24.15" customHeight="1">
      <c r="A185" s="39"/>
      <c r="B185" s="40"/>
      <c r="C185" s="220" t="s">
        <v>538</v>
      </c>
      <c r="D185" s="220" t="s">
        <v>216</v>
      </c>
      <c r="E185" s="221" t="s">
        <v>4751</v>
      </c>
      <c r="F185" s="222" t="s">
        <v>4752</v>
      </c>
      <c r="G185" s="223" t="s">
        <v>716</v>
      </c>
      <c r="H185" s="224">
        <v>8</v>
      </c>
      <c r="I185" s="225"/>
      <c r="J185" s="226">
        <f>ROUND(I185*H185,2)</f>
        <v>0</v>
      </c>
      <c r="K185" s="222" t="s">
        <v>359</v>
      </c>
      <c r="L185" s="45"/>
      <c r="M185" s="227" t="s">
        <v>1</v>
      </c>
      <c r="N185" s="228" t="s">
        <v>46</v>
      </c>
      <c r="O185" s="92"/>
      <c r="P185" s="229">
        <f>O185*H185</f>
        <v>0</v>
      </c>
      <c r="Q185" s="229">
        <v>0</v>
      </c>
      <c r="R185" s="229">
        <f>Q185*H185</f>
        <v>0</v>
      </c>
      <c r="S185" s="229">
        <v>0</v>
      </c>
      <c r="T185" s="230">
        <f>S185*H185</f>
        <v>0</v>
      </c>
      <c r="U185" s="39"/>
      <c r="V185" s="39"/>
      <c r="W185" s="39"/>
      <c r="X185" s="39"/>
      <c r="Y185" s="39"/>
      <c r="Z185" s="39"/>
      <c r="AA185" s="39"/>
      <c r="AB185" s="39"/>
      <c r="AC185" s="39"/>
      <c r="AD185" s="39"/>
      <c r="AE185" s="39"/>
      <c r="AR185" s="231" t="s">
        <v>291</v>
      </c>
      <c r="AT185" s="231" t="s">
        <v>216</v>
      </c>
      <c r="AU185" s="231" t="s">
        <v>90</v>
      </c>
      <c r="AY185" s="18" t="s">
        <v>215</v>
      </c>
      <c r="BE185" s="232">
        <f>IF(N185="základní",J185,0)</f>
        <v>0</v>
      </c>
      <c r="BF185" s="232">
        <f>IF(N185="snížená",J185,0)</f>
        <v>0</v>
      </c>
      <c r="BG185" s="232">
        <f>IF(N185="zákl. přenesená",J185,0)</f>
        <v>0</v>
      </c>
      <c r="BH185" s="232">
        <f>IF(N185="sníž. přenesená",J185,0)</f>
        <v>0</v>
      </c>
      <c r="BI185" s="232">
        <f>IF(N185="nulová",J185,0)</f>
        <v>0</v>
      </c>
      <c r="BJ185" s="18" t="s">
        <v>88</v>
      </c>
      <c r="BK185" s="232">
        <f>ROUND(I185*H185,2)</f>
        <v>0</v>
      </c>
      <c r="BL185" s="18" t="s">
        <v>291</v>
      </c>
      <c r="BM185" s="231" t="s">
        <v>4753</v>
      </c>
    </row>
    <row r="186" s="2" customFormat="1">
      <c r="A186" s="39"/>
      <c r="B186" s="40"/>
      <c r="C186" s="41"/>
      <c r="D186" s="233" t="s">
        <v>221</v>
      </c>
      <c r="E186" s="41"/>
      <c r="F186" s="234" t="s">
        <v>4754</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221</v>
      </c>
      <c r="AU186" s="18" t="s">
        <v>90</v>
      </c>
    </row>
    <row r="187" s="2" customFormat="1">
      <c r="A187" s="39"/>
      <c r="B187" s="40"/>
      <c r="C187" s="41"/>
      <c r="D187" s="250" t="s">
        <v>362</v>
      </c>
      <c r="E187" s="41"/>
      <c r="F187" s="251" t="s">
        <v>4755</v>
      </c>
      <c r="G187" s="41"/>
      <c r="H187" s="41"/>
      <c r="I187" s="235"/>
      <c r="J187" s="41"/>
      <c r="K187" s="41"/>
      <c r="L187" s="45"/>
      <c r="M187" s="236"/>
      <c r="N187" s="237"/>
      <c r="O187" s="92"/>
      <c r="P187" s="92"/>
      <c r="Q187" s="92"/>
      <c r="R187" s="92"/>
      <c r="S187" s="92"/>
      <c r="T187" s="93"/>
      <c r="U187" s="39"/>
      <c r="V187" s="39"/>
      <c r="W187" s="39"/>
      <c r="X187" s="39"/>
      <c r="Y187" s="39"/>
      <c r="Z187" s="39"/>
      <c r="AA187" s="39"/>
      <c r="AB187" s="39"/>
      <c r="AC187" s="39"/>
      <c r="AD187" s="39"/>
      <c r="AE187" s="39"/>
      <c r="AT187" s="18" t="s">
        <v>362</v>
      </c>
      <c r="AU187" s="18" t="s">
        <v>90</v>
      </c>
    </row>
    <row r="188" s="2" customFormat="1" ht="24.15" customHeight="1">
      <c r="A188" s="39"/>
      <c r="B188" s="40"/>
      <c r="C188" s="295" t="s">
        <v>544</v>
      </c>
      <c r="D188" s="295" t="s">
        <v>539</v>
      </c>
      <c r="E188" s="296" t="s">
        <v>4756</v>
      </c>
      <c r="F188" s="297" t="s">
        <v>4757</v>
      </c>
      <c r="G188" s="298" t="s">
        <v>716</v>
      </c>
      <c r="H188" s="299">
        <v>6</v>
      </c>
      <c r="I188" s="300"/>
      <c r="J188" s="301">
        <f>ROUND(I188*H188,2)</f>
        <v>0</v>
      </c>
      <c r="K188" s="297" t="s">
        <v>359</v>
      </c>
      <c r="L188" s="302"/>
      <c r="M188" s="303" t="s">
        <v>1</v>
      </c>
      <c r="N188" s="304" t="s">
        <v>46</v>
      </c>
      <c r="O188" s="92"/>
      <c r="P188" s="229">
        <f>O188*H188</f>
        <v>0</v>
      </c>
      <c r="Q188" s="229">
        <v>0.0019</v>
      </c>
      <c r="R188" s="229">
        <f>Q188*H188</f>
        <v>0.0114</v>
      </c>
      <c r="S188" s="229">
        <v>0</v>
      </c>
      <c r="T188" s="230">
        <f>S188*H188</f>
        <v>0</v>
      </c>
      <c r="U188" s="39"/>
      <c r="V188" s="39"/>
      <c r="W188" s="39"/>
      <c r="X188" s="39"/>
      <c r="Y188" s="39"/>
      <c r="Z188" s="39"/>
      <c r="AA188" s="39"/>
      <c r="AB188" s="39"/>
      <c r="AC188" s="39"/>
      <c r="AD188" s="39"/>
      <c r="AE188" s="39"/>
      <c r="AR188" s="231" t="s">
        <v>676</v>
      </c>
      <c r="AT188" s="231" t="s">
        <v>539</v>
      </c>
      <c r="AU188" s="231" t="s">
        <v>90</v>
      </c>
      <c r="AY188" s="18" t="s">
        <v>215</v>
      </c>
      <c r="BE188" s="232">
        <f>IF(N188="základní",J188,0)</f>
        <v>0</v>
      </c>
      <c r="BF188" s="232">
        <f>IF(N188="snížená",J188,0)</f>
        <v>0</v>
      </c>
      <c r="BG188" s="232">
        <f>IF(N188="zákl. přenesená",J188,0)</f>
        <v>0</v>
      </c>
      <c r="BH188" s="232">
        <f>IF(N188="sníž. přenesená",J188,0)</f>
        <v>0</v>
      </c>
      <c r="BI188" s="232">
        <f>IF(N188="nulová",J188,0)</f>
        <v>0</v>
      </c>
      <c r="BJ188" s="18" t="s">
        <v>88</v>
      </c>
      <c r="BK188" s="232">
        <f>ROUND(I188*H188,2)</f>
        <v>0</v>
      </c>
      <c r="BL188" s="18" t="s">
        <v>291</v>
      </c>
      <c r="BM188" s="231" t="s">
        <v>4758</v>
      </c>
    </row>
    <row r="189" s="2" customFormat="1">
      <c r="A189" s="39"/>
      <c r="B189" s="40"/>
      <c r="C189" s="41"/>
      <c r="D189" s="233" t="s">
        <v>221</v>
      </c>
      <c r="E189" s="41"/>
      <c r="F189" s="234" t="s">
        <v>4759</v>
      </c>
      <c r="G189" s="41"/>
      <c r="H189" s="41"/>
      <c r="I189" s="235"/>
      <c r="J189" s="41"/>
      <c r="K189" s="41"/>
      <c r="L189" s="45"/>
      <c r="M189" s="236"/>
      <c r="N189" s="237"/>
      <c r="O189" s="92"/>
      <c r="P189" s="92"/>
      <c r="Q189" s="92"/>
      <c r="R189" s="92"/>
      <c r="S189" s="92"/>
      <c r="T189" s="93"/>
      <c r="U189" s="39"/>
      <c r="V189" s="39"/>
      <c r="W189" s="39"/>
      <c r="X189" s="39"/>
      <c r="Y189" s="39"/>
      <c r="Z189" s="39"/>
      <c r="AA189" s="39"/>
      <c r="AB189" s="39"/>
      <c r="AC189" s="39"/>
      <c r="AD189" s="39"/>
      <c r="AE189" s="39"/>
      <c r="AT189" s="18" t="s">
        <v>221</v>
      </c>
      <c r="AU189" s="18" t="s">
        <v>90</v>
      </c>
    </row>
    <row r="190" s="2" customFormat="1" ht="24.15" customHeight="1">
      <c r="A190" s="39"/>
      <c r="B190" s="40"/>
      <c r="C190" s="295" t="s">
        <v>553</v>
      </c>
      <c r="D190" s="295" t="s">
        <v>539</v>
      </c>
      <c r="E190" s="296" t="s">
        <v>4760</v>
      </c>
      <c r="F190" s="297" t="s">
        <v>4757</v>
      </c>
      <c r="G190" s="298" t="s">
        <v>716</v>
      </c>
      <c r="H190" s="299">
        <v>2</v>
      </c>
      <c r="I190" s="300"/>
      <c r="J190" s="301">
        <f>ROUND(I190*H190,2)</f>
        <v>0</v>
      </c>
      <c r="K190" s="297" t="s">
        <v>359</v>
      </c>
      <c r="L190" s="302"/>
      <c r="M190" s="303" t="s">
        <v>1</v>
      </c>
      <c r="N190" s="304" t="s">
        <v>46</v>
      </c>
      <c r="O190" s="92"/>
      <c r="P190" s="229">
        <f>O190*H190</f>
        <v>0</v>
      </c>
      <c r="Q190" s="229">
        <v>0.0019</v>
      </c>
      <c r="R190" s="229">
        <f>Q190*H190</f>
        <v>0.0038</v>
      </c>
      <c r="S190" s="229">
        <v>0</v>
      </c>
      <c r="T190" s="230">
        <f>S190*H190</f>
        <v>0</v>
      </c>
      <c r="U190" s="39"/>
      <c r="V190" s="39"/>
      <c r="W190" s="39"/>
      <c r="X190" s="39"/>
      <c r="Y190" s="39"/>
      <c r="Z190" s="39"/>
      <c r="AA190" s="39"/>
      <c r="AB190" s="39"/>
      <c r="AC190" s="39"/>
      <c r="AD190" s="39"/>
      <c r="AE190" s="39"/>
      <c r="AR190" s="231" t="s">
        <v>676</v>
      </c>
      <c r="AT190" s="231" t="s">
        <v>539</v>
      </c>
      <c r="AU190" s="231" t="s">
        <v>90</v>
      </c>
      <c r="AY190" s="18" t="s">
        <v>215</v>
      </c>
      <c r="BE190" s="232">
        <f>IF(N190="základní",J190,0)</f>
        <v>0</v>
      </c>
      <c r="BF190" s="232">
        <f>IF(N190="snížená",J190,0)</f>
        <v>0</v>
      </c>
      <c r="BG190" s="232">
        <f>IF(N190="zákl. přenesená",J190,0)</f>
        <v>0</v>
      </c>
      <c r="BH190" s="232">
        <f>IF(N190="sníž. přenesená",J190,0)</f>
        <v>0</v>
      </c>
      <c r="BI190" s="232">
        <f>IF(N190="nulová",J190,0)</f>
        <v>0</v>
      </c>
      <c r="BJ190" s="18" t="s">
        <v>88</v>
      </c>
      <c r="BK190" s="232">
        <f>ROUND(I190*H190,2)</f>
        <v>0</v>
      </c>
      <c r="BL190" s="18" t="s">
        <v>291</v>
      </c>
      <c r="BM190" s="231" t="s">
        <v>4761</v>
      </c>
    </row>
    <row r="191" s="2" customFormat="1">
      <c r="A191" s="39"/>
      <c r="B191" s="40"/>
      <c r="C191" s="41"/>
      <c r="D191" s="233" t="s">
        <v>221</v>
      </c>
      <c r="E191" s="41"/>
      <c r="F191" s="234" t="s">
        <v>4762</v>
      </c>
      <c r="G191" s="41"/>
      <c r="H191" s="41"/>
      <c r="I191" s="235"/>
      <c r="J191" s="41"/>
      <c r="K191" s="41"/>
      <c r="L191" s="45"/>
      <c r="M191" s="236"/>
      <c r="N191" s="237"/>
      <c r="O191" s="92"/>
      <c r="P191" s="92"/>
      <c r="Q191" s="92"/>
      <c r="R191" s="92"/>
      <c r="S191" s="92"/>
      <c r="T191" s="93"/>
      <c r="U191" s="39"/>
      <c r="V191" s="39"/>
      <c r="W191" s="39"/>
      <c r="X191" s="39"/>
      <c r="Y191" s="39"/>
      <c r="Z191" s="39"/>
      <c r="AA191" s="39"/>
      <c r="AB191" s="39"/>
      <c r="AC191" s="39"/>
      <c r="AD191" s="39"/>
      <c r="AE191" s="39"/>
      <c r="AT191" s="18" t="s">
        <v>221</v>
      </c>
      <c r="AU191" s="18" t="s">
        <v>90</v>
      </c>
    </row>
    <row r="192" s="2" customFormat="1" ht="21.75" customHeight="1">
      <c r="A192" s="39"/>
      <c r="B192" s="40"/>
      <c r="C192" s="220" t="s">
        <v>564</v>
      </c>
      <c r="D192" s="220" t="s">
        <v>216</v>
      </c>
      <c r="E192" s="221" t="s">
        <v>4763</v>
      </c>
      <c r="F192" s="222" t="s">
        <v>4764</v>
      </c>
      <c r="G192" s="223" t="s">
        <v>716</v>
      </c>
      <c r="H192" s="224">
        <v>2</v>
      </c>
      <c r="I192" s="225"/>
      <c r="J192" s="226">
        <f>ROUND(I192*H192,2)</f>
        <v>0</v>
      </c>
      <c r="K192" s="222" t="s">
        <v>359</v>
      </c>
      <c r="L192" s="45"/>
      <c r="M192" s="227" t="s">
        <v>1</v>
      </c>
      <c r="N192" s="228" t="s">
        <v>46</v>
      </c>
      <c r="O192" s="92"/>
      <c r="P192" s="229">
        <f>O192*H192</f>
        <v>0</v>
      </c>
      <c r="Q192" s="229">
        <v>0</v>
      </c>
      <c r="R192" s="229">
        <f>Q192*H192</f>
        <v>0</v>
      </c>
      <c r="S192" s="229">
        <v>0</v>
      </c>
      <c r="T192" s="230">
        <f>S192*H192</f>
        <v>0</v>
      </c>
      <c r="U192" s="39"/>
      <c r="V192" s="39"/>
      <c r="W192" s="39"/>
      <c r="X192" s="39"/>
      <c r="Y192" s="39"/>
      <c r="Z192" s="39"/>
      <c r="AA192" s="39"/>
      <c r="AB192" s="39"/>
      <c r="AC192" s="39"/>
      <c r="AD192" s="39"/>
      <c r="AE192" s="39"/>
      <c r="AR192" s="231" t="s">
        <v>291</v>
      </c>
      <c r="AT192" s="231" t="s">
        <v>216</v>
      </c>
      <c r="AU192" s="231" t="s">
        <v>90</v>
      </c>
      <c r="AY192" s="18" t="s">
        <v>215</v>
      </c>
      <c r="BE192" s="232">
        <f>IF(N192="základní",J192,0)</f>
        <v>0</v>
      </c>
      <c r="BF192" s="232">
        <f>IF(N192="snížená",J192,0)</f>
        <v>0</v>
      </c>
      <c r="BG192" s="232">
        <f>IF(N192="zákl. přenesená",J192,0)</f>
        <v>0</v>
      </c>
      <c r="BH192" s="232">
        <f>IF(N192="sníž. přenesená",J192,0)</f>
        <v>0</v>
      </c>
      <c r="BI192" s="232">
        <f>IF(N192="nulová",J192,0)</f>
        <v>0</v>
      </c>
      <c r="BJ192" s="18" t="s">
        <v>88</v>
      </c>
      <c r="BK192" s="232">
        <f>ROUND(I192*H192,2)</f>
        <v>0</v>
      </c>
      <c r="BL192" s="18" t="s">
        <v>291</v>
      </c>
      <c r="BM192" s="231" t="s">
        <v>4765</v>
      </c>
    </row>
    <row r="193" s="2" customFormat="1">
      <c r="A193" s="39"/>
      <c r="B193" s="40"/>
      <c r="C193" s="41"/>
      <c r="D193" s="233" t="s">
        <v>221</v>
      </c>
      <c r="E193" s="41"/>
      <c r="F193" s="234" t="s">
        <v>4766</v>
      </c>
      <c r="G193" s="41"/>
      <c r="H193" s="41"/>
      <c r="I193" s="235"/>
      <c r="J193" s="41"/>
      <c r="K193" s="41"/>
      <c r="L193" s="45"/>
      <c r="M193" s="236"/>
      <c r="N193" s="237"/>
      <c r="O193" s="92"/>
      <c r="P193" s="92"/>
      <c r="Q193" s="92"/>
      <c r="R193" s="92"/>
      <c r="S193" s="92"/>
      <c r="T193" s="93"/>
      <c r="U193" s="39"/>
      <c r="V193" s="39"/>
      <c r="W193" s="39"/>
      <c r="X193" s="39"/>
      <c r="Y193" s="39"/>
      <c r="Z193" s="39"/>
      <c r="AA193" s="39"/>
      <c r="AB193" s="39"/>
      <c r="AC193" s="39"/>
      <c r="AD193" s="39"/>
      <c r="AE193" s="39"/>
      <c r="AT193" s="18" t="s">
        <v>221</v>
      </c>
      <c r="AU193" s="18" t="s">
        <v>90</v>
      </c>
    </row>
    <row r="194" s="2" customFormat="1">
      <c r="A194" s="39"/>
      <c r="B194" s="40"/>
      <c r="C194" s="41"/>
      <c r="D194" s="250" t="s">
        <v>362</v>
      </c>
      <c r="E194" s="41"/>
      <c r="F194" s="251" t="s">
        <v>4767</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362</v>
      </c>
      <c r="AU194" s="18" t="s">
        <v>90</v>
      </c>
    </row>
    <row r="195" s="2" customFormat="1" ht="24.15" customHeight="1">
      <c r="A195" s="39"/>
      <c r="B195" s="40"/>
      <c r="C195" s="295" t="s">
        <v>574</v>
      </c>
      <c r="D195" s="295" t="s">
        <v>539</v>
      </c>
      <c r="E195" s="296" t="s">
        <v>4768</v>
      </c>
      <c r="F195" s="297" t="s">
        <v>4769</v>
      </c>
      <c r="G195" s="298" t="s">
        <v>716</v>
      </c>
      <c r="H195" s="299">
        <v>2</v>
      </c>
      <c r="I195" s="300"/>
      <c r="J195" s="301">
        <f>ROUND(I195*H195,2)</f>
        <v>0</v>
      </c>
      <c r="K195" s="297" t="s">
        <v>359</v>
      </c>
      <c r="L195" s="302"/>
      <c r="M195" s="303" t="s">
        <v>1</v>
      </c>
      <c r="N195" s="304" t="s">
        <v>46</v>
      </c>
      <c r="O195" s="92"/>
      <c r="P195" s="229">
        <f>O195*H195</f>
        <v>0</v>
      </c>
      <c r="Q195" s="229">
        <v>0.00080000000000000004</v>
      </c>
      <c r="R195" s="229">
        <f>Q195*H195</f>
        <v>0.0016000000000000001</v>
      </c>
      <c r="S195" s="229">
        <v>0</v>
      </c>
      <c r="T195" s="230">
        <f>S195*H195</f>
        <v>0</v>
      </c>
      <c r="U195" s="39"/>
      <c r="V195" s="39"/>
      <c r="W195" s="39"/>
      <c r="X195" s="39"/>
      <c r="Y195" s="39"/>
      <c r="Z195" s="39"/>
      <c r="AA195" s="39"/>
      <c r="AB195" s="39"/>
      <c r="AC195" s="39"/>
      <c r="AD195" s="39"/>
      <c r="AE195" s="39"/>
      <c r="AR195" s="231" t="s">
        <v>676</v>
      </c>
      <c r="AT195" s="231" t="s">
        <v>539</v>
      </c>
      <c r="AU195" s="231" t="s">
        <v>90</v>
      </c>
      <c r="AY195" s="18" t="s">
        <v>215</v>
      </c>
      <c r="BE195" s="232">
        <f>IF(N195="základní",J195,0)</f>
        <v>0</v>
      </c>
      <c r="BF195" s="232">
        <f>IF(N195="snížená",J195,0)</f>
        <v>0</v>
      </c>
      <c r="BG195" s="232">
        <f>IF(N195="zákl. přenesená",J195,0)</f>
        <v>0</v>
      </c>
      <c r="BH195" s="232">
        <f>IF(N195="sníž. přenesená",J195,0)</f>
        <v>0</v>
      </c>
      <c r="BI195" s="232">
        <f>IF(N195="nulová",J195,0)</f>
        <v>0</v>
      </c>
      <c r="BJ195" s="18" t="s">
        <v>88</v>
      </c>
      <c r="BK195" s="232">
        <f>ROUND(I195*H195,2)</f>
        <v>0</v>
      </c>
      <c r="BL195" s="18" t="s">
        <v>291</v>
      </c>
      <c r="BM195" s="231" t="s">
        <v>4770</v>
      </c>
    </row>
    <row r="196" s="2" customFormat="1">
      <c r="A196" s="39"/>
      <c r="B196" s="40"/>
      <c r="C196" s="41"/>
      <c r="D196" s="233" t="s">
        <v>221</v>
      </c>
      <c r="E196" s="41"/>
      <c r="F196" s="234" t="s">
        <v>4771</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221</v>
      </c>
      <c r="AU196" s="18" t="s">
        <v>90</v>
      </c>
    </row>
    <row r="197" s="2" customFormat="1" ht="33" customHeight="1">
      <c r="A197" s="39"/>
      <c r="B197" s="40"/>
      <c r="C197" s="220" t="s">
        <v>580</v>
      </c>
      <c r="D197" s="220" t="s">
        <v>216</v>
      </c>
      <c r="E197" s="221" t="s">
        <v>4772</v>
      </c>
      <c r="F197" s="222" t="s">
        <v>4773</v>
      </c>
      <c r="G197" s="223" t="s">
        <v>797</v>
      </c>
      <c r="H197" s="224">
        <v>2.6000000000000001</v>
      </c>
      <c r="I197" s="225"/>
      <c r="J197" s="226">
        <f>ROUND(I197*H197,2)</f>
        <v>0</v>
      </c>
      <c r="K197" s="222" t="s">
        <v>359</v>
      </c>
      <c r="L197" s="45"/>
      <c r="M197" s="227" t="s">
        <v>1</v>
      </c>
      <c r="N197" s="228" t="s">
        <v>46</v>
      </c>
      <c r="O197" s="92"/>
      <c r="P197" s="229">
        <f>O197*H197</f>
        <v>0</v>
      </c>
      <c r="Q197" s="229">
        <v>0</v>
      </c>
      <c r="R197" s="229">
        <f>Q197*H197</f>
        <v>0</v>
      </c>
      <c r="S197" s="229">
        <v>0</v>
      </c>
      <c r="T197" s="230">
        <f>S197*H197</f>
        <v>0</v>
      </c>
      <c r="U197" s="39"/>
      <c r="V197" s="39"/>
      <c r="W197" s="39"/>
      <c r="X197" s="39"/>
      <c r="Y197" s="39"/>
      <c r="Z197" s="39"/>
      <c r="AA197" s="39"/>
      <c r="AB197" s="39"/>
      <c r="AC197" s="39"/>
      <c r="AD197" s="39"/>
      <c r="AE197" s="39"/>
      <c r="AR197" s="231" t="s">
        <v>291</v>
      </c>
      <c r="AT197" s="231" t="s">
        <v>216</v>
      </c>
      <c r="AU197" s="231" t="s">
        <v>90</v>
      </c>
      <c r="AY197" s="18" t="s">
        <v>215</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291</v>
      </c>
      <c r="BM197" s="231" t="s">
        <v>4774</v>
      </c>
    </row>
    <row r="198" s="2" customFormat="1">
      <c r="A198" s="39"/>
      <c r="B198" s="40"/>
      <c r="C198" s="41"/>
      <c r="D198" s="233" t="s">
        <v>221</v>
      </c>
      <c r="E198" s="41"/>
      <c r="F198" s="234" t="s">
        <v>4775</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221</v>
      </c>
      <c r="AU198" s="18" t="s">
        <v>90</v>
      </c>
    </row>
    <row r="199" s="2" customFormat="1">
      <c r="A199" s="39"/>
      <c r="B199" s="40"/>
      <c r="C199" s="41"/>
      <c r="D199" s="250" t="s">
        <v>362</v>
      </c>
      <c r="E199" s="41"/>
      <c r="F199" s="251" t="s">
        <v>4776</v>
      </c>
      <c r="G199" s="41"/>
      <c r="H199" s="41"/>
      <c r="I199" s="235"/>
      <c r="J199" s="41"/>
      <c r="K199" s="41"/>
      <c r="L199" s="45"/>
      <c r="M199" s="236"/>
      <c r="N199" s="237"/>
      <c r="O199" s="92"/>
      <c r="P199" s="92"/>
      <c r="Q199" s="92"/>
      <c r="R199" s="92"/>
      <c r="S199" s="92"/>
      <c r="T199" s="93"/>
      <c r="U199" s="39"/>
      <c r="V199" s="39"/>
      <c r="W199" s="39"/>
      <c r="X199" s="39"/>
      <c r="Y199" s="39"/>
      <c r="Z199" s="39"/>
      <c r="AA199" s="39"/>
      <c r="AB199" s="39"/>
      <c r="AC199" s="39"/>
      <c r="AD199" s="39"/>
      <c r="AE199" s="39"/>
      <c r="AT199" s="18" t="s">
        <v>362</v>
      </c>
      <c r="AU199" s="18" t="s">
        <v>90</v>
      </c>
    </row>
    <row r="200" s="2" customFormat="1" ht="24.15" customHeight="1">
      <c r="A200" s="39"/>
      <c r="B200" s="40"/>
      <c r="C200" s="295" t="s">
        <v>589</v>
      </c>
      <c r="D200" s="295" t="s">
        <v>539</v>
      </c>
      <c r="E200" s="296" t="s">
        <v>4777</v>
      </c>
      <c r="F200" s="297" t="s">
        <v>4778</v>
      </c>
      <c r="G200" s="298" t="s">
        <v>716</v>
      </c>
      <c r="H200" s="299">
        <v>1</v>
      </c>
      <c r="I200" s="300"/>
      <c r="J200" s="301">
        <f>ROUND(I200*H200,2)</f>
        <v>0</v>
      </c>
      <c r="K200" s="297" t="s">
        <v>359</v>
      </c>
      <c r="L200" s="302"/>
      <c r="M200" s="303" t="s">
        <v>1</v>
      </c>
      <c r="N200" s="304" t="s">
        <v>46</v>
      </c>
      <c r="O200" s="92"/>
      <c r="P200" s="229">
        <f>O200*H200</f>
        <v>0</v>
      </c>
      <c r="Q200" s="229">
        <v>0.0053</v>
      </c>
      <c r="R200" s="229">
        <f>Q200*H200</f>
        <v>0.0053</v>
      </c>
      <c r="S200" s="229">
        <v>0</v>
      </c>
      <c r="T200" s="230">
        <f>S200*H200</f>
        <v>0</v>
      </c>
      <c r="U200" s="39"/>
      <c r="V200" s="39"/>
      <c r="W200" s="39"/>
      <c r="X200" s="39"/>
      <c r="Y200" s="39"/>
      <c r="Z200" s="39"/>
      <c r="AA200" s="39"/>
      <c r="AB200" s="39"/>
      <c r="AC200" s="39"/>
      <c r="AD200" s="39"/>
      <c r="AE200" s="39"/>
      <c r="AR200" s="231" t="s">
        <v>676</v>
      </c>
      <c r="AT200" s="231" t="s">
        <v>539</v>
      </c>
      <c r="AU200" s="231" t="s">
        <v>90</v>
      </c>
      <c r="AY200" s="18" t="s">
        <v>215</v>
      </c>
      <c r="BE200" s="232">
        <f>IF(N200="základní",J200,0)</f>
        <v>0</v>
      </c>
      <c r="BF200" s="232">
        <f>IF(N200="snížená",J200,0)</f>
        <v>0</v>
      </c>
      <c r="BG200" s="232">
        <f>IF(N200="zákl. přenesená",J200,0)</f>
        <v>0</v>
      </c>
      <c r="BH200" s="232">
        <f>IF(N200="sníž. přenesená",J200,0)</f>
        <v>0</v>
      </c>
      <c r="BI200" s="232">
        <f>IF(N200="nulová",J200,0)</f>
        <v>0</v>
      </c>
      <c r="BJ200" s="18" t="s">
        <v>88</v>
      </c>
      <c r="BK200" s="232">
        <f>ROUND(I200*H200,2)</f>
        <v>0</v>
      </c>
      <c r="BL200" s="18" t="s">
        <v>291</v>
      </c>
      <c r="BM200" s="231" t="s">
        <v>4779</v>
      </c>
    </row>
    <row r="201" s="2" customFormat="1">
      <c r="A201" s="39"/>
      <c r="B201" s="40"/>
      <c r="C201" s="41"/>
      <c r="D201" s="233" t="s">
        <v>221</v>
      </c>
      <c r="E201" s="41"/>
      <c r="F201" s="234" t="s">
        <v>4778</v>
      </c>
      <c r="G201" s="41"/>
      <c r="H201" s="41"/>
      <c r="I201" s="235"/>
      <c r="J201" s="41"/>
      <c r="K201" s="41"/>
      <c r="L201" s="45"/>
      <c r="M201" s="236"/>
      <c r="N201" s="237"/>
      <c r="O201" s="92"/>
      <c r="P201" s="92"/>
      <c r="Q201" s="92"/>
      <c r="R201" s="92"/>
      <c r="S201" s="92"/>
      <c r="T201" s="93"/>
      <c r="U201" s="39"/>
      <c r="V201" s="39"/>
      <c r="W201" s="39"/>
      <c r="X201" s="39"/>
      <c r="Y201" s="39"/>
      <c r="Z201" s="39"/>
      <c r="AA201" s="39"/>
      <c r="AB201" s="39"/>
      <c r="AC201" s="39"/>
      <c r="AD201" s="39"/>
      <c r="AE201" s="39"/>
      <c r="AT201" s="18" t="s">
        <v>221</v>
      </c>
      <c r="AU201" s="18" t="s">
        <v>90</v>
      </c>
    </row>
    <row r="202" s="2" customFormat="1" ht="24.15" customHeight="1">
      <c r="A202" s="39"/>
      <c r="B202" s="40"/>
      <c r="C202" s="295" t="s">
        <v>609</v>
      </c>
      <c r="D202" s="295" t="s">
        <v>539</v>
      </c>
      <c r="E202" s="296" t="s">
        <v>4780</v>
      </c>
      <c r="F202" s="297" t="s">
        <v>4781</v>
      </c>
      <c r="G202" s="298" t="s">
        <v>716</v>
      </c>
      <c r="H202" s="299">
        <v>1</v>
      </c>
      <c r="I202" s="300"/>
      <c r="J202" s="301">
        <f>ROUND(I202*H202,2)</f>
        <v>0</v>
      </c>
      <c r="K202" s="297" t="s">
        <v>359</v>
      </c>
      <c r="L202" s="302"/>
      <c r="M202" s="303" t="s">
        <v>1</v>
      </c>
      <c r="N202" s="304" t="s">
        <v>46</v>
      </c>
      <c r="O202" s="92"/>
      <c r="P202" s="229">
        <f>O202*H202</f>
        <v>0</v>
      </c>
      <c r="Q202" s="229">
        <v>0.0077999999999999996</v>
      </c>
      <c r="R202" s="229">
        <f>Q202*H202</f>
        <v>0.0077999999999999996</v>
      </c>
      <c r="S202" s="229">
        <v>0</v>
      </c>
      <c r="T202" s="230">
        <f>S202*H202</f>
        <v>0</v>
      </c>
      <c r="U202" s="39"/>
      <c r="V202" s="39"/>
      <c r="W202" s="39"/>
      <c r="X202" s="39"/>
      <c r="Y202" s="39"/>
      <c r="Z202" s="39"/>
      <c r="AA202" s="39"/>
      <c r="AB202" s="39"/>
      <c r="AC202" s="39"/>
      <c r="AD202" s="39"/>
      <c r="AE202" s="39"/>
      <c r="AR202" s="231" t="s">
        <v>676</v>
      </c>
      <c r="AT202" s="231" t="s">
        <v>539</v>
      </c>
      <c r="AU202" s="231" t="s">
        <v>90</v>
      </c>
      <c r="AY202" s="18" t="s">
        <v>215</v>
      </c>
      <c r="BE202" s="232">
        <f>IF(N202="základní",J202,0)</f>
        <v>0</v>
      </c>
      <c r="BF202" s="232">
        <f>IF(N202="snížená",J202,0)</f>
        <v>0</v>
      </c>
      <c r="BG202" s="232">
        <f>IF(N202="zákl. přenesená",J202,0)</f>
        <v>0</v>
      </c>
      <c r="BH202" s="232">
        <f>IF(N202="sníž. přenesená",J202,0)</f>
        <v>0</v>
      </c>
      <c r="BI202" s="232">
        <f>IF(N202="nulová",J202,0)</f>
        <v>0</v>
      </c>
      <c r="BJ202" s="18" t="s">
        <v>88</v>
      </c>
      <c r="BK202" s="232">
        <f>ROUND(I202*H202,2)</f>
        <v>0</v>
      </c>
      <c r="BL202" s="18" t="s">
        <v>291</v>
      </c>
      <c r="BM202" s="231" t="s">
        <v>4782</v>
      </c>
    </row>
    <row r="203" s="2" customFormat="1">
      <c r="A203" s="39"/>
      <c r="B203" s="40"/>
      <c r="C203" s="41"/>
      <c r="D203" s="233" t="s">
        <v>221</v>
      </c>
      <c r="E203" s="41"/>
      <c r="F203" s="234" t="s">
        <v>4781</v>
      </c>
      <c r="G203" s="41"/>
      <c r="H203" s="41"/>
      <c r="I203" s="235"/>
      <c r="J203" s="41"/>
      <c r="K203" s="41"/>
      <c r="L203" s="45"/>
      <c r="M203" s="236"/>
      <c r="N203" s="237"/>
      <c r="O203" s="92"/>
      <c r="P203" s="92"/>
      <c r="Q203" s="92"/>
      <c r="R203" s="92"/>
      <c r="S203" s="92"/>
      <c r="T203" s="93"/>
      <c r="U203" s="39"/>
      <c r="V203" s="39"/>
      <c r="W203" s="39"/>
      <c r="X203" s="39"/>
      <c r="Y203" s="39"/>
      <c r="Z203" s="39"/>
      <c r="AA203" s="39"/>
      <c r="AB203" s="39"/>
      <c r="AC203" s="39"/>
      <c r="AD203" s="39"/>
      <c r="AE203" s="39"/>
      <c r="AT203" s="18" t="s">
        <v>221</v>
      </c>
      <c r="AU203" s="18" t="s">
        <v>90</v>
      </c>
    </row>
    <row r="204" s="2" customFormat="1" ht="24.15" customHeight="1">
      <c r="A204" s="39"/>
      <c r="B204" s="40"/>
      <c r="C204" s="295" t="s">
        <v>625</v>
      </c>
      <c r="D204" s="295" t="s">
        <v>539</v>
      </c>
      <c r="E204" s="296" t="s">
        <v>4783</v>
      </c>
      <c r="F204" s="297" t="s">
        <v>4784</v>
      </c>
      <c r="G204" s="298" t="s">
        <v>716</v>
      </c>
      <c r="H204" s="299">
        <v>0.59999999999999998</v>
      </c>
      <c r="I204" s="300"/>
      <c r="J204" s="301">
        <f>ROUND(I204*H204,2)</f>
        <v>0</v>
      </c>
      <c r="K204" s="297" t="s">
        <v>359</v>
      </c>
      <c r="L204" s="302"/>
      <c r="M204" s="303" t="s">
        <v>1</v>
      </c>
      <c r="N204" s="304" t="s">
        <v>46</v>
      </c>
      <c r="O204" s="92"/>
      <c r="P204" s="229">
        <f>O204*H204</f>
        <v>0</v>
      </c>
      <c r="Q204" s="229">
        <v>0.0094999999999999998</v>
      </c>
      <c r="R204" s="229">
        <f>Q204*H204</f>
        <v>0.0056999999999999993</v>
      </c>
      <c r="S204" s="229">
        <v>0</v>
      </c>
      <c r="T204" s="230">
        <f>S204*H204</f>
        <v>0</v>
      </c>
      <c r="U204" s="39"/>
      <c r="V204" s="39"/>
      <c r="W204" s="39"/>
      <c r="X204" s="39"/>
      <c r="Y204" s="39"/>
      <c r="Z204" s="39"/>
      <c r="AA204" s="39"/>
      <c r="AB204" s="39"/>
      <c r="AC204" s="39"/>
      <c r="AD204" s="39"/>
      <c r="AE204" s="39"/>
      <c r="AR204" s="231" t="s">
        <v>676</v>
      </c>
      <c r="AT204" s="231" t="s">
        <v>539</v>
      </c>
      <c r="AU204" s="231" t="s">
        <v>90</v>
      </c>
      <c r="AY204" s="18" t="s">
        <v>215</v>
      </c>
      <c r="BE204" s="232">
        <f>IF(N204="základní",J204,0)</f>
        <v>0</v>
      </c>
      <c r="BF204" s="232">
        <f>IF(N204="snížená",J204,0)</f>
        <v>0</v>
      </c>
      <c r="BG204" s="232">
        <f>IF(N204="zákl. přenesená",J204,0)</f>
        <v>0</v>
      </c>
      <c r="BH204" s="232">
        <f>IF(N204="sníž. přenesená",J204,0)</f>
        <v>0</v>
      </c>
      <c r="BI204" s="232">
        <f>IF(N204="nulová",J204,0)</f>
        <v>0</v>
      </c>
      <c r="BJ204" s="18" t="s">
        <v>88</v>
      </c>
      <c r="BK204" s="232">
        <f>ROUND(I204*H204,2)</f>
        <v>0</v>
      </c>
      <c r="BL204" s="18" t="s">
        <v>291</v>
      </c>
      <c r="BM204" s="231" t="s">
        <v>4785</v>
      </c>
    </row>
    <row r="205" s="2" customFormat="1">
      <c r="A205" s="39"/>
      <c r="B205" s="40"/>
      <c r="C205" s="41"/>
      <c r="D205" s="233" t="s">
        <v>221</v>
      </c>
      <c r="E205" s="41"/>
      <c r="F205" s="234" t="s">
        <v>4784</v>
      </c>
      <c r="G205" s="41"/>
      <c r="H205" s="41"/>
      <c r="I205" s="235"/>
      <c r="J205" s="41"/>
      <c r="K205" s="41"/>
      <c r="L205" s="45"/>
      <c r="M205" s="236"/>
      <c r="N205" s="237"/>
      <c r="O205" s="92"/>
      <c r="P205" s="92"/>
      <c r="Q205" s="92"/>
      <c r="R205" s="92"/>
      <c r="S205" s="92"/>
      <c r="T205" s="93"/>
      <c r="U205" s="39"/>
      <c r="V205" s="39"/>
      <c r="W205" s="39"/>
      <c r="X205" s="39"/>
      <c r="Y205" s="39"/>
      <c r="Z205" s="39"/>
      <c r="AA205" s="39"/>
      <c r="AB205" s="39"/>
      <c r="AC205" s="39"/>
      <c r="AD205" s="39"/>
      <c r="AE205" s="39"/>
      <c r="AT205" s="18" t="s">
        <v>221</v>
      </c>
      <c r="AU205" s="18" t="s">
        <v>90</v>
      </c>
    </row>
    <row r="206" s="2" customFormat="1" ht="24.15" customHeight="1">
      <c r="A206" s="39"/>
      <c r="B206" s="40"/>
      <c r="C206" s="220" t="s">
        <v>631</v>
      </c>
      <c r="D206" s="220" t="s">
        <v>216</v>
      </c>
      <c r="E206" s="221" t="s">
        <v>4786</v>
      </c>
      <c r="F206" s="222" t="s">
        <v>4787</v>
      </c>
      <c r="G206" s="223" t="s">
        <v>716</v>
      </c>
      <c r="H206" s="224">
        <v>73</v>
      </c>
      <c r="I206" s="225"/>
      <c r="J206" s="226">
        <f>ROUND(I206*H206,2)</f>
        <v>0</v>
      </c>
      <c r="K206" s="222" t="s">
        <v>359</v>
      </c>
      <c r="L206" s="45"/>
      <c r="M206" s="227" t="s">
        <v>1</v>
      </c>
      <c r="N206" s="228" t="s">
        <v>46</v>
      </c>
      <c r="O206" s="92"/>
      <c r="P206" s="229">
        <f>O206*H206</f>
        <v>0</v>
      </c>
      <c r="Q206" s="229">
        <v>0</v>
      </c>
      <c r="R206" s="229">
        <f>Q206*H206</f>
        <v>0</v>
      </c>
      <c r="S206" s="229">
        <v>0</v>
      </c>
      <c r="T206" s="230">
        <f>S206*H206</f>
        <v>0</v>
      </c>
      <c r="U206" s="39"/>
      <c r="V206" s="39"/>
      <c r="W206" s="39"/>
      <c r="X206" s="39"/>
      <c r="Y206" s="39"/>
      <c r="Z206" s="39"/>
      <c r="AA206" s="39"/>
      <c r="AB206" s="39"/>
      <c r="AC206" s="39"/>
      <c r="AD206" s="39"/>
      <c r="AE206" s="39"/>
      <c r="AR206" s="231" t="s">
        <v>291</v>
      </c>
      <c r="AT206" s="231" t="s">
        <v>216</v>
      </c>
      <c r="AU206" s="231" t="s">
        <v>90</v>
      </c>
      <c r="AY206" s="18" t="s">
        <v>215</v>
      </c>
      <c r="BE206" s="232">
        <f>IF(N206="základní",J206,0)</f>
        <v>0</v>
      </c>
      <c r="BF206" s="232">
        <f>IF(N206="snížená",J206,0)</f>
        <v>0</v>
      </c>
      <c r="BG206" s="232">
        <f>IF(N206="zákl. přenesená",J206,0)</f>
        <v>0</v>
      </c>
      <c r="BH206" s="232">
        <f>IF(N206="sníž. přenesená",J206,0)</f>
        <v>0</v>
      </c>
      <c r="BI206" s="232">
        <f>IF(N206="nulová",J206,0)</f>
        <v>0</v>
      </c>
      <c r="BJ206" s="18" t="s">
        <v>88</v>
      </c>
      <c r="BK206" s="232">
        <f>ROUND(I206*H206,2)</f>
        <v>0</v>
      </c>
      <c r="BL206" s="18" t="s">
        <v>291</v>
      </c>
      <c r="BM206" s="231" t="s">
        <v>4788</v>
      </c>
    </row>
    <row r="207" s="2" customFormat="1">
      <c r="A207" s="39"/>
      <c r="B207" s="40"/>
      <c r="C207" s="41"/>
      <c r="D207" s="233" t="s">
        <v>221</v>
      </c>
      <c r="E207" s="41"/>
      <c r="F207" s="234" t="s">
        <v>4789</v>
      </c>
      <c r="G207" s="41"/>
      <c r="H207" s="41"/>
      <c r="I207" s="235"/>
      <c r="J207" s="41"/>
      <c r="K207" s="41"/>
      <c r="L207" s="45"/>
      <c r="M207" s="236"/>
      <c r="N207" s="237"/>
      <c r="O207" s="92"/>
      <c r="P207" s="92"/>
      <c r="Q207" s="92"/>
      <c r="R207" s="92"/>
      <c r="S207" s="92"/>
      <c r="T207" s="93"/>
      <c r="U207" s="39"/>
      <c r="V207" s="39"/>
      <c r="W207" s="39"/>
      <c r="X207" s="39"/>
      <c r="Y207" s="39"/>
      <c r="Z207" s="39"/>
      <c r="AA207" s="39"/>
      <c r="AB207" s="39"/>
      <c r="AC207" s="39"/>
      <c r="AD207" s="39"/>
      <c r="AE207" s="39"/>
      <c r="AT207" s="18" t="s">
        <v>221</v>
      </c>
      <c r="AU207" s="18" t="s">
        <v>90</v>
      </c>
    </row>
    <row r="208" s="2" customFormat="1">
      <c r="A208" s="39"/>
      <c r="B208" s="40"/>
      <c r="C208" s="41"/>
      <c r="D208" s="250" t="s">
        <v>362</v>
      </c>
      <c r="E208" s="41"/>
      <c r="F208" s="251" t="s">
        <v>4790</v>
      </c>
      <c r="G208" s="41"/>
      <c r="H208" s="41"/>
      <c r="I208" s="235"/>
      <c r="J208" s="41"/>
      <c r="K208" s="41"/>
      <c r="L208" s="45"/>
      <c r="M208" s="236"/>
      <c r="N208" s="237"/>
      <c r="O208" s="92"/>
      <c r="P208" s="92"/>
      <c r="Q208" s="92"/>
      <c r="R208" s="92"/>
      <c r="S208" s="92"/>
      <c r="T208" s="93"/>
      <c r="U208" s="39"/>
      <c r="V208" s="39"/>
      <c r="W208" s="39"/>
      <c r="X208" s="39"/>
      <c r="Y208" s="39"/>
      <c r="Z208" s="39"/>
      <c r="AA208" s="39"/>
      <c r="AB208" s="39"/>
      <c r="AC208" s="39"/>
      <c r="AD208" s="39"/>
      <c r="AE208" s="39"/>
      <c r="AT208" s="18" t="s">
        <v>362</v>
      </c>
      <c r="AU208" s="18" t="s">
        <v>90</v>
      </c>
    </row>
    <row r="209" s="2" customFormat="1" ht="33" customHeight="1">
      <c r="A209" s="39"/>
      <c r="B209" s="40"/>
      <c r="C209" s="220" t="s">
        <v>676</v>
      </c>
      <c r="D209" s="220" t="s">
        <v>216</v>
      </c>
      <c r="E209" s="221" t="s">
        <v>4791</v>
      </c>
      <c r="F209" s="222" t="s">
        <v>4792</v>
      </c>
      <c r="G209" s="223" t="s">
        <v>797</v>
      </c>
      <c r="H209" s="224">
        <v>30</v>
      </c>
      <c r="I209" s="225"/>
      <c r="J209" s="226">
        <f>ROUND(I209*H209,2)</f>
        <v>0</v>
      </c>
      <c r="K209" s="222" t="s">
        <v>359</v>
      </c>
      <c r="L209" s="45"/>
      <c r="M209" s="227" t="s">
        <v>1</v>
      </c>
      <c r="N209" s="228" t="s">
        <v>46</v>
      </c>
      <c r="O209" s="92"/>
      <c r="P209" s="229">
        <f>O209*H209</f>
        <v>0</v>
      </c>
      <c r="Q209" s="229">
        <v>0.0083999999999999995</v>
      </c>
      <c r="R209" s="229">
        <f>Q209*H209</f>
        <v>0.252</v>
      </c>
      <c r="S209" s="229">
        <v>0</v>
      </c>
      <c r="T209" s="230">
        <f>S209*H209</f>
        <v>0</v>
      </c>
      <c r="U209" s="39"/>
      <c r="V209" s="39"/>
      <c r="W209" s="39"/>
      <c r="X209" s="39"/>
      <c r="Y209" s="39"/>
      <c r="Z209" s="39"/>
      <c r="AA209" s="39"/>
      <c r="AB209" s="39"/>
      <c r="AC209" s="39"/>
      <c r="AD209" s="39"/>
      <c r="AE209" s="39"/>
      <c r="AR209" s="231" t="s">
        <v>291</v>
      </c>
      <c r="AT209" s="231" t="s">
        <v>216</v>
      </c>
      <c r="AU209" s="231" t="s">
        <v>90</v>
      </c>
      <c r="AY209" s="18" t="s">
        <v>215</v>
      </c>
      <c r="BE209" s="232">
        <f>IF(N209="základní",J209,0)</f>
        <v>0</v>
      </c>
      <c r="BF209" s="232">
        <f>IF(N209="snížená",J209,0)</f>
        <v>0</v>
      </c>
      <c r="BG209" s="232">
        <f>IF(N209="zákl. přenesená",J209,0)</f>
        <v>0</v>
      </c>
      <c r="BH209" s="232">
        <f>IF(N209="sníž. přenesená",J209,0)</f>
        <v>0</v>
      </c>
      <c r="BI209" s="232">
        <f>IF(N209="nulová",J209,0)</f>
        <v>0</v>
      </c>
      <c r="BJ209" s="18" t="s">
        <v>88</v>
      </c>
      <c r="BK209" s="232">
        <f>ROUND(I209*H209,2)</f>
        <v>0</v>
      </c>
      <c r="BL209" s="18" t="s">
        <v>291</v>
      </c>
      <c r="BM209" s="231" t="s">
        <v>4793</v>
      </c>
    </row>
    <row r="210" s="2" customFormat="1">
      <c r="A210" s="39"/>
      <c r="B210" s="40"/>
      <c r="C210" s="41"/>
      <c r="D210" s="233" t="s">
        <v>221</v>
      </c>
      <c r="E210" s="41"/>
      <c r="F210" s="234" t="s">
        <v>4794</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221</v>
      </c>
      <c r="AU210" s="18" t="s">
        <v>90</v>
      </c>
    </row>
    <row r="211" s="2" customFormat="1">
      <c r="A211" s="39"/>
      <c r="B211" s="40"/>
      <c r="C211" s="41"/>
      <c r="D211" s="250" t="s">
        <v>362</v>
      </c>
      <c r="E211" s="41"/>
      <c r="F211" s="251" t="s">
        <v>4795</v>
      </c>
      <c r="G211" s="41"/>
      <c r="H211" s="41"/>
      <c r="I211" s="235"/>
      <c r="J211" s="41"/>
      <c r="K211" s="41"/>
      <c r="L211" s="45"/>
      <c r="M211" s="236"/>
      <c r="N211" s="237"/>
      <c r="O211" s="92"/>
      <c r="P211" s="92"/>
      <c r="Q211" s="92"/>
      <c r="R211" s="92"/>
      <c r="S211" s="92"/>
      <c r="T211" s="93"/>
      <c r="U211" s="39"/>
      <c r="V211" s="39"/>
      <c r="W211" s="39"/>
      <c r="X211" s="39"/>
      <c r="Y211" s="39"/>
      <c r="Z211" s="39"/>
      <c r="AA211" s="39"/>
      <c r="AB211" s="39"/>
      <c r="AC211" s="39"/>
      <c r="AD211" s="39"/>
      <c r="AE211" s="39"/>
      <c r="AT211" s="18" t="s">
        <v>362</v>
      </c>
      <c r="AU211" s="18" t="s">
        <v>90</v>
      </c>
    </row>
    <row r="212" s="14" customFormat="1">
      <c r="A212" s="14"/>
      <c r="B212" s="262"/>
      <c r="C212" s="263"/>
      <c r="D212" s="233" t="s">
        <v>364</v>
      </c>
      <c r="E212" s="264" t="s">
        <v>1</v>
      </c>
      <c r="F212" s="265" t="s">
        <v>4796</v>
      </c>
      <c r="G212" s="263"/>
      <c r="H212" s="266">
        <v>30</v>
      </c>
      <c r="I212" s="267"/>
      <c r="J212" s="263"/>
      <c r="K212" s="263"/>
      <c r="L212" s="268"/>
      <c r="M212" s="269"/>
      <c r="N212" s="270"/>
      <c r="O212" s="270"/>
      <c r="P212" s="270"/>
      <c r="Q212" s="270"/>
      <c r="R212" s="270"/>
      <c r="S212" s="270"/>
      <c r="T212" s="271"/>
      <c r="U212" s="14"/>
      <c r="V212" s="14"/>
      <c r="W212" s="14"/>
      <c r="X212" s="14"/>
      <c r="Y212" s="14"/>
      <c r="Z212" s="14"/>
      <c r="AA212" s="14"/>
      <c r="AB212" s="14"/>
      <c r="AC212" s="14"/>
      <c r="AD212" s="14"/>
      <c r="AE212" s="14"/>
      <c r="AT212" s="272" t="s">
        <v>364</v>
      </c>
      <c r="AU212" s="272" t="s">
        <v>90</v>
      </c>
      <c r="AV212" s="14" t="s">
        <v>90</v>
      </c>
      <c r="AW212" s="14" t="s">
        <v>36</v>
      </c>
      <c r="AX212" s="14" t="s">
        <v>88</v>
      </c>
      <c r="AY212" s="272" t="s">
        <v>215</v>
      </c>
    </row>
    <row r="213" s="2" customFormat="1" ht="33" customHeight="1">
      <c r="A213" s="39"/>
      <c r="B213" s="40"/>
      <c r="C213" s="220" t="s">
        <v>711</v>
      </c>
      <c r="D213" s="220" t="s">
        <v>216</v>
      </c>
      <c r="E213" s="221" t="s">
        <v>4797</v>
      </c>
      <c r="F213" s="222" t="s">
        <v>4798</v>
      </c>
      <c r="G213" s="223" t="s">
        <v>797</v>
      </c>
      <c r="H213" s="224">
        <v>14.4</v>
      </c>
      <c r="I213" s="225"/>
      <c r="J213" s="226">
        <f>ROUND(I213*H213,2)</f>
        <v>0</v>
      </c>
      <c r="K213" s="222" t="s">
        <v>359</v>
      </c>
      <c r="L213" s="45"/>
      <c r="M213" s="227" t="s">
        <v>1</v>
      </c>
      <c r="N213" s="228" t="s">
        <v>46</v>
      </c>
      <c r="O213" s="92"/>
      <c r="P213" s="229">
        <f>O213*H213</f>
        <v>0</v>
      </c>
      <c r="Q213" s="229">
        <v>0.01336</v>
      </c>
      <c r="R213" s="229">
        <f>Q213*H213</f>
        <v>0.192384</v>
      </c>
      <c r="S213" s="229">
        <v>0</v>
      </c>
      <c r="T213" s="230">
        <f>S213*H213</f>
        <v>0</v>
      </c>
      <c r="U213" s="39"/>
      <c r="V213" s="39"/>
      <c r="W213" s="39"/>
      <c r="X213" s="39"/>
      <c r="Y213" s="39"/>
      <c r="Z213" s="39"/>
      <c r="AA213" s="39"/>
      <c r="AB213" s="39"/>
      <c r="AC213" s="39"/>
      <c r="AD213" s="39"/>
      <c r="AE213" s="39"/>
      <c r="AR213" s="231" t="s">
        <v>291</v>
      </c>
      <c r="AT213" s="231" t="s">
        <v>216</v>
      </c>
      <c r="AU213" s="231" t="s">
        <v>90</v>
      </c>
      <c r="AY213" s="18" t="s">
        <v>215</v>
      </c>
      <c r="BE213" s="232">
        <f>IF(N213="základní",J213,0)</f>
        <v>0</v>
      </c>
      <c r="BF213" s="232">
        <f>IF(N213="snížená",J213,0)</f>
        <v>0</v>
      </c>
      <c r="BG213" s="232">
        <f>IF(N213="zákl. přenesená",J213,0)</f>
        <v>0</v>
      </c>
      <c r="BH213" s="232">
        <f>IF(N213="sníž. přenesená",J213,0)</f>
        <v>0</v>
      </c>
      <c r="BI213" s="232">
        <f>IF(N213="nulová",J213,0)</f>
        <v>0</v>
      </c>
      <c r="BJ213" s="18" t="s">
        <v>88</v>
      </c>
      <c r="BK213" s="232">
        <f>ROUND(I213*H213,2)</f>
        <v>0</v>
      </c>
      <c r="BL213" s="18" t="s">
        <v>291</v>
      </c>
      <c r="BM213" s="231" t="s">
        <v>4799</v>
      </c>
    </row>
    <row r="214" s="2" customFormat="1">
      <c r="A214" s="39"/>
      <c r="B214" s="40"/>
      <c r="C214" s="41"/>
      <c r="D214" s="233" t="s">
        <v>221</v>
      </c>
      <c r="E214" s="41"/>
      <c r="F214" s="234" t="s">
        <v>4800</v>
      </c>
      <c r="G214" s="41"/>
      <c r="H214" s="41"/>
      <c r="I214" s="235"/>
      <c r="J214" s="41"/>
      <c r="K214" s="41"/>
      <c r="L214" s="45"/>
      <c r="M214" s="236"/>
      <c r="N214" s="237"/>
      <c r="O214" s="92"/>
      <c r="P214" s="92"/>
      <c r="Q214" s="92"/>
      <c r="R214" s="92"/>
      <c r="S214" s="92"/>
      <c r="T214" s="93"/>
      <c r="U214" s="39"/>
      <c r="V214" s="39"/>
      <c r="W214" s="39"/>
      <c r="X214" s="39"/>
      <c r="Y214" s="39"/>
      <c r="Z214" s="39"/>
      <c r="AA214" s="39"/>
      <c r="AB214" s="39"/>
      <c r="AC214" s="39"/>
      <c r="AD214" s="39"/>
      <c r="AE214" s="39"/>
      <c r="AT214" s="18" t="s">
        <v>221</v>
      </c>
      <c r="AU214" s="18" t="s">
        <v>90</v>
      </c>
    </row>
    <row r="215" s="2" customFormat="1">
      <c r="A215" s="39"/>
      <c r="B215" s="40"/>
      <c r="C215" s="41"/>
      <c r="D215" s="250" t="s">
        <v>362</v>
      </c>
      <c r="E215" s="41"/>
      <c r="F215" s="251" t="s">
        <v>4801</v>
      </c>
      <c r="G215" s="41"/>
      <c r="H215" s="41"/>
      <c r="I215" s="235"/>
      <c r="J215" s="41"/>
      <c r="K215" s="41"/>
      <c r="L215" s="45"/>
      <c r="M215" s="236"/>
      <c r="N215" s="237"/>
      <c r="O215" s="92"/>
      <c r="P215" s="92"/>
      <c r="Q215" s="92"/>
      <c r="R215" s="92"/>
      <c r="S215" s="92"/>
      <c r="T215" s="93"/>
      <c r="U215" s="39"/>
      <c r="V215" s="39"/>
      <c r="W215" s="39"/>
      <c r="X215" s="39"/>
      <c r="Y215" s="39"/>
      <c r="Z215" s="39"/>
      <c r="AA215" s="39"/>
      <c r="AB215" s="39"/>
      <c r="AC215" s="39"/>
      <c r="AD215" s="39"/>
      <c r="AE215" s="39"/>
      <c r="AT215" s="18" t="s">
        <v>362</v>
      </c>
      <c r="AU215" s="18" t="s">
        <v>90</v>
      </c>
    </row>
    <row r="216" s="14" customFormat="1">
      <c r="A216" s="14"/>
      <c r="B216" s="262"/>
      <c r="C216" s="263"/>
      <c r="D216" s="233" t="s">
        <v>364</v>
      </c>
      <c r="E216" s="264" t="s">
        <v>1</v>
      </c>
      <c r="F216" s="265" t="s">
        <v>4802</v>
      </c>
      <c r="G216" s="263"/>
      <c r="H216" s="266">
        <v>3.6000000000000001</v>
      </c>
      <c r="I216" s="267"/>
      <c r="J216" s="263"/>
      <c r="K216" s="263"/>
      <c r="L216" s="268"/>
      <c r="M216" s="269"/>
      <c r="N216" s="270"/>
      <c r="O216" s="270"/>
      <c r="P216" s="270"/>
      <c r="Q216" s="270"/>
      <c r="R216" s="270"/>
      <c r="S216" s="270"/>
      <c r="T216" s="271"/>
      <c r="U216" s="14"/>
      <c r="V216" s="14"/>
      <c r="W216" s="14"/>
      <c r="X216" s="14"/>
      <c r="Y216" s="14"/>
      <c r="Z216" s="14"/>
      <c r="AA216" s="14"/>
      <c r="AB216" s="14"/>
      <c r="AC216" s="14"/>
      <c r="AD216" s="14"/>
      <c r="AE216" s="14"/>
      <c r="AT216" s="272" t="s">
        <v>364</v>
      </c>
      <c r="AU216" s="272" t="s">
        <v>90</v>
      </c>
      <c r="AV216" s="14" t="s">
        <v>90</v>
      </c>
      <c r="AW216" s="14" t="s">
        <v>36</v>
      </c>
      <c r="AX216" s="14" t="s">
        <v>81</v>
      </c>
      <c r="AY216" s="272" t="s">
        <v>215</v>
      </c>
    </row>
    <row r="217" s="14" customFormat="1">
      <c r="A217" s="14"/>
      <c r="B217" s="262"/>
      <c r="C217" s="263"/>
      <c r="D217" s="233" t="s">
        <v>364</v>
      </c>
      <c r="E217" s="264" t="s">
        <v>1</v>
      </c>
      <c r="F217" s="265" t="s">
        <v>4803</v>
      </c>
      <c r="G217" s="263"/>
      <c r="H217" s="266">
        <v>10.800000000000001</v>
      </c>
      <c r="I217" s="267"/>
      <c r="J217" s="263"/>
      <c r="K217" s="263"/>
      <c r="L217" s="268"/>
      <c r="M217" s="269"/>
      <c r="N217" s="270"/>
      <c r="O217" s="270"/>
      <c r="P217" s="270"/>
      <c r="Q217" s="270"/>
      <c r="R217" s="270"/>
      <c r="S217" s="270"/>
      <c r="T217" s="271"/>
      <c r="U217" s="14"/>
      <c r="V217" s="14"/>
      <c r="W217" s="14"/>
      <c r="X217" s="14"/>
      <c r="Y217" s="14"/>
      <c r="Z217" s="14"/>
      <c r="AA217" s="14"/>
      <c r="AB217" s="14"/>
      <c r="AC217" s="14"/>
      <c r="AD217" s="14"/>
      <c r="AE217" s="14"/>
      <c r="AT217" s="272" t="s">
        <v>364</v>
      </c>
      <c r="AU217" s="272" t="s">
        <v>90</v>
      </c>
      <c r="AV217" s="14" t="s">
        <v>90</v>
      </c>
      <c r="AW217" s="14" t="s">
        <v>36</v>
      </c>
      <c r="AX217" s="14" t="s">
        <v>81</v>
      </c>
      <c r="AY217" s="272" t="s">
        <v>215</v>
      </c>
    </row>
    <row r="218" s="15" customFormat="1">
      <c r="A218" s="15"/>
      <c r="B218" s="273"/>
      <c r="C218" s="274"/>
      <c r="D218" s="233" t="s">
        <v>364</v>
      </c>
      <c r="E218" s="275" t="s">
        <v>1</v>
      </c>
      <c r="F218" s="276" t="s">
        <v>368</v>
      </c>
      <c r="G218" s="274"/>
      <c r="H218" s="277">
        <v>14.4</v>
      </c>
      <c r="I218" s="278"/>
      <c r="J218" s="274"/>
      <c r="K218" s="274"/>
      <c r="L218" s="279"/>
      <c r="M218" s="280"/>
      <c r="N218" s="281"/>
      <c r="O218" s="281"/>
      <c r="P218" s="281"/>
      <c r="Q218" s="281"/>
      <c r="R218" s="281"/>
      <c r="S218" s="281"/>
      <c r="T218" s="282"/>
      <c r="U218" s="15"/>
      <c r="V218" s="15"/>
      <c r="W218" s="15"/>
      <c r="X218" s="15"/>
      <c r="Y218" s="15"/>
      <c r="Z218" s="15"/>
      <c r="AA218" s="15"/>
      <c r="AB218" s="15"/>
      <c r="AC218" s="15"/>
      <c r="AD218" s="15"/>
      <c r="AE218" s="15"/>
      <c r="AT218" s="283" t="s">
        <v>364</v>
      </c>
      <c r="AU218" s="283" t="s">
        <v>90</v>
      </c>
      <c r="AV218" s="15" t="s">
        <v>214</v>
      </c>
      <c r="AW218" s="15" t="s">
        <v>36</v>
      </c>
      <c r="AX218" s="15" t="s">
        <v>88</v>
      </c>
      <c r="AY218" s="283" t="s">
        <v>215</v>
      </c>
    </row>
    <row r="219" s="2" customFormat="1" ht="33" customHeight="1">
      <c r="A219" s="39"/>
      <c r="B219" s="40"/>
      <c r="C219" s="220" t="s">
        <v>713</v>
      </c>
      <c r="D219" s="220" t="s">
        <v>216</v>
      </c>
      <c r="E219" s="221" t="s">
        <v>4804</v>
      </c>
      <c r="F219" s="222" t="s">
        <v>4805</v>
      </c>
      <c r="G219" s="223" t="s">
        <v>797</v>
      </c>
      <c r="H219" s="224">
        <v>16.199999999999999</v>
      </c>
      <c r="I219" s="225"/>
      <c r="J219" s="226">
        <f>ROUND(I219*H219,2)</f>
        <v>0</v>
      </c>
      <c r="K219" s="222" t="s">
        <v>359</v>
      </c>
      <c r="L219" s="45"/>
      <c r="M219" s="227" t="s">
        <v>1</v>
      </c>
      <c r="N219" s="228" t="s">
        <v>46</v>
      </c>
      <c r="O219" s="92"/>
      <c r="P219" s="229">
        <f>O219*H219</f>
        <v>0</v>
      </c>
      <c r="Q219" s="229">
        <v>0.018419999999999999</v>
      </c>
      <c r="R219" s="229">
        <f>Q219*H219</f>
        <v>0.29840399999999995</v>
      </c>
      <c r="S219" s="229">
        <v>0</v>
      </c>
      <c r="T219" s="230">
        <f>S219*H219</f>
        <v>0</v>
      </c>
      <c r="U219" s="39"/>
      <c r="V219" s="39"/>
      <c r="W219" s="39"/>
      <c r="X219" s="39"/>
      <c r="Y219" s="39"/>
      <c r="Z219" s="39"/>
      <c r="AA219" s="39"/>
      <c r="AB219" s="39"/>
      <c r="AC219" s="39"/>
      <c r="AD219" s="39"/>
      <c r="AE219" s="39"/>
      <c r="AR219" s="231" t="s">
        <v>291</v>
      </c>
      <c r="AT219" s="231" t="s">
        <v>216</v>
      </c>
      <c r="AU219" s="231" t="s">
        <v>90</v>
      </c>
      <c r="AY219" s="18" t="s">
        <v>215</v>
      </c>
      <c r="BE219" s="232">
        <f>IF(N219="základní",J219,0)</f>
        <v>0</v>
      </c>
      <c r="BF219" s="232">
        <f>IF(N219="snížená",J219,0)</f>
        <v>0</v>
      </c>
      <c r="BG219" s="232">
        <f>IF(N219="zákl. přenesená",J219,0)</f>
        <v>0</v>
      </c>
      <c r="BH219" s="232">
        <f>IF(N219="sníž. přenesená",J219,0)</f>
        <v>0</v>
      </c>
      <c r="BI219" s="232">
        <f>IF(N219="nulová",J219,0)</f>
        <v>0</v>
      </c>
      <c r="BJ219" s="18" t="s">
        <v>88</v>
      </c>
      <c r="BK219" s="232">
        <f>ROUND(I219*H219,2)</f>
        <v>0</v>
      </c>
      <c r="BL219" s="18" t="s">
        <v>291</v>
      </c>
      <c r="BM219" s="231" t="s">
        <v>4806</v>
      </c>
    </row>
    <row r="220" s="2" customFormat="1">
      <c r="A220" s="39"/>
      <c r="B220" s="40"/>
      <c r="C220" s="41"/>
      <c r="D220" s="233" t="s">
        <v>221</v>
      </c>
      <c r="E220" s="41"/>
      <c r="F220" s="234" t="s">
        <v>4807</v>
      </c>
      <c r="G220" s="41"/>
      <c r="H220" s="41"/>
      <c r="I220" s="235"/>
      <c r="J220" s="41"/>
      <c r="K220" s="41"/>
      <c r="L220" s="45"/>
      <c r="M220" s="236"/>
      <c r="N220" s="237"/>
      <c r="O220" s="92"/>
      <c r="P220" s="92"/>
      <c r="Q220" s="92"/>
      <c r="R220" s="92"/>
      <c r="S220" s="92"/>
      <c r="T220" s="93"/>
      <c r="U220" s="39"/>
      <c r="V220" s="39"/>
      <c r="W220" s="39"/>
      <c r="X220" s="39"/>
      <c r="Y220" s="39"/>
      <c r="Z220" s="39"/>
      <c r="AA220" s="39"/>
      <c r="AB220" s="39"/>
      <c r="AC220" s="39"/>
      <c r="AD220" s="39"/>
      <c r="AE220" s="39"/>
      <c r="AT220" s="18" t="s">
        <v>221</v>
      </c>
      <c r="AU220" s="18" t="s">
        <v>90</v>
      </c>
    </row>
    <row r="221" s="2" customFormat="1">
      <c r="A221" s="39"/>
      <c r="B221" s="40"/>
      <c r="C221" s="41"/>
      <c r="D221" s="250" t="s">
        <v>362</v>
      </c>
      <c r="E221" s="41"/>
      <c r="F221" s="251" t="s">
        <v>4808</v>
      </c>
      <c r="G221" s="41"/>
      <c r="H221" s="41"/>
      <c r="I221" s="235"/>
      <c r="J221" s="41"/>
      <c r="K221" s="41"/>
      <c r="L221" s="45"/>
      <c r="M221" s="236"/>
      <c r="N221" s="237"/>
      <c r="O221" s="92"/>
      <c r="P221" s="92"/>
      <c r="Q221" s="92"/>
      <c r="R221" s="92"/>
      <c r="S221" s="92"/>
      <c r="T221" s="93"/>
      <c r="U221" s="39"/>
      <c r="V221" s="39"/>
      <c r="W221" s="39"/>
      <c r="X221" s="39"/>
      <c r="Y221" s="39"/>
      <c r="Z221" s="39"/>
      <c r="AA221" s="39"/>
      <c r="AB221" s="39"/>
      <c r="AC221" s="39"/>
      <c r="AD221" s="39"/>
      <c r="AE221" s="39"/>
      <c r="AT221" s="18" t="s">
        <v>362</v>
      </c>
      <c r="AU221" s="18" t="s">
        <v>90</v>
      </c>
    </row>
    <row r="222" s="14" customFormat="1">
      <c r="A222" s="14"/>
      <c r="B222" s="262"/>
      <c r="C222" s="263"/>
      <c r="D222" s="233" t="s">
        <v>364</v>
      </c>
      <c r="E222" s="264" t="s">
        <v>1</v>
      </c>
      <c r="F222" s="265" t="s">
        <v>4809</v>
      </c>
      <c r="G222" s="263"/>
      <c r="H222" s="266">
        <v>16.199999999999999</v>
      </c>
      <c r="I222" s="267"/>
      <c r="J222" s="263"/>
      <c r="K222" s="263"/>
      <c r="L222" s="268"/>
      <c r="M222" s="269"/>
      <c r="N222" s="270"/>
      <c r="O222" s="270"/>
      <c r="P222" s="270"/>
      <c r="Q222" s="270"/>
      <c r="R222" s="270"/>
      <c r="S222" s="270"/>
      <c r="T222" s="271"/>
      <c r="U222" s="14"/>
      <c r="V222" s="14"/>
      <c r="W222" s="14"/>
      <c r="X222" s="14"/>
      <c r="Y222" s="14"/>
      <c r="Z222" s="14"/>
      <c r="AA222" s="14"/>
      <c r="AB222" s="14"/>
      <c r="AC222" s="14"/>
      <c r="AD222" s="14"/>
      <c r="AE222" s="14"/>
      <c r="AT222" s="272" t="s">
        <v>364</v>
      </c>
      <c r="AU222" s="272" t="s">
        <v>90</v>
      </c>
      <c r="AV222" s="14" t="s">
        <v>90</v>
      </c>
      <c r="AW222" s="14" t="s">
        <v>36</v>
      </c>
      <c r="AX222" s="14" t="s">
        <v>88</v>
      </c>
      <c r="AY222" s="272" t="s">
        <v>215</v>
      </c>
    </row>
    <row r="223" s="2" customFormat="1" ht="37.8" customHeight="1">
      <c r="A223" s="39"/>
      <c r="B223" s="40"/>
      <c r="C223" s="220" t="s">
        <v>720</v>
      </c>
      <c r="D223" s="220" t="s">
        <v>216</v>
      </c>
      <c r="E223" s="221" t="s">
        <v>4810</v>
      </c>
      <c r="F223" s="222" t="s">
        <v>4811</v>
      </c>
      <c r="G223" s="223" t="s">
        <v>797</v>
      </c>
      <c r="H223" s="224">
        <v>110.604</v>
      </c>
      <c r="I223" s="225"/>
      <c r="J223" s="226">
        <f>ROUND(I223*H223,2)</f>
        <v>0</v>
      </c>
      <c r="K223" s="222" t="s">
        <v>359</v>
      </c>
      <c r="L223" s="45"/>
      <c r="M223" s="227" t="s">
        <v>1</v>
      </c>
      <c r="N223" s="228" t="s">
        <v>46</v>
      </c>
      <c r="O223" s="92"/>
      <c r="P223" s="229">
        <f>O223*H223</f>
        <v>0</v>
      </c>
      <c r="Q223" s="229">
        <v>0.0016800000000000001</v>
      </c>
      <c r="R223" s="229">
        <f>Q223*H223</f>
        <v>0.18581472000000002</v>
      </c>
      <c r="S223" s="229">
        <v>0</v>
      </c>
      <c r="T223" s="230">
        <f>S223*H223</f>
        <v>0</v>
      </c>
      <c r="U223" s="39"/>
      <c r="V223" s="39"/>
      <c r="W223" s="39"/>
      <c r="X223" s="39"/>
      <c r="Y223" s="39"/>
      <c r="Z223" s="39"/>
      <c r="AA223" s="39"/>
      <c r="AB223" s="39"/>
      <c r="AC223" s="39"/>
      <c r="AD223" s="39"/>
      <c r="AE223" s="39"/>
      <c r="AR223" s="231" t="s">
        <v>291</v>
      </c>
      <c r="AT223" s="231" t="s">
        <v>216</v>
      </c>
      <c r="AU223" s="231" t="s">
        <v>90</v>
      </c>
      <c r="AY223" s="18" t="s">
        <v>215</v>
      </c>
      <c r="BE223" s="232">
        <f>IF(N223="základní",J223,0)</f>
        <v>0</v>
      </c>
      <c r="BF223" s="232">
        <f>IF(N223="snížená",J223,0)</f>
        <v>0</v>
      </c>
      <c r="BG223" s="232">
        <f>IF(N223="zákl. přenesená",J223,0)</f>
        <v>0</v>
      </c>
      <c r="BH223" s="232">
        <f>IF(N223="sníž. přenesená",J223,0)</f>
        <v>0</v>
      </c>
      <c r="BI223" s="232">
        <f>IF(N223="nulová",J223,0)</f>
        <v>0</v>
      </c>
      <c r="BJ223" s="18" t="s">
        <v>88</v>
      </c>
      <c r="BK223" s="232">
        <f>ROUND(I223*H223,2)</f>
        <v>0</v>
      </c>
      <c r="BL223" s="18" t="s">
        <v>291</v>
      </c>
      <c r="BM223" s="231" t="s">
        <v>4812</v>
      </c>
    </row>
    <row r="224" s="2" customFormat="1">
      <c r="A224" s="39"/>
      <c r="B224" s="40"/>
      <c r="C224" s="41"/>
      <c r="D224" s="233" t="s">
        <v>221</v>
      </c>
      <c r="E224" s="41"/>
      <c r="F224" s="234" t="s">
        <v>4813</v>
      </c>
      <c r="G224" s="41"/>
      <c r="H224" s="41"/>
      <c r="I224" s="235"/>
      <c r="J224" s="41"/>
      <c r="K224" s="41"/>
      <c r="L224" s="45"/>
      <c r="M224" s="236"/>
      <c r="N224" s="237"/>
      <c r="O224" s="92"/>
      <c r="P224" s="92"/>
      <c r="Q224" s="92"/>
      <c r="R224" s="92"/>
      <c r="S224" s="92"/>
      <c r="T224" s="93"/>
      <c r="U224" s="39"/>
      <c r="V224" s="39"/>
      <c r="W224" s="39"/>
      <c r="X224" s="39"/>
      <c r="Y224" s="39"/>
      <c r="Z224" s="39"/>
      <c r="AA224" s="39"/>
      <c r="AB224" s="39"/>
      <c r="AC224" s="39"/>
      <c r="AD224" s="39"/>
      <c r="AE224" s="39"/>
      <c r="AT224" s="18" t="s">
        <v>221</v>
      </c>
      <c r="AU224" s="18" t="s">
        <v>90</v>
      </c>
    </row>
    <row r="225" s="2" customFormat="1">
      <c r="A225" s="39"/>
      <c r="B225" s="40"/>
      <c r="C225" s="41"/>
      <c r="D225" s="250" t="s">
        <v>362</v>
      </c>
      <c r="E225" s="41"/>
      <c r="F225" s="251" t="s">
        <v>4814</v>
      </c>
      <c r="G225" s="41"/>
      <c r="H225" s="41"/>
      <c r="I225" s="235"/>
      <c r="J225" s="41"/>
      <c r="K225" s="41"/>
      <c r="L225" s="45"/>
      <c r="M225" s="236"/>
      <c r="N225" s="237"/>
      <c r="O225" s="92"/>
      <c r="P225" s="92"/>
      <c r="Q225" s="92"/>
      <c r="R225" s="92"/>
      <c r="S225" s="92"/>
      <c r="T225" s="93"/>
      <c r="U225" s="39"/>
      <c r="V225" s="39"/>
      <c r="W225" s="39"/>
      <c r="X225" s="39"/>
      <c r="Y225" s="39"/>
      <c r="Z225" s="39"/>
      <c r="AA225" s="39"/>
      <c r="AB225" s="39"/>
      <c r="AC225" s="39"/>
      <c r="AD225" s="39"/>
      <c r="AE225" s="39"/>
      <c r="AT225" s="18" t="s">
        <v>362</v>
      </c>
      <c r="AU225" s="18" t="s">
        <v>90</v>
      </c>
    </row>
    <row r="226" s="13" customFormat="1">
      <c r="A226" s="13"/>
      <c r="B226" s="252"/>
      <c r="C226" s="253"/>
      <c r="D226" s="233" t="s">
        <v>364</v>
      </c>
      <c r="E226" s="254" t="s">
        <v>1</v>
      </c>
      <c r="F226" s="255" t="s">
        <v>4815</v>
      </c>
      <c r="G226" s="253"/>
      <c r="H226" s="254" t="s">
        <v>1</v>
      </c>
      <c r="I226" s="256"/>
      <c r="J226" s="253"/>
      <c r="K226" s="253"/>
      <c r="L226" s="257"/>
      <c r="M226" s="258"/>
      <c r="N226" s="259"/>
      <c r="O226" s="259"/>
      <c r="P226" s="259"/>
      <c r="Q226" s="259"/>
      <c r="R226" s="259"/>
      <c r="S226" s="259"/>
      <c r="T226" s="260"/>
      <c r="U226" s="13"/>
      <c r="V226" s="13"/>
      <c r="W226" s="13"/>
      <c r="X226" s="13"/>
      <c r="Y226" s="13"/>
      <c r="Z226" s="13"/>
      <c r="AA226" s="13"/>
      <c r="AB226" s="13"/>
      <c r="AC226" s="13"/>
      <c r="AD226" s="13"/>
      <c r="AE226" s="13"/>
      <c r="AT226" s="261" t="s">
        <v>364</v>
      </c>
      <c r="AU226" s="261" t="s">
        <v>90</v>
      </c>
      <c r="AV226" s="13" t="s">
        <v>88</v>
      </c>
      <c r="AW226" s="13" t="s">
        <v>36</v>
      </c>
      <c r="AX226" s="13" t="s">
        <v>81</v>
      </c>
      <c r="AY226" s="261" t="s">
        <v>215</v>
      </c>
    </row>
    <row r="227" s="14" customFormat="1">
      <c r="A227" s="14"/>
      <c r="B227" s="262"/>
      <c r="C227" s="263"/>
      <c r="D227" s="233" t="s">
        <v>364</v>
      </c>
      <c r="E227" s="264" t="s">
        <v>1</v>
      </c>
      <c r="F227" s="265" t="s">
        <v>4816</v>
      </c>
      <c r="G227" s="263"/>
      <c r="H227" s="266">
        <v>110.604</v>
      </c>
      <c r="I227" s="267"/>
      <c r="J227" s="263"/>
      <c r="K227" s="263"/>
      <c r="L227" s="268"/>
      <c r="M227" s="269"/>
      <c r="N227" s="270"/>
      <c r="O227" s="270"/>
      <c r="P227" s="270"/>
      <c r="Q227" s="270"/>
      <c r="R227" s="270"/>
      <c r="S227" s="270"/>
      <c r="T227" s="271"/>
      <c r="U227" s="14"/>
      <c r="V227" s="14"/>
      <c r="W227" s="14"/>
      <c r="X227" s="14"/>
      <c r="Y227" s="14"/>
      <c r="Z227" s="14"/>
      <c r="AA227" s="14"/>
      <c r="AB227" s="14"/>
      <c r="AC227" s="14"/>
      <c r="AD227" s="14"/>
      <c r="AE227" s="14"/>
      <c r="AT227" s="272" t="s">
        <v>364</v>
      </c>
      <c r="AU227" s="272" t="s">
        <v>90</v>
      </c>
      <c r="AV227" s="14" t="s">
        <v>90</v>
      </c>
      <c r="AW227" s="14" t="s">
        <v>36</v>
      </c>
      <c r="AX227" s="14" t="s">
        <v>88</v>
      </c>
      <c r="AY227" s="272" t="s">
        <v>215</v>
      </c>
    </row>
    <row r="228" s="2" customFormat="1" ht="37.8" customHeight="1">
      <c r="A228" s="39"/>
      <c r="B228" s="40"/>
      <c r="C228" s="220" t="s">
        <v>727</v>
      </c>
      <c r="D228" s="220" t="s">
        <v>216</v>
      </c>
      <c r="E228" s="221" t="s">
        <v>4817</v>
      </c>
      <c r="F228" s="222" t="s">
        <v>4818</v>
      </c>
      <c r="G228" s="223" t="s">
        <v>797</v>
      </c>
      <c r="H228" s="224">
        <v>131.892</v>
      </c>
      <c r="I228" s="225"/>
      <c r="J228" s="226">
        <f>ROUND(I228*H228,2)</f>
        <v>0</v>
      </c>
      <c r="K228" s="222" t="s">
        <v>359</v>
      </c>
      <c r="L228" s="45"/>
      <c r="M228" s="227" t="s">
        <v>1</v>
      </c>
      <c r="N228" s="228" t="s">
        <v>46</v>
      </c>
      <c r="O228" s="92"/>
      <c r="P228" s="229">
        <f>O228*H228</f>
        <v>0</v>
      </c>
      <c r="Q228" s="229">
        <v>0.0034499999999999999</v>
      </c>
      <c r="R228" s="229">
        <f>Q228*H228</f>
        <v>0.45502739999999997</v>
      </c>
      <c r="S228" s="229">
        <v>0</v>
      </c>
      <c r="T228" s="230">
        <f>S228*H228</f>
        <v>0</v>
      </c>
      <c r="U228" s="39"/>
      <c r="V228" s="39"/>
      <c r="W228" s="39"/>
      <c r="X228" s="39"/>
      <c r="Y228" s="39"/>
      <c r="Z228" s="39"/>
      <c r="AA228" s="39"/>
      <c r="AB228" s="39"/>
      <c r="AC228" s="39"/>
      <c r="AD228" s="39"/>
      <c r="AE228" s="39"/>
      <c r="AR228" s="231" t="s">
        <v>291</v>
      </c>
      <c r="AT228" s="231" t="s">
        <v>216</v>
      </c>
      <c r="AU228" s="231" t="s">
        <v>90</v>
      </c>
      <c r="AY228" s="18" t="s">
        <v>215</v>
      </c>
      <c r="BE228" s="232">
        <f>IF(N228="základní",J228,0)</f>
        <v>0</v>
      </c>
      <c r="BF228" s="232">
        <f>IF(N228="snížená",J228,0)</f>
        <v>0</v>
      </c>
      <c r="BG228" s="232">
        <f>IF(N228="zákl. přenesená",J228,0)</f>
        <v>0</v>
      </c>
      <c r="BH228" s="232">
        <f>IF(N228="sníž. přenesená",J228,0)</f>
        <v>0</v>
      </c>
      <c r="BI228" s="232">
        <f>IF(N228="nulová",J228,0)</f>
        <v>0</v>
      </c>
      <c r="BJ228" s="18" t="s">
        <v>88</v>
      </c>
      <c r="BK228" s="232">
        <f>ROUND(I228*H228,2)</f>
        <v>0</v>
      </c>
      <c r="BL228" s="18" t="s">
        <v>291</v>
      </c>
      <c r="BM228" s="231" t="s">
        <v>4819</v>
      </c>
    </row>
    <row r="229" s="2" customFormat="1">
      <c r="A229" s="39"/>
      <c r="B229" s="40"/>
      <c r="C229" s="41"/>
      <c r="D229" s="233" t="s">
        <v>221</v>
      </c>
      <c r="E229" s="41"/>
      <c r="F229" s="234" t="s">
        <v>4820</v>
      </c>
      <c r="G229" s="41"/>
      <c r="H229" s="41"/>
      <c r="I229" s="235"/>
      <c r="J229" s="41"/>
      <c r="K229" s="41"/>
      <c r="L229" s="45"/>
      <c r="M229" s="236"/>
      <c r="N229" s="237"/>
      <c r="O229" s="92"/>
      <c r="P229" s="92"/>
      <c r="Q229" s="92"/>
      <c r="R229" s="92"/>
      <c r="S229" s="92"/>
      <c r="T229" s="93"/>
      <c r="U229" s="39"/>
      <c r="V229" s="39"/>
      <c r="W229" s="39"/>
      <c r="X229" s="39"/>
      <c r="Y229" s="39"/>
      <c r="Z229" s="39"/>
      <c r="AA229" s="39"/>
      <c r="AB229" s="39"/>
      <c r="AC229" s="39"/>
      <c r="AD229" s="39"/>
      <c r="AE229" s="39"/>
      <c r="AT229" s="18" t="s">
        <v>221</v>
      </c>
      <c r="AU229" s="18" t="s">
        <v>90</v>
      </c>
    </row>
    <row r="230" s="2" customFormat="1">
      <c r="A230" s="39"/>
      <c r="B230" s="40"/>
      <c r="C230" s="41"/>
      <c r="D230" s="250" t="s">
        <v>362</v>
      </c>
      <c r="E230" s="41"/>
      <c r="F230" s="251" t="s">
        <v>4821</v>
      </c>
      <c r="G230" s="41"/>
      <c r="H230" s="41"/>
      <c r="I230" s="235"/>
      <c r="J230" s="41"/>
      <c r="K230" s="41"/>
      <c r="L230" s="45"/>
      <c r="M230" s="236"/>
      <c r="N230" s="237"/>
      <c r="O230" s="92"/>
      <c r="P230" s="92"/>
      <c r="Q230" s="92"/>
      <c r="R230" s="92"/>
      <c r="S230" s="92"/>
      <c r="T230" s="93"/>
      <c r="U230" s="39"/>
      <c r="V230" s="39"/>
      <c r="W230" s="39"/>
      <c r="X230" s="39"/>
      <c r="Y230" s="39"/>
      <c r="Z230" s="39"/>
      <c r="AA230" s="39"/>
      <c r="AB230" s="39"/>
      <c r="AC230" s="39"/>
      <c r="AD230" s="39"/>
      <c r="AE230" s="39"/>
      <c r="AT230" s="18" t="s">
        <v>362</v>
      </c>
      <c r="AU230" s="18" t="s">
        <v>90</v>
      </c>
    </row>
    <row r="231" s="13" customFormat="1">
      <c r="A231" s="13"/>
      <c r="B231" s="252"/>
      <c r="C231" s="253"/>
      <c r="D231" s="233" t="s">
        <v>364</v>
      </c>
      <c r="E231" s="254" t="s">
        <v>1</v>
      </c>
      <c r="F231" s="255" t="s">
        <v>4822</v>
      </c>
      <c r="G231" s="253"/>
      <c r="H231" s="254" t="s">
        <v>1</v>
      </c>
      <c r="I231" s="256"/>
      <c r="J231" s="253"/>
      <c r="K231" s="253"/>
      <c r="L231" s="257"/>
      <c r="M231" s="258"/>
      <c r="N231" s="259"/>
      <c r="O231" s="259"/>
      <c r="P231" s="259"/>
      <c r="Q231" s="259"/>
      <c r="R231" s="259"/>
      <c r="S231" s="259"/>
      <c r="T231" s="260"/>
      <c r="U231" s="13"/>
      <c r="V231" s="13"/>
      <c r="W231" s="13"/>
      <c r="X231" s="13"/>
      <c r="Y231" s="13"/>
      <c r="Z231" s="13"/>
      <c r="AA231" s="13"/>
      <c r="AB231" s="13"/>
      <c r="AC231" s="13"/>
      <c r="AD231" s="13"/>
      <c r="AE231" s="13"/>
      <c r="AT231" s="261" t="s">
        <v>364</v>
      </c>
      <c r="AU231" s="261" t="s">
        <v>90</v>
      </c>
      <c r="AV231" s="13" t="s">
        <v>88</v>
      </c>
      <c r="AW231" s="13" t="s">
        <v>36</v>
      </c>
      <c r="AX231" s="13" t="s">
        <v>81</v>
      </c>
      <c r="AY231" s="261" t="s">
        <v>215</v>
      </c>
    </row>
    <row r="232" s="14" customFormat="1">
      <c r="A232" s="14"/>
      <c r="B232" s="262"/>
      <c r="C232" s="263"/>
      <c r="D232" s="233" t="s">
        <v>364</v>
      </c>
      <c r="E232" s="264" t="s">
        <v>1</v>
      </c>
      <c r="F232" s="265" t="s">
        <v>4823</v>
      </c>
      <c r="G232" s="263"/>
      <c r="H232" s="266">
        <v>23.879999999999999</v>
      </c>
      <c r="I232" s="267"/>
      <c r="J232" s="263"/>
      <c r="K232" s="263"/>
      <c r="L232" s="268"/>
      <c r="M232" s="269"/>
      <c r="N232" s="270"/>
      <c r="O232" s="270"/>
      <c r="P232" s="270"/>
      <c r="Q232" s="270"/>
      <c r="R232" s="270"/>
      <c r="S232" s="270"/>
      <c r="T232" s="271"/>
      <c r="U232" s="14"/>
      <c r="V232" s="14"/>
      <c r="W232" s="14"/>
      <c r="X232" s="14"/>
      <c r="Y232" s="14"/>
      <c r="Z232" s="14"/>
      <c r="AA232" s="14"/>
      <c r="AB232" s="14"/>
      <c r="AC232" s="14"/>
      <c r="AD232" s="14"/>
      <c r="AE232" s="14"/>
      <c r="AT232" s="272" t="s">
        <v>364</v>
      </c>
      <c r="AU232" s="272" t="s">
        <v>90</v>
      </c>
      <c r="AV232" s="14" t="s">
        <v>90</v>
      </c>
      <c r="AW232" s="14" t="s">
        <v>36</v>
      </c>
      <c r="AX232" s="14" t="s">
        <v>81</v>
      </c>
      <c r="AY232" s="272" t="s">
        <v>215</v>
      </c>
    </row>
    <row r="233" s="13" customFormat="1">
      <c r="A233" s="13"/>
      <c r="B233" s="252"/>
      <c r="C233" s="253"/>
      <c r="D233" s="233" t="s">
        <v>364</v>
      </c>
      <c r="E233" s="254" t="s">
        <v>1</v>
      </c>
      <c r="F233" s="255" t="s">
        <v>4824</v>
      </c>
      <c r="G233" s="253"/>
      <c r="H233" s="254" t="s">
        <v>1</v>
      </c>
      <c r="I233" s="256"/>
      <c r="J233" s="253"/>
      <c r="K233" s="253"/>
      <c r="L233" s="257"/>
      <c r="M233" s="258"/>
      <c r="N233" s="259"/>
      <c r="O233" s="259"/>
      <c r="P233" s="259"/>
      <c r="Q233" s="259"/>
      <c r="R233" s="259"/>
      <c r="S233" s="259"/>
      <c r="T233" s="260"/>
      <c r="U233" s="13"/>
      <c r="V233" s="13"/>
      <c r="W233" s="13"/>
      <c r="X233" s="13"/>
      <c r="Y233" s="13"/>
      <c r="Z233" s="13"/>
      <c r="AA233" s="13"/>
      <c r="AB233" s="13"/>
      <c r="AC233" s="13"/>
      <c r="AD233" s="13"/>
      <c r="AE233" s="13"/>
      <c r="AT233" s="261" t="s">
        <v>364</v>
      </c>
      <c r="AU233" s="261" t="s">
        <v>90</v>
      </c>
      <c r="AV233" s="13" t="s">
        <v>88</v>
      </c>
      <c r="AW233" s="13" t="s">
        <v>36</v>
      </c>
      <c r="AX233" s="13" t="s">
        <v>81</v>
      </c>
      <c r="AY233" s="261" t="s">
        <v>215</v>
      </c>
    </row>
    <row r="234" s="14" customFormat="1">
      <c r="A234" s="14"/>
      <c r="B234" s="262"/>
      <c r="C234" s="263"/>
      <c r="D234" s="233" t="s">
        <v>364</v>
      </c>
      <c r="E234" s="264" t="s">
        <v>1</v>
      </c>
      <c r="F234" s="265" t="s">
        <v>4825</v>
      </c>
      <c r="G234" s="263"/>
      <c r="H234" s="266">
        <v>39.600000000000001</v>
      </c>
      <c r="I234" s="267"/>
      <c r="J234" s="263"/>
      <c r="K234" s="263"/>
      <c r="L234" s="268"/>
      <c r="M234" s="269"/>
      <c r="N234" s="270"/>
      <c r="O234" s="270"/>
      <c r="P234" s="270"/>
      <c r="Q234" s="270"/>
      <c r="R234" s="270"/>
      <c r="S234" s="270"/>
      <c r="T234" s="271"/>
      <c r="U234" s="14"/>
      <c r="V234" s="14"/>
      <c r="W234" s="14"/>
      <c r="X234" s="14"/>
      <c r="Y234" s="14"/>
      <c r="Z234" s="14"/>
      <c r="AA234" s="14"/>
      <c r="AB234" s="14"/>
      <c r="AC234" s="14"/>
      <c r="AD234" s="14"/>
      <c r="AE234" s="14"/>
      <c r="AT234" s="272" t="s">
        <v>364</v>
      </c>
      <c r="AU234" s="272" t="s">
        <v>90</v>
      </c>
      <c r="AV234" s="14" t="s">
        <v>90</v>
      </c>
      <c r="AW234" s="14" t="s">
        <v>36</v>
      </c>
      <c r="AX234" s="14" t="s">
        <v>81</v>
      </c>
      <c r="AY234" s="272" t="s">
        <v>215</v>
      </c>
    </row>
    <row r="235" s="13" customFormat="1">
      <c r="A235" s="13"/>
      <c r="B235" s="252"/>
      <c r="C235" s="253"/>
      <c r="D235" s="233" t="s">
        <v>364</v>
      </c>
      <c r="E235" s="254" t="s">
        <v>1</v>
      </c>
      <c r="F235" s="255" t="s">
        <v>4826</v>
      </c>
      <c r="G235" s="253"/>
      <c r="H235" s="254" t="s">
        <v>1</v>
      </c>
      <c r="I235" s="256"/>
      <c r="J235" s="253"/>
      <c r="K235" s="253"/>
      <c r="L235" s="257"/>
      <c r="M235" s="258"/>
      <c r="N235" s="259"/>
      <c r="O235" s="259"/>
      <c r="P235" s="259"/>
      <c r="Q235" s="259"/>
      <c r="R235" s="259"/>
      <c r="S235" s="259"/>
      <c r="T235" s="260"/>
      <c r="U235" s="13"/>
      <c r="V235" s="13"/>
      <c r="W235" s="13"/>
      <c r="X235" s="13"/>
      <c r="Y235" s="13"/>
      <c r="Z235" s="13"/>
      <c r="AA235" s="13"/>
      <c r="AB235" s="13"/>
      <c r="AC235" s="13"/>
      <c r="AD235" s="13"/>
      <c r="AE235" s="13"/>
      <c r="AT235" s="261" t="s">
        <v>364</v>
      </c>
      <c r="AU235" s="261" t="s">
        <v>90</v>
      </c>
      <c r="AV235" s="13" t="s">
        <v>88</v>
      </c>
      <c r="AW235" s="13" t="s">
        <v>36</v>
      </c>
      <c r="AX235" s="13" t="s">
        <v>81</v>
      </c>
      <c r="AY235" s="261" t="s">
        <v>215</v>
      </c>
    </row>
    <row r="236" s="14" customFormat="1">
      <c r="A236" s="14"/>
      <c r="B236" s="262"/>
      <c r="C236" s="263"/>
      <c r="D236" s="233" t="s">
        <v>364</v>
      </c>
      <c r="E236" s="264" t="s">
        <v>1</v>
      </c>
      <c r="F236" s="265" t="s">
        <v>4827</v>
      </c>
      <c r="G236" s="263"/>
      <c r="H236" s="266">
        <v>9.0120000000000005</v>
      </c>
      <c r="I236" s="267"/>
      <c r="J236" s="263"/>
      <c r="K236" s="263"/>
      <c r="L236" s="268"/>
      <c r="M236" s="269"/>
      <c r="N236" s="270"/>
      <c r="O236" s="270"/>
      <c r="P236" s="270"/>
      <c r="Q236" s="270"/>
      <c r="R236" s="270"/>
      <c r="S236" s="270"/>
      <c r="T236" s="271"/>
      <c r="U236" s="14"/>
      <c r="V236" s="14"/>
      <c r="W236" s="14"/>
      <c r="X236" s="14"/>
      <c r="Y236" s="14"/>
      <c r="Z236" s="14"/>
      <c r="AA236" s="14"/>
      <c r="AB236" s="14"/>
      <c r="AC236" s="14"/>
      <c r="AD236" s="14"/>
      <c r="AE236" s="14"/>
      <c r="AT236" s="272" t="s">
        <v>364</v>
      </c>
      <c r="AU236" s="272" t="s">
        <v>90</v>
      </c>
      <c r="AV236" s="14" t="s">
        <v>90</v>
      </c>
      <c r="AW236" s="14" t="s">
        <v>36</v>
      </c>
      <c r="AX236" s="14" t="s">
        <v>81</v>
      </c>
      <c r="AY236" s="272" t="s">
        <v>215</v>
      </c>
    </row>
    <row r="237" s="13" customFormat="1">
      <c r="A237" s="13"/>
      <c r="B237" s="252"/>
      <c r="C237" s="253"/>
      <c r="D237" s="233" t="s">
        <v>364</v>
      </c>
      <c r="E237" s="254" t="s">
        <v>1</v>
      </c>
      <c r="F237" s="255" t="s">
        <v>4828</v>
      </c>
      <c r="G237" s="253"/>
      <c r="H237" s="254" t="s">
        <v>1</v>
      </c>
      <c r="I237" s="256"/>
      <c r="J237" s="253"/>
      <c r="K237" s="253"/>
      <c r="L237" s="257"/>
      <c r="M237" s="258"/>
      <c r="N237" s="259"/>
      <c r="O237" s="259"/>
      <c r="P237" s="259"/>
      <c r="Q237" s="259"/>
      <c r="R237" s="259"/>
      <c r="S237" s="259"/>
      <c r="T237" s="260"/>
      <c r="U237" s="13"/>
      <c r="V237" s="13"/>
      <c r="W237" s="13"/>
      <c r="X237" s="13"/>
      <c r="Y237" s="13"/>
      <c r="Z237" s="13"/>
      <c r="AA237" s="13"/>
      <c r="AB237" s="13"/>
      <c r="AC237" s="13"/>
      <c r="AD237" s="13"/>
      <c r="AE237" s="13"/>
      <c r="AT237" s="261" t="s">
        <v>364</v>
      </c>
      <c r="AU237" s="261" t="s">
        <v>90</v>
      </c>
      <c r="AV237" s="13" t="s">
        <v>88</v>
      </c>
      <c r="AW237" s="13" t="s">
        <v>36</v>
      </c>
      <c r="AX237" s="13" t="s">
        <v>81</v>
      </c>
      <c r="AY237" s="261" t="s">
        <v>215</v>
      </c>
    </row>
    <row r="238" s="14" customFormat="1">
      <c r="A238" s="14"/>
      <c r="B238" s="262"/>
      <c r="C238" s="263"/>
      <c r="D238" s="233" t="s">
        <v>364</v>
      </c>
      <c r="E238" s="264" t="s">
        <v>1</v>
      </c>
      <c r="F238" s="265" t="s">
        <v>4829</v>
      </c>
      <c r="G238" s="263"/>
      <c r="H238" s="266">
        <v>5.4000000000000004</v>
      </c>
      <c r="I238" s="267"/>
      <c r="J238" s="263"/>
      <c r="K238" s="263"/>
      <c r="L238" s="268"/>
      <c r="M238" s="269"/>
      <c r="N238" s="270"/>
      <c r="O238" s="270"/>
      <c r="P238" s="270"/>
      <c r="Q238" s="270"/>
      <c r="R238" s="270"/>
      <c r="S238" s="270"/>
      <c r="T238" s="271"/>
      <c r="U238" s="14"/>
      <c r="V238" s="14"/>
      <c r="W238" s="14"/>
      <c r="X238" s="14"/>
      <c r="Y238" s="14"/>
      <c r="Z238" s="14"/>
      <c r="AA238" s="14"/>
      <c r="AB238" s="14"/>
      <c r="AC238" s="14"/>
      <c r="AD238" s="14"/>
      <c r="AE238" s="14"/>
      <c r="AT238" s="272" t="s">
        <v>364</v>
      </c>
      <c r="AU238" s="272" t="s">
        <v>90</v>
      </c>
      <c r="AV238" s="14" t="s">
        <v>90</v>
      </c>
      <c r="AW238" s="14" t="s">
        <v>36</v>
      </c>
      <c r="AX238" s="14" t="s">
        <v>81</v>
      </c>
      <c r="AY238" s="272" t="s">
        <v>215</v>
      </c>
    </row>
    <row r="239" s="13" customFormat="1">
      <c r="A239" s="13"/>
      <c r="B239" s="252"/>
      <c r="C239" s="253"/>
      <c r="D239" s="233" t="s">
        <v>364</v>
      </c>
      <c r="E239" s="254" t="s">
        <v>1</v>
      </c>
      <c r="F239" s="255" t="s">
        <v>4830</v>
      </c>
      <c r="G239" s="253"/>
      <c r="H239" s="254" t="s">
        <v>1</v>
      </c>
      <c r="I239" s="256"/>
      <c r="J239" s="253"/>
      <c r="K239" s="253"/>
      <c r="L239" s="257"/>
      <c r="M239" s="258"/>
      <c r="N239" s="259"/>
      <c r="O239" s="259"/>
      <c r="P239" s="259"/>
      <c r="Q239" s="259"/>
      <c r="R239" s="259"/>
      <c r="S239" s="259"/>
      <c r="T239" s="260"/>
      <c r="U239" s="13"/>
      <c r="V239" s="13"/>
      <c r="W239" s="13"/>
      <c r="X239" s="13"/>
      <c r="Y239" s="13"/>
      <c r="Z239" s="13"/>
      <c r="AA239" s="13"/>
      <c r="AB239" s="13"/>
      <c r="AC239" s="13"/>
      <c r="AD239" s="13"/>
      <c r="AE239" s="13"/>
      <c r="AT239" s="261" t="s">
        <v>364</v>
      </c>
      <c r="AU239" s="261" t="s">
        <v>90</v>
      </c>
      <c r="AV239" s="13" t="s">
        <v>88</v>
      </c>
      <c r="AW239" s="13" t="s">
        <v>36</v>
      </c>
      <c r="AX239" s="13" t="s">
        <v>81</v>
      </c>
      <c r="AY239" s="261" t="s">
        <v>215</v>
      </c>
    </row>
    <row r="240" s="14" customFormat="1">
      <c r="A240" s="14"/>
      <c r="B240" s="262"/>
      <c r="C240" s="263"/>
      <c r="D240" s="233" t="s">
        <v>364</v>
      </c>
      <c r="E240" s="264" t="s">
        <v>1</v>
      </c>
      <c r="F240" s="265" t="s">
        <v>4831</v>
      </c>
      <c r="G240" s="263"/>
      <c r="H240" s="266">
        <v>54</v>
      </c>
      <c r="I240" s="267"/>
      <c r="J240" s="263"/>
      <c r="K240" s="263"/>
      <c r="L240" s="268"/>
      <c r="M240" s="269"/>
      <c r="N240" s="270"/>
      <c r="O240" s="270"/>
      <c r="P240" s="270"/>
      <c r="Q240" s="270"/>
      <c r="R240" s="270"/>
      <c r="S240" s="270"/>
      <c r="T240" s="271"/>
      <c r="U240" s="14"/>
      <c r="V240" s="14"/>
      <c r="W240" s="14"/>
      <c r="X240" s="14"/>
      <c r="Y240" s="14"/>
      <c r="Z240" s="14"/>
      <c r="AA240" s="14"/>
      <c r="AB240" s="14"/>
      <c r="AC240" s="14"/>
      <c r="AD240" s="14"/>
      <c r="AE240" s="14"/>
      <c r="AT240" s="272" t="s">
        <v>364</v>
      </c>
      <c r="AU240" s="272" t="s">
        <v>90</v>
      </c>
      <c r="AV240" s="14" t="s">
        <v>90</v>
      </c>
      <c r="AW240" s="14" t="s">
        <v>36</v>
      </c>
      <c r="AX240" s="14" t="s">
        <v>81</v>
      </c>
      <c r="AY240" s="272" t="s">
        <v>215</v>
      </c>
    </row>
    <row r="241" s="15" customFormat="1">
      <c r="A241" s="15"/>
      <c r="B241" s="273"/>
      <c r="C241" s="274"/>
      <c r="D241" s="233" t="s">
        <v>364</v>
      </c>
      <c r="E241" s="275" t="s">
        <v>1</v>
      </c>
      <c r="F241" s="276" t="s">
        <v>368</v>
      </c>
      <c r="G241" s="274"/>
      <c r="H241" s="277">
        <v>131.892</v>
      </c>
      <c r="I241" s="278"/>
      <c r="J241" s="274"/>
      <c r="K241" s="274"/>
      <c r="L241" s="279"/>
      <c r="M241" s="280"/>
      <c r="N241" s="281"/>
      <c r="O241" s="281"/>
      <c r="P241" s="281"/>
      <c r="Q241" s="281"/>
      <c r="R241" s="281"/>
      <c r="S241" s="281"/>
      <c r="T241" s="282"/>
      <c r="U241" s="15"/>
      <c r="V241" s="15"/>
      <c r="W241" s="15"/>
      <c r="X241" s="15"/>
      <c r="Y241" s="15"/>
      <c r="Z241" s="15"/>
      <c r="AA241" s="15"/>
      <c r="AB241" s="15"/>
      <c r="AC241" s="15"/>
      <c r="AD241" s="15"/>
      <c r="AE241" s="15"/>
      <c r="AT241" s="283" t="s">
        <v>364</v>
      </c>
      <c r="AU241" s="283" t="s">
        <v>90</v>
      </c>
      <c r="AV241" s="15" t="s">
        <v>214</v>
      </c>
      <c r="AW241" s="15" t="s">
        <v>36</v>
      </c>
      <c r="AX241" s="15" t="s">
        <v>88</v>
      </c>
      <c r="AY241" s="283" t="s">
        <v>215</v>
      </c>
    </row>
    <row r="242" s="2" customFormat="1" ht="37.8" customHeight="1">
      <c r="A242" s="39"/>
      <c r="B242" s="40"/>
      <c r="C242" s="220" t="s">
        <v>735</v>
      </c>
      <c r="D242" s="220" t="s">
        <v>216</v>
      </c>
      <c r="E242" s="221" t="s">
        <v>4832</v>
      </c>
      <c r="F242" s="222" t="s">
        <v>4833</v>
      </c>
      <c r="G242" s="223" t="s">
        <v>797</v>
      </c>
      <c r="H242" s="224">
        <v>9</v>
      </c>
      <c r="I242" s="225"/>
      <c r="J242" s="226">
        <f>ROUND(I242*H242,2)</f>
        <v>0</v>
      </c>
      <c r="K242" s="222" t="s">
        <v>359</v>
      </c>
      <c r="L242" s="45"/>
      <c r="M242" s="227" t="s">
        <v>1</v>
      </c>
      <c r="N242" s="228" t="s">
        <v>46</v>
      </c>
      <c r="O242" s="92"/>
      <c r="P242" s="229">
        <f>O242*H242</f>
        <v>0</v>
      </c>
      <c r="Q242" s="229">
        <v>0.0053099999999999996</v>
      </c>
      <c r="R242" s="229">
        <f>Q242*H242</f>
        <v>0.047789999999999999</v>
      </c>
      <c r="S242" s="229">
        <v>0</v>
      </c>
      <c r="T242" s="230">
        <f>S242*H242</f>
        <v>0</v>
      </c>
      <c r="U242" s="39"/>
      <c r="V242" s="39"/>
      <c r="W242" s="39"/>
      <c r="X242" s="39"/>
      <c r="Y242" s="39"/>
      <c r="Z242" s="39"/>
      <c r="AA242" s="39"/>
      <c r="AB242" s="39"/>
      <c r="AC242" s="39"/>
      <c r="AD242" s="39"/>
      <c r="AE242" s="39"/>
      <c r="AR242" s="231" t="s">
        <v>291</v>
      </c>
      <c r="AT242" s="231" t="s">
        <v>216</v>
      </c>
      <c r="AU242" s="231" t="s">
        <v>90</v>
      </c>
      <c r="AY242" s="18" t="s">
        <v>215</v>
      </c>
      <c r="BE242" s="232">
        <f>IF(N242="základní",J242,0)</f>
        <v>0</v>
      </c>
      <c r="BF242" s="232">
        <f>IF(N242="snížená",J242,0)</f>
        <v>0</v>
      </c>
      <c r="BG242" s="232">
        <f>IF(N242="zákl. přenesená",J242,0)</f>
        <v>0</v>
      </c>
      <c r="BH242" s="232">
        <f>IF(N242="sníž. přenesená",J242,0)</f>
        <v>0</v>
      </c>
      <c r="BI242" s="232">
        <f>IF(N242="nulová",J242,0)</f>
        <v>0</v>
      </c>
      <c r="BJ242" s="18" t="s">
        <v>88</v>
      </c>
      <c r="BK242" s="232">
        <f>ROUND(I242*H242,2)</f>
        <v>0</v>
      </c>
      <c r="BL242" s="18" t="s">
        <v>291</v>
      </c>
      <c r="BM242" s="231" t="s">
        <v>4834</v>
      </c>
    </row>
    <row r="243" s="2" customFormat="1">
      <c r="A243" s="39"/>
      <c r="B243" s="40"/>
      <c r="C243" s="41"/>
      <c r="D243" s="233" t="s">
        <v>221</v>
      </c>
      <c r="E243" s="41"/>
      <c r="F243" s="234" t="s">
        <v>4835</v>
      </c>
      <c r="G243" s="41"/>
      <c r="H243" s="41"/>
      <c r="I243" s="235"/>
      <c r="J243" s="41"/>
      <c r="K243" s="41"/>
      <c r="L243" s="45"/>
      <c r="M243" s="236"/>
      <c r="N243" s="237"/>
      <c r="O243" s="92"/>
      <c r="P243" s="92"/>
      <c r="Q243" s="92"/>
      <c r="R243" s="92"/>
      <c r="S243" s="92"/>
      <c r="T243" s="93"/>
      <c r="U243" s="39"/>
      <c r="V243" s="39"/>
      <c r="W243" s="39"/>
      <c r="X243" s="39"/>
      <c r="Y243" s="39"/>
      <c r="Z243" s="39"/>
      <c r="AA243" s="39"/>
      <c r="AB243" s="39"/>
      <c r="AC243" s="39"/>
      <c r="AD243" s="39"/>
      <c r="AE243" s="39"/>
      <c r="AT243" s="18" t="s">
        <v>221</v>
      </c>
      <c r="AU243" s="18" t="s">
        <v>90</v>
      </c>
    </row>
    <row r="244" s="2" customFormat="1">
      <c r="A244" s="39"/>
      <c r="B244" s="40"/>
      <c r="C244" s="41"/>
      <c r="D244" s="250" t="s">
        <v>362</v>
      </c>
      <c r="E244" s="41"/>
      <c r="F244" s="251" t="s">
        <v>4836</v>
      </c>
      <c r="G244" s="41"/>
      <c r="H244" s="41"/>
      <c r="I244" s="235"/>
      <c r="J244" s="41"/>
      <c r="K244" s="41"/>
      <c r="L244" s="45"/>
      <c r="M244" s="236"/>
      <c r="N244" s="237"/>
      <c r="O244" s="92"/>
      <c r="P244" s="92"/>
      <c r="Q244" s="92"/>
      <c r="R244" s="92"/>
      <c r="S244" s="92"/>
      <c r="T244" s="93"/>
      <c r="U244" s="39"/>
      <c r="V244" s="39"/>
      <c r="W244" s="39"/>
      <c r="X244" s="39"/>
      <c r="Y244" s="39"/>
      <c r="Z244" s="39"/>
      <c r="AA244" s="39"/>
      <c r="AB244" s="39"/>
      <c r="AC244" s="39"/>
      <c r="AD244" s="39"/>
      <c r="AE244" s="39"/>
      <c r="AT244" s="18" t="s">
        <v>362</v>
      </c>
      <c r="AU244" s="18" t="s">
        <v>90</v>
      </c>
    </row>
    <row r="245" s="13" customFormat="1">
      <c r="A245" s="13"/>
      <c r="B245" s="252"/>
      <c r="C245" s="253"/>
      <c r="D245" s="233" t="s">
        <v>364</v>
      </c>
      <c r="E245" s="254" t="s">
        <v>1</v>
      </c>
      <c r="F245" s="255" t="s">
        <v>4837</v>
      </c>
      <c r="G245" s="253"/>
      <c r="H245" s="254" t="s">
        <v>1</v>
      </c>
      <c r="I245" s="256"/>
      <c r="J245" s="253"/>
      <c r="K245" s="253"/>
      <c r="L245" s="257"/>
      <c r="M245" s="258"/>
      <c r="N245" s="259"/>
      <c r="O245" s="259"/>
      <c r="P245" s="259"/>
      <c r="Q245" s="259"/>
      <c r="R245" s="259"/>
      <c r="S245" s="259"/>
      <c r="T245" s="260"/>
      <c r="U245" s="13"/>
      <c r="V245" s="13"/>
      <c r="W245" s="13"/>
      <c r="X245" s="13"/>
      <c r="Y245" s="13"/>
      <c r="Z245" s="13"/>
      <c r="AA245" s="13"/>
      <c r="AB245" s="13"/>
      <c r="AC245" s="13"/>
      <c r="AD245" s="13"/>
      <c r="AE245" s="13"/>
      <c r="AT245" s="261" t="s">
        <v>364</v>
      </c>
      <c r="AU245" s="261" t="s">
        <v>90</v>
      </c>
      <c r="AV245" s="13" t="s">
        <v>88</v>
      </c>
      <c r="AW245" s="13" t="s">
        <v>36</v>
      </c>
      <c r="AX245" s="13" t="s">
        <v>81</v>
      </c>
      <c r="AY245" s="261" t="s">
        <v>215</v>
      </c>
    </row>
    <row r="246" s="14" customFormat="1">
      <c r="A246" s="14"/>
      <c r="B246" s="262"/>
      <c r="C246" s="263"/>
      <c r="D246" s="233" t="s">
        <v>364</v>
      </c>
      <c r="E246" s="264" t="s">
        <v>1</v>
      </c>
      <c r="F246" s="265" t="s">
        <v>4838</v>
      </c>
      <c r="G246" s="263"/>
      <c r="H246" s="266">
        <v>6.5999999999999996</v>
      </c>
      <c r="I246" s="267"/>
      <c r="J246" s="263"/>
      <c r="K246" s="263"/>
      <c r="L246" s="268"/>
      <c r="M246" s="269"/>
      <c r="N246" s="270"/>
      <c r="O246" s="270"/>
      <c r="P246" s="270"/>
      <c r="Q246" s="270"/>
      <c r="R246" s="270"/>
      <c r="S246" s="270"/>
      <c r="T246" s="271"/>
      <c r="U246" s="14"/>
      <c r="V246" s="14"/>
      <c r="W246" s="14"/>
      <c r="X246" s="14"/>
      <c r="Y246" s="14"/>
      <c r="Z246" s="14"/>
      <c r="AA246" s="14"/>
      <c r="AB246" s="14"/>
      <c r="AC246" s="14"/>
      <c r="AD246" s="14"/>
      <c r="AE246" s="14"/>
      <c r="AT246" s="272" t="s">
        <v>364</v>
      </c>
      <c r="AU246" s="272" t="s">
        <v>90</v>
      </c>
      <c r="AV246" s="14" t="s">
        <v>90</v>
      </c>
      <c r="AW246" s="14" t="s">
        <v>36</v>
      </c>
      <c r="AX246" s="14" t="s">
        <v>81</v>
      </c>
      <c r="AY246" s="272" t="s">
        <v>215</v>
      </c>
    </row>
    <row r="247" s="13" customFormat="1">
      <c r="A247" s="13"/>
      <c r="B247" s="252"/>
      <c r="C247" s="253"/>
      <c r="D247" s="233" t="s">
        <v>364</v>
      </c>
      <c r="E247" s="254" t="s">
        <v>1</v>
      </c>
      <c r="F247" s="255" t="s">
        <v>4839</v>
      </c>
      <c r="G247" s="253"/>
      <c r="H247" s="254" t="s">
        <v>1</v>
      </c>
      <c r="I247" s="256"/>
      <c r="J247" s="253"/>
      <c r="K247" s="253"/>
      <c r="L247" s="257"/>
      <c r="M247" s="258"/>
      <c r="N247" s="259"/>
      <c r="O247" s="259"/>
      <c r="P247" s="259"/>
      <c r="Q247" s="259"/>
      <c r="R247" s="259"/>
      <c r="S247" s="259"/>
      <c r="T247" s="260"/>
      <c r="U247" s="13"/>
      <c r="V247" s="13"/>
      <c r="W247" s="13"/>
      <c r="X247" s="13"/>
      <c r="Y247" s="13"/>
      <c r="Z247" s="13"/>
      <c r="AA247" s="13"/>
      <c r="AB247" s="13"/>
      <c r="AC247" s="13"/>
      <c r="AD247" s="13"/>
      <c r="AE247" s="13"/>
      <c r="AT247" s="261" t="s">
        <v>364</v>
      </c>
      <c r="AU247" s="261" t="s">
        <v>90</v>
      </c>
      <c r="AV247" s="13" t="s">
        <v>88</v>
      </c>
      <c r="AW247" s="13" t="s">
        <v>36</v>
      </c>
      <c r="AX247" s="13" t="s">
        <v>81</v>
      </c>
      <c r="AY247" s="261" t="s">
        <v>215</v>
      </c>
    </row>
    <row r="248" s="14" customFormat="1">
      <c r="A248" s="14"/>
      <c r="B248" s="262"/>
      <c r="C248" s="263"/>
      <c r="D248" s="233" t="s">
        <v>364</v>
      </c>
      <c r="E248" s="264" t="s">
        <v>1</v>
      </c>
      <c r="F248" s="265" t="s">
        <v>2656</v>
      </c>
      <c r="G248" s="263"/>
      <c r="H248" s="266">
        <v>2.3999999999999999</v>
      </c>
      <c r="I248" s="267"/>
      <c r="J248" s="263"/>
      <c r="K248" s="263"/>
      <c r="L248" s="268"/>
      <c r="M248" s="269"/>
      <c r="N248" s="270"/>
      <c r="O248" s="270"/>
      <c r="P248" s="270"/>
      <c r="Q248" s="270"/>
      <c r="R248" s="270"/>
      <c r="S248" s="270"/>
      <c r="T248" s="271"/>
      <c r="U248" s="14"/>
      <c r="V248" s="14"/>
      <c r="W248" s="14"/>
      <c r="X248" s="14"/>
      <c r="Y248" s="14"/>
      <c r="Z248" s="14"/>
      <c r="AA248" s="14"/>
      <c r="AB248" s="14"/>
      <c r="AC248" s="14"/>
      <c r="AD248" s="14"/>
      <c r="AE248" s="14"/>
      <c r="AT248" s="272" t="s">
        <v>364</v>
      </c>
      <c r="AU248" s="272" t="s">
        <v>90</v>
      </c>
      <c r="AV248" s="14" t="s">
        <v>90</v>
      </c>
      <c r="AW248" s="14" t="s">
        <v>36</v>
      </c>
      <c r="AX248" s="14" t="s">
        <v>81</v>
      </c>
      <c r="AY248" s="272" t="s">
        <v>215</v>
      </c>
    </row>
    <row r="249" s="15" customFormat="1">
      <c r="A249" s="15"/>
      <c r="B249" s="273"/>
      <c r="C249" s="274"/>
      <c r="D249" s="233" t="s">
        <v>364</v>
      </c>
      <c r="E249" s="275" t="s">
        <v>1</v>
      </c>
      <c r="F249" s="276" t="s">
        <v>368</v>
      </c>
      <c r="G249" s="274"/>
      <c r="H249" s="277">
        <v>9</v>
      </c>
      <c r="I249" s="278"/>
      <c r="J249" s="274"/>
      <c r="K249" s="274"/>
      <c r="L249" s="279"/>
      <c r="M249" s="280"/>
      <c r="N249" s="281"/>
      <c r="O249" s="281"/>
      <c r="P249" s="281"/>
      <c r="Q249" s="281"/>
      <c r="R249" s="281"/>
      <c r="S249" s="281"/>
      <c r="T249" s="282"/>
      <c r="U249" s="15"/>
      <c r="V249" s="15"/>
      <c r="W249" s="15"/>
      <c r="X249" s="15"/>
      <c r="Y249" s="15"/>
      <c r="Z249" s="15"/>
      <c r="AA249" s="15"/>
      <c r="AB249" s="15"/>
      <c r="AC249" s="15"/>
      <c r="AD249" s="15"/>
      <c r="AE249" s="15"/>
      <c r="AT249" s="283" t="s">
        <v>364</v>
      </c>
      <c r="AU249" s="283" t="s">
        <v>90</v>
      </c>
      <c r="AV249" s="15" t="s">
        <v>214</v>
      </c>
      <c r="AW249" s="15" t="s">
        <v>36</v>
      </c>
      <c r="AX249" s="15" t="s">
        <v>88</v>
      </c>
      <c r="AY249" s="283" t="s">
        <v>215</v>
      </c>
    </row>
    <row r="250" s="2" customFormat="1" ht="21.75" customHeight="1">
      <c r="A250" s="39"/>
      <c r="B250" s="40"/>
      <c r="C250" s="220" t="s">
        <v>745</v>
      </c>
      <c r="D250" s="220" t="s">
        <v>216</v>
      </c>
      <c r="E250" s="221" t="s">
        <v>4840</v>
      </c>
      <c r="F250" s="222" t="s">
        <v>4841</v>
      </c>
      <c r="G250" s="223" t="s">
        <v>523</v>
      </c>
      <c r="H250" s="224">
        <v>177.59999999999999</v>
      </c>
      <c r="I250" s="225"/>
      <c r="J250" s="226">
        <f>ROUND(I250*H250,2)</f>
        <v>0</v>
      </c>
      <c r="K250" s="222" t="s">
        <v>1</v>
      </c>
      <c r="L250" s="45"/>
      <c r="M250" s="227" t="s">
        <v>1</v>
      </c>
      <c r="N250" s="228" t="s">
        <v>46</v>
      </c>
      <c r="O250" s="92"/>
      <c r="P250" s="229">
        <f>O250*H250</f>
        <v>0</v>
      </c>
      <c r="Q250" s="229">
        <v>0.00038000000000000002</v>
      </c>
      <c r="R250" s="229">
        <f>Q250*H250</f>
        <v>0.067488000000000006</v>
      </c>
      <c r="S250" s="229">
        <v>0</v>
      </c>
      <c r="T250" s="230">
        <f>S250*H250</f>
        <v>0</v>
      </c>
      <c r="U250" s="39"/>
      <c r="V250" s="39"/>
      <c r="W250" s="39"/>
      <c r="X250" s="39"/>
      <c r="Y250" s="39"/>
      <c r="Z250" s="39"/>
      <c r="AA250" s="39"/>
      <c r="AB250" s="39"/>
      <c r="AC250" s="39"/>
      <c r="AD250" s="39"/>
      <c r="AE250" s="39"/>
      <c r="AR250" s="231" t="s">
        <v>291</v>
      </c>
      <c r="AT250" s="231" t="s">
        <v>216</v>
      </c>
      <c r="AU250" s="231" t="s">
        <v>90</v>
      </c>
      <c r="AY250" s="18" t="s">
        <v>215</v>
      </c>
      <c r="BE250" s="232">
        <f>IF(N250="základní",J250,0)</f>
        <v>0</v>
      </c>
      <c r="BF250" s="232">
        <f>IF(N250="snížená",J250,0)</f>
        <v>0</v>
      </c>
      <c r="BG250" s="232">
        <f>IF(N250="zákl. přenesená",J250,0)</f>
        <v>0</v>
      </c>
      <c r="BH250" s="232">
        <f>IF(N250="sníž. přenesená",J250,0)</f>
        <v>0</v>
      </c>
      <c r="BI250" s="232">
        <f>IF(N250="nulová",J250,0)</f>
        <v>0</v>
      </c>
      <c r="BJ250" s="18" t="s">
        <v>88</v>
      </c>
      <c r="BK250" s="232">
        <f>ROUND(I250*H250,2)</f>
        <v>0</v>
      </c>
      <c r="BL250" s="18" t="s">
        <v>291</v>
      </c>
      <c r="BM250" s="231" t="s">
        <v>4842</v>
      </c>
    </row>
    <row r="251" s="2" customFormat="1">
      <c r="A251" s="39"/>
      <c r="B251" s="40"/>
      <c r="C251" s="41"/>
      <c r="D251" s="233" t="s">
        <v>221</v>
      </c>
      <c r="E251" s="41"/>
      <c r="F251" s="234" t="s">
        <v>4843</v>
      </c>
      <c r="G251" s="41"/>
      <c r="H251" s="41"/>
      <c r="I251" s="235"/>
      <c r="J251" s="41"/>
      <c r="K251" s="41"/>
      <c r="L251" s="45"/>
      <c r="M251" s="236"/>
      <c r="N251" s="237"/>
      <c r="O251" s="92"/>
      <c r="P251" s="92"/>
      <c r="Q251" s="92"/>
      <c r="R251" s="92"/>
      <c r="S251" s="92"/>
      <c r="T251" s="93"/>
      <c r="U251" s="39"/>
      <c r="V251" s="39"/>
      <c r="W251" s="39"/>
      <c r="X251" s="39"/>
      <c r="Y251" s="39"/>
      <c r="Z251" s="39"/>
      <c r="AA251" s="39"/>
      <c r="AB251" s="39"/>
      <c r="AC251" s="39"/>
      <c r="AD251" s="39"/>
      <c r="AE251" s="39"/>
      <c r="AT251" s="18" t="s">
        <v>221</v>
      </c>
      <c r="AU251" s="18" t="s">
        <v>90</v>
      </c>
    </row>
    <row r="252" s="2" customFormat="1" ht="24.15" customHeight="1">
      <c r="A252" s="39"/>
      <c r="B252" s="40"/>
      <c r="C252" s="295" t="s">
        <v>751</v>
      </c>
      <c r="D252" s="295" t="s">
        <v>539</v>
      </c>
      <c r="E252" s="296" t="s">
        <v>4844</v>
      </c>
      <c r="F252" s="297" t="s">
        <v>4845</v>
      </c>
      <c r="G252" s="298" t="s">
        <v>523</v>
      </c>
      <c r="H252" s="299">
        <v>177.59999999999999</v>
      </c>
      <c r="I252" s="300"/>
      <c r="J252" s="301">
        <f>ROUND(I252*H252,2)</f>
        <v>0</v>
      </c>
      <c r="K252" s="297" t="s">
        <v>359</v>
      </c>
      <c r="L252" s="302"/>
      <c r="M252" s="303" t="s">
        <v>1</v>
      </c>
      <c r="N252" s="304" t="s">
        <v>46</v>
      </c>
      <c r="O252" s="92"/>
      <c r="P252" s="229">
        <f>O252*H252</f>
        <v>0</v>
      </c>
      <c r="Q252" s="229">
        <v>0.00059999999999999995</v>
      </c>
      <c r="R252" s="229">
        <f>Q252*H252</f>
        <v>0.10655999999999999</v>
      </c>
      <c r="S252" s="229">
        <v>0</v>
      </c>
      <c r="T252" s="230">
        <f>S252*H252</f>
        <v>0</v>
      </c>
      <c r="U252" s="39"/>
      <c r="V252" s="39"/>
      <c r="W252" s="39"/>
      <c r="X252" s="39"/>
      <c r="Y252" s="39"/>
      <c r="Z252" s="39"/>
      <c r="AA252" s="39"/>
      <c r="AB252" s="39"/>
      <c r="AC252" s="39"/>
      <c r="AD252" s="39"/>
      <c r="AE252" s="39"/>
      <c r="AR252" s="231" t="s">
        <v>676</v>
      </c>
      <c r="AT252" s="231" t="s">
        <v>539</v>
      </c>
      <c r="AU252" s="231" t="s">
        <v>90</v>
      </c>
      <c r="AY252" s="18" t="s">
        <v>215</v>
      </c>
      <c r="BE252" s="232">
        <f>IF(N252="základní",J252,0)</f>
        <v>0</v>
      </c>
      <c r="BF252" s="232">
        <f>IF(N252="snížená",J252,0)</f>
        <v>0</v>
      </c>
      <c r="BG252" s="232">
        <f>IF(N252="zákl. přenesená",J252,0)</f>
        <v>0</v>
      </c>
      <c r="BH252" s="232">
        <f>IF(N252="sníž. přenesená",J252,0)</f>
        <v>0</v>
      </c>
      <c r="BI252" s="232">
        <f>IF(N252="nulová",J252,0)</f>
        <v>0</v>
      </c>
      <c r="BJ252" s="18" t="s">
        <v>88</v>
      </c>
      <c r="BK252" s="232">
        <f>ROUND(I252*H252,2)</f>
        <v>0</v>
      </c>
      <c r="BL252" s="18" t="s">
        <v>291</v>
      </c>
      <c r="BM252" s="231" t="s">
        <v>4846</v>
      </c>
    </row>
    <row r="253" s="2" customFormat="1">
      <c r="A253" s="39"/>
      <c r="B253" s="40"/>
      <c r="C253" s="41"/>
      <c r="D253" s="233" t="s">
        <v>221</v>
      </c>
      <c r="E253" s="41"/>
      <c r="F253" s="234" t="s">
        <v>4845</v>
      </c>
      <c r="G253" s="41"/>
      <c r="H253" s="41"/>
      <c r="I253" s="235"/>
      <c r="J253" s="41"/>
      <c r="K253" s="41"/>
      <c r="L253" s="45"/>
      <c r="M253" s="236"/>
      <c r="N253" s="237"/>
      <c r="O253" s="92"/>
      <c r="P253" s="92"/>
      <c r="Q253" s="92"/>
      <c r="R253" s="92"/>
      <c r="S253" s="92"/>
      <c r="T253" s="93"/>
      <c r="U253" s="39"/>
      <c r="V253" s="39"/>
      <c r="W253" s="39"/>
      <c r="X253" s="39"/>
      <c r="Y253" s="39"/>
      <c r="Z253" s="39"/>
      <c r="AA253" s="39"/>
      <c r="AB253" s="39"/>
      <c r="AC253" s="39"/>
      <c r="AD253" s="39"/>
      <c r="AE253" s="39"/>
      <c r="AT253" s="18" t="s">
        <v>221</v>
      </c>
      <c r="AU253" s="18" t="s">
        <v>90</v>
      </c>
    </row>
    <row r="254" s="14" customFormat="1">
      <c r="A254" s="14"/>
      <c r="B254" s="262"/>
      <c r="C254" s="263"/>
      <c r="D254" s="233" t="s">
        <v>364</v>
      </c>
      <c r="E254" s="264" t="s">
        <v>1</v>
      </c>
      <c r="F254" s="265" t="s">
        <v>4847</v>
      </c>
      <c r="G254" s="263"/>
      <c r="H254" s="266">
        <v>177.59999999999999</v>
      </c>
      <c r="I254" s="267"/>
      <c r="J254" s="263"/>
      <c r="K254" s="263"/>
      <c r="L254" s="268"/>
      <c r="M254" s="269"/>
      <c r="N254" s="270"/>
      <c r="O254" s="270"/>
      <c r="P254" s="270"/>
      <c r="Q254" s="270"/>
      <c r="R254" s="270"/>
      <c r="S254" s="270"/>
      <c r="T254" s="271"/>
      <c r="U254" s="14"/>
      <c r="V254" s="14"/>
      <c r="W254" s="14"/>
      <c r="X254" s="14"/>
      <c r="Y254" s="14"/>
      <c r="Z254" s="14"/>
      <c r="AA254" s="14"/>
      <c r="AB254" s="14"/>
      <c r="AC254" s="14"/>
      <c r="AD254" s="14"/>
      <c r="AE254" s="14"/>
      <c r="AT254" s="272" t="s">
        <v>364</v>
      </c>
      <c r="AU254" s="272" t="s">
        <v>90</v>
      </c>
      <c r="AV254" s="14" t="s">
        <v>90</v>
      </c>
      <c r="AW254" s="14" t="s">
        <v>36</v>
      </c>
      <c r="AX254" s="14" t="s">
        <v>88</v>
      </c>
      <c r="AY254" s="272" t="s">
        <v>215</v>
      </c>
    </row>
    <row r="255" s="2" customFormat="1" ht="24.15" customHeight="1">
      <c r="A255" s="39"/>
      <c r="B255" s="40"/>
      <c r="C255" s="220" t="s">
        <v>758</v>
      </c>
      <c r="D255" s="220" t="s">
        <v>216</v>
      </c>
      <c r="E255" s="221" t="s">
        <v>4848</v>
      </c>
      <c r="F255" s="222" t="s">
        <v>4843</v>
      </c>
      <c r="G255" s="223" t="s">
        <v>523</v>
      </c>
      <c r="H255" s="224">
        <v>59.701999999999998</v>
      </c>
      <c r="I255" s="225"/>
      <c r="J255" s="226">
        <f>ROUND(I255*H255,2)</f>
        <v>0</v>
      </c>
      <c r="K255" s="222" t="s">
        <v>359</v>
      </c>
      <c r="L255" s="45"/>
      <c r="M255" s="227" t="s">
        <v>1</v>
      </c>
      <c r="N255" s="228" t="s">
        <v>46</v>
      </c>
      <c r="O255" s="92"/>
      <c r="P255" s="229">
        <f>O255*H255</f>
        <v>0</v>
      </c>
      <c r="Q255" s="229">
        <v>0.00036000000000000002</v>
      </c>
      <c r="R255" s="229">
        <f>Q255*H255</f>
        <v>0.02149272</v>
      </c>
      <c r="S255" s="229">
        <v>0</v>
      </c>
      <c r="T255" s="230">
        <f>S255*H255</f>
        <v>0</v>
      </c>
      <c r="U255" s="39"/>
      <c r="V255" s="39"/>
      <c r="W255" s="39"/>
      <c r="X255" s="39"/>
      <c r="Y255" s="39"/>
      <c r="Z255" s="39"/>
      <c r="AA255" s="39"/>
      <c r="AB255" s="39"/>
      <c r="AC255" s="39"/>
      <c r="AD255" s="39"/>
      <c r="AE255" s="39"/>
      <c r="AR255" s="231" t="s">
        <v>291</v>
      </c>
      <c r="AT255" s="231" t="s">
        <v>216</v>
      </c>
      <c r="AU255" s="231" t="s">
        <v>90</v>
      </c>
      <c r="AY255" s="18" t="s">
        <v>215</v>
      </c>
      <c r="BE255" s="232">
        <f>IF(N255="základní",J255,0)</f>
        <v>0</v>
      </c>
      <c r="BF255" s="232">
        <f>IF(N255="snížená",J255,0)</f>
        <v>0</v>
      </c>
      <c r="BG255" s="232">
        <f>IF(N255="zákl. přenesená",J255,0)</f>
        <v>0</v>
      </c>
      <c r="BH255" s="232">
        <f>IF(N255="sníž. přenesená",J255,0)</f>
        <v>0</v>
      </c>
      <c r="BI255" s="232">
        <f>IF(N255="nulová",J255,0)</f>
        <v>0</v>
      </c>
      <c r="BJ255" s="18" t="s">
        <v>88</v>
      </c>
      <c r="BK255" s="232">
        <f>ROUND(I255*H255,2)</f>
        <v>0</v>
      </c>
      <c r="BL255" s="18" t="s">
        <v>291</v>
      </c>
      <c r="BM255" s="231" t="s">
        <v>4849</v>
      </c>
    </row>
    <row r="256" s="2" customFormat="1">
      <c r="A256" s="39"/>
      <c r="B256" s="40"/>
      <c r="C256" s="41"/>
      <c r="D256" s="233" t="s">
        <v>221</v>
      </c>
      <c r="E256" s="41"/>
      <c r="F256" s="234" t="s">
        <v>4850</v>
      </c>
      <c r="G256" s="41"/>
      <c r="H256" s="41"/>
      <c r="I256" s="235"/>
      <c r="J256" s="41"/>
      <c r="K256" s="41"/>
      <c r="L256" s="45"/>
      <c r="M256" s="236"/>
      <c r="N256" s="237"/>
      <c r="O256" s="92"/>
      <c r="P256" s="92"/>
      <c r="Q256" s="92"/>
      <c r="R256" s="92"/>
      <c r="S256" s="92"/>
      <c r="T256" s="93"/>
      <c r="U256" s="39"/>
      <c r="V256" s="39"/>
      <c r="W256" s="39"/>
      <c r="X256" s="39"/>
      <c r="Y256" s="39"/>
      <c r="Z256" s="39"/>
      <c r="AA256" s="39"/>
      <c r="AB256" s="39"/>
      <c r="AC256" s="39"/>
      <c r="AD256" s="39"/>
      <c r="AE256" s="39"/>
      <c r="AT256" s="18" t="s">
        <v>221</v>
      </c>
      <c r="AU256" s="18" t="s">
        <v>90</v>
      </c>
    </row>
    <row r="257" s="2" customFormat="1">
      <c r="A257" s="39"/>
      <c r="B257" s="40"/>
      <c r="C257" s="41"/>
      <c r="D257" s="250" t="s">
        <v>362</v>
      </c>
      <c r="E257" s="41"/>
      <c r="F257" s="251" t="s">
        <v>4851</v>
      </c>
      <c r="G257" s="41"/>
      <c r="H257" s="41"/>
      <c r="I257" s="235"/>
      <c r="J257" s="41"/>
      <c r="K257" s="41"/>
      <c r="L257" s="45"/>
      <c r="M257" s="236"/>
      <c r="N257" s="237"/>
      <c r="O257" s="92"/>
      <c r="P257" s="92"/>
      <c r="Q257" s="92"/>
      <c r="R257" s="92"/>
      <c r="S257" s="92"/>
      <c r="T257" s="93"/>
      <c r="U257" s="39"/>
      <c r="V257" s="39"/>
      <c r="W257" s="39"/>
      <c r="X257" s="39"/>
      <c r="Y257" s="39"/>
      <c r="Z257" s="39"/>
      <c r="AA257" s="39"/>
      <c r="AB257" s="39"/>
      <c r="AC257" s="39"/>
      <c r="AD257" s="39"/>
      <c r="AE257" s="39"/>
      <c r="AT257" s="18" t="s">
        <v>362</v>
      </c>
      <c r="AU257" s="18" t="s">
        <v>90</v>
      </c>
    </row>
    <row r="258" s="2" customFormat="1" ht="24.15" customHeight="1">
      <c r="A258" s="39"/>
      <c r="B258" s="40"/>
      <c r="C258" s="295" t="s">
        <v>794</v>
      </c>
      <c r="D258" s="295" t="s">
        <v>539</v>
      </c>
      <c r="E258" s="296" t="s">
        <v>4852</v>
      </c>
      <c r="F258" s="297" t="s">
        <v>4853</v>
      </c>
      <c r="G258" s="298" t="s">
        <v>523</v>
      </c>
      <c r="H258" s="299">
        <v>59.701999999999998</v>
      </c>
      <c r="I258" s="300"/>
      <c r="J258" s="301">
        <f>ROUND(I258*H258,2)</f>
        <v>0</v>
      </c>
      <c r="K258" s="297" t="s">
        <v>359</v>
      </c>
      <c r="L258" s="302"/>
      <c r="M258" s="303" t="s">
        <v>1</v>
      </c>
      <c r="N258" s="304" t="s">
        <v>46</v>
      </c>
      <c r="O258" s="92"/>
      <c r="P258" s="229">
        <f>O258*H258</f>
        <v>0</v>
      </c>
      <c r="Q258" s="229">
        <v>0.0038999999999999998</v>
      </c>
      <c r="R258" s="229">
        <f>Q258*H258</f>
        <v>0.23283779999999998</v>
      </c>
      <c r="S258" s="229">
        <v>0</v>
      </c>
      <c r="T258" s="230">
        <f>S258*H258</f>
        <v>0</v>
      </c>
      <c r="U258" s="39"/>
      <c r="V258" s="39"/>
      <c r="W258" s="39"/>
      <c r="X258" s="39"/>
      <c r="Y258" s="39"/>
      <c r="Z258" s="39"/>
      <c r="AA258" s="39"/>
      <c r="AB258" s="39"/>
      <c r="AC258" s="39"/>
      <c r="AD258" s="39"/>
      <c r="AE258" s="39"/>
      <c r="AR258" s="231" t="s">
        <v>676</v>
      </c>
      <c r="AT258" s="231" t="s">
        <v>539</v>
      </c>
      <c r="AU258" s="231" t="s">
        <v>90</v>
      </c>
      <c r="AY258" s="18" t="s">
        <v>215</v>
      </c>
      <c r="BE258" s="232">
        <f>IF(N258="základní",J258,0)</f>
        <v>0</v>
      </c>
      <c r="BF258" s="232">
        <f>IF(N258="snížená",J258,0)</f>
        <v>0</v>
      </c>
      <c r="BG258" s="232">
        <f>IF(N258="zákl. přenesená",J258,0)</f>
        <v>0</v>
      </c>
      <c r="BH258" s="232">
        <f>IF(N258="sníž. přenesená",J258,0)</f>
        <v>0</v>
      </c>
      <c r="BI258" s="232">
        <f>IF(N258="nulová",J258,0)</f>
        <v>0</v>
      </c>
      <c r="BJ258" s="18" t="s">
        <v>88</v>
      </c>
      <c r="BK258" s="232">
        <f>ROUND(I258*H258,2)</f>
        <v>0</v>
      </c>
      <c r="BL258" s="18" t="s">
        <v>291</v>
      </c>
      <c r="BM258" s="231" t="s">
        <v>4854</v>
      </c>
    </row>
    <row r="259" s="2" customFormat="1">
      <c r="A259" s="39"/>
      <c r="B259" s="40"/>
      <c r="C259" s="41"/>
      <c r="D259" s="233" t="s">
        <v>221</v>
      </c>
      <c r="E259" s="41"/>
      <c r="F259" s="234" t="s">
        <v>4853</v>
      </c>
      <c r="G259" s="41"/>
      <c r="H259" s="41"/>
      <c r="I259" s="235"/>
      <c r="J259" s="41"/>
      <c r="K259" s="41"/>
      <c r="L259" s="45"/>
      <c r="M259" s="236"/>
      <c r="N259" s="237"/>
      <c r="O259" s="92"/>
      <c r="P259" s="92"/>
      <c r="Q259" s="92"/>
      <c r="R259" s="92"/>
      <c r="S259" s="92"/>
      <c r="T259" s="93"/>
      <c r="U259" s="39"/>
      <c r="V259" s="39"/>
      <c r="W259" s="39"/>
      <c r="X259" s="39"/>
      <c r="Y259" s="39"/>
      <c r="Z259" s="39"/>
      <c r="AA259" s="39"/>
      <c r="AB259" s="39"/>
      <c r="AC259" s="39"/>
      <c r="AD259" s="39"/>
      <c r="AE259" s="39"/>
      <c r="AT259" s="18" t="s">
        <v>221</v>
      </c>
      <c r="AU259" s="18" t="s">
        <v>90</v>
      </c>
    </row>
    <row r="260" s="14" customFormat="1">
      <c r="A260" s="14"/>
      <c r="B260" s="262"/>
      <c r="C260" s="263"/>
      <c r="D260" s="233" t="s">
        <v>364</v>
      </c>
      <c r="E260" s="264" t="s">
        <v>1</v>
      </c>
      <c r="F260" s="265" t="s">
        <v>4855</v>
      </c>
      <c r="G260" s="263"/>
      <c r="H260" s="266">
        <v>34.991999999999997</v>
      </c>
      <c r="I260" s="267"/>
      <c r="J260" s="263"/>
      <c r="K260" s="263"/>
      <c r="L260" s="268"/>
      <c r="M260" s="269"/>
      <c r="N260" s="270"/>
      <c r="O260" s="270"/>
      <c r="P260" s="270"/>
      <c r="Q260" s="270"/>
      <c r="R260" s="270"/>
      <c r="S260" s="270"/>
      <c r="T260" s="271"/>
      <c r="U260" s="14"/>
      <c r="V260" s="14"/>
      <c r="W260" s="14"/>
      <c r="X260" s="14"/>
      <c r="Y260" s="14"/>
      <c r="Z260" s="14"/>
      <c r="AA260" s="14"/>
      <c r="AB260" s="14"/>
      <c r="AC260" s="14"/>
      <c r="AD260" s="14"/>
      <c r="AE260" s="14"/>
      <c r="AT260" s="272" t="s">
        <v>364</v>
      </c>
      <c r="AU260" s="272" t="s">
        <v>90</v>
      </c>
      <c r="AV260" s="14" t="s">
        <v>90</v>
      </c>
      <c r="AW260" s="14" t="s">
        <v>36</v>
      </c>
      <c r="AX260" s="14" t="s">
        <v>81</v>
      </c>
      <c r="AY260" s="272" t="s">
        <v>215</v>
      </c>
    </row>
    <row r="261" s="14" customFormat="1">
      <c r="A261" s="14"/>
      <c r="B261" s="262"/>
      <c r="C261" s="263"/>
      <c r="D261" s="233" t="s">
        <v>364</v>
      </c>
      <c r="E261" s="264" t="s">
        <v>1</v>
      </c>
      <c r="F261" s="265" t="s">
        <v>4856</v>
      </c>
      <c r="G261" s="263"/>
      <c r="H261" s="266">
        <v>24.710000000000001</v>
      </c>
      <c r="I261" s="267"/>
      <c r="J261" s="263"/>
      <c r="K261" s="263"/>
      <c r="L261" s="268"/>
      <c r="M261" s="269"/>
      <c r="N261" s="270"/>
      <c r="O261" s="270"/>
      <c r="P261" s="270"/>
      <c r="Q261" s="270"/>
      <c r="R261" s="270"/>
      <c r="S261" s="270"/>
      <c r="T261" s="271"/>
      <c r="U261" s="14"/>
      <c r="V261" s="14"/>
      <c r="W261" s="14"/>
      <c r="X261" s="14"/>
      <c r="Y261" s="14"/>
      <c r="Z261" s="14"/>
      <c r="AA261" s="14"/>
      <c r="AB261" s="14"/>
      <c r="AC261" s="14"/>
      <c r="AD261" s="14"/>
      <c r="AE261" s="14"/>
      <c r="AT261" s="272" t="s">
        <v>364</v>
      </c>
      <c r="AU261" s="272" t="s">
        <v>90</v>
      </c>
      <c r="AV261" s="14" t="s">
        <v>90</v>
      </c>
      <c r="AW261" s="14" t="s">
        <v>36</v>
      </c>
      <c r="AX261" s="14" t="s">
        <v>81</v>
      </c>
      <c r="AY261" s="272" t="s">
        <v>215</v>
      </c>
    </row>
    <row r="262" s="15" customFormat="1">
      <c r="A262" s="15"/>
      <c r="B262" s="273"/>
      <c r="C262" s="274"/>
      <c r="D262" s="233" t="s">
        <v>364</v>
      </c>
      <c r="E262" s="275" t="s">
        <v>1</v>
      </c>
      <c r="F262" s="276" t="s">
        <v>368</v>
      </c>
      <c r="G262" s="274"/>
      <c r="H262" s="277">
        <v>59.701999999999998</v>
      </c>
      <c r="I262" s="278"/>
      <c r="J262" s="274"/>
      <c r="K262" s="274"/>
      <c r="L262" s="279"/>
      <c r="M262" s="280"/>
      <c r="N262" s="281"/>
      <c r="O262" s="281"/>
      <c r="P262" s="281"/>
      <c r="Q262" s="281"/>
      <c r="R262" s="281"/>
      <c r="S262" s="281"/>
      <c r="T262" s="282"/>
      <c r="U262" s="15"/>
      <c r="V262" s="15"/>
      <c r="W262" s="15"/>
      <c r="X262" s="15"/>
      <c r="Y262" s="15"/>
      <c r="Z262" s="15"/>
      <c r="AA262" s="15"/>
      <c r="AB262" s="15"/>
      <c r="AC262" s="15"/>
      <c r="AD262" s="15"/>
      <c r="AE262" s="15"/>
      <c r="AT262" s="283" t="s">
        <v>364</v>
      </c>
      <c r="AU262" s="283" t="s">
        <v>90</v>
      </c>
      <c r="AV262" s="15" t="s">
        <v>214</v>
      </c>
      <c r="AW262" s="15" t="s">
        <v>36</v>
      </c>
      <c r="AX262" s="15" t="s">
        <v>88</v>
      </c>
      <c r="AY262" s="283" t="s">
        <v>215</v>
      </c>
    </row>
    <row r="263" s="2" customFormat="1" ht="24.15" customHeight="1">
      <c r="A263" s="39"/>
      <c r="B263" s="40"/>
      <c r="C263" s="220" t="s">
        <v>802</v>
      </c>
      <c r="D263" s="220" t="s">
        <v>216</v>
      </c>
      <c r="E263" s="221" t="s">
        <v>4857</v>
      </c>
      <c r="F263" s="222" t="s">
        <v>4858</v>
      </c>
      <c r="G263" s="223" t="s">
        <v>523</v>
      </c>
      <c r="H263" s="224">
        <v>59.701999999999998</v>
      </c>
      <c r="I263" s="225"/>
      <c r="J263" s="226">
        <f>ROUND(I263*H263,2)</f>
        <v>0</v>
      </c>
      <c r="K263" s="222" t="s">
        <v>359</v>
      </c>
      <c r="L263" s="45"/>
      <c r="M263" s="227" t="s">
        <v>1</v>
      </c>
      <c r="N263" s="228" t="s">
        <v>46</v>
      </c>
      <c r="O263" s="92"/>
      <c r="P263" s="229">
        <f>O263*H263</f>
        <v>0</v>
      </c>
      <c r="Q263" s="229">
        <v>5.0000000000000002E-05</v>
      </c>
      <c r="R263" s="229">
        <f>Q263*H263</f>
        <v>0.0029851000000000001</v>
      </c>
      <c r="S263" s="229">
        <v>0</v>
      </c>
      <c r="T263" s="230">
        <f>S263*H263</f>
        <v>0</v>
      </c>
      <c r="U263" s="39"/>
      <c r="V263" s="39"/>
      <c r="W263" s="39"/>
      <c r="X263" s="39"/>
      <c r="Y263" s="39"/>
      <c r="Z263" s="39"/>
      <c r="AA263" s="39"/>
      <c r="AB263" s="39"/>
      <c r="AC263" s="39"/>
      <c r="AD263" s="39"/>
      <c r="AE263" s="39"/>
      <c r="AR263" s="231" t="s">
        <v>291</v>
      </c>
      <c r="AT263" s="231" t="s">
        <v>216</v>
      </c>
      <c r="AU263" s="231" t="s">
        <v>90</v>
      </c>
      <c r="AY263" s="18" t="s">
        <v>215</v>
      </c>
      <c r="BE263" s="232">
        <f>IF(N263="základní",J263,0)</f>
        <v>0</v>
      </c>
      <c r="BF263" s="232">
        <f>IF(N263="snížená",J263,0)</f>
        <v>0</v>
      </c>
      <c r="BG263" s="232">
        <f>IF(N263="zákl. přenesená",J263,0)</f>
        <v>0</v>
      </c>
      <c r="BH263" s="232">
        <f>IF(N263="sníž. přenesená",J263,0)</f>
        <v>0</v>
      </c>
      <c r="BI263" s="232">
        <f>IF(N263="nulová",J263,0)</f>
        <v>0</v>
      </c>
      <c r="BJ263" s="18" t="s">
        <v>88</v>
      </c>
      <c r="BK263" s="232">
        <f>ROUND(I263*H263,2)</f>
        <v>0</v>
      </c>
      <c r="BL263" s="18" t="s">
        <v>291</v>
      </c>
      <c r="BM263" s="231" t="s">
        <v>4859</v>
      </c>
    </row>
    <row r="264" s="2" customFormat="1">
      <c r="A264" s="39"/>
      <c r="B264" s="40"/>
      <c r="C264" s="41"/>
      <c r="D264" s="233" t="s">
        <v>221</v>
      </c>
      <c r="E264" s="41"/>
      <c r="F264" s="234" t="s">
        <v>4860</v>
      </c>
      <c r="G264" s="41"/>
      <c r="H264" s="41"/>
      <c r="I264" s="235"/>
      <c r="J264" s="41"/>
      <c r="K264" s="41"/>
      <c r="L264" s="45"/>
      <c r="M264" s="236"/>
      <c r="N264" s="237"/>
      <c r="O264" s="92"/>
      <c r="P264" s="92"/>
      <c r="Q264" s="92"/>
      <c r="R264" s="92"/>
      <c r="S264" s="92"/>
      <c r="T264" s="93"/>
      <c r="U264" s="39"/>
      <c r="V264" s="39"/>
      <c r="W264" s="39"/>
      <c r="X264" s="39"/>
      <c r="Y264" s="39"/>
      <c r="Z264" s="39"/>
      <c r="AA264" s="39"/>
      <c r="AB264" s="39"/>
      <c r="AC264" s="39"/>
      <c r="AD264" s="39"/>
      <c r="AE264" s="39"/>
      <c r="AT264" s="18" t="s">
        <v>221</v>
      </c>
      <c r="AU264" s="18" t="s">
        <v>90</v>
      </c>
    </row>
    <row r="265" s="2" customFormat="1">
      <c r="A265" s="39"/>
      <c r="B265" s="40"/>
      <c r="C265" s="41"/>
      <c r="D265" s="250" t="s">
        <v>362</v>
      </c>
      <c r="E265" s="41"/>
      <c r="F265" s="251" t="s">
        <v>4861</v>
      </c>
      <c r="G265" s="41"/>
      <c r="H265" s="41"/>
      <c r="I265" s="235"/>
      <c r="J265" s="41"/>
      <c r="K265" s="41"/>
      <c r="L265" s="45"/>
      <c r="M265" s="236"/>
      <c r="N265" s="237"/>
      <c r="O265" s="92"/>
      <c r="P265" s="92"/>
      <c r="Q265" s="92"/>
      <c r="R265" s="92"/>
      <c r="S265" s="92"/>
      <c r="T265" s="93"/>
      <c r="U265" s="39"/>
      <c r="V265" s="39"/>
      <c r="W265" s="39"/>
      <c r="X265" s="39"/>
      <c r="Y265" s="39"/>
      <c r="Z265" s="39"/>
      <c r="AA265" s="39"/>
      <c r="AB265" s="39"/>
      <c r="AC265" s="39"/>
      <c r="AD265" s="39"/>
      <c r="AE265" s="39"/>
      <c r="AT265" s="18" t="s">
        <v>362</v>
      </c>
      <c r="AU265" s="18" t="s">
        <v>90</v>
      </c>
    </row>
    <row r="266" s="2" customFormat="1" ht="16.5" customHeight="1">
      <c r="A266" s="39"/>
      <c r="B266" s="40"/>
      <c r="C266" s="295" t="s">
        <v>808</v>
      </c>
      <c r="D266" s="295" t="s">
        <v>539</v>
      </c>
      <c r="E266" s="296" t="s">
        <v>4862</v>
      </c>
      <c r="F266" s="297" t="s">
        <v>4863</v>
      </c>
      <c r="G266" s="298" t="s">
        <v>1155</v>
      </c>
      <c r="H266" s="299">
        <v>238.80799999999999</v>
      </c>
      <c r="I266" s="300"/>
      <c r="J266" s="301">
        <f>ROUND(I266*H266,2)</f>
        <v>0</v>
      </c>
      <c r="K266" s="297" t="s">
        <v>359</v>
      </c>
      <c r="L266" s="302"/>
      <c r="M266" s="303" t="s">
        <v>1</v>
      </c>
      <c r="N266" s="304" t="s">
        <v>46</v>
      </c>
      <c r="O266" s="92"/>
      <c r="P266" s="229">
        <f>O266*H266</f>
        <v>0</v>
      </c>
      <c r="Q266" s="229">
        <v>0.001</v>
      </c>
      <c r="R266" s="229">
        <f>Q266*H266</f>
        <v>0.23880799999999999</v>
      </c>
      <c r="S266" s="229">
        <v>0</v>
      </c>
      <c r="T266" s="230">
        <f>S266*H266</f>
        <v>0</v>
      </c>
      <c r="U266" s="39"/>
      <c r="V266" s="39"/>
      <c r="W266" s="39"/>
      <c r="X266" s="39"/>
      <c r="Y266" s="39"/>
      <c r="Z266" s="39"/>
      <c r="AA266" s="39"/>
      <c r="AB266" s="39"/>
      <c r="AC266" s="39"/>
      <c r="AD266" s="39"/>
      <c r="AE266" s="39"/>
      <c r="AR266" s="231" t="s">
        <v>676</v>
      </c>
      <c r="AT266" s="231" t="s">
        <v>539</v>
      </c>
      <c r="AU266" s="231" t="s">
        <v>90</v>
      </c>
      <c r="AY266" s="18" t="s">
        <v>215</v>
      </c>
      <c r="BE266" s="232">
        <f>IF(N266="základní",J266,0)</f>
        <v>0</v>
      </c>
      <c r="BF266" s="232">
        <f>IF(N266="snížená",J266,0)</f>
        <v>0</v>
      </c>
      <c r="BG266" s="232">
        <f>IF(N266="zákl. přenesená",J266,0)</f>
        <v>0</v>
      </c>
      <c r="BH266" s="232">
        <f>IF(N266="sníž. přenesená",J266,0)</f>
        <v>0</v>
      </c>
      <c r="BI266" s="232">
        <f>IF(N266="nulová",J266,0)</f>
        <v>0</v>
      </c>
      <c r="BJ266" s="18" t="s">
        <v>88</v>
      </c>
      <c r="BK266" s="232">
        <f>ROUND(I266*H266,2)</f>
        <v>0</v>
      </c>
      <c r="BL266" s="18" t="s">
        <v>291</v>
      </c>
      <c r="BM266" s="231" t="s">
        <v>4864</v>
      </c>
    </row>
    <row r="267" s="2" customFormat="1">
      <c r="A267" s="39"/>
      <c r="B267" s="40"/>
      <c r="C267" s="41"/>
      <c r="D267" s="233" t="s">
        <v>221</v>
      </c>
      <c r="E267" s="41"/>
      <c r="F267" s="234" t="s">
        <v>4863</v>
      </c>
      <c r="G267" s="41"/>
      <c r="H267" s="41"/>
      <c r="I267" s="235"/>
      <c r="J267" s="41"/>
      <c r="K267" s="41"/>
      <c r="L267" s="45"/>
      <c r="M267" s="236"/>
      <c r="N267" s="237"/>
      <c r="O267" s="92"/>
      <c r="P267" s="92"/>
      <c r="Q267" s="92"/>
      <c r="R267" s="92"/>
      <c r="S267" s="92"/>
      <c r="T267" s="93"/>
      <c r="U267" s="39"/>
      <c r="V267" s="39"/>
      <c r="W267" s="39"/>
      <c r="X267" s="39"/>
      <c r="Y267" s="39"/>
      <c r="Z267" s="39"/>
      <c r="AA267" s="39"/>
      <c r="AB267" s="39"/>
      <c r="AC267" s="39"/>
      <c r="AD267" s="39"/>
      <c r="AE267" s="39"/>
      <c r="AT267" s="18" t="s">
        <v>221</v>
      </c>
      <c r="AU267" s="18" t="s">
        <v>90</v>
      </c>
    </row>
    <row r="268" s="14" customFormat="1">
      <c r="A268" s="14"/>
      <c r="B268" s="262"/>
      <c r="C268" s="263"/>
      <c r="D268" s="233" t="s">
        <v>364</v>
      </c>
      <c r="E268" s="264" t="s">
        <v>1</v>
      </c>
      <c r="F268" s="265" t="s">
        <v>4855</v>
      </c>
      <c r="G268" s="263"/>
      <c r="H268" s="266">
        <v>34.991999999999997</v>
      </c>
      <c r="I268" s="267"/>
      <c r="J268" s="263"/>
      <c r="K268" s="263"/>
      <c r="L268" s="268"/>
      <c r="M268" s="269"/>
      <c r="N268" s="270"/>
      <c r="O268" s="270"/>
      <c r="P268" s="270"/>
      <c r="Q268" s="270"/>
      <c r="R268" s="270"/>
      <c r="S268" s="270"/>
      <c r="T268" s="271"/>
      <c r="U268" s="14"/>
      <c r="V268" s="14"/>
      <c r="W268" s="14"/>
      <c r="X268" s="14"/>
      <c r="Y268" s="14"/>
      <c r="Z268" s="14"/>
      <c r="AA268" s="14"/>
      <c r="AB268" s="14"/>
      <c r="AC268" s="14"/>
      <c r="AD268" s="14"/>
      <c r="AE268" s="14"/>
      <c r="AT268" s="272" t="s">
        <v>364</v>
      </c>
      <c r="AU268" s="272" t="s">
        <v>90</v>
      </c>
      <c r="AV268" s="14" t="s">
        <v>90</v>
      </c>
      <c r="AW268" s="14" t="s">
        <v>36</v>
      </c>
      <c r="AX268" s="14" t="s">
        <v>81</v>
      </c>
      <c r="AY268" s="272" t="s">
        <v>215</v>
      </c>
    </row>
    <row r="269" s="14" customFormat="1">
      <c r="A269" s="14"/>
      <c r="B269" s="262"/>
      <c r="C269" s="263"/>
      <c r="D269" s="233" t="s">
        <v>364</v>
      </c>
      <c r="E269" s="264" t="s">
        <v>1</v>
      </c>
      <c r="F269" s="265" t="s">
        <v>4856</v>
      </c>
      <c r="G269" s="263"/>
      <c r="H269" s="266">
        <v>24.710000000000001</v>
      </c>
      <c r="I269" s="267"/>
      <c r="J269" s="263"/>
      <c r="K269" s="263"/>
      <c r="L269" s="268"/>
      <c r="M269" s="269"/>
      <c r="N269" s="270"/>
      <c r="O269" s="270"/>
      <c r="P269" s="270"/>
      <c r="Q269" s="270"/>
      <c r="R269" s="270"/>
      <c r="S269" s="270"/>
      <c r="T269" s="271"/>
      <c r="U269" s="14"/>
      <c r="V269" s="14"/>
      <c r="W269" s="14"/>
      <c r="X269" s="14"/>
      <c r="Y269" s="14"/>
      <c r="Z269" s="14"/>
      <c r="AA269" s="14"/>
      <c r="AB269" s="14"/>
      <c r="AC269" s="14"/>
      <c r="AD269" s="14"/>
      <c r="AE269" s="14"/>
      <c r="AT269" s="272" t="s">
        <v>364</v>
      </c>
      <c r="AU269" s="272" t="s">
        <v>90</v>
      </c>
      <c r="AV269" s="14" t="s">
        <v>90</v>
      </c>
      <c r="AW269" s="14" t="s">
        <v>36</v>
      </c>
      <c r="AX269" s="14" t="s">
        <v>81</v>
      </c>
      <c r="AY269" s="272" t="s">
        <v>215</v>
      </c>
    </row>
    <row r="270" s="15" customFormat="1">
      <c r="A270" s="15"/>
      <c r="B270" s="273"/>
      <c r="C270" s="274"/>
      <c r="D270" s="233" t="s">
        <v>364</v>
      </c>
      <c r="E270" s="275" t="s">
        <v>1</v>
      </c>
      <c r="F270" s="276" t="s">
        <v>368</v>
      </c>
      <c r="G270" s="274"/>
      <c r="H270" s="277">
        <v>59.701999999999998</v>
      </c>
      <c r="I270" s="278"/>
      <c r="J270" s="274"/>
      <c r="K270" s="274"/>
      <c r="L270" s="279"/>
      <c r="M270" s="280"/>
      <c r="N270" s="281"/>
      <c r="O270" s="281"/>
      <c r="P270" s="281"/>
      <c r="Q270" s="281"/>
      <c r="R270" s="281"/>
      <c r="S270" s="281"/>
      <c r="T270" s="282"/>
      <c r="U270" s="15"/>
      <c r="V270" s="15"/>
      <c r="W270" s="15"/>
      <c r="X270" s="15"/>
      <c r="Y270" s="15"/>
      <c r="Z270" s="15"/>
      <c r="AA270" s="15"/>
      <c r="AB270" s="15"/>
      <c r="AC270" s="15"/>
      <c r="AD270" s="15"/>
      <c r="AE270" s="15"/>
      <c r="AT270" s="283" t="s">
        <v>364</v>
      </c>
      <c r="AU270" s="283" t="s">
        <v>90</v>
      </c>
      <c r="AV270" s="15" t="s">
        <v>214</v>
      </c>
      <c r="AW270" s="15" t="s">
        <v>36</v>
      </c>
      <c r="AX270" s="15" t="s">
        <v>88</v>
      </c>
      <c r="AY270" s="283" t="s">
        <v>215</v>
      </c>
    </row>
    <row r="271" s="14" customFormat="1">
      <c r="A271" s="14"/>
      <c r="B271" s="262"/>
      <c r="C271" s="263"/>
      <c r="D271" s="233" t="s">
        <v>364</v>
      </c>
      <c r="E271" s="263"/>
      <c r="F271" s="265" t="s">
        <v>4865</v>
      </c>
      <c r="G271" s="263"/>
      <c r="H271" s="266">
        <v>238.80799999999999</v>
      </c>
      <c r="I271" s="267"/>
      <c r="J271" s="263"/>
      <c r="K271" s="263"/>
      <c r="L271" s="268"/>
      <c r="M271" s="269"/>
      <c r="N271" s="270"/>
      <c r="O271" s="270"/>
      <c r="P271" s="270"/>
      <c r="Q271" s="270"/>
      <c r="R271" s="270"/>
      <c r="S271" s="270"/>
      <c r="T271" s="271"/>
      <c r="U271" s="14"/>
      <c r="V271" s="14"/>
      <c r="W271" s="14"/>
      <c r="X271" s="14"/>
      <c r="Y271" s="14"/>
      <c r="Z271" s="14"/>
      <c r="AA271" s="14"/>
      <c r="AB271" s="14"/>
      <c r="AC271" s="14"/>
      <c r="AD271" s="14"/>
      <c r="AE271" s="14"/>
      <c r="AT271" s="272" t="s">
        <v>364</v>
      </c>
      <c r="AU271" s="272" t="s">
        <v>90</v>
      </c>
      <c r="AV271" s="14" t="s">
        <v>90</v>
      </c>
      <c r="AW271" s="14" t="s">
        <v>4</v>
      </c>
      <c r="AX271" s="14" t="s">
        <v>88</v>
      </c>
      <c r="AY271" s="272" t="s">
        <v>215</v>
      </c>
    </row>
    <row r="272" s="2" customFormat="1" ht="24.15" customHeight="1">
      <c r="A272" s="39"/>
      <c r="B272" s="40"/>
      <c r="C272" s="220" t="s">
        <v>816</v>
      </c>
      <c r="D272" s="220" t="s">
        <v>216</v>
      </c>
      <c r="E272" s="221" t="s">
        <v>4866</v>
      </c>
      <c r="F272" s="222" t="s">
        <v>4867</v>
      </c>
      <c r="G272" s="223" t="s">
        <v>716</v>
      </c>
      <c r="H272" s="224">
        <v>2</v>
      </c>
      <c r="I272" s="225"/>
      <c r="J272" s="226">
        <f>ROUND(I272*H272,2)</f>
        <v>0</v>
      </c>
      <c r="K272" s="222" t="s">
        <v>359</v>
      </c>
      <c r="L272" s="45"/>
      <c r="M272" s="227" t="s">
        <v>1</v>
      </c>
      <c r="N272" s="228" t="s">
        <v>46</v>
      </c>
      <c r="O272" s="92"/>
      <c r="P272" s="229">
        <f>O272*H272</f>
        <v>0</v>
      </c>
      <c r="Q272" s="229">
        <v>0.0024399999999999999</v>
      </c>
      <c r="R272" s="229">
        <f>Q272*H272</f>
        <v>0.0048799999999999998</v>
      </c>
      <c r="S272" s="229">
        <v>0</v>
      </c>
      <c r="T272" s="230">
        <f>S272*H272</f>
        <v>0</v>
      </c>
      <c r="U272" s="39"/>
      <c r="V272" s="39"/>
      <c r="W272" s="39"/>
      <c r="X272" s="39"/>
      <c r="Y272" s="39"/>
      <c r="Z272" s="39"/>
      <c r="AA272" s="39"/>
      <c r="AB272" s="39"/>
      <c r="AC272" s="39"/>
      <c r="AD272" s="39"/>
      <c r="AE272" s="39"/>
      <c r="AR272" s="231" t="s">
        <v>291</v>
      </c>
      <c r="AT272" s="231" t="s">
        <v>216</v>
      </c>
      <c r="AU272" s="231" t="s">
        <v>90</v>
      </c>
      <c r="AY272" s="18" t="s">
        <v>215</v>
      </c>
      <c r="BE272" s="232">
        <f>IF(N272="základní",J272,0)</f>
        <v>0</v>
      </c>
      <c r="BF272" s="232">
        <f>IF(N272="snížená",J272,0)</f>
        <v>0</v>
      </c>
      <c r="BG272" s="232">
        <f>IF(N272="zákl. přenesená",J272,0)</f>
        <v>0</v>
      </c>
      <c r="BH272" s="232">
        <f>IF(N272="sníž. přenesená",J272,0)</f>
        <v>0</v>
      </c>
      <c r="BI272" s="232">
        <f>IF(N272="nulová",J272,0)</f>
        <v>0</v>
      </c>
      <c r="BJ272" s="18" t="s">
        <v>88</v>
      </c>
      <c r="BK272" s="232">
        <f>ROUND(I272*H272,2)</f>
        <v>0</v>
      </c>
      <c r="BL272" s="18" t="s">
        <v>291</v>
      </c>
      <c r="BM272" s="231" t="s">
        <v>4868</v>
      </c>
    </row>
    <row r="273" s="2" customFormat="1">
      <c r="A273" s="39"/>
      <c r="B273" s="40"/>
      <c r="C273" s="41"/>
      <c r="D273" s="233" t="s">
        <v>221</v>
      </c>
      <c r="E273" s="41"/>
      <c r="F273" s="234" t="s">
        <v>4869</v>
      </c>
      <c r="G273" s="41"/>
      <c r="H273" s="41"/>
      <c r="I273" s="235"/>
      <c r="J273" s="41"/>
      <c r="K273" s="41"/>
      <c r="L273" s="45"/>
      <c r="M273" s="236"/>
      <c r="N273" s="237"/>
      <c r="O273" s="92"/>
      <c r="P273" s="92"/>
      <c r="Q273" s="92"/>
      <c r="R273" s="92"/>
      <c r="S273" s="92"/>
      <c r="T273" s="93"/>
      <c r="U273" s="39"/>
      <c r="V273" s="39"/>
      <c r="W273" s="39"/>
      <c r="X273" s="39"/>
      <c r="Y273" s="39"/>
      <c r="Z273" s="39"/>
      <c r="AA273" s="39"/>
      <c r="AB273" s="39"/>
      <c r="AC273" s="39"/>
      <c r="AD273" s="39"/>
      <c r="AE273" s="39"/>
      <c r="AT273" s="18" t="s">
        <v>221</v>
      </c>
      <c r="AU273" s="18" t="s">
        <v>90</v>
      </c>
    </row>
    <row r="274" s="2" customFormat="1">
      <c r="A274" s="39"/>
      <c r="B274" s="40"/>
      <c r="C274" s="41"/>
      <c r="D274" s="250" t="s">
        <v>362</v>
      </c>
      <c r="E274" s="41"/>
      <c r="F274" s="251" t="s">
        <v>4870</v>
      </c>
      <c r="G274" s="41"/>
      <c r="H274" s="41"/>
      <c r="I274" s="235"/>
      <c r="J274" s="41"/>
      <c r="K274" s="41"/>
      <c r="L274" s="45"/>
      <c r="M274" s="236"/>
      <c r="N274" s="237"/>
      <c r="O274" s="92"/>
      <c r="P274" s="92"/>
      <c r="Q274" s="92"/>
      <c r="R274" s="92"/>
      <c r="S274" s="92"/>
      <c r="T274" s="93"/>
      <c r="U274" s="39"/>
      <c r="V274" s="39"/>
      <c r="W274" s="39"/>
      <c r="X274" s="39"/>
      <c r="Y274" s="39"/>
      <c r="Z274" s="39"/>
      <c r="AA274" s="39"/>
      <c r="AB274" s="39"/>
      <c r="AC274" s="39"/>
      <c r="AD274" s="39"/>
      <c r="AE274" s="39"/>
      <c r="AT274" s="18" t="s">
        <v>362</v>
      </c>
      <c r="AU274" s="18" t="s">
        <v>90</v>
      </c>
    </row>
    <row r="275" s="2" customFormat="1" ht="24.15" customHeight="1">
      <c r="A275" s="39"/>
      <c r="B275" s="40"/>
      <c r="C275" s="220" t="s">
        <v>876</v>
      </c>
      <c r="D275" s="220" t="s">
        <v>216</v>
      </c>
      <c r="E275" s="221" t="s">
        <v>4871</v>
      </c>
      <c r="F275" s="222" t="s">
        <v>4872</v>
      </c>
      <c r="G275" s="223" t="s">
        <v>583</v>
      </c>
      <c r="H275" s="224">
        <v>2.7000000000000002</v>
      </c>
      <c r="I275" s="225"/>
      <c r="J275" s="226">
        <f>ROUND(I275*H275,2)</f>
        <v>0</v>
      </c>
      <c r="K275" s="222" t="s">
        <v>4873</v>
      </c>
      <c r="L275" s="45"/>
      <c r="M275" s="227" t="s">
        <v>1</v>
      </c>
      <c r="N275" s="228" t="s">
        <v>46</v>
      </c>
      <c r="O275" s="92"/>
      <c r="P275" s="229">
        <f>O275*H275</f>
        <v>0</v>
      </c>
      <c r="Q275" s="229">
        <v>0</v>
      </c>
      <c r="R275" s="229">
        <f>Q275*H275</f>
        <v>0</v>
      </c>
      <c r="S275" s="229">
        <v>0</v>
      </c>
      <c r="T275" s="230">
        <f>S275*H275</f>
        <v>0</v>
      </c>
      <c r="U275" s="39"/>
      <c r="V275" s="39"/>
      <c r="W275" s="39"/>
      <c r="X275" s="39"/>
      <c r="Y275" s="39"/>
      <c r="Z275" s="39"/>
      <c r="AA275" s="39"/>
      <c r="AB275" s="39"/>
      <c r="AC275" s="39"/>
      <c r="AD275" s="39"/>
      <c r="AE275" s="39"/>
      <c r="AR275" s="231" t="s">
        <v>291</v>
      </c>
      <c r="AT275" s="231" t="s">
        <v>216</v>
      </c>
      <c r="AU275" s="231" t="s">
        <v>90</v>
      </c>
      <c r="AY275" s="18" t="s">
        <v>215</v>
      </c>
      <c r="BE275" s="232">
        <f>IF(N275="základní",J275,0)</f>
        <v>0</v>
      </c>
      <c r="BF275" s="232">
        <f>IF(N275="snížená",J275,0)</f>
        <v>0</v>
      </c>
      <c r="BG275" s="232">
        <f>IF(N275="zákl. přenesená",J275,0)</f>
        <v>0</v>
      </c>
      <c r="BH275" s="232">
        <f>IF(N275="sníž. přenesená",J275,0)</f>
        <v>0</v>
      </c>
      <c r="BI275" s="232">
        <f>IF(N275="nulová",J275,0)</f>
        <v>0</v>
      </c>
      <c r="BJ275" s="18" t="s">
        <v>88</v>
      </c>
      <c r="BK275" s="232">
        <f>ROUND(I275*H275,2)</f>
        <v>0</v>
      </c>
      <c r="BL275" s="18" t="s">
        <v>291</v>
      </c>
      <c r="BM275" s="231" t="s">
        <v>4874</v>
      </c>
    </row>
    <row r="276" s="2" customFormat="1">
      <c r="A276" s="39"/>
      <c r="B276" s="40"/>
      <c r="C276" s="41"/>
      <c r="D276" s="233" t="s">
        <v>221</v>
      </c>
      <c r="E276" s="41"/>
      <c r="F276" s="234" t="s">
        <v>4875</v>
      </c>
      <c r="G276" s="41"/>
      <c r="H276" s="41"/>
      <c r="I276" s="235"/>
      <c r="J276" s="41"/>
      <c r="K276" s="41"/>
      <c r="L276" s="45"/>
      <c r="M276" s="236"/>
      <c r="N276" s="237"/>
      <c r="O276" s="92"/>
      <c r="P276" s="92"/>
      <c r="Q276" s="92"/>
      <c r="R276" s="92"/>
      <c r="S276" s="92"/>
      <c r="T276" s="93"/>
      <c r="U276" s="39"/>
      <c r="V276" s="39"/>
      <c r="W276" s="39"/>
      <c r="X276" s="39"/>
      <c r="Y276" s="39"/>
      <c r="Z276" s="39"/>
      <c r="AA276" s="39"/>
      <c r="AB276" s="39"/>
      <c r="AC276" s="39"/>
      <c r="AD276" s="39"/>
      <c r="AE276" s="39"/>
      <c r="AT276" s="18" t="s">
        <v>221</v>
      </c>
      <c r="AU276" s="18" t="s">
        <v>90</v>
      </c>
    </row>
    <row r="277" s="2" customFormat="1">
      <c r="A277" s="39"/>
      <c r="B277" s="40"/>
      <c r="C277" s="41"/>
      <c r="D277" s="250" t="s">
        <v>362</v>
      </c>
      <c r="E277" s="41"/>
      <c r="F277" s="251" t="s">
        <v>4876</v>
      </c>
      <c r="G277" s="41"/>
      <c r="H277" s="41"/>
      <c r="I277" s="235"/>
      <c r="J277" s="41"/>
      <c r="K277" s="41"/>
      <c r="L277" s="45"/>
      <c r="M277" s="236"/>
      <c r="N277" s="237"/>
      <c r="O277" s="92"/>
      <c r="P277" s="92"/>
      <c r="Q277" s="92"/>
      <c r="R277" s="92"/>
      <c r="S277" s="92"/>
      <c r="T277" s="93"/>
      <c r="U277" s="39"/>
      <c r="V277" s="39"/>
      <c r="W277" s="39"/>
      <c r="X277" s="39"/>
      <c r="Y277" s="39"/>
      <c r="Z277" s="39"/>
      <c r="AA277" s="39"/>
      <c r="AB277" s="39"/>
      <c r="AC277" s="39"/>
      <c r="AD277" s="39"/>
      <c r="AE277" s="39"/>
      <c r="AT277" s="18" t="s">
        <v>362</v>
      </c>
      <c r="AU277" s="18" t="s">
        <v>90</v>
      </c>
    </row>
    <row r="278" s="11" customFormat="1" ht="22.8" customHeight="1">
      <c r="A278" s="11"/>
      <c r="B278" s="206"/>
      <c r="C278" s="207"/>
      <c r="D278" s="208" t="s">
        <v>80</v>
      </c>
      <c r="E278" s="248" t="s">
        <v>4877</v>
      </c>
      <c r="F278" s="248" t="s">
        <v>4878</v>
      </c>
      <c r="G278" s="207"/>
      <c r="H278" s="207"/>
      <c r="I278" s="210"/>
      <c r="J278" s="249">
        <f>BK278</f>
        <v>0</v>
      </c>
      <c r="K278" s="207"/>
      <c r="L278" s="212"/>
      <c r="M278" s="213"/>
      <c r="N278" s="214"/>
      <c r="O278" s="214"/>
      <c r="P278" s="215">
        <f>SUM(P279:P332)</f>
        <v>0</v>
      </c>
      <c r="Q278" s="214"/>
      <c r="R278" s="215">
        <f>SUM(R279:R332)</f>
        <v>0.36029696000000005</v>
      </c>
      <c r="S278" s="214"/>
      <c r="T278" s="216">
        <f>SUM(T279:T332)</f>
        <v>0</v>
      </c>
      <c r="U278" s="11"/>
      <c r="V278" s="11"/>
      <c r="W278" s="11"/>
      <c r="X278" s="11"/>
      <c r="Y278" s="11"/>
      <c r="Z278" s="11"/>
      <c r="AA278" s="11"/>
      <c r="AB278" s="11"/>
      <c r="AC278" s="11"/>
      <c r="AD278" s="11"/>
      <c r="AE278" s="11"/>
      <c r="AR278" s="217" t="s">
        <v>90</v>
      </c>
      <c r="AT278" s="218" t="s">
        <v>80</v>
      </c>
      <c r="AU278" s="218" t="s">
        <v>88</v>
      </c>
      <c r="AY278" s="217" t="s">
        <v>215</v>
      </c>
      <c r="BK278" s="219">
        <f>SUM(BK279:BK332)</f>
        <v>0</v>
      </c>
    </row>
    <row r="279" s="2" customFormat="1" ht="24.15" customHeight="1">
      <c r="A279" s="39"/>
      <c r="B279" s="40"/>
      <c r="C279" s="220" t="s">
        <v>901</v>
      </c>
      <c r="D279" s="220" t="s">
        <v>216</v>
      </c>
      <c r="E279" s="221" t="s">
        <v>4879</v>
      </c>
      <c r="F279" s="222" t="s">
        <v>4880</v>
      </c>
      <c r="G279" s="223" t="s">
        <v>716</v>
      </c>
      <c r="H279" s="224">
        <v>2</v>
      </c>
      <c r="I279" s="225"/>
      <c r="J279" s="226">
        <f>ROUND(I279*H279,2)</f>
        <v>0</v>
      </c>
      <c r="K279" s="222" t="s">
        <v>359</v>
      </c>
      <c r="L279" s="45"/>
      <c r="M279" s="227" t="s">
        <v>1</v>
      </c>
      <c r="N279" s="228" t="s">
        <v>46</v>
      </c>
      <c r="O279" s="92"/>
      <c r="P279" s="229">
        <f>O279*H279</f>
        <v>0</v>
      </c>
      <c r="Q279" s="229">
        <v>0</v>
      </c>
      <c r="R279" s="229">
        <f>Q279*H279</f>
        <v>0</v>
      </c>
      <c r="S279" s="229">
        <v>0</v>
      </c>
      <c r="T279" s="230">
        <f>S279*H279</f>
        <v>0</v>
      </c>
      <c r="U279" s="39"/>
      <c r="V279" s="39"/>
      <c r="W279" s="39"/>
      <c r="X279" s="39"/>
      <c r="Y279" s="39"/>
      <c r="Z279" s="39"/>
      <c r="AA279" s="39"/>
      <c r="AB279" s="39"/>
      <c r="AC279" s="39"/>
      <c r="AD279" s="39"/>
      <c r="AE279" s="39"/>
      <c r="AR279" s="231" t="s">
        <v>291</v>
      </c>
      <c r="AT279" s="231" t="s">
        <v>216</v>
      </c>
      <c r="AU279" s="231" t="s">
        <v>90</v>
      </c>
      <c r="AY279" s="18" t="s">
        <v>215</v>
      </c>
      <c r="BE279" s="232">
        <f>IF(N279="základní",J279,0)</f>
        <v>0</v>
      </c>
      <c r="BF279" s="232">
        <f>IF(N279="snížená",J279,0)</f>
        <v>0</v>
      </c>
      <c r="BG279" s="232">
        <f>IF(N279="zákl. přenesená",J279,0)</f>
        <v>0</v>
      </c>
      <c r="BH279" s="232">
        <f>IF(N279="sníž. přenesená",J279,0)</f>
        <v>0</v>
      </c>
      <c r="BI279" s="232">
        <f>IF(N279="nulová",J279,0)</f>
        <v>0</v>
      </c>
      <c r="BJ279" s="18" t="s">
        <v>88</v>
      </c>
      <c r="BK279" s="232">
        <f>ROUND(I279*H279,2)</f>
        <v>0</v>
      </c>
      <c r="BL279" s="18" t="s">
        <v>291</v>
      </c>
      <c r="BM279" s="231" t="s">
        <v>4881</v>
      </c>
    </row>
    <row r="280" s="2" customFormat="1">
      <c r="A280" s="39"/>
      <c r="B280" s="40"/>
      <c r="C280" s="41"/>
      <c r="D280" s="233" t="s">
        <v>221</v>
      </c>
      <c r="E280" s="41"/>
      <c r="F280" s="234" t="s">
        <v>4882</v>
      </c>
      <c r="G280" s="41"/>
      <c r="H280" s="41"/>
      <c r="I280" s="235"/>
      <c r="J280" s="41"/>
      <c r="K280" s="41"/>
      <c r="L280" s="45"/>
      <c r="M280" s="236"/>
      <c r="N280" s="237"/>
      <c r="O280" s="92"/>
      <c r="P280" s="92"/>
      <c r="Q280" s="92"/>
      <c r="R280" s="92"/>
      <c r="S280" s="92"/>
      <c r="T280" s="93"/>
      <c r="U280" s="39"/>
      <c r="V280" s="39"/>
      <c r="W280" s="39"/>
      <c r="X280" s="39"/>
      <c r="Y280" s="39"/>
      <c r="Z280" s="39"/>
      <c r="AA280" s="39"/>
      <c r="AB280" s="39"/>
      <c r="AC280" s="39"/>
      <c r="AD280" s="39"/>
      <c r="AE280" s="39"/>
      <c r="AT280" s="18" t="s">
        <v>221</v>
      </c>
      <c r="AU280" s="18" t="s">
        <v>90</v>
      </c>
    </row>
    <row r="281" s="2" customFormat="1">
      <c r="A281" s="39"/>
      <c r="B281" s="40"/>
      <c r="C281" s="41"/>
      <c r="D281" s="250" t="s">
        <v>362</v>
      </c>
      <c r="E281" s="41"/>
      <c r="F281" s="251" t="s">
        <v>4883</v>
      </c>
      <c r="G281" s="41"/>
      <c r="H281" s="41"/>
      <c r="I281" s="235"/>
      <c r="J281" s="41"/>
      <c r="K281" s="41"/>
      <c r="L281" s="45"/>
      <c r="M281" s="236"/>
      <c r="N281" s="237"/>
      <c r="O281" s="92"/>
      <c r="P281" s="92"/>
      <c r="Q281" s="92"/>
      <c r="R281" s="92"/>
      <c r="S281" s="92"/>
      <c r="T281" s="93"/>
      <c r="U281" s="39"/>
      <c r="V281" s="39"/>
      <c r="W281" s="39"/>
      <c r="X281" s="39"/>
      <c r="Y281" s="39"/>
      <c r="Z281" s="39"/>
      <c r="AA281" s="39"/>
      <c r="AB281" s="39"/>
      <c r="AC281" s="39"/>
      <c r="AD281" s="39"/>
      <c r="AE281" s="39"/>
      <c r="AT281" s="18" t="s">
        <v>362</v>
      </c>
      <c r="AU281" s="18" t="s">
        <v>90</v>
      </c>
    </row>
    <row r="282" s="2" customFormat="1" ht="24.15" customHeight="1">
      <c r="A282" s="39"/>
      <c r="B282" s="40"/>
      <c r="C282" s="295" t="s">
        <v>912</v>
      </c>
      <c r="D282" s="295" t="s">
        <v>539</v>
      </c>
      <c r="E282" s="296" t="s">
        <v>4884</v>
      </c>
      <c r="F282" s="297" t="s">
        <v>4885</v>
      </c>
      <c r="G282" s="298" t="s">
        <v>716</v>
      </c>
      <c r="H282" s="299">
        <v>2</v>
      </c>
      <c r="I282" s="300"/>
      <c r="J282" s="301">
        <f>ROUND(I282*H282,2)</f>
        <v>0</v>
      </c>
      <c r="K282" s="297" t="s">
        <v>359</v>
      </c>
      <c r="L282" s="302"/>
      <c r="M282" s="303" t="s">
        <v>1</v>
      </c>
      <c r="N282" s="304" t="s">
        <v>46</v>
      </c>
      <c r="O282" s="92"/>
      <c r="P282" s="229">
        <f>O282*H282</f>
        <v>0</v>
      </c>
      <c r="Q282" s="229">
        <v>0.0027000000000000001</v>
      </c>
      <c r="R282" s="229">
        <f>Q282*H282</f>
        <v>0.0054000000000000003</v>
      </c>
      <c r="S282" s="229">
        <v>0</v>
      </c>
      <c r="T282" s="230">
        <f>S282*H282</f>
        <v>0</v>
      </c>
      <c r="U282" s="39"/>
      <c r="V282" s="39"/>
      <c r="W282" s="39"/>
      <c r="X282" s="39"/>
      <c r="Y282" s="39"/>
      <c r="Z282" s="39"/>
      <c r="AA282" s="39"/>
      <c r="AB282" s="39"/>
      <c r="AC282" s="39"/>
      <c r="AD282" s="39"/>
      <c r="AE282" s="39"/>
      <c r="AR282" s="231" t="s">
        <v>676</v>
      </c>
      <c r="AT282" s="231" t="s">
        <v>539</v>
      </c>
      <c r="AU282" s="231" t="s">
        <v>90</v>
      </c>
      <c r="AY282" s="18" t="s">
        <v>215</v>
      </c>
      <c r="BE282" s="232">
        <f>IF(N282="základní",J282,0)</f>
        <v>0</v>
      </c>
      <c r="BF282" s="232">
        <f>IF(N282="snížená",J282,0)</f>
        <v>0</v>
      </c>
      <c r="BG282" s="232">
        <f>IF(N282="zákl. přenesená",J282,0)</f>
        <v>0</v>
      </c>
      <c r="BH282" s="232">
        <f>IF(N282="sníž. přenesená",J282,0)</f>
        <v>0</v>
      </c>
      <c r="BI282" s="232">
        <f>IF(N282="nulová",J282,0)</f>
        <v>0</v>
      </c>
      <c r="BJ282" s="18" t="s">
        <v>88</v>
      </c>
      <c r="BK282" s="232">
        <f>ROUND(I282*H282,2)</f>
        <v>0</v>
      </c>
      <c r="BL282" s="18" t="s">
        <v>291</v>
      </c>
      <c r="BM282" s="231" t="s">
        <v>4886</v>
      </c>
    </row>
    <row r="283" s="2" customFormat="1">
      <c r="A283" s="39"/>
      <c r="B283" s="40"/>
      <c r="C283" s="41"/>
      <c r="D283" s="233" t="s">
        <v>221</v>
      </c>
      <c r="E283" s="41"/>
      <c r="F283" s="234" t="s">
        <v>4887</v>
      </c>
      <c r="G283" s="41"/>
      <c r="H283" s="41"/>
      <c r="I283" s="235"/>
      <c r="J283" s="41"/>
      <c r="K283" s="41"/>
      <c r="L283" s="45"/>
      <c r="M283" s="236"/>
      <c r="N283" s="237"/>
      <c r="O283" s="92"/>
      <c r="P283" s="92"/>
      <c r="Q283" s="92"/>
      <c r="R283" s="92"/>
      <c r="S283" s="92"/>
      <c r="T283" s="93"/>
      <c r="U283" s="39"/>
      <c r="V283" s="39"/>
      <c r="W283" s="39"/>
      <c r="X283" s="39"/>
      <c r="Y283" s="39"/>
      <c r="Z283" s="39"/>
      <c r="AA283" s="39"/>
      <c r="AB283" s="39"/>
      <c r="AC283" s="39"/>
      <c r="AD283" s="39"/>
      <c r="AE283" s="39"/>
      <c r="AT283" s="18" t="s">
        <v>221</v>
      </c>
      <c r="AU283" s="18" t="s">
        <v>90</v>
      </c>
    </row>
    <row r="284" s="2" customFormat="1" ht="24.15" customHeight="1">
      <c r="A284" s="39"/>
      <c r="B284" s="40"/>
      <c r="C284" s="295" t="s">
        <v>920</v>
      </c>
      <c r="D284" s="295" t="s">
        <v>539</v>
      </c>
      <c r="E284" s="296" t="s">
        <v>4888</v>
      </c>
      <c r="F284" s="297" t="s">
        <v>4889</v>
      </c>
      <c r="G284" s="298" t="s">
        <v>716</v>
      </c>
      <c r="H284" s="299">
        <v>4</v>
      </c>
      <c r="I284" s="300"/>
      <c r="J284" s="301">
        <f>ROUND(I284*H284,2)</f>
        <v>0</v>
      </c>
      <c r="K284" s="297" t="s">
        <v>1</v>
      </c>
      <c r="L284" s="302"/>
      <c r="M284" s="303" t="s">
        <v>1</v>
      </c>
      <c r="N284" s="304" t="s">
        <v>46</v>
      </c>
      <c r="O284" s="92"/>
      <c r="P284" s="229">
        <f>O284*H284</f>
        <v>0</v>
      </c>
      <c r="Q284" s="229">
        <v>0</v>
      </c>
      <c r="R284" s="229">
        <f>Q284*H284</f>
        <v>0</v>
      </c>
      <c r="S284" s="229">
        <v>0</v>
      </c>
      <c r="T284" s="230">
        <f>S284*H284</f>
        <v>0</v>
      </c>
      <c r="U284" s="39"/>
      <c r="V284" s="39"/>
      <c r="W284" s="39"/>
      <c r="X284" s="39"/>
      <c r="Y284" s="39"/>
      <c r="Z284" s="39"/>
      <c r="AA284" s="39"/>
      <c r="AB284" s="39"/>
      <c r="AC284" s="39"/>
      <c r="AD284" s="39"/>
      <c r="AE284" s="39"/>
      <c r="AR284" s="231" t="s">
        <v>676</v>
      </c>
      <c r="AT284" s="231" t="s">
        <v>539</v>
      </c>
      <c r="AU284" s="231" t="s">
        <v>90</v>
      </c>
      <c r="AY284" s="18" t="s">
        <v>215</v>
      </c>
      <c r="BE284" s="232">
        <f>IF(N284="základní",J284,0)</f>
        <v>0</v>
      </c>
      <c r="BF284" s="232">
        <f>IF(N284="snížená",J284,0)</f>
        <v>0</v>
      </c>
      <c r="BG284" s="232">
        <f>IF(N284="zákl. přenesená",J284,0)</f>
        <v>0</v>
      </c>
      <c r="BH284" s="232">
        <f>IF(N284="sníž. přenesená",J284,0)</f>
        <v>0</v>
      </c>
      <c r="BI284" s="232">
        <f>IF(N284="nulová",J284,0)</f>
        <v>0</v>
      </c>
      <c r="BJ284" s="18" t="s">
        <v>88</v>
      </c>
      <c r="BK284" s="232">
        <f>ROUND(I284*H284,2)</f>
        <v>0</v>
      </c>
      <c r="BL284" s="18" t="s">
        <v>291</v>
      </c>
      <c r="BM284" s="231" t="s">
        <v>4890</v>
      </c>
    </row>
    <row r="285" s="2" customFormat="1">
      <c r="A285" s="39"/>
      <c r="B285" s="40"/>
      <c r="C285" s="41"/>
      <c r="D285" s="233" t="s">
        <v>221</v>
      </c>
      <c r="E285" s="41"/>
      <c r="F285" s="234" t="s">
        <v>4889</v>
      </c>
      <c r="G285" s="41"/>
      <c r="H285" s="41"/>
      <c r="I285" s="235"/>
      <c r="J285" s="41"/>
      <c r="K285" s="41"/>
      <c r="L285" s="45"/>
      <c r="M285" s="236"/>
      <c r="N285" s="237"/>
      <c r="O285" s="92"/>
      <c r="P285" s="92"/>
      <c r="Q285" s="92"/>
      <c r="R285" s="92"/>
      <c r="S285" s="92"/>
      <c r="T285" s="93"/>
      <c r="U285" s="39"/>
      <c r="V285" s="39"/>
      <c r="W285" s="39"/>
      <c r="X285" s="39"/>
      <c r="Y285" s="39"/>
      <c r="Z285" s="39"/>
      <c r="AA285" s="39"/>
      <c r="AB285" s="39"/>
      <c r="AC285" s="39"/>
      <c r="AD285" s="39"/>
      <c r="AE285" s="39"/>
      <c r="AT285" s="18" t="s">
        <v>221</v>
      </c>
      <c r="AU285" s="18" t="s">
        <v>90</v>
      </c>
    </row>
    <row r="286" s="2" customFormat="1" ht="33" customHeight="1">
      <c r="A286" s="39"/>
      <c r="B286" s="40"/>
      <c r="C286" s="220" t="s">
        <v>925</v>
      </c>
      <c r="D286" s="220" t="s">
        <v>216</v>
      </c>
      <c r="E286" s="221" t="s">
        <v>4708</v>
      </c>
      <c r="F286" s="222" t="s">
        <v>4709</v>
      </c>
      <c r="G286" s="223" t="s">
        <v>716</v>
      </c>
      <c r="H286" s="224">
        <v>2</v>
      </c>
      <c r="I286" s="225"/>
      <c r="J286" s="226">
        <f>ROUND(I286*H286,2)</f>
        <v>0</v>
      </c>
      <c r="K286" s="222" t="s">
        <v>359</v>
      </c>
      <c r="L286" s="45"/>
      <c r="M286" s="227" t="s">
        <v>1</v>
      </c>
      <c r="N286" s="228" t="s">
        <v>46</v>
      </c>
      <c r="O286" s="92"/>
      <c r="P286" s="229">
        <f>O286*H286</f>
        <v>0</v>
      </c>
      <c r="Q286" s="229">
        <v>0</v>
      </c>
      <c r="R286" s="229">
        <f>Q286*H286</f>
        <v>0</v>
      </c>
      <c r="S286" s="229">
        <v>0</v>
      </c>
      <c r="T286" s="230">
        <f>S286*H286</f>
        <v>0</v>
      </c>
      <c r="U286" s="39"/>
      <c r="V286" s="39"/>
      <c r="W286" s="39"/>
      <c r="X286" s="39"/>
      <c r="Y286" s="39"/>
      <c r="Z286" s="39"/>
      <c r="AA286" s="39"/>
      <c r="AB286" s="39"/>
      <c r="AC286" s="39"/>
      <c r="AD286" s="39"/>
      <c r="AE286" s="39"/>
      <c r="AR286" s="231" t="s">
        <v>291</v>
      </c>
      <c r="AT286" s="231" t="s">
        <v>216</v>
      </c>
      <c r="AU286" s="231" t="s">
        <v>90</v>
      </c>
      <c r="AY286" s="18" t="s">
        <v>215</v>
      </c>
      <c r="BE286" s="232">
        <f>IF(N286="základní",J286,0)</f>
        <v>0</v>
      </c>
      <c r="BF286" s="232">
        <f>IF(N286="snížená",J286,0)</f>
        <v>0</v>
      </c>
      <c r="BG286" s="232">
        <f>IF(N286="zákl. přenesená",J286,0)</f>
        <v>0</v>
      </c>
      <c r="BH286" s="232">
        <f>IF(N286="sníž. přenesená",J286,0)</f>
        <v>0</v>
      </c>
      <c r="BI286" s="232">
        <f>IF(N286="nulová",J286,0)</f>
        <v>0</v>
      </c>
      <c r="BJ286" s="18" t="s">
        <v>88</v>
      </c>
      <c r="BK286" s="232">
        <f>ROUND(I286*H286,2)</f>
        <v>0</v>
      </c>
      <c r="BL286" s="18" t="s">
        <v>291</v>
      </c>
      <c r="BM286" s="231" t="s">
        <v>4891</v>
      </c>
    </row>
    <row r="287" s="2" customFormat="1">
      <c r="A287" s="39"/>
      <c r="B287" s="40"/>
      <c r="C287" s="41"/>
      <c r="D287" s="233" t="s">
        <v>221</v>
      </c>
      <c r="E287" s="41"/>
      <c r="F287" s="234" t="s">
        <v>4711</v>
      </c>
      <c r="G287" s="41"/>
      <c r="H287" s="41"/>
      <c r="I287" s="235"/>
      <c r="J287" s="41"/>
      <c r="K287" s="41"/>
      <c r="L287" s="45"/>
      <c r="M287" s="236"/>
      <c r="N287" s="237"/>
      <c r="O287" s="92"/>
      <c r="P287" s="92"/>
      <c r="Q287" s="92"/>
      <c r="R287" s="92"/>
      <c r="S287" s="92"/>
      <c r="T287" s="93"/>
      <c r="U287" s="39"/>
      <c r="V287" s="39"/>
      <c r="W287" s="39"/>
      <c r="X287" s="39"/>
      <c r="Y287" s="39"/>
      <c r="Z287" s="39"/>
      <c r="AA287" s="39"/>
      <c r="AB287" s="39"/>
      <c r="AC287" s="39"/>
      <c r="AD287" s="39"/>
      <c r="AE287" s="39"/>
      <c r="AT287" s="18" t="s">
        <v>221</v>
      </c>
      <c r="AU287" s="18" t="s">
        <v>90</v>
      </c>
    </row>
    <row r="288" s="2" customFormat="1">
      <c r="A288" s="39"/>
      <c r="B288" s="40"/>
      <c r="C288" s="41"/>
      <c r="D288" s="250" t="s">
        <v>362</v>
      </c>
      <c r="E288" s="41"/>
      <c r="F288" s="251" t="s">
        <v>4712</v>
      </c>
      <c r="G288" s="41"/>
      <c r="H288" s="41"/>
      <c r="I288" s="235"/>
      <c r="J288" s="41"/>
      <c r="K288" s="41"/>
      <c r="L288" s="45"/>
      <c r="M288" s="236"/>
      <c r="N288" s="237"/>
      <c r="O288" s="92"/>
      <c r="P288" s="92"/>
      <c r="Q288" s="92"/>
      <c r="R288" s="92"/>
      <c r="S288" s="92"/>
      <c r="T288" s="93"/>
      <c r="U288" s="39"/>
      <c r="V288" s="39"/>
      <c r="W288" s="39"/>
      <c r="X288" s="39"/>
      <c r="Y288" s="39"/>
      <c r="Z288" s="39"/>
      <c r="AA288" s="39"/>
      <c r="AB288" s="39"/>
      <c r="AC288" s="39"/>
      <c r="AD288" s="39"/>
      <c r="AE288" s="39"/>
      <c r="AT288" s="18" t="s">
        <v>362</v>
      </c>
      <c r="AU288" s="18" t="s">
        <v>90</v>
      </c>
    </row>
    <row r="289" s="2" customFormat="1" ht="16.5" customHeight="1">
      <c r="A289" s="39"/>
      <c r="B289" s="40"/>
      <c r="C289" s="295" t="s">
        <v>934</v>
      </c>
      <c r="D289" s="295" t="s">
        <v>539</v>
      </c>
      <c r="E289" s="296" t="s">
        <v>4892</v>
      </c>
      <c r="F289" s="297" t="s">
        <v>4893</v>
      </c>
      <c r="G289" s="298" t="s">
        <v>716</v>
      </c>
      <c r="H289" s="299">
        <v>2</v>
      </c>
      <c r="I289" s="300"/>
      <c r="J289" s="301">
        <f>ROUND(I289*H289,2)</f>
        <v>0</v>
      </c>
      <c r="K289" s="297" t="s">
        <v>1</v>
      </c>
      <c r="L289" s="302"/>
      <c r="M289" s="303" t="s">
        <v>1</v>
      </c>
      <c r="N289" s="304" t="s">
        <v>46</v>
      </c>
      <c r="O289" s="92"/>
      <c r="P289" s="229">
        <f>O289*H289</f>
        <v>0</v>
      </c>
      <c r="Q289" s="229">
        <v>0</v>
      </c>
      <c r="R289" s="229">
        <f>Q289*H289</f>
        <v>0</v>
      </c>
      <c r="S289" s="229">
        <v>0</v>
      </c>
      <c r="T289" s="230">
        <f>S289*H289</f>
        <v>0</v>
      </c>
      <c r="U289" s="39"/>
      <c r="V289" s="39"/>
      <c r="W289" s="39"/>
      <c r="X289" s="39"/>
      <c r="Y289" s="39"/>
      <c r="Z289" s="39"/>
      <c r="AA289" s="39"/>
      <c r="AB289" s="39"/>
      <c r="AC289" s="39"/>
      <c r="AD289" s="39"/>
      <c r="AE289" s="39"/>
      <c r="AR289" s="231" t="s">
        <v>676</v>
      </c>
      <c r="AT289" s="231" t="s">
        <v>539</v>
      </c>
      <c r="AU289" s="231" t="s">
        <v>90</v>
      </c>
      <c r="AY289" s="18" t="s">
        <v>215</v>
      </c>
      <c r="BE289" s="232">
        <f>IF(N289="základní",J289,0)</f>
        <v>0</v>
      </c>
      <c r="BF289" s="232">
        <f>IF(N289="snížená",J289,0)</f>
        <v>0</v>
      </c>
      <c r="BG289" s="232">
        <f>IF(N289="zákl. přenesená",J289,0)</f>
        <v>0</v>
      </c>
      <c r="BH289" s="232">
        <f>IF(N289="sníž. přenesená",J289,0)</f>
        <v>0</v>
      </c>
      <c r="BI289" s="232">
        <f>IF(N289="nulová",J289,0)</f>
        <v>0</v>
      </c>
      <c r="BJ289" s="18" t="s">
        <v>88</v>
      </c>
      <c r="BK289" s="232">
        <f>ROUND(I289*H289,2)</f>
        <v>0</v>
      </c>
      <c r="BL289" s="18" t="s">
        <v>291</v>
      </c>
      <c r="BM289" s="231" t="s">
        <v>4894</v>
      </c>
    </row>
    <row r="290" s="2" customFormat="1">
      <c r="A290" s="39"/>
      <c r="B290" s="40"/>
      <c r="C290" s="41"/>
      <c r="D290" s="233" t="s">
        <v>221</v>
      </c>
      <c r="E290" s="41"/>
      <c r="F290" s="234" t="s">
        <v>4895</v>
      </c>
      <c r="G290" s="41"/>
      <c r="H290" s="41"/>
      <c r="I290" s="235"/>
      <c r="J290" s="41"/>
      <c r="K290" s="41"/>
      <c r="L290" s="45"/>
      <c r="M290" s="236"/>
      <c r="N290" s="237"/>
      <c r="O290" s="92"/>
      <c r="P290" s="92"/>
      <c r="Q290" s="92"/>
      <c r="R290" s="92"/>
      <c r="S290" s="92"/>
      <c r="T290" s="93"/>
      <c r="U290" s="39"/>
      <c r="V290" s="39"/>
      <c r="W290" s="39"/>
      <c r="X290" s="39"/>
      <c r="Y290" s="39"/>
      <c r="Z290" s="39"/>
      <c r="AA290" s="39"/>
      <c r="AB290" s="39"/>
      <c r="AC290" s="39"/>
      <c r="AD290" s="39"/>
      <c r="AE290" s="39"/>
      <c r="AT290" s="18" t="s">
        <v>221</v>
      </c>
      <c r="AU290" s="18" t="s">
        <v>90</v>
      </c>
    </row>
    <row r="291" s="2" customFormat="1" ht="16.5" customHeight="1">
      <c r="A291" s="39"/>
      <c r="B291" s="40"/>
      <c r="C291" s="220" t="s">
        <v>939</v>
      </c>
      <c r="D291" s="220" t="s">
        <v>216</v>
      </c>
      <c r="E291" s="221" t="s">
        <v>4896</v>
      </c>
      <c r="F291" s="222" t="s">
        <v>4897</v>
      </c>
      <c r="G291" s="223" t="s">
        <v>716</v>
      </c>
      <c r="H291" s="224">
        <v>3</v>
      </c>
      <c r="I291" s="225"/>
      <c r="J291" s="226">
        <f>ROUND(I291*H291,2)</f>
        <v>0</v>
      </c>
      <c r="K291" s="222" t="s">
        <v>4898</v>
      </c>
      <c r="L291" s="45"/>
      <c r="M291" s="227" t="s">
        <v>1</v>
      </c>
      <c r="N291" s="228" t="s">
        <v>46</v>
      </c>
      <c r="O291" s="92"/>
      <c r="P291" s="229">
        <f>O291*H291</f>
        <v>0</v>
      </c>
      <c r="Q291" s="229">
        <v>0</v>
      </c>
      <c r="R291" s="229">
        <f>Q291*H291</f>
        <v>0</v>
      </c>
      <c r="S291" s="229">
        <v>0</v>
      </c>
      <c r="T291" s="230">
        <f>S291*H291</f>
        <v>0</v>
      </c>
      <c r="U291" s="39"/>
      <c r="V291" s="39"/>
      <c r="W291" s="39"/>
      <c r="X291" s="39"/>
      <c r="Y291" s="39"/>
      <c r="Z291" s="39"/>
      <c r="AA291" s="39"/>
      <c r="AB291" s="39"/>
      <c r="AC291" s="39"/>
      <c r="AD291" s="39"/>
      <c r="AE291" s="39"/>
      <c r="AR291" s="231" t="s">
        <v>291</v>
      </c>
      <c r="AT291" s="231" t="s">
        <v>216</v>
      </c>
      <c r="AU291" s="231" t="s">
        <v>90</v>
      </c>
      <c r="AY291" s="18" t="s">
        <v>215</v>
      </c>
      <c r="BE291" s="232">
        <f>IF(N291="základní",J291,0)</f>
        <v>0</v>
      </c>
      <c r="BF291" s="232">
        <f>IF(N291="snížená",J291,0)</f>
        <v>0</v>
      </c>
      <c r="BG291" s="232">
        <f>IF(N291="zákl. přenesená",J291,0)</f>
        <v>0</v>
      </c>
      <c r="BH291" s="232">
        <f>IF(N291="sníž. přenesená",J291,0)</f>
        <v>0</v>
      </c>
      <c r="BI291" s="232">
        <f>IF(N291="nulová",J291,0)</f>
        <v>0</v>
      </c>
      <c r="BJ291" s="18" t="s">
        <v>88</v>
      </c>
      <c r="BK291" s="232">
        <f>ROUND(I291*H291,2)</f>
        <v>0</v>
      </c>
      <c r="BL291" s="18" t="s">
        <v>291</v>
      </c>
      <c r="BM291" s="231" t="s">
        <v>4899</v>
      </c>
    </row>
    <row r="292" s="2" customFormat="1">
      <c r="A292" s="39"/>
      <c r="B292" s="40"/>
      <c r="C292" s="41"/>
      <c r="D292" s="233" t="s">
        <v>221</v>
      </c>
      <c r="E292" s="41"/>
      <c r="F292" s="234" t="s">
        <v>4900</v>
      </c>
      <c r="G292" s="41"/>
      <c r="H292" s="41"/>
      <c r="I292" s="235"/>
      <c r="J292" s="41"/>
      <c r="K292" s="41"/>
      <c r="L292" s="45"/>
      <c r="M292" s="236"/>
      <c r="N292" s="237"/>
      <c r="O292" s="92"/>
      <c r="P292" s="92"/>
      <c r="Q292" s="92"/>
      <c r="R292" s="92"/>
      <c r="S292" s="92"/>
      <c r="T292" s="93"/>
      <c r="U292" s="39"/>
      <c r="V292" s="39"/>
      <c r="W292" s="39"/>
      <c r="X292" s="39"/>
      <c r="Y292" s="39"/>
      <c r="Z292" s="39"/>
      <c r="AA292" s="39"/>
      <c r="AB292" s="39"/>
      <c r="AC292" s="39"/>
      <c r="AD292" s="39"/>
      <c r="AE292" s="39"/>
      <c r="AT292" s="18" t="s">
        <v>221</v>
      </c>
      <c r="AU292" s="18" t="s">
        <v>90</v>
      </c>
    </row>
    <row r="293" s="2" customFormat="1">
      <c r="A293" s="39"/>
      <c r="B293" s="40"/>
      <c r="C293" s="41"/>
      <c r="D293" s="250" t="s">
        <v>362</v>
      </c>
      <c r="E293" s="41"/>
      <c r="F293" s="251" t="s">
        <v>4901</v>
      </c>
      <c r="G293" s="41"/>
      <c r="H293" s="41"/>
      <c r="I293" s="235"/>
      <c r="J293" s="41"/>
      <c r="K293" s="41"/>
      <c r="L293" s="45"/>
      <c r="M293" s="236"/>
      <c r="N293" s="237"/>
      <c r="O293" s="92"/>
      <c r="P293" s="92"/>
      <c r="Q293" s="92"/>
      <c r="R293" s="92"/>
      <c r="S293" s="92"/>
      <c r="T293" s="93"/>
      <c r="U293" s="39"/>
      <c r="V293" s="39"/>
      <c r="W293" s="39"/>
      <c r="X293" s="39"/>
      <c r="Y293" s="39"/>
      <c r="Z293" s="39"/>
      <c r="AA293" s="39"/>
      <c r="AB293" s="39"/>
      <c r="AC293" s="39"/>
      <c r="AD293" s="39"/>
      <c r="AE293" s="39"/>
      <c r="AT293" s="18" t="s">
        <v>362</v>
      </c>
      <c r="AU293" s="18" t="s">
        <v>90</v>
      </c>
    </row>
    <row r="294" s="2" customFormat="1" ht="21.75" customHeight="1">
      <c r="A294" s="39"/>
      <c r="B294" s="40"/>
      <c r="C294" s="295" t="s">
        <v>944</v>
      </c>
      <c r="D294" s="295" t="s">
        <v>539</v>
      </c>
      <c r="E294" s="296" t="s">
        <v>4902</v>
      </c>
      <c r="F294" s="297" t="s">
        <v>4903</v>
      </c>
      <c r="G294" s="298" t="s">
        <v>716</v>
      </c>
      <c r="H294" s="299">
        <v>3</v>
      </c>
      <c r="I294" s="300"/>
      <c r="J294" s="301">
        <f>ROUND(I294*H294,2)</f>
        <v>0</v>
      </c>
      <c r="K294" s="297" t="s">
        <v>359</v>
      </c>
      <c r="L294" s="302"/>
      <c r="M294" s="303" t="s">
        <v>1</v>
      </c>
      <c r="N294" s="304" t="s">
        <v>46</v>
      </c>
      <c r="O294" s="92"/>
      <c r="P294" s="229">
        <f>O294*H294</f>
        <v>0</v>
      </c>
      <c r="Q294" s="229">
        <v>0.00059999999999999995</v>
      </c>
      <c r="R294" s="229">
        <f>Q294*H294</f>
        <v>0.0018</v>
      </c>
      <c r="S294" s="229">
        <v>0</v>
      </c>
      <c r="T294" s="230">
        <f>S294*H294</f>
        <v>0</v>
      </c>
      <c r="U294" s="39"/>
      <c r="V294" s="39"/>
      <c r="W294" s="39"/>
      <c r="X294" s="39"/>
      <c r="Y294" s="39"/>
      <c r="Z294" s="39"/>
      <c r="AA294" s="39"/>
      <c r="AB294" s="39"/>
      <c r="AC294" s="39"/>
      <c r="AD294" s="39"/>
      <c r="AE294" s="39"/>
      <c r="AR294" s="231" t="s">
        <v>676</v>
      </c>
      <c r="AT294" s="231" t="s">
        <v>539</v>
      </c>
      <c r="AU294" s="231" t="s">
        <v>90</v>
      </c>
      <c r="AY294" s="18" t="s">
        <v>215</v>
      </c>
      <c r="BE294" s="232">
        <f>IF(N294="základní",J294,0)</f>
        <v>0</v>
      </c>
      <c r="BF294" s="232">
        <f>IF(N294="snížená",J294,0)</f>
        <v>0</v>
      </c>
      <c r="BG294" s="232">
        <f>IF(N294="zákl. přenesená",J294,0)</f>
        <v>0</v>
      </c>
      <c r="BH294" s="232">
        <f>IF(N294="sníž. přenesená",J294,0)</f>
        <v>0</v>
      </c>
      <c r="BI294" s="232">
        <f>IF(N294="nulová",J294,0)</f>
        <v>0</v>
      </c>
      <c r="BJ294" s="18" t="s">
        <v>88</v>
      </c>
      <c r="BK294" s="232">
        <f>ROUND(I294*H294,2)</f>
        <v>0</v>
      </c>
      <c r="BL294" s="18" t="s">
        <v>291</v>
      </c>
      <c r="BM294" s="231" t="s">
        <v>4904</v>
      </c>
    </row>
    <row r="295" s="2" customFormat="1">
      <c r="A295" s="39"/>
      <c r="B295" s="40"/>
      <c r="C295" s="41"/>
      <c r="D295" s="233" t="s">
        <v>221</v>
      </c>
      <c r="E295" s="41"/>
      <c r="F295" s="234" t="s">
        <v>4905</v>
      </c>
      <c r="G295" s="41"/>
      <c r="H295" s="41"/>
      <c r="I295" s="235"/>
      <c r="J295" s="41"/>
      <c r="K295" s="41"/>
      <c r="L295" s="45"/>
      <c r="M295" s="236"/>
      <c r="N295" s="237"/>
      <c r="O295" s="92"/>
      <c r="P295" s="92"/>
      <c r="Q295" s="92"/>
      <c r="R295" s="92"/>
      <c r="S295" s="92"/>
      <c r="T295" s="93"/>
      <c r="U295" s="39"/>
      <c r="V295" s="39"/>
      <c r="W295" s="39"/>
      <c r="X295" s="39"/>
      <c r="Y295" s="39"/>
      <c r="Z295" s="39"/>
      <c r="AA295" s="39"/>
      <c r="AB295" s="39"/>
      <c r="AC295" s="39"/>
      <c r="AD295" s="39"/>
      <c r="AE295" s="39"/>
      <c r="AT295" s="18" t="s">
        <v>221</v>
      </c>
      <c r="AU295" s="18" t="s">
        <v>90</v>
      </c>
    </row>
    <row r="296" s="2" customFormat="1" ht="24.15" customHeight="1">
      <c r="A296" s="39"/>
      <c r="B296" s="40"/>
      <c r="C296" s="220" t="s">
        <v>952</v>
      </c>
      <c r="D296" s="220" t="s">
        <v>216</v>
      </c>
      <c r="E296" s="221" t="s">
        <v>4906</v>
      </c>
      <c r="F296" s="222" t="s">
        <v>4907</v>
      </c>
      <c r="G296" s="223" t="s">
        <v>716</v>
      </c>
      <c r="H296" s="224">
        <v>2</v>
      </c>
      <c r="I296" s="225"/>
      <c r="J296" s="226">
        <f>ROUND(I296*H296,2)</f>
        <v>0</v>
      </c>
      <c r="K296" s="222" t="s">
        <v>359</v>
      </c>
      <c r="L296" s="45"/>
      <c r="M296" s="227" t="s">
        <v>1</v>
      </c>
      <c r="N296" s="228" t="s">
        <v>46</v>
      </c>
      <c r="O296" s="92"/>
      <c r="P296" s="229">
        <f>O296*H296</f>
        <v>0</v>
      </c>
      <c r="Q296" s="229">
        <v>0</v>
      </c>
      <c r="R296" s="229">
        <f>Q296*H296</f>
        <v>0</v>
      </c>
      <c r="S296" s="229">
        <v>0</v>
      </c>
      <c r="T296" s="230">
        <f>S296*H296</f>
        <v>0</v>
      </c>
      <c r="U296" s="39"/>
      <c r="V296" s="39"/>
      <c r="W296" s="39"/>
      <c r="X296" s="39"/>
      <c r="Y296" s="39"/>
      <c r="Z296" s="39"/>
      <c r="AA296" s="39"/>
      <c r="AB296" s="39"/>
      <c r="AC296" s="39"/>
      <c r="AD296" s="39"/>
      <c r="AE296" s="39"/>
      <c r="AR296" s="231" t="s">
        <v>291</v>
      </c>
      <c r="AT296" s="231" t="s">
        <v>216</v>
      </c>
      <c r="AU296" s="231" t="s">
        <v>90</v>
      </c>
      <c r="AY296" s="18" t="s">
        <v>215</v>
      </c>
      <c r="BE296" s="232">
        <f>IF(N296="základní",J296,0)</f>
        <v>0</v>
      </c>
      <c r="BF296" s="232">
        <f>IF(N296="snížená",J296,0)</f>
        <v>0</v>
      </c>
      <c r="BG296" s="232">
        <f>IF(N296="zákl. přenesená",J296,0)</f>
        <v>0</v>
      </c>
      <c r="BH296" s="232">
        <f>IF(N296="sníž. přenesená",J296,0)</f>
        <v>0</v>
      </c>
      <c r="BI296" s="232">
        <f>IF(N296="nulová",J296,0)</f>
        <v>0</v>
      </c>
      <c r="BJ296" s="18" t="s">
        <v>88</v>
      </c>
      <c r="BK296" s="232">
        <f>ROUND(I296*H296,2)</f>
        <v>0</v>
      </c>
      <c r="BL296" s="18" t="s">
        <v>291</v>
      </c>
      <c r="BM296" s="231" t="s">
        <v>4908</v>
      </c>
    </row>
    <row r="297" s="2" customFormat="1">
      <c r="A297" s="39"/>
      <c r="B297" s="40"/>
      <c r="C297" s="41"/>
      <c r="D297" s="233" t="s">
        <v>221</v>
      </c>
      <c r="E297" s="41"/>
      <c r="F297" s="234" t="s">
        <v>4909</v>
      </c>
      <c r="G297" s="41"/>
      <c r="H297" s="41"/>
      <c r="I297" s="235"/>
      <c r="J297" s="41"/>
      <c r="K297" s="41"/>
      <c r="L297" s="45"/>
      <c r="M297" s="236"/>
      <c r="N297" s="237"/>
      <c r="O297" s="92"/>
      <c r="P297" s="92"/>
      <c r="Q297" s="92"/>
      <c r="R297" s="92"/>
      <c r="S297" s="92"/>
      <c r="T297" s="93"/>
      <c r="U297" s="39"/>
      <c r="V297" s="39"/>
      <c r="W297" s="39"/>
      <c r="X297" s="39"/>
      <c r="Y297" s="39"/>
      <c r="Z297" s="39"/>
      <c r="AA297" s="39"/>
      <c r="AB297" s="39"/>
      <c r="AC297" s="39"/>
      <c r="AD297" s="39"/>
      <c r="AE297" s="39"/>
      <c r="AT297" s="18" t="s">
        <v>221</v>
      </c>
      <c r="AU297" s="18" t="s">
        <v>90</v>
      </c>
    </row>
    <row r="298" s="2" customFormat="1">
      <c r="A298" s="39"/>
      <c r="B298" s="40"/>
      <c r="C298" s="41"/>
      <c r="D298" s="250" t="s">
        <v>362</v>
      </c>
      <c r="E298" s="41"/>
      <c r="F298" s="251" t="s">
        <v>4910</v>
      </c>
      <c r="G298" s="41"/>
      <c r="H298" s="41"/>
      <c r="I298" s="235"/>
      <c r="J298" s="41"/>
      <c r="K298" s="41"/>
      <c r="L298" s="45"/>
      <c r="M298" s="236"/>
      <c r="N298" s="237"/>
      <c r="O298" s="92"/>
      <c r="P298" s="92"/>
      <c r="Q298" s="92"/>
      <c r="R298" s="92"/>
      <c r="S298" s="92"/>
      <c r="T298" s="93"/>
      <c r="U298" s="39"/>
      <c r="V298" s="39"/>
      <c r="W298" s="39"/>
      <c r="X298" s="39"/>
      <c r="Y298" s="39"/>
      <c r="Z298" s="39"/>
      <c r="AA298" s="39"/>
      <c r="AB298" s="39"/>
      <c r="AC298" s="39"/>
      <c r="AD298" s="39"/>
      <c r="AE298" s="39"/>
      <c r="AT298" s="18" t="s">
        <v>362</v>
      </c>
      <c r="AU298" s="18" t="s">
        <v>90</v>
      </c>
    </row>
    <row r="299" s="2" customFormat="1" ht="24.15" customHeight="1">
      <c r="A299" s="39"/>
      <c r="B299" s="40"/>
      <c r="C299" s="295" t="s">
        <v>959</v>
      </c>
      <c r="D299" s="295" t="s">
        <v>539</v>
      </c>
      <c r="E299" s="296" t="s">
        <v>4911</v>
      </c>
      <c r="F299" s="297" t="s">
        <v>4912</v>
      </c>
      <c r="G299" s="298" t="s">
        <v>716</v>
      </c>
      <c r="H299" s="299">
        <v>2</v>
      </c>
      <c r="I299" s="300"/>
      <c r="J299" s="301">
        <f>ROUND(I299*H299,2)</f>
        <v>0</v>
      </c>
      <c r="K299" s="297" t="s">
        <v>4913</v>
      </c>
      <c r="L299" s="302"/>
      <c r="M299" s="303" t="s">
        <v>1</v>
      </c>
      <c r="N299" s="304" t="s">
        <v>46</v>
      </c>
      <c r="O299" s="92"/>
      <c r="P299" s="229">
        <f>O299*H299</f>
        <v>0</v>
      </c>
      <c r="Q299" s="229">
        <v>0.0019</v>
      </c>
      <c r="R299" s="229">
        <f>Q299*H299</f>
        <v>0.0038</v>
      </c>
      <c r="S299" s="229">
        <v>0</v>
      </c>
      <c r="T299" s="230">
        <f>S299*H299</f>
        <v>0</v>
      </c>
      <c r="U299" s="39"/>
      <c r="V299" s="39"/>
      <c r="W299" s="39"/>
      <c r="X299" s="39"/>
      <c r="Y299" s="39"/>
      <c r="Z299" s="39"/>
      <c r="AA299" s="39"/>
      <c r="AB299" s="39"/>
      <c r="AC299" s="39"/>
      <c r="AD299" s="39"/>
      <c r="AE299" s="39"/>
      <c r="AR299" s="231" t="s">
        <v>676</v>
      </c>
      <c r="AT299" s="231" t="s">
        <v>539</v>
      </c>
      <c r="AU299" s="231" t="s">
        <v>90</v>
      </c>
      <c r="AY299" s="18" t="s">
        <v>215</v>
      </c>
      <c r="BE299" s="232">
        <f>IF(N299="základní",J299,0)</f>
        <v>0</v>
      </c>
      <c r="BF299" s="232">
        <f>IF(N299="snížená",J299,0)</f>
        <v>0</v>
      </c>
      <c r="BG299" s="232">
        <f>IF(N299="zákl. přenesená",J299,0)</f>
        <v>0</v>
      </c>
      <c r="BH299" s="232">
        <f>IF(N299="sníž. přenesená",J299,0)</f>
        <v>0</v>
      </c>
      <c r="BI299" s="232">
        <f>IF(N299="nulová",J299,0)</f>
        <v>0</v>
      </c>
      <c r="BJ299" s="18" t="s">
        <v>88</v>
      </c>
      <c r="BK299" s="232">
        <f>ROUND(I299*H299,2)</f>
        <v>0</v>
      </c>
      <c r="BL299" s="18" t="s">
        <v>291</v>
      </c>
      <c r="BM299" s="231" t="s">
        <v>4914</v>
      </c>
    </row>
    <row r="300" s="2" customFormat="1">
      <c r="A300" s="39"/>
      <c r="B300" s="40"/>
      <c r="C300" s="41"/>
      <c r="D300" s="233" t="s">
        <v>221</v>
      </c>
      <c r="E300" s="41"/>
      <c r="F300" s="234" t="s">
        <v>4915</v>
      </c>
      <c r="G300" s="41"/>
      <c r="H300" s="41"/>
      <c r="I300" s="235"/>
      <c r="J300" s="41"/>
      <c r="K300" s="41"/>
      <c r="L300" s="45"/>
      <c r="M300" s="236"/>
      <c r="N300" s="237"/>
      <c r="O300" s="92"/>
      <c r="P300" s="92"/>
      <c r="Q300" s="92"/>
      <c r="R300" s="92"/>
      <c r="S300" s="92"/>
      <c r="T300" s="93"/>
      <c r="U300" s="39"/>
      <c r="V300" s="39"/>
      <c r="W300" s="39"/>
      <c r="X300" s="39"/>
      <c r="Y300" s="39"/>
      <c r="Z300" s="39"/>
      <c r="AA300" s="39"/>
      <c r="AB300" s="39"/>
      <c r="AC300" s="39"/>
      <c r="AD300" s="39"/>
      <c r="AE300" s="39"/>
      <c r="AT300" s="18" t="s">
        <v>221</v>
      </c>
      <c r="AU300" s="18" t="s">
        <v>90</v>
      </c>
    </row>
    <row r="301" s="2" customFormat="1" ht="24.15" customHeight="1">
      <c r="A301" s="39"/>
      <c r="B301" s="40"/>
      <c r="C301" s="220" t="s">
        <v>968</v>
      </c>
      <c r="D301" s="220" t="s">
        <v>216</v>
      </c>
      <c r="E301" s="221" t="s">
        <v>4916</v>
      </c>
      <c r="F301" s="222" t="s">
        <v>4917</v>
      </c>
      <c r="G301" s="223" t="s">
        <v>716</v>
      </c>
      <c r="H301" s="224">
        <v>5</v>
      </c>
      <c r="I301" s="225"/>
      <c r="J301" s="226">
        <f>ROUND(I301*H301,2)</f>
        <v>0</v>
      </c>
      <c r="K301" s="222" t="s">
        <v>359</v>
      </c>
      <c r="L301" s="45"/>
      <c r="M301" s="227" t="s">
        <v>1</v>
      </c>
      <c r="N301" s="228" t="s">
        <v>46</v>
      </c>
      <c r="O301" s="92"/>
      <c r="P301" s="229">
        <f>O301*H301</f>
        <v>0</v>
      </c>
      <c r="Q301" s="229">
        <v>0</v>
      </c>
      <c r="R301" s="229">
        <f>Q301*H301</f>
        <v>0</v>
      </c>
      <c r="S301" s="229">
        <v>0</v>
      </c>
      <c r="T301" s="230">
        <f>S301*H301</f>
        <v>0</v>
      </c>
      <c r="U301" s="39"/>
      <c r="V301" s="39"/>
      <c r="W301" s="39"/>
      <c r="X301" s="39"/>
      <c r="Y301" s="39"/>
      <c r="Z301" s="39"/>
      <c r="AA301" s="39"/>
      <c r="AB301" s="39"/>
      <c r="AC301" s="39"/>
      <c r="AD301" s="39"/>
      <c r="AE301" s="39"/>
      <c r="AR301" s="231" t="s">
        <v>291</v>
      </c>
      <c r="AT301" s="231" t="s">
        <v>216</v>
      </c>
      <c r="AU301" s="231" t="s">
        <v>90</v>
      </c>
      <c r="AY301" s="18" t="s">
        <v>215</v>
      </c>
      <c r="BE301" s="232">
        <f>IF(N301="základní",J301,0)</f>
        <v>0</v>
      </c>
      <c r="BF301" s="232">
        <f>IF(N301="snížená",J301,0)</f>
        <v>0</v>
      </c>
      <c r="BG301" s="232">
        <f>IF(N301="zákl. přenesená",J301,0)</f>
        <v>0</v>
      </c>
      <c r="BH301" s="232">
        <f>IF(N301="sníž. přenesená",J301,0)</f>
        <v>0</v>
      </c>
      <c r="BI301" s="232">
        <f>IF(N301="nulová",J301,0)</f>
        <v>0</v>
      </c>
      <c r="BJ301" s="18" t="s">
        <v>88</v>
      </c>
      <c r="BK301" s="232">
        <f>ROUND(I301*H301,2)</f>
        <v>0</v>
      </c>
      <c r="BL301" s="18" t="s">
        <v>291</v>
      </c>
      <c r="BM301" s="231" t="s">
        <v>4918</v>
      </c>
    </row>
    <row r="302" s="2" customFormat="1">
      <c r="A302" s="39"/>
      <c r="B302" s="40"/>
      <c r="C302" s="41"/>
      <c r="D302" s="233" t="s">
        <v>221</v>
      </c>
      <c r="E302" s="41"/>
      <c r="F302" s="234" t="s">
        <v>4919</v>
      </c>
      <c r="G302" s="41"/>
      <c r="H302" s="41"/>
      <c r="I302" s="235"/>
      <c r="J302" s="41"/>
      <c r="K302" s="41"/>
      <c r="L302" s="45"/>
      <c r="M302" s="236"/>
      <c r="N302" s="237"/>
      <c r="O302" s="92"/>
      <c r="P302" s="92"/>
      <c r="Q302" s="92"/>
      <c r="R302" s="92"/>
      <c r="S302" s="92"/>
      <c r="T302" s="93"/>
      <c r="U302" s="39"/>
      <c r="V302" s="39"/>
      <c r="W302" s="39"/>
      <c r="X302" s="39"/>
      <c r="Y302" s="39"/>
      <c r="Z302" s="39"/>
      <c r="AA302" s="39"/>
      <c r="AB302" s="39"/>
      <c r="AC302" s="39"/>
      <c r="AD302" s="39"/>
      <c r="AE302" s="39"/>
      <c r="AT302" s="18" t="s">
        <v>221</v>
      </c>
      <c r="AU302" s="18" t="s">
        <v>90</v>
      </c>
    </row>
    <row r="303" s="2" customFormat="1">
      <c r="A303" s="39"/>
      <c r="B303" s="40"/>
      <c r="C303" s="41"/>
      <c r="D303" s="250" t="s">
        <v>362</v>
      </c>
      <c r="E303" s="41"/>
      <c r="F303" s="251" t="s">
        <v>4920</v>
      </c>
      <c r="G303" s="41"/>
      <c r="H303" s="41"/>
      <c r="I303" s="235"/>
      <c r="J303" s="41"/>
      <c r="K303" s="41"/>
      <c r="L303" s="45"/>
      <c r="M303" s="236"/>
      <c r="N303" s="237"/>
      <c r="O303" s="92"/>
      <c r="P303" s="92"/>
      <c r="Q303" s="92"/>
      <c r="R303" s="92"/>
      <c r="S303" s="92"/>
      <c r="T303" s="93"/>
      <c r="U303" s="39"/>
      <c r="V303" s="39"/>
      <c r="W303" s="39"/>
      <c r="X303" s="39"/>
      <c r="Y303" s="39"/>
      <c r="Z303" s="39"/>
      <c r="AA303" s="39"/>
      <c r="AB303" s="39"/>
      <c r="AC303" s="39"/>
      <c r="AD303" s="39"/>
      <c r="AE303" s="39"/>
      <c r="AT303" s="18" t="s">
        <v>362</v>
      </c>
      <c r="AU303" s="18" t="s">
        <v>90</v>
      </c>
    </row>
    <row r="304" s="2" customFormat="1" ht="24.15" customHeight="1">
      <c r="A304" s="39"/>
      <c r="B304" s="40"/>
      <c r="C304" s="295" t="s">
        <v>977</v>
      </c>
      <c r="D304" s="295" t="s">
        <v>539</v>
      </c>
      <c r="E304" s="296" t="s">
        <v>4921</v>
      </c>
      <c r="F304" s="297" t="s">
        <v>4922</v>
      </c>
      <c r="G304" s="298" t="s">
        <v>716</v>
      </c>
      <c r="H304" s="299">
        <v>5</v>
      </c>
      <c r="I304" s="300"/>
      <c r="J304" s="301">
        <f>ROUND(I304*H304,2)</f>
        <v>0</v>
      </c>
      <c r="K304" s="297" t="s">
        <v>359</v>
      </c>
      <c r="L304" s="302"/>
      <c r="M304" s="303" t="s">
        <v>1</v>
      </c>
      <c r="N304" s="304" t="s">
        <v>46</v>
      </c>
      <c r="O304" s="92"/>
      <c r="P304" s="229">
        <f>O304*H304</f>
        <v>0</v>
      </c>
      <c r="Q304" s="229">
        <v>0.0033</v>
      </c>
      <c r="R304" s="229">
        <f>Q304*H304</f>
        <v>0.016500000000000001</v>
      </c>
      <c r="S304" s="229">
        <v>0</v>
      </c>
      <c r="T304" s="230">
        <f>S304*H304</f>
        <v>0</v>
      </c>
      <c r="U304" s="39"/>
      <c r="V304" s="39"/>
      <c r="W304" s="39"/>
      <c r="X304" s="39"/>
      <c r="Y304" s="39"/>
      <c r="Z304" s="39"/>
      <c r="AA304" s="39"/>
      <c r="AB304" s="39"/>
      <c r="AC304" s="39"/>
      <c r="AD304" s="39"/>
      <c r="AE304" s="39"/>
      <c r="AR304" s="231" t="s">
        <v>676</v>
      </c>
      <c r="AT304" s="231" t="s">
        <v>539</v>
      </c>
      <c r="AU304" s="231" t="s">
        <v>90</v>
      </c>
      <c r="AY304" s="18" t="s">
        <v>215</v>
      </c>
      <c r="BE304" s="232">
        <f>IF(N304="základní",J304,0)</f>
        <v>0</v>
      </c>
      <c r="BF304" s="232">
        <f>IF(N304="snížená",J304,0)</f>
        <v>0</v>
      </c>
      <c r="BG304" s="232">
        <f>IF(N304="zákl. přenesená",J304,0)</f>
        <v>0</v>
      </c>
      <c r="BH304" s="232">
        <f>IF(N304="sníž. přenesená",J304,0)</f>
        <v>0</v>
      </c>
      <c r="BI304" s="232">
        <f>IF(N304="nulová",J304,0)</f>
        <v>0</v>
      </c>
      <c r="BJ304" s="18" t="s">
        <v>88</v>
      </c>
      <c r="BK304" s="232">
        <f>ROUND(I304*H304,2)</f>
        <v>0</v>
      </c>
      <c r="BL304" s="18" t="s">
        <v>291</v>
      </c>
      <c r="BM304" s="231" t="s">
        <v>4923</v>
      </c>
    </row>
    <row r="305" s="2" customFormat="1">
      <c r="A305" s="39"/>
      <c r="B305" s="40"/>
      <c r="C305" s="41"/>
      <c r="D305" s="233" t="s">
        <v>221</v>
      </c>
      <c r="E305" s="41"/>
      <c r="F305" s="234" t="s">
        <v>4924</v>
      </c>
      <c r="G305" s="41"/>
      <c r="H305" s="41"/>
      <c r="I305" s="235"/>
      <c r="J305" s="41"/>
      <c r="K305" s="41"/>
      <c r="L305" s="45"/>
      <c r="M305" s="236"/>
      <c r="N305" s="237"/>
      <c r="O305" s="92"/>
      <c r="P305" s="92"/>
      <c r="Q305" s="92"/>
      <c r="R305" s="92"/>
      <c r="S305" s="92"/>
      <c r="T305" s="93"/>
      <c r="U305" s="39"/>
      <c r="V305" s="39"/>
      <c r="W305" s="39"/>
      <c r="X305" s="39"/>
      <c r="Y305" s="39"/>
      <c r="Z305" s="39"/>
      <c r="AA305" s="39"/>
      <c r="AB305" s="39"/>
      <c r="AC305" s="39"/>
      <c r="AD305" s="39"/>
      <c r="AE305" s="39"/>
      <c r="AT305" s="18" t="s">
        <v>221</v>
      </c>
      <c r="AU305" s="18" t="s">
        <v>90</v>
      </c>
    </row>
    <row r="306" s="2" customFormat="1" ht="33" customHeight="1">
      <c r="A306" s="39"/>
      <c r="B306" s="40"/>
      <c r="C306" s="220" t="s">
        <v>988</v>
      </c>
      <c r="D306" s="220" t="s">
        <v>216</v>
      </c>
      <c r="E306" s="221" t="s">
        <v>4708</v>
      </c>
      <c r="F306" s="222" t="s">
        <v>4709</v>
      </c>
      <c r="G306" s="223" t="s">
        <v>716</v>
      </c>
      <c r="H306" s="224">
        <v>3</v>
      </c>
      <c r="I306" s="225"/>
      <c r="J306" s="226">
        <f>ROUND(I306*H306,2)</f>
        <v>0</v>
      </c>
      <c r="K306" s="222" t="s">
        <v>359</v>
      </c>
      <c r="L306" s="45"/>
      <c r="M306" s="227" t="s">
        <v>1</v>
      </c>
      <c r="N306" s="228" t="s">
        <v>46</v>
      </c>
      <c r="O306" s="92"/>
      <c r="P306" s="229">
        <f>O306*H306</f>
        <v>0</v>
      </c>
      <c r="Q306" s="229">
        <v>0</v>
      </c>
      <c r="R306" s="229">
        <f>Q306*H306</f>
        <v>0</v>
      </c>
      <c r="S306" s="229">
        <v>0</v>
      </c>
      <c r="T306" s="230">
        <f>S306*H306</f>
        <v>0</v>
      </c>
      <c r="U306" s="39"/>
      <c r="V306" s="39"/>
      <c r="W306" s="39"/>
      <c r="X306" s="39"/>
      <c r="Y306" s="39"/>
      <c r="Z306" s="39"/>
      <c r="AA306" s="39"/>
      <c r="AB306" s="39"/>
      <c r="AC306" s="39"/>
      <c r="AD306" s="39"/>
      <c r="AE306" s="39"/>
      <c r="AR306" s="231" t="s">
        <v>291</v>
      </c>
      <c r="AT306" s="231" t="s">
        <v>216</v>
      </c>
      <c r="AU306" s="231" t="s">
        <v>90</v>
      </c>
      <c r="AY306" s="18" t="s">
        <v>215</v>
      </c>
      <c r="BE306" s="232">
        <f>IF(N306="základní",J306,0)</f>
        <v>0</v>
      </c>
      <c r="BF306" s="232">
        <f>IF(N306="snížená",J306,0)</f>
        <v>0</v>
      </c>
      <c r="BG306" s="232">
        <f>IF(N306="zákl. přenesená",J306,0)</f>
        <v>0</v>
      </c>
      <c r="BH306" s="232">
        <f>IF(N306="sníž. přenesená",J306,0)</f>
        <v>0</v>
      </c>
      <c r="BI306" s="232">
        <f>IF(N306="nulová",J306,0)</f>
        <v>0</v>
      </c>
      <c r="BJ306" s="18" t="s">
        <v>88</v>
      </c>
      <c r="BK306" s="232">
        <f>ROUND(I306*H306,2)</f>
        <v>0</v>
      </c>
      <c r="BL306" s="18" t="s">
        <v>291</v>
      </c>
      <c r="BM306" s="231" t="s">
        <v>4925</v>
      </c>
    </row>
    <row r="307" s="2" customFormat="1">
      <c r="A307" s="39"/>
      <c r="B307" s="40"/>
      <c r="C307" s="41"/>
      <c r="D307" s="233" t="s">
        <v>221</v>
      </c>
      <c r="E307" s="41"/>
      <c r="F307" s="234" t="s">
        <v>4711</v>
      </c>
      <c r="G307" s="41"/>
      <c r="H307" s="41"/>
      <c r="I307" s="235"/>
      <c r="J307" s="41"/>
      <c r="K307" s="41"/>
      <c r="L307" s="45"/>
      <c r="M307" s="236"/>
      <c r="N307" s="237"/>
      <c r="O307" s="92"/>
      <c r="P307" s="92"/>
      <c r="Q307" s="92"/>
      <c r="R307" s="92"/>
      <c r="S307" s="92"/>
      <c r="T307" s="93"/>
      <c r="U307" s="39"/>
      <c r="V307" s="39"/>
      <c r="W307" s="39"/>
      <c r="X307" s="39"/>
      <c r="Y307" s="39"/>
      <c r="Z307" s="39"/>
      <c r="AA307" s="39"/>
      <c r="AB307" s="39"/>
      <c r="AC307" s="39"/>
      <c r="AD307" s="39"/>
      <c r="AE307" s="39"/>
      <c r="AT307" s="18" t="s">
        <v>221</v>
      </c>
      <c r="AU307" s="18" t="s">
        <v>90</v>
      </c>
    </row>
    <row r="308" s="2" customFormat="1">
      <c r="A308" s="39"/>
      <c r="B308" s="40"/>
      <c r="C308" s="41"/>
      <c r="D308" s="250" t="s">
        <v>362</v>
      </c>
      <c r="E308" s="41"/>
      <c r="F308" s="251" t="s">
        <v>4712</v>
      </c>
      <c r="G308" s="41"/>
      <c r="H308" s="41"/>
      <c r="I308" s="235"/>
      <c r="J308" s="41"/>
      <c r="K308" s="41"/>
      <c r="L308" s="45"/>
      <c r="M308" s="236"/>
      <c r="N308" s="237"/>
      <c r="O308" s="92"/>
      <c r="P308" s="92"/>
      <c r="Q308" s="92"/>
      <c r="R308" s="92"/>
      <c r="S308" s="92"/>
      <c r="T308" s="93"/>
      <c r="U308" s="39"/>
      <c r="V308" s="39"/>
      <c r="W308" s="39"/>
      <c r="X308" s="39"/>
      <c r="Y308" s="39"/>
      <c r="Z308" s="39"/>
      <c r="AA308" s="39"/>
      <c r="AB308" s="39"/>
      <c r="AC308" s="39"/>
      <c r="AD308" s="39"/>
      <c r="AE308" s="39"/>
      <c r="AT308" s="18" t="s">
        <v>362</v>
      </c>
      <c r="AU308" s="18" t="s">
        <v>90</v>
      </c>
    </row>
    <row r="309" s="2" customFormat="1" ht="24.15" customHeight="1">
      <c r="A309" s="39"/>
      <c r="B309" s="40"/>
      <c r="C309" s="295" t="s">
        <v>999</v>
      </c>
      <c r="D309" s="295" t="s">
        <v>539</v>
      </c>
      <c r="E309" s="296" t="s">
        <v>4926</v>
      </c>
      <c r="F309" s="297" t="s">
        <v>4927</v>
      </c>
      <c r="G309" s="298" t="s">
        <v>716</v>
      </c>
      <c r="H309" s="299">
        <v>3</v>
      </c>
      <c r="I309" s="300"/>
      <c r="J309" s="301">
        <f>ROUND(I309*H309,2)</f>
        <v>0</v>
      </c>
      <c r="K309" s="297" t="s">
        <v>1</v>
      </c>
      <c r="L309" s="302"/>
      <c r="M309" s="303" t="s">
        <v>1</v>
      </c>
      <c r="N309" s="304" t="s">
        <v>46</v>
      </c>
      <c r="O309" s="92"/>
      <c r="P309" s="229">
        <f>O309*H309</f>
        <v>0</v>
      </c>
      <c r="Q309" s="229">
        <v>0.00059999999999999995</v>
      </c>
      <c r="R309" s="229">
        <f>Q309*H309</f>
        <v>0.0018</v>
      </c>
      <c r="S309" s="229">
        <v>0</v>
      </c>
      <c r="T309" s="230">
        <f>S309*H309</f>
        <v>0</v>
      </c>
      <c r="U309" s="39"/>
      <c r="V309" s="39"/>
      <c r="W309" s="39"/>
      <c r="X309" s="39"/>
      <c r="Y309" s="39"/>
      <c r="Z309" s="39"/>
      <c r="AA309" s="39"/>
      <c r="AB309" s="39"/>
      <c r="AC309" s="39"/>
      <c r="AD309" s="39"/>
      <c r="AE309" s="39"/>
      <c r="AR309" s="231" t="s">
        <v>676</v>
      </c>
      <c r="AT309" s="231" t="s">
        <v>539</v>
      </c>
      <c r="AU309" s="231" t="s">
        <v>90</v>
      </c>
      <c r="AY309" s="18" t="s">
        <v>215</v>
      </c>
      <c r="BE309" s="232">
        <f>IF(N309="základní",J309,0)</f>
        <v>0</v>
      </c>
      <c r="BF309" s="232">
        <f>IF(N309="snížená",J309,0)</f>
        <v>0</v>
      </c>
      <c r="BG309" s="232">
        <f>IF(N309="zákl. přenesená",J309,0)</f>
        <v>0</v>
      </c>
      <c r="BH309" s="232">
        <f>IF(N309="sníž. přenesená",J309,0)</f>
        <v>0</v>
      </c>
      <c r="BI309" s="232">
        <f>IF(N309="nulová",J309,0)</f>
        <v>0</v>
      </c>
      <c r="BJ309" s="18" t="s">
        <v>88</v>
      </c>
      <c r="BK309" s="232">
        <f>ROUND(I309*H309,2)</f>
        <v>0</v>
      </c>
      <c r="BL309" s="18" t="s">
        <v>291</v>
      </c>
      <c r="BM309" s="231" t="s">
        <v>4928</v>
      </c>
    </row>
    <row r="310" s="2" customFormat="1">
      <c r="A310" s="39"/>
      <c r="B310" s="40"/>
      <c r="C310" s="41"/>
      <c r="D310" s="233" t="s">
        <v>221</v>
      </c>
      <c r="E310" s="41"/>
      <c r="F310" s="234" t="s">
        <v>4929</v>
      </c>
      <c r="G310" s="41"/>
      <c r="H310" s="41"/>
      <c r="I310" s="235"/>
      <c r="J310" s="41"/>
      <c r="K310" s="41"/>
      <c r="L310" s="45"/>
      <c r="M310" s="236"/>
      <c r="N310" s="237"/>
      <c r="O310" s="92"/>
      <c r="P310" s="92"/>
      <c r="Q310" s="92"/>
      <c r="R310" s="92"/>
      <c r="S310" s="92"/>
      <c r="T310" s="93"/>
      <c r="U310" s="39"/>
      <c r="V310" s="39"/>
      <c r="W310" s="39"/>
      <c r="X310" s="39"/>
      <c r="Y310" s="39"/>
      <c r="Z310" s="39"/>
      <c r="AA310" s="39"/>
      <c r="AB310" s="39"/>
      <c r="AC310" s="39"/>
      <c r="AD310" s="39"/>
      <c r="AE310" s="39"/>
      <c r="AT310" s="18" t="s">
        <v>221</v>
      </c>
      <c r="AU310" s="18" t="s">
        <v>90</v>
      </c>
    </row>
    <row r="311" s="2" customFormat="1" ht="33" customHeight="1">
      <c r="A311" s="39"/>
      <c r="B311" s="40"/>
      <c r="C311" s="220" t="s">
        <v>1006</v>
      </c>
      <c r="D311" s="220" t="s">
        <v>216</v>
      </c>
      <c r="E311" s="221" t="s">
        <v>4791</v>
      </c>
      <c r="F311" s="222" t="s">
        <v>4792</v>
      </c>
      <c r="G311" s="223" t="s">
        <v>797</v>
      </c>
      <c r="H311" s="224">
        <v>6</v>
      </c>
      <c r="I311" s="225"/>
      <c r="J311" s="226">
        <f>ROUND(I311*H311,2)</f>
        <v>0</v>
      </c>
      <c r="K311" s="222" t="s">
        <v>359</v>
      </c>
      <c r="L311" s="45"/>
      <c r="M311" s="227" t="s">
        <v>1</v>
      </c>
      <c r="N311" s="228" t="s">
        <v>46</v>
      </c>
      <c r="O311" s="92"/>
      <c r="P311" s="229">
        <f>O311*H311</f>
        <v>0</v>
      </c>
      <c r="Q311" s="229">
        <v>0.0083999999999999995</v>
      </c>
      <c r="R311" s="229">
        <f>Q311*H311</f>
        <v>0.0504</v>
      </c>
      <c r="S311" s="229">
        <v>0</v>
      </c>
      <c r="T311" s="230">
        <f>S311*H311</f>
        <v>0</v>
      </c>
      <c r="U311" s="39"/>
      <c r="V311" s="39"/>
      <c r="W311" s="39"/>
      <c r="X311" s="39"/>
      <c r="Y311" s="39"/>
      <c r="Z311" s="39"/>
      <c r="AA311" s="39"/>
      <c r="AB311" s="39"/>
      <c r="AC311" s="39"/>
      <c r="AD311" s="39"/>
      <c r="AE311" s="39"/>
      <c r="AR311" s="231" t="s">
        <v>291</v>
      </c>
      <c r="AT311" s="231" t="s">
        <v>216</v>
      </c>
      <c r="AU311" s="231" t="s">
        <v>90</v>
      </c>
      <c r="AY311" s="18" t="s">
        <v>215</v>
      </c>
      <c r="BE311" s="232">
        <f>IF(N311="základní",J311,0)</f>
        <v>0</v>
      </c>
      <c r="BF311" s="232">
        <f>IF(N311="snížená",J311,0)</f>
        <v>0</v>
      </c>
      <c r="BG311" s="232">
        <f>IF(N311="zákl. přenesená",J311,0)</f>
        <v>0</v>
      </c>
      <c r="BH311" s="232">
        <f>IF(N311="sníž. přenesená",J311,0)</f>
        <v>0</v>
      </c>
      <c r="BI311" s="232">
        <f>IF(N311="nulová",J311,0)</f>
        <v>0</v>
      </c>
      <c r="BJ311" s="18" t="s">
        <v>88</v>
      </c>
      <c r="BK311" s="232">
        <f>ROUND(I311*H311,2)</f>
        <v>0</v>
      </c>
      <c r="BL311" s="18" t="s">
        <v>291</v>
      </c>
      <c r="BM311" s="231" t="s">
        <v>4930</v>
      </c>
    </row>
    <row r="312" s="2" customFormat="1">
      <c r="A312" s="39"/>
      <c r="B312" s="40"/>
      <c r="C312" s="41"/>
      <c r="D312" s="233" t="s">
        <v>221</v>
      </c>
      <c r="E312" s="41"/>
      <c r="F312" s="234" t="s">
        <v>4794</v>
      </c>
      <c r="G312" s="41"/>
      <c r="H312" s="41"/>
      <c r="I312" s="235"/>
      <c r="J312" s="41"/>
      <c r="K312" s="41"/>
      <c r="L312" s="45"/>
      <c r="M312" s="236"/>
      <c r="N312" s="237"/>
      <c r="O312" s="92"/>
      <c r="P312" s="92"/>
      <c r="Q312" s="92"/>
      <c r="R312" s="92"/>
      <c r="S312" s="92"/>
      <c r="T312" s="93"/>
      <c r="U312" s="39"/>
      <c r="V312" s="39"/>
      <c r="W312" s="39"/>
      <c r="X312" s="39"/>
      <c r="Y312" s="39"/>
      <c r="Z312" s="39"/>
      <c r="AA312" s="39"/>
      <c r="AB312" s="39"/>
      <c r="AC312" s="39"/>
      <c r="AD312" s="39"/>
      <c r="AE312" s="39"/>
      <c r="AT312" s="18" t="s">
        <v>221</v>
      </c>
      <c r="AU312" s="18" t="s">
        <v>90</v>
      </c>
    </row>
    <row r="313" s="2" customFormat="1">
      <c r="A313" s="39"/>
      <c r="B313" s="40"/>
      <c r="C313" s="41"/>
      <c r="D313" s="250" t="s">
        <v>362</v>
      </c>
      <c r="E313" s="41"/>
      <c r="F313" s="251" t="s">
        <v>4795</v>
      </c>
      <c r="G313" s="41"/>
      <c r="H313" s="41"/>
      <c r="I313" s="235"/>
      <c r="J313" s="41"/>
      <c r="K313" s="41"/>
      <c r="L313" s="45"/>
      <c r="M313" s="236"/>
      <c r="N313" s="237"/>
      <c r="O313" s="92"/>
      <c r="P313" s="92"/>
      <c r="Q313" s="92"/>
      <c r="R313" s="92"/>
      <c r="S313" s="92"/>
      <c r="T313" s="93"/>
      <c r="U313" s="39"/>
      <c r="V313" s="39"/>
      <c r="W313" s="39"/>
      <c r="X313" s="39"/>
      <c r="Y313" s="39"/>
      <c r="Z313" s="39"/>
      <c r="AA313" s="39"/>
      <c r="AB313" s="39"/>
      <c r="AC313" s="39"/>
      <c r="AD313" s="39"/>
      <c r="AE313" s="39"/>
      <c r="AT313" s="18" t="s">
        <v>362</v>
      </c>
      <c r="AU313" s="18" t="s">
        <v>90</v>
      </c>
    </row>
    <row r="314" s="2" customFormat="1" ht="37.8" customHeight="1">
      <c r="A314" s="39"/>
      <c r="B314" s="40"/>
      <c r="C314" s="220" t="s">
        <v>1014</v>
      </c>
      <c r="D314" s="220" t="s">
        <v>216</v>
      </c>
      <c r="E314" s="221" t="s">
        <v>4817</v>
      </c>
      <c r="F314" s="222" t="s">
        <v>4818</v>
      </c>
      <c r="G314" s="223" t="s">
        <v>797</v>
      </c>
      <c r="H314" s="224">
        <v>33.600000000000001</v>
      </c>
      <c r="I314" s="225"/>
      <c r="J314" s="226">
        <f>ROUND(I314*H314,2)</f>
        <v>0</v>
      </c>
      <c r="K314" s="222" t="s">
        <v>359</v>
      </c>
      <c r="L314" s="45"/>
      <c r="M314" s="227" t="s">
        <v>1</v>
      </c>
      <c r="N314" s="228" t="s">
        <v>46</v>
      </c>
      <c r="O314" s="92"/>
      <c r="P314" s="229">
        <f>O314*H314</f>
        <v>0</v>
      </c>
      <c r="Q314" s="229">
        <v>0.0034499999999999999</v>
      </c>
      <c r="R314" s="229">
        <f>Q314*H314</f>
        <v>0.11592000000000001</v>
      </c>
      <c r="S314" s="229">
        <v>0</v>
      </c>
      <c r="T314" s="230">
        <f>S314*H314</f>
        <v>0</v>
      </c>
      <c r="U314" s="39"/>
      <c r="V314" s="39"/>
      <c r="W314" s="39"/>
      <c r="X314" s="39"/>
      <c r="Y314" s="39"/>
      <c r="Z314" s="39"/>
      <c r="AA314" s="39"/>
      <c r="AB314" s="39"/>
      <c r="AC314" s="39"/>
      <c r="AD314" s="39"/>
      <c r="AE314" s="39"/>
      <c r="AR314" s="231" t="s">
        <v>291</v>
      </c>
      <c r="AT314" s="231" t="s">
        <v>216</v>
      </c>
      <c r="AU314" s="231" t="s">
        <v>90</v>
      </c>
      <c r="AY314" s="18" t="s">
        <v>215</v>
      </c>
      <c r="BE314" s="232">
        <f>IF(N314="základní",J314,0)</f>
        <v>0</v>
      </c>
      <c r="BF314" s="232">
        <f>IF(N314="snížená",J314,0)</f>
        <v>0</v>
      </c>
      <c r="BG314" s="232">
        <f>IF(N314="zákl. přenesená",J314,0)</f>
        <v>0</v>
      </c>
      <c r="BH314" s="232">
        <f>IF(N314="sníž. přenesená",J314,0)</f>
        <v>0</v>
      </c>
      <c r="BI314" s="232">
        <f>IF(N314="nulová",J314,0)</f>
        <v>0</v>
      </c>
      <c r="BJ314" s="18" t="s">
        <v>88</v>
      </c>
      <c r="BK314" s="232">
        <f>ROUND(I314*H314,2)</f>
        <v>0</v>
      </c>
      <c r="BL314" s="18" t="s">
        <v>291</v>
      </c>
      <c r="BM314" s="231" t="s">
        <v>4931</v>
      </c>
    </row>
    <row r="315" s="2" customFormat="1">
      <c r="A315" s="39"/>
      <c r="B315" s="40"/>
      <c r="C315" s="41"/>
      <c r="D315" s="233" t="s">
        <v>221</v>
      </c>
      <c r="E315" s="41"/>
      <c r="F315" s="234" t="s">
        <v>4820</v>
      </c>
      <c r="G315" s="41"/>
      <c r="H315" s="41"/>
      <c r="I315" s="235"/>
      <c r="J315" s="41"/>
      <c r="K315" s="41"/>
      <c r="L315" s="45"/>
      <c r="M315" s="236"/>
      <c r="N315" s="237"/>
      <c r="O315" s="92"/>
      <c r="P315" s="92"/>
      <c r="Q315" s="92"/>
      <c r="R315" s="92"/>
      <c r="S315" s="92"/>
      <c r="T315" s="93"/>
      <c r="U315" s="39"/>
      <c r="V315" s="39"/>
      <c r="W315" s="39"/>
      <c r="X315" s="39"/>
      <c r="Y315" s="39"/>
      <c r="Z315" s="39"/>
      <c r="AA315" s="39"/>
      <c r="AB315" s="39"/>
      <c r="AC315" s="39"/>
      <c r="AD315" s="39"/>
      <c r="AE315" s="39"/>
      <c r="AT315" s="18" t="s">
        <v>221</v>
      </c>
      <c r="AU315" s="18" t="s">
        <v>90</v>
      </c>
    </row>
    <row r="316" s="2" customFormat="1">
      <c r="A316" s="39"/>
      <c r="B316" s="40"/>
      <c r="C316" s="41"/>
      <c r="D316" s="250" t="s">
        <v>362</v>
      </c>
      <c r="E316" s="41"/>
      <c r="F316" s="251" t="s">
        <v>4821</v>
      </c>
      <c r="G316" s="41"/>
      <c r="H316" s="41"/>
      <c r="I316" s="235"/>
      <c r="J316" s="41"/>
      <c r="K316" s="41"/>
      <c r="L316" s="45"/>
      <c r="M316" s="236"/>
      <c r="N316" s="237"/>
      <c r="O316" s="92"/>
      <c r="P316" s="92"/>
      <c r="Q316" s="92"/>
      <c r="R316" s="92"/>
      <c r="S316" s="92"/>
      <c r="T316" s="93"/>
      <c r="U316" s="39"/>
      <c r="V316" s="39"/>
      <c r="W316" s="39"/>
      <c r="X316" s="39"/>
      <c r="Y316" s="39"/>
      <c r="Z316" s="39"/>
      <c r="AA316" s="39"/>
      <c r="AB316" s="39"/>
      <c r="AC316" s="39"/>
      <c r="AD316" s="39"/>
      <c r="AE316" s="39"/>
      <c r="AT316" s="18" t="s">
        <v>362</v>
      </c>
      <c r="AU316" s="18" t="s">
        <v>90</v>
      </c>
    </row>
    <row r="317" s="14" customFormat="1">
      <c r="A317" s="14"/>
      <c r="B317" s="262"/>
      <c r="C317" s="263"/>
      <c r="D317" s="233" t="s">
        <v>364</v>
      </c>
      <c r="E317" s="264" t="s">
        <v>1</v>
      </c>
      <c r="F317" s="265" t="s">
        <v>4932</v>
      </c>
      <c r="G317" s="263"/>
      <c r="H317" s="266">
        <v>33.600000000000001</v>
      </c>
      <c r="I317" s="267"/>
      <c r="J317" s="263"/>
      <c r="K317" s="263"/>
      <c r="L317" s="268"/>
      <c r="M317" s="269"/>
      <c r="N317" s="270"/>
      <c r="O317" s="270"/>
      <c r="P317" s="270"/>
      <c r="Q317" s="270"/>
      <c r="R317" s="270"/>
      <c r="S317" s="270"/>
      <c r="T317" s="271"/>
      <c r="U317" s="14"/>
      <c r="V317" s="14"/>
      <c r="W317" s="14"/>
      <c r="X317" s="14"/>
      <c r="Y317" s="14"/>
      <c r="Z317" s="14"/>
      <c r="AA317" s="14"/>
      <c r="AB317" s="14"/>
      <c r="AC317" s="14"/>
      <c r="AD317" s="14"/>
      <c r="AE317" s="14"/>
      <c r="AT317" s="272" t="s">
        <v>364</v>
      </c>
      <c r="AU317" s="272" t="s">
        <v>90</v>
      </c>
      <c r="AV317" s="14" t="s">
        <v>90</v>
      </c>
      <c r="AW317" s="14" t="s">
        <v>36</v>
      </c>
      <c r="AX317" s="14" t="s">
        <v>88</v>
      </c>
      <c r="AY317" s="272" t="s">
        <v>215</v>
      </c>
    </row>
    <row r="318" s="2" customFormat="1" ht="16.5" customHeight="1">
      <c r="A318" s="39"/>
      <c r="B318" s="40"/>
      <c r="C318" s="220" t="s">
        <v>1022</v>
      </c>
      <c r="D318" s="220" t="s">
        <v>216</v>
      </c>
      <c r="E318" s="221" t="s">
        <v>4933</v>
      </c>
      <c r="F318" s="222" t="s">
        <v>4934</v>
      </c>
      <c r="G318" s="223" t="s">
        <v>523</v>
      </c>
      <c r="H318" s="224">
        <v>8.1430000000000007</v>
      </c>
      <c r="I318" s="225"/>
      <c r="J318" s="226">
        <f>ROUND(I318*H318,2)</f>
        <v>0</v>
      </c>
      <c r="K318" s="222" t="s">
        <v>1</v>
      </c>
      <c r="L318" s="45"/>
      <c r="M318" s="227" t="s">
        <v>1</v>
      </c>
      <c r="N318" s="228" t="s">
        <v>46</v>
      </c>
      <c r="O318" s="92"/>
      <c r="P318" s="229">
        <f>O318*H318</f>
        <v>0</v>
      </c>
      <c r="Q318" s="229">
        <v>0.019120000000000002</v>
      </c>
      <c r="R318" s="229">
        <f>Q318*H318</f>
        <v>0.15569416000000003</v>
      </c>
      <c r="S318" s="229">
        <v>0</v>
      </c>
      <c r="T318" s="230">
        <f>S318*H318</f>
        <v>0</v>
      </c>
      <c r="U318" s="39"/>
      <c r="V318" s="39"/>
      <c r="W318" s="39"/>
      <c r="X318" s="39"/>
      <c r="Y318" s="39"/>
      <c r="Z318" s="39"/>
      <c r="AA318" s="39"/>
      <c r="AB318" s="39"/>
      <c r="AC318" s="39"/>
      <c r="AD318" s="39"/>
      <c r="AE318" s="39"/>
      <c r="AR318" s="231" t="s">
        <v>291</v>
      </c>
      <c r="AT318" s="231" t="s">
        <v>216</v>
      </c>
      <c r="AU318" s="231" t="s">
        <v>90</v>
      </c>
      <c r="AY318" s="18" t="s">
        <v>215</v>
      </c>
      <c r="BE318" s="232">
        <f>IF(N318="základní",J318,0)</f>
        <v>0</v>
      </c>
      <c r="BF318" s="232">
        <f>IF(N318="snížená",J318,0)</f>
        <v>0</v>
      </c>
      <c r="BG318" s="232">
        <f>IF(N318="zákl. přenesená",J318,0)</f>
        <v>0</v>
      </c>
      <c r="BH318" s="232">
        <f>IF(N318="sníž. přenesená",J318,0)</f>
        <v>0</v>
      </c>
      <c r="BI318" s="232">
        <f>IF(N318="nulová",J318,0)</f>
        <v>0</v>
      </c>
      <c r="BJ318" s="18" t="s">
        <v>88</v>
      </c>
      <c r="BK318" s="232">
        <f>ROUND(I318*H318,2)</f>
        <v>0</v>
      </c>
      <c r="BL318" s="18" t="s">
        <v>291</v>
      </c>
      <c r="BM318" s="231" t="s">
        <v>4935</v>
      </c>
    </row>
    <row r="319" s="2" customFormat="1">
      <c r="A319" s="39"/>
      <c r="B319" s="40"/>
      <c r="C319" s="41"/>
      <c r="D319" s="233" t="s">
        <v>221</v>
      </c>
      <c r="E319" s="41"/>
      <c r="F319" s="234" t="s">
        <v>4936</v>
      </c>
      <c r="G319" s="41"/>
      <c r="H319" s="41"/>
      <c r="I319" s="235"/>
      <c r="J319" s="41"/>
      <c r="K319" s="41"/>
      <c r="L319" s="45"/>
      <c r="M319" s="236"/>
      <c r="N319" s="237"/>
      <c r="O319" s="92"/>
      <c r="P319" s="92"/>
      <c r="Q319" s="92"/>
      <c r="R319" s="92"/>
      <c r="S319" s="92"/>
      <c r="T319" s="93"/>
      <c r="U319" s="39"/>
      <c r="V319" s="39"/>
      <c r="W319" s="39"/>
      <c r="X319" s="39"/>
      <c r="Y319" s="39"/>
      <c r="Z319" s="39"/>
      <c r="AA319" s="39"/>
      <c r="AB319" s="39"/>
      <c r="AC319" s="39"/>
      <c r="AD319" s="39"/>
      <c r="AE319" s="39"/>
      <c r="AT319" s="18" t="s">
        <v>221</v>
      </c>
      <c r="AU319" s="18" t="s">
        <v>90</v>
      </c>
    </row>
    <row r="320" s="14" customFormat="1">
      <c r="A320" s="14"/>
      <c r="B320" s="262"/>
      <c r="C320" s="263"/>
      <c r="D320" s="233" t="s">
        <v>364</v>
      </c>
      <c r="E320" s="264" t="s">
        <v>1</v>
      </c>
      <c r="F320" s="265" t="s">
        <v>4937</v>
      </c>
      <c r="G320" s="263"/>
      <c r="H320" s="266">
        <v>8.1430000000000007</v>
      </c>
      <c r="I320" s="267"/>
      <c r="J320" s="263"/>
      <c r="K320" s="263"/>
      <c r="L320" s="268"/>
      <c r="M320" s="269"/>
      <c r="N320" s="270"/>
      <c r="O320" s="270"/>
      <c r="P320" s="270"/>
      <c r="Q320" s="270"/>
      <c r="R320" s="270"/>
      <c r="S320" s="270"/>
      <c r="T320" s="271"/>
      <c r="U320" s="14"/>
      <c r="V320" s="14"/>
      <c r="W320" s="14"/>
      <c r="X320" s="14"/>
      <c r="Y320" s="14"/>
      <c r="Z320" s="14"/>
      <c r="AA320" s="14"/>
      <c r="AB320" s="14"/>
      <c r="AC320" s="14"/>
      <c r="AD320" s="14"/>
      <c r="AE320" s="14"/>
      <c r="AT320" s="272" t="s">
        <v>364</v>
      </c>
      <c r="AU320" s="272" t="s">
        <v>90</v>
      </c>
      <c r="AV320" s="14" t="s">
        <v>90</v>
      </c>
      <c r="AW320" s="14" t="s">
        <v>36</v>
      </c>
      <c r="AX320" s="14" t="s">
        <v>88</v>
      </c>
      <c r="AY320" s="272" t="s">
        <v>215</v>
      </c>
    </row>
    <row r="321" s="2" customFormat="1" ht="24.15" customHeight="1">
      <c r="A321" s="39"/>
      <c r="B321" s="40"/>
      <c r="C321" s="220" t="s">
        <v>1030</v>
      </c>
      <c r="D321" s="220" t="s">
        <v>216</v>
      </c>
      <c r="E321" s="221" t="s">
        <v>4938</v>
      </c>
      <c r="F321" s="222" t="s">
        <v>4939</v>
      </c>
      <c r="G321" s="223" t="s">
        <v>716</v>
      </c>
      <c r="H321" s="224">
        <v>1</v>
      </c>
      <c r="I321" s="225"/>
      <c r="J321" s="226">
        <f>ROUND(I321*H321,2)</f>
        <v>0</v>
      </c>
      <c r="K321" s="222" t="s">
        <v>359</v>
      </c>
      <c r="L321" s="45"/>
      <c r="M321" s="227" t="s">
        <v>1</v>
      </c>
      <c r="N321" s="228" t="s">
        <v>46</v>
      </c>
      <c r="O321" s="92"/>
      <c r="P321" s="229">
        <f>O321*H321</f>
        <v>0</v>
      </c>
      <c r="Q321" s="229">
        <v>0.0011900000000000001</v>
      </c>
      <c r="R321" s="229">
        <f>Q321*H321</f>
        <v>0.0011900000000000001</v>
      </c>
      <c r="S321" s="229">
        <v>0</v>
      </c>
      <c r="T321" s="230">
        <f>S321*H321</f>
        <v>0</v>
      </c>
      <c r="U321" s="39"/>
      <c r="V321" s="39"/>
      <c r="W321" s="39"/>
      <c r="X321" s="39"/>
      <c r="Y321" s="39"/>
      <c r="Z321" s="39"/>
      <c r="AA321" s="39"/>
      <c r="AB321" s="39"/>
      <c r="AC321" s="39"/>
      <c r="AD321" s="39"/>
      <c r="AE321" s="39"/>
      <c r="AR321" s="231" t="s">
        <v>291</v>
      </c>
      <c r="AT321" s="231" t="s">
        <v>216</v>
      </c>
      <c r="AU321" s="231" t="s">
        <v>90</v>
      </c>
      <c r="AY321" s="18" t="s">
        <v>215</v>
      </c>
      <c r="BE321" s="232">
        <f>IF(N321="základní",J321,0)</f>
        <v>0</v>
      </c>
      <c r="BF321" s="232">
        <f>IF(N321="snížená",J321,0)</f>
        <v>0</v>
      </c>
      <c r="BG321" s="232">
        <f>IF(N321="zákl. přenesená",J321,0)</f>
        <v>0</v>
      </c>
      <c r="BH321" s="232">
        <f>IF(N321="sníž. přenesená",J321,0)</f>
        <v>0</v>
      </c>
      <c r="BI321" s="232">
        <f>IF(N321="nulová",J321,0)</f>
        <v>0</v>
      </c>
      <c r="BJ321" s="18" t="s">
        <v>88</v>
      </c>
      <c r="BK321" s="232">
        <f>ROUND(I321*H321,2)</f>
        <v>0</v>
      </c>
      <c r="BL321" s="18" t="s">
        <v>291</v>
      </c>
      <c r="BM321" s="231" t="s">
        <v>4940</v>
      </c>
    </row>
    <row r="322" s="2" customFormat="1">
      <c r="A322" s="39"/>
      <c r="B322" s="40"/>
      <c r="C322" s="41"/>
      <c r="D322" s="233" t="s">
        <v>221</v>
      </c>
      <c r="E322" s="41"/>
      <c r="F322" s="234" t="s">
        <v>4941</v>
      </c>
      <c r="G322" s="41"/>
      <c r="H322" s="41"/>
      <c r="I322" s="235"/>
      <c r="J322" s="41"/>
      <c r="K322" s="41"/>
      <c r="L322" s="45"/>
      <c r="M322" s="236"/>
      <c r="N322" s="237"/>
      <c r="O322" s="92"/>
      <c r="P322" s="92"/>
      <c r="Q322" s="92"/>
      <c r="R322" s="92"/>
      <c r="S322" s="92"/>
      <c r="T322" s="93"/>
      <c r="U322" s="39"/>
      <c r="V322" s="39"/>
      <c r="W322" s="39"/>
      <c r="X322" s="39"/>
      <c r="Y322" s="39"/>
      <c r="Z322" s="39"/>
      <c r="AA322" s="39"/>
      <c r="AB322" s="39"/>
      <c r="AC322" s="39"/>
      <c r="AD322" s="39"/>
      <c r="AE322" s="39"/>
      <c r="AT322" s="18" t="s">
        <v>221</v>
      </c>
      <c r="AU322" s="18" t="s">
        <v>90</v>
      </c>
    </row>
    <row r="323" s="2" customFormat="1">
      <c r="A323" s="39"/>
      <c r="B323" s="40"/>
      <c r="C323" s="41"/>
      <c r="D323" s="250" t="s">
        <v>362</v>
      </c>
      <c r="E323" s="41"/>
      <c r="F323" s="251" t="s">
        <v>4942</v>
      </c>
      <c r="G323" s="41"/>
      <c r="H323" s="41"/>
      <c r="I323" s="235"/>
      <c r="J323" s="41"/>
      <c r="K323" s="41"/>
      <c r="L323" s="45"/>
      <c r="M323" s="236"/>
      <c r="N323" s="237"/>
      <c r="O323" s="92"/>
      <c r="P323" s="92"/>
      <c r="Q323" s="92"/>
      <c r="R323" s="92"/>
      <c r="S323" s="92"/>
      <c r="T323" s="93"/>
      <c r="U323" s="39"/>
      <c r="V323" s="39"/>
      <c r="W323" s="39"/>
      <c r="X323" s="39"/>
      <c r="Y323" s="39"/>
      <c r="Z323" s="39"/>
      <c r="AA323" s="39"/>
      <c r="AB323" s="39"/>
      <c r="AC323" s="39"/>
      <c r="AD323" s="39"/>
      <c r="AE323" s="39"/>
      <c r="AT323" s="18" t="s">
        <v>362</v>
      </c>
      <c r="AU323" s="18" t="s">
        <v>90</v>
      </c>
    </row>
    <row r="324" s="2" customFormat="1" ht="24.15" customHeight="1">
      <c r="A324" s="39"/>
      <c r="B324" s="40"/>
      <c r="C324" s="220" t="s">
        <v>1037</v>
      </c>
      <c r="D324" s="220" t="s">
        <v>216</v>
      </c>
      <c r="E324" s="221" t="s">
        <v>4848</v>
      </c>
      <c r="F324" s="222" t="s">
        <v>4843</v>
      </c>
      <c r="G324" s="223" t="s">
        <v>523</v>
      </c>
      <c r="H324" s="224">
        <v>5.7300000000000004</v>
      </c>
      <c r="I324" s="225"/>
      <c r="J324" s="226">
        <f>ROUND(I324*H324,2)</f>
        <v>0</v>
      </c>
      <c r="K324" s="222" t="s">
        <v>359</v>
      </c>
      <c r="L324" s="45"/>
      <c r="M324" s="227" t="s">
        <v>1</v>
      </c>
      <c r="N324" s="228" t="s">
        <v>46</v>
      </c>
      <c r="O324" s="92"/>
      <c r="P324" s="229">
        <f>O324*H324</f>
        <v>0</v>
      </c>
      <c r="Q324" s="229">
        <v>0.00036000000000000002</v>
      </c>
      <c r="R324" s="229">
        <f>Q324*H324</f>
        <v>0.0020628000000000005</v>
      </c>
      <c r="S324" s="229">
        <v>0</v>
      </c>
      <c r="T324" s="230">
        <f>S324*H324</f>
        <v>0</v>
      </c>
      <c r="U324" s="39"/>
      <c r="V324" s="39"/>
      <c r="W324" s="39"/>
      <c r="X324" s="39"/>
      <c r="Y324" s="39"/>
      <c r="Z324" s="39"/>
      <c r="AA324" s="39"/>
      <c r="AB324" s="39"/>
      <c r="AC324" s="39"/>
      <c r="AD324" s="39"/>
      <c r="AE324" s="39"/>
      <c r="AR324" s="231" t="s">
        <v>291</v>
      </c>
      <c r="AT324" s="231" t="s">
        <v>216</v>
      </c>
      <c r="AU324" s="231" t="s">
        <v>90</v>
      </c>
      <c r="AY324" s="18" t="s">
        <v>215</v>
      </c>
      <c r="BE324" s="232">
        <f>IF(N324="základní",J324,0)</f>
        <v>0</v>
      </c>
      <c r="BF324" s="232">
        <f>IF(N324="snížená",J324,0)</f>
        <v>0</v>
      </c>
      <c r="BG324" s="232">
        <f>IF(N324="zákl. přenesená",J324,0)</f>
        <v>0</v>
      </c>
      <c r="BH324" s="232">
        <f>IF(N324="sníž. přenesená",J324,0)</f>
        <v>0</v>
      </c>
      <c r="BI324" s="232">
        <f>IF(N324="nulová",J324,0)</f>
        <v>0</v>
      </c>
      <c r="BJ324" s="18" t="s">
        <v>88</v>
      </c>
      <c r="BK324" s="232">
        <f>ROUND(I324*H324,2)</f>
        <v>0</v>
      </c>
      <c r="BL324" s="18" t="s">
        <v>291</v>
      </c>
      <c r="BM324" s="231" t="s">
        <v>4943</v>
      </c>
    </row>
    <row r="325" s="2" customFormat="1">
      <c r="A325" s="39"/>
      <c r="B325" s="40"/>
      <c r="C325" s="41"/>
      <c r="D325" s="233" t="s">
        <v>221</v>
      </c>
      <c r="E325" s="41"/>
      <c r="F325" s="234" t="s">
        <v>4850</v>
      </c>
      <c r="G325" s="41"/>
      <c r="H325" s="41"/>
      <c r="I325" s="235"/>
      <c r="J325" s="41"/>
      <c r="K325" s="41"/>
      <c r="L325" s="45"/>
      <c r="M325" s="236"/>
      <c r="N325" s="237"/>
      <c r="O325" s="92"/>
      <c r="P325" s="92"/>
      <c r="Q325" s="92"/>
      <c r="R325" s="92"/>
      <c r="S325" s="92"/>
      <c r="T325" s="93"/>
      <c r="U325" s="39"/>
      <c r="V325" s="39"/>
      <c r="W325" s="39"/>
      <c r="X325" s="39"/>
      <c r="Y325" s="39"/>
      <c r="Z325" s="39"/>
      <c r="AA325" s="39"/>
      <c r="AB325" s="39"/>
      <c r="AC325" s="39"/>
      <c r="AD325" s="39"/>
      <c r="AE325" s="39"/>
      <c r="AT325" s="18" t="s">
        <v>221</v>
      </c>
      <c r="AU325" s="18" t="s">
        <v>90</v>
      </c>
    </row>
    <row r="326" s="2" customFormat="1">
      <c r="A326" s="39"/>
      <c r="B326" s="40"/>
      <c r="C326" s="41"/>
      <c r="D326" s="250" t="s">
        <v>362</v>
      </c>
      <c r="E326" s="41"/>
      <c r="F326" s="251" t="s">
        <v>4851</v>
      </c>
      <c r="G326" s="41"/>
      <c r="H326" s="41"/>
      <c r="I326" s="235"/>
      <c r="J326" s="41"/>
      <c r="K326" s="41"/>
      <c r="L326" s="45"/>
      <c r="M326" s="236"/>
      <c r="N326" s="237"/>
      <c r="O326" s="92"/>
      <c r="P326" s="92"/>
      <c r="Q326" s="92"/>
      <c r="R326" s="92"/>
      <c r="S326" s="92"/>
      <c r="T326" s="93"/>
      <c r="U326" s="39"/>
      <c r="V326" s="39"/>
      <c r="W326" s="39"/>
      <c r="X326" s="39"/>
      <c r="Y326" s="39"/>
      <c r="Z326" s="39"/>
      <c r="AA326" s="39"/>
      <c r="AB326" s="39"/>
      <c r="AC326" s="39"/>
      <c r="AD326" s="39"/>
      <c r="AE326" s="39"/>
      <c r="AT326" s="18" t="s">
        <v>362</v>
      </c>
      <c r="AU326" s="18" t="s">
        <v>90</v>
      </c>
    </row>
    <row r="327" s="2" customFormat="1" ht="24.15" customHeight="1">
      <c r="A327" s="39"/>
      <c r="B327" s="40"/>
      <c r="C327" s="295" t="s">
        <v>1043</v>
      </c>
      <c r="D327" s="295" t="s">
        <v>539</v>
      </c>
      <c r="E327" s="296" t="s">
        <v>4944</v>
      </c>
      <c r="F327" s="297" t="s">
        <v>4945</v>
      </c>
      <c r="G327" s="298" t="s">
        <v>523</v>
      </c>
      <c r="H327" s="299">
        <v>5.7300000000000004</v>
      </c>
      <c r="I327" s="300"/>
      <c r="J327" s="301">
        <f>ROUND(I327*H327,2)</f>
        <v>0</v>
      </c>
      <c r="K327" s="297" t="s">
        <v>359</v>
      </c>
      <c r="L327" s="302"/>
      <c r="M327" s="303" t="s">
        <v>1</v>
      </c>
      <c r="N327" s="304" t="s">
        <v>46</v>
      </c>
      <c r="O327" s="92"/>
      <c r="P327" s="229">
        <f>O327*H327</f>
        <v>0</v>
      </c>
      <c r="Q327" s="229">
        <v>0.001</v>
      </c>
      <c r="R327" s="229">
        <f>Q327*H327</f>
        <v>0.0057300000000000007</v>
      </c>
      <c r="S327" s="229">
        <v>0</v>
      </c>
      <c r="T327" s="230">
        <f>S327*H327</f>
        <v>0</v>
      </c>
      <c r="U327" s="39"/>
      <c r="V327" s="39"/>
      <c r="W327" s="39"/>
      <c r="X327" s="39"/>
      <c r="Y327" s="39"/>
      <c r="Z327" s="39"/>
      <c r="AA327" s="39"/>
      <c r="AB327" s="39"/>
      <c r="AC327" s="39"/>
      <c r="AD327" s="39"/>
      <c r="AE327" s="39"/>
      <c r="AR327" s="231" t="s">
        <v>676</v>
      </c>
      <c r="AT327" s="231" t="s">
        <v>539</v>
      </c>
      <c r="AU327" s="231" t="s">
        <v>90</v>
      </c>
      <c r="AY327" s="18" t="s">
        <v>215</v>
      </c>
      <c r="BE327" s="232">
        <f>IF(N327="základní",J327,0)</f>
        <v>0</v>
      </c>
      <c r="BF327" s="232">
        <f>IF(N327="snížená",J327,0)</f>
        <v>0</v>
      </c>
      <c r="BG327" s="232">
        <f>IF(N327="zákl. přenesená",J327,0)</f>
        <v>0</v>
      </c>
      <c r="BH327" s="232">
        <f>IF(N327="sníž. přenesená",J327,0)</f>
        <v>0</v>
      </c>
      <c r="BI327" s="232">
        <f>IF(N327="nulová",J327,0)</f>
        <v>0</v>
      </c>
      <c r="BJ327" s="18" t="s">
        <v>88</v>
      </c>
      <c r="BK327" s="232">
        <f>ROUND(I327*H327,2)</f>
        <v>0</v>
      </c>
      <c r="BL327" s="18" t="s">
        <v>291</v>
      </c>
      <c r="BM327" s="231" t="s">
        <v>4946</v>
      </c>
    </row>
    <row r="328" s="2" customFormat="1">
      <c r="A328" s="39"/>
      <c r="B328" s="40"/>
      <c r="C328" s="41"/>
      <c r="D328" s="233" t="s">
        <v>221</v>
      </c>
      <c r="E328" s="41"/>
      <c r="F328" s="234" t="s">
        <v>4945</v>
      </c>
      <c r="G328" s="41"/>
      <c r="H328" s="41"/>
      <c r="I328" s="235"/>
      <c r="J328" s="41"/>
      <c r="K328" s="41"/>
      <c r="L328" s="45"/>
      <c r="M328" s="236"/>
      <c r="N328" s="237"/>
      <c r="O328" s="92"/>
      <c r="P328" s="92"/>
      <c r="Q328" s="92"/>
      <c r="R328" s="92"/>
      <c r="S328" s="92"/>
      <c r="T328" s="93"/>
      <c r="U328" s="39"/>
      <c r="V328" s="39"/>
      <c r="W328" s="39"/>
      <c r="X328" s="39"/>
      <c r="Y328" s="39"/>
      <c r="Z328" s="39"/>
      <c r="AA328" s="39"/>
      <c r="AB328" s="39"/>
      <c r="AC328" s="39"/>
      <c r="AD328" s="39"/>
      <c r="AE328" s="39"/>
      <c r="AT328" s="18" t="s">
        <v>221</v>
      </c>
      <c r="AU328" s="18" t="s">
        <v>90</v>
      </c>
    </row>
    <row r="329" s="14" customFormat="1">
      <c r="A329" s="14"/>
      <c r="B329" s="262"/>
      <c r="C329" s="263"/>
      <c r="D329" s="233" t="s">
        <v>364</v>
      </c>
      <c r="E329" s="264" t="s">
        <v>1</v>
      </c>
      <c r="F329" s="265" t="s">
        <v>4947</v>
      </c>
      <c r="G329" s="263"/>
      <c r="H329" s="266">
        <v>5.7300000000000004</v>
      </c>
      <c r="I329" s="267"/>
      <c r="J329" s="263"/>
      <c r="K329" s="263"/>
      <c r="L329" s="268"/>
      <c r="M329" s="269"/>
      <c r="N329" s="270"/>
      <c r="O329" s="270"/>
      <c r="P329" s="270"/>
      <c r="Q329" s="270"/>
      <c r="R329" s="270"/>
      <c r="S329" s="270"/>
      <c r="T329" s="271"/>
      <c r="U329" s="14"/>
      <c r="V329" s="14"/>
      <c r="W329" s="14"/>
      <c r="X329" s="14"/>
      <c r="Y329" s="14"/>
      <c r="Z329" s="14"/>
      <c r="AA329" s="14"/>
      <c r="AB329" s="14"/>
      <c r="AC329" s="14"/>
      <c r="AD329" s="14"/>
      <c r="AE329" s="14"/>
      <c r="AT329" s="272" t="s">
        <v>364</v>
      </c>
      <c r="AU329" s="272" t="s">
        <v>90</v>
      </c>
      <c r="AV329" s="14" t="s">
        <v>90</v>
      </c>
      <c r="AW329" s="14" t="s">
        <v>36</v>
      </c>
      <c r="AX329" s="14" t="s">
        <v>88</v>
      </c>
      <c r="AY329" s="272" t="s">
        <v>215</v>
      </c>
    </row>
    <row r="330" s="2" customFormat="1" ht="24.15" customHeight="1">
      <c r="A330" s="39"/>
      <c r="B330" s="40"/>
      <c r="C330" s="220" t="s">
        <v>1052</v>
      </c>
      <c r="D330" s="220" t="s">
        <v>216</v>
      </c>
      <c r="E330" s="221" t="s">
        <v>4948</v>
      </c>
      <c r="F330" s="222" t="s">
        <v>4949</v>
      </c>
      <c r="G330" s="223" t="s">
        <v>583</v>
      </c>
      <c r="H330" s="224">
        <v>0.40000000000000002</v>
      </c>
      <c r="I330" s="225"/>
      <c r="J330" s="226">
        <f>ROUND(I330*H330,2)</f>
        <v>0</v>
      </c>
      <c r="K330" s="222" t="s">
        <v>359</v>
      </c>
      <c r="L330" s="45"/>
      <c r="M330" s="227" t="s">
        <v>1</v>
      </c>
      <c r="N330" s="228" t="s">
        <v>46</v>
      </c>
      <c r="O330" s="92"/>
      <c r="P330" s="229">
        <f>O330*H330</f>
        <v>0</v>
      </c>
      <c r="Q330" s="229">
        <v>0</v>
      </c>
      <c r="R330" s="229">
        <f>Q330*H330</f>
        <v>0</v>
      </c>
      <c r="S330" s="229">
        <v>0</v>
      </c>
      <c r="T330" s="230">
        <f>S330*H330</f>
        <v>0</v>
      </c>
      <c r="U330" s="39"/>
      <c r="V330" s="39"/>
      <c r="W330" s="39"/>
      <c r="X330" s="39"/>
      <c r="Y330" s="39"/>
      <c r="Z330" s="39"/>
      <c r="AA330" s="39"/>
      <c r="AB330" s="39"/>
      <c r="AC330" s="39"/>
      <c r="AD330" s="39"/>
      <c r="AE330" s="39"/>
      <c r="AR330" s="231" t="s">
        <v>291</v>
      </c>
      <c r="AT330" s="231" t="s">
        <v>216</v>
      </c>
      <c r="AU330" s="231" t="s">
        <v>90</v>
      </c>
      <c r="AY330" s="18" t="s">
        <v>215</v>
      </c>
      <c r="BE330" s="232">
        <f>IF(N330="základní",J330,0)</f>
        <v>0</v>
      </c>
      <c r="BF330" s="232">
        <f>IF(N330="snížená",J330,0)</f>
        <v>0</v>
      </c>
      <c r="BG330" s="232">
        <f>IF(N330="zákl. přenesená",J330,0)</f>
        <v>0</v>
      </c>
      <c r="BH330" s="232">
        <f>IF(N330="sníž. přenesená",J330,0)</f>
        <v>0</v>
      </c>
      <c r="BI330" s="232">
        <f>IF(N330="nulová",J330,0)</f>
        <v>0</v>
      </c>
      <c r="BJ330" s="18" t="s">
        <v>88</v>
      </c>
      <c r="BK330" s="232">
        <f>ROUND(I330*H330,2)</f>
        <v>0</v>
      </c>
      <c r="BL330" s="18" t="s">
        <v>291</v>
      </c>
      <c r="BM330" s="231" t="s">
        <v>4950</v>
      </c>
    </row>
    <row r="331" s="2" customFormat="1">
      <c r="A331" s="39"/>
      <c r="B331" s="40"/>
      <c r="C331" s="41"/>
      <c r="D331" s="233" t="s">
        <v>221</v>
      </c>
      <c r="E331" s="41"/>
      <c r="F331" s="234" t="s">
        <v>4949</v>
      </c>
      <c r="G331" s="41"/>
      <c r="H331" s="41"/>
      <c r="I331" s="235"/>
      <c r="J331" s="41"/>
      <c r="K331" s="41"/>
      <c r="L331" s="45"/>
      <c r="M331" s="236"/>
      <c r="N331" s="237"/>
      <c r="O331" s="92"/>
      <c r="P331" s="92"/>
      <c r="Q331" s="92"/>
      <c r="R331" s="92"/>
      <c r="S331" s="92"/>
      <c r="T331" s="93"/>
      <c r="U331" s="39"/>
      <c r="V331" s="39"/>
      <c r="W331" s="39"/>
      <c r="X331" s="39"/>
      <c r="Y331" s="39"/>
      <c r="Z331" s="39"/>
      <c r="AA331" s="39"/>
      <c r="AB331" s="39"/>
      <c r="AC331" s="39"/>
      <c r="AD331" s="39"/>
      <c r="AE331" s="39"/>
      <c r="AT331" s="18" t="s">
        <v>221</v>
      </c>
      <c r="AU331" s="18" t="s">
        <v>90</v>
      </c>
    </row>
    <row r="332" s="2" customFormat="1">
      <c r="A332" s="39"/>
      <c r="B332" s="40"/>
      <c r="C332" s="41"/>
      <c r="D332" s="250" t="s">
        <v>362</v>
      </c>
      <c r="E332" s="41"/>
      <c r="F332" s="251" t="s">
        <v>4951</v>
      </c>
      <c r="G332" s="41"/>
      <c r="H332" s="41"/>
      <c r="I332" s="235"/>
      <c r="J332" s="41"/>
      <c r="K332" s="41"/>
      <c r="L332" s="45"/>
      <c r="M332" s="236"/>
      <c r="N332" s="237"/>
      <c r="O332" s="92"/>
      <c r="P332" s="92"/>
      <c r="Q332" s="92"/>
      <c r="R332" s="92"/>
      <c r="S332" s="92"/>
      <c r="T332" s="93"/>
      <c r="U332" s="39"/>
      <c r="V332" s="39"/>
      <c r="W332" s="39"/>
      <c r="X332" s="39"/>
      <c r="Y332" s="39"/>
      <c r="Z332" s="39"/>
      <c r="AA332" s="39"/>
      <c r="AB332" s="39"/>
      <c r="AC332" s="39"/>
      <c r="AD332" s="39"/>
      <c r="AE332" s="39"/>
      <c r="AT332" s="18" t="s">
        <v>362</v>
      </c>
      <c r="AU332" s="18" t="s">
        <v>90</v>
      </c>
    </row>
    <row r="333" s="11" customFormat="1" ht="22.8" customHeight="1">
      <c r="A333" s="11"/>
      <c r="B333" s="206"/>
      <c r="C333" s="207"/>
      <c r="D333" s="208" t="s">
        <v>80</v>
      </c>
      <c r="E333" s="248" t="s">
        <v>4952</v>
      </c>
      <c r="F333" s="248" t="s">
        <v>4953</v>
      </c>
      <c r="G333" s="207"/>
      <c r="H333" s="207"/>
      <c r="I333" s="210"/>
      <c r="J333" s="249">
        <f>BK333</f>
        <v>0</v>
      </c>
      <c r="K333" s="207"/>
      <c r="L333" s="212"/>
      <c r="M333" s="213"/>
      <c r="N333" s="214"/>
      <c r="O333" s="214"/>
      <c r="P333" s="215">
        <f>SUM(P334:P381)</f>
        <v>0</v>
      </c>
      <c r="Q333" s="214"/>
      <c r="R333" s="215">
        <f>SUM(R334:R381)</f>
        <v>0.16020528000000001</v>
      </c>
      <c r="S333" s="214"/>
      <c r="T333" s="216">
        <f>SUM(T334:T381)</f>
        <v>0</v>
      </c>
      <c r="U333" s="11"/>
      <c r="V333" s="11"/>
      <c r="W333" s="11"/>
      <c r="X333" s="11"/>
      <c r="Y333" s="11"/>
      <c r="Z333" s="11"/>
      <c r="AA333" s="11"/>
      <c r="AB333" s="11"/>
      <c r="AC333" s="11"/>
      <c r="AD333" s="11"/>
      <c r="AE333" s="11"/>
      <c r="AR333" s="217" t="s">
        <v>90</v>
      </c>
      <c r="AT333" s="218" t="s">
        <v>80</v>
      </c>
      <c r="AU333" s="218" t="s">
        <v>88</v>
      </c>
      <c r="AY333" s="217" t="s">
        <v>215</v>
      </c>
      <c r="BK333" s="219">
        <f>SUM(BK334:BK381)</f>
        <v>0</v>
      </c>
    </row>
    <row r="334" s="2" customFormat="1" ht="24.15" customHeight="1">
      <c r="A334" s="39"/>
      <c r="B334" s="40"/>
      <c r="C334" s="220" t="s">
        <v>1061</v>
      </c>
      <c r="D334" s="220" t="s">
        <v>216</v>
      </c>
      <c r="E334" s="221" t="s">
        <v>4954</v>
      </c>
      <c r="F334" s="222" t="s">
        <v>4880</v>
      </c>
      <c r="G334" s="223" t="s">
        <v>716</v>
      </c>
      <c r="H334" s="224">
        <v>1</v>
      </c>
      <c r="I334" s="225"/>
      <c r="J334" s="226">
        <f>ROUND(I334*H334,2)</f>
        <v>0</v>
      </c>
      <c r="K334" s="222" t="s">
        <v>359</v>
      </c>
      <c r="L334" s="45"/>
      <c r="M334" s="227" t="s">
        <v>1</v>
      </c>
      <c r="N334" s="228" t="s">
        <v>46</v>
      </c>
      <c r="O334" s="92"/>
      <c r="P334" s="229">
        <f>O334*H334</f>
        <v>0</v>
      </c>
      <c r="Q334" s="229">
        <v>0</v>
      </c>
      <c r="R334" s="229">
        <f>Q334*H334</f>
        <v>0</v>
      </c>
      <c r="S334" s="229">
        <v>0</v>
      </c>
      <c r="T334" s="230">
        <f>S334*H334</f>
        <v>0</v>
      </c>
      <c r="U334" s="39"/>
      <c r="V334" s="39"/>
      <c r="W334" s="39"/>
      <c r="X334" s="39"/>
      <c r="Y334" s="39"/>
      <c r="Z334" s="39"/>
      <c r="AA334" s="39"/>
      <c r="AB334" s="39"/>
      <c r="AC334" s="39"/>
      <c r="AD334" s="39"/>
      <c r="AE334" s="39"/>
      <c r="AR334" s="231" t="s">
        <v>291</v>
      </c>
      <c r="AT334" s="231" t="s">
        <v>216</v>
      </c>
      <c r="AU334" s="231" t="s">
        <v>90</v>
      </c>
      <c r="AY334" s="18" t="s">
        <v>215</v>
      </c>
      <c r="BE334" s="232">
        <f>IF(N334="základní",J334,0)</f>
        <v>0</v>
      </c>
      <c r="BF334" s="232">
        <f>IF(N334="snížená",J334,0)</f>
        <v>0</v>
      </c>
      <c r="BG334" s="232">
        <f>IF(N334="zákl. přenesená",J334,0)</f>
        <v>0</v>
      </c>
      <c r="BH334" s="232">
        <f>IF(N334="sníž. přenesená",J334,0)</f>
        <v>0</v>
      </c>
      <c r="BI334" s="232">
        <f>IF(N334="nulová",J334,0)</f>
        <v>0</v>
      </c>
      <c r="BJ334" s="18" t="s">
        <v>88</v>
      </c>
      <c r="BK334" s="232">
        <f>ROUND(I334*H334,2)</f>
        <v>0</v>
      </c>
      <c r="BL334" s="18" t="s">
        <v>291</v>
      </c>
      <c r="BM334" s="231" t="s">
        <v>4955</v>
      </c>
    </row>
    <row r="335" s="2" customFormat="1">
      <c r="A335" s="39"/>
      <c r="B335" s="40"/>
      <c r="C335" s="41"/>
      <c r="D335" s="233" t="s">
        <v>221</v>
      </c>
      <c r="E335" s="41"/>
      <c r="F335" s="234" t="s">
        <v>4956</v>
      </c>
      <c r="G335" s="41"/>
      <c r="H335" s="41"/>
      <c r="I335" s="235"/>
      <c r="J335" s="41"/>
      <c r="K335" s="41"/>
      <c r="L335" s="45"/>
      <c r="M335" s="236"/>
      <c r="N335" s="237"/>
      <c r="O335" s="92"/>
      <c r="P335" s="92"/>
      <c r="Q335" s="92"/>
      <c r="R335" s="92"/>
      <c r="S335" s="92"/>
      <c r="T335" s="93"/>
      <c r="U335" s="39"/>
      <c r="V335" s="39"/>
      <c r="W335" s="39"/>
      <c r="X335" s="39"/>
      <c r="Y335" s="39"/>
      <c r="Z335" s="39"/>
      <c r="AA335" s="39"/>
      <c r="AB335" s="39"/>
      <c r="AC335" s="39"/>
      <c r="AD335" s="39"/>
      <c r="AE335" s="39"/>
      <c r="AT335" s="18" t="s">
        <v>221</v>
      </c>
      <c r="AU335" s="18" t="s">
        <v>90</v>
      </c>
    </row>
    <row r="336" s="2" customFormat="1">
      <c r="A336" s="39"/>
      <c r="B336" s="40"/>
      <c r="C336" s="41"/>
      <c r="D336" s="250" t="s">
        <v>362</v>
      </c>
      <c r="E336" s="41"/>
      <c r="F336" s="251" t="s">
        <v>4957</v>
      </c>
      <c r="G336" s="41"/>
      <c r="H336" s="41"/>
      <c r="I336" s="235"/>
      <c r="J336" s="41"/>
      <c r="K336" s="41"/>
      <c r="L336" s="45"/>
      <c r="M336" s="236"/>
      <c r="N336" s="237"/>
      <c r="O336" s="92"/>
      <c r="P336" s="92"/>
      <c r="Q336" s="92"/>
      <c r="R336" s="92"/>
      <c r="S336" s="92"/>
      <c r="T336" s="93"/>
      <c r="U336" s="39"/>
      <c r="V336" s="39"/>
      <c r="W336" s="39"/>
      <c r="X336" s="39"/>
      <c r="Y336" s="39"/>
      <c r="Z336" s="39"/>
      <c r="AA336" s="39"/>
      <c r="AB336" s="39"/>
      <c r="AC336" s="39"/>
      <c r="AD336" s="39"/>
      <c r="AE336" s="39"/>
      <c r="AT336" s="18" t="s">
        <v>362</v>
      </c>
      <c r="AU336" s="18" t="s">
        <v>90</v>
      </c>
    </row>
    <row r="337" s="2" customFormat="1" ht="24.15" customHeight="1">
      <c r="A337" s="39"/>
      <c r="B337" s="40"/>
      <c r="C337" s="295" t="s">
        <v>1068</v>
      </c>
      <c r="D337" s="295" t="s">
        <v>539</v>
      </c>
      <c r="E337" s="296" t="s">
        <v>4958</v>
      </c>
      <c r="F337" s="297" t="s">
        <v>4959</v>
      </c>
      <c r="G337" s="298" t="s">
        <v>716</v>
      </c>
      <c r="H337" s="299">
        <v>1</v>
      </c>
      <c r="I337" s="300"/>
      <c r="J337" s="301">
        <f>ROUND(I337*H337,2)</f>
        <v>0</v>
      </c>
      <c r="K337" s="297" t="s">
        <v>359</v>
      </c>
      <c r="L337" s="302"/>
      <c r="M337" s="303" t="s">
        <v>1</v>
      </c>
      <c r="N337" s="304" t="s">
        <v>46</v>
      </c>
      <c r="O337" s="92"/>
      <c r="P337" s="229">
        <f>O337*H337</f>
        <v>0</v>
      </c>
      <c r="Q337" s="229">
        <v>0.0048999999999999998</v>
      </c>
      <c r="R337" s="229">
        <f>Q337*H337</f>
        <v>0.0048999999999999998</v>
      </c>
      <c r="S337" s="229">
        <v>0</v>
      </c>
      <c r="T337" s="230">
        <f>S337*H337</f>
        <v>0</v>
      </c>
      <c r="U337" s="39"/>
      <c r="V337" s="39"/>
      <c r="W337" s="39"/>
      <c r="X337" s="39"/>
      <c r="Y337" s="39"/>
      <c r="Z337" s="39"/>
      <c r="AA337" s="39"/>
      <c r="AB337" s="39"/>
      <c r="AC337" s="39"/>
      <c r="AD337" s="39"/>
      <c r="AE337" s="39"/>
      <c r="AR337" s="231" t="s">
        <v>676</v>
      </c>
      <c r="AT337" s="231" t="s">
        <v>539</v>
      </c>
      <c r="AU337" s="231" t="s">
        <v>90</v>
      </c>
      <c r="AY337" s="18" t="s">
        <v>215</v>
      </c>
      <c r="BE337" s="232">
        <f>IF(N337="základní",J337,0)</f>
        <v>0</v>
      </c>
      <c r="BF337" s="232">
        <f>IF(N337="snížená",J337,0)</f>
        <v>0</v>
      </c>
      <c r="BG337" s="232">
        <f>IF(N337="zákl. přenesená",J337,0)</f>
        <v>0</v>
      </c>
      <c r="BH337" s="232">
        <f>IF(N337="sníž. přenesená",J337,0)</f>
        <v>0</v>
      </c>
      <c r="BI337" s="232">
        <f>IF(N337="nulová",J337,0)</f>
        <v>0</v>
      </c>
      <c r="BJ337" s="18" t="s">
        <v>88</v>
      </c>
      <c r="BK337" s="232">
        <f>ROUND(I337*H337,2)</f>
        <v>0</v>
      </c>
      <c r="BL337" s="18" t="s">
        <v>291</v>
      </c>
      <c r="BM337" s="231" t="s">
        <v>4960</v>
      </c>
    </row>
    <row r="338" s="2" customFormat="1">
      <c r="A338" s="39"/>
      <c r="B338" s="40"/>
      <c r="C338" s="41"/>
      <c r="D338" s="233" t="s">
        <v>221</v>
      </c>
      <c r="E338" s="41"/>
      <c r="F338" s="234" t="s">
        <v>4961</v>
      </c>
      <c r="G338" s="41"/>
      <c r="H338" s="41"/>
      <c r="I338" s="235"/>
      <c r="J338" s="41"/>
      <c r="K338" s="41"/>
      <c r="L338" s="45"/>
      <c r="M338" s="236"/>
      <c r="N338" s="237"/>
      <c r="O338" s="92"/>
      <c r="P338" s="92"/>
      <c r="Q338" s="92"/>
      <c r="R338" s="92"/>
      <c r="S338" s="92"/>
      <c r="T338" s="93"/>
      <c r="U338" s="39"/>
      <c r="V338" s="39"/>
      <c r="W338" s="39"/>
      <c r="X338" s="39"/>
      <c r="Y338" s="39"/>
      <c r="Z338" s="39"/>
      <c r="AA338" s="39"/>
      <c r="AB338" s="39"/>
      <c r="AC338" s="39"/>
      <c r="AD338" s="39"/>
      <c r="AE338" s="39"/>
      <c r="AT338" s="18" t="s">
        <v>221</v>
      </c>
      <c r="AU338" s="18" t="s">
        <v>90</v>
      </c>
    </row>
    <row r="339" s="2" customFormat="1" ht="24.15" customHeight="1">
      <c r="A339" s="39"/>
      <c r="B339" s="40"/>
      <c r="C339" s="295" t="s">
        <v>1074</v>
      </c>
      <c r="D339" s="295" t="s">
        <v>539</v>
      </c>
      <c r="E339" s="296" t="s">
        <v>4962</v>
      </c>
      <c r="F339" s="297" t="s">
        <v>4889</v>
      </c>
      <c r="G339" s="298" t="s">
        <v>716</v>
      </c>
      <c r="H339" s="299">
        <v>2</v>
      </c>
      <c r="I339" s="300"/>
      <c r="J339" s="301">
        <f>ROUND(I339*H339,2)</f>
        <v>0</v>
      </c>
      <c r="K339" s="297" t="s">
        <v>1</v>
      </c>
      <c r="L339" s="302"/>
      <c r="M339" s="303" t="s">
        <v>1</v>
      </c>
      <c r="N339" s="304" t="s">
        <v>46</v>
      </c>
      <c r="O339" s="92"/>
      <c r="P339" s="229">
        <f>O339*H339</f>
        <v>0</v>
      </c>
      <c r="Q339" s="229">
        <v>0</v>
      </c>
      <c r="R339" s="229">
        <f>Q339*H339</f>
        <v>0</v>
      </c>
      <c r="S339" s="229">
        <v>0</v>
      </c>
      <c r="T339" s="230">
        <f>S339*H339</f>
        <v>0</v>
      </c>
      <c r="U339" s="39"/>
      <c r="V339" s="39"/>
      <c r="W339" s="39"/>
      <c r="X339" s="39"/>
      <c r="Y339" s="39"/>
      <c r="Z339" s="39"/>
      <c r="AA339" s="39"/>
      <c r="AB339" s="39"/>
      <c r="AC339" s="39"/>
      <c r="AD339" s="39"/>
      <c r="AE339" s="39"/>
      <c r="AR339" s="231" t="s">
        <v>676</v>
      </c>
      <c r="AT339" s="231" t="s">
        <v>539</v>
      </c>
      <c r="AU339" s="231" t="s">
        <v>90</v>
      </c>
      <c r="AY339" s="18" t="s">
        <v>215</v>
      </c>
      <c r="BE339" s="232">
        <f>IF(N339="základní",J339,0)</f>
        <v>0</v>
      </c>
      <c r="BF339" s="232">
        <f>IF(N339="snížená",J339,0)</f>
        <v>0</v>
      </c>
      <c r="BG339" s="232">
        <f>IF(N339="zákl. přenesená",J339,0)</f>
        <v>0</v>
      </c>
      <c r="BH339" s="232">
        <f>IF(N339="sníž. přenesená",J339,0)</f>
        <v>0</v>
      </c>
      <c r="BI339" s="232">
        <f>IF(N339="nulová",J339,0)</f>
        <v>0</v>
      </c>
      <c r="BJ339" s="18" t="s">
        <v>88</v>
      </c>
      <c r="BK339" s="232">
        <f>ROUND(I339*H339,2)</f>
        <v>0</v>
      </c>
      <c r="BL339" s="18" t="s">
        <v>291</v>
      </c>
      <c r="BM339" s="231" t="s">
        <v>4963</v>
      </c>
    </row>
    <row r="340" s="2" customFormat="1">
      <c r="A340" s="39"/>
      <c r="B340" s="40"/>
      <c r="C340" s="41"/>
      <c r="D340" s="233" t="s">
        <v>221</v>
      </c>
      <c r="E340" s="41"/>
      <c r="F340" s="234" t="s">
        <v>4889</v>
      </c>
      <c r="G340" s="41"/>
      <c r="H340" s="41"/>
      <c r="I340" s="235"/>
      <c r="J340" s="41"/>
      <c r="K340" s="41"/>
      <c r="L340" s="45"/>
      <c r="M340" s="236"/>
      <c r="N340" s="237"/>
      <c r="O340" s="92"/>
      <c r="P340" s="92"/>
      <c r="Q340" s="92"/>
      <c r="R340" s="92"/>
      <c r="S340" s="92"/>
      <c r="T340" s="93"/>
      <c r="U340" s="39"/>
      <c r="V340" s="39"/>
      <c r="W340" s="39"/>
      <c r="X340" s="39"/>
      <c r="Y340" s="39"/>
      <c r="Z340" s="39"/>
      <c r="AA340" s="39"/>
      <c r="AB340" s="39"/>
      <c r="AC340" s="39"/>
      <c r="AD340" s="39"/>
      <c r="AE340" s="39"/>
      <c r="AT340" s="18" t="s">
        <v>221</v>
      </c>
      <c r="AU340" s="18" t="s">
        <v>90</v>
      </c>
    </row>
    <row r="341" s="2" customFormat="1" ht="33" customHeight="1">
      <c r="A341" s="39"/>
      <c r="B341" s="40"/>
      <c r="C341" s="220" t="s">
        <v>1081</v>
      </c>
      <c r="D341" s="220" t="s">
        <v>216</v>
      </c>
      <c r="E341" s="221" t="s">
        <v>4964</v>
      </c>
      <c r="F341" s="222" t="s">
        <v>4709</v>
      </c>
      <c r="G341" s="223" t="s">
        <v>716</v>
      </c>
      <c r="H341" s="224">
        <v>1</v>
      </c>
      <c r="I341" s="225"/>
      <c r="J341" s="226">
        <f>ROUND(I341*H341,2)</f>
        <v>0</v>
      </c>
      <c r="K341" s="222" t="s">
        <v>359</v>
      </c>
      <c r="L341" s="45"/>
      <c r="M341" s="227" t="s">
        <v>1</v>
      </c>
      <c r="N341" s="228" t="s">
        <v>46</v>
      </c>
      <c r="O341" s="92"/>
      <c r="P341" s="229">
        <f>O341*H341</f>
        <v>0</v>
      </c>
      <c r="Q341" s="229">
        <v>0</v>
      </c>
      <c r="R341" s="229">
        <f>Q341*H341</f>
        <v>0</v>
      </c>
      <c r="S341" s="229">
        <v>0</v>
      </c>
      <c r="T341" s="230">
        <f>S341*H341</f>
        <v>0</v>
      </c>
      <c r="U341" s="39"/>
      <c r="V341" s="39"/>
      <c r="W341" s="39"/>
      <c r="X341" s="39"/>
      <c r="Y341" s="39"/>
      <c r="Z341" s="39"/>
      <c r="AA341" s="39"/>
      <c r="AB341" s="39"/>
      <c r="AC341" s="39"/>
      <c r="AD341" s="39"/>
      <c r="AE341" s="39"/>
      <c r="AR341" s="231" t="s">
        <v>291</v>
      </c>
      <c r="AT341" s="231" t="s">
        <v>216</v>
      </c>
      <c r="AU341" s="231" t="s">
        <v>90</v>
      </c>
      <c r="AY341" s="18" t="s">
        <v>215</v>
      </c>
      <c r="BE341" s="232">
        <f>IF(N341="základní",J341,0)</f>
        <v>0</v>
      </c>
      <c r="BF341" s="232">
        <f>IF(N341="snížená",J341,0)</f>
        <v>0</v>
      </c>
      <c r="BG341" s="232">
        <f>IF(N341="zákl. přenesená",J341,0)</f>
        <v>0</v>
      </c>
      <c r="BH341" s="232">
        <f>IF(N341="sníž. přenesená",J341,0)</f>
        <v>0</v>
      </c>
      <c r="BI341" s="232">
        <f>IF(N341="nulová",J341,0)</f>
        <v>0</v>
      </c>
      <c r="BJ341" s="18" t="s">
        <v>88</v>
      </c>
      <c r="BK341" s="232">
        <f>ROUND(I341*H341,2)</f>
        <v>0</v>
      </c>
      <c r="BL341" s="18" t="s">
        <v>291</v>
      </c>
      <c r="BM341" s="231" t="s">
        <v>4965</v>
      </c>
    </row>
    <row r="342" s="2" customFormat="1">
      <c r="A342" s="39"/>
      <c r="B342" s="40"/>
      <c r="C342" s="41"/>
      <c r="D342" s="233" t="s">
        <v>221</v>
      </c>
      <c r="E342" s="41"/>
      <c r="F342" s="234" t="s">
        <v>4711</v>
      </c>
      <c r="G342" s="41"/>
      <c r="H342" s="41"/>
      <c r="I342" s="235"/>
      <c r="J342" s="41"/>
      <c r="K342" s="41"/>
      <c r="L342" s="45"/>
      <c r="M342" s="236"/>
      <c r="N342" s="237"/>
      <c r="O342" s="92"/>
      <c r="P342" s="92"/>
      <c r="Q342" s="92"/>
      <c r="R342" s="92"/>
      <c r="S342" s="92"/>
      <c r="T342" s="93"/>
      <c r="U342" s="39"/>
      <c r="V342" s="39"/>
      <c r="W342" s="39"/>
      <c r="X342" s="39"/>
      <c r="Y342" s="39"/>
      <c r="Z342" s="39"/>
      <c r="AA342" s="39"/>
      <c r="AB342" s="39"/>
      <c r="AC342" s="39"/>
      <c r="AD342" s="39"/>
      <c r="AE342" s="39"/>
      <c r="AT342" s="18" t="s">
        <v>221</v>
      </c>
      <c r="AU342" s="18" t="s">
        <v>90</v>
      </c>
    </row>
    <row r="343" s="2" customFormat="1">
      <c r="A343" s="39"/>
      <c r="B343" s="40"/>
      <c r="C343" s="41"/>
      <c r="D343" s="250" t="s">
        <v>362</v>
      </c>
      <c r="E343" s="41"/>
      <c r="F343" s="251" t="s">
        <v>4966</v>
      </c>
      <c r="G343" s="41"/>
      <c r="H343" s="41"/>
      <c r="I343" s="235"/>
      <c r="J343" s="41"/>
      <c r="K343" s="41"/>
      <c r="L343" s="45"/>
      <c r="M343" s="236"/>
      <c r="N343" s="237"/>
      <c r="O343" s="92"/>
      <c r="P343" s="92"/>
      <c r="Q343" s="92"/>
      <c r="R343" s="92"/>
      <c r="S343" s="92"/>
      <c r="T343" s="93"/>
      <c r="U343" s="39"/>
      <c r="V343" s="39"/>
      <c r="W343" s="39"/>
      <c r="X343" s="39"/>
      <c r="Y343" s="39"/>
      <c r="Z343" s="39"/>
      <c r="AA343" s="39"/>
      <c r="AB343" s="39"/>
      <c r="AC343" s="39"/>
      <c r="AD343" s="39"/>
      <c r="AE343" s="39"/>
      <c r="AT343" s="18" t="s">
        <v>362</v>
      </c>
      <c r="AU343" s="18" t="s">
        <v>90</v>
      </c>
    </row>
    <row r="344" s="2" customFormat="1" ht="16.5" customHeight="1">
      <c r="A344" s="39"/>
      <c r="B344" s="40"/>
      <c r="C344" s="295" t="s">
        <v>1094</v>
      </c>
      <c r="D344" s="295" t="s">
        <v>539</v>
      </c>
      <c r="E344" s="296" t="s">
        <v>4967</v>
      </c>
      <c r="F344" s="297" t="s">
        <v>4968</v>
      </c>
      <c r="G344" s="298" t="s">
        <v>716</v>
      </c>
      <c r="H344" s="299">
        <v>1</v>
      </c>
      <c r="I344" s="300"/>
      <c r="J344" s="301">
        <f>ROUND(I344*H344,2)</f>
        <v>0</v>
      </c>
      <c r="K344" s="297" t="s">
        <v>1</v>
      </c>
      <c r="L344" s="302"/>
      <c r="M344" s="303" t="s">
        <v>1</v>
      </c>
      <c r="N344" s="304" t="s">
        <v>46</v>
      </c>
      <c r="O344" s="92"/>
      <c r="P344" s="229">
        <f>O344*H344</f>
        <v>0</v>
      </c>
      <c r="Q344" s="229">
        <v>0</v>
      </c>
      <c r="R344" s="229">
        <f>Q344*H344</f>
        <v>0</v>
      </c>
      <c r="S344" s="229">
        <v>0</v>
      </c>
      <c r="T344" s="230">
        <f>S344*H344</f>
        <v>0</v>
      </c>
      <c r="U344" s="39"/>
      <c r="V344" s="39"/>
      <c r="W344" s="39"/>
      <c r="X344" s="39"/>
      <c r="Y344" s="39"/>
      <c r="Z344" s="39"/>
      <c r="AA344" s="39"/>
      <c r="AB344" s="39"/>
      <c r="AC344" s="39"/>
      <c r="AD344" s="39"/>
      <c r="AE344" s="39"/>
      <c r="AR344" s="231" t="s">
        <v>676</v>
      </c>
      <c r="AT344" s="231" t="s">
        <v>539</v>
      </c>
      <c r="AU344" s="231" t="s">
        <v>90</v>
      </c>
      <c r="AY344" s="18" t="s">
        <v>215</v>
      </c>
      <c r="BE344" s="232">
        <f>IF(N344="základní",J344,0)</f>
        <v>0</v>
      </c>
      <c r="BF344" s="232">
        <f>IF(N344="snížená",J344,0)</f>
        <v>0</v>
      </c>
      <c r="BG344" s="232">
        <f>IF(N344="zákl. přenesená",J344,0)</f>
        <v>0</v>
      </c>
      <c r="BH344" s="232">
        <f>IF(N344="sníž. přenesená",J344,0)</f>
        <v>0</v>
      </c>
      <c r="BI344" s="232">
        <f>IF(N344="nulová",J344,0)</f>
        <v>0</v>
      </c>
      <c r="BJ344" s="18" t="s">
        <v>88</v>
      </c>
      <c r="BK344" s="232">
        <f>ROUND(I344*H344,2)</f>
        <v>0</v>
      </c>
      <c r="BL344" s="18" t="s">
        <v>291</v>
      </c>
      <c r="BM344" s="231" t="s">
        <v>4969</v>
      </c>
    </row>
    <row r="345" s="2" customFormat="1">
      <c r="A345" s="39"/>
      <c r="B345" s="40"/>
      <c r="C345" s="41"/>
      <c r="D345" s="233" t="s">
        <v>221</v>
      </c>
      <c r="E345" s="41"/>
      <c r="F345" s="234" t="s">
        <v>4970</v>
      </c>
      <c r="G345" s="41"/>
      <c r="H345" s="41"/>
      <c r="I345" s="235"/>
      <c r="J345" s="41"/>
      <c r="K345" s="41"/>
      <c r="L345" s="45"/>
      <c r="M345" s="236"/>
      <c r="N345" s="237"/>
      <c r="O345" s="92"/>
      <c r="P345" s="92"/>
      <c r="Q345" s="92"/>
      <c r="R345" s="92"/>
      <c r="S345" s="92"/>
      <c r="T345" s="93"/>
      <c r="U345" s="39"/>
      <c r="V345" s="39"/>
      <c r="W345" s="39"/>
      <c r="X345" s="39"/>
      <c r="Y345" s="39"/>
      <c r="Z345" s="39"/>
      <c r="AA345" s="39"/>
      <c r="AB345" s="39"/>
      <c r="AC345" s="39"/>
      <c r="AD345" s="39"/>
      <c r="AE345" s="39"/>
      <c r="AT345" s="18" t="s">
        <v>221</v>
      </c>
      <c r="AU345" s="18" t="s">
        <v>90</v>
      </c>
    </row>
    <row r="346" s="2" customFormat="1" ht="16.5" customHeight="1">
      <c r="A346" s="39"/>
      <c r="B346" s="40"/>
      <c r="C346" s="220" t="s">
        <v>1108</v>
      </c>
      <c r="D346" s="220" t="s">
        <v>216</v>
      </c>
      <c r="E346" s="221" t="s">
        <v>4971</v>
      </c>
      <c r="F346" s="222" t="s">
        <v>4972</v>
      </c>
      <c r="G346" s="223" t="s">
        <v>716</v>
      </c>
      <c r="H346" s="224">
        <v>1</v>
      </c>
      <c r="I346" s="225"/>
      <c r="J346" s="226">
        <f>ROUND(I346*H346,2)</f>
        <v>0</v>
      </c>
      <c r="K346" s="222" t="s">
        <v>3566</v>
      </c>
      <c r="L346" s="45"/>
      <c r="M346" s="227" t="s">
        <v>1</v>
      </c>
      <c r="N346" s="228" t="s">
        <v>46</v>
      </c>
      <c r="O346" s="92"/>
      <c r="P346" s="229">
        <f>O346*H346</f>
        <v>0</v>
      </c>
      <c r="Q346" s="229">
        <v>0</v>
      </c>
      <c r="R346" s="229">
        <f>Q346*H346</f>
        <v>0</v>
      </c>
      <c r="S346" s="229">
        <v>0</v>
      </c>
      <c r="T346" s="230">
        <f>S346*H346</f>
        <v>0</v>
      </c>
      <c r="U346" s="39"/>
      <c r="V346" s="39"/>
      <c r="W346" s="39"/>
      <c r="X346" s="39"/>
      <c r="Y346" s="39"/>
      <c r="Z346" s="39"/>
      <c r="AA346" s="39"/>
      <c r="AB346" s="39"/>
      <c r="AC346" s="39"/>
      <c r="AD346" s="39"/>
      <c r="AE346" s="39"/>
      <c r="AR346" s="231" t="s">
        <v>291</v>
      </c>
      <c r="AT346" s="231" t="s">
        <v>216</v>
      </c>
      <c r="AU346" s="231" t="s">
        <v>90</v>
      </c>
      <c r="AY346" s="18" t="s">
        <v>215</v>
      </c>
      <c r="BE346" s="232">
        <f>IF(N346="základní",J346,0)</f>
        <v>0</v>
      </c>
      <c r="BF346" s="232">
        <f>IF(N346="snížená",J346,0)</f>
        <v>0</v>
      </c>
      <c r="BG346" s="232">
        <f>IF(N346="zákl. přenesená",J346,0)</f>
        <v>0</v>
      </c>
      <c r="BH346" s="232">
        <f>IF(N346="sníž. přenesená",J346,0)</f>
        <v>0</v>
      </c>
      <c r="BI346" s="232">
        <f>IF(N346="nulová",J346,0)</f>
        <v>0</v>
      </c>
      <c r="BJ346" s="18" t="s">
        <v>88</v>
      </c>
      <c r="BK346" s="232">
        <f>ROUND(I346*H346,2)</f>
        <v>0</v>
      </c>
      <c r="BL346" s="18" t="s">
        <v>291</v>
      </c>
      <c r="BM346" s="231" t="s">
        <v>4973</v>
      </c>
    </row>
    <row r="347" s="2" customFormat="1">
      <c r="A347" s="39"/>
      <c r="B347" s="40"/>
      <c r="C347" s="41"/>
      <c r="D347" s="233" t="s">
        <v>221</v>
      </c>
      <c r="E347" s="41"/>
      <c r="F347" s="234" t="s">
        <v>4919</v>
      </c>
      <c r="G347" s="41"/>
      <c r="H347" s="41"/>
      <c r="I347" s="235"/>
      <c r="J347" s="41"/>
      <c r="K347" s="41"/>
      <c r="L347" s="45"/>
      <c r="M347" s="236"/>
      <c r="N347" s="237"/>
      <c r="O347" s="92"/>
      <c r="P347" s="92"/>
      <c r="Q347" s="92"/>
      <c r="R347" s="92"/>
      <c r="S347" s="92"/>
      <c r="T347" s="93"/>
      <c r="U347" s="39"/>
      <c r="V347" s="39"/>
      <c r="W347" s="39"/>
      <c r="X347" s="39"/>
      <c r="Y347" s="39"/>
      <c r="Z347" s="39"/>
      <c r="AA347" s="39"/>
      <c r="AB347" s="39"/>
      <c r="AC347" s="39"/>
      <c r="AD347" s="39"/>
      <c r="AE347" s="39"/>
      <c r="AT347" s="18" t="s">
        <v>221</v>
      </c>
      <c r="AU347" s="18" t="s">
        <v>90</v>
      </c>
    </row>
    <row r="348" s="2" customFormat="1">
      <c r="A348" s="39"/>
      <c r="B348" s="40"/>
      <c r="C348" s="41"/>
      <c r="D348" s="250" t="s">
        <v>362</v>
      </c>
      <c r="E348" s="41"/>
      <c r="F348" s="251" t="s">
        <v>4974</v>
      </c>
      <c r="G348" s="41"/>
      <c r="H348" s="41"/>
      <c r="I348" s="235"/>
      <c r="J348" s="41"/>
      <c r="K348" s="41"/>
      <c r="L348" s="45"/>
      <c r="M348" s="236"/>
      <c r="N348" s="237"/>
      <c r="O348" s="92"/>
      <c r="P348" s="92"/>
      <c r="Q348" s="92"/>
      <c r="R348" s="92"/>
      <c r="S348" s="92"/>
      <c r="T348" s="93"/>
      <c r="U348" s="39"/>
      <c r="V348" s="39"/>
      <c r="W348" s="39"/>
      <c r="X348" s="39"/>
      <c r="Y348" s="39"/>
      <c r="Z348" s="39"/>
      <c r="AA348" s="39"/>
      <c r="AB348" s="39"/>
      <c r="AC348" s="39"/>
      <c r="AD348" s="39"/>
      <c r="AE348" s="39"/>
      <c r="AT348" s="18" t="s">
        <v>362</v>
      </c>
      <c r="AU348" s="18" t="s">
        <v>90</v>
      </c>
    </row>
    <row r="349" s="2" customFormat="1" ht="24.15" customHeight="1">
      <c r="A349" s="39"/>
      <c r="B349" s="40"/>
      <c r="C349" s="295" t="s">
        <v>1120</v>
      </c>
      <c r="D349" s="295" t="s">
        <v>539</v>
      </c>
      <c r="E349" s="296" t="s">
        <v>4975</v>
      </c>
      <c r="F349" s="297" t="s">
        <v>4976</v>
      </c>
      <c r="G349" s="298" t="s">
        <v>716</v>
      </c>
      <c r="H349" s="299">
        <v>1</v>
      </c>
      <c r="I349" s="300"/>
      <c r="J349" s="301">
        <f>ROUND(I349*H349,2)</f>
        <v>0</v>
      </c>
      <c r="K349" s="297" t="s">
        <v>359</v>
      </c>
      <c r="L349" s="302"/>
      <c r="M349" s="303" t="s">
        <v>1</v>
      </c>
      <c r="N349" s="304" t="s">
        <v>46</v>
      </c>
      <c r="O349" s="92"/>
      <c r="P349" s="229">
        <f>O349*H349</f>
        <v>0</v>
      </c>
      <c r="Q349" s="229">
        <v>0.0041000000000000003</v>
      </c>
      <c r="R349" s="229">
        <f>Q349*H349</f>
        <v>0.0041000000000000003</v>
      </c>
      <c r="S349" s="229">
        <v>0</v>
      </c>
      <c r="T349" s="230">
        <f>S349*H349</f>
        <v>0</v>
      </c>
      <c r="U349" s="39"/>
      <c r="V349" s="39"/>
      <c r="W349" s="39"/>
      <c r="X349" s="39"/>
      <c r="Y349" s="39"/>
      <c r="Z349" s="39"/>
      <c r="AA349" s="39"/>
      <c r="AB349" s="39"/>
      <c r="AC349" s="39"/>
      <c r="AD349" s="39"/>
      <c r="AE349" s="39"/>
      <c r="AR349" s="231" t="s">
        <v>676</v>
      </c>
      <c r="AT349" s="231" t="s">
        <v>539</v>
      </c>
      <c r="AU349" s="231" t="s">
        <v>90</v>
      </c>
      <c r="AY349" s="18" t="s">
        <v>215</v>
      </c>
      <c r="BE349" s="232">
        <f>IF(N349="základní",J349,0)</f>
        <v>0</v>
      </c>
      <c r="BF349" s="232">
        <f>IF(N349="snížená",J349,0)</f>
        <v>0</v>
      </c>
      <c r="BG349" s="232">
        <f>IF(N349="zákl. přenesená",J349,0)</f>
        <v>0</v>
      </c>
      <c r="BH349" s="232">
        <f>IF(N349="sníž. přenesená",J349,0)</f>
        <v>0</v>
      </c>
      <c r="BI349" s="232">
        <f>IF(N349="nulová",J349,0)</f>
        <v>0</v>
      </c>
      <c r="BJ349" s="18" t="s">
        <v>88</v>
      </c>
      <c r="BK349" s="232">
        <f>ROUND(I349*H349,2)</f>
        <v>0</v>
      </c>
      <c r="BL349" s="18" t="s">
        <v>291</v>
      </c>
      <c r="BM349" s="231" t="s">
        <v>4977</v>
      </c>
    </row>
    <row r="350" s="2" customFormat="1">
      <c r="A350" s="39"/>
      <c r="B350" s="40"/>
      <c r="C350" s="41"/>
      <c r="D350" s="233" t="s">
        <v>221</v>
      </c>
      <c r="E350" s="41"/>
      <c r="F350" s="234" t="s">
        <v>4978</v>
      </c>
      <c r="G350" s="41"/>
      <c r="H350" s="41"/>
      <c r="I350" s="235"/>
      <c r="J350" s="41"/>
      <c r="K350" s="41"/>
      <c r="L350" s="45"/>
      <c r="M350" s="236"/>
      <c r="N350" s="237"/>
      <c r="O350" s="92"/>
      <c r="P350" s="92"/>
      <c r="Q350" s="92"/>
      <c r="R350" s="92"/>
      <c r="S350" s="92"/>
      <c r="T350" s="93"/>
      <c r="U350" s="39"/>
      <c r="V350" s="39"/>
      <c r="W350" s="39"/>
      <c r="X350" s="39"/>
      <c r="Y350" s="39"/>
      <c r="Z350" s="39"/>
      <c r="AA350" s="39"/>
      <c r="AB350" s="39"/>
      <c r="AC350" s="39"/>
      <c r="AD350" s="39"/>
      <c r="AE350" s="39"/>
      <c r="AT350" s="18" t="s">
        <v>221</v>
      </c>
      <c r="AU350" s="18" t="s">
        <v>90</v>
      </c>
    </row>
    <row r="351" s="2" customFormat="1" ht="24.15" customHeight="1">
      <c r="A351" s="39"/>
      <c r="B351" s="40"/>
      <c r="C351" s="220" t="s">
        <v>1129</v>
      </c>
      <c r="D351" s="220" t="s">
        <v>216</v>
      </c>
      <c r="E351" s="221" t="s">
        <v>4916</v>
      </c>
      <c r="F351" s="222" t="s">
        <v>4917</v>
      </c>
      <c r="G351" s="223" t="s">
        <v>716</v>
      </c>
      <c r="H351" s="224">
        <v>3</v>
      </c>
      <c r="I351" s="225"/>
      <c r="J351" s="226">
        <f>ROUND(I351*H351,2)</f>
        <v>0</v>
      </c>
      <c r="K351" s="222" t="s">
        <v>359</v>
      </c>
      <c r="L351" s="45"/>
      <c r="M351" s="227" t="s">
        <v>1</v>
      </c>
      <c r="N351" s="228" t="s">
        <v>46</v>
      </c>
      <c r="O351" s="92"/>
      <c r="P351" s="229">
        <f>O351*H351</f>
        <v>0</v>
      </c>
      <c r="Q351" s="229">
        <v>0</v>
      </c>
      <c r="R351" s="229">
        <f>Q351*H351</f>
        <v>0</v>
      </c>
      <c r="S351" s="229">
        <v>0</v>
      </c>
      <c r="T351" s="230">
        <f>S351*H351</f>
        <v>0</v>
      </c>
      <c r="U351" s="39"/>
      <c r="V351" s="39"/>
      <c r="W351" s="39"/>
      <c r="X351" s="39"/>
      <c r="Y351" s="39"/>
      <c r="Z351" s="39"/>
      <c r="AA351" s="39"/>
      <c r="AB351" s="39"/>
      <c r="AC351" s="39"/>
      <c r="AD351" s="39"/>
      <c r="AE351" s="39"/>
      <c r="AR351" s="231" t="s">
        <v>291</v>
      </c>
      <c r="AT351" s="231" t="s">
        <v>216</v>
      </c>
      <c r="AU351" s="231" t="s">
        <v>90</v>
      </c>
      <c r="AY351" s="18" t="s">
        <v>215</v>
      </c>
      <c r="BE351" s="232">
        <f>IF(N351="základní",J351,0)</f>
        <v>0</v>
      </c>
      <c r="BF351" s="232">
        <f>IF(N351="snížená",J351,0)</f>
        <v>0</v>
      </c>
      <c r="BG351" s="232">
        <f>IF(N351="zákl. přenesená",J351,0)</f>
        <v>0</v>
      </c>
      <c r="BH351" s="232">
        <f>IF(N351="sníž. přenesená",J351,0)</f>
        <v>0</v>
      </c>
      <c r="BI351" s="232">
        <f>IF(N351="nulová",J351,0)</f>
        <v>0</v>
      </c>
      <c r="BJ351" s="18" t="s">
        <v>88</v>
      </c>
      <c r="BK351" s="232">
        <f>ROUND(I351*H351,2)</f>
        <v>0</v>
      </c>
      <c r="BL351" s="18" t="s">
        <v>291</v>
      </c>
      <c r="BM351" s="231" t="s">
        <v>4979</v>
      </c>
    </row>
    <row r="352" s="2" customFormat="1">
      <c r="A352" s="39"/>
      <c r="B352" s="40"/>
      <c r="C352" s="41"/>
      <c r="D352" s="233" t="s">
        <v>221</v>
      </c>
      <c r="E352" s="41"/>
      <c r="F352" s="234" t="s">
        <v>4919</v>
      </c>
      <c r="G352" s="41"/>
      <c r="H352" s="41"/>
      <c r="I352" s="235"/>
      <c r="J352" s="41"/>
      <c r="K352" s="41"/>
      <c r="L352" s="45"/>
      <c r="M352" s="236"/>
      <c r="N352" s="237"/>
      <c r="O352" s="92"/>
      <c r="P352" s="92"/>
      <c r="Q352" s="92"/>
      <c r="R352" s="92"/>
      <c r="S352" s="92"/>
      <c r="T352" s="93"/>
      <c r="U352" s="39"/>
      <c r="V352" s="39"/>
      <c r="W352" s="39"/>
      <c r="X352" s="39"/>
      <c r="Y352" s="39"/>
      <c r="Z352" s="39"/>
      <c r="AA352" s="39"/>
      <c r="AB352" s="39"/>
      <c r="AC352" s="39"/>
      <c r="AD352" s="39"/>
      <c r="AE352" s="39"/>
      <c r="AT352" s="18" t="s">
        <v>221</v>
      </c>
      <c r="AU352" s="18" t="s">
        <v>90</v>
      </c>
    </row>
    <row r="353" s="2" customFormat="1">
      <c r="A353" s="39"/>
      <c r="B353" s="40"/>
      <c r="C353" s="41"/>
      <c r="D353" s="250" t="s">
        <v>362</v>
      </c>
      <c r="E353" s="41"/>
      <c r="F353" s="251" t="s">
        <v>4920</v>
      </c>
      <c r="G353" s="41"/>
      <c r="H353" s="41"/>
      <c r="I353" s="235"/>
      <c r="J353" s="41"/>
      <c r="K353" s="41"/>
      <c r="L353" s="45"/>
      <c r="M353" s="236"/>
      <c r="N353" s="237"/>
      <c r="O353" s="92"/>
      <c r="P353" s="92"/>
      <c r="Q353" s="92"/>
      <c r="R353" s="92"/>
      <c r="S353" s="92"/>
      <c r="T353" s="93"/>
      <c r="U353" s="39"/>
      <c r="V353" s="39"/>
      <c r="W353" s="39"/>
      <c r="X353" s="39"/>
      <c r="Y353" s="39"/>
      <c r="Z353" s="39"/>
      <c r="AA353" s="39"/>
      <c r="AB353" s="39"/>
      <c r="AC353" s="39"/>
      <c r="AD353" s="39"/>
      <c r="AE353" s="39"/>
      <c r="AT353" s="18" t="s">
        <v>362</v>
      </c>
      <c r="AU353" s="18" t="s">
        <v>90</v>
      </c>
    </row>
    <row r="354" s="2" customFormat="1" ht="24.15" customHeight="1">
      <c r="A354" s="39"/>
      <c r="B354" s="40"/>
      <c r="C354" s="295" t="s">
        <v>1152</v>
      </c>
      <c r="D354" s="295" t="s">
        <v>539</v>
      </c>
      <c r="E354" s="296" t="s">
        <v>4921</v>
      </c>
      <c r="F354" s="297" t="s">
        <v>4922</v>
      </c>
      <c r="G354" s="298" t="s">
        <v>716</v>
      </c>
      <c r="H354" s="299">
        <v>3</v>
      </c>
      <c r="I354" s="300"/>
      <c r="J354" s="301">
        <f>ROUND(I354*H354,2)</f>
        <v>0</v>
      </c>
      <c r="K354" s="297" t="s">
        <v>359</v>
      </c>
      <c r="L354" s="302"/>
      <c r="M354" s="303" t="s">
        <v>1</v>
      </c>
      <c r="N354" s="304" t="s">
        <v>46</v>
      </c>
      <c r="O354" s="92"/>
      <c r="P354" s="229">
        <f>O354*H354</f>
        <v>0</v>
      </c>
      <c r="Q354" s="229">
        <v>0.0033</v>
      </c>
      <c r="R354" s="229">
        <f>Q354*H354</f>
        <v>0.0098999999999999991</v>
      </c>
      <c r="S354" s="229">
        <v>0</v>
      </c>
      <c r="T354" s="230">
        <f>S354*H354</f>
        <v>0</v>
      </c>
      <c r="U354" s="39"/>
      <c r="V354" s="39"/>
      <c r="W354" s="39"/>
      <c r="X354" s="39"/>
      <c r="Y354" s="39"/>
      <c r="Z354" s="39"/>
      <c r="AA354" s="39"/>
      <c r="AB354" s="39"/>
      <c r="AC354" s="39"/>
      <c r="AD354" s="39"/>
      <c r="AE354" s="39"/>
      <c r="AR354" s="231" t="s">
        <v>676</v>
      </c>
      <c r="AT354" s="231" t="s">
        <v>539</v>
      </c>
      <c r="AU354" s="231" t="s">
        <v>90</v>
      </c>
      <c r="AY354" s="18" t="s">
        <v>215</v>
      </c>
      <c r="BE354" s="232">
        <f>IF(N354="základní",J354,0)</f>
        <v>0</v>
      </c>
      <c r="BF354" s="232">
        <f>IF(N354="snížená",J354,0)</f>
        <v>0</v>
      </c>
      <c r="BG354" s="232">
        <f>IF(N354="zákl. přenesená",J354,0)</f>
        <v>0</v>
      </c>
      <c r="BH354" s="232">
        <f>IF(N354="sníž. přenesená",J354,0)</f>
        <v>0</v>
      </c>
      <c r="BI354" s="232">
        <f>IF(N354="nulová",J354,0)</f>
        <v>0</v>
      </c>
      <c r="BJ354" s="18" t="s">
        <v>88</v>
      </c>
      <c r="BK354" s="232">
        <f>ROUND(I354*H354,2)</f>
        <v>0</v>
      </c>
      <c r="BL354" s="18" t="s">
        <v>291</v>
      </c>
      <c r="BM354" s="231" t="s">
        <v>4980</v>
      </c>
    </row>
    <row r="355" s="2" customFormat="1">
      <c r="A355" s="39"/>
      <c r="B355" s="40"/>
      <c r="C355" s="41"/>
      <c r="D355" s="233" t="s">
        <v>221</v>
      </c>
      <c r="E355" s="41"/>
      <c r="F355" s="234" t="s">
        <v>4924</v>
      </c>
      <c r="G355" s="41"/>
      <c r="H355" s="41"/>
      <c r="I355" s="235"/>
      <c r="J355" s="41"/>
      <c r="K355" s="41"/>
      <c r="L355" s="45"/>
      <c r="M355" s="236"/>
      <c r="N355" s="237"/>
      <c r="O355" s="92"/>
      <c r="P355" s="92"/>
      <c r="Q355" s="92"/>
      <c r="R355" s="92"/>
      <c r="S355" s="92"/>
      <c r="T355" s="93"/>
      <c r="U355" s="39"/>
      <c r="V355" s="39"/>
      <c r="W355" s="39"/>
      <c r="X355" s="39"/>
      <c r="Y355" s="39"/>
      <c r="Z355" s="39"/>
      <c r="AA355" s="39"/>
      <c r="AB355" s="39"/>
      <c r="AC355" s="39"/>
      <c r="AD355" s="39"/>
      <c r="AE355" s="39"/>
      <c r="AT355" s="18" t="s">
        <v>221</v>
      </c>
      <c r="AU355" s="18" t="s">
        <v>90</v>
      </c>
    </row>
    <row r="356" s="2" customFormat="1" ht="24.15" customHeight="1">
      <c r="A356" s="39"/>
      <c r="B356" s="40"/>
      <c r="C356" s="220" t="s">
        <v>1164</v>
      </c>
      <c r="D356" s="220" t="s">
        <v>216</v>
      </c>
      <c r="E356" s="221" t="s">
        <v>4906</v>
      </c>
      <c r="F356" s="222" t="s">
        <v>4907</v>
      </c>
      <c r="G356" s="223" t="s">
        <v>716</v>
      </c>
      <c r="H356" s="224">
        <v>3</v>
      </c>
      <c r="I356" s="225"/>
      <c r="J356" s="226">
        <f>ROUND(I356*H356,2)</f>
        <v>0</v>
      </c>
      <c r="K356" s="222" t="s">
        <v>359</v>
      </c>
      <c r="L356" s="45"/>
      <c r="M356" s="227" t="s">
        <v>1</v>
      </c>
      <c r="N356" s="228" t="s">
        <v>46</v>
      </c>
      <c r="O356" s="92"/>
      <c r="P356" s="229">
        <f>O356*H356</f>
        <v>0</v>
      </c>
      <c r="Q356" s="229">
        <v>0</v>
      </c>
      <c r="R356" s="229">
        <f>Q356*H356</f>
        <v>0</v>
      </c>
      <c r="S356" s="229">
        <v>0</v>
      </c>
      <c r="T356" s="230">
        <f>S356*H356</f>
        <v>0</v>
      </c>
      <c r="U356" s="39"/>
      <c r="V356" s="39"/>
      <c r="W356" s="39"/>
      <c r="X356" s="39"/>
      <c r="Y356" s="39"/>
      <c r="Z356" s="39"/>
      <c r="AA356" s="39"/>
      <c r="AB356" s="39"/>
      <c r="AC356" s="39"/>
      <c r="AD356" s="39"/>
      <c r="AE356" s="39"/>
      <c r="AR356" s="231" t="s">
        <v>291</v>
      </c>
      <c r="AT356" s="231" t="s">
        <v>216</v>
      </c>
      <c r="AU356" s="231" t="s">
        <v>90</v>
      </c>
      <c r="AY356" s="18" t="s">
        <v>215</v>
      </c>
      <c r="BE356" s="232">
        <f>IF(N356="základní",J356,0)</f>
        <v>0</v>
      </c>
      <c r="BF356" s="232">
        <f>IF(N356="snížená",J356,0)</f>
        <v>0</v>
      </c>
      <c r="BG356" s="232">
        <f>IF(N356="zákl. přenesená",J356,0)</f>
        <v>0</v>
      </c>
      <c r="BH356" s="232">
        <f>IF(N356="sníž. přenesená",J356,0)</f>
        <v>0</v>
      </c>
      <c r="BI356" s="232">
        <f>IF(N356="nulová",J356,0)</f>
        <v>0</v>
      </c>
      <c r="BJ356" s="18" t="s">
        <v>88</v>
      </c>
      <c r="BK356" s="232">
        <f>ROUND(I356*H356,2)</f>
        <v>0</v>
      </c>
      <c r="BL356" s="18" t="s">
        <v>291</v>
      </c>
      <c r="BM356" s="231" t="s">
        <v>4981</v>
      </c>
    </row>
    <row r="357" s="2" customFormat="1">
      <c r="A357" s="39"/>
      <c r="B357" s="40"/>
      <c r="C357" s="41"/>
      <c r="D357" s="233" t="s">
        <v>221</v>
      </c>
      <c r="E357" s="41"/>
      <c r="F357" s="234" t="s">
        <v>4909</v>
      </c>
      <c r="G357" s="41"/>
      <c r="H357" s="41"/>
      <c r="I357" s="235"/>
      <c r="J357" s="41"/>
      <c r="K357" s="41"/>
      <c r="L357" s="45"/>
      <c r="M357" s="236"/>
      <c r="N357" s="237"/>
      <c r="O357" s="92"/>
      <c r="P357" s="92"/>
      <c r="Q357" s="92"/>
      <c r="R357" s="92"/>
      <c r="S357" s="92"/>
      <c r="T357" s="93"/>
      <c r="U357" s="39"/>
      <c r="V357" s="39"/>
      <c r="W357" s="39"/>
      <c r="X357" s="39"/>
      <c r="Y357" s="39"/>
      <c r="Z357" s="39"/>
      <c r="AA357" s="39"/>
      <c r="AB357" s="39"/>
      <c r="AC357" s="39"/>
      <c r="AD357" s="39"/>
      <c r="AE357" s="39"/>
      <c r="AT357" s="18" t="s">
        <v>221</v>
      </c>
      <c r="AU357" s="18" t="s">
        <v>90</v>
      </c>
    </row>
    <row r="358" s="2" customFormat="1">
      <c r="A358" s="39"/>
      <c r="B358" s="40"/>
      <c r="C358" s="41"/>
      <c r="D358" s="250" t="s">
        <v>362</v>
      </c>
      <c r="E358" s="41"/>
      <c r="F358" s="251" t="s">
        <v>4910</v>
      </c>
      <c r="G358" s="41"/>
      <c r="H358" s="41"/>
      <c r="I358" s="235"/>
      <c r="J358" s="41"/>
      <c r="K358" s="41"/>
      <c r="L358" s="45"/>
      <c r="M358" s="236"/>
      <c r="N358" s="237"/>
      <c r="O358" s="92"/>
      <c r="P358" s="92"/>
      <c r="Q358" s="92"/>
      <c r="R358" s="92"/>
      <c r="S358" s="92"/>
      <c r="T358" s="93"/>
      <c r="U358" s="39"/>
      <c r="V358" s="39"/>
      <c r="W358" s="39"/>
      <c r="X358" s="39"/>
      <c r="Y358" s="39"/>
      <c r="Z358" s="39"/>
      <c r="AA358" s="39"/>
      <c r="AB358" s="39"/>
      <c r="AC358" s="39"/>
      <c r="AD358" s="39"/>
      <c r="AE358" s="39"/>
      <c r="AT358" s="18" t="s">
        <v>362</v>
      </c>
      <c r="AU358" s="18" t="s">
        <v>90</v>
      </c>
    </row>
    <row r="359" s="2" customFormat="1" ht="24.15" customHeight="1">
      <c r="A359" s="39"/>
      <c r="B359" s="40"/>
      <c r="C359" s="295" t="s">
        <v>1170</v>
      </c>
      <c r="D359" s="295" t="s">
        <v>539</v>
      </c>
      <c r="E359" s="296" t="s">
        <v>4911</v>
      </c>
      <c r="F359" s="297" t="s">
        <v>4912</v>
      </c>
      <c r="G359" s="298" t="s">
        <v>716</v>
      </c>
      <c r="H359" s="299">
        <v>3</v>
      </c>
      <c r="I359" s="300"/>
      <c r="J359" s="301">
        <f>ROUND(I359*H359,2)</f>
        <v>0</v>
      </c>
      <c r="K359" s="297" t="s">
        <v>4913</v>
      </c>
      <c r="L359" s="302"/>
      <c r="M359" s="303" t="s">
        <v>1</v>
      </c>
      <c r="N359" s="304" t="s">
        <v>46</v>
      </c>
      <c r="O359" s="92"/>
      <c r="P359" s="229">
        <f>O359*H359</f>
        <v>0</v>
      </c>
      <c r="Q359" s="229">
        <v>0.0019</v>
      </c>
      <c r="R359" s="229">
        <f>Q359*H359</f>
        <v>0.0057000000000000002</v>
      </c>
      <c r="S359" s="229">
        <v>0</v>
      </c>
      <c r="T359" s="230">
        <f>S359*H359</f>
        <v>0</v>
      </c>
      <c r="U359" s="39"/>
      <c r="V359" s="39"/>
      <c r="W359" s="39"/>
      <c r="X359" s="39"/>
      <c r="Y359" s="39"/>
      <c r="Z359" s="39"/>
      <c r="AA359" s="39"/>
      <c r="AB359" s="39"/>
      <c r="AC359" s="39"/>
      <c r="AD359" s="39"/>
      <c r="AE359" s="39"/>
      <c r="AR359" s="231" t="s">
        <v>676</v>
      </c>
      <c r="AT359" s="231" t="s">
        <v>539</v>
      </c>
      <c r="AU359" s="231" t="s">
        <v>90</v>
      </c>
      <c r="AY359" s="18" t="s">
        <v>215</v>
      </c>
      <c r="BE359" s="232">
        <f>IF(N359="základní",J359,0)</f>
        <v>0</v>
      </c>
      <c r="BF359" s="232">
        <f>IF(N359="snížená",J359,0)</f>
        <v>0</v>
      </c>
      <c r="BG359" s="232">
        <f>IF(N359="zákl. přenesená",J359,0)</f>
        <v>0</v>
      </c>
      <c r="BH359" s="232">
        <f>IF(N359="sníž. přenesená",J359,0)</f>
        <v>0</v>
      </c>
      <c r="BI359" s="232">
        <f>IF(N359="nulová",J359,0)</f>
        <v>0</v>
      </c>
      <c r="BJ359" s="18" t="s">
        <v>88</v>
      </c>
      <c r="BK359" s="232">
        <f>ROUND(I359*H359,2)</f>
        <v>0</v>
      </c>
      <c r="BL359" s="18" t="s">
        <v>291</v>
      </c>
      <c r="BM359" s="231" t="s">
        <v>4982</v>
      </c>
    </row>
    <row r="360" s="2" customFormat="1">
      <c r="A360" s="39"/>
      <c r="B360" s="40"/>
      <c r="C360" s="41"/>
      <c r="D360" s="233" t="s">
        <v>221</v>
      </c>
      <c r="E360" s="41"/>
      <c r="F360" s="234" t="s">
        <v>4915</v>
      </c>
      <c r="G360" s="41"/>
      <c r="H360" s="41"/>
      <c r="I360" s="235"/>
      <c r="J360" s="41"/>
      <c r="K360" s="41"/>
      <c r="L360" s="45"/>
      <c r="M360" s="236"/>
      <c r="N360" s="237"/>
      <c r="O360" s="92"/>
      <c r="P360" s="92"/>
      <c r="Q360" s="92"/>
      <c r="R360" s="92"/>
      <c r="S360" s="92"/>
      <c r="T360" s="93"/>
      <c r="U360" s="39"/>
      <c r="V360" s="39"/>
      <c r="W360" s="39"/>
      <c r="X360" s="39"/>
      <c r="Y360" s="39"/>
      <c r="Z360" s="39"/>
      <c r="AA360" s="39"/>
      <c r="AB360" s="39"/>
      <c r="AC360" s="39"/>
      <c r="AD360" s="39"/>
      <c r="AE360" s="39"/>
      <c r="AT360" s="18" t="s">
        <v>221</v>
      </c>
      <c r="AU360" s="18" t="s">
        <v>90</v>
      </c>
    </row>
    <row r="361" s="2" customFormat="1" ht="33" customHeight="1">
      <c r="A361" s="39"/>
      <c r="B361" s="40"/>
      <c r="C361" s="220" t="s">
        <v>1176</v>
      </c>
      <c r="D361" s="220" t="s">
        <v>216</v>
      </c>
      <c r="E361" s="221" t="s">
        <v>4708</v>
      </c>
      <c r="F361" s="222" t="s">
        <v>4709</v>
      </c>
      <c r="G361" s="223" t="s">
        <v>716</v>
      </c>
      <c r="H361" s="224">
        <v>3</v>
      </c>
      <c r="I361" s="225"/>
      <c r="J361" s="226">
        <f>ROUND(I361*H361,2)</f>
        <v>0</v>
      </c>
      <c r="K361" s="222" t="s">
        <v>359</v>
      </c>
      <c r="L361" s="45"/>
      <c r="M361" s="227" t="s">
        <v>1</v>
      </c>
      <c r="N361" s="228" t="s">
        <v>46</v>
      </c>
      <c r="O361" s="92"/>
      <c r="P361" s="229">
        <f>O361*H361</f>
        <v>0</v>
      </c>
      <c r="Q361" s="229">
        <v>0</v>
      </c>
      <c r="R361" s="229">
        <f>Q361*H361</f>
        <v>0</v>
      </c>
      <c r="S361" s="229">
        <v>0</v>
      </c>
      <c r="T361" s="230">
        <f>S361*H361</f>
        <v>0</v>
      </c>
      <c r="U361" s="39"/>
      <c r="V361" s="39"/>
      <c r="W361" s="39"/>
      <c r="X361" s="39"/>
      <c r="Y361" s="39"/>
      <c r="Z361" s="39"/>
      <c r="AA361" s="39"/>
      <c r="AB361" s="39"/>
      <c r="AC361" s="39"/>
      <c r="AD361" s="39"/>
      <c r="AE361" s="39"/>
      <c r="AR361" s="231" t="s">
        <v>291</v>
      </c>
      <c r="AT361" s="231" t="s">
        <v>216</v>
      </c>
      <c r="AU361" s="231" t="s">
        <v>90</v>
      </c>
      <c r="AY361" s="18" t="s">
        <v>215</v>
      </c>
      <c r="BE361" s="232">
        <f>IF(N361="základní",J361,0)</f>
        <v>0</v>
      </c>
      <c r="BF361" s="232">
        <f>IF(N361="snížená",J361,0)</f>
        <v>0</v>
      </c>
      <c r="BG361" s="232">
        <f>IF(N361="zákl. přenesená",J361,0)</f>
        <v>0</v>
      </c>
      <c r="BH361" s="232">
        <f>IF(N361="sníž. přenesená",J361,0)</f>
        <v>0</v>
      </c>
      <c r="BI361" s="232">
        <f>IF(N361="nulová",J361,0)</f>
        <v>0</v>
      </c>
      <c r="BJ361" s="18" t="s">
        <v>88</v>
      </c>
      <c r="BK361" s="232">
        <f>ROUND(I361*H361,2)</f>
        <v>0</v>
      </c>
      <c r="BL361" s="18" t="s">
        <v>291</v>
      </c>
      <c r="BM361" s="231" t="s">
        <v>4983</v>
      </c>
    </row>
    <row r="362" s="2" customFormat="1">
      <c r="A362" s="39"/>
      <c r="B362" s="40"/>
      <c r="C362" s="41"/>
      <c r="D362" s="233" t="s">
        <v>221</v>
      </c>
      <c r="E362" s="41"/>
      <c r="F362" s="234" t="s">
        <v>4711</v>
      </c>
      <c r="G362" s="41"/>
      <c r="H362" s="41"/>
      <c r="I362" s="235"/>
      <c r="J362" s="41"/>
      <c r="K362" s="41"/>
      <c r="L362" s="45"/>
      <c r="M362" s="236"/>
      <c r="N362" s="237"/>
      <c r="O362" s="92"/>
      <c r="P362" s="92"/>
      <c r="Q362" s="92"/>
      <c r="R362" s="92"/>
      <c r="S362" s="92"/>
      <c r="T362" s="93"/>
      <c r="U362" s="39"/>
      <c r="V362" s="39"/>
      <c r="W362" s="39"/>
      <c r="X362" s="39"/>
      <c r="Y362" s="39"/>
      <c r="Z362" s="39"/>
      <c r="AA362" s="39"/>
      <c r="AB362" s="39"/>
      <c r="AC362" s="39"/>
      <c r="AD362" s="39"/>
      <c r="AE362" s="39"/>
      <c r="AT362" s="18" t="s">
        <v>221</v>
      </c>
      <c r="AU362" s="18" t="s">
        <v>90</v>
      </c>
    </row>
    <row r="363" s="2" customFormat="1">
      <c r="A363" s="39"/>
      <c r="B363" s="40"/>
      <c r="C363" s="41"/>
      <c r="D363" s="250" t="s">
        <v>362</v>
      </c>
      <c r="E363" s="41"/>
      <c r="F363" s="251" t="s">
        <v>4712</v>
      </c>
      <c r="G363" s="41"/>
      <c r="H363" s="41"/>
      <c r="I363" s="235"/>
      <c r="J363" s="41"/>
      <c r="K363" s="41"/>
      <c r="L363" s="45"/>
      <c r="M363" s="236"/>
      <c r="N363" s="237"/>
      <c r="O363" s="92"/>
      <c r="P363" s="92"/>
      <c r="Q363" s="92"/>
      <c r="R363" s="92"/>
      <c r="S363" s="92"/>
      <c r="T363" s="93"/>
      <c r="U363" s="39"/>
      <c r="V363" s="39"/>
      <c r="W363" s="39"/>
      <c r="X363" s="39"/>
      <c r="Y363" s="39"/>
      <c r="Z363" s="39"/>
      <c r="AA363" s="39"/>
      <c r="AB363" s="39"/>
      <c r="AC363" s="39"/>
      <c r="AD363" s="39"/>
      <c r="AE363" s="39"/>
      <c r="AT363" s="18" t="s">
        <v>362</v>
      </c>
      <c r="AU363" s="18" t="s">
        <v>90</v>
      </c>
    </row>
    <row r="364" s="2" customFormat="1" ht="24.15" customHeight="1">
      <c r="A364" s="39"/>
      <c r="B364" s="40"/>
      <c r="C364" s="295" t="s">
        <v>1184</v>
      </c>
      <c r="D364" s="295" t="s">
        <v>539</v>
      </c>
      <c r="E364" s="296" t="s">
        <v>4984</v>
      </c>
      <c r="F364" s="297" t="s">
        <v>4927</v>
      </c>
      <c r="G364" s="298" t="s">
        <v>716</v>
      </c>
      <c r="H364" s="299">
        <v>3</v>
      </c>
      <c r="I364" s="300"/>
      <c r="J364" s="301">
        <f>ROUND(I364*H364,2)</f>
        <v>0</v>
      </c>
      <c r="K364" s="297" t="s">
        <v>1</v>
      </c>
      <c r="L364" s="302"/>
      <c r="M364" s="303" t="s">
        <v>1</v>
      </c>
      <c r="N364" s="304" t="s">
        <v>46</v>
      </c>
      <c r="O364" s="92"/>
      <c r="P364" s="229">
        <f>O364*H364</f>
        <v>0</v>
      </c>
      <c r="Q364" s="229">
        <v>0.00059999999999999995</v>
      </c>
      <c r="R364" s="229">
        <f>Q364*H364</f>
        <v>0.0018</v>
      </c>
      <c r="S364" s="229">
        <v>0</v>
      </c>
      <c r="T364" s="230">
        <f>S364*H364</f>
        <v>0</v>
      </c>
      <c r="U364" s="39"/>
      <c r="V364" s="39"/>
      <c r="W364" s="39"/>
      <c r="X364" s="39"/>
      <c r="Y364" s="39"/>
      <c r="Z364" s="39"/>
      <c r="AA364" s="39"/>
      <c r="AB364" s="39"/>
      <c r="AC364" s="39"/>
      <c r="AD364" s="39"/>
      <c r="AE364" s="39"/>
      <c r="AR364" s="231" t="s">
        <v>676</v>
      </c>
      <c r="AT364" s="231" t="s">
        <v>539</v>
      </c>
      <c r="AU364" s="231" t="s">
        <v>90</v>
      </c>
      <c r="AY364" s="18" t="s">
        <v>215</v>
      </c>
      <c r="BE364" s="232">
        <f>IF(N364="základní",J364,0)</f>
        <v>0</v>
      </c>
      <c r="BF364" s="232">
        <f>IF(N364="snížená",J364,0)</f>
        <v>0</v>
      </c>
      <c r="BG364" s="232">
        <f>IF(N364="zákl. přenesená",J364,0)</f>
        <v>0</v>
      </c>
      <c r="BH364" s="232">
        <f>IF(N364="sníž. přenesená",J364,0)</f>
        <v>0</v>
      </c>
      <c r="BI364" s="232">
        <f>IF(N364="nulová",J364,0)</f>
        <v>0</v>
      </c>
      <c r="BJ364" s="18" t="s">
        <v>88</v>
      </c>
      <c r="BK364" s="232">
        <f>ROUND(I364*H364,2)</f>
        <v>0</v>
      </c>
      <c r="BL364" s="18" t="s">
        <v>291</v>
      </c>
      <c r="BM364" s="231" t="s">
        <v>4985</v>
      </c>
    </row>
    <row r="365" s="2" customFormat="1">
      <c r="A365" s="39"/>
      <c r="B365" s="40"/>
      <c r="C365" s="41"/>
      <c r="D365" s="233" t="s">
        <v>221</v>
      </c>
      <c r="E365" s="41"/>
      <c r="F365" s="234" t="s">
        <v>4986</v>
      </c>
      <c r="G365" s="41"/>
      <c r="H365" s="41"/>
      <c r="I365" s="235"/>
      <c r="J365" s="41"/>
      <c r="K365" s="41"/>
      <c r="L365" s="45"/>
      <c r="M365" s="236"/>
      <c r="N365" s="237"/>
      <c r="O365" s="92"/>
      <c r="P365" s="92"/>
      <c r="Q365" s="92"/>
      <c r="R365" s="92"/>
      <c r="S365" s="92"/>
      <c r="T365" s="93"/>
      <c r="U365" s="39"/>
      <c r="V365" s="39"/>
      <c r="W365" s="39"/>
      <c r="X365" s="39"/>
      <c r="Y365" s="39"/>
      <c r="Z365" s="39"/>
      <c r="AA365" s="39"/>
      <c r="AB365" s="39"/>
      <c r="AC365" s="39"/>
      <c r="AD365" s="39"/>
      <c r="AE365" s="39"/>
      <c r="AT365" s="18" t="s">
        <v>221</v>
      </c>
      <c r="AU365" s="18" t="s">
        <v>90</v>
      </c>
    </row>
    <row r="366" s="2" customFormat="1" ht="33" customHeight="1">
      <c r="A366" s="39"/>
      <c r="B366" s="40"/>
      <c r="C366" s="220" t="s">
        <v>1188</v>
      </c>
      <c r="D366" s="220" t="s">
        <v>216</v>
      </c>
      <c r="E366" s="221" t="s">
        <v>4987</v>
      </c>
      <c r="F366" s="222" t="s">
        <v>4798</v>
      </c>
      <c r="G366" s="223" t="s">
        <v>797</v>
      </c>
      <c r="H366" s="224">
        <v>4</v>
      </c>
      <c r="I366" s="225"/>
      <c r="J366" s="226">
        <f>ROUND(I366*H366,2)</f>
        <v>0</v>
      </c>
      <c r="K366" s="222" t="s">
        <v>359</v>
      </c>
      <c r="L366" s="45"/>
      <c r="M366" s="227" t="s">
        <v>1</v>
      </c>
      <c r="N366" s="228" t="s">
        <v>46</v>
      </c>
      <c r="O366" s="92"/>
      <c r="P366" s="229">
        <f>O366*H366</f>
        <v>0</v>
      </c>
      <c r="Q366" s="229">
        <v>0.01336</v>
      </c>
      <c r="R366" s="229">
        <f>Q366*H366</f>
        <v>0.053440000000000001</v>
      </c>
      <c r="S366" s="229">
        <v>0</v>
      </c>
      <c r="T366" s="230">
        <f>S366*H366</f>
        <v>0</v>
      </c>
      <c r="U366" s="39"/>
      <c r="V366" s="39"/>
      <c r="W366" s="39"/>
      <c r="X366" s="39"/>
      <c r="Y366" s="39"/>
      <c r="Z366" s="39"/>
      <c r="AA366" s="39"/>
      <c r="AB366" s="39"/>
      <c r="AC366" s="39"/>
      <c r="AD366" s="39"/>
      <c r="AE366" s="39"/>
      <c r="AR366" s="231" t="s">
        <v>291</v>
      </c>
      <c r="AT366" s="231" t="s">
        <v>216</v>
      </c>
      <c r="AU366" s="231" t="s">
        <v>90</v>
      </c>
      <c r="AY366" s="18" t="s">
        <v>215</v>
      </c>
      <c r="BE366" s="232">
        <f>IF(N366="základní",J366,0)</f>
        <v>0</v>
      </c>
      <c r="BF366" s="232">
        <f>IF(N366="snížená",J366,0)</f>
        <v>0</v>
      </c>
      <c r="BG366" s="232">
        <f>IF(N366="zákl. přenesená",J366,0)</f>
        <v>0</v>
      </c>
      <c r="BH366" s="232">
        <f>IF(N366="sníž. přenesená",J366,0)</f>
        <v>0</v>
      </c>
      <c r="BI366" s="232">
        <f>IF(N366="nulová",J366,0)</f>
        <v>0</v>
      </c>
      <c r="BJ366" s="18" t="s">
        <v>88</v>
      </c>
      <c r="BK366" s="232">
        <f>ROUND(I366*H366,2)</f>
        <v>0</v>
      </c>
      <c r="BL366" s="18" t="s">
        <v>291</v>
      </c>
      <c r="BM366" s="231" t="s">
        <v>4988</v>
      </c>
    </row>
    <row r="367" s="2" customFormat="1">
      <c r="A367" s="39"/>
      <c r="B367" s="40"/>
      <c r="C367" s="41"/>
      <c r="D367" s="233" t="s">
        <v>221</v>
      </c>
      <c r="E367" s="41"/>
      <c r="F367" s="234" t="s">
        <v>4989</v>
      </c>
      <c r="G367" s="41"/>
      <c r="H367" s="41"/>
      <c r="I367" s="235"/>
      <c r="J367" s="41"/>
      <c r="K367" s="41"/>
      <c r="L367" s="45"/>
      <c r="M367" s="236"/>
      <c r="N367" s="237"/>
      <c r="O367" s="92"/>
      <c r="P367" s="92"/>
      <c r="Q367" s="92"/>
      <c r="R367" s="92"/>
      <c r="S367" s="92"/>
      <c r="T367" s="93"/>
      <c r="U367" s="39"/>
      <c r="V367" s="39"/>
      <c r="W367" s="39"/>
      <c r="X367" s="39"/>
      <c r="Y367" s="39"/>
      <c r="Z367" s="39"/>
      <c r="AA367" s="39"/>
      <c r="AB367" s="39"/>
      <c r="AC367" s="39"/>
      <c r="AD367" s="39"/>
      <c r="AE367" s="39"/>
      <c r="AT367" s="18" t="s">
        <v>221</v>
      </c>
      <c r="AU367" s="18" t="s">
        <v>90</v>
      </c>
    </row>
    <row r="368" s="2" customFormat="1">
      <c r="A368" s="39"/>
      <c r="B368" s="40"/>
      <c r="C368" s="41"/>
      <c r="D368" s="250" t="s">
        <v>362</v>
      </c>
      <c r="E368" s="41"/>
      <c r="F368" s="251" t="s">
        <v>4990</v>
      </c>
      <c r="G368" s="41"/>
      <c r="H368" s="41"/>
      <c r="I368" s="235"/>
      <c r="J368" s="41"/>
      <c r="K368" s="41"/>
      <c r="L368" s="45"/>
      <c r="M368" s="236"/>
      <c r="N368" s="237"/>
      <c r="O368" s="92"/>
      <c r="P368" s="92"/>
      <c r="Q368" s="92"/>
      <c r="R368" s="92"/>
      <c r="S368" s="92"/>
      <c r="T368" s="93"/>
      <c r="U368" s="39"/>
      <c r="V368" s="39"/>
      <c r="W368" s="39"/>
      <c r="X368" s="39"/>
      <c r="Y368" s="39"/>
      <c r="Z368" s="39"/>
      <c r="AA368" s="39"/>
      <c r="AB368" s="39"/>
      <c r="AC368" s="39"/>
      <c r="AD368" s="39"/>
      <c r="AE368" s="39"/>
      <c r="AT368" s="18" t="s">
        <v>362</v>
      </c>
      <c r="AU368" s="18" t="s">
        <v>90</v>
      </c>
    </row>
    <row r="369" s="2" customFormat="1" ht="37.8" customHeight="1">
      <c r="A369" s="39"/>
      <c r="B369" s="40"/>
      <c r="C369" s="220" t="s">
        <v>1192</v>
      </c>
      <c r="D369" s="220" t="s">
        <v>216</v>
      </c>
      <c r="E369" s="221" t="s">
        <v>4991</v>
      </c>
      <c r="F369" s="222" t="s">
        <v>4818</v>
      </c>
      <c r="G369" s="223" t="s">
        <v>797</v>
      </c>
      <c r="H369" s="224">
        <v>21.600000000000001</v>
      </c>
      <c r="I369" s="225"/>
      <c r="J369" s="226">
        <f>ROUND(I369*H369,2)</f>
        <v>0</v>
      </c>
      <c r="K369" s="222" t="s">
        <v>359</v>
      </c>
      <c r="L369" s="45"/>
      <c r="M369" s="227" t="s">
        <v>1</v>
      </c>
      <c r="N369" s="228" t="s">
        <v>46</v>
      </c>
      <c r="O369" s="92"/>
      <c r="P369" s="229">
        <f>O369*H369</f>
        <v>0</v>
      </c>
      <c r="Q369" s="229">
        <v>0.0034499999999999999</v>
      </c>
      <c r="R369" s="229">
        <f>Q369*H369</f>
        <v>0.074520000000000003</v>
      </c>
      <c r="S369" s="229">
        <v>0</v>
      </c>
      <c r="T369" s="230">
        <f>S369*H369</f>
        <v>0</v>
      </c>
      <c r="U369" s="39"/>
      <c r="V369" s="39"/>
      <c r="W369" s="39"/>
      <c r="X369" s="39"/>
      <c r="Y369" s="39"/>
      <c r="Z369" s="39"/>
      <c r="AA369" s="39"/>
      <c r="AB369" s="39"/>
      <c r="AC369" s="39"/>
      <c r="AD369" s="39"/>
      <c r="AE369" s="39"/>
      <c r="AR369" s="231" t="s">
        <v>291</v>
      </c>
      <c r="AT369" s="231" t="s">
        <v>216</v>
      </c>
      <c r="AU369" s="231" t="s">
        <v>90</v>
      </c>
      <c r="AY369" s="18" t="s">
        <v>215</v>
      </c>
      <c r="BE369" s="232">
        <f>IF(N369="základní",J369,0)</f>
        <v>0</v>
      </c>
      <c r="BF369" s="232">
        <f>IF(N369="snížená",J369,0)</f>
        <v>0</v>
      </c>
      <c r="BG369" s="232">
        <f>IF(N369="zákl. přenesená",J369,0)</f>
        <v>0</v>
      </c>
      <c r="BH369" s="232">
        <f>IF(N369="sníž. přenesená",J369,0)</f>
        <v>0</v>
      </c>
      <c r="BI369" s="232">
        <f>IF(N369="nulová",J369,0)</f>
        <v>0</v>
      </c>
      <c r="BJ369" s="18" t="s">
        <v>88</v>
      </c>
      <c r="BK369" s="232">
        <f>ROUND(I369*H369,2)</f>
        <v>0</v>
      </c>
      <c r="BL369" s="18" t="s">
        <v>291</v>
      </c>
      <c r="BM369" s="231" t="s">
        <v>4992</v>
      </c>
    </row>
    <row r="370" s="2" customFormat="1">
      <c r="A370" s="39"/>
      <c r="B370" s="40"/>
      <c r="C370" s="41"/>
      <c r="D370" s="233" t="s">
        <v>221</v>
      </c>
      <c r="E370" s="41"/>
      <c r="F370" s="234" t="s">
        <v>4820</v>
      </c>
      <c r="G370" s="41"/>
      <c r="H370" s="41"/>
      <c r="I370" s="235"/>
      <c r="J370" s="41"/>
      <c r="K370" s="41"/>
      <c r="L370" s="45"/>
      <c r="M370" s="236"/>
      <c r="N370" s="237"/>
      <c r="O370" s="92"/>
      <c r="P370" s="92"/>
      <c r="Q370" s="92"/>
      <c r="R370" s="92"/>
      <c r="S370" s="92"/>
      <c r="T370" s="93"/>
      <c r="U370" s="39"/>
      <c r="V370" s="39"/>
      <c r="W370" s="39"/>
      <c r="X370" s="39"/>
      <c r="Y370" s="39"/>
      <c r="Z370" s="39"/>
      <c r="AA370" s="39"/>
      <c r="AB370" s="39"/>
      <c r="AC370" s="39"/>
      <c r="AD370" s="39"/>
      <c r="AE370" s="39"/>
      <c r="AT370" s="18" t="s">
        <v>221</v>
      </c>
      <c r="AU370" s="18" t="s">
        <v>90</v>
      </c>
    </row>
    <row r="371" s="2" customFormat="1">
      <c r="A371" s="39"/>
      <c r="B371" s="40"/>
      <c r="C371" s="41"/>
      <c r="D371" s="250" t="s">
        <v>362</v>
      </c>
      <c r="E371" s="41"/>
      <c r="F371" s="251" t="s">
        <v>4993</v>
      </c>
      <c r="G371" s="41"/>
      <c r="H371" s="41"/>
      <c r="I371" s="235"/>
      <c r="J371" s="41"/>
      <c r="K371" s="41"/>
      <c r="L371" s="45"/>
      <c r="M371" s="236"/>
      <c r="N371" s="237"/>
      <c r="O371" s="92"/>
      <c r="P371" s="92"/>
      <c r="Q371" s="92"/>
      <c r="R371" s="92"/>
      <c r="S371" s="92"/>
      <c r="T371" s="93"/>
      <c r="U371" s="39"/>
      <c r="V371" s="39"/>
      <c r="W371" s="39"/>
      <c r="X371" s="39"/>
      <c r="Y371" s="39"/>
      <c r="Z371" s="39"/>
      <c r="AA371" s="39"/>
      <c r="AB371" s="39"/>
      <c r="AC371" s="39"/>
      <c r="AD371" s="39"/>
      <c r="AE371" s="39"/>
      <c r="AT371" s="18" t="s">
        <v>362</v>
      </c>
      <c r="AU371" s="18" t="s">
        <v>90</v>
      </c>
    </row>
    <row r="372" s="14" customFormat="1">
      <c r="A372" s="14"/>
      <c r="B372" s="262"/>
      <c r="C372" s="263"/>
      <c r="D372" s="233" t="s">
        <v>364</v>
      </c>
      <c r="E372" s="264" t="s">
        <v>1</v>
      </c>
      <c r="F372" s="265" t="s">
        <v>4994</v>
      </c>
      <c r="G372" s="263"/>
      <c r="H372" s="266">
        <v>21.600000000000001</v>
      </c>
      <c r="I372" s="267"/>
      <c r="J372" s="263"/>
      <c r="K372" s="263"/>
      <c r="L372" s="268"/>
      <c r="M372" s="269"/>
      <c r="N372" s="270"/>
      <c r="O372" s="270"/>
      <c r="P372" s="270"/>
      <c r="Q372" s="270"/>
      <c r="R372" s="270"/>
      <c r="S372" s="270"/>
      <c r="T372" s="271"/>
      <c r="U372" s="14"/>
      <c r="V372" s="14"/>
      <c r="W372" s="14"/>
      <c r="X372" s="14"/>
      <c r="Y372" s="14"/>
      <c r="Z372" s="14"/>
      <c r="AA372" s="14"/>
      <c r="AB372" s="14"/>
      <c r="AC372" s="14"/>
      <c r="AD372" s="14"/>
      <c r="AE372" s="14"/>
      <c r="AT372" s="272" t="s">
        <v>364</v>
      </c>
      <c r="AU372" s="272" t="s">
        <v>90</v>
      </c>
      <c r="AV372" s="14" t="s">
        <v>90</v>
      </c>
      <c r="AW372" s="14" t="s">
        <v>36</v>
      </c>
      <c r="AX372" s="14" t="s">
        <v>88</v>
      </c>
      <c r="AY372" s="272" t="s">
        <v>215</v>
      </c>
    </row>
    <row r="373" s="2" customFormat="1" ht="24.15" customHeight="1">
      <c r="A373" s="39"/>
      <c r="B373" s="40"/>
      <c r="C373" s="220" t="s">
        <v>1197</v>
      </c>
      <c r="D373" s="220" t="s">
        <v>216</v>
      </c>
      <c r="E373" s="221" t="s">
        <v>4848</v>
      </c>
      <c r="F373" s="222" t="s">
        <v>4843</v>
      </c>
      <c r="G373" s="223" t="s">
        <v>523</v>
      </c>
      <c r="H373" s="224">
        <v>4.298</v>
      </c>
      <c r="I373" s="225"/>
      <c r="J373" s="226">
        <f>ROUND(I373*H373,2)</f>
        <v>0</v>
      </c>
      <c r="K373" s="222" t="s">
        <v>359</v>
      </c>
      <c r="L373" s="45"/>
      <c r="M373" s="227" t="s">
        <v>1</v>
      </c>
      <c r="N373" s="228" t="s">
        <v>46</v>
      </c>
      <c r="O373" s="92"/>
      <c r="P373" s="229">
        <f>O373*H373</f>
        <v>0</v>
      </c>
      <c r="Q373" s="229">
        <v>0.00036000000000000002</v>
      </c>
      <c r="R373" s="229">
        <f>Q373*H373</f>
        <v>0.0015472800000000001</v>
      </c>
      <c r="S373" s="229">
        <v>0</v>
      </c>
      <c r="T373" s="230">
        <f>S373*H373</f>
        <v>0</v>
      </c>
      <c r="U373" s="39"/>
      <c r="V373" s="39"/>
      <c r="W373" s="39"/>
      <c r="X373" s="39"/>
      <c r="Y373" s="39"/>
      <c r="Z373" s="39"/>
      <c r="AA373" s="39"/>
      <c r="AB373" s="39"/>
      <c r="AC373" s="39"/>
      <c r="AD373" s="39"/>
      <c r="AE373" s="39"/>
      <c r="AR373" s="231" t="s">
        <v>291</v>
      </c>
      <c r="AT373" s="231" t="s">
        <v>216</v>
      </c>
      <c r="AU373" s="231" t="s">
        <v>90</v>
      </c>
      <c r="AY373" s="18" t="s">
        <v>215</v>
      </c>
      <c r="BE373" s="232">
        <f>IF(N373="základní",J373,0)</f>
        <v>0</v>
      </c>
      <c r="BF373" s="232">
        <f>IF(N373="snížená",J373,0)</f>
        <v>0</v>
      </c>
      <c r="BG373" s="232">
        <f>IF(N373="zákl. přenesená",J373,0)</f>
        <v>0</v>
      </c>
      <c r="BH373" s="232">
        <f>IF(N373="sníž. přenesená",J373,0)</f>
        <v>0</v>
      </c>
      <c r="BI373" s="232">
        <f>IF(N373="nulová",J373,0)</f>
        <v>0</v>
      </c>
      <c r="BJ373" s="18" t="s">
        <v>88</v>
      </c>
      <c r="BK373" s="232">
        <f>ROUND(I373*H373,2)</f>
        <v>0</v>
      </c>
      <c r="BL373" s="18" t="s">
        <v>291</v>
      </c>
      <c r="BM373" s="231" t="s">
        <v>4995</v>
      </c>
    </row>
    <row r="374" s="2" customFormat="1">
      <c r="A374" s="39"/>
      <c r="B374" s="40"/>
      <c r="C374" s="41"/>
      <c r="D374" s="233" t="s">
        <v>221</v>
      </c>
      <c r="E374" s="41"/>
      <c r="F374" s="234" t="s">
        <v>4850</v>
      </c>
      <c r="G374" s="41"/>
      <c r="H374" s="41"/>
      <c r="I374" s="235"/>
      <c r="J374" s="41"/>
      <c r="K374" s="41"/>
      <c r="L374" s="45"/>
      <c r="M374" s="236"/>
      <c r="N374" s="237"/>
      <c r="O374" s="92"/>
      <c r="P374" s="92"/>
      <c r="Q374" s="92"/>
      <c r="R374" s="92"/>
      <c r="S374" s="92"/>
      <c r="T374" s="93"/>
      <c r="U374" s="39"/>
      <c r="V374" s="39"/>
      <c r="W374" s="39"/>
      <c r="X374" s="39"/>
      <c r="Y374" s="39"/>
      <c r="Z374" s="39"/>
      <c r="AA374" s="39"/>
      <c r="AB374" s="39"/>
      <c r="AC374" s="39"/>
      <c r="AD374" s="39"/>
      <c r="AE374" s="39"/>
      <c r="AT374" s="18" t="s">
        <v>221</v>
      </c>
      <c r="AU374" s="18" t="s">
        <v>90</v>
      </c>
    </row>
    <row r="375" s="2" customFormat="1">
      <c r="A375" s="39"/>
      <c r="B375" s="40"/>
      <c r="C375" s="41"/>
      <c r="D375" s="250" t="s">
        <v>362</v>
      </c>
      <c r="E375" s="41"/>
      <c r="F375" s="251" t="s">
        <v>4851</v>
      </c>
      <c r="G375" s="41"/>
      <c r="H375" s="41"/>
      <c r="I375" s="235"/>
      <c r="J375" s="41"/>
      <c r="K375" s="41"/>
      <c r="L375" s="45"/>
      <c r="M375" s="236"/>
      <c r="N375" s="237"/>
      <c r="O375" s="92"/>
      <c r="P375" s="92"/>
      <c r="Q375" s="92"/>
      <c r="R375" s="92"/>
      <c r="S375" s="92"/>
      <c r="T375" s="93"/>
      <c r="U375" s="39"/>
      <c r="V375" s="39"/>
      <c r="W375" s="39"/>
      <c r="X375" s="39"/>
      <c r="Y375" s="39"/>
      <c r="Z375" s="39"/>
      <c r="AA375" s="39"/>
      <c r="AB375" s="39"/>
      <c r="AC375" s="39"/>
      <c r="AD375" s="39"/>
      <c r="AE375" s="39"/>
      <c r="AT375" s="18" t="s">
        <v>362</v>
      </c>
      <c r="AU375" s="18" t="s">
        <v>90</v>
      </c>
    </row>
    <row r="376" s="2" customFormat="1" ht="24.15" customHeight="1">
      <c r="A376" s="39"/>
      <c r="B376" s="40"/>
      <c r="C376" s="295" t="s">
        <v>1284</v>
      </c>
      <c r="D376" s="295" t="s">
        <v>539</v>
      </c>
      <c r="E376" s="296" t="s">
        <v>4944</v>
      </c>
      <c r="F376" s="297" t="s">
        <v>4945</v>
      </c>
      <c r="G376" s="298" t="s">
        <v>523</v>
      </c>
      <c r="H376" s="299">
        <v>4.298</v>
      </c>
      <c r="I376" s="300"/>
      <c r="J376" s="301">
        <f>ROUND(I376*H376,2)</f>
        <v>0</v>
      </c>
      <c r="K376" s="297" t="s">
        <v>359</v>
      </c>
      <c r="L376" s="302"/>
      <c r="M376" s="303" t="s">
        <v>1</v>
      </c>
      <c r="N376" s="304" t="s">
        <v>46</v>
      </c>
      <c r="O376" s="92"/>
      <c r="P376" s="229">
        <f>O376*H376</f>
        <v>0</v>
      </c>
      <c r="Q376" s="229">
        <v>0.001</v>
      </c>
      <c r="R376" s="229">
        <f>Q376*H376</f>
        <v>0.0042979999999999997</v>
      </c>
      <c r="S376" s="229">
        <v>0</v>
      </c>
      <c r="T376" s="230">
        <f>S376*H376</f>
        <v>0</v>
      </c>
      <c r="U376" s="39"/>
      <c r="V376" s="39"/>
      <c r="W376" s="39"/>
      <c r="X376" s="39"/>
      <c r="Y376" s="39"/>
      <c r="Z376" s="39"/>
      <c r="AA376" s="39"/>
      <c r="AB376" s="39"/>
      <c r="AC376" s="39"/>
      <c r="AD376" s="39"/>
      <c r="AE376" s="39"/>
      <c r="AR376" s="231" t="s">
        <v>676</v>
      </c>
      <c r="AT376" s="231" t="s">
        <v>539</v>
      </c>
      <c r="AU376" s="231" t="s">
        <v>90</v>
      </c>
      <c r="AY376" s="18" t="s">
        <v>215</v>
      </c>
      <c r="BE376" s="232">
        <f>IF(N376="základní",J376,0)</f>
        <v>0</v>
      </c>
      <c r="BF376" s="232">
        <f>IF(N376="snížená",J376,0)</f>
        <v>0</v>
      </c>
      <c r="BG376" s="232">
        <f>IF(N376="zákl. přenesená",J376,0)</f>
        <v>0</v>
      </c>
      <c r="BH376" s="232">
        <f>IF(N376="sníž. přenesená",J376,0)</f>
        <v>0</v>
      </c>
      <c r="BI376" s="232">
        <f>IF(N376="nulová",J376,0)</f>
        <v>0</v>
      </c>
      <c r="BJ376" s="18" t="s">
        <v>88</v>
      </c>
      <c r="BK376" s="232">
        <f>ROUND(I376*H376,2)</f>
        <v>0</v>
      </c>
      <c r="BL376" s="18" t="s">
        <v>291</v>
      </c>
      <c r="BM376" s="231" t="s">
        <v>4996</v>
      </c>
    </row>
    <row r="377" s="2" customFormat="1">
      <c r="A377" s="39"/>
      <c r="B377" s="40"/>
      <c r="C377" s="41"/>
      <c r="D377" s="233" t="s">
        <v>221</v>
      </c>
      <c r="E377" s="41"/>
      <c r="F377" s="234" t="s">
        <v>4945</v>
      </c>
      <c r="G377" s="41"/>
      <c r="H377" s="41"/>
      <c r="I377" s="235"/>
      <c r="J377" s="41"/>
      <c r="K377" s="41"/>
      <c r="L377" s="45"/>
      <c r="M377" s="236"/>
      <c r="N377" s="237"/>
      <c r="O377" s="92"/>
      <c r="P377" s="92"/>
      <c r="Q377" s="92"/>
      <c r="R377" s="92"/>
      <c r="S377" s="92"/>
      <c r="T377" s="93"/>
      <c r="U377" s="39"/>
      <c r="V377" s="39"/>
      <c r="W377" s="39"/>
      <c r="X377" s="39"/>
      <c r="Y377" s="39"/>
      <c r="Z377" s="39"/>
      <c r="AA377" s="39"/>
      <c r="AB377" s="39"/>
      <c r="AC377" s="39"/>
      <c r="AD377" s="39"/>
      <c r="AE377" s="39"/>
      <c r="AT377" s="18" t="s">
        <v>221</v>
      </c>
      <c r="AU377" s="18" t="s">
        <v>90</v>
      </c>
    </row>
    <row r="378" s="14" customFormat="1">
      <c r="A378" s="14"/>
      <c r="B378" s="262"/>
      <c r="C378" s="263"/>
      <c r="D378" s="233" t="s">
        <v>364</v>
      </c>
      <c r="E378" s="264" t="s">
        <v>1</v>
      </c>
      <c r="F378" s="265" t="s">
        <v>4997</v>
      </c>
      <c r="G378" s="263"/>
      <c r="H378" s="266">
        <v>4.298</v>
      </c>
      <c r="I378" s="267"/>
      <c r="J378" s="263"/>
      <c r="K378" s="263"/>
      <c r="L378" s="268"/>
      <c r="M378" s="269"/>
      <c r="N378" s="270"/>
      <c r="O378" s="270"/>
      <c r="P378" s="270"/>
      <c r="Q378" s="270"/>
      <c r="R378" s="270"/>
      <c r="S378" s="270"/>
      <c r="T378" s="271"/>
      <c r="U378" s="14"/>
      <c r="V378" s="14"/>
      <c r="W378" s="14"/>
      <c r="X378" s="14"/>
      <c r="Y378" s="14"/>
      <c r="Z378" s="14"/>
      <c r="AA378" s="14"/>
      <c r="AB378" s="14"/>
      <c r="AC378" s="14"/>
      <c r="AD378" s="14"/>
      <c r="AE378" s="14"/>
      <c r="AT378" s="272" t="s">
        <v>364</v>
      </c>
      <c r="AU378" s="272" t="s">
        <v>90</v>
      </c>
      <c r="AV378" s="14" t="s">
        <v>90</v>
      </c>
      <c r="AW378" s="14" t="s">
        <v>36</v>
      </c>
      <c r="AX378" s="14" t="s">
        <v>88</v>
      </c>
      <c r="AY378" s="272" t="s">
        <v>215</v>
      </c>
    </row>
    <row r="379" s="2" customFormat="1" ht="24.15" customHeight="1">
      <c r="A379" s="39"/>
      <c r="B379" s="40"/>
      <c r="C379" s="220" t="s">
        <v>1345</v>
      </c>
      <c r="D379" s="220" t="s">
        <v>216</v>
      </c>
      <c r="E379" s="221" t="s">
        <v>4948</v>
      </c>
      <c r="F379" s="222" t="s">
        <v>4949</v>
      </c>
      <c r="G379" s="223" t="s">
        <v>583</v>
      </c>
      <c r="H379" s="224">
        <v>0.20000000000000001</v>
      </c>
      <c r="I379" s="225"/>
      <c r="J379" s="226">
        <f>ROUND(I379*H379,2)</f>
        <v>0</v>
      </c>
      <c r="K379" s="222" t="s">
        <v>359</v>
      </c>
      <c r="L379" s="45"/>
      <c r="M379" s="227" t="s">
        <v>1</v>
      </c>
      <c r="N379" s="228" t="s">
        <v>46</v>
      </c>
      <c r="O379" s="92"/>
      <c r="P379" s="229">
        <f>O379*H379</f>
        <v>0</v>
      </c>
      <c r="Q379" s="229">
        <v>0</v>
      </c>
      <c r="R379" s="229">
        <f>Q379*H379</f>
        <v>0</v>
      </c>
      <c r="S379" s="229">
        <v>0</v>
      </c>
      <c r="T379" s="230">
        <f>S379*H379</f>
        <v>0</v>
      </c>
      <c r="U379" s="39"/>
      <c r="V379" s="39"/>
      <c r="W379" s="39"/>
      <c r="X379" s="39"/>
      <c r="Y379" s="39"/>
      <c r="Z379" s="39"/>
      <c r="AA379" s="39"/>
      <c r="AB379" s="39"/>
      <c r="AC379" s="39"/>
      <c r="AD379" s="39"/>
      <c r="AE379" s="39"/>
      <c r="AR379" s="231" t="s">
        <v>291</v>
      </c>
      <c r="AT379" s="231" t="s">
        <v>216</v>
      </c>
      <c r="AU379" s="231" t="s">
        <v>90</v>
      </c>
      <c r="AY379" s="18" t="s">
        <v>215</v>
      </c>
      <c r="BE379" s="232">
        <f>IF(N379="základní",J379,0)</f>
        <v>0</v>
      </c>
      <c r="BF379" s="232">
        <f>IF(N379="snížená",J379,0)</f>
        <v>0</v>
      </c>
      <c r="BG379" s="232">
        <f>IF(N379="zákl. přenesená",J379,0)</f>
        <v>0</v>
      </c>
      <c r="BH379" s="232">
        <f>IF(N379="sníž. přenesená",J379,0)</f>
        <v>0</v>
      </c>
      <c r="BI379" s="232">
        <f>IF(N379="nulová",J379,0)</f>
        <v>0</v>
      </c>
      <c r="BJ379" s="18" t="s">
        <v>88</v>
      </c>
      <c r="BK379" s="232">
        <f>ROUND(I379*H379,2)</f>
        <v>0</v>
      </c>
      <c r="BL379" s="18" t="s">
        <v>291</v>
      </c>
      <c r="BM379" s="231" t="s">
        <v>4998</v>
      </c>
    </row>
    <row r="380" s="2" customFormat="1">
      <c r="A380" s="39"/>
      <c r="B380" s="40"/>
      <c r="C380" s="41"/>
      <c r="D380" s="233" t="s">
        <v>221</v>
      </c>
      <c r="E380" s="41"/>
      <c r="F380" s="234" t="s">
        <v>4949</v>
      </c>
      <c r="G380" s="41"/>
      <c r="H380" s="41"/>
      <c r="I380" s="235"/>
      <c r="J380" s="41"/>
      <c r="K380" s="41"/>
      <c r="L380" s="45"/>
      <c r="M380" s="236"/>
      <c r="N380" s="237"/>
      <c r="O380" s="92"/>
      <c r="P380" s="92"/>
      <c r="Q380" s="92"/>
      <c r="R380" s="92"/>
      <c r="S380" s="92"/>
      <c r="T380" s="93"/>
      <c r="U380" s="39"/>
      <c r="V380" s="39"/>
      <c r="W380" s="39"/>
      <c r="X380" s="39"/>
      <c r="Y380" s="39"/>
      <c r="Z380" s="39"/>
      <c r="AA380" s="39"/>
      <c r="AB380" s="39"/>
      <c r="AC380" s="39"/>
      <c r="AD380" s="39"/>
      <c r="AE380" s="39"/>
      <c r="AT380" s="18" t="s">
        <v>221</v>
      </c>
      <c r="AU380" s="18" t="s">
        <v>90</v>
      </c>
    </row>
    <row r="381" s="2" customFormat="1">
      <c r="A381" s="39"/>
      <c r="B381" s="40"/>
      <c r="C381" s="41"/>
      <c r="D381" s="250" t="s">
        <v>362</v>
      </c>
      <c r="E381" s="41"/>
      <c r="F381" s="251" t="s">
        <v>4951</v>
      </c>
      <c r="G381" s="41"/>
      <c r="H381" s="41"/>
      <c r="I381" s="235"/>
      <c r="J381" s="41"/>
      <c r="K381" s="41"/>
      <c r="L381" s="45"/>
      <c r="M381" s="236"/>
      <c r="N381" s="237"/>
      <c r="O381" s="92"/>
      <c r="P381" s="92"/>
      <c r="Q381" s="92"/>
      <c r="R381" s="92"/>
      <c r="S381" s="92"/>
      <c r="T381" s="93"/>
      <c r="U381" s="39"/>
      <c r="V381" s="39"/>
      <c r="W381" s="39"/>
      <c r="X381" s="39"/>
      <c r="Y381" s="39"/>
      <c r="Z381" s="39"/>
      <c r="AA381" s="39"/>
      <c r="AB381" s="39"/>
      <c r="AC381" s="39"/>
      <c r="AD381" s="39"/>
      <c r="AE381" s="39"/>
      <c r="AT381" s="18" t="s">
        <v>362</v>
      </c>
      <c r="AU381" s="18" t="s">
        <v>90</v>
      </c>
    </row>
    <row r="382" s="11" customFormat="1" ht="22.8" customHeight="1">
      <c r="A382" s="11"/>
      <c r="B382" s="206"/>
      <c r="C382" s="207"/>
      <c r="D382" s="208" t="s">
        <v>80</v>
      </c>
      <c r="E382" s="248" t="s">
        <v>4999</v>
      </c>
      <c r="F382" s="248" t="s">
        <v>5000</v>
      </c>
      <c r="G382" s="207"/>
      <c r="H382" s="207"/>
      <c r="I382" s="210"/>
      <c r="J382" s="249">
        <f>BK382</f>
        <v>0</v>
      </c>
      <c r="K382" s="207"/>
      <c r="L382" s="212"/>
      <c r="M382" s="213"/>
      <c r="N382" s="214"/>
      <c r="O382" s="214"/>
      <c r="P382" s="215">
        <f>SUM(P383:P439)</f>
        <v>0</v>
      </c>
      <c r="Q382" s="214"/>
      <c r="R382" s="215">
        <f>SUM(R383:R439)</f>
        <v>1.0130277600000002</v>
      </c>
      <c r="S382" s="214"/>
      <c r="T382" s="216">
        <f>SUM(T383:T439)</f>
        <v>0</v>
      </c>
      <c r="U382" s="11"/>
      <c r="V382" s="11"/>
      <c r="W382" s="11"/>
      <c r="X382" s="11"/>
      <c r="Y382" s="11"/>
      <c r="Z382" s="11"/>
      <c r="AA382" s="11"/>
      <c r="AB382" s="11"/>
      <c r="AC382" s="11"/>
      <c r="AD382" s="11"/>
      <c r="AE382" s="11"/>
      <c r="AR382" s="217" t="s">
        <v>90</v>
      </c>
      <c r="AT382" s="218" t="s">
        <v>80</v>
      </c>
      <c r="AU382" s="218" t="s">
        <v>88</v>
      </c>
      <c r="AY382" s="217" t="s">
        <v>215</v>
      </c>
      <c r="BK382" s="219">
        <f>SUM(BK383:BK439)</f>
        <v>0</v>
      </c>
    </row>
    <row r="383" s="2" customFormat="1" ht="21.75" customHeight="1">
      <c r="A383" s="39"/>
      <c r="B383" s="40"/>
      <c r="C383" s="220" t="s">
        <v>1351</v>
      </c>
      <c r="D383" s="220" t="s">
        <v>216</v>
      </c>
      <c r="E383" s="221" t="s">
        <v>5001</v>
      </c>
      <c r="F383" s="222" t="s">
        <v>5002</v>
      </c>
      <c r="G383" s="223" t="s">
        <v>716</v>
      </c>
      <c r="H383" s="224">
        <v>2</v>
      </c>
      <c r="I383" s="225"/>
      <c r="J383" s="226">
        <f>ROUND(I383*H383,2)</f>
        <v>0</v>
      </c>
      <c r="K383" s="222" t="s">
        <v>359</v>
      </c>
      <c r="L383" s="45"/>
      <c r="M383" s="227" t="s">
        <v>1</v>
      </c>
      <c r="N383" s="228" t="s">
        <v>46</v>
      </c>
      <c r="O383" s="92"/>
      <c r="P383" s="229">
        <f>O383*H383</f>
        <v>0</v>
      </c>
      <c r="Q383" s="229">
        <v>0</v>
      </c>
      <c r="R383" s="229">
        <f>Q383*H383</f>
        <v>0</v>
      </c>
      <c r="S383" s="229">
        <v>0</v>
      </c>
      <c r="T383" s="230">
        <f>S383*H383</f>
        <v>0</v>
      </c>
      <c r="U383" s="39"/>
      <c r="V383" s="39"/>
      <c r="W383" s="39"/>
      <c r="X383" s="39"/>
      <c r="Y383" s="39"/>
      <c r="Z383" s="39"/>
      <c r="AA383" s="39"/>
      <c r="AB383" s="39"/>
      <c r="AC383" s="39"/>
      <c r="AD383" s="39"/>
      <c r="AE383" s="39"/>
      <c r="AR383" s="231" t="s">
        <v>291</v>
      </c>
      <c r="AT383" s="231" t="s">
        <v>216</v>
      </c>
      <c r="AU383" s="231" t="s">
        <v>90</v>
      </c>
      <c r="AY383" s="18" t="s">
        <v>215</v>
      </c>
      <c r="BE383" s="232">
        <f>IF(N383="základní",J383,0)</f>
        <v>0</v>
      </c>
      <c r="BF383" s="232">
        <f>IF(N383="snížená",J383,0)</f>
        <v>0</v>
      </c>
      <c r="BG383" s="232">
        <f>IF(N383="zákl. přenesená",J383,0)</f>
        <v>0</v>
      </c>
      <c r="BH383" s="232">
        <f>IF(N383="sníž. přenesená",J383,0)</f>
        <v>0</v>
      </c>
      <c r="BI383" s="232">
        <f>IF(N383="nulová",J383,0)</f>
        <v>0</v>
      </c>
      <c r="BJ383" s="18" t="s">
        <v>88</v>
      </c>
      <c r="BK383" s="232">
        <f>ROUND(I383*H383,2)</f>
        <v>0</v>
      </c>
      <c r="BL383" s="18" t="s">
        <v>291</v>
      </c>
      <c r="BM383" s="231" t="s">
        <v>5003</v>
      </c>
    </row>
    <row r="384" s="2" customFormat="1">
      <c r="A384" s="39"/>
      <c r="B384" s="40"/>
      <c r="C384" s="41"/>
      <c r="D384" s="233" t="s">
        <v>221</v>
      </c>
      <c r="E384" s="41"/>
      <c r="F384" s="234" t="s">
        <v>5004</v>
      </c>
      <c r="G384" s="41"/>
      <c r="H384" s="41"/>
      <c r="I384" s="235"/>
      <c r="J384" s="41"/>
      <c r="K384" s="41"/>
      <c r="L384" s="45"/>
      <c r="M384" s="236"/>
      <c r="N384" s="237"/>
      <c r="O384" s="92"/>
      <c r="P384" s="92"/>
      <c r="Q384" s="92"/>
      <c r="R384" s="92"/>
      <c r="S384" s="92"/>
      <c r="T384" s="93"/>
      <c r="U384" s="39"/>
      <c r="V384" s="39"/>
      <c r="W384" s="39"/>
      <c r="X384" s="39"/>
      <c r="Y384" s="39"/>
      <c r="Z384" s="39"/>
      <c r="AA384" s="39"/>
      <c r="AB384" s="39"/>
      <c r="AC384" s="39"/>
      <c r="AD384" s="39"/>
      <c r="AE384" s="39"/>
      <c r="AT384" s="18" t="s">
        <v>221</v>
      </c>
      <c r="AU384" s="18" t="s">
        <v>90</v>
      </c>
    </row>
    <row r="385" s="2" customFormat="1">
      <c r="A385" s="39"/>
      <c r="B385" s="40"/>
      <c r="C385" s="41"/>
      <c r="D385" s="250" t="s">
        <v>362</v>
      </c>
      <c r="E385" s="41"/>
      <c r="F385" s="251" t="s">
        <v>5005</v>
      </c>
      <c r="G385" s="41"/>
      <c r="H385" s="41"/>
      <c r="I385" s="235"/>
      <c r="J385" s="41"/>
      <c r="K385" s="41"/>
      <c r="L385" s="45"/>
      <c r="M385" s="236"/>
      <c r="N385" s="237"/>
      <c r="O385" s="92"/>
      <c r="P385" s="92"/>
      <c r="Q385" s="92"/>
      <c r="R385" s="92"/>
      <c r="S385" s="92"/>
      <c r="T385" s="93"/>
      <c r="U385" s="39"/>
      <c r="V385" s="39"/>
      <c r="W385" s="39"/>
      <c r="X385" s="39"/>
      <c r="Y385" s="39"/>
      <c r="Z385" s="39"/>
      <c r="AA385" s="39"/>
      <c r="AB385" s="39"/>
      <c r="AC385" s="39"/>
      <c r="AD385" s="39"/>
      <c r="AE385" s="39"/>
      <c r="AT385" s="18" t="s">
        <v>362</v>
      </c>
      <c r="AU385" s="18" t="s">
        <v>90</v>
      </c>
    </row>
    <row r="386" s="2" customFormat="1" ht="16.5" customHeight="1">
      <c r="A386" s="39"/>
      <c r="B386" s="40"/>
      <c r="C386" s="295" t="s">
        <v>1359</v>
      </c>
      <c r="D386" s="295" t="s">
        <v>539</v>
      </c>
      <c r="E386" s="296" t="s">
        <v>5006</v>
      </c>
      <c r="F386" s="297" t="s">
        <v>5007</v>
      </c>
      <c r="G386" s="298" t="s">
        <v>716</v>
      </c>
      <c r="H386" s="299">
        <v>2</v>
      </c>
      <c r="I386" s="300"/>
      <c r="J386" s="301">
        <f>ROUND(I386*H386,2)</f>
        <v>0</v>
      </c>
      <c r="K386" s="297" t="s">
        <v>1</v>
      </c>
      <c r="L386" s="302"/>
      <c r="M386" s="303" t="s">
        <v>1</v>
      </c>
      <c r="N386" s="304" t="s">
        <v>46</v>
      </c>
      <c r="O386" s="92"/>
      <c r="P386" s="229">
        <f>O386*H386</f>
        <v>0</v>
      </c>
      <c r="Q386" s="229">
        <v>0</v>
      </c>
      <c r="R386" s="229">
        <f>Q386*H386</f>
        <v>0</v>
      </c>
      <c r="S386" s="229">
        <v>0</v>
      </c>
      <c r="T386" s="230">
        <f>S386*H386</f>
        <v>0</v>
      </c>
      <c r="U386" s="39"/>
      <c r="V386" s="39"/>
      <c r="W386" s="39"/>
      <c r="X386" s="39"/>
      <c r="Y386" s="39"/>
      <c r="Z386" s="39"/>
      <c r="AA386" s="39"/>
      <c r="AB386" s="39"/>
      <c r="AC386" s="39"/>
      <c r="AD386" s="39"/>
      <c r="AE386" s="39"/>
      <c r="AR386" s="231" t="s">
        <v>676</v>
      </c>
      <c r="AT386" s="231" t="s">
        <v>539</v>
      </c>
      <c r="AU386" s="231" t="s">
        <v>90</v>
      </c>
      <c r="AY386" s="18" t="s">
        <v>215</v>
      </c>
      <c r="BE386" s="232">
        <f>IF(N386="základní",J386,0)</f>
        <v>0</v>
      </c>
      <c r="BF386" s="232">
        <f>IF(N386="snížená",J386,0)</f>
        <v>0</v>
      </c>
      <c r="BG386" s="232">
        <f>IF(N386="zákl. přenesená",J386,0)</f>
        <v>0</v>
      </c>
      <c r="BH386" s="232">
        <f>IF(N386="sníž. přenesená",J386,0)</f>
        <v>0</v>
      </c>
      <c r="BI386" s="232">
        <f>IF(N386="nulová",J386,0)</f>
        <v>0</v>
      </c>
      <c r="BJ386" s="18" t="s">
        <v>88</v>
      </c>
      <c r="BK386" s="232">
        <f>ROUND(I386*H386,2)</f>
        <v>0</v>
      </c>
      <c r="BL386" s="18" t="s">
        <v>291</v>
      </c>
      <c r="BM386" s="231" t="s">
        <v>5008</v>
      </c>
    </row>
    <row r="387" s="2" customFormat="1">
      <c r="A387" s="39"/>
      <c r="B387" s="40"/>
      <c r="C387" s="41"/>
      <c r="D387" s="233" t="s">
        <v>221</v>
      </c>
      <c r="E387" s="41"/>
      <c r="F387" s="234" t="s">
        <v>5009</v>
      </c>
      <c r="G387" s="41"/>
      <c r="H387" s="41"/>
      <c r="I387" s="235"/>
      <c r="J387" s="41"/>
      <c r="K387" s="41"/>
      <c r="L387" s="45"/>
      <c r="M387" s="236"/>
      <c r="N387" s="237"/>
      <c r="O387" s="92"/>
      <c r="P387" s="92"/>
      <c r="Q387" s="92"/>
      <c r="R387" s="92"/>
      <c r="S387" s="92"/>
      <c r="T387" s="93"/>
      <c r="U387" s="39"/>
      <c r="V387" s="39"/>
      <c r="W387" s="39"/>
      <c r="X387" s="39"/>
      <c r="Y387" s="39"/>
      <c r="Z387" s="39"/>
      <c r="AA387" s="39"/>
      <c r="AB387" s="39"/>
      <c r="AC387" s="39"/>
      <c r="AD387" s="39"/>
      <c r="AE387" s="39"/>
      <c r="AT387" s="18" t="s">
        <v>221</v>
      </c>
      <c r="AU387" s="18" t="s">
        <v>90</v>
      </c>
    </row>
    <row r="388" s="2" customFormat="1" ht="16.5" customHeight="1">
      <c r="A388" s="39"/>
      <c r="B388" s="40"/>
      <c r="C388" s="295" t="s">
        <v>1381</v>
      </c>
      <c r="D388" s="295" t="s">
        <v>539</v>
      </c>
      <c r="E388" s="296" t="s">
        <v>5010</v>
      </c>
      <c r="F388" s="297" t="s">
        <v>5011</v>
      </c>
      <c r="G388" s="298" t="s">
        <v>716</v>
      </c>
      <c r="H388" s="299">
        <v>4</v>
      </c>
      <c r="I388" s="300"/>
      <c r="J388" s="301">
        <f>ROUND(I388*H388,2)</f>
        <v>0</v>
      </c>
      <c r="K388" s="297" t="s">
        <v>1</v>
      </c>
      <c r="L388" s="302"/>
      <c r="M388" s="303" t="s">
        <v>1</v>
      </c>
      <c r="N388" s="304" t="s">
        <v>46</v>
      </c>
      <c r="O388" s="92"/>
      <c r="P388" s="229">
        <f>O388*H388</f>
        <v>0</v>
      </c>
      <c r="Q388" s="229">
        <v>0</v>
      </c>
      <c r="R388" s="229">
        <f>Q388*H388</f>
        <v>0</v>
      </c>
      <c r="S388" s="229">
        <v>0</v>
      </c>
      <c r="T388" s="230">
        <f>S388*H388</f>
        <v>0</v>
      </c>
      <c r="U388" s="39"/>
      <c r="V388" s="39"/>
      <c r="W388" s="39"/>
      <c r="X388" s="39"/>
      <c r="Y388" s="39"/>
      <c r="Z388" s="39"/>
      <c r="AA388" s="39"/>
      <c r="AB388" s="39"/>
      <c r="AC388" s="39"/>
      <c r="AD388" s="39"/>
      <c r="AE388" s="39"/>
      <c r="AR388" s="231" t="s">
        <v>676</v>
      </c>
      <c r="AT388" s="231" t="s">
        <v>539</v>
      </c>
      <c r="AU388" s="231" t="s">
        <v>90</v>
      </c>
      <c r="AY388" s="18" t="s">
        <v>215</v>
      </c>
      <c r="BE388" s="232">
        <f>IF(N388="základní",J388,0)</f>
        <v>0</v>
      </c>
      <c r="BF388" s="232">
        <f>IF(N388="snížená",J388,0)</f>
        <v>0</v>
      </c>
      <c r="BG388" s="232">
        <f>IF(N388="zákl. přenesená",J388,0)</f>
        <v>0</v>
      </c>
      <c r="BH388" s="232">
        <f>IF(N388="sníž. přenesená",J388,0)</f>
        <v>0</v>
      </c>
      <c r="BI388" s="232">
        <f>IF(N388="nulová",J388,0)</f>
        <v>0</v>
      </c>
      <c r="BJ388" s="18" t="s">
        <v>88</v>
      </c>
      <c r="BK388" s="232">
        <f>ROUND(I388*H388,2)</f>
        <v>0</v>
      </c>
      <c r="BL388" s="18" t="s">
        <v>291</v>
      </c>
      <c r="BM388" s="231" t="s">
        <v>5012</v>
      </c>
    </row>
    <row r="389" s="2" customFormat="1">
      <c r="A389" s="39"/>
      <c r="B389" s="40"/>
      <c r="C389" s="41"/>
      <c r="D389" s="233" t="s">
        <v>221</v>
      </c>
      <c r="E389" s="41"/>
      <c r="F389" s="234" t="s">
        <v>5013</v>
      </c>
      <c r="G389" s="41"/>
      <c r="H389" s="41"/>
      <c r="I389" s="235"/>
      <c r="J389" s="41"/>
      <c r="K389" s="41"/>
      <c r="L389" s="45"/>
      <c r="M389" s="236"/>
      <c r="N389" s="237"/>
      <c r="O389" s="92"/>
      <c r="P389" s="92"/>
      <c r="Q389" s="92"/>
      <c r="R389" s="92"/>
      <c r="S389" s="92"/>
      <c r="T389" s="93"/>
      <c r="U389" s="39"/>
      <c r="V389" s="39"/>
      <c r="W389" s="39"/>
      <c r="X389" s="39"/>
      <c r="Y389" s="39"/>
      <c r="Z389" s="39"/>
      <c r="AA389" s="39"/>
      <c r="AB389" s="39"/>
      <c r="AC389" s="39"/>
      <c r="AD389" s="39"/>
      <c r="AE389" s="39"/>
      <c r="AT389" s="18" t="s">
        <v>221</v>
      </c>
      <c r="AU389" s="18" t="s">
        <v>90</v>
      </c>
    </row>
    <row r="390" s="2" customFormat="1" ht="16.5" customHeight="1">
      <c r="A390" s="39"/>
      <c r="B390" s="40"/>
      <c r="C390" s="295" t="s">
        <v>1414</v>
      </c>
      <c r="D390" s="295" t="s">
        <v>539</v>
      </c>
      <c r="E390" s="296" t="s">
        <v>5014</v>
      </c>
      <c r="F390" s="297" t="s">
        <v>5015</v>
      </c>
      <c r="G390" s="298" t="s">
        <v>716</v>
      </c>
      <c r="H390" s="299">
        <v>2</v>
      </c>
      <c r="I390" s="300"/>
      <c r="J390" s="301">
        <f>ROUND(I390*H390,2)</f>
        <v>0</v>
      </c>
      <c r="K390" s="297" t="s">
        <v>1</v>
      </c>
      <c r="L390" s="302"/>
      <c r="M390" s="303" t="s">
        <v>1</v>
      </c>
      <c r="N390" s="304" t="s">
        <v>46</v>
      </c>
      <c r="O390" s="92"/>
      <c r="P390" s="229">
        <f>O390*H390</f>
        <v>0</v>
      </c>
      <c r="Q390" s="229">
        <v>0</v>
      </c>
      <c r="R390" s="229">
        <f>Q390*H390</f>
        <v>0</v>
      </c>
      <c r="S390" s="229">
        <v>0</v>
      </c>
      <c r="T390" s="230">
        <f>S390*H390</f>
        <v>0</v>
      </c>
      <c r="U390" s="39"/>
      <c r="V390" s="39"/>
      <c r="W390" s="39"/>
      <c r="X390" s="39"/>
      <c r="Y390" s="39"/>
      <c r="Z390" s="39"/>
      <c r="AA390" s="39"/>
      <c r="AB390" s="39"/>
      <c r="AC390" s="39"/>
      <c r="AD390" s="39"/>
      <c r="AE390" s="39"/>
      <c r="AR390" s="231" t="s">
        <v>676</v>
      </c>
      <c r="AT390" s="231" t="s">
        <v>539</v>
      </c>
      <c r="AU390" s="231" t="s">
        <v>90</v>
      </c>
      <c r="AY390" s="18" t="s">
        <v>215</v>
      </c>
      <c r="BE390" s="232">
        <f>IF(N390="základní",J390,0)</f>
        <v>0</v>
      </c>
      <c r="BF390" s="232">
        <f>IF(N390="snížená",J390,0)</f>
        <v>0</v>
      </c>
      <c r="BG390" s="232">
        <f>IF(N390="zákl. přenesená",J390,0)</f>
        <v>0</v>
      </c>
      <c r="BH390" s="232">
        <f>IF(N390="sníž. přenesená",J390,0)</f>
        <v>0</v>
      </c>
      <c r="BI390" s="232">
        <f>IF(N390="nulová",J390,0)</f>
        <v>0</v>
      </c>
      <c r="BJ390" s="18" t="s">
        <v>88</v>
      </c>
      <c r="BK390" s="232">
        <f>ROUND(I390*H390,2)</f>
        <v>0</v>
      </c>
      <c r="BL390" s="18" t="s">
        <v>291</v>
      </c>
      <c r="BM390" s="231" t="s">
        <v>5016</v>
      </c>
    </row>
    <row r="391" s="2" customFormat="1">
      <c r="A391" s="39"/>
      <c r="B391" s="40"/>
      <c r="C391" s="41"/>
      <c r="D391" s="233" t="s">
        <v>221</v>
      </c>
      <c r="E391" s="41"/>
      <c r="F391" s="234" t="s">
        <v>5015</v>
      </c>
      <c r="G391" s="41"/>
      <c r="H391" s="41"/>
      <c r="I391" s="235"/>
      <c r="J391" s="41"/>
      <c r="K391" s="41"/>
      <c r="L391" s="45"/>
      <c r="M391" s="236"/>
      <c r="N391" s="237"/>
      <c r="O391" s="92"/>
      <c r="P391" s="92"/>
      <c r="Q391" s="92"/>
      <c r="R391" s="92"/>
      <c r="S391" s="92"/>
      <c r="T391" s="93"/>
      <c r="U391" s="39"/>
      <c r="V391" s="39"/>
      <c r="W391" s="39"/>
      <c r="X391" s="39"/>
      <c r="Y391" s="39"/>
      <c r="Z391" s="39"/>
      <c r="AA391" s="39"/>
      <c r="AB391" s="39"/>
      <c r="AC391" s="39"/>
      <c r="AD391" s="39"/>
      <c r="AE391" s="39"/>
      <c r="AT391" s="18" t="s">
        <v>221</v>
      </c>
      <c r="AU391" s="18" t="s">
        <v>90</v>
      </c>
    </row>
    <row r="392" s="2" customFormat="1" ht="21.75" customHeight="1">
      <c r="A392" s="39"/>
      <c r="B392" s="40"/>
      <c r="C392" s="220" t="s">
        <v>1421</v>
      </c>
      <c r="D392" s="220" t="s">
        <v>216</v>
      </c>
      <c r="E392" s="221" t="s">
        <v>5017</v>
      </c>
      <c r="F392" s="222" t="s">
        <v>5018</v>
      </c>
      <c r="G392" s="223" t="s">
        <v>716</v>
      </c>
      <c r="H392" s="224">
        <v>2</v>
      </c>
      <c r="I392" s="225"/>
      <c r="J392" s="226">
        <f>ROUND(I392*H392,2)</f>
        <v>0</v>
      </c>
      <c r="K392" s="222" t="s">
        <v>4913</v>
      </c>
      <c r="L392" s="45"/>
      <c r="M392" s="227" t="s">
        <v>1</v>
      </c>
      <c r="N392" s="228" t="s">
        <v>46</v>
      </c>
      <c r="O392" s="92"/>
      <c r="P392" s="229">
        <f>O392*H392</f>
        <v>0</v>
      </c>
      <c r="Q392" s="229">
        <v>0</v>
      </c>
      <c r="R392" s="229">
        <f>Q392*H392</f>
        <v>0</v>
      </c>
      <c r="S392" s="229">
        <v>0</v>
      </c>
      <c r="T392" s="230">
        <f>S392*H392</f>
        <v>0</v>
      </c>
      <c r="U392" s="39"/>
      <c r="V392" s="39"/>
      <c r="W392" s="39"/>
      <c r="X392" s="39"/>
      <c r="Y392" s="39"/>
      <c r="Z392" s="39"/>
      <c r="AA392" s="39"/>
      <c r="AB392" s="39"/>
      <c r="AC392" s="39"/>
      <c r="AD392" s="39"/>
      <c r="AE392" s="39"/>
      <c r="AR392" s="231" t="s">
        <v>291</v>
      </c>
      <c r="AT392" s="231" t="s">
        <v>216</v>
      </c>
      <c r="AU392" s="231" t="s">
        <v>90</v>
      </c>
      <c r="AY392" s="18" t="s">
        <v>215</v>
      </c>
      <c r="BE392" s="232">
        <f>IF(N392="základní",J392,0)</f>
        <v>0</v>
      </c>
      <c r="BF392" s="232">
        <f>IF(N392="snížená",J392,0)</f>
        <v>0</v>
      </c>
      <c r="BG392" s="232">
        <f>IF(N392="zákl. přenesená",J392,0)</f>
        <v>0</v>
      </c>
      <c r="BH392" s="232">
        <f>IF(N392="sníž. přenesená",J392,0)</f>
        <v>0</v>
      </c>
      <c r="BI392" s="232">
        <f>IF(N392="nulová",J392,0)</f>
        <v>0</v>
      </c>
      <c r="BJ392" s="18" t="s">
        <v>88</v>
      </c>
      <c r="BK392" s="232">
        <f>ROUND(I392*H392,2)</f>
        <v>0</v>
      </c>
      <c r="BL392" s="18" t="s">
        <v>291</v>
      </c>
      <c r="BM392" s="231" t="s">
        <v>5019</v>
      </c>
    </row>
    <row r="393" s="2" customFormat="1">
      <c r="A393" s="39"/>
      <c r="B393" s="40"/>
      <c r="C393" s="41"/>
      <c r="D393" s="233" t="s">
        <v>221</v>
      </c>
      <c r="E393" s="41"/>
      <c r="F393" s="234" t="s">
        <v>5020</v>
      </c>
      <c r="G393" s="41"/>
      <c r="H393" s="41"/>
      <c r="I393" s="235"/>
      <c r="J393" s="41"/>
      <c r="K393" s="41"/>
      <c r="L393" s="45"/>
      <c r="M393" s="236"/>
      <c r="N393" s="237"/>
      <c r="O393" s="92"/>
      <c r="P393" s="92"/>
      <c r="Q393" s="92"/>
      <c r="R393" s="92"/>
      <c r="S393" s="92"/>
      <c r="T393" s="93"/>
      <c r="U393" s="39"/>
      <c r="V393" s="39"/>
      <c r="W393" s="39"/>
      <c r="X393" s="39"/>
      <c r="Y393" s="39"/>
      <c r="Z393" s="39"/>
      <c r="AA393" s="39"/>
      <c r="AB393" s="39"/>
      <c r="AC393" s="39"/>
      <c r="AD393" s="39"/>
      <c r="AE393" s="39"/>
      <c r="AT393" s="18" t="s">
        <v>221</v>
      </c>
      <c r="AU393" s="18" t="s">
        <v>90</v>
      </c>
    </row>
    <row r="394" s="2" customFormat="1">
      <c r="A394" s="39"/>
      <c r="B394" s="40"/>
      <c r="C394" s="41"/>
      <c r="D394" s="250" t="s">
        <v>362</v>
      </c>
      <c r="E394" s="41"/>
      <c r="F394" s="251" t="s">
        <v>5021</v>
      </c>
      <c r="G394" s="41"/>
      <c r="H394" s="41"/>
      <c r="I394" s="235"/>
      <c r="J394" s="41"/>
      <c r="K394" s="41"/>
      <c r="L394" s="45"/>
      <c r="M394" s="236"/>
      <c r="N394" s="237"/>
      <c r="O394" s="92"/>
      <c r="P394" s="92"/>
      <c r="Q394" s="92"/>
      <c r="R394" s="92"/>
      <c r="S394" s="92"/>
      <c r="T394" s="93"/>
      <c r="U394" s="39"/>
      <c r="V394" s="39"/>
      <c r="W394" s="39"/>
      <c r="X394" s="39"/>
      <c r="Y394" s="39"/>
      <c r="Z394" s="39"/>
      <c r="AA394" s="39"/>
      <c r="AB394" s="39"/>
      <c r="AC394" s="39"/>
      <c r="AD394" s="39"/>
      <c r="AE394" s="39"/>
      <c r="AT394" s="18" t="s">
        <v>362</v>
      </c>
      <c r="AU394" s="18" t="s">
        <v>90</v>
      </c>
    </row>
    <row r="395" s="2" customFormat="1" ht="16.5" customHeight="1">
      <c r="A395" s="39"/>
      <c r="B395" s="40"/>
      <c r="C395" s="295" t="s">
        <v>1427</v>
      </c>
      <c r="D395" s="295" t="s">
        <v>539</v>
      </c>
      <c r="E395" s="296" t="s">
        <v>5022</v>
      </c>
      <c r="F395" s="297" t="s">
        <v>5023</v>
      </c>
      <c r="G395" s="298" t="s">
        <v>716</v>
      </c>
      <c r="H395" s="299">
        <v>2</v>
      </c>
      <c r="I395" s="300"/>
      <c r="J395" s="301">
        <f>ROUND(I395*H395,2)</f>
        <v>0</v>
      </c>
      <c r="K395" s="297" t="s">
        <v>1</v>
      </c>
      <c r="L395" s="302"/>
      <c r="M395" s="303" t="s">
        <v>1</v>
      </c>
      <c r="N395" s="304" t="s">
        <v>46</v>
      </c>
      <c r="O395" s="92"/>
      <c r="P395" s="229">
        <f>O395*H395</f>
        <v>0</v>
      </c>
      <c r="Q395" s="229">
        <v>0</v>
      </c>
      <c r="R395" s="229">
        <f>Q395*H395</f>
        <v>0</v>
      </c>
      <c r="S395" s="229">
        <v>0</v>
      </c>
      <c r="T395" s="230">
        <f>S395*H395</f>
        <v>0</v>
      </c>
      <c r="U395" s="39"/>
      <c r="V395" s="39"/>
      <c r="W395" s="39"/>
      <c r="X395" s="39"/>
      <c r="Y395" s="39"/>
      <c r="Z395" s="39"/>
      <c r="AA395" s="39"/>
      <c r="AB395" s="39"/>
      <c r="AC395" s="39"/>
      <c r="AD395" s="39"/>
      <c r="AE395" s="39"/>
      <c r="AR395" s="231" t="s">
        <v>676</v>
      </c>
      <c r="AT395" s="231" t="s">
        <v>539</v>
      </c>
      <c r="AU395" s="231" t="s">
        <v>90</v>
      </c>
      <c r="AY395" s="18" t="s">
        <v>215</v>
      </c>
      <c r="BE395" s="232">
        <f>IF(N395="základní",J395,0)</f>
        <v>0</v>
      </c>
      <c r="BF395" s="232">
        <f>IF(N395="snížená",J395,0)</f>
        <v>0</v>
      </c>
      <c r="BG395" s="232">
        <f>IF(N395="zákl. přenesená",J395,0)</f>
        <v>0</v>
      </c>
      <c r="BH395" s="232">
        <f>IF(N395="sníž. přenesená",J395,0)</f>
        <v>0</v>
      </c>
      <c r="BI395" s="232">
        <f>IF(N395="nulová",J395,0)</f>
        <v>0</v>
      </c>
      <c r="BJ395" s="18" t="s">
        <v>88</v>
      </c>
      <c r="BK395" s="232">
        <f>ROUND(I395*H395,2)</f>
        <v>0</v>
      </c>
      <c r="BL395" s="18" t="s">
        <v>291</v>
      </c>
      <c r="BM395" s="231" t="s">
        <v>5024</v>
      </c>
    </row>
    <row r="396" s="2" customFormat="1" ht="24.15" customHeight="1">
      <c r="A396" s="39"/>
      <c r="B396" s="40"/>
      <c r="C396" s="220" t="s">
        <v>1431</v>
      </c>
      <c r="D396" s="220" t="s">
        <v>216</v>
      </c>
      <c r="E396" s="221" t="s">
        <v>5025</v>
      </c>
      <c r="F396" s="222" t="s">
        <v>5026</v>
      </c>
      <c r="G396" s="223" t="s">
        <v>716</v>
      </c>
      <c r="H396" s="224">
        <v>3</v>
      </c>
      <c r="I396" s="225"/>
      <c r="J396" s="226">
        <f>ROUND(I396*H396,2)</f>
        <v>0</v>
      </c>
      <c r="K396" s="222" t="s">
        <v>359</v>
      </c>
      <c r="L396" s="45"/>
      <c r="M396" s="227" t="s">
        <v>1</v>
      </c>
      <c r="N396" s="228" t="s">
        <v>46</v>
      </c>
      <c r="O396" s="92"/>
      <c r="P396" s="229">
        <f>O396*H396</f>
        <v>0</v>
      </c>
      <c r="Q396" s="229">
        <v>0</v>
      </c>
      <c r="R396" s="229">
        <f>Q396*H396</f>
        <v>0</v>
      </c>
      <c r="S396" s="229">
        <v>0</v>
      </c>
      <c r="T396" s="230">
        <f>S396*H396</f>
        <v>0</v>
      </c>
      <c r="U396" s="39"/>
      <c r="V396" s="39"/>
      <c r="W396" s="39"/>
      <c r="X396" s="39"/>
      <c r="Y396" s="39"/>
      <c r="Z396" s="39"/>
      <c r="AA396" s="39"/>
      <c r="AB396" s="39"/>
      <c r="AC396" s="39"/>
      <c r="AD396" s="39"/>
      <c r="AE396" s="39"/>
      <c r="AR396" s="231" t="s">
        <v>291</v>
      </c>
      <c r="AT396" s="231" t="s">
        <v>216</v>
      </c>
      <c r="AU396" s="231" t="s">
        <v>90</v>
      </c>
      <c r="AY396" s="18" t="s">
        <v>215</v>
      </c>
      <c r="BE396" s="232">
        <f>IF(N396="základní",J396,0)</f>
        <v>0</v>
      </c>
      <c r="BF396" s="232">
        <f>IF(N396="snížená",J396,0)</f>
        <v>0</v>
      </c>
      <c r="BG396" s="232">
        <f>IF(N396="zákl. přenesená",J396,0)</f>
        <v>0</v>
      </c>
      <c r="BH396" s="232">
        <f>IF(N396="sníž. přenesená",J396,0)</f>
        <v>0</v>
      </c>
      <c r="BI396" s="232">
        <f>IF(N396="nulová",J396,0)</f>
        <v>0</v>
      </c>
      <c r="BJ396" s="18" t="s">
        <v>88</v>
      </c>
      <c r="BK396" s="232">
        <f>ROUND(I396*H396,2)</f>
        <v>0</v>
      </c>
      <c r="BL396" s="18" t="s">
        <v>291</v>
      </c>
      <c r="BM396" s="231" t="s">
        <v>5027</v>
      </c>
    </row>
    <row r="397" s="2" customFormat="1">
      <c r="A397" s="39"/>
      <c r="B397" s="40"/>
      <c r="C397" s="41"/>
      <c r="D397" s="233" t="s">
        <v>221</v>
      </c>
      <c r="E397" s="41"/>
      <c r="F397" s="234" t="s">
        <v>5028</v>
      </c>
      <c r="G397" s="41"/>
      <c r="H397" s="41"/>
      <c r="I397" s="235"/>
      <c r="J397" s="41"/>
      <c r="K397" s="41"/>
      <c r="L397" s="45"/>
      <c r="M397" s="236"/>
      <c r="N397" s="237"/>
      <c r="O397" s="92"/>
      <c r="P397" s="92"/>
      <c r="Q397" s="92"/>
      <c r="R397" s="92"/>
      <c r="S397" s="92"/>
      <c r="T397" s="93"/>
      <c r="U397" s="39"/>
      <c r="V397" s="39"/>
      <c r="W397" s="39"/>
      <c r="X397" s="39"/>
      <c r="Y397" s="39"/>
      <c r="Z397" s="39"/>
      <c r="AA397" s="39"/>
      <c r="AB397" s="39"/>
      <c r="AC397" s="39"/>
      <c r="AD397" s="39"/>
      <c r="AE397" s="39"/>
      <c r="AT397" s="18" t="s">
        <v>221</v>
      </c>
      <c r="AU397" s="18" t="s">
        <v>90</v>
      </c>
    </row>
    <row r="398" s="2" customFormat="1">
      <c r="A398" s="39"/>
      <c r="B398" s="40"/>
      <c r="C398" s="41"/>
      <c r="D398" s="250" t="s">
        <v>362</v>
      </c>
      <c r="E398" s="41"/>
      <c r="F398" s="251" t="s">
        <v>5029</v>
      </c>
      <c r="G398" s="41"/>
      <c r="H398" s="41"/>
      <c r="I398" s="235"/>
      <c r="J398" s="41"/>
      <c r="K398" s="41"/>
      <c r="L398" s="45"/>
      <c r="M398" s="236"/>
      <c r="N398" s="237"/>
      <c r="O398" s="92"/>
      <c r="P398" s="92"/>
      <c r="Q398" s="92"/>
      <c r="R398" s="92"/>
      <c r="S398" s="92"/>
      <c r="T398" s="93"/>
      <c r="U398" s="39"/>
      <c r="V398" s="39"/>
      <c r="W398" s="39"/>
      <c r="X398" s="39"/>
      <c r="Y398" s="39"/>
      <c r="Z398" s="39"/>
      <c r="AA398" s="39"/>
      <c r="AB398" s="39"/>
      <c r="AC398" s="39"/>
      <c r="AD398" s="39"/>
      <c r="AE398" s="39"/>
      <c r="AT398" s="18" t="s">
        <v>362</v>
      </c>
      <c r="AU398" s="18" t="s">
        <v>90</v>
      </c>
    </row>
    <row r="399" s="2" customFormat="1" ht="16.5" customHeight="1">
      <c r="A399" s="39"/>
      <c r="B399" s="40"/>
      <c r="C399" s="295" t="s">
        <v>2099</v>
      </c>
      <c r="D399" s="295" t="s">
        <v>539</v>
      </c>
      <c r="E399" s="296" t="s">
        <v>5030</v>
      </c>
      <c r="F399" s="297" t="s">
        <v>5031</v>
      </c>
      <c r="G399" s="298" t="s">
        <v>716</v>
      </c>
      <c r="H399" s="299">
        <v>3</v>
      </c>
      <c r="I399" s="300"/>
      <c r="J399" s="301">
        <f>ROUND(I399*H399,2)</f>
        <v>0</v>
      </c>
      <c r="K399" s="297" t="s">
        <v>359</v>
      </c>
      <c r="L399" s="302"/>
      <c r="M399" s="303" t="s">
        <v>1</v>
      </c>
      <c r="N399" s="304" t="s">
        <v>46</v>
      </c>
      <c r="O399" s="92"/>
      <c r="P399" s="229">
        <f>O399*H399</f>
        <v>0</v>
      </c>
      <c r="Q399" s="229">
        <v>0.00080000000000000004</v>
      </c>
      <c r="R399" s="229">
        <f>Q399*H399</f>
        <v>0.0024000000000000002</v>
      </c>
      <c r="S399" s="229">
        <v>0</v>
      </c>
      <c r="T399" s="230">
        <f>S399*H399</f>
        <v>0</v>
      </c>
      <c r="U399" s="39"/>
      <c r="V399" s="39"/>
      <c r="W399" s="39"/>
      <c r="X399" s="39"/>
      <c r="Y399" s="39"/>
      <c r="Z399" s="39"/>
      <c r="AA399" s="39"/>
      <c r="AB399" s="39"/>
      <c r="AC399" s="39"/>
      <c r="AD399" s="39"/>
      <c r="AE399" s="39"/>
      <c r="AR399" s="231" t="s">
        <v>676</v>
      </c>
      <c r="AT399" s="231" t="s">
        <v>539</v>
      </c>
      <c r="AU399" s="231" t="s">
        <v>90</v>
      </c>
      <c r="AY399" s="18" t="s">
        <v>215</v>
      </c>
      <c r="BE399" s="232">
        <f>IF(N399="základní",J399,0)</f>
        <v>0</v>
      </c>
      <c r="BF399" s="232">
        <f>IF(N399="snížená",J399,0)</f>
        <v>0</v>
      </c>
      <c r="BG399" s="232">
        <f>IF(N399="zákl. přenesená",J399,0)</f>
        <v>0</v>
      </c>
      <c r="BH399" s="232">
        <f>IF(N399="sníž. přenesená",J399,0)</f>
        <v>0</v>
      </c>
      <c r="BI399" s="232">
        <f>IF(N399="nulová",J399,0)</f>
        <v>0</v>
      </c>
      <c r="BJ399" s="18" t="s">
        <v>88</v>
      </c>
      <c r="BK399" s="232">
        <f>ROUND(I399*H399,2)</f>
        <v>0</v>
      </c>
      <c r="BL399" s="18" t="s">
        <v>291</v>
      </c>
      <c r="BM399" s="231" t="s">
        <v>5032</v>
      </c>
    </row>
    <row r="400" s="2" customFormat="1">
      <c r="A400" s="39"/>
      <c r="B400" s="40"/>
      <c r="C400" s="41"/>
      <c r="D400" s="233" t="s">
        <v>221</v>
      </c>
      <c r="E400" s="41"/>
      <c r="F400" s="234" t="s">
        <v>5033</v>
      </c>
      <c r="G400" s="41"/>
      <c r="H400" s="41"/>
      <c r="I400" s="235"/>
      <c r="J400" s="41"/>
      <c r="K400" s="41"/>
      <c r="L400" s="45"/>
      <c r="M400" s="236"/>
      <c r="N400" s="237"/>
      <c r="O400" s="92"/>
      <c r="P400" s="92"/>
      <c r="Q400" s="92"/>
      <c r="R400" s="92"/>
      <c r="S400" s="92"/>
      <c r="T400" s="93"/>
      <c r="U400" s="39"/>
      <c r="V400" s="39"/>
      <c r="W400" s="39"/>
      <c r="X400" s="39"/>
      <c r="Y400" s="39"/>
      <c r="Z400" s="39"/>
      <c r="AA400" s="39"/>
      <c r="AB400" s="39"/>
      <c r="AC400" s="39"/>
      <c r="AD400" s="39"/>
      <c r="AE400" s="39"/>
      <c r="AT400" s="18" t="s">
        <v>221</v>
      </c>
      <c r="AU400" s="18" t="s">
        <v>90</v>
      </c>
    </row>
    <row r="401" s="2" customFormat="1" ht="24.15" customHeight="1">
      <c r="A401" s="39"/>
      <c r="B401" s="40"/>
      <c r="C401" s="220" t="s">
        <v>2087</v>
      </c>
      <c r="D401" s="220" t="s">
        <v>216</v>
      </c>
      <c r="E401" s="221" t="s">
        <v>5034</v>
      </c>
      <c r="F401" s="222" t="s">
        <v>5035</v>
      </c>
      <c r="G401" s="223" t="s">
        <v>716</v>
      </c>
      <c r="H401" s="224">
        <v>2</v>
      </c>
      <c r="I401" s="225"/>
      <c r="J401" s="226">
        <f>ROUND(I401*H401,2)</f>
        <v>0</v>
      </c>
      <c r="K401" s="222" t="s">
        <v>359</v>
      </c>
      <c r="L401" s="45"/>
      <c r="M401" s="227" t="s">
        <v>1</v>
      </c>
      <c r="N401" s="228" t="s">
        <v>46</v>
      </c>
      <c r="O401" s="92"/>
      <c r="P401" s="229">
        <f>O401*H401</f>
        <v>0</v>
      </c>
      <c r="Q401" s="229">
        <v>0</v>
      </c>
      <c r="R401" s="229">
        <f>Q401*H401</f>
        <v>0</v>
      </c>
      <c r="S401" s="229">
        <v>0</v>
      </c>
      <c r="T401" s="230">
        <f>S401*H401</f>
        <v>0</v>
      </c>
      <c r="U401" s="39"/>
      <c r="V401" s="39"/>
      <c r="W401" s="39"/>
      <c r="X401" s="39"/>
      <c r="Y401" s="39"/>
      <c r="Z401" s="39"/>
      <c r="AA401" s="39"/>
      <c r="AB401" s="39"/>
      <c r="AC401" s="39"/>
      <c r="AD401" s="39"/>
      <c r="AE401" s="39"/>
      <c r="AR401" s="231" t="s">
        <v>291</v>
      </c>
      <c r="AT401" s="231" t="s">
        <v>216</v>
      </c>
      <c r="AU401" s="231" t="s">
        <v>90</v>
      </c>
      <c r="AY401" s="18" t="s">
        <v>215</v>
      </c>
      <c r="BE401" s="232">
        <f>IF(N401="základní",J401,0)</f>
        <v>0</v>
      </c>
      <c r="BF401" s="232">
        <f>IF(N401="snížená",J401,0)</f>
        <v>0</v>
      </c>
      <c r="BG401" s="232">
        <f>IF(N401="zákl. přenesená",J401,0)</f>
        <v>0</v>
      </c>
      <c r="BH401" s="232">
        <f>IF(N401="sníž. přenesená",J401,0)</f>
        <v>0</v>
      </c>
      <c r="BI401" s="232">
        <f>IF(N401="nulová",J401,0)</f>
        <v>0</v>
      </c>
      <c r="BJ401" s="18" t="s">
        <v>88</v>
      </c>
      <c r="BK401" s="232">
        <f>ROUND(I401*H401,2)</f>
        <v>0</v>
      </c>
      <c r="BL401" s="18" t="s">
        <v>291</v>
      </c>
      <c r="BM401" s="231" t="s">
        <v>5036</v>
      </c>
    </row>
    <row r="402" s="2" customFormat="1">
      <c r="A402" s="39"/>
      <c r="B402" s="40"/>
      <c r="C402" s="41"/>
      <c r="D402" s="233" t="s">
        <v>221</v>
      </c>
      <c r="E402" s="41"/>
      <c r="F402" s="234" t="s">
        <v>5037</v>
      </c>
      <c r="G402" s="41"/>
      <c r="H402" s="41"/>
      <c r="I402" s="235"/>
      <c r="J402" s="41"/>
      <c r="K402" s="41"/>
      <c r="L402" s="45"/>
      <c r="M402" s="236"/>
      <c r="N402" s="237"/>
      <c r="O402" s="92"/>
      <c r="P402" s="92"/>
      <c r="Q402" s="92"/>
      <c r="R402" s="92"/>
      <c r="S402" s="92"/>
      <c r="T402" s="93"/>
      <c r="U402" s="39"/>
      <c r="V402" s="39"/>
      <c r="W402" s="39"/>
      <c r="X402" s="39"/>
      <c r="Y402" s="39"/>
      <c r="Z402" s="39"/>
      <c r="AA402" s="39"/>
      <c r="AB402" s="39"/>
      <c r="AC402" s="39"/>
      <c r="AD402" s="39"/>
      <c r="AE402" s="39"/>
      <c r="AT402" s="18" t="s">
        <v>221</v>
      </c>
      <c r="AU402" s="18" t="s">
        <v>90</v>
      </c>
    </row>
    <row r="403" s="2" customFormat="1">
      <c r="A403" s="39"/>
      <c r="B403" s="40"/>
      <c r="C403" s="41"/>
      <c r="D403" s="250" t="s">
        <v>362</v>
      </c>
      <c r="E403" s="41"/>
      <c r="F403" s="251" t="s">
        <v>5038</v>
      </c>
      <c r="G403" s="41"/>
      <c r="H403" s="41"/>
      <c r="I403" s="235"/>
      <c r="J403" s="41"/>
      <c r="K403" s="41"/>
      <c r="L403" s="45"/>
      <c r="M403" s="236"/>
      <c r="N403" s="237"/>
      <c r="O403" s="92"/>
      <c r="P403" s="92"/>
      <c r="Q403" s="92"/>
      <c r="R403" s="92"/>
      <c r="S403" s="92"/>
      <c r="T403" s="93"/>
      <c r="U403" s="39"/>
      <c r="V403" s="39"/>
      <c r="W403" s="39"/>
      <c r="X403" s="39"/>
      <c r="Y403" s="39"/>
      <c r="Z403" s="39"/>
      <c r="AA403" s="39"/>
      <c r="AB403" s="39"/>
      <c r="AC403" s="39"/>
      <c r="AD403" s="39"/>
      <c r="AE403" s="39"/>
      <c r="AT403" s="18" t="s">
        <v>362</v>
      </c>
      <c r="AU403" s="18" t="s">
        <v>90</v>
      </c>
    </row>
    <row r="404" s="2" customFormat="1" ht="16.5" customHeight="1">
      <c r="A404" s="39"/>
      <c r="B404" s="40"/>
      <c r="C404" s="295" t="s">
        <v>2093</v>
      </c>
      <c r="D404" s="295" t="s">
        <v>539</v>
      </c>
      <c r="E404" s="296" t="s">
        <v>5039</v>
      </c>
      <c r="F404" s="297" t="s">
        <v>5040</v>
      </c>
      <c r="G404" s="298" t="s">
        <v>716</v>
      </c>
      <c r="H404" s="299">
        <v>2</v>
      </c>
      <c r="I404" s="300"/>
      <c r="J404" s="301">
        <f>ROUND(I404*H404,2)</f>
        <v>0</v>
      </c>
      <c r="K404" s="297" t="s">
        <v>359</v>
      </c>
      <c r="L404" s="302"/>
      <c r="M404" s="303" t="s">
        <v>1</v>
      </c>
      <c r="N404" s="304" t="s">
        <v>46</v>
      </c>
      <c r="O404" s="92"/>
      <c r="P404" s="229">
        <f>O404*H404</f>
        <v>0</v>
      </c>
      <c r="Q404" s="229">
        <v>0.0011000000000000001</v>
      </c>
      <c r="R404" s="229">
        <f>Q404*H404</f>
        <v>0.0022000000000000001</v>
      </c>
      <c r="S404" s="229">
        <v>0</v>
      </c>
      <c r="T404" s="230">
        <f>S404*H404</f>
        <v>0</v>
      </c>
      <c r="U404" s="39"/>
      <c r="V404" s="39"/>
      <c r="W404" s="39"/>
      <c r="X404" s="39"/>
      <c r="Y404" s="39"/>
      <c r="Z404" s="39"/>
      <c r="AA404" s="39"/>
      <c r="AB404" s="39"/>
      <c r="AC404" s="39"/>
      <c r="AD404" s="39"/>
      <c r="AE404" s="39"/>
      <c r="AR404" s="231" t="s">
        <v>676</v>
      </c>
      <c r="AT404" s="231" t="s">
        <v>539</v>
      </c>
      <c r="AU404" s="231" t="s">
        <v>90</v>
      </c>
      <c r="AY404" s="18" t="s">
        <v>215</v>
      </c>
      <c r="BE404" s="232">
        <f>IF(N404="základní",J404,0)</f>
        <v>0</v>
      </c>
      <c r="BF404" s="232">
        <f>IF(N404="snížená",J404,0)</f>
        <v>0</v>
      </c>
      <c r="BG404" s="232">
        <f>IF(N404="zákl. přenesená",J404,0)</f>
        <v>0</v>
      </c>
      <c r="BH404" s="232">
        <f>IF(N404="sníž. přenesená",J404,0)</f>
        <v>0</v>
      </c>
      <c r="BI404" s="232">
        <f>IF(N404="nulová",J404,0)</f>
        <v>0</v>
      </c>
      <c r="BJ404" s="18" t="s">
        <v>88</v>
      </c>
      <c r="BK404" s="232">
        <f>ROUND(I404*H404,2)</f>
        <v>0</v>
      </c>
      <c r="BL404" s="18" t="s">
        <v>291</v>
      </c>
      <c r="BM404" s="231" t="s">
        <v>5041</v>
      </c>
    </row>
    <row r="405" s="2" customFormat="1">
      <c r="A405" s="39"/>
      <c r="B405" s="40"/>
      <c r="C405" s="41"/>
      <c r="D405" s="233" t="s">
        <v>221</v>
      </c>
      <c r="E405" s="41"/>
      <c r="F405" s="234" t="s">
        <v>5042</v>
      </c>
      <c r="G405" s="41"/>
      <c r="H405" s="41"/>
      <c r="I405" s="235"/>
      <c r="J405" s="41"/>
      <c r="K405" s="41"/>
      <c r="L405" s="45"/>
      <c r="M405" s="236"/>
      <c r="N405" s="237"/>
      <c r="O405" s="92"/>
      <c r="P405" s="92"/>
      <c r="Q405" s="92"/>
      <c r="R405" s="92"/>
      <c r="S405" s="92"/>
      <c r="T405" s="93"/>
      <c r="U405" s="39"/>
      <c r="V405" s="39"/>
      <c r="W405" s="39"/>
      <c r="X405" s="39"/>
      <c r="Y405" s="39"/>
      <c r="Z405" s="39"/>
      <c r="AA405" s="39"/>
      <c r="AB405" s="39"/>
      <c r="AC405" s="39"/>
      <c r="AD405" s="39"/>
      <c r="AE405" s="39"/>
      <c r="AT405" s="18" t="s">
        <v>221</v>
      </c>
      <c r="AU405" s="18" t="s">
        <v>90</v>
      </c>
    </row>
    <row r="406" s="2" customFormat="1" ht="16.5" customHeight="1">
      <c r="A406" s="39"/>
      <c r="B406" s="40"/>
      <c r="C406" s="220" t="s">
        <v>1447</v>
      </c>
      <c r="D406" s="220" t="s">
        <v>216</v>
      </c>
      <c r="E406" s="221" t="s">
        <v>5043</v>
      </c>
      <c r="F406" s="222" t="s">
        <v>5044</v>
      </c>
      <c r="G406" s="223" t="s">
        <v>716</v>
      </c>
      <c r="H406" s="224">
        <v>2</v>
      </c>
      <c r="I406" s="225"/>
      <c r="J406" s="226">
        <f>ROUND(I406*H406,2)</f>
        <v>0</v>
      </c>
      <c r="K406" s="222" t="s">
        <v>359</v>
      </c>
      <c r="L406" s="45"/>
      <c r="M406" s="227" t="s">
        <v>1</v>
      </c>
      <c r="N406" s="228" t="s">
        <v>46</v>
      </c>
      <c r="O406" s="92"/>
      <c r="P406" s="229">
        <f>O406*H406</f>
        <v>0</v>
      </c>
      <c r="Q406" s="229">
        <v>0</v>
      </c>
      <c r="R406" s="229">
        <f>Q406*H406</f>
        <v>0</v>
      </c>
      <c r="S406" s="229">
        <v>0</v>
      </c>
      <c r="T406" s="230">
        <f>S406*H406</f>
        <v>0</v>
      </c>
      <c r="U406" s="39"/>
      <c r="V406" s="39"/>
      <c r="W406" s="39"/>
      <c r="X406" s="39"/>
      <c r="Y406" s="39"/>
      <c r="Z406" s="39"/>
      <c r="AA406" s="39"/>
      <c r="AB406" s="39"/>
      <c r="AC406" s="39"/>
      <c r="AD406" s="39"/>
      <c r="AE406" s="39"/>
      <c r="AR406" s="231" t="s">
        <v>291</v>
      </c>
      <c r="AT406" s="231" t="s">
        <v>216</v>
      </c>
      <c r="AU406" s="231" t="s">
        <v>90</v>
      </c>
      <c r="AY406" s="18" t="s">
        <v>215</v>
      </c>
      <c r="BE406" s="232">
        <f>IF(N406="základní",J406,0)</f>
        <v>0</v>
      </c>
      <c r="BF406" s="232">
        <f>IF(N406="snížená",J406,0)</f>
        <v>0</v>
      </c>
      <c r="BG406" s="232">
        <f>IF(N406="zákl. přenesená",J406,0)</f>
        <v>0</v>
      </c>
      <c r="BH406" s="232">
        <f>IF(N406="sníž. přenesená",J406,0)</f>
        <v>0</v>
      </c>
      <c r="BI406" s="232">
        <f>IF(N406="nulová",J406,0)</f>
        <v>0</v>
      </c>
      <c r="BJ406" s="18" t="s">
        <v>88</v>
      </c>
      <c r="BK406" s="232">
        <f>ROUND(I406*H406,2)</f>
        <v>0</v>
      </c>
      <c r="BL406" s="18" t="s">
        <v>291</v>
      </c>
      <c r="BM406" s="231" t="s">
        <v>5045</v>
      </c>
    </row>
    <row r="407" s="2" customFormat="1">
      <c r="A407" s="39"/>
      <c r="B407" s="40"/>
      <c r="C407" s="41"/>
      <c r="D407" s="233" t="s">
        <v>221</v>
      </c>
      <c r="E407" s="41"/>
      <c r="F407" s="234" t="s">
        <v>5046</v>
      </c>
      <c r="G407" s="41"/>
      <c r="H407" s="41"/>
      <c r="I407" s="235"/>
      <c r="J407" s="41"/>
      <c r="K407" s="41"/>
      <c r="L407" s="45"/>
      <c r="M407" s="236"/>
      <c r="N407" s="237"/>
      <c r="O407" s="92"/>
      <c r="P407" s="92"/>
      <c r="Q407" s="92"/>
      <c r="R407" s="92"/>
      <c r="S407" s="92"/>
      <c r="T407" s="93"/>
      <c r="U407" s="39"/>
      <c r="V407" s="39"/>
      <c r="W407" s="39"/>
      <c r="X407" s="39"/>
      <c r="Y407" s="39"/>
      <c r="Z407" s="39"/>
      <c r="AA407" s="39"/>
      <c r="AB407" s="39"/>
      <c r="AC407" s="39"/>
      <c r="AD407" s="39"/>
      <c r="AE407" s="39"/>
      <c r="AT407" s="18" t="s">
        <v>221</v>
      </c>
      <c r="AU407" s="18" t="s">
        <v>90</v>
      </c>
    </row>
    <row r="408" s="2" customFormat="1">
      <c r="A408" s="39"/>
      <c r="B408" s="40"/>
      <c r="C408" s="41"/>
      <c r="D408" s="250" t="s">
        <v>362</v>
      </c>
      <c r="E408" s="41"/>
      <c r="F408" s="251" t="s">
        <v>5047</v>
      </c>
      <c r="G408" s="41"/>
      <c r="H408" s="41"/>
      <c r="I408" s="235"/>
      <c r="J408" s="41"/>
      <c r="K408" s="41"/>
      <c r="L408" s="45"/>
      <c r="M408" s="236"/>
      <c r="N408" s="237"/>
      <c r="O408" s="92"/>
      <c r="P408" s="92"/>
      <c r="Q408" s="92"/>
      <c r="R408" s="92"/>
      <c r="S408" s="92"/>
      <c r="T408" s="93"/>
      <c r="U408" s="39"/>
      <c r="V408" s="39"/>
      <c r="W408" s="39"/>
      <c r="X408" s="39"/>
      <c r="Y408" s="39"/>
      <c r="Z408" s="39"/>
      <c r="AA408" s="39"/>
      <c r="AB408" s="39"/>
      <c r="AC408" s="39"/>
      <c r="AD408" s="39"/>
      <c r="AE408" s="39"/>
      <c r="AT408" s="18" t="s">
        <v>362</v>
      </c>
      <c r="AU408" s="18" t="s">
        <v>90</v>
      </c>
    </row>
    <row r="409" s="2" customFormat="1" ht="16.5" customHeight="1">
      <c r="A409" s="39"/>
      <c r="B409" s="40"/>
      <c r="C409" s="295" t="s">
        <v>1453</v>
      </c>
      <c r="D409" s="295" t="s">
        <v>539</v>
      </c>
      <c r="E409" s="296" t="s">
        <v>5048</v>
      </c>
      <c r="F409" s="297" t="s">
        <v>5049</v>
      </c>
      <c r="G409" s="298" t="s">
        <v>716</v>
      </c>
      <c r="H409" s="299">
        <v>2</v>
      </c>
      <c r="I409" s="300"/>
      <c r="J409" s="301">
        <f>ROUND(I409*H409,2)</f>
        <v>0</v>
      </c>
      <c r="K409" s="297" t="s">
        <v>1</v>
      </c>
      <c r="L409" s="302"/>
      <c r="M409" s="303" t="s">
        <v>1</v>
      </c>
      <c r="N409" s="304" t="s">
        <v>46</v>
      </c>
      <c r="O409" s="92"/>
      <c r="P409" s="229">
        <f>O409*H409</f>
        <v>0</v>
      </c>
      <c r="Q409" s="229">
        <v>0</v>
      </c>
      <c r="R409" s="229">
        <f>Q409*H409</f>
        <v>0</v>
      </c>
      <c r="S409" s="229">
        <v>0</v>
      </c>
      <c r="T409" s="230">
        <f>S409*H409</f>
        <v>0</v>
      </c>
      <c r="U409" s="39"/>
      <c r="V409" s="39"/>
      <c r="W409" s="39"/>
      <c r="X409" s="39"/>
      <c r="Y409" s="39"/>
      <c r="Z409" s="39"/>
      <c r="AA409" s="39"/>
      <c r="AB409" s="39"/>
      <c r="AC409" s="39"/>
      <c r="AD409" s="39"/>
      <c r="AE409" s="39"/>
      <c r="AR409" s="231" t="s">
        <v>676</v>
      </c>
      <c r="AT409" s="231" t="s">
        <v>539</v>
      </c>
      <c r="AU409" s="231" t="s">
        <v>90</v>
      </c>
      <c r="AY409" s="18" t="s">
        <v>215</v>
      </c>
      <c r="BE409" s="232">
        <f>IF(N409="základní",J409,0)</f>
        <v>0</v>
      </c>
      <c r="BF409" s="232">
        <f>IF(N409="snížená",J409,0)</f>
        <v>0</v>
      </c>
      <c r="BG409" s="232">
        <f>IF(N409="zákl. přenesená",J409,0)</f>
        <v>0</v>
      </c>
      <c r="BH409" s="232">
        <f>IF(N409="sníž. přenesená",J409,0)</f>
        <v>0</v>
      </c>
      <c r="BI409" s="232">
        <f>IF(N409="nulová",J409,0)</f>
        <v>0</v>
      </c>
      <c r="BJ409" s="18" t="s">
        <v>88</v>
      </c>
      <c r="BK409" s="232">
        <f>ROUND(I409*H409,2)</f>
        <v>0</v>
      </c>
      <c r="BL409" s="18" t="s">
        <v>291</v>
      </c>
      <c r="BM409" s="231" t="s">
        <v>5050</v>
      </c>
    </row>
    <row r="410" s="2" customFormat="1">
      <c r="A410" s="39"/>
      <c r="B410" s="40"/>
      <c r="C410" s="41"/>
      <c r="D410" s="233" t="s">
        <v>221</v>
      </c>
      <c r="E410" s="41"/>
      <c r="F410" s="234" t="s">
        <v>5051</v>
      </c>
      <c r="G410" s="41"/>
      <c r="H410" s="41"/>
      <c r="I410" s="235"/>
      <c r="J410" s="41"/>
      <c r="K410" s="41"/>
      <c r="L410" s="45"/>
      <c r="M410" s="236"/>
      <c r="N410" s="237"/>
      <c r="O410" s="92"/>
      <c r="P410" s="92"/>
      <c r="Q410" s="92"/>
      <c r="R410" s="92"/>
      <c r="S410" s="92"/>
      <c r="T410" s="93"/>
      <c r="U410" s="39"/>
      <c r="V410" s="39"/>
      <c r="W410" s="39"/>
      <c r="X410" s="39"/>
      <c r="Y410" s="39"/>
      <c r="Z410" s="39"/>
      <c r="AA410" s="39"/>
      <c r="AB410" s="39"/>
      <c r="AC410" s="39"/>
      <c r="AD410" s="39"/>
      <c r="AE410" s="39"/>
      <c r="AT410" s="18" t="s">
        <v>221</v>
      </c>
      <c r="AU410" s="18" t="s">
        <v>90</v>
      </c>
    </row>
    <row r="411" s="2" customFormat="1" ht="24.15" customHeight="1">
      <c r="A411" s="39"/>
      <c r="B411" s="40"/>
      <c r="C411" s="220" t="s">
        <v>1459</v>
      </c>
      <c r="D411" s="220" t="s">
        <v>216</v>
      </c>
      <c r="E411" s="221" t="s">
        <v>4906</v>
      </c>
      <c r="F411" s="222" t="s">
        <v>4907</v>
      </c>
      <c r="G411" s="223" t="s">
        <v>716</v>
      </c>
      <c r="H411" s="224">
        <v>2</v>
      </c>
      <c r="I411" s="225"/>
      <c r="J411" s="226">
        <f>ROUND(I411*H411,2)</f>
        <v>0</v>
      </c>
      <c r="K411" s="222" t="s">
        <v>359</v>
      </c>
      <c r="L411" s="45"/>
      <c r="M411" s="227" t="s">
        <v>1</v>
      </c>
      <c r="N411" s="228" t="s">
        <v>46</v>
      </c>
      <c r="O411" s="92"/>
      <c r="P411" s="229">
        <f>O411*H411</f>
        <v>0</v>
      </c>
      <c r="Q411" s="229">
        <v>0</v>
      </c>
      <c r="R411" s="229">
        <f>Q411*H411</f>
        <v>0</v>
      </c>
      <c r="S411" s="229">
        <v>0</v>
      </c>
      <c r="T411" s="230">
        <f>S411*H411</f>
        <v>0</v>
      </c>
      <c r="U411" s="39"/>
      <c r="V411" s="39"/>
      <c r="W411" s="39"/>
      <c r="X411" s="39"/>
      <c r="Y411" s="39"/>
      <c r="Z411" s="39"/>
      <c r="AA411" s="39"/>
      <c r="AB411" s="39"/>
      <c r="AC411" s="39"/>
      <c r="AD411" s="39"/>
      <c r="AE411" s="39"/>
      <c r="AR411" s="231" t="s">
        <v>291</v>
      </c>
      <c r="AT411" s="231" t="s">
        <v>216</v>
      </c>
      <c r="AU411" s="231" t="s">
        <v>90</v>
      </c>
      <c r="AY411" s="18" t="s">
        <v>215</v>
      </c>
      <c r="BE411" s="232">
        <f>IF(N411="základní",J411,0)</f>
        <v>0</v>
      </c>
      <c r="BF411" s="232">
        <f>IF(N411="snížená",J411,0)</f>
        <v>0</v>
      </c>
      <c r="BG411" s="232">
        <f>IF(N411="zákl. přenesená",J411,0)</f>
        <v>0</v>
      </c>
      <c r="BH411" s="232">
        <f>IF(N411="sníž. přenesená",J411,0)</f>
        <v>0</v>
      </c>
      <c r="BI411" s="232">
        <f>IF(N411="nulová",J411,0)</f>
        <v>0</v>
      </c>
      <c r="BJ411" s="18" t="s">
        <v>88</v>
      </c>
      <c r="BK411" s="232">
        <f>ROUND(I411*H411,2)</f>
        <v>0</v>
      </c>
      <c r="BL411" s="18" t="s">
        <v>291</v>
      </c>
      <c r="BM411" s="231" t="s">
        <v>5052</v>
      </c>
    </row>
    <row r="412" s="2" customFormat="1">
      <c r="A412" s="39"/>
      <c r="B412" s="40"/>
      <c r="C412" s="41"/>
      <c r="D412" s="233" t="s">
        <v>221</v>
      </c>
      <c r="E412" s="41"/>
      <c r="F412" s="234" t="s">
        <v>4909</v>
      </c>
      <c r="G412" s="41"/>
      <c r="H412" s="41"/>
      <c r="I412" s="235"/>
      <c r="J412" s="41"/>
      <c r="K412" s="41"/>
      <c r="L412" s="45"/>
      <c r="M412" s="236"/>
      <c r="N412" s="237"/>
      <c r="O412" s="92"/>
      <c r="P412" s="92"/>
      <c r="Q412" s="92"/>
      <c r="R412" s="92"/>
      <c r="S412" s="92"/>
      <c r="T412" s="93"/>
      <c r="U412" s="39"/>
      <c r="V412" s="39"/>
      <c r="W412" s="39"/>
      <c r="X412" s="39"/>
      <c r="Y412" s="39"/>
      <c r="Z412" s="39"/>
      <c r="AA412" s="39"/>
      <c r="AB412" s="39"/>
      <c r="AC412" s="39"/>
      <c r="AD412" s="39"/>
      <c r="AE412" s="39"/>
      <c r="AT412" s="18" t="s">
        <v>221</v>
      </c>
      <c r="AU412" s="18" t="s">
        <v>90</v>
      </c>
    </row>
    <row r="413" s="2" customFormat="1">
      <c r="A413" s="39"/>
      <c r="B413" s="40"/>
      <c r="C413" s="41"/>
      <c r="D413" s="250" t="s">
        <v>362</v>
      </c>
      <c r="E413" s="41"/>
      <c r="F413" s="251" t="s">
        <v>4910</v>
      </c>
      <c r="G413" s="41"/>
      <c r="H413" s="41"/>
      <c r="I413" s="235"/>
      <c r="J413" s="41"/>
      <c r="K413" s="41"/>
      <c r="L413" s="45"/>
      <c r="M413" s="236"/>
      <c r="N413" s="237"/>
      <c r="O413" s="92"/>
      <c r="P413" s="92"/>
      <c r="Q413" s="92"/>
      <c r="R413" s="92"/>
      <c r="S413" s="92"/>
      <c r="T413" s="93"/>
      <c r="U413" s="39"/>
      <c r="V413" s="39"/>
      <c r="W413" s="39"/>
      <c r="X413" s="39"/>
      <c r="Y413" s="39"/>
      <c r="Z413" s="39"/>
      <c r="AA413" s="39"/>
      <c r="AB413" s="39"/>
      <c r="AC413" s="39"/>
      <c r="AD413" s="39"/>
      <c r="AE413" s="39"/>
      <c r="AT413" s="18" t="s">
        <v>362</v>
      </c>
      <c r="AU413" s="18" t="s">
        <v>90</v>
      </c>
    </row>
    <row r="414" s="2" customFormat="1" ht="24.15" customHeight="1">
      <c r="A414" s="39"/>
      <c r="B414" s="40"/>
      <c r="C414" s="295" t="s">
        <v>1549</v>
      </c>
      <c r="D414" s="295" t="s">
        <v>539</v>
      </c>
      <c r="E414" s="296" t="s">
        <v>5053</v>
      </c>
      <c r="F414" s="297" t="s">
        <v>4912</v>
      </c>
      <c r="G414" s="298" t="s">
        <v>716</v>
      </c>
      <c r="H414" s="299">
        <v>2</v>
      </c>
      <c r="I414" s="300"/>
      <c r="J414" s="301">
        <f>ROUND(I414*H414,2)</f>
        <v>0</v>
      </c>
      <c r="K414" s="297" t="s">
        <v>4913</v>
      </c>
      <c r="L414" s="302"/>
      <c r="M414" s="303" t="s">
        <v>1</v>
      </c>
      <c r="N414" s="304" t="s">
        <v>46</v>
      </c>
      <c r="O414" s="92"/>
      <c r="P414" s="229">
        <f>O414*H414</f>
        <v>0</v>
      </c>
      <c r="Q414" s="229">
        <v>0.0019</v>
      </c>
      <c r="R414" s="229">
        <f>Q414*H414</f>
        <v>0.0038</v>
      </c>
      <c r="S414" s="229">
        <v>0</v>
      </c>
      <c r="T414" s="230">
        <f>S414*H414</f>
        <v>0</v>
      </c>
      <c r="U414" s="39"/>
      <c r="V414" s="39"/>
      <c r="W414" s="39"/>
      <c r="X414" s="39"/>
      <c r="Y414" s="39"/>
      <c r="Z414" s="39"/>
      <c r="AA414" s="39"/>
      <c r="AB414" s="39"/>
      <c r="AC414" s="39"/>
      <c r="AD414" s="39"/>
      <c r="AE414" s="39"/>
      <c r="AR414" s="231" t="s">
        <v>676</v>
      </c>
      <c r="AT414" s="231" t="s">
        <v>539</v>
      </c>
      <c r="AU414" s="231" t="s">
        <v>90</v>
      </c>
      <c r="AY414" s="18" t="s">
        <v>215</v>
      </c>
      <c r="BE414" s="232">
        <f>IF(N414="základní",J414,0)</f>
        <v>0</v>
      </c>
      <c r="BF414" s="232">
        <f>IF(N414="snížená",J414,0)</f>
        <v>0</v>
      </c>
      <c r="BG414" s="232">
        <f>IF(N414="zákl. přenesená",J414,0)</f>
        <v>0</v>
      </c>
      <c r="BH414" s="232">
        <f>IF(N414="sníž. přenesená",J414,0)</f>
        <v>0</v>
      </c>
      <c r="BI414" s="232">
        <f>IF(N414="nulová",J414,0)</f>
        <v>0</v>
      </c>
      <c r="BJ414" s="18" t="s">
        <v>88</v>
      </c>
      <c r="BK414" s="232">
        <f>ROUND(I414*H414,2)</f>
        <v>0</v>
      </c>
      <c r="BL414" s="18" t="s">
        <v>291</v>
      </c>
      <c r="BM414" s="231" t="s">
        <v>5054</v>
      </c>
    </row>
    <row r="415" s="2" customFormat="1">
      <c r="A415" s="39"/>
      <c r="B415" s="40"/>
      <c r="C415" s="41"/>
      <c r="D415" s="233" t="s">
        <v>221</v>
      </c>
      <c r="E415" s="41"/>
      <c r="F415" s="234" t="s">
        <v>5055</v>
      </c>
      <c r="G415" s="41"/>
      <c r="H415" s="41"/>
      <c r="I415" s="235"/>
      <c r="J415" s="41"/>
      <c r="K415" s="41"/>
      <c r="L415" s="45"/>
      <c r="M415" s="236"/>
      <c r="N415" s="237"/>
      <c r="O415" s="92"/>
      <c r="P415" s="92"/>
      <c r="Q415" s="92"/>
      <c r="R415" s="92"/>
      <c r="S415" s="92"/>
      <c r="T415" s="93"/>
      <c r="U415" s="39"/>
      <c r="V415" s="39"/>
      <c r="W415" s="39"/>
      <c r="X415" s="39"/>
      <c r="Y415" s="39"/>
      <c r="Z415" s="39"/>
      <c r="AA415" s="39"/>
      <c r="AB415" s="39"/>
      <c r="AC415" s="39"/>
      <c r="AD415" s="39"/>
      <c r="AE415" s="39"/>
      <c r="AT415" s="18" t="s">
        <v>221</v>
      </c>
      <c r="AU415" s="18" t="s">
        <v>90</v>
      </c>
    </row>
    <row r="416" s="2" customFormat="1" ht="33" customHeight="1">
      <c r="A416" s="39"/>
      <c r="B416" s="40"/>
      <c r="C416" s="220" t="s">
        <v>1555</v>
      </c>
      <c r="D416" s="220" t="s">
        <v>216</v>
      </c>
      <c r="E416" s="221" t="s">
        <v>5056</v>
      </c>
      <c r="F416" s="222" t="s">
        <v>4805</v>
      </c>
      <c r="G416" s="223" t="s">
        <v>797</v>
      </c>
      <c r="H416" s="224">
        <v>28</v>
      </c>
      <c r="I416" s="225"/>
      <c r="J416" s="226">
        <f>ROUND(I416*H416,2)</f>
        <v>0</v>
      </c>
      <c r="K416" s="222" t="s">
        <v>359</v>
      </c>
      <c r="L416" s="45"/>
      <c r="M416" s="227" t="s">
        <v>1</v>
      </c>
      <c r="N416" s="228" t="s">
        <v>46</v>
      </c>
      <c r="O416" s="92"/>
      <c r="P416" s="229">
        <f>O416*H416</f>
        <v>0</v>
      </c>
      <c r="Q416" s="229">
        <v>0.018419999999999999</v>
      </c>
      <c r="R416" s="229">
        <f>Q416*H416</f>
        <v>0.51576</v>
      </c>
      <c r="S416" s="229">
        <v>0</v>
      </c>
      <c r="T416" s="230">
        <f>S416*H416</f>
        <v>0</v>
      </c>
      <c r="U416" s="39"/>
      <c r="V416" s="39"/>
      <c r="W416" s="39"/>
      <c r="X416" s="39"/>
      <c r="Y416" s="39"/>
      <c r="Z416" s="39"/>
      <c r="AA416" s="39"/>
      <c r="AB416" s="39"/>
      <c r="AC416" s="39"/>
      <c r="AD416" s="39"/>
      <c r="AE416" s="39"/>
      <c r="AR416" s="231" t="s">
        <v>291</v>
      </c>
      <c r="AT416" s="231" t="s">
        <v>216</v>
      </c>
      <c r="AU416" s="231" t="s">
        <v>90</v>
      </c>
      <c r="AY416" s="18" t="s">
        <v>215</v>
      </c>
      <c r="BE416" s="232">
        <f>IF(N416="základní",J416,0)</f>
        <v>0</v>
      </c>
      <c r="BF416" s="232">
        <f>IF(N416="snížená",J416,0)</f>
        <v>0</v>
      </c>
      <c r="BG416" s="232">
        <f>IF(N416="zákl. přenesená",J416,0)</f>
        <v>0</v>
      </c>
      <c r="BH416" s="232">
        <f>IF(N416="sníž. přenesená",J416,0)</f>
        <v>0</v>
      </c>
      <c r="BI416" s="232">
        <f>IF(N416="nulová",J416,0)</f>
        <v>0</v>
      </c>
      <c r="BJ416" s="18" t="s">
        <v>88</v>
      </c>
      <c r="BK416" s="232">
        <f>ROUND(I416*H416,2)</f>
        <v>0</v>
      </c>
      <c r="BL416" s="18" t="s">
        <v>291</v>
      </c>
      <c r="BM416" s="231" t="s">
        <v>5057</v>
      </c>
    </row>
    <row r="417" s="2" customFormat="1">
      <c r="A417" s="39"/>
      <c r="B417" s="40"/>
      <c r="C417" s="41"/>
      <c r="D417" s="233" t="s">
        <v>221</v>
      </c>
      <c r="E417" s="41"/>
      <c r="F417" s="234" t="s">
        <v>5058</v>
      </c>
      <c r="G417" s="41"/>
      <c r="H417" s="41"/>
      <c r="I417" s="235"/>
      <c r="J417" s="41"/>
      <c r="K417" s="41"/>
      <c r="L417" s="45"/>
      <c r="M417" s="236"/>
      <c r="N417" s="237"/>
      <c r="O417" s="92"/>
      <c r="P417" s="92"/>
      <c r="Q417" s="92"/>
      <c r="R417" s="92"/>
      <c r="S417" s="92"/>
      <c r="T417" s="93"/>
      <c r="U417" s="39"/>
      <c r="V417" s="39"/>
      <c r="W417" s="39"/>
      <c r="X417" s="39"/>
      <c r="Y417" s="39"/>
      <c r="Z417" s="39"/>
      <c r="AA417" s="39"/>
      <c r="AB417" s="39"/>
      <c r="AC417" s="39"/>
      <c r="AD417" s="39"/>
      <c r="AE417" s="39"/>
      <c r="AT417" s="18" t="s">
        <v>221</v>
      </c>
      <c r="AU417" s="18" t="s">
        <v>90</v>
      </c>
    </row>
    <row r="418" s="2" customFormat="1">
      <c r="A418" s="39"/>
      <c r="B418" s="40"/>
      <c r="C418" s="41"/>
      <c r="D418" s="250" t="s">
        <v>362</v>
      </c>
      <c r="E418" s="41"/>
      <c r="F418" s="251" t="s">
        <v>5059</v>
      </c>
      <c r="G418" s="41"/>
      <c r="H418" s="41"/>
      <c r="I418" s="235"/>
      <c r="J418" s="41"/>
      <c r="K418" s="41"/>
      <c r="L418" s="45"/>
      <c r="M418" s="236"/>
      <c r="N418" s="237"/>
      <c r="O418" s="92"/>
      <c r="P418" s="92"/>
      <c r="Q418" s="92"/>
      <c r="R418" s="92"/>
      <c r="S418" s="92"/>
      <c r="T418" s="93"/>
      <c r="U418" s="39"/>
      <c r="V418" s="39"/>
      <c r="W418" s="39"/>
      <c r="X418" s="39"/>
      <c r="Y418" s="39"/>
      <c r="Z418" s="39"/>
      <c r="AA418" s="39"/>
      <c r="AB418" s="39"/>
      <c r="AC418" s="39"/>
      <c r="AD418" s="39"/>
      <c r="AE418" s="39"/>
      <c r="AT418" s="18" t="s">
        <v>362</v>
      </c>
      <c r="AU418" s="18" t="s">
        <v>90</v>
      </c>
    </row>
    <row r="419" s="14" customFormat="1">
      <c r="A419" s="14"/>
      <c r="B419" s="262"/>
      <c r="C419" s="263"/>
      <c r="D419" s="233" t="s">
        <v>364</v>
      </c>
      <c r="E419" s="264" t="s">
        <v>1</v>
      </c>
      <c r="F419" s="265" t="s">
        <v>5060</v>
      </c>
      <c r="G419" s="263"/>
      <c r="H419" s="266">
        <v>28</v>
      </c>
      <c r="I419" s="267"/>
      <c r="J419" s="263"/>
      <c r="K419" s="263"/>
      <c r="L419" s="268"/>
      <c r="M419" s="269"/>
      <c r="N419" s="270"/>
      <c r="O419" s="270"/>
      <c r="P419" s="270"/>
      <c r="Q419" s="270"/>
      <c r="R419" s="270"/>
      <c r="S419" s="270"/>
      <c r="T419" s="271"/>
      <c r="U419" s="14"/>
      <c r="V419" s="14"/>
      <c r="W419" s="14"/>
      <c r="X419" s="14"/>
      <c r="Y419" s="14"/>
      <c r="Z419" s="14"/>
      <c r="AA419" s="14"/>
      <c r="AB419" s="14"/>
      <c r="AC419" s="14"/>
      <c r="AD419" s="14"/>
      <c r="AE419" s="14"/>
      <c r="AT419" s="272" t="s">
        <v>364</v>
      </c>
      <c r="AU419" s="272" t="s">
        <v>90</v>
      </c>
      <c r="AV419" s="14" t="s">
        <v>90</v>
      </c>
      <c r="AW419" s="14" t="s">
        <v>36</v>
      </c>
      <c r="AX419" s="14" t="s">
        <v>88</v>
      </c>
      <c r="AY419" s="272" t="s">
        <v>215</v>
      </c>
    </row>
    <row r="420" s="2" customFormat="1" ht="37.8" customHeight="1">
      <c r="A420" s="39"/>
      <c r="B420" s="40"/>
      <c r="C420" s="220" t="s">
        <v>1562</v>
      </c>
      <c r="D420" s="220" t="s">
        <v>216</v>
      </c>
      <c r="E420" s="221" t="s">
        <v>4817</v>
      </c>
      <c r="F420" s="222" t="s">
        <v>4818</v>
      </c>
      <c r="G420" s="223" t="s">
        <v>797</v>
      </c>
      <c r="H420" s="224">
        <v>6</v>
      </c>
      <c r="I420" s="225"/>
      <c r="J420" s="226">
        <f>ROUND(I420*H420,2)</f>
        <v>0</v>
      </c>
      <c r="K420" s="222" t="s">
        <v>359</v>
      </c>
      <c r="L420" s="45"/>
      <c r="M420" s="227" t="s">
        <v>1</v>
      </c>
      <c r="N420" s="228" t="s">
        <v>46</v>
      </c>
      <c r="O420" s="92"/>
      <c r="P420" s="229">
        <f>O420*H420</f>
        <v>0</v>
      </c>
      <c r="Q420" s="229">
        <v>0.0034499999999999999</v>
      </c>
      <c r="R420" s="229">
        <f>Q420*H420</f>
        <v>0.0207</v>
      </c>
      <c r="S420" s="229">
        <v>0</v>
      </c>
      <c r="T420" s="230">
        <f>S420*H420</f>
        <v>0</v>
      </c>
      <c r="U420" s="39"/>
      <c r="V420" s="39"/>
      <c r="W420" s="39"/>
      <c r="X420" s="39"/>
      <c r="Y420" s="39"/>
      <c r="Z420" s="39"/>
      <c r="AA420" s="39"/>
      <c r="AB420" s="39"/>
      <c r="AC420" s="39"/>
      <c r="AD420" s="39"/>
      <c r="AE420" s="39"/>
      <c r="AR420" s="231" t="s">
        <v>291</v>
      </c>
      <c r="AT420" s="231" t="s">
        <v>216</v>
      </c>
      <c r="AU420" s="231" t="s">
        <v>90</v>
      </c>
      <c r="AY420" s="18" t="s">
        <v>215</v>
      </c>
      <c r="BE420" s="232">
        <f>IF(N420="základní",J420,0)</f>
        <v>0</v>
      </c>
      <c r="BF420" s="232">
        <f>IF(N420="snížená",J420,0)</f>
        <v>0</v>
      </c>
      <c r="BG420" s="232">
        <f>IF(N420="zákl. přenesená",J420,0)</f>
        <v>0</v>
      </c>
      <c r="BH420" s="232">
        <f>IF(N420="sníž. přenesená",J420,0)</f>
        <v>0</v>
      </c>
      <c r="BI420" s="232">
        <f>IF(N420="nulová",J420,0)</f>
        <v>0</v>
      </c>
      <c r="BJ420" s="18" t="s">
        <v>88</v>
      </c>
      <c r="BK420" s="232">
        <f>ROUND(I420*H420,2)</f>
        <v>0</v>
      </c>
      <c r="BL420" s="18" t="s">
        <v>291</v>
      </c>
      <c r="BM420" s="231" t="s">
        <v>5061</v>
      </c>
    </row>
    <row r="421" s="2" customFormat="1">
      <c r="A421" s="39"/>
      <c r="B421" s="40"/>
      <c r="C421" s="41"/>
      <c r="D421" s="233" t="s">
        <v>221</v>
      </c>
      <c r="E421" s="41"/>
      <c r="F421" s="234" t="s">
        <v>4820</v>
      </c>
      <c r="G421" s="41"/>
      <c r="H421" s="41"/>
      <c r="I421" s="235"/>
      <c r="J421" s="41"/>
      <c r="K421" s="41"/>
      <c r="L421" s="45"/>
      <c r="M421" s="236"/>
      <c r="N421" s="237"/>
      <c r="O421" s="92"/>
      <c r="P421" s="92"/>
      <c r="Q421" s="92"/>
      <c r="R421" s="92"/>
      <c r="S421" s="92"/>
      <c r="T421" s="93"/>
      <c r="U421" s="39"/>
      <c r="V421" s="39"/>
      <c r="W421" s="39"/>
      <c r="X421" s="39"/>
      <c r="Y421" s="39"/>
      <c r="Z421" s="39"/>
      <c r="AA421" s="39"/>
      <c r="AB421" s="39"/>
      <c r="AC421" s="39"/>
      <c r="AD421" s="39"/>
      <c r="AE421" s="39"/>
      <c r="AT421" s="18" t="s">
        <v>221</v>
      </c>
      <c r="AU421" s="18" t="s">
        <v>90</v>
      </c>
    </row>
    <row r="422" s="2" customFormat="1">
      <c r="A422" s="39"/>
      <c r="B422" s="40"/>
      <c r="C422" s="41"/>
      <c r="D422" s="250" t="s">
        <v>362</v>
      </c>
      <c r="E422" s="41"/>
      <c r="F422" s="251" t="s">
        <v>4821</v>
      </c>
      <c r="G422" s="41"/>
      <c r="H422" s="41"/>
      <c r="I422" s="235"/>
      <c r="J422" s="41"/>
      <c r="K422" s="41"/>
      <c r="L422" s="45"/>
      <c r="M422" s="236"/>
      <c r="N422" s="237"/>
      <c r="O422" s="92"/>
      <c r="P422" s="92"/>
      <c r="Q422" s="92"/>
      <c r="R422" s="92"/>
      <c r="S422" s="92"/>
      <c r="T422" s="93"/>
      <c r="U422" s="39"/>
      <c r="V422" s="39"/>
      <c r="W422" s="39"/>
      <c r="X422" s="39"/>
      <c r="Y422" s="39"/>
      <c r="Z422" s="39"/>
      <c r="AA422" s="39"/>
      <c r="AB422" s="39"/>
      <c r="AC422" s="39"/>
      <c r="AD422" s="39"/>
      <c r="AE422" s="39"/>
      <c r="AT422" s="18" t="s">
        <v>362</v>
      </c>
      <c r="AU422" s="18" t="s">
        <v>90</v>
      </c>
    </row>
    <row r="423" s="2" customFormat="1" ht="24.15" customHeight="1">
      <c r="A423" s="39"/>
      <c r="B423" s="40"/>
      <c r="C423" s="220" t="s">
        <v>1570</v>
      </c>
      <c r="D423" s="220" t="s">
        <v>216</v>
      </c>
      <c r="E423" s="221" t="s">
        <v>4848</v>
      </c>
      <c r="F423" s="222" t="s">
        <v>4843</v>
      </c>
      <c r="G423" s="223" t="s">
        <v>523</v>
      </c>
      <c r="H423" s="224">
        <v>57.341000000000001</v>
      </c>
      <c r="I423" s="225"/>
      <c r="J423" s="226">
        <f>ROUND(I423*H423,2)</f>
        <v>0</v>
      </c>
      <c r="K423" s="222" t="s">
        <v>359</v>
      </c>
      <c r="L423" s="45"/>
      <c r="M423" s="227" t="s">
        <v>1</v>
      </c>
      <c r="N423" s="228" t="s">
        <v>46</v>
      </c>
      <c r="O423" s="92"/>
      <c r="P423" s="229">
        <f>O423*H423</f>
        <v>0</v>
      </c>
      <c r="Q423" s="229">
        <v>0.00036000000000000002</v>
      </c>
      <c r="R423" s="229">
        <f>Q423*H423</f>
        <v>0.020642760000000003</v>
      </c>
      <c r="S423" s="229">
        <v>0</v>
      </c>
      <c r="T423" s="230">
        <f>S423*H423</f>
        <v>0</v>
      </c>
      <c r="U423" s="39"/>
      <c r="V423" s="39"/>
      <c r="W423" s="39"/>
      <c r="X423" s="39"/>
      <c r="Y423" s="39"/>
      <c r="Z423" s="39"/>
      <c r="AA423" s="39"/>
      <c r="AB423" s="39"/>
      <c r="AC423" s="39"/>
      <c r="AD423" s="39"/>
      <c r="AE423" s="39"/>
      <c r="AR423" s="231" t="s">
        <v>291</v>
      </c>
      <c r="AT423" s="231" t="s">
        <v>216</v>
      </c>
      <c r="AU423" s="231" t="s">
        <v>90</v>
      </c>
      <c r="AY423" s="18" t="s">
        <v>215</v>
      </c>
      <c r="BE423" s="232">
        <f>IF(N423="základní",J423,0)</f>
        <v>0</v>
      </c>
      <c r="BF423" s="232">
        <f>IF(N423="snížená",J423,0)</f>
        <v>0</v>
      </c>
      <c r="BG423" s="232">
        <f>IF(N423="zákl. přenesená",J423,0)</f>
        <v>0</v>
      </c>
      <c r="BH423" s="232">
        <f>IF(N423="sníž. přenesená",J423,0)</f>
        <v>0</v>
      </c>
      <c r="BI423" s="232">
        <f>IF(N423="nulová",J423,0)</f>
        <v>0</v>
      </c>
      <c r="BJ423" s="18" t="s">
        <v>88</v>
      </c>
      <c r="BK423" s="232">
        <f>ROUND(I423*H423,2)</f>
        <v>0</v>
      </c>
      <c r="BL423" s="18" t="s">
        <v>291</v>
      </c>
      <c r="BM423" s="231" t="s">
        <v>5062</v>
      </c>
    </row>
    <row r="424" s="2" customFormat="1">
      <c r="A424" s="39"/>
      <c r="B424" s="40"/>
      <c r="C424" s="41"/>
      <c r="D424" s="233" t="s">
        <v>221</v>
      </c>
      <c r="E424" s="41"/>
      <c r="F424" s="234" t="s">
        <v>4850</v>
      </c>
      <c r="G424" s="41"/>
      <c r="H424" s="41"/>
      <c r="I424" s="235"/>
      <c r="J424" s="41"/>
      <c r="K424" s="41"/>
      <c r="L424" s="45"/>
      <c r="M424" s="236"/>
      <c r="N424" s="237"/>
      <c r="O424" s="92"/>
      <c r="P424" s="92"/>
      <c r="Q424" s="92"/>
      <c r="R424" s="92"/>
      <c r="S424" s="92"/>
      <c r="T424" s="93"/>
      <c r="U424" s="39"/>
      <c r="V424" s="39"/>
      <c r="W424" s="39"/>
      <c r="X424" s="39"/>
      <c r="Y424" s="39"/>
      <c r="Z424" s="39"/>
      <c r="AA424" s="39"/>
      <c r="AB424" s="39"/>
      <c r="AC424" s="39"/>
      <c r="AD424" s="39"/>
      <c r="AE424" s="39"/>
      <c r="AT424" s="18" t="s">
        <v>221</v>
      </c>
      <c r="AU424" s="18" t="s">
        <v>90</v>
      </c>
    </row>
    <row r="425" s="2" customFormat="1">
      <c r="A425" s="39"/>
      <c r="B425" s="40"/>
      <c r="C425" s="41"/>
      <c r="D425" s="250" t="s">
        <v>362</v>
      </c>
      <c r="E425" s="41"/>
      <c r="F425" s="251" t="s">
        <v>4851</v>
      </c>
      <c r="G425" s="41"/>
      <c r="H425" s="41"/>
      <c r="I425" s="235"/>
      <c r="J425" s="41"/>
      <c r="K425" s="41"/>
      <c r="L425" s="45"/>
      <c r="M425" s="236"/>
      <c r="N425" s="237"/>
      <c r="O425" s="92"/>
      <c r="P425" s="92"/>
      <c r="Q425" s="92"/>
      <c r="R425" s="92"/>
      <c r="S425" s="92"/>
      <c r="T425" s="93"/>
      <c r="U425" s="39"/>
      <c r="V425" s="39"/>
      <c r="W425" s="39"/>
      <c r="X425" s="39"/>
      <c r="Y425" s="39"/>
      <c r="Z425" s="39"/>
      <c r="AA425" s="39"/>
      <c r="AB425" s="39"/>
      <c r="AC425" s="39"/>
      <c r="AD425" s="39"/>
      <c r="AE425" s="39"/>
      <c r="AT425" s="18" t="s">
        <v>362</v>
      </c>
      <c r="AU425" s="18" t="s">
        <v>90</v>
      </c>
    </row>
    <row r="426" s="2" customFormat="1" ht="24.15" customHeight="1">
      <c r="A426" s="39"/>
      <c r="B426" s="40"/>
      <c r="C426" s="295" t="s">
        <v>1575</v>
      </c>
      <c r="D426" s="295" t="s">
        <v>539</v>
      </c>
      <c r="E426" s="296" t="s">
        <v>4944</v>
      </c>
      <c r="F426" s="297" t="s">
        <v>4945</v>
      </c>
      <c r="G426" s="298" t="s">
        <v>523</v>
      </c>
      <c r="H426" s="299">
        <v>57.341000000000001</v>
      </c>
      <c r="I426" s="300"/>
      <c r="J426" s="301">
        <f>ROUND(I426*H426,2)</f>
        <v>0</v>
      </c>
      <c r="K426" s="297" t="s">
        <v>359</v>
      </c>
      <c r="L426" s="302"/>
      <c r="M426" s="303" t="s">
        <v>1</v>
      </c>
      <c r="N426" s="304" t="s">
        <v>46</v>
      </c>
      <c r="O426" s="92"/>
      <c r="P426" s="229">
        <f>O426*H426</f>
        <v>0</v>
      </c>
      <c r="Q426" s="229">
        <v>0.001</v>
      </c>
      <c r="R426" s="229">
        <f>Q426*H426</f>
        <v>0.057341000000000003</v>
      </c>
      <c r="S426" s="229">
        <v>0</v>
      </c>
      <c r="T426" s="230">
        <f>S426*H426</f>
        <v>0</v>
      </c>
      <c r="U426" s="39"/>
      <c r="V426" s="39"/>
      <c r="W426" s="39"/>
      <c r="X426" s="39"/>
      <c r="Y426" s="39"/>
      <c r="Z426" s="39"/>
      <c r="AA426" s="39"/>
      <c r="AB426" s="39"/>
      <c r="AC426" s="39"/>
      <c r="AD426" s="39"/>
      <c r="AE426" s="39"/>
      <c r="AR426" s="231" t="s">
        <v>676</v>
      </c>
      <c r="AT426" s="231" t="s">
        <v>539</v>
      </c>
      <c r="AU426" s="231" t="s">
        <v>90</v>
      </c>
      <c r="AY426" s="18" t="s">
        <v>215</v>
      </c>
      <c r="BE426" s="232">
        <f>IF(N426="základní",J426,0)</f>
        <v>0</v>
      </c>
      <c r="BF426" s="232">
        <f>IF(N426="snížená",J426,0)</f>
        <v>0</v>
      </c>
      <c r="BG426" s="232">
        <f>IF(N426="zákl. přenesená",J426,0)</f>
        <v>0</v>
      </c>
      <c r="BH426" s="232">
        <f>IF(N426="sníž. přenesená",J426,0)</f>
        <v>0</v>
      </c>
      <c r="BI426" s="232">
        <f>IF(N426="nulová",J426,0)</f>
        <v>0</v>
      </c>
      <c r="BJ426" s="18" t="s">
        <v>88</v>
      </c>
      <c r="BK426" s="232">
        <f>ROUND(I426*H426,2)</f>
        <v>0</v>
      </c>
      <c r="BL426" s="18" t="s">
        <v>291</v>
      </c>
      <c r="BM426" s="231" t="s">
        <v>5063</v>
      </c>
    </row>
    <row r="427" s="2" customFormat="1">
      <c r="A427" s="39"/>
      <c r="B427" s="40"/>
      <c r="C427" s="41"/>
      <c r="D427" s="233" t="s">
        <v>221</v>
      </c>
      <c r="E427" s="41"/>
      <c r="F427" s="234" t="s">
        <v>4945</v>
      </c>
      <c r="G427" s="41"/>
      <c r="H427" s="41"/>
      <c r="I427" s="235"/>
      <c r="J427" s="41"/>
      <c r="K427" s="41"/>
      <c r="L427" s="45"/>
      <c r="M427" s="236"/>
      <c r="N427" s="237"/>
      <c r="O427" s="92"/>
      <c r="P427" s="92"/>
      <c r="Q427" s="92"/>
      <c r="R427" s="92"/>
      <c r="S427" s="92"/>
      <c r="T427" s="93"/>
      <c r="U427" s="39"/>
      <c r="V427" s="39"/>
      <c r="W427" s="39"/>
      <c r="X427" s="39"/>
      <c r="Y427" s="39"/>
      <c r="Z427" s="39"/>
      <c r="AA427" s="39"/>
      <c r="AB427" s="39"/>
      <c r="AC427" s="39"/>
      <c r="AD427" s="39"/>
      <c r="AE427" s="39"/>
      <c r="AT427" s="18" t="s">
        <v>221</v>
      </c>
      <c r="AU427" s="18" t="s">
        <v>90</v>
      </c>
    </row>
    <row r="428" s="14" customFormat="1">
      <c r="A428" s="14"/>
      <c r="B428" s="262"/>
      <c r="C428" s="263"/>
      <c r="D428" s="233" t="s">
        <v>364</v>
      </c>
      <c r="E428" s="264" t="s">
        <v>1</v>
      </c>
      <c r="F428" s="265" t="s">
        <v>5064</v>
      </c>
      <c r="G428" s="263"/>
      <c r="H428" s="266">
        <v>53.759999999999998</v>
      </c>
      <c r="I428" s="267"/>
      <c r="J428" s="263"/>
      <c r="K428" s="263"/>
      <c r="L428" s="268"/>
      <c r="M428" s="269"/>
      <c r="N428" s="270"/>
      <c r="O428" s="270"/>
      <c r="P428" s="270"/>
      <c r="Q428" s="270"/>
      <c r="R428" s="270"/>
      <c r="S428" s="270"/>
      <c r="T428" s="271"/>
      <c r="U428" s="14"/>
      <c r="V428" s="14"/>
      <c r="W428" s="14"/>
      <c r="X428" s="14"/>
      <c r="Y428" s="14"/>
      <c r="Z428" s="14"/>
      <c r="AA428" s="14"/>
      <c r="AB428" s="14"/>
      <c r="AC428" s="14"/>
      <c r="AD428" s="14"/>
      <c r="AE428" s="14"/>
      <c r="AT428" s="272" t="s">
        <v>364</v>
      </c>
      <c r="AU428" s="272" t="s">
        <v>90</v>
      </c>
      <c r="AV428" s="14" t="s">
        <v>90</v>
      </c>
      <c r="AW428" s="14" t="s">
        <v>36</v>
      </c>
      <c r="AX428" s="14" t="s">
        <v>81</v>
      </c>
      <c r="AY428" s="272" t="s">
        <v>215</v>
      </c>
    </row>
    <row r="429" s="14" customFormat="1">
      <c r="A429" s="14"/>
      <c r="B429" s="262"/>
      <c r="C429" s="263"/>
      <c r="D429" s="233" t="s">
        <v>364</v>
      </c>
      <c r="E429" s="264" t="s">
        <v>1</v>
      </c>
      <c r="F429" s="265" t="s">
        <v>5065</v>
      </c>
      <c r="G429" s="263"/>
      <c r="H429" s="266">
        <v>3.581</v>
      </c>
      <c r="I429" s="267"/>
      <c r="J429" s="263"/>
      <c r="K429" s="263"/>
      <c r="L429" s="268"/>
      <c r="M429" s="269"/>
      <c r="N429" s="270"/>
      <c r="O429" s="270"/>
      <c r="P429" s="270"/>
      <c r="Q429" s="270"/>
      <c r="R429" s="270"/>
      <c r="S429" s="270"/>
      <c r="T429" s="271"/>
      <c r="U429" s="14"/>
      <c r="V429" s="14"/>
      <c r="W429" s="14"/>
      <c r="X429" s="14"/>
      <c r="Y429" s="14"/>
      <c r="Z429" s="14"/>
      <c r="AA429" s="14"/>
      <c r="AB429" s="14"/>
      <c r="AC429" s="14"/>
      <c r="AD429" s="14"/>
      <c r="AE429" s="14"/>
      <c r="AT429" s="272" t="s">
        <v>364</v>
      </c>
      <c r="AU429" s="272" t="s">
        <v>90</v>
      </c>
      <c r="AV429" s="14" t="s">
        <v>90</v>
      </c>
      <c r="AW429" s="14" t="s">
        <v>36</v>
      </c>
      <c r="AX429" s="14" t="s">
        <v>81</v>
      </c>
      <c r="AY429" s="272" t="s">
        <v>215</v>
      </c>
    </row>
    <row r="430" s="15" customFormat="1">
      <c r="A430" s="15"/>
      <c r="B430" s="273"/>
      <c r="C430" s="274"/>
      <c r="D430" s="233" t="s">
        <v>364</v>
      </c>
      <c r="E430" s="275" t="s">
        <v>1</v>
      </c>
      <c r="F430" s="276" t="s">
        <v>368</v>
      </c>
      <c r="G430" s="274"/>
      <c r="H430" s="277">
        <v>57.341000000000001</v>
      </c>
      <c r="I430" s="278"/>
      <c r="J430" s="274"/>
      <c r="K430" s="274"/>
      <c r="L430" s="279"/>
      <c r="M430" s="280"/>
      <c r="N430" s="281"/>
      <c r="O430" s="281"/>
      <c r="P430" s="281"/>
      <c r="Q430" s="281"/>
      <c r="R430" s="281"/>
      <c r="S430" s="281"/>
      <c r="T430" s="282"/>
      <c r="U430" s="15"/>
      <c r="V430" s="15"/>
      <c r="W430" s="15"/>
      <c r="X430" s="15"/>
      <c r="Y430" s="15"/>
      <c r="Z430" s="15"/>
      <c r="AA430" s="15"/>
      <c r="AB430" s="15"/>
      <c r="AC430" s="15"/>
      <c r="AD430" s="15"/>
      <c r="AE430" s="15"/>
      <c r="AT430" s="283" t="s">
        <v>364</v>
      </c>
      <c r="AU430" s="283" t="s">
        <v>90</v>
      </c>
      <c r="AV430" s="15" t="s">
        <v>214</v>
      </c>
      <c r="AW430" s="15" t="s">
        <v>36</v>
      </c>
      <c r="AX430" s="15" t="s">
        <v>88</v>
      </c>
      <c r="AY430" s="283" t="s">
        <v>215</v>
      </c>
    </row>
    <row r="431" s="2" customFormat="1" ht="16.5" customHeight="1">
      <c r="A431" s="39"/>
      <c r="B431" s="40"/>
      <c r="C431" s="220" t="s">
        <v>1594</v>
      </c>
      <c r="D431" s="220" t="s">
        <v>216</v>
      </c>
      <c r="E431" s="221" t="s">
        <v>4933</v>
      </c>
      <c r="F431" s="222" t="s">
        <v>4934</v>
      </c>
      <c r="G431" s="223" t="s">
        <v>523</v>
      </c>
      <c r="H431" s="224">
        <v>19.199999999999999</v>
      </c>
      <c r="I431" s="225"/>
      <c r="J431" s="226">
        <f>ROUND(I431*H431,2)</f>
        <v>0</v>
      </c>
      <c r="K431" s="222" t="s">
        <v>1</v>
      </c>
      <c r="L431" s="45"/>
      <c r="M431" s="227" t="s">
        <v>1</v>
      </c>
      <c r="N431" s="228" t="s">
        <v>46</v>
      </c>
      <c r="O431" s="92"/>
      <c r="P431" s="229">
        <f>O431*H431</f>
        <v>0</v>
      </c>
      <c r="Q431" s="229">
        <v>0.019120000000000002</v>
      </c>
      <c r="R431" s="229">
        <f>Q431*H431</f>
        <v>0.36710400000000004</v>
      </c>
      <c r="S431" s="229">
        <v>0</v>
      </c>
      <c r="T431" s="230">
        <f>S431*H431</f>
        <v>0</v>
      </c>
      <c r="U431" s="39"/>
      <c r="V431" s="39"/>
      <c r="W431" s="39"/>
      <c r="X431" s="39"/>
      <c r="Y431" s="39"/>
      <c r="Z431" s="39"/>
      <c r="AA431" s="39"/>
      <c r="AB431" s="39"/>
      <c r="AC431" s="39"/>
      <c r="AD431" s="39"/>
      <c r="AE431" s="39"/>
      <c r="AR431" s="231" t="s">
        <v>291</v>
      </c>
      <c r="AT431" s="231" t="s">
        <v>216</v>
      </c>
      <c r="AU431" s="231" t="s">
        <v>90</v>
      </c>
      <c r="AY431" s="18" t="s">
        <v>215</v>
      </c>
      <c r="BE431" s="232">
        <f>IF(N431="základní",J431,0)</f>
        <v>0</v>
      </c>
      <c r="BF431" s="232">
        <f>IF(N431="snížená",J431,0)</f>
        <v>0</v>
      </c>
      <c r="BG431" s="232">
        <f>IF(N431="zákl. přenesená",J431,0)</f>
        <v>0</v>
      </c>
      <c r="BH431" s="232">
        <f>IF(N431="sníž. přenesená",J431,0)</f>
        <v>0</v>
      </c>
      <c r="BI431" s="232">
        <f>IF(N431="nulová",J431,0)</f>
        <v>0</v>
      </c>
      <c r="BJ431" s="18" t="s">
        <v>88</v>
      </c>
      <c r="BK431" s="232">
        <f>ROUND(I431*H431,2)</f>
        <v>0</v>
      </c>
      <c r="BL431" s="18" t="s">
        <v>291</v>
      </c>
      <c r="BM431" s="231" t="s">
        <v>5066</v>
      </c>
    </row>
    <row r="432" s="2" customFormat="1">
      <c r="A432" s="39"/>
      <c r="B432" s="40"/>
      <c r="C432" s="41"/>
      <c r="D432" s="233" t="s">
        <v>221</v>
      </c>
      <c r="E432" s="41"/>
      <c r="F432" s="234" t="s">
        <v>4936</v>
      </c>
      <c r="G432" s="41"/>
      <c r="H432" s="41"/>
      <c r="I432" s="235"/>
      <c r="J432" s="41"/>
      <c r="K432" s="41"/>
      <c r="L432" s="45"/>
      <c r="M432" s="236"/>
      <c r="N432" s="237"/>
      <c r="O432" s="92"/>
      <c r="P432" s="92"/>
      <c r="Q432" s="92"/>
      <c r="R432" s="92"/>
      <c r="S432" s="92"/>
      <c r="T432" s="93"/>
      <c r="U432" s="39"/>
      <c r="V432" s="39"/>
      <c r="W432" s="39"/>
      <c r="X432" s="39"/>
      <c r="Y432" s="39"/>
      <c r="Z432" s="39"/>
      <c r="AA432" s="39"/>
      <c r="AB432" s="39"/>
      <c r="AC432" s="39"/>
      <c r="AD432" s="39"/>
      <c r="AE432" s="39"/>
      <c r="AT432" s="18" t="s">
        <v>221</v>
      </c>
      <c r="AU432" s="18" t="s">
        <v>90</v>
      </c>
    </row>
    <row r="433" s="14" customFormat="1">
      <c r="A433" s="14"/>
      <c r="B433" s="262"/>
      <c r="C433" s="263"/>
      <c r="D433" s="233" t="s">
        <v>364</v>
      </c>
      <c r="E433" s="264" t="s">
        <v>1</v>
      </c>
      <c r="F433" s="265" t="s">
        <v>5067</v>
      </c>
      <c r="G433" s="263"/>
      <c r="H433" s="266">
        <v>19.199999999999999</v>
      </c>
      <c r="I433" s="267"/>
      <c r="J433" s="263"/>
      <c r="K433" s="263"/>
      <c r="L433" s="268"/>
      <c r="M433" s="269"/>
      <c r="N433" s="270"/>
      <c r="O433" s="270"/>
      <c r="P433" s="270"/>
      <c r="Q433" s="270"/>
      <c r="R433" s="270"/>
      <c r="S433" s="270"/>
      <c r="T433" s="271"/>
      <c r="U433" s="14"/>
      <c r="V433" s="14"/>
      <c r="W433" s="14"/>
      <c r="X433" s="14"/>
      <c r="Y433" s="14"/>
      <c r="Z433" s="14"/>
      <c r="AA433" s="14"/>
      <c r="AB433" s="14"/>
      <c r="AC433" s="14"/>
      <c r="AD433" s="14"/>
      <c r="AE433" s="14"/>
      <c r="AT433" s="272" t="s">
        <v>364</v>
      </c>
      <c r="AU433" s="272" t="s">
        <v>90</v>
      </c>
      <c r="AV433" s="14" t="s">
        <v>90</v>
      </c>
      <c r="AW433" s="14" t="s">
        <v>36</v>
      </c>
      <c r="AX433" s="14" t="s">
        <v>88</v>
      </c>
      <c r="AY433" s="272" t="s">
        <v>215</v>
      </c>
    </row>
    <row r="434" s="2" customFormat="1" ht="24.15" customHeight="1">
      <c r="A434" s="39"/>
      <c r="B434" s="40"/>
      <c r="C434" s="220" t="s">
        <v>1599</v>
      </c>
      <c r="D434" s="220" t="s">
        <v>216</v>
      </c>
      <c r="E434" s="221" t="s">
        <v>5068</v>
      </c>
      <c r="F434" s="222" t="s">
        <v>5069</v>
      </c>
      <c r="G434" s="223" t="s">
        <v>716</v>
      </c>
      <c r="H434" s="224">
        <v>2</v>
      </c>
      <c r="I434" s="225"/>
      <c r="J434" s="226">
        <f>ROUND(I434*H434,2)</f>
        <v>0</v>
      </c>
      <c r="K434" s="222" t="s">
        <v>359</v>
      </c>
      <c r="L434" s="45"/>
      <c r="M434" s="227" t="s">
        <v>1</v>
      </c>
      <c r="N434" s="228" t="s">
        <v>46</v>
      </c>
      <c r="O434" s="92"/>
      <c r="P434" s="229">
        <f>O434*H434</f>
        <v>0</v>
      </c>
      <c r="Q434" s="229">
        <v>0.01154</v>
      </c>
      <c r="R434" s="229">
        <f>Q434*H434</f>
        <v>0.02308</v>
      </c>
      <c r="S434" s="229">
        <v>0</v>
      </c>
      <c r="T434" s="230">
        <f>S434*H434</f>
        <v>0</v>
      </c>
      <c r="U434" s="39"/>
      <c r="V434" s="39"/>
      <c r="W434" s="39"/>
      <c r="X434" s="39"/>
      <c r="Y434" s="39"/>
      <c r="Z434" s="39"/>
      <c r="AA434" s="39"/>
      <c r="AB434" s="39"/>
      <c r="AC434" s="39"/>
      <c r="AD434" s="39"/>
      <c r="AE434" s="39"/>
      <c r="AR434" s="231" t="s">
        <v>291</v>
      </c>
      <c r="AT434" s="231" t="s">
        <v>216</v>
      </c>
      <c r="AU434" s="231" t="s">
        <v>90</v>
      </c>
      <c r="AY434" s="18" t="s">
        <v>215</v>
      </c>
      <c r="BE434" s="232">
        <f>IF(N434="základní",J434,0)</f>
        <v>0</v>
      </c>
      <c r="BF434" s="232">
        <f>IF(N434="snížená",J434,0)</f>
        <v>0</v>
      </c>
      <c r="BG434" s="232">
        <f>IF(N434="zákl. přenesená",J434,0)</f>
        <v>0</v>
      </c>
      <c r="BH434" s="232">
        <f>IF(N434="sníž. přenesená",J434,0)</f>
        <v>0</v>
      </c>
      <c r="BI434" s="232">
        <f>IF(N434="nulová",J434,0)</f>
        <v>0</v>
      </c>
      <c r="BJ434" s="18" t="s">
        <v>88</v>
      </c>
      <c r="BK434" s="232">
        <f>ROUND(I434*H434,2)</f>
        <v>0</v>
      </c>
      <c r="BL434" s="18" t="s">
        <v>291</v>
      </c>
      <c r="BM434" s="231" t="s">
        <v>5070</v>
      </c>
    </row>
    <row r="435" s="2" customFormat="1">
      <c r="A435" s="39"/>
      <c r="B435" s="40"/>
      <c r="C435" s="41"/>
      <c r="D435" s="233" t="s">
        <v>221</v>
      </c>
      <c r="E435" s="41"/>
      <c r="F435" s="234" t="s">
        <v>5071</v>
      </c>
      <c r="G435" s="41"/>
      <c r="H435" s="41"/>
      <c r="I435" s="235"/>
      <c r="J435" s="41"/>
      <c r="K435" s="41"/>
      <c r="L435" s="45"/>
      <c r="M435" s="236"/>
      <c r="N435" s="237"/>
      <c r="O435" s="92"/>
      <c r="P435" s="92"/>
      <c r="Q435" s="92"/>
      <c r="R435" s="92"/>
      <c r="S435" s="92"/>
      <c r="T435" s="93"/>
      <c r="U435" s="39"/>
      <c r="V435" s="39"/>
      <c r="W435" s="39"/>
      <c r="X435" s="39"/>
      <c r="Y435" s="39"/>
      <c r="Z435" s="39"/>
      <c r="AA435" s="39"/>
      <c r="AB435" s="39"/>
      <c r="AC435" s="39"/>
      <c r="AD435" s="39"/>
      <c r="AE435" s="39"/>
      <c r="AT435" s="18" t="s">
        <v>221</v>
      </c>
      <c r="AU435" s="18" t="s">
        <v>90</v>
      </c>
    </row>
    <row r="436" s="2" customFormat="1">
      <c r="A436" s="39"/>
      <c r="B436" s="40"/>
      <c r="C436" s="41"/>
      <c r="D436" s="250" t="s">
        <v>362</v>
      </c>
      <c r="E436" s="41"/>
      <c r="F436" s="251" t="s">
        <v>5072</v>
      </c>
      <c r="G436" s="41"/>
      <c r="H436" s="41"/>
      <c r="I436" s="235"/>
      <c r="J436" s="41"/>
      <c r="K436" s="41"/>
      <c r="L436" s="45"/>
      <c r="M436" s="236"/>
      <c r="N436" s="237"/>
      <c r="O436" s="92"/>
      <c r="P436" s="92"/>
      <c r="Q436" s="92"/>
      <c r="R436" s="92"/>
      <c r="S436" s="92"/>
      <c r="T436" s="93"/>
      <c r="U436" s="39"/>
      <c r="V436" s="39"/>
      <c r="W436" s="39"/>
      <c r="X436" s="39"/>
      <c r="Y436" s="39"/>
      <c r="Z436" s="39"/>
      <c r="AA436" s="39"/>
      <c r="AB436" s="39"/>
      <c r="AC436" s="39"/>
      <c r="AD436" s="39"/>
      <c r="AE436" s="39"/>
      <c r="AT436" s="18" t="s">
        <v>362</v>
      </c>
      <c r="AU436" s="18" t="s">
        <v>90</v>
      </c>
    </row>
    <row r="437" s="2" customFormat="1" ht="24.15" customHeight="1">
      <c r="A437" s="39"/>
      <c r="B437" s="40"/>
      <c r="C437" s="220" t="s">
        <v>1619</v>
      </c>
      <c r="D437" s="220" t="s">
        <v>216</v>
      </c>
      <c r="E437" s="221" t="s">
        <v>4948</v>
      </c>
      <c r="F437" s="222" t="s">
        <v>4949</v>
      </c>
      <c r="G437" s="223" t="s">
        <v>583</v>
      </c>
      <c r="H437" s="224">
        <v>1.1000000000000001</v>
      </c>
      <c r="I437" s="225"/>
      <c r="J437" s="226">
        <f>ROUND(I437*H437,2)</f>
        <v>0</v>
      </c>
      <c r="K437" s="222" t="s">
        <v>359</v>
      </c>
      <c r="L437" s="45"/>
      <c r="M437" s="227" t="s">
        <v>1</v>
      </c>
      <c r="N437" s="228" t="s">
        <v>46</v>
      </c>
      <c r="O437" s="92"/>
      <c r="P437" s="229">
        <f>O437*H437</f>
        <v>0</v>
      </c>
      <c r="Q437" s="229">
        <v>0</v>
      </c>
      <c r="R437" s="229">
        <f>Q437*H437</f>
        <v>0</v>
      </c>
      <c r="S437" s="229">
        <v>0</v>
      </c>
      <c r="T437" s="230">
        <f>S437*H437</f>
        <v>0</v>
      </c>
      <c r="U437" s="39"/>
      <c r="V437" s="39"/>
      <c r="W437" s="39"/>
      <c r="X437" s="39"/>
      <c r="Y437" s="39"/>
      <c r="Z437" s="39"/>
      <c r="AA437" s="39"/>
      <c r="AB437" s="39"/>
      <c r="AC437" s="39"/>
      <c r="AD437" s="39"/>
      <c r="AE437" s="39"/>
      <c r="AR437" s="231" t="s">
        <v>291</v>
      </c>
      <c r="AT437" s="231" t="s">
        <v>216</v>
      </c>
      <c r="AU437" s="231" t="s">
        <v>90</v>
      </c>
      <c r="AY437" s="18" t="s">
        <v>215</v>
      </c>
      <c r="BE437" s="232">
        <f>IF(N437="základní",J437,0)</f>
        <v>0</v>
      </c>
      <c r="BF437" s="232">
        <f>IF(N437="snížená",J437,0)</f>
        <v>0</v>
      </c>
      <c r="BG437" s="232">
        <f>IF(N437="zákl. přenesená",J437,0)</f>
        <v>0</v>
      </c>
      <c r="BH437" s="232">
        <f>IF(N437="sníž. přenesená",J437,0)</f>
        <v>0</v>
      </c>
      <c r="BI437" s="232">
        <f>IF(N437="nulová",J437,0)</f>
        <v>0</v>
      </c>
      <c r="BJ437" s="18" t="s">
        <v>88</v>
      </c>
      <c r="BK437" s="232">
        <f>ROUND(I437*H437,2)</f>
        <v>0</v>
      </c>
      <c r="BL437" s="18" t="s">
        <v>291</v>
      </c>
      <c r="BM437" s="231" t="s">
        <v>5073</v>
      </c>
    </row>
    <row r="438" s="2" customFormat="1">
      <c r="A438" s="39"/>
      <c r="B438" s="40"/>
      <c r="C438" s="41"/>
      <c r="D438" s="233" t="s">
        <v>221</v>
      </c>
      <c r="E438" s="41"/>
      <c r="F438" s="234" t="s">
        <v>4949</v>
      </c>
      <c r="G438" s="41"/>
      <c r="H438" s="41"/>
      <c r="I438" s="235"/>
      <c r="J438" s="41"/>
      <c r="K438" s="41"/>
      <c r="L438" s="45"/>
      <c r="M438" s="236"/>
      <c r="N438" s="237"/>
      <c r="O438" s="92"/>
      <c r="P438" s="92"/>
      <c r="Q438" s="92"/>
      <c r="R438" s="92"/>
      <c r="S438" s="92"/>
      <c r="T438" s="93"/>
      <c r="U438" s="39"/>
      <c r="V438" s="39"/>
      <c r="W438" s="39"/>
      <c r="X438" s="39"/>
      <c r="Y438" s="39"/>
      <c r="Z438" s="39"/>
      <c r="AA438" s="39"/>
      <c r="AB438" s="39"/>
      <c r="AC438" s="39"/>
      <c r="AD438" s="39"/>
      <c r="AE438" s="39"/>
      <c r="AT438" s="18" t="s">
        <v>221</v>
      </c>
      <c r="AU438" s="18" t="s">
        <v>90</v>
      </c>
    </row>
    <row r="439" s="2" customFormat="1">
      <c r="A439" s="39"/>
      <c r="B439" s="40"/>
      <c r="C439" s="41"/>
      <c r="D439" s="250" t="s">
        <v>362</v>
      </c>
      <c r="E439" s="41"/>
      <c r="F439" s="251" t="s">
        <v>4951</v>
      </c>
      <c r="G439" s="41"/>
      <c r="H439" s="41"/>
      <c r="I439" s="235"/>
      <c r="J439" s="41"/>
      <c r="K439" s="41"/>
      <c r="L439" s="45"/>
      <c r="M439" s="236"/>
      <c r="N439" s="237"/>
      <c r="O439" s="92"/>
      <c r="P439" s="92"/>
      <c r="Q439" s="92"/>
      <c r="R439" s="92"/>
      <c r="S439" s="92"/>
      <c r="T439" s="93"/>
      <c r="U439" s="39"/>
      <c r="V439" s="39"/>
      <c r="W439" s="39"/>
      <c r="X439" s="39"/>
      <c r="Y439" s="39"/>
      <c r="Z439" s="39"/>
      <c r="AA439" s="39"/>
      <c r="AB439" s="39"/>
      <c r="AC439" s="39"/>
      <c r="AD439" s="39"/>
      <c r="AE439" s="39"/>
      <c r="AT439" s="18" t="s">
        <v>362</v>
      </c>
      <c r="AU439" s="18" t="s">
        <v>90</v>
      </c>
    </row>
    <row r="440" s="11" customFormat="1" ht="22.8" customHeight="1">
      <c r="A440" s="11"/>
      <c r="B440" s="206"/>
      <c r="C440" s="207"/>
      <c r="D440" s="208" t="s">
        <v>80</v>
      </c>
      <c r="E440" s="248" t="s">
        <v>5074</v>
      </c>
      <c r="F440" s="248" t="s">
        <v>5075</v>
      </c>
      <c r="G440" s="207"/>
      <c r="H440" s="207"/>
      <c r="I440" s="210"/>
      <c r="J440" s="249">
        <f>BK440</f>
        <v>0</v>
      </c>
      <c r="K440" s="207"/>
      <c r="L440" s="212"/>
      <c r="M440" s="213"/>
      <c r="N440" s="214"/>
      <c r="O440" s="214"/>
      <c r="P440" s="215">
        <f>SUM(P441:P475)</f>
        <v>0</v>
      </c>
      <c r="Q440" s="214"/>
      <c r="R440" s="215">
        <f>SUM(R441:R475)</f>
        <v>0.039746459999999997</v>
      </c>
      <c r="S440" s="214"/>
      <c r="T440" s="216">
        <f>SUM(T441:T475)</f>
        <v>0</v>
      </c>
      <c r="U440" s="11"/>
      <c r="V440" s="11"/>
      <c r="W440" s="11"/>
      <c r="X440" s="11"/>
      <c r="Y440" s="11"/>
      <c r="Z440" s="11"/>
      <c r="AA440" s="11"/>
      <c r="AB440" s="11"/>
      <c r="AC440" s="11"/>
      <c r="AD440" s="11"/>
      <c r="AE440" s="11"/>
      <c r="AR440" s="217" t="s">
        <v>90</v>
      </c>
      <c r="AT440" s="218" t="s">
        <v>80</v>
      </c>
      <c r="AU440" s="218" t="s">
        <v>88</v>
      </c>
      <c r="AY440" s="217" t="s">
        <v>215</v>
      </c>
      <c r="BK440" s="219">
        <f>SUM(BK441:BK475)</f>
        <v>0</v>
      </c>
    </row>
    <row r="441" s="2" customFormat="1" ht="24.15" customHeight="1">
      <c r="A441" s="39"/>
      <c r="B441" s="40"/>
      <c r="C441" s="220" t="s">
        <v>1639</v>
      </c>
      <c r="D441" s="220" t="s">
        <v>216</v>
      </c>
      <c r="E441" s="221" t="s">
        <v>5076</v>
      </c>
      <c r="F441" s="222" t="s">
        <v>5077</v>
      </c>
      <c r="G441" s="223" t="s">
        <v>716</v>
      </c>
      <c r="H441" s="224">
        <v>1</v>
      </c>
      <c r="I441" s="225"/>
      <c r="J441" s="226">
        <f>ROUND(I441*H441,2)</f>
        <v>0</v>
      </c>
      <c r="K441" s="222" t="s">
        <v>359</v>
      </c>
      <c r="L441" s="45"/>
      <c r="M441" s="227" t="s">
        <v>1</v>
      </c>
      <c r="N441" s="228" t="s">
        <v>46</v>
      </c>
      <c r="O441" s="92"/>
      <c r="P441" s="229">
        <f>O441*H441</f>
        <v>0</v>
      </c>
      <c r="Q441" s="229">
        <v>0</v>
      </c>
      <c r="R441" s="229">
        <f>Q441*H441</f>
        <v>0</v>
      </c>
      <c r="S441" s="229">
        <v>0</v>
      </c>
      <c r="T441" s="230">
        <f>S441*H441</f>
        <v>0</v>
      </c>
      <c r="U441" s="39"/>
      <c r="V441" s="39"/>
      <c r="W441" s="39"/>
      <c r="X441" s="39"/>
      <c r="Y441" s="39"/>
      <c r="Z441" s="39"/>
      <c r="AA441" s="39"/>
      <c r="AB441" s="39"/>
      <c r="AC441" s="39"/>
      <c r="AD441" s="39"/>
      <c r="AE441" s="39"/>
      <c r="AR441" s="231" t="s">
        <v>291</v>
      </c>
      <c r="AT441" s="231" t="s">
        <v>216</v>
      </c>
      <c r="AU441" s="231" t="s">
        <v>90</v>
      </c>
      <c r="AY441" s="18" t="s">
        <v>215</v>
      </c>
      <c r="BE441" s="232">
        <f>IF(N441="základní",J441,0)</f>
        <v>0</v>
      </c>
      <c r="BF441" s="232">
        <f>IF(N441="snížená",J441,0)</f>
        <v>0</v>
      </c>
      <c r="BG441" s="232">
        <f>IF(N441="zákl. přenesená",J441,0)</f>
        <v>0</v>
      </c>
      <c r="BH441" s="232">
        <f>IF(N441="sníž. přenesená",J441,0)</f>
        <v>0</v>
      </c>
      <c r="BI441" s="232">
        <f>IF(N441="nulová",J441,0)</f>
        <v>0</v>
      </c>
      <c r="BJ441" s="18" t="s">
        <v>88</v>
      </c>
      <c r="BK441" s="232">
        <f>ROUND(I441*H441,2)</f>
        <v>0</v>
      </c>
      <c r="BL441" s="18" t="s">
        <v>291</v>
      </c>
      <c r="BM441" s="231" t="s">
        <v>5078</v>
      </c>
    </row>
    <row r="442" s="2" customFormat="1">
      <c r="A442" s="39"/>
      <c r="B442" s="40"/>
      <c r="C442" s="41"/>
      <c r="D442" s="233" t="s">
        <v>221</v>
      </c>
      <c r="E442" s="41"/>
      <c r="F442" s="234" t="s">
        <v>5079</v>
      </c>
      <c r="G442" s="41"/>
      <c r="H442" s="41"/>
      <c r="I442" s="235"/>
      <c r="J442" s="41"/>
      <c r="K442" s="41"/>
      <c r="L442" s="45"/>
      <c r="M442" s="236"/>
      <c r="N442" s="237"/>
      <c r="O442" s="92"/>
      <c r="P442" s="92"/>
      <c r="Q442" s="92"/>
      <c r="R442" s="92"/>
      <c r="S442" s="92"/>
      <c r="T442" s="93"/>
      <c r="U442" s="39"/>
      <c r="V442" s="39"/>
      <c r="W442" s="39"/>
      <c r="X442" s="39"/>
      <c r="Y442" s="39"/>
      <c r="Z442" s="39"/>
      <c r="AA442" s="39"/>
      <c r="AB442" s="39"/>
      <c r="AC442" s="39"/>
      <c r="AD442" s="39"/>
      <c r="AE442" s="39"/>
      <c r="AT442" s="18" t="s">
        <v>221</v>
      </c>
      <c r="AU442" s="18" t="s">
        <v>90</v>
      </c>
    </row>
    <row r="443" s="2" customFormat="1">
      <c r="A443" s="39"/>
      <c r="B443" s="40"/>
      <c r="C443" s="41"/>
      <c r="D443" s="250" t="s">
        <v>362</v>
      </c>
      <c r="E443" s="41"/>
      <c r="F443" s="251" t="s">
        <v>5080</v>
      </c>
      <c r="G443" s="41"/>
      <c r="H443" s="41"/>
      <c r="I443" s="235"/>
      <c r="J443" s="41"/>
      <c r="K443" s="41"/>
      <c r="L443" s="45"/>
      <c r="M443" s="236"/>
      <c r="N443" s="237"/>
      <c r="O443" s="92"/>
      <c r="P443" s="92"/>
      <c r="Q443" s="92"/>
      <c r="R443" s="92"/>
      <c r="S443" s="92"/>
      <c r="T443" s="93"/>
      <c r="U443" s="39"/>
      <c r="V443" s="39"/>
      <c r="W443" s="39"/>
      <c r="X443" s="39"/>
      <c r="Y443" s="39"/>
      <c r="Z443" s="39"/>
      <c r="AA443" s="39"/>
      <c r="AB443" s="39"/>
      <c r="AC443" s="39"/>
      <c r="AD443" s="39"/>
      <c r="AE443" s="39"/>
      <c r="AT443" s="18" t="s">
        <v>362</v>
      </c>
      <c r="AU443" s="18" t="s">
        <v>90</v>
      </c>
    </row>
    <row r="444" s="2" customFormat="1" ht="24.15" customHeight="1">
      <c r="A444" s="39"/>
      <c r="B444" s="40"/>
      <c r="C444" s="295" t="s">
        <v>1645</v>
      </c>
      <c r="D444" s="295" t="s">
        <v>539</v>
      </c>
      <c r="E444" s="296" t="s">
        <v>5081</v>
      </c>
      <c r="F444" s="297" t="s">
        <v>5082</v>
      </c>
      <c r="G444" s="298" t="s">
        <v>716</v>
      </c>
      <c r="H444" s="299">
        <v>1</v>
      </c>
      <c r="I444" s="300"/>
      <c r="J444" s="301">
        <f>ROUND(I444*H444,2)</f>
        <v>0</v>
      </c>
      <c r="K444" s="297" t="s">
        <v>359</v>
      </c>
      <c r="L444" s="302"/>
      <c r="M444" s="303" t="s">
        <v>1</v>
      </c>
      <c r="N444" s="304" t="s">
        <v>46</v>
      </c>
      <c r="O444" s="92"/>
      <c r="P444" s="229">
        <f>O444*H444</f>
        <v>0</v>
      </c>
      <c r="Q444" s="229">
        <v>0.0104</v>
      </c>
      <c r="R444" s="229">
        <f>Q444*H444</f>
        <v>0.0104</v>
      </c>
      <c r="S444" s="229">
        <v>0</v>
      </c>
      <c r="T444" s="230">
        <f>S444*H444</f>
        <v>0</v>
      </c>
      <c r="U444" s="39"/>
      <c r="V444" s="39"/>
      <c r="W444" s="39"/>
      <c r="X444" s="39"/>
      <c r="Y444" s="39"/>
      <c r="Z444" s="39"/>
      <c r="AA444" s="39"/>
      <c r="AB444" s="39"/>
      <c r="AC444" s="39"/>
      <c r="AD444" s="39"/>
      <c r="AE444" s="39"/>
      <c r="AR444" s="231" t="s">
        <v>676</v>
      </c>
      <c r="AT444" s="231" t="s">
        <v>539</v>
      </c>
      <c r="AU444" s="231" t="s">
        <v>90</v>
      </c>
      <c r="AY444" s="18" t="s">
        <v>215</v>
      </c>
      <c r="BE444" s="232">
        <f>IF(N444="základní",J444,0)</f>
        <v>0</v>
      </c>
      <c r="BF444" s="232">
        <f>IF(N444="snížená",J444,0)</f>
        <v>0</v>
      </c>
      <c r="BG444" s="232">
        <f>IF(N444="zákl. přenesená",J444,0)</f>
        <v>0</v>
      </c>
      <c r="BH444" s="232">
        <f>IF(N444="sníž. přenesená",J444,0)</f>
        <v>0</v>
      </c>
      <c r="BI444" s="232">
        <f>IF(N444="nulová",J444,0)</f>
        <v>0</v>
      </c>
      <c r="BJ444" s="18" t="s">
        <v>88</v>
      </c>
      <c r="BK444" s="232">
        <f>ROUND(I444*H444,2)</f>
        <v>0</v>
      </c>
      <c r="BL444" s="18" t="s">
        <v>291</v>
      </c>
      <c r="BM444" s="231" t="s">
        <v>5083</v>
      </c>
    </row>
    <row r="445" s="2" customFormat="1">
      <c r="A445" s="39"/>
      <c r="B445" s="40"/>
      <c r="C445" s="41"/>
      <c r="D445" s="233" t="s">
        <v>221</v>
      </c>
      <c r="E445" s="41"/>
      <c r="F445" s="234" t="s">
        <v>5084</v>
      </c>
      <c r="G445" s="41"/>
      <c r="H445" s="41"/>
      <c r="I445" s="235"/>
      <c r="J445" s="41"/>
      <c r="K445" s="41"/>
      <c r="L445" s="45"/>
      <c r="M445" s="236"/>
      <c r="N445" s="237"/>
      <c r="O445" s="92"/>
      <c r="P445" s="92"/>
      <c r="Q445" s="92"/>
      <c r="R445" s="92"/>
      <c r="S445" s="92"/>
      <c r="T445" s="93"/>
      <c r="U445" s="39"/>
      <c r="V445" s="39"/>
      <c r="W445" s="39"/>
      <c r="X445" s="39"/>
      <c r="Y445" s="39"/>
      <c r="Z445" s="39"/>
      <c r="AA445" s="39"/>
      <c r="AB445" s="39"/>
      <c r="AC445" s="39"/>
      <c r="AD445" s="39"/>
      <c r="AE445" s="39"/>
      <c r="AT445" s="18" t="s">
        <v>221</v>
      </c>
      <c r="AU445" s="18" t="s">
        <v>90</v>
      </c>
    </row>
    <row r="446" s="2" customFormat="1" ht="33" customHeight="1">
      <c r="A446" s="39"/>
      <c r="B446" s="40"/>
      <c r="C446" s="220" t="s">
        <v>1654</v>
      </c>
      <c r="D446" s="220" t="s">
        <v>216</v>
      </c>
      <c r="E446" s="221" t="s">
        <v>4708</v>
      </c>
      <c r="F446" s="222" t="s">
        <v>4709</v>
      </c>
      <c r="G446" s="223" t="s">
        <v>716</v>
      </c>
      <c r="H446" s="224">
        <v>1</v>
      </c>
      <c r="I446" s="225"/>
      <c r="J446" s="226">
        <f>ROUND(I446*H446,2)</f>
        <v>0</v>
      </c>
      <c r="K446" s="222" t="s">
        <v>359</v>
      </c>
      <c r="L446" s="45"/>
      <c r="M446" s="227" t="s">
        <v>1</v>
      </c>
      <c r="N446" s="228" t="s">
        <v>46</v>
      </c>
      <c r="O446" s="92"/>
      <c r="P446" s="229">
        <f>O446*H446</f>
        <v>0</v>
      </c>
      <c r="Q446" s="229">
        <v>0</v>
      </c>
      <c r="R446" s="229">
        <f>Q446*H446</f>
        <v>0</v>
      </c>
      <c r="S446" s="229">
        <v>0</v>
      </c>
      <c r="T446" s="230">
        <f>S446*H446</f>
        <v>0</v>
      </c>
      <c r="U446" s="39"/>
      <c r="V446" s="39"/>
      <c r="W446" s="39"/>
      <c r="X446" s="39"/>
      <c r="Y446" s="39"/>
      <c r="Z446" s="39"/>
      <c r="AA446" s="39"/>
      <c r="AB446" s="39"/>
      <c r="AC446" s="39"/>
      <c r="AD446" s="39"/>
      <c r="AE446" s="39"/>
      <c r="AR446" s="231" t="s">
        <v>291</v>
      </c>
      <c r="AT446" s="231" t="s">
        <v>216</v>
      </c>
      <c r="AU446" s="231" t="s">
        <v>90</v>
      </c>
      <c r="AY446" s="18" t="s">
        <v>215</v>
      </c>
      <c r="BE446" s="232">
        <f>IF(N446="základní",J446,0)</f>
        <v>0</v>
      </c>
      <c r="BF446" s="232">
        <f>IF(N446="snížená",J446,0)</f>
        <v>0</v>
      </c>
      <c r="BG446" s="232">
        <f>IF(N446="zákl. přenesená",J446,0)</f>
        <v>0</v>
      </c>
      <c r="BH446" s="232">
        <f>IF(N446="sníž. přenesená",J446,0)</f>
        <v>0</v>
      </c>
      <c r="BI446" s="232">
        <f>IF(N446="nulová",J446,0)</f>
        <v>0</v>
      </c>
      <c r="BJ446" s="18" t="s">
        <v>88</v>
      </c>
      <c r="BK446" s="232">
        <f>ROUND(I446*H446,2)</f>
        <v>0</v>
      </c>
      <c r="BL446" s="18" t="s">
        <v>291</v>
      </c>
      <c r="BM446" s="231" t="s">
        <v>5085</v>
      </c>
    </row>
    <row r="447" s="2" customFormat="1">
      <c r="A447" s="39"/>
      <c r="B447" s="40"/>
      <c r="C447" s="41"/>
      <c r="D447" s="233" t="s">
        <v>221</v>
      </c>
      <c r="E447" s="41"/>
      <c r="F447" s="234" t="s">
        <v>4711</v>
      </c>
      <c r="G447" s="41"/>
      <c r="H447" s="41"/>
      <c r="I447" s="235"/>
      <c r="J447" s="41"/>
      <c r="K447" s="41"/>
      <c r="L447" s="45"/>
      <c r="M447" s="236"/>
      <c r="N447" s="237"/>
      <c r="O447" s="92"/>
      <c r="P447" s="92"/>
      <c r="Q447" s="92"/>
      <c r="R447" s="92"/>
      <c r="S447" s="92"/>
      <c r="T447" s="93"/>
      <c r="U447" s="39"/>
      <c r="V447" s="39"/>
      <c r="W447" s="39"/>
      <c r="X447" s="39"/>
      <c r="Y447" s="39"/>
      <c r="Z447" s="39"/>
      <c r="AA447" s="39"/>
      <c r="AB447" s="39"/>
      <c r="AC447" s="39"/>
      <c r="AD447" s="39"/>
      <c r="AE447" s="39"/>
      <c r="AT447" s="18" t="s">
        <v>221</v>
      </c>
      <c r="AU447" s="18" t="s">
        <v>90</v>
      </c>
    </row>
    <row r="448" s="2" customFormat="1">
      <c r="A448" s="39"/>
      <c r="B448" s="40"/>
      <c r="C448" s="41"/>
      <c r="D448" s="250" t="s">
        <v>362</v>
      </c>
      <c r="E448" s="41"/>
      <c r="F448" s="251" t="s">
        <v>4712</v>
      </c>
      <c r="G448" s="41"/>
      <c r="H448" s="41"/>
      <c r="I448" s="235"/>
      <c r="J448" s="41"/>
      <c r="K448" s="41"/>
      <c r="L448" s="45"/>
      <c r="M448" s="236"/>
      <c r="N448" s="237"/>
      <c r="O448" s="92"/>
      <c r="P448" s="92"/>
      <c r="Q448" s="92"/>
      <c r="R448" s="92"/>
      <c r="S448" s="92"/>
      <c r="T448" s="93"/>
      <c r="U448" s="39"/>
      <c r="V448" s="39"/>
      <c r="W448" s="39"/>
      <c r="X448" s="39"/>
      <c r="Y448" s="39"/>
      <c r="Z448" s="39"/>
      <c r="AA448" s="39"/>
      <c r="AB448" s="39"/>
      <c r="AC448" s="39"/>
      <c r="AD448" s="39"/>
      <c r="AE448" s="39"/>
      <c r="AT448" s="18" t="s">
        <v>362</v>
      </c>
      <c r="AU448" s="18" t="s">
        <v>90</v>
      </c>
    </row>
    <row r="449" s="2" customFormat="1" ht="16.5" customHeight="1">
      <c r="A449" s="39"/>
      <c r="B449" s="40"/>
      <c r="C449" s="295" t="s">
        <v>1660</v>
      </c>
      <c r="D449" s="295" t="s">
        <v>539</v>
      </c>
      <c r="E449" s="296" t="s">
        <v>5086</v>
      </c>
      <c r="F449" s="297" t="s">
        <v>5087</v>
      </c>
      <c r="G449" s="298" t="s">
        <v>716</v>
      </c>
      <c r="H449" s="299">
        <v>1</v>
      </c>
      <c r="I449" s="300"/>
      <c r="J449" s="301">
        <f>ROUND(I449*H449,2)</f>
        <v>0</v>
      </c>
      <c r="K449" s="297" t="s">
        <v>1</v>
      </c>
      <c r="L449" s="302"/>
      <c r="M449" s="303" t="s">
        <v>1</v>
      </c>
      <c r="N449" s="304" t="s">
        <v>46</v>
      </c>
      <c r="O449" s="92"/>
      <c r="P449" s="229">
        <f>O449*H449</f>
        <v>0</v>
      </c>
      <c r="Q449" s="229">
        <v>0</v>
      </c>
      <c r="R449" s="229">
        <f>Q449*H449</f>
        <v>0</v>
      </c>
      <c r="S449" s="229">
        <v>0</v>
      </c>
      <c r="T449" s="230">
        <f>S449*H449</f>
        <v>0</v>
      </c>
      <c r="U449" s="39"/>
      <c r="V449" s="39"/>
      <c r="W449" s="39"/>
      <c r="X449" s="39"/>
      <c r="Y449" s="39"/>
      <c r="Z449" s="39"/>
      <c r="AA449" s="39"/>
      <c r="AB449" s="39"/>
      <c r="AC449" s="39"/>
      <c r="AD449" s="39"/>
      <c r="AE449" s="39"/>
      <c r="AR449" s="231" t="s">
        <v>676</v>
      </c>
      <c r="AT449" s="231" t="s">
        <v>539</v>
      </c>
      <c r="AU449" s="231" t="s">
        <v>90</v>
      </c>
      <c r="AY449" s="18" t="s">
        <v>215</v>
      </c>
      <c r="BE449" s="232">
        <f>IF(N449="základní",J449,0)</f>
        <v>0</v>
      </c>
      <c r="BF449" s="232">
        <f>IF(N449="snížená",J449,0)</f>
        <v>0</v>
      </c>
      <c r="BG449" s="232">
        <f>IF(N449="zákl. přenesená",J449,0)</f>
        <v>0</v>
      </c>
      <c r="BH449" s="232">
        <f>IF(N449="sníž. přenesená",J449,0)</f>
        <v>0</v>
      </c>
      <c r="BI449" s="232">
        <f>IF(N449="nulová",J449,0)</f>
        <v>0</v>
      </c>
      <c r="BJ449" s="18" t="s">
        <v>88</v>
      </c>
      <c r="BK449" s="232">
        <f>ROUND(I449*H449,2)</f>
        <v>0</v>
      </c>
      <c r="BL449" s="18" t="s">
        <v>291</v>
      </c>
      <c r="BM449" s="231" t="s">
        <v>5088</v>
      </c>
    </row>
    <row r="450" s="2" customFormat="1">
      <c r="A450" s="39"/>
      <c r="B450" s="40"/>
      <c r="C450" s="41"/>
      <c r="D450" s="233" t="s">
        <v>221</v>
      </c>
      <c r="E450" s="41"/>
      <c r="F450" s="234" t="s">
        <v>5087</v>
      </c>
      <c r="G450" s="41"/>
      <c r="H450" s="41"/>
      <c r="I450" s="235"/>
      <c r="J450" s="41"/>
      <c r="K450" s="41"/>
      <c r="L450" s="45"/>
      <c r="M450" s="236"/>
      <c r="N450" s="237"/>
      <c r="O450" s="92"/>
      <c r="P450" s="92"/>
      <c r="Q450" s="92"/>
      <c r="R450" s="92"/>
      <c r="S450" s="92"/>
      <c r="T450" s="93"/>
      <c r="U450" s="39"/>
      <c r="V450" s="39"/>
      <c r="W450" s="39"/>
      <c r="X450" s="39"/>
      <c r="Y450" s="39"/>
      <c r="Z450" s="39"/>
      <c r="AA450" s="39"/>
      <c r="AB450" s="39"/>
      <c r="AC450" s="39"/>
      <c r="AD450" s="39"/>
      <c r="AE450" s="39"/>
      <c r="AT450" s="18" t="s">
        <v>221</v>
      </c>
      <c r="AU450" s="18" t="s">
        <v>90</v>
      </c>
    </row>
    <row r="451" s="2" customFormat="1" ht="24.15" customHeight="1">
      <c r="A451" s="39"/>
      <c r="B451" s="40"/>
      <c r="C451" s="220" t="s">
        <v>1665</v>
      </c>
      <c r="D451" s="220" t="s">
        <v>216</v>
      </c>
      <c r="E451" s="221" t="s">
        <v>5089</v>
      </c>
      <c r="F451" s="222" t="s">
        <v>5090</v>
      </c>
      <c r="G451" s="223" t="s">
        <v>797</v>
      </c>
      <c r="H451" s="224">
        <v>4</v>
      </c>
      <c r="I451" s="225"/>
      <c r="J451" s="226">
        <f>ROUND(I451*H451,2)</f>
        <v>0</v>
      </c>
      <c r="K451" s="222" t="s">
        <v>5091</v>
      </c>
      <c r="L451" s="45"/>
      <c r="M451" s="227" t="s">
        <v>1</v>
      </c>
      <c r="N451" s="228" t="s">
        <v>46</v>
      </c>
      <c r="O451" s="92"/>
      <c r="P451" s="229">
        <f>O451*H451</f>
        <v>0</v>
      </c>
      <c r="Q451" s="229">
        <v>0.0034399999999999999</v>
      </c>
      <c r="R451" s="229">
        <f>Q451*H451</f>
        <v>0.01376</v>
      </c>
      <c r="S451" s="229">
        <v>0</v>
      </c>
      <c r="T451" s="230">
        <f>S451*H451</f>
        <v>0</v>
      </c>
      <c r="U451" s="39"/>
      <c r="V451" s="39"/>
      <c r="W451" s="39"/>
      <c r="X451" s="39"/>
      <c r="Y451" s="39"/>
      <c r="Z451" s="39"/>
      <c r="AA451" s="39"/>
      <c r="AB451" s="39"/>
      <c r="AC451" s="39"/>
      <c r="AD451" s="39"/>
      <c r="AE451" s="39"/>
      <c r="AR451" s="231" t="s">
        <v>291</v>
      </c>
      <c r="AT451" s="231" t="s">
        <v>216</v>
      </c>
      <c r="AU451" s="231" t="s">
        <v>90</v>
      </c>
      <c r="AY451" s="18" t="s">
        <v>215</v>
      </c>
      <c r="BE451" s="232">
        <f>IF(N451="základní",J451,0)</f>
        <v>0</v>
      </c>
      <c r="BF451" s="232">
        <f>IF(N451="snížená",J451,0)</f>
        <v>0</v>
      </c>
      <c r="BG451" s="232">
        <f>IF(N451="zákl. přenesená",J451,0)</f>
        <v>0</v>
      </c>
      <c r="BH451" s="232">
        <f>IF(N451="sníž. přenesená",J451,0)</f>
        <v>0</v>
      </c>
      <c r="BI451" s="232">
        <f>IF(N451="nulová",J451,0)</f>
        <v>0</v>
      </c>
      <c r="BJ451" s="18" t="s">
        <v>88</v>
      </c>
      <c r="BK451" s="232">
        <f>ROUND(I451*H451,2)</f>
        <v>0</v>
      </c>
      <c r="BL451" s="18" t="s">
        <v>291</v>
      </c>
      <c r="BM451" s="231" t="s">
        <v>5092</v>
      </c>
    </row>
    <row r="452" s="2" customFormat="1">
      <c r="A452" s="39"/>
      <c r="B452" s="40"/>
      <c r="C452" s="41"/>
      <c r="D452" s="233" t="s">
        <v>221</v>
      </c>
      <c r="E452" s="41"/>
      <c r="F452" s="234" t="s">
        <v>5093</v>
      </c>
      <c r="G452" s="41"/>
      <c r="H452" s="41"/>
      <c r="I452" s="235"/>
      <c r="J452" s="41"/>
      <c r="K452" s="41"/>
      <c r="L452" s="45"/>
      <c r="M452" s="236"/>
      <c r="N452" s="237"/>
      <c r="O452" s="92"/>
      <c r="P452" s="92"/>
      <c r="Q452" s="92"/>
      <c r="R452" s="92"/>
      <c r="S452" s="92"/>
      <c r="T452" s="93"/>
      <c r="U452" s="39"/>
      <c r="V452" s="39"/>
      <c r="W452" s="39"/>
      <c r="X452" s="39"/>
      <c r="Y452" s="39"/>
      <c r="Z452" s="39"/>
      <c r="AA452" s="39"/>
      <c r="AB452" s="39"/>
      <c r="AC452" s="39"/>
      <c r="AD452" s="39"/>
      <c r="AE452" s="39"/>
      <c r="AT452" s="18" t="s">
        <v>221</v>
      </c>
      <c r="AU452" s="18" t="s">
        <v>90</v>
      </c>
    </row>
    <row r="453" s="2" customFormat="1">
      <c r="A453" s="39"/>
      <c r="B453" s="40"/>
      <c r="C453" s="41"/>
      <c r="D453" s="250" t="s">
        <v>362</v>
      </c>
      <c r="E453" s="41"/>
      <c r="F453" s="251" t="s">
        <v>5094</v>
      </c>
      <c r="G453" s="41"/>
      <c r="H453" s="41"/>
      <c r="I453" s="235"/>
      <c r="J453" s="41"/>
      <c r="K453" s="41"/>
      <c r="L453" s="45"/>
      <c r="M453" s="236"/>
      <c r="N453" s="237"/>
      <c r="O453" s="92"/>
      <c r="P453" s="92"/>
      <c r="Q453" s="92"/>
      <c r="R453" s="92"/>
      <c r="S453" s="92"/>
      <c r="T453" s="93"/>
      <c r="U453" s="39"/>
      <c r="V453" s="39"/>
      <c r="W453" s="39"/>
      <c r="X453" s="39"/>
      <c r="Y453" s="39"/>
      <c r="Z453" s="39"/>
      <c r="AA453" s="39"/>
      <c r="AB453" s="39"/>
      <c r="AC453" s="39"/>
      <c r="AD453" s="39"/>
      <c r="AE453" s="39"/>
      <c r="AT453" s="18" t="s">
        <v>362</v>
      </c>
      <c r="AU453" s="18" t="s">
        <v>90</v>
      </c>
    </row>
    <row r="454" s="2" customFormat="1" ht="33" customHeight="1">
      <c r="A454" s="39"/>
      <c r="B454" s="40"/>
      <c r="C454" s="220" t="s">
        <v>1671</v>
      </c>
      <c r="D454" s="220" t="s">
        <v>216</v>
      </c>
      <c r="E454" s="221" t="s">
        <v>4791</v>
      </c>
      <c r="F454" s="222" t="s">
        <v>4792</v>
      </c>
      <c r="G454" s="223" t="s">
        <v>797</v>
      </c>
      <c r="H454" s="224">
        <v>1</v>
      </c>
      <c r="I454" s="225"/>
      <c r="J454" s="226">
        <f>ROUND(I454*H454,2)</f>
        <v>0</v>
      </c>
      <c r="K454" s="222" t="s">
        <v>359</v>
      </c>
      <c r="L454" s="45"/>
      <c r="M454" s="227" t="s">
        <v>1</v>
      </c>
      <c r="N454" s="228" t="s">
        <v>46</v>
      </c>
      <c r="O454" s="92"/>
      <c r="P454" s="229">
        <f>O454*H454</f>
        <v>0</v>
      </c>
      <c r="Q454" s="229">
        <v>0.0083999999999999995</v>
      </c>
      <c r="R454" s="229">
        <f>Q454*H454</f>
        <v>0.0083999999999999995</v>
      </c>
      <c r="S454" s="229">
        <v>0</v>
      </c>
      <c r="T454" s="230">
        <f>S454*H454</f>
        <v>0</v>
      </c>
      <c r="U454" s="39"/>
      <c r="V454" s="39"/>
      <c r="W454" s="39"/>
      <c r="X454" s="39"/>
      <c r="Y454" s="39"/>
      <c r="Z454" s="39"/>
      <c r="AA454" s="39"/>
      <c r="AB454" s="39"/>
      <c r="AC454" s="39"/>
      <c r="AD454" s="39"/>
      <c r="AE454" s="39"/>
      <c r="AR454" s="231" t="s">
        <v>291</v>
      </c>
      <c r="AT454" s="231" t="s">
        <v>216</v>
      </c>
      <c r="AU454" s="231" t="s">
        <v>90</v>
      </c>
      <c r="AY454" s="18" t="s">
        <v>215</v>
      </c>
      <c r="BE454" s="232">
        <f>IF(N454="základní",J454,0)</f>
        <v>0</v>
      </c>
      <c r="BF454" s="232">
        <f>IF(N454="snížená",J454,0)</f>
        <v>0</v>
      </c>
      <c r="BG454" s="232">
        <f>IF(N454="zákl. přenesená",J454,0)</f>
        <v>0</v>
      </c>
      <c r="BH454" s="232">
        <f>IF(N454="sníž. přenesená",J454,0)</f>
        <v>0</v>
      </c>
      <c r="BI454" s="232">
        <f>IF(N454="nulová",J454,0)</f>
        <v>0</v>
      </c>
      <c r="BJ454" s="18" t="s">
        <v>88</v>
      </c>
      <c r="BK454" s="232">
        <f>ROUND(I454*H454,2)</f>
        <v>0</v>
      </c>
      <c r="BL454" s="18" t="s">
        <v>291</v>
      </c>
      <c r="BM454" s="231" t="s">
        <v>5095</v>
      </c>
    </row>
    <row r="455" s="2" customFormat="1">
      <c r="A455" s="39"/>
      <c r="B455" s="40"/>
      <c r="C455" s="41"/>
      <c r="D455" s="233" t="s">
        <v>221</v>
      </c>
      <c r="E455" s="41"/>
      <c r="F455" s="234" t="s">
        <v>4794</v>
      </c>
      <c r="G455" s="41"/>
      <c r="H455" s="41"/>
      <c r="I455" s="235"/>
      <c r="J455" s="41"/>
      <c r="K455" s="41"/>
      <c r="L455" s="45"/>
      <c r="M455" s="236"/>
      <c r="N455" s="237"/>
      <c r="O455" s="92"/>
      <c r="P455" s="92"/>
      <c r="Q455" s="92"/>
      <c r="R455" s="92"/>
      <c r="S455" s="92"/>
      <c r="T455" s="93"/>
      <c r="U455" s="39"/>
      <c r="V455" s="39"/>
      <c r="W455" s="39"/>
      <c r="X455" s="39"/>
      <c r="Y455" s="39"/>
      <c r="Z455" s="39"/>
      <c r="AA455" s="39"/>
      <c r="AB455" s="39"/>
      <c r="AC455" s="39"/>
      <c r="AD455" s="39"/>
      <c r="AE455" s="39"/>
      <c r="AT455" s="18" t="s">
        <v>221</v>
      </c>
      <c r="AU455" s="18" t="s">
        <v>90</v>
      </c>
    </row>
    <row r="456" s="2" customFormat="1">
      <c r="A456" s="39"/>
      <c r="B456" s="40"/>
      <c r="C456" s="41"/>
      <c r="D456" s="250" t="s">
        <v>362</v>
      </c>
      <c r="E456" s="41"/>
      <c r="F456" s="251" t="s">
        <v>4795</v>
      </c>
      <c r="G456" s="41"/>
      <c r="H456" s="41"/>
      <c r="I456" s="235"/>
      <c r="J456" s="41"/>
      <c r="K456" s="41"/>
      <c r="L456" s="45"/>
      <c r="M456" s="236"/>
      <c r="N456" s="237"/>
      <c r="O456" s="92"/>
      <c r="P456" s="92"/>
      <c r="Q456" s="92"/>
      <c r="R456" s="92"/>
      <c r="S456" s="92"/>
      <c r="T456" s="93"/>
      <c r="U456" s="39"/>
      <c r="V456" s="39"/>
      <c r="W456" s="39"/>
      <c r="X456" s="39"/>
      <c r="Y456" s="39"/>
      <c r="Z456" s="39"/>
      <c r="AA456" s="39"/>
      <c r="AB456" s="39"/>
      <c r="AC456" s="39"/>
      <c r="AD456" s="39"/>
      <c r="AE456" s="39"/>
      <c r="AT456" s="18" t="s">
        <v>362</v>
      </c>
      <c r="AU456" s="18" t="s">
        <v>90</v>
      </c>
    </row>
    <row r="457" s="2" customFormat="1" ht="33" customHeight="1">
      <c r="A457" s="39"/>
      <c r="B457" s="40"/>
      <c r="C457" s="220" t="s">
        <v>1677</v>
      </c>
      <c r="D457" s="220" t="s">
        <v>216</v>
      </c>
      <c r="E457" s="221" t="s">
        <v>5096</v>
      </c>
      <c r="F457" s="222" t="s">
        <v>5097</v>
      </c>
      <c r="G457" s="223" t="s">
        <v>797</v>
      </c>
      <c r="H457" s="224">
        <v>1</v>
      </c>
      <c r="I457" s="225"/>
      <c r="J457" s="226">
        <f>ROUND(I457*H457,2)</f>
        <v>0</v>
      </c>
      <c r="K457" s="222" t="s">
        <v>359</v>
      </c>
      <c r="L457" s="45"/>
      <c r="M457" s="227" t="s">
        <v>1</v>
      </c>
      <c r="N457" s="228" t="s">
        <v>46</v>
      </c>
      <c r="O457" s="92"/>
      <c r="P457" s="229">
        <f>O457*H457</f>
        <v>0</v>
      </c>
      <c r="Q457" s="229">
        <v>0</v>
      </c>
      <c r="R457" s="229">
        <f>Q457*H457</f>
        <v>0</v>
      </c>
      <c r="S457" s="229">
        <v>0</v>
      </c>
      <c r="T457" s="230">
        <f>S457*H457</f>
        <v>0</v>
      </c>
      <c r="U457" s="39"/>
      <c r="V457" s="39"/>
      <c r="W457" s="39"/>
      <c r="X457" s="39"/>
      <c r="Y457" s="39"/>
      <c r="Z457" s="39"/>
      <c r="AA457" s="39"/>
      <c r="AB457" s="39"/>
      <c r="AC457" s="39"/>
      <c r="AD457" s="39"/>
      <c r="AE457" s="39"/>
      <c r="AR457" s="231" t="s">
        <v>291</v>
      </c>
      <c r="AT457" s="231" t="s">
        <v>216</v>
      </c>
      <c r="AU457" s="231" t="s">
        <v>90</v>
      </c>
      <c r="AY457" s="18" t="s">
        <v>215</v>
      </c>
      <c r="BE457" s="232">
        <f>IF(N457="základní",J457,0)</f>
        <v>0</v>
      </c>
      <c r="BF457" s="232">
        <f>IF(N457="snížená",J457,0)</f>
        <v>0</v>
      </c>
      <c r="BG457" s="232">
        <f>IF(N457="zákl. přenesená",J457,0)</f>
        <v>0</v>
      </c>
      <c r="BH457" s="232">
        <f>IF(N457="sníž. přenesená",J457,0)</f>
        <v>0</v>
      </c>
      <c r="BI457" s="232">
        <f>IF(N457="nulová",J457,0)</f>
        <v>0</v>
      </c>
      <c r="BJ457" s="18" t="s">
        <v>88</v>
      </c>
      <c r="BK457" s="232">
        <f>ROUND(I457*H457,2)</f>
        <v>0</v>
      </c>
      <c r="BL457" s="18" t="s">
        <v>291</v>
      </c>
      <c r="BM457" s="231" t="s">
        <v>5098</v>
      </c>
    </row>
    <row r="458" s="2" customFormat="1">
      <c r="A458" s="39"/>
      <c r="B458" s="40"/>
      <c r="C458" s="41"/>
      <c r="D458" s="233" t="s">
        <v>221</v>
      </c>
      <c r="E458" s="41"/>
      <c r="F458" s="234" t="s">
        <v>5099</v>
      </c>
      <c r="G458" s="41"/>
      <c r="H458" s="41"/>
      <c r="I458" s="235"/>
      <c r="J458" s="41"/>
      <c r="K458" s="41"/>
      <c r="L458" s="45"/>
      <c r="M458" s="236"/>
      <c r="N458" s="237"/>
      <c r="O458" s="92"/>
      <c r="P458" s="92"/>
      <c r="Q458" s="92"/>
      <c r="R458" s="92"/>
      <c r="S458" s="92"/>
      <c r="T458" s="93"/>
      <c r="U458" s="39"/>
      <c r="V458" s="39"/>
      <c r="W458" s="39"/>
      <c r="X458" s="39"/>
      <c r="Y458" s="39"/>
      <c r="Z458" s="39"/>
      <c r="AA458" s="39"/>
      <c r="AB458" s="39"/>
      <c r="AC458" s="39"/>
      <c r="AD458" s="39"/>
      <c r="AE458" s="39"/>
      <c r="AT458" s="18" t="s">
        <v>221</v>
      </c>
      <c r="AU458" s="18" t="s">
        <v>90</v>
      </c>
    </row>
    <row r="459" s="2" customFormat="1">
      <c r="A459" s="39"/>
      <c r="B459" s="40"/>
      <c r="C459" s="41"/>
      <c r="D459" s="250" t="s">
        <v>362</v>
      </c>
      <c r="E459" s="41"/>
      <c r="F459" s="251" t="s">
        <v>5100</v>
      </c>
      <c r="G459" s="41"/>
      <c r="H459" s="41"/>
      <c r="I459" s="235"/>
      <c r="J459" s="41"/>
      <c r="K459" s="41"/>
      <c r="L459" s="45"/>
      <c r="M459" s="236"/>
      <c r="N459" s="237"/>
      <c r="O459" s="92"/>
      <c r="P459" s="92"/>
      <c r="Q459" s="92"/>
      <c r="R459" s="92"/>
      <c r="S459" s="92"/>
      <c r="T459" s="93"/>
      <c r="U459" s="39"/>
      <c r="V459" s="39"/>
      <c r="W459" s="39"/>
      <c r="X459" s="39"/>
      <c r="Y459" s="39"/>
      <c r="Z459" s="39"/>
      <c r="AA459" s="39"/>
      <c r="AB459" s="39"/>
      <c r="AC459" s="39"/>
      <c r="AD459" s="39"/>
      <c r="AE459" s="39"/>
      <c r="AT459" s="18" t="s">
        <v>362</v>
      </c>
      <c r="AU459" s="18" t="s">
        <v>90</v>
      </c>
    </row>
    <row r="460" s="2" customFormat="1" ht="24.15" customHeight="1">
      <c r="A460" s="39"/>
      <c r="B460" s="40"/>
      <c r="C460" s="295" t="s">
        <v>1683</v>
      </c>
      <c r="D460" s="295" t="s">
        <v>539</v>
      </c>
      <c r="E460" s="296" t="s">
        <v>5101</v>
      </c>
      <c r="F460" s="297" t="s">
        <v>5102</v>
      </c>
      <c r="G460" s="298" t="s">
        <v>716</v>
      </c>
      <c r="H460" s="299">
        <v>0.12</v>
      </c>
      <c r="I460" s="300"/>
      <c r="J460" s="301">
        <f>ROUND(I460*H460,2)</f>
        <v>0</v>
      </c>
      <c r="K460" s="297" t="s">
        <v>359</v>
      </c>
      <c r="L460" s="302"/>
      <c r="M460" s="303" t="s">
        <v>1</v>
      </c>
      <c r="N460" s="304" t="s">
        <v>46</v>
      </c>
      <c r="O460" s="92"/>
      <c r="P460" s="229">
        <f>O460*H460</f>
        <v>0</v>
      </c>
      <c r="Q460" s="229">
        <v>0.0092999999999999992</v>
      </c>
      <c r="R460" s="229">
        <f>Q460*H460</f>
        <v>0.0011159999999999998</v>
      </c>
      <c r="S460" s="229">
        <v>0</v>
      </c>
      <c r="T460" s="230">
        <f>S460*H460</f>
        <v>0</v>
      </c>
      <c r="U460" s="39"/>
      <c r="V460" s="39"/>
      <c r="W460" s="39"/>
      <c r="X460" s="39"/>
      <c r="Y460" s="39"/>
      <c r="Z460" s="39"/>
      <c r="AA460" s="39"/>
      <c r="AB460" s="39"/>
      <c r="AC460" s="39"/>
      <c r="AD460" s="39"/>
      <c r="AE460" s="39"/>
      <c r="AR460" s="231" t="s">
        <v>676</v>
      </c>
      <c r="AT460" s="231" t="s">
        <v>539</v>
      </c>
      <c r="AU460" s="231" t="s">
        <v>90</v>
      </c>
      <c r="AY460" s="18" t="s">
        <v>215</v>
      </c>
      <c r="BE460" s="232">
        <f>IF(N460="základní",J460,0)</f>
        <v>0</v>
      </c>
      <c r="BF460" s="232">
        <f>IF(N460="snížená",J460,0)</f>
        <v>0</v>
      </c>
      <c r="BG460" s="232">
        <f>IF(N460="zákl. přenesená",J460,0)</f>
        <v>0</v>
      </c>
      <c r="BH460" s="232">
        <f>IF(N460="sníž. přenesená",J460,0)</f>
        <v>0</v>
      </c>
      <c r="BI460" s="232">
        <f>IF(N460="nulová",J460,0)</f>
        <v>0</v>
      </c>
      <c r="BJ460" s="18" t="s">
        <v>88</v>
      </c>
      <c r="BK460" s="232">
        <f>ROUND(I460*H460,2)</f>
        <v>0</v>
      </c>
      <c r="BL460" s="18" t="s">
        <v>291</v>
      </c>
      <c r="BM460" s="231" t="s">
        <v>5103</v>
      </c>
    </row>
    <row r="461" s="2" customFormat="1">
      <c r="A461" s="39"/>
      <c r="B461" s="40"/>
      <c r="C461" s="41"/>
      <c r="D461" s="233" t="s">
        <v>221</v>
      </c>
      <c r="E461" s="41"/>
      <c r="F461" s="234" t="s">
        <v>5102</v>
      </c>
      <c r="G461" s="41"/>
      <c r="H461" s="41"/>
      <c r="I461" s="235"/>
      <c r="J461" s="41"/>
      <c r="K461" s="41"/>
      <c r="L461" s="45"/>
      <c r="M461" s="236"/>
      <c r="N461" s="237"/>
      <c r="O461" s="92"/>
      <c r="P461" s="92"/>
      <c r="Q461" s="92"/>
      <c r="R461" s="92"/>
      <c r="S461" s="92"/>
      <c r="T461" s="93"/>
      <c r="U461" s="39"/>
      <c r="V461" s="39"/>
      <c r="W461" s="39"/>
      <c r="X461" s="39"/>
      <c r="Y461" s="39"/>
      <c r="Z461" s="39"/>
      <c r="AA461" s="39"/>
      <c r="AB461" s="39"/>
      <c r="AC461" s="39"/>
      <c r="AD461" s="39"/>
      <c r="AE461" s="39"/>
      <c r="AT461" s="18" t="s">
        <v>221</v>
      </c>
      <c r="AU461" s="18" t="s">
        <v>90</v>
      </c>
    </row>
    <row r="462" s="14" customFormat="1">
      <c r="A462" s="14"/>
      <c r="B462" s="262"/>
      <c r="C462" s="263"/>
      <c r="D462" s="233" t="s">
        <v>364</v>
      </c>
      <c r="E462" s="263"/>
      <c r="F462" s="265" t="s">
        <v>5104</v>
      </c>
      <c r="G462" s="263"/>
      <c r="H462" s="266">
        <v>0.12</v>
      </c>
      <c r="I462" s="267"/>
      <c r="J462" s="263"/>
      <c r="K462" s="263"/>
      <c r="L462" s="268"/>
      <c r="M462" s="269"/>
      <c r="N462" s="270"/>
      <c r="O462" s="270"/>
      <c r="P462" s="270"/>
      <c r="Q462" s="270"/>
      <c r="R462" s="270"/>
      <c r="S462" s="270"/>
      <c r="T462" s="271"/>
      <c r="U462" s="14"/>
      <c r="V462" s="14"/>
      <c r="W462" s="14"/>
      <c r="X462" s="14"/>
      <c r="Y462" s="14"/>
      <c r="Z462" s="14"/>
      <c r="AA462" s="14"/>
      <c r="AB462" s="14"/>
      <c r="AC462" s="14"/>
      <c r="AD462" s="14"/>
      <c r="AE462" s="14"/>
      <c r="AT462" s="272" t="s">
        <v>364</v>
      </c>
      <c r="AU462" s="272" t="s">
        <v>90</v>
      </c>
      <c r="AV462" s="14" t="s">
        <v>90</v>
      </c>
      <c r="AW462" s="14" t="s">
        <v>4</v>
      </c>
      <c r="AX462" s="14" t="s">
        <v>88</v>
      </c>
      <c r="AY462" s="272" t="s">
        <v>215</v>
      </c>
    </row>
    <row r="463" s="2" customFormat="1" ht="16.5" customHeight="1">
      <c r="A463" s="39"/>
      <c r="B463" s="40"/>
      <c r="C463" s="220" t="s">
        <v>1689</v>
      </c>
      <c r="D463" s="220" t="s">
        <v>216</v>
      </c>
      <c r="E463" s="221" t="s">
        <v>5105</v>
      </c>
      <c r="F463" s="222" t="s">
        <v>4972</v>
      </c>
      <c r="G463" s="223" t="s">
        <v>716</v>
      </c>
      <c r="H463" s="224">
        <v>1</v>
      </c>
      <c r="I463" s="225"/>
      <c r="J463" s="226">
        <f>ROUND(I463*H463,2)</f>
        <v>0</v>
      </c>
      <c r="K463" s="222" t="s">
        <v>5091</v>
      </c>
      <c r="L463" s="45"/>
      <c r="M463" s="227" t="s">
        <v>1</v>
      </c>
      <c r="N463" s="228" t="s">
        <v>46</v>
      </c>
      <c r="O463" s="92"/>
      <c r="P463" s="229">
        <f>O463*H463</f>
        <v>0</v>
      </c>
      <c r="Q463" s="229">
        <v>0</v>
      </c>
      <c r="R463" s="229">
        <f>Q463*H463</f>
        <v>0</v>
      </c>
      <c r="S463" s="229">
        <v>0</v>
      </c>
      <c r="T463" s="230">
        <f>S463*H463</f>
        <v>0</v>
      </c>
      <c r="U463" s="39"/>
      <c r="V463" s="39"/>
      <c r="W463" s="39"/>
      <c r="X463" s="39"/>
      <c r="Y463" s="39"/>
      <c r="Z463" s="39"/>
      <c r="AA463" s="39"/>
      <c r="AB463" s="39"/>
      <c r="AC463" s="39"/>
      <c r="AD463" s="39"/>
      <c r="AE463" s="39"/>
      <c r="AR463" s="231" t="s">
        <v>291</v>
      </c>
      <c r="AT463" s="231" t="s">
        <v>216</v>
      </c>
      <c r="AU463" s="231" t="s">
        <v>90</v>
      </c>
      <c r="AY463" s="18" t="s">
        <v>215</v>
      </c>
      <c r="BE463" s="232">
        <f>IF(N463="základní",J463,0)</f>
        <v>0</v>
      </c>
      <c r="BF463" s="232">
        <f>IF(N463="snížená",J463,0)</f>
        <v>0</v>
      </c>
      <c r="BG463" s="232">
        <f>IF(N463="zákl. přenesená",J463,0)</f>
        <v>0</v>
      </c>
      <c r="BH463" s="232">
        <f>IF(N463="sníž. přenesená",J463,0)</f>
        <v>0</v>
      </c>
      <c r="BI463" s="232">
        <f>IF(N463="nulová",J463,0)</f>
        <v>0</v>
      </c>
      <c r="BJ463" s="18" t="s">
        <v>88</v>
      </c>
      <c r="BK463" s="232">
        <f>ROUND(I463*H463,2)</f>
        <v>0</v>
      </c>
      <c r="BL463" s="18" t="s">
        <v>291</v>
      </c>
      <c r="BM463" s="231" t="s">
        <v>5106</v>
      </c>
    </row>
    <row r="464" s="2" customFormat="1">
      <c r="A464" s="39"/>
      <c r="B464" s="40"/>
      <c r="C464" s="41"/>
      <c r="D464" s="233" t="s">
        <v>221</v>
      </c>
      <c r="E464" s="41"/>
      <c r="F464" s="234" t="s">
        <v>4919</v>
      </c>
      <c r="G464" s="41"/>
      <c r="H464" s="41"/>
      <c r="I464" s="235"/>
      <c r="J464" s="41"/>
      <c r="K464" s="41"/>
      <c r="L464" s="45"/>
      <c r="M464" s="236"/>
      <c r="N464" s="237"/>
      <c r="O464" s="92"/>
      <c r="P464" s="92"/>
      <c r="Q464" s="92"/>
      <c r="R464" s="92"/>
      <c r="S464" s="92"/>
      <c r="T464" s="93"/>
      <c r="U464" s="39"/>
      <c r="V464" s="39"/>
      <c r="W464" s="39"/>
      <c r="X464" s="39"/>
      <c r="Y464" s="39"/>
      <c r="Z464" s="39"/>
      <c r="AA464" s="39"/>
      <c r="AB464" s="39"/>
      <c r="AC464" s="39"/>
      <c r="AD464" s="39"/>
      <c r="AE464" s="39"/>
      <c r="AT464" s="18" t="s">
        <v>221</v>
      </c>
      <c r="AU464" s="18" t="s">
        <v>90</v>
      </c>
    </row>
    <row r="465" s="2" customFormat="1">
      <c r="A465" s="39"/>
      <c r="B465" s="40"/>
      <c r="C465" s="41"/>
      <c r="D465" s="250" t="s">
        <v>362</v>
      </c>
      <c r="E465" s="41"/>
      <c r="F465" s="251" t="s">
        <v>5107</v>
      </c>
      <c r="G465" s="41"/>
      <c r="H465" s="41"/>
      <c r="I465" s="235"/>
      <c r="J465" s="41"/>
      <c r="K465" s="41"/>
      <c r="L465" s="45"/>
      <c r="M465" s="236"/>
      <c r="N465" s="237"/>
      <c r="O465" s="92"/>
      <c r="P465" s="92"/>
      <c r="Q465" s="92"/>
      <c r="R465" s="92"/>
      <c r="S465" s="92"/>
      <c r="T465" s="93"/>
      <c r="U465" s="39"/>
      <c r="V465" s="39"/>
      <c r="W465" s="39"/>
      <c r="X465" s="39"/>
      <c r="Y465" s="39"/>
      <c r="Z465" s="39"/>
      <c r="AA465" s="39"/>
      <c r="AB465" s="39"/>
      <c r="AC465" s="39"/>
      <c r="AD465" s="39"/>
      <c r="AE465" s="39"/>
      <c r="AT465" s="18" t="s">
        <v>362</v>
      </c>
      <c r="AU465" s="18" t="s">
        <v>90</v>
      </c>
    </row>
    <row r="466" s="2" customFormat="1" ht="24.15" customHeight="1">
      <c r="A466" s="39"/>
      <c r="B466" s="40"/>
      <c r="C466" s="295" t="s">
        <v>1695</v>
      </c>
      <c r="D466" s="295" t="s">
        <v>539</v>
      </c>
      <c r="E466" s="296" t="s">
        <v>5108</v>
      </c>
      <c r="F466" s="297" t="s">
        <v>4922</v>
      </c>
      <c r="G466" s="298" t="s">
        <v>716</v>
      </c>
      <c r="H466" s="299">
        <v>1</v>
      </c>
      <c r="I466" s="300"/>
      <c r="J466" s="301">
        <f>ROUND(I466*H466,2)</f>
        <v>0</v>
      </c>
      <c r="K466" s="297" t="s">
        <v>359</v>
      </c>
      <c r="L466" s="302"/>
      <c r="M466" s="303" t="s">
        <v>1</v>
      </c>
      <c r="N466" s="304" t="s">
        <v>46</v>
      </c>
      <c r="O466" s="92"/>
      <c r="P466" s="229">
        <f>O466*H466</f>
        <v>0</v>
      </c>
      <c r="Q466" s="229">
        <v>0.0033</v>
      </c>
      <c r="R466" s="229">
        <f>Q466*H466</f>
        <v>0.0033</v>
      </c>
      <c r="S466" s="229">
        <v>0</v>
      </c>
      <c r="T466" s="230">
        <f>S466*H466</f>
        <v>0</v>
      </c>
      <c r="U466" s="39"/>
      <c r="V466" s="39"/>
      <c r="W466" s="39"/>
      <c r="X466" s="39"/>
      <c r="Y466" s="39"/>
      <c r="Z466" s="39"/>
      <c r="AA466" s="39"/>
      <c r="AB466" s="39"/>
      <c r="AC466" s="39"/>
      <c r="AD466" s="39"/>
      <c r="AE466" s="39"/>
      <c r="AR466" s="231" t="s">
        <v>676</v>
      </c>
      <c r="AT466" s="231" t="s">
        <v>539</v>
      </c>
      <c r="AU466" s="231" t="s">
        <v>90</v>
      </c>
      <c r="AY466" s="18" t="s">
        <v>215</v>
      </c>
      <c r="BE466" s="232">
        <f>IF(N466="základní",J466,0)</f>
        <v>0</v>
      </c>
      <c r="BF466" s="232">
        <f>IF(N466="snížená",J466,0)</f>
        <v>0</v>
      </c>
      <c r="BG466" s="232">
        <f>IF(N466="zákl. přenesená",J466,0)</f>
        <v>0</v>
      </c>
      <c r="BH466" s="232">
        <f>IF(N466="sníž. přenesená",J466,0)</f>
        <v>0</v>
      </c>
      <c r="BI466" s="232">
        <f>IF(N466="nulová",J466,0)</f>
        <v>0</v>
      </c>
      <c r="BJ466" s="18" t="s">
        <v>88</v>
      </c>
      <c r="BK466" s="232">
        <f>ROUND(I466*H466,2)</f>
        <v>0</v>
      </c>
      <c r="BL466" s="18" t="s">
        <v>291</v>
      </c>
      <c r="BM466" s="231" t="s">
        <v>5109</v>
      </c>
    </row>
    <row r="467" s="2" customFormat="1">
      <c r="A467" s="39"/>
      <c r="B467" s="40"/>
      <c r="C467" s="41"/>
      <c r="D467" s="233" t="s">
        <v>221</v>
      </c>
      <c r="E467" s="41"/>
      <c r="F467" s="234" t="s">
        <v>5110</v>
      </c>
      <c r="G467" s="41"/>
      <c r="H467" s="41"/>
      <c r="I467" s="235"/>
      <c r="J467" s="41"/>
      <c r="K467" s="41"/>
      <c r="L467" s="45"/>
      <c r="M467" s="236"/>
      <c r="N467" s="237"/>
      <c r="O467" s="92"/>
      <c r="P467" s="92"/>
      <c r="Q467" s="92"/>
      <c r="R467" s="92"/>
      <c r="S467" s="92"/>
      <c r="T467" s="93"/>
      <c r="U467" s="39"/>
      <c r="V467" s="39"/>
      <c r="W467" s="39"/>
      <c r="X467" s="39"/>
      <c r="Y467" s="39"/>
      <c r="Z467" s="39"/>
      <c r="AA467" s="39"/>
      <c r="AB467" s="39"/>
      <c r="AC467" s="39"/>
      <c r="AD467" s="39"/>
      <c r="AE467" s="39"/>
      <c r="AT467" s="18" t="s">
        <v>221</v>
      </c>
      <c r="AU467" s="18" t="s">
        <v>90</v>
      </c>
    </row>
    <row r="468" s="2" customFormat="1" ht="21.75" customHeight="1">
      <c r="A468" s="39"/>
      <c r="B468" s="40"/>
      <c r="C468" s="220" t="s">
        <v>1700</v>
      </c>
      <c r="D468" s="220" t="s">
        <v>216</v>
      </c>
      <c r="E468" s="221" t="s">
        <v>4840</v>
      </c>
      <c r="F468" s="222" t="s">
        <v>4841</v>
      </c>
      <c r="G468" s="223" t="s">
        <v>523</v>
      </c>
      <c r="H468" s="224">
        <v>2.827</v>
      </c>
      <c r="I468" s="225"/>
      <c r="J468" s="226">
        <f>ROUND(I468*H468,2)</f>
        <v>0</v>
      </c>
      <c r="K468" s="222" t="s">
        <v>1</v>
      </c>
      <c r="L468" s="45"/>
      <c r="M468" s="227" t="s">
        <v>1</v>
      </c>
      <c r="N468" s="228" t="s">
        <v>46</v>
      </c>
      <c r="O468" s="92"/>
      <c r="P468" s="229">
        <f>O468*H468</f>
        <v>0</v>
      </c>
      <c r="Q468" s="229">
        <v>0.00038000000000000002</v>
      </c>
      <c r="R468" s="229">
        <f>Q468*H468</f>
        <v>0.0010742600000000001</v>
      </c>
      <c r="S468" s="229">
        <v>0</v>
      </c>
      <c r="T468" s="230">
        <f>S468*H468</f>
        <v>0</v>
      </c>
      <c r="U468" s="39"/>
      <c r="V468" s="39"/>
      <c r="W468" s="39"/>
      <c r="X468" s="39"/>
      <c r="Y468" s="39"/>
      <c r="Z468" s="39"/>
      <c r="AA468" s="39"/>
      <c r="AB468" s="39"/>
      <c r="AC468" s="39"/>
      <c r="AD468" s="39"/>
      <c r="AE468" s="39"/>
      <c r="AR468" s="231" t="s">
        <v>291</v>
      </c>
      <c r="AT468" s="231" t="s">
        <v>216</v>
      </c>
      <c r="AU468" s="231" t="s">
        <v>90</v>
      </c>
      <c r="AY468" s="18" t="s">
        <v>215</v>
      </c>
      <c r="BE468" s="232">
        <f>IF(N468="základní",J468,0)</f>
        <v>0</v>
      </c>
      <c r="BF468" s="232">
        <f>IF(N468="snížená",J468,0)</f>
        <v>0</v>
      </c>
      <c r="BG468" s="232">
        <f>IF(N468="zákl. přenesená",J468,0)</f>
        <v>0</v>
      </c>
      <c r="BH468" s="232">
        <f>IF(N468="sníž. přenesená",J468,0)</f>
        <v>0</v>
      </c>
      <c r="BI468" s="232">
        <f>IF(N468="nulová",J468,0)</f>
        <v>0</v>
      </c>
      <c r="BJ468" s="18" t="s">
        <v>88</v>
      </c>
      <c r="BK468" s="232">
        <f>ROUND(I468*H468,2)</f>
        <v>0</v>
      </c>
      <c r="BL468" s="18" t="s">
        <v>291</v>
      </c>
      <c r="BM468" s="231" t="s">
        <v>5111</v>
      </c>
    </row>
    <row r="469" s="2" customFormat="1">
      <c r="A469" s="39"/>
      <c r="B469" s="40"/>
      <c r="C469" s="41"/>
      <c r="D469" s="233" t="s">
        <v>221</v>
      </c>
      <c r="E469" s="41"/>
      <c r="F469" s="234" t="s">
        <v>4843</v>
      </c>
      <c r="G469" s="41"/>
      <c r="H469" s="41"/>
      <c r="I469" s="235"/>
      <c r="J469" s="41"/>
      <c r="K469" s="41"/>
      <c r="L469" s="45"/>
      <c r="M469" s="236"/>
      <c r="N469" s="237"/>
      <c r="O469" s="92"/>
      <c r="P469" s="92"/>
      <c r="Q469" s="92"/>
      <c r="R469" s="92"/>
      <c r="S469" s="92"/>
      <c r="T469" s="93"/>
      <c r="U469" s="39"/>
      <c r="V469" s="39"/>
      <c r="W469" s="39"/>
      <c r="X469" s="39"/>
      <c r="Y469" s="39"/>
      <c r="Z469" s="39"/>
      <c r="AA469" s="39"/>
      <c r="AB469" s="39"/>
      <c r="AC469" s="39"/>
      <c r="AD469" s="39"/>
      <c r="AE469" s="39"/>
      <c r="AT469" s="18" t="s">
        <v>221</v>
      </c>
      <c r="AU469" s="18" t="s">
        <v>90</v>
      </c>
    </row>
    <row r="470" s="2" customFormat="1" ht="24.15" customHeight="1">
      <c r="A470" s="39"/>
      <c r="B470" s="40"/>
      <c r="C470" s="295" t="s">
        <v>1706</v>
      </c>
      <c r="D470" s="295" t="s">
        <v>539</v>
      </c>
      <c r="E470" s="296" t="s">
        <v>4844</v>
      </c>
      <c r="F470" s="297" t="s">
        <v>4845</v>
      </c>
      <c r="G470" s="298" t="s">
        <v>523</v>
      </c>
      <c r="H470" s="299">
        <v>2.827</v>
      </c>
      <c r="I470" s="300"/>
      <c r="J470" s="301">
        <f>ROUND(I470*H470,2)</f>
        <v>0</v>
      </c>
      <c r="K470" s="297" t="s">
        <v>359</v>
      </c>
      <c r="L470" s="302"/>
      <c r="M470" s="303" t="s">
        <v>1</v>
      </c>
      <c r="N470" s="304" t="s">
        <v>46</v>
      </c>
      <c r="O470" s="92"/>
      <c r="P470" s="229">
        <f>O470*H470</f>
        <v>0</v>
      </c>
      <c r="Q470" s="229">
        <v>0.00059999999999999995</v>
      </c>
      <c r="R470" s="229">
        <f>Q470*H470</f>
        <v>0.0016961999999999999</v>
      </c>
      <c r="S470" s="229">
        <v>0</v>
      </c>
      <c r="T470" s="230">
        <f>S470*H470</f>
        <v>0</v>
      </c>
      <c r="U470" s="39"/>
      <c r="V470" s="39"/>
      <c r="W470" s="39"/>
      <c r="X470" s="39"/>
      <c r="Y470" s="39"/>
      <c r="Z470" s="39"/>
      <c r="AA470" s="39"/>
      <c r="AB470" s="39"/>
      <c r="AC470" s="39"/>
      <c r="AD470" s="39"/>
      <c r="AE470" s="39"/>
      <c r="AR470" s="231" t="s">
        <v>676</v>
      </c>
      <c r="AT470" s="231" t="s">
        <v>539</v>
      </c>
      <c r="AU470" s="231" t="s">
        <v>90</v>
      </c>
      <c r="AY470" s="18" t="s">
        <v>215</v>
      </c>
      <c r="BE470" s="232">
        <f>IF(N470="základní",J470,0)</f>
        <v>0</v>
      </c>
      <c r="BF470" s="232">
        <f>IF(N470="snížená",J470,0)</f>
        <v>0</v>
      </c>
      <c r="BG470" s="232">
        <f>IF(N470="zákl. přenesená",J470,0)</f>
        <v>0</v>
      </c>
      <c r="BH470" s="232">
        <f>IF(N470="sníž. přenesená",J470,0)</f>
        <v>0</v>
      </c>
      <c r="BI470" s="232">
        <f>IF(N470="nulová",J470,0)</f>
        <v>0</v>
      </c>
      <c r="BJ470" s="18" t="s">
        <v>88</v>
      </c>
      <c r="BK470" s="232">
        <f>ROUND(I470*H470,2)</f>
        <v>0</v>
      </c>
      <c r="BL470" s="18" t="s">
        <v>291</v>
      </c>
      <c r="BM470" s="231" t="s">
        <v>5112</v>
      </c>
    </row>
    <row r="471" s="2" customFormat="1">
      <c r="A471" s="39"/>
      <c r="B471" s="40"/>
      <c r="C471" s="41"/>
      <c r="D471" s="233" t="s">
        <v>221</v>
      </c>
      <c r="E471" s="41"/>
      <c r="F471" s="234" t="s">
        <v>4845</v>
      </c>
      <c r="G471" s="41"/>
      <c r="H471" s="41"/>
      <c r="I471" s="235"/>
      <c r="J471" s="41"/>
      <c r="K471" s="41"/>
      <c r="L471" s="45"/>
      <c r="M471" s="236"/>
      <c r="N471" s="237"/>
      <c r="O471" s="92"/>
      <c r="P471" s="92"/>
      <c r="Q471" s="92"/>
      <c r="R471" s="92"/>
      <c r="S471" s="92"/>
      <c r="T471" s="93"/>
      <c r="U471" s="39"/>
      <c r="V471" s="39"/>
      <c r="W471" s="39"/>
      <c r="X471" s="39"/>
      <c r="Y471" s="39"/>
      <c r="Z471" s="39"/>
      <c r="AA471" s="39"/>
      <c r="AB471" s="39"/>
      <c r="AC471" s="39"/>
      <c r="AD471" s="39"/>
      <c r="AE471" s="39"/>
      <c r="AT471" s="18" t="s">
        <v>221</v>
      </c>
      <c r="AU471" s="18" t="s">
        <v>90</v>
      </c>
    </row>
    <row r="472" s="14" customFormat="1">
      <c r="A472" s="14"/>
      <c r="B472" s="262"/>
      <c r="C472" s="263"/>
      <c r="D472" s="233" t="s">
        <v>364</v>
      </c>
      <c r="E472" s="264" t="s">
        <v>1</v>
      </c>
      <c r="F472" s="265" t="s">
        <v>5113</v>
      </c>
      <c r="G472" s="263"/>
      <c r="H472" s="266">
        <v>2.827</v>
      </c>
      <c r="I472" s="267"/>
      <c r="J472" s="263"/>
      <c r="K472" s="263"/>
      <c r="L472" s="268"/>
      <c r="M472" s="269"/>
      <c r="N472" s="270"/>
      <c r="O472" s="270"/>
      <c r="P472" s="270"/>
      <c r="Q472" s="270"/>
      <c r="R472" s="270"/>
      <c r="S472" s="270"/>
      <c r="T472" s="271"/>
      <c r="U472" s="14"/>
      <c r="V472" s="14"/>
      <c r="W472" s="14"/>
      <c r="X472" s="14"/>
      <c r="Y472" s="14"/>
      <c r="Z472" s="14"/>
      <c r="AA472" s="14"/>
      <c r="AB472" s="14"/>
      <c r="AC472" s="14"/>
      <c r="AD472" s="14"/>
      <c r="AE472" s="14"/>
      <c r="AT472" s="272" t="s">
        <v>364</v>
      </c>
      <c r="AU472" s="272" t="s">
        <v>90</v>
      </c>
      <c r="AV472" s="14" t="s">
        <v>90</v>
      </c>
      <c r="AW472" s="14" t="s">
        <v>36</v>
      </c>
      <c r="AX472" s="14" t="s">
        <v>88</v>
      </c>
      <c r="AY472" s="272" t="s">
        <v>215</v>
      </c>
    </row>
    <row r="473" s="2" customFormat="1" ht="24.15" customHeight="1">
      <c r="A473" s="39"/>
      <c r="B473" s="40"/>
      <c r="C473" s="220" t="s">
        <v>1715</v>
      </c>
      <c r="D473" s="220" t="s">
        <v>216</v>
      </c>
      <c r="E473" s="221" t="s">
        <v>4948</v>
      </c>
      <c r="F473" s="222" t="s">
        <v>4949</v>
      </c>
      <c r="G473" s="223" t="s">
        <v>583</v>
      </c>
      <c r="H473" s="224">
        <v>0.050000000000000003</v>
      </c>
      <c r="I473" s="225"/>
      <c r="J473" s="226">
        <f>ROUND(I473*H473,2)</f>
        <v>0</v>
      </c>
      <c r="K473" s="222" t="s">
        <v>359</v>
      </c>
      <c r="L473" s="45"/>
      <c r="M473" s="227" t="s">
        <v>1</v>
      </c>
      <c r="N473" s="228" t="s">
        <v>46</v>
      </c>
      <c r="O473" s="92"/>
      <c r="P473" s="229">
        <f>O473*H473</f>
        <v>0</v>
      </c>
      <c r="Q473" s="229">
        <v>0</v>
      </c>
      <c r="R473" s="229">
        <f>Q473*H473</f>
        <v>0</v>
      </c>
      <c r="S473" s="229">
        <v>0</v>
      </c>
      <c r="T473" s="230">
        <f>S473*H473</f>
        <v>0</v>
      </c>
      <c r="U473" s="39"/>
      <c r="V473" s="39"/>
      <c r="W473" s="39"/>
      <c r="X473" s="39"/>
      <c r="Y473" s="39"/>
      <c r="Z473" s="39"/>
      <c r="AA473" s="39"/>
      <c r="AB473" s="39"/>
      <c r="AC473" s="39"/>
      <c r="AD473" s="39"/>
      <c r="AE473" s="39"/>
      <c r="AR473" s="231" t="s">
        <v>291</v>
      </c>
      <c r="AT473" s="231" t="s">
        <v>216</v>
      </c>
      <c r="AU473" s="231" t="s">
        <v>90</v>
      </c>
      <c r="AY473" s="18" t="s">
        <v>215</v>
      </c>
      <c r="BE473" s="232">
        <f>IF(N473="základní",J473,0)</f>
        <v>0</v>
      </c>
      <c r="BF473" s="232">
        <f>IF(N473="snížená",J473,0)</f>
        <v>0</v>
      </c>
      <c r="BG473" s="232">
        <f>IF(N473="zákl. přenesená",J473,0)</f>
        <v>0</v>
      </c>
      <c r="BH473" s="232">
        <f>IF(N473="sníž. přenesená",J473,0)</f>
        <v>0</v>
      </c>
      <c r="BI473" s="232">
        <f>IF(N473="nulová",J473,0)</f>
        <v>0</v>
      </c>
      <c r="BJ473" s="18" t="s">
        <v>88</v>
      </c>
      <c r="BK473" s="232">
        <f>ROUND(I473*H473,2)</f>
        <v>0</v>
      </c>
      <c r="BL473" s="18" t="s">
        <v>291</v>
      </c>
      <c r="BM473" s="231" t="s">
        <v>5114</v>
      </c>
    </row>
    <row r="474" s="2" customFormat="1">
      <c r="A474" s="39"/>
      <c r="B474" s="40"/>
      <c r="C474" s="41"/>
      <c r="D474" s="233" t="s">
        <v>221</v>
      </c>
      <c r="E474" s="41"/>
      <c r="F474" s="234" t="s">
        <v>4949</v>
      </c>
      <c r="G474" s="41"/>
      <c r="H474" s="41"/>
      <c r="I474" s="235"/>
      <c r="J474" s="41"/>
      <c r="K474" s="41"/>
      <c r="L474" s="45"/>
      <c r="M474" s="236"/>
      <c r="N474" s="237"/>
      <c r="O474" s="92"/>
      <c r="P474" s="92"/>
      <c r="Q474" s="92"/>
      <c r="R474" s="92"/>
      <c r="S474" s="92"/>
      <c r="T474" s="93"/>
      <c r="U474" s="39"/>
      <c r="V474" s="39"/>
      <c r="W474" s="39"/>
      <c r="X474" s="39"/>
      <c r="Y474" s="39"/>
      <c r="Z474" s="39"/>
      <c r="AA474" s="39"/>
      <c r="AB474" s="39"/>
      <c r="AC474" s="39"/>
      <c r="AD474" s="39"/>
      <c r="AE474" s="39"/>
      <c r="AT474" s="18" t="s">
        <v>221</v>
      </c>
      <c r="AU474" s="18" t="s">
        <v>90</v>
      </c>
    </row>
    <row r="475" s="2" customFormat="1">
      <c r="A475" s="39"/>
      <c r="B475" s="40"/>
      <c r="C475" s="41"/>
      <c r="D475" s="250" t="s">
        <v>362</v>
      </c>
      <c r="E475" s="41"/>
      <c r="F475" s="251" t="s">
        <v>4951</v>
      </c>
      <c r="G475" s="41"/>
      <c r="H475" s="41"/>
      <c r="I475" s="235"/>
      <c r="J475" s="41"/>
      <c r="K475" s="41"/>
      <c r="L475" s="45"/>
      <c r="M475" s="236"/>
      <c r="N475" s="237"/>
      <c r="O475" s="92"/>
      <c r="P475" s="92"/>
      <c r="Q475" s="92"/>
      <c r="R475" s="92"/>
      <c r="S475" s="92"/>
      <c r="T475" s="93"/>
      <c r="U475" s="39"/>
      <c r="V475" s="39"/>
      <c r="W475" s="39"/>
      <c r="X475" s="39"/>
      <c r="Y475" s="39"/>
      <c r="Z475" s="39"/>
      <c r="AA475" s="39"/>
      <c r="AB475" s="39"/>
      <c r="AC475" s="39"/>
      <c r="AD475" s="39"/>
      <c r="AE475" s="39"/>
      <c r="AT475" s="18" t="s">
        <v>362</v>
      </c>
      <c r="AU475" s="18" t="s">
        <v>90</v>
      </c>
    </row>
    <row r="476" s="11" customFormat="1" ht="22.8" customHeight="1">
      <c r="A476" s="11"/>
      <c r="B476" s="206"/>
      <c r="C476" s="207"/>
      <c r="D476" s="208" t="s">
        <v>80</v>
      </c>
      <c r="E476" s="248" t="s">
        <v>5115</v>
      </c>
      <c r="F476" s="248" t="s">
        <v>5116</v>
      </c>
      <c r="G476" s="207"/>
      <c r="H476" s="207"/>
      <c r="I476" s="210"/>
      <c r="J476" s="249">
        <f>BK476</f>
        <v>0</v>
      </c>
      <c r="K476" s="207"/>
      <c r="L476" s="212"/>
      <c r="M476" s="213"/>
      <c r="N476" s="214"/>
      <c r="O476" s="214"/>
      <c r="P476" s="215">
        <f>SUM(P477:P520)</f>
        <v>0</v>
      </c>
      <c r="Q476" s="214"/>
      <c r="R476" s="215">
        <f>SUM(R477:R520)</f>
        <v>0.028130500000000003</v>
      </c>
      <c r="S476" s="214"/>
      <c r="T476" s="216">
        <f>SUM(T477:T520)</f>
        <v>0</v>
      </c>
      <c r="U476" s="11"/>
      <c r="V476" s="11"/>
      <c r="W476" s="11"/>
      <c r="X476" s="11"/>
      <c r="Y476" s="11"/>
      <c r="Z476" s="11"/>
      <c r="AA476" s="11"/>
      <c r="AB476" s="11"/>
      <c r="AC476" s="11"/>
      <c r="AD476" s="11"/>
      <c r="AE476" s="11"/>
      <c r="AR476" s="217" t="s">
        <v>90</v>
      </c>
      <c r="AT476" s="218" t="s">
        <v>80</v>
      </c>
      <c r="AU476" s="218" t="s">
        <v>88</v>
      </c>
      <c r="AY476" s="217" t="s">
        <v>215</v>
      </c>
      <c r="BK476" s="219">
        <f>SUM(BK477:BK520)</f>
        <v>0</v>
      </c>
    </row>
    <row r="477" s="2" customFormat="1" ht="21.75" customHeight="1">
      <c r="A477" s="39"/>
      <c r="B477" s="40"/>
      <c r="C477" s="220" t="s">
        <v>1721</v>
      </c>
      <c r="D477" s="220" t="s">
        <v>216</v>
      </c>
      <c r="E477" s="221" t="s">
        <v>5117</v>
      </c>
      <c r="F477" s="222" t="s">
        <v>5118</v>
      </c>
      <c r="G477" s="223" t="s">
        <v>716</v>
      </c>
      <c r="H477" s="224">
        <v>1</v>
      </c>
      <c r="I477" s="225"/>
      <c r="J477" s="226">
        <f>ROUND(I477*H477,2)</f>
        <v>0</v>
      </c>
      <c r="K477" s="222" t="s">
        <v>5091</v>
      </c>
      <c r="L477" s="45"/>
      <c r="M477" s="227" t="s">
        <v>1</v>
      </c>
      <c r="N477" s="228" t="s">
        <v>46</v>
      </c>
      <c r="O477" s="92"/>
      <c r="P477" s="229">
        <f>O477*H477</f>
        <v>0</v>
      </c>
      <c r="Q477" s="229">
        <v>0</v>
      </c>
      <c r="R477" s="229">
        <f>Q477*H477</f>
        <v>0</v>
      </c>
      <c r="S477" s="229">
        <v>0</v>
      </c>
      <c r="T477" s="230">
        <f>S477*H477</f>
        <v>0</v>
      </c>
      <c r="U477" s="39"/>
      <c r="V477" s="39"/>
      <c r="W477" s="39"/>
      <c r="X477" s="39"/>
      <c r="Y477" s="39"/>
      <c r="Z477" s="39"/>
      <c r="AA477" s="39"/>
      <c r="AB477" s="39"/>
      <c r="AC477" s="39"/>
      <c r="AD477" s="39"/>
      <c r="AE477" s="39"/>
      <c r="AR477" s="231" t="s">
        <v>291</v>
      </c>
      <c r="AT477" s="231" t="s">
        <v>216</v>
      </c>
      <c r="AU477" s="231" t="s">
        <v>90</v>
      </c>
      <c r="AY477" s="18" t="s">
        <v>215</v>
      </c>
      <c r="BE477" s="232">
        <f>IF(N477="základní",J477,0)</f>
        <v>0</v>
      </c>
      <c r="BF477" s="232">
        <f>IF(N477="snížená",J477,0)</f>
        <v>0</v>
      </c>
      <c r="BG477" s="232">
        <f>IF(N477="zákl. přenesená",J477,0)</f>
        <v>0</v>
      </c>
      <c r="BH477" s="232">
        <f>IF(N477="sníž. přenesená",J477,0)</f>
        <v>0</v>
      </c>
      <c r="BI477" s="232">
        <f>IF(N477="nulová",J477,0)</f>
        <v>0</v>
      </c>
      <c r="BJ477" s="18" t="s">
        <v>88</v>
      </c>
      <c r="BK477" s="232">
        <f>ROUND(I477*H477,2)</f>
        <v>0</v>
      </c>
      <c r="BL477" s="18" t="s">
        <v>291</v>
      </c>
      <c r="BM477" s="231" t="s">
        <v>5119</v>
      </c>
    </row>
    <row r="478" s="2" customFormat="1">
      <c r="A478" s="39"/>
      <c r="B478" s="40"/>
      <c r="C478" s="41"/>
      <c r="D478" s="233" t="s">
        <v>221</v>
      </c>
      <c r="E478" s="41"/>
      <c r="F478" s="234" t="s">
        <v>4956</v>
      </c>
      <c r="G478" s="41"/>
      <c r="H478" s="41"/>
      <c r="I478" s="235"/>
      <c r="J478" s="41"/>
      <c r="K478" s="41"/>
      <c r="L478" s="45"/>
      <c r="M478" s="236"/>
      <c r="N478" s="237"/>
      <c r="O478" s="92"/>
      <c r="P478" s="92"/>
      <c r="Q478" s="92"/>
      <c r="R478" s="92"/>
      <c r="S478" s="92"/>
      <c r="T478" s="93"/>
      <c r="U478" s="39"/>
      <c r="V478" s="39"/>
      <c r="W478" s="39"/>
      <c r="X478" s="39"/>
      <c r="Y478" s="39"/>
      <c r="Z478" s="39"/>
      <c r="AA478" s="39"/>
      <c r="AB478" s="39"/>
      <c r="AC478" s="39"/>
      <c r="AD478" s="39"/>
      <c r="AE478" s="39"/>
      <c r="AT478" s="18" t="s">
        <v>221</v>
      </c>
      <c r="AU478" s="18" t="s">
        <v>90</v>
      </c>
    </row>
    <row r="479" s="2" customFormat="1">
      <c r="A479" s="39"/>
      <c r="B479" s="40"/>
      <c r="C479" s="41"/>
      <c r="D479" s="250" t="s">
        <v>362</v>
      </c>
      <c r="E479" s="41"/>
      <c r="F479" s="251" t="s">
        <v>5120</v>
      </c>
      <c r="G479" s="41"/>
      <c r="H479" s="41"/>
      <c r="I479" s="235"/>
      <c r="J479" s="41"/>
      <c r="K479" s="41"/>
      <c r="L479" s="45"/>
      <c r="M479" s="236"/>
      <c r="N479" s="237"/>
      <c r="O479" s="92"/>
      <c r="P479" s="92"/>
      <c r="Q479" s="92"/>
      <c r="R479" s="92"/>
      <c r="S479" s="92"/>
      <c r="T479" s="93"/>
      <c r="U479" s="39"/>
      <c r="V479" s="39"/>
      <c r="W479" s="39"/>
      <c r="X479" s="39"/>
      <c r="Y479" s="39"/>
      <c r="Z479" s="39"/>
      <c r="AA479" s="39"/>
      <c r="AB479" s="39"/>
      <c r="AC479" s="39"/>
      <c r="AD479" s="39"/>
      <c r="AE479" s="39"/>
      <c r="AT479" s="18" t="s">
        <v>362</v>
      </c>
      <c r="AU479" s="18" t="s">
        <v>90</v>
      </c>
    </row>
    <row r="480" s="2" customFormat="1" ht="24.15" customHeight="1">
      <c r="A480" s="39"/>
      <c r="B480" s="40"/>
      <c r="C480" s="295" t="s">
        <v>1729</v>
      </c>
      <c r="D480" s="295" t="s">
        <v>539</v>
      </c>
      <c r="E480" s="296" t="s">
        <v>5121</v>
      </c>
      <c r="F480" s="297" t="s">
        <v>5122</v>
      </c>
      <c r="G480" s="298" t="s">
        <v>716</v>
      </c>
      <c r="H480" s="299">
        <v>1</v>
      </c>
      <c r="I480" s="300"/>
      <c r="J480" s="301">
        <f>ROUND(I480*H480,2)</f>
        <v>0</v>
      </c>
      <c r="K480" s="297" t="s">
        <v>1</v>
      </c>
      <c r="L480" s="302"/>
      <c r="M480" s="303" t="s">
        <v>1</v>
      </c>
      <c r="N480" s="304" t="s">
        <v>46</v>
      </c>
      <c r="O480" s="92"/>
      <c r="P480" s="229">
        <f>O480*H480</f>
        <v>0</v>
      </c>
      <c r="Q480" s="229">
        <v>0.0048999999999999998</v>
      </c>
      <c r="R480" s="229">
        <f>Q480*H480</f>
        <v>0.0048999999999999998</v>
      </c>
      <c r="S480" s="229">
        <v>0</v>
      </c>
      <c r="T480" s="230">
        <f>S480*H480</f>
        <v>0</v>
      </c>
      <c r="U480" s="39"/>
      <c r="V480" s="39"/>
      <c r="W480" s="39"/>
      <c r="X480" s="39"/>
      <c r="Y480" s="39"/>
      <c r="Z480" s="39"/>
      <c r="AA480" s="39"/>
      <c r="AB480" s="39"/>
      <c r="AC480" s="39"/>
      <c r="AD480" s="39"/>
      <c r="AE480" s="39"/>
      <c r="AR480" s="231" t="s">
        <v>676</v>
      </c>
      <c r="AT480" s="231" t="s">
        <v>539</v>
      </c>
      <c r="AU480" s="231" t="s">
        <v>90</v>
      </c>
      <c r="AY480" s="18" t="s">
        <v>215</v>
      </c>
      <c r="BE480" s="232">
        <f>IF(N480="základní",J480,0)</f>
        <v>0</v>
      </c>
      <c r="BF480" s="232">
        <f>IF(N480="snížená",J480,0)</f>
        <v>0</v>
      </c>
      <c r="BG480" s="232">
        <f>IF(N480="zákl. přenesená",J480,0)</f>
        <v>0</v>
      </c>
      <c r="BH480" s="232">
        <f>IF(N480="sníž. přenesená",J480,0)</f>
        <v>0</v>
      </c>
      <c r="BI480" s="232">
        <f>IF(N480="nulová",J480,0)</f>
        <v>0</v>
      </c>
      <c r="BJ480" s="18" t="s">
        <v>88</v>
      </c>
      <c r="BK480" s="232">
        <f>ROUND(I480*H480,2)</f>
        <v>0</v>
      </c>
      <c r="BL480" s="18" t="s">
        <v>291</v>
      </c>
      <c r="BM480" s="231" t="s">
        <v>5123</v>
      </c>
    </row>
    <row r="481" s="2" customFormat="1">
      <c r="A481" s="39"/>
      <c r="B481" s="40"/>
      <c r="C481" s="41"/>
      <c r="D481" s="233" t="s">
        <v>221</v>
      </c>
      <c r="E481" s="41"/>
      <c r="F481" s="234" t="s">
        <v>5124</v>
      </c>
      <c r="G481" s="41"/>
      <c r="H481" s="41"/>
      <c r="I481" s="235"/>
      <c r="J481" s="41"/>
      <c r="K481" s="41"/>
      <c r="L481" s="45"/>
      <c r="M481" s="236"/>
      <c r="N481" s="237"/>
      <c r="O481" s="92"/>
      <c r="P481" s="92"/>
      <c r="Q481" s="92"/>
      <c r="R481" s="92"/>
      <c r="S481" s="92"/>
      <c r="T481" s="93"/>
      <c r="U481" s="39"/>
      <c r="V481" s="39"/>
      <c r="W481" s="39"/>
      <c r="X481" s="39"/>
      <c r="Y481" s="39"/>
      <c r="Z481" s="39"/>
      <c r="AA481" s="39"/>
      <c r="AB481" s="39"/>
      <c r="AC481" s="39"/>
      <c r="AD481" s="39"/>
      <c r="AE481" s="39"/>
      <c r="AT481" s="18" t="s">
        <v>221</v>
      </c>
      <c r="AU481" s="18" t="s">
        <v>90</v>
      </c>
    </row>
    <row r="482" s="2" customFormat="1" ht="24.15" customHeight="1">
      <c r="A482" s="39"/>
      <c r="B482" s="40"/>
      <c r="C482" s="220" t="s">
        <v>1735</v>
      </c>
      <c r="D482" s="220" t="s">
        <v>216</v>
      </c>
      <c r="E482" s="221" t="s">
        <v>5125</v>
      </c>
      <c r="F482" s="222" t="s">
        <v>5126</v>
      </c>
      <c r="G482" s="223" t="s">
        <v>716</v>
      </c>
      <c r="H482" s="224">
        <v>1</v>
      </c>
      <c r="I482" s="225"/>
      <c r="J482" s="226">
        <f>ROUND(I482*H482,2)</f>
        <v>0</v>
      </c>
      <c r="K482" s="222" t="s">
        <v>3566</v>
      </c>
      <c r="L482" s="45"/>
      <c r="M482" s="227" t="s">
        <v>1</v>
      </c>
      <c r="N482" s="228" t="s">
        <v>46</v>
      </c>
      <c r="O482" s="92"/>
      <c r="P482" s="229">
        <f>O482*H482</f>
        <v>0</v>
      </c>
      <c r="Q482" s="229">
        <v>0</v>
      </c>
      <c r="R482" s="229">
        <f>Q482*H482</f>
        <v>0</v>
      </c>
      <c r="S482" s="229">
        <v>0</v>
      </c>
      <c r="T482" s="230">
        <f>S482*H482</f>
        <v>0</v>
      </c>
      <c r="U482" s="39"/>
      <c r="V482" s="39"/>
      <c r="W482" s="39"/>
      <c r="X482" s="39"/>
      <c r="Y482" s="39"/>
      <c r="Z482" s="39"/>
      <c r="AA482" s="39"/>
      <c r="AB482" s="39"/>
      <c r="AC482" s="39"/>
      <c r="AD482" s="39"/>
      <c r="AE482" s="39"/>
      <c r="AR482" s="231" t="s">
        <v>291</v>
      </c>
      <c r="AT482" s="231" t="s">
        <v>216</v>
      </c>
      <c r="AU482" s="231" t="s">
        <v>90</v>
      </c>
      <c r="AY482" s="18" t="s">
        <v>215</v>
      </c>
      <c r="BE482" s="232">
        <f>IF(N482="základní",J482,0)</f>
        <v>0</v>
      </c>
      <c r="BF482" s="232">
        <f>IF(N482="snížená",J482,0)</f>
        <v>0</v>
      </c>
      <c r="BG482" s="232">
        <f>IF(N482="zákl. přenesená",J482,0)</f>
        <v>0</v>
      </c>
      <c r="BH482" s="232">
        <f>IF(N482="sníž. přenesená",J482,0)</f>
        <v>0</v>
      </c>
      <c r="BI482" s="232">
        <f>IF(N482="nulová",J482,0)</f>
        <v>0</v>
      </c>
      <c r="BJ482" s="18" t="s">
        <v>88</v>
      </c>
      <c r="BK482" s="232">
        <f>ROUND(I482*H482,2)</f>
        <v>0</v>
      </c>
      <c r="BL482" s="18" t="s">
        <v>291</v>
      </c>
      <c r="BM482" s="231" t="s">
        <v>5127</v>
      </c>
    </row>
    <row r="483" s="2" customFormat="1">
      <c r="A483" s="39"/>
      <c r="B483" s="40"/>
      <c r="C483" s="41"/>
      <c r="D483" s="233" t="s">
        <v>221</v>
      </c>
      <c r="E483" s="41"/>
      <c r="F483" s="234" t="s">
        <v>4711</v>
      </c>
      <c r="G483" s="41"/>
      <c r="H483" s="41"/>
      <c r="I483" s="235"/>
      <c r="J483" s="41"/>
      <c r="K483" s="41"/>
      <c r="L483" s="45"/>
      <c r="M483" s="236"/>
      <c r="N483" s="237"/>
      <c r="O483" s="92"/>
      <c r="P483" s="92"/>
      <c r="Q483" s="92"/>
      <c r="R483" s="92"/>
      <c r="S483" s="92"/>
      <c r="T483" s="93"/>
      <c r="U483" s="39"/>
      <c r="V483" s="39"/>
      <c r="W483" s="39"/>
      <c r="X483" s="39"/>
      <c r="Y483" s="39"/>
      <c r="Z483" s="39"/>
      <c r="AA483" s="39"/>
      <c r="AB483" s="39"/>
      <c r="AC483" s="39"/>
      <c r="AD483" s="39"/>
      <c r="AE483" s="39"/>
      <c r="AT483" s="18" t="s">
        <v>221</v>
      </c>
      <c r="AU483" s="18" t="s">
        <v>90</v>
      </c>
    </row>
    <row r="484" s="2" customFormat="1">
      <c r="A484" s="39"/>
      <c r="B484" s="40"/>
      <c r="C484" s="41"/>
      <c r="D484" s="250" t="s">
        <v>362</v>
      </c>
      <c r="E484" s="41"/>
      <c r="F484" s="251" t="s">
        <v>5128</v>
      </c>
      <c r="G484" s="41"/>
      <c r="H484" s="41"/>
      <c r="I484" s="235"/>
      <c r="J484" s="41"/>
      <c r="K484" s="41"/>
      <c r="L484" s="45"/>
      <c r="M484" s="236"/>
      <c r="N484" s="237"/>
      <c r="O484" s="92"/>
      <c r="P484" s="92"/>
      <c r="Q484" s="92"/>
      <c r="R484" s="92"/>
      <c r="S484" s="92"/>
      <c r="T484" s="93"/>
      <c r="U484" s="39"/>
      <c r="V484" s="39"/>
      <c r="W484" s="39"/>
      <c r="X484" s="39"/>
      <c r="Y484" s="39"/>
      <c r="Z484" s="39"/>
      <c r="AA484" s="39"/>
      <c r="AB484" s="39"/>
      <c r="AC484" s="39"/>
      <c r="AD484" s="39"/>
      <c r="AE484" s="39"/>
      <c r="AT484" s="18" t="s">
        <v>362</v>
      </c>
      <c r="AU484" s="18" t="s">
        <v>90</v>
      </c>
    </row>
    <row r="485" s="2" customFormat="1" ht="16.5" customHeight="1">
      <c r="A485" s="39"/>
      <c r="B485" s="40"/>
      <c r="C485" s="295" t="s">
        <v>1738</v>
      </c>
      <c r="D485" s="295" t="s">
        <v>539</v>
      </c>
      <c r="E485" s="296" t="s">
        <v>5129</v>
      </c>
      <c r="F485" s="297" t="s">
        <v>5130</v>
      </c>
      <c r="G485" s="298" t="s">
        <v>716</v>
      </c>
      <c r="H485" s="299">
        <v>1</v>
      </c>
      <c r="I485" s="300"/>
      <c r="J485" s="301">
        <f>ROUND(I485*H485,2)</f>
        <v>0</v>
      </c>
      <c r="K485" s="297" t="s">
        <v>1</v>
      </c>
      <c r="L485" s="302"/>
      <c r="M485" s="303" t="s">
        <v>1</v>
      </c>
      <c r="N485" s="304" t="s">
        <v>46</v>
      </c>
      <c r="O485" s="92"/>
      <c r="P485" s="229">
        <f>O485*H485</f>
        <v>0</v>
      </c>
      <c r="Q485" s="229">
        <v>0</v>
      </c>
      <c r="R485" s="229">
        <f>Q485*H485</f>
        <v>0</v>
      </c>
      <c r="S485" s="229">
        <v>0</v>
      </c>
      <c r="T485" s="230">
        <f>S485*H485</f>
        <v>0</v>
      </c>
      <c r="U485" s="39"/>
      <c r="V485" s="39"/>
      <c r="W485" s="39"/>
      <c r="X485" s="39"/>
      <c r="Y485" s="39"/>
      <c r="Z485" s="39"/>
      <c r="AA485" s="39"/>
      <c r="AB485" s="39"/>
      <c r="AC485" s="39"/>
      <c r="AD485" s="39"/>
      <c r="AE485" s="39"/>
      <c r="AR485" s="231" t="s">
        <v>676</v>
      </c>
      <c r="AT485" s="231" t="s">
        <v>539</v>
      </c>
      <c r="AU485" s="231" t="s">
        <v>90</v>
      </c>
      <c r="AY485" s="18" t="s">
        <v>215</v>
      </c>
      <c r="BE485" s="232">
        <f>IF(N485="základní",J485,0)</f>
        <v>0</v>
      </c>
      <c r="BF485" s="232">
        <f>IF(N485="snížená",J485,0)</f>
        <v>0</v>
      </c>
      <c r="BG485" s="232">
        <f>IF(N485="zákl. přenesená",J485,0)</f>
        <v>0</v>
      </c>
      <c r="BH485" s="232">
        <f>IF(N485="sníž. přenesená",J485,0)</f>
        <v>0</v>
      </c>
      <c r="BI485" s="232">
        <f>IF(N485="nulová",J485,0)</f>
        <v>0</v>
      </c>
      <c r="BJ485" s="18" t="s">
        <v>88</v>
      </c>
      <c r="BK485" s="232">
        <f>ROUND(I485*H485,2)</f>
        <v>0</v>
      </c>
      <c r="BL485" s="18" t="s">
        <v>291</v>
      </c>
      <c r="BM485" s="231" t="s">
        <v>5131</v>
      </c>
    </row>
    <row r="486" s="2" customFormat="1">
      <c r="A486" s="39"/>
      <c r="B486" s="40"/>
      <c r="C486" s="41"/>
      <c r="D486" s="233" t="s">
        <v>221</v>
      </c>
      <c r="E486" s="41"/>
      <c r="F486" s="234" t="s">
        <v>5132</v>
      </c>
      <c r="G486" s="41"/>
      <c r="H486" s="41"/>
      <c r="I486" s="235"/>
      <c r="J486" s="41"/>
      <c r="K486" s="41"/>
      <c r="L486" s="45"/>
      <c r="M486" s="236"/>
      <c r="N486" s="237"/>
      <c r="O486" s="92"/>
      <c r="P486" s="92"/>
      <c r="Q486" s="92"/>
      <c r="R486" s="92"/>
      <c r="S486" s="92"/>
      <c r="T486" s="93"/>
      <c r="U486" s="39"/>
      <c r="V486" s="39"/>
      <c r="W486" s="39"/>
      <c r="X486" s="39"/>
      <c r="Y486" s="39"/>
      <c r="Z486" s="39"/>
      <c r="AA486" s="39"/>
      <c r="AB486" s="39"/>
      <c r="AC486" s="39"/>
      <c r="AD486" s="39"/>
      <c r="AE486" s="39"/>
      <c r="AT486" s="18" t="s">
        <v>221</v>
      </c>
      <c r="AU486" s="18" t="s">
        <v>90</v>
      </c>
    </row>
    <row r="487" s="2" customFormat="1" ht="24.15" customHeight="1">
      <c r="A487" s="39"/>
      <c r="B487" s="40"/>
      <c r="C487" s="220" t="s">
        <v>1740</v>
      </c>
      <c r="D487" s="220" t="s">
        <v>216</v>
      </c>
      <c r="E487" s="221" t="s">
        <v>5133</v>
      </c>
      <c r="F487" s="222" t="s">
        <v>4917</v>
      </c>
      <c r="G487" s="223" t="s">
        <v>716</v>
      </c>
      <c r="H487" s="224">
        <v>1</v>
      </c>
      <c r="I487" s="225"/>
      <c r="J487" s="226">
        <f>ROUND(I487*H487,2)</f>
        <v>0</v>
      </c>
      <c r="K487" s="222" t="s">
        <v>359</v>
      </c>
      <c r="L487" s="45"/>
      <c r="M487" s="227" t="s">
        <v>1</v>
      </c>
      <c r="N487" s="228" t="s">
        <v>46</v>
      </c>
      <c r="O487" s="92"/>
      <c r="P487" s="229">
        <f>O487*H487</f>
        <v>0</v>
      </c>
      <c r="Q487" s="229">
        <v>0</v>
      </c>
      <c r="R487" s="229">
        <f>Q487*H487</f>
        <v>0</v>
      </c>
      <c r="S487" s="229">
        <v>0</v>
      </c>
      <c r="T487" s="230">
        <f>S487*H487</f>
        <v>0</v>
      </c>
      <c r="U487" s="39"/>
      <c r="V487" s="39"/>
      <c r="W487" s="39"/>
      <c r="X487" s="39"/>
      <c r="Y487" s="39"/>
      <c r="Z487" s="39"/>
      <c r="AA487" s="39"/>
      <c r="AB487" s="39"/>
      <c r="AC487" s="39"/>
      <c r="AD487" s="39"/>
      <c r="AE487" s="39"/>
      <c r="AR487" s="231" t="s">
        <v>291</v>
      </c>
      <c r="AT487" s="231" t="s">
        <v>216</v>
      </c>
      <c r="AU487" s="231" t="s">
        <v>90</v>
      </c>
      <c r="AY487" s="18" t="s">
        <v>215</v>
      </c>
      <c r="BE487" s="232">
        <f>IF(N487="základní",J487,0)</f>
        <v>0</v>
      </c>
      <c r="BF487" s="232">
        <f>IF(N487="snížená",J487,0)</f>
        <v>0</v>
      </c>
      <c r="BG487" s="232">
        <f>IF(N487="zákl. přenesená",J487,0)</f>
        <v>0</v>
      </c>
      <c r="BH487" s="232">
        <f>IF(N487="sníž. přenesená",J487,0)</f>
        <v>0</v>
      </c>
      <c r="BI487" s="232">
        <f>IF(N487="nulová",J487,0)</f>
        <v>0</v>
      </c>
      <c r="BJ487" s="18" t="s">
        <v>88</v>
      </c>
      <c r="BK487" s="232">
        <f>ROUND(I487*H487,2)</f>
        <v>0</v>
      </c>
      <c r="BL487" s="18" t="s">
        <v>291</v>
      </c>
      <c r="BM487" s="231" t="s">
        <v>5134</v>
      </c>
    </row>
    <row r="488" s="2" customFormat="1">
      <c r="A488" s="39"/>
      <c r="B488" s="40"/>
      <c r="C488" s="41"/>
      <c r="D488" s="233" t="s">
        <v>221</v>
      </c>
      <c r="E488" s="41"/>
      <c r="F488" s="234" t="s">
        <v>4919</v>
      </c>
      <c r="G488" s="41"/>
      <c r="H488" s="41"/>
      <c r="I488" s="235"/>
      <c r="J488" s="41"/>
      <c r="K488" s="41"/>
      <c r="L488" s="45"/>
      <c r="M488" s="236"/>
      <c r="N488" s="237"/>
      <c r="O488" s="92"/>
      <c r="P488" s="92"/>
      <c r="Q488" s="92"/>
      <c r="R488" s="92"/>
      <c r="S488" s="92"/>
      <c r="T488" s="93"/>
      <c r="U488" s="39"/>
      <c r="V488" s="39"/>
      <c r="W488" s="39"/>
      <c r="X488" s="39"/>
      <c r="Y488" s="39"/>
      <c r="Z488" s="39"/>
      <c r="AA488" s="39"/>
      <c r="AB488" s="39"/>
      <c r="AC488" s="39"/>
      <c r="AD488" s="39"/>
      <c r="AE488" s="39"/>
      <c r="AT488" s="18" t="s">
        <v>221</v>
      </c>
      <c r="AU488" s="18" t="s">
        <v>90</v>
      </c>
    </row>
    <row r="489" s="2" customFormat="1">
      <c r="A489" s="39"/>
      <c r="B489" s="40"/>
      <c r="C489" s="41"/>
      <c r="D489" s="250" t="s">
        <v>362</v>
      </c>
      <c r="E489" s="41"/>
      <c r="F489" s="251" t="s">
        <v>5135</v>
      </c>
      <c r="G489" s="41"/>
      <c r="H489" s="41"/>
      <c r="I489" s="235"/>
      <c r="J489" s="41"/>
      <c r="K489" s="41"/>
      <c r="L489" s="45"/>
      <c r="M489" s="236"/>
      <c r="N489" s="237"/>
      <c r="O489" s="92"/>
      <c r="P489" s="92"/>
      <c r="Q489" s="92"/>
      <c r="R489" s="92"/>
      <c r="S489" s="92"/>
      <c r="T489" s="93"/>
      <c r="U489" s="39"/>
      <c r="V489" s="39"/>
      <c r="W489" s="39"/>
      <c r="X489" s="39"/>
      <c r="Y489" s="39"/>
      <c r="Z489" s="39"/>
      <c r="AA489" s="39"/>
      <c r="AB489" s="39"/>
      <c r="AC489" s="39"/>
      <c r="AD489" s="39"/>
      <c r="AE489" s="39"/>
      <c r="AT489" s="18" t="s">
        <v>362</v>
      </c>
      <c r="AU489" s="18" t="s">
        <v>90</v>
      </c>
    </row>
    <row r="490" s="2" customFormat="1" ht="24.15" customHeight="1">
      <c r="A490" s="39"/>
      <c r="B490" s="40"/>
      <c r="C490" s="295" t="s">
        <v>1756</v>
      </c>
      <c r="D490" s="295" t="s">
        <v>539</v>
      </c>
      <c r="E490" s="296" t="s">
        <v>5136</v>
      </c>
      <c r="F490" s="297" t="s">
        <v>5137</v>
      </c>
      <c r="G490" s="298" t="s">
        <v>716</v>
      </c>
      <c r="H490" s="299">
        <v>1</v>
      </c>
      <c r="I490" s="300"/>
      <c r="J490" s="301">
        <f>ROUND(I490*H490,2)</f>
        <v>0</v>
      </c>
      <c r="K490" s="297" t="s">
        <v>359</v>
      </c>
      <c r="L490" s="302"/>
      <c r="M490" s="303" t="s">
        <v>1</v>
      </c>
      <c r="N490" s="304" t="s">
        <v>46</v>
      </c>
      <c r="O490" s="92"/>
      <c r="P490" s="229">
        <f>O490*H490</f>
        <v>0</v>
      </c>
      <c r="Q490" s="229">
        <v>0.0028</v>
      </c>
      <c r="R490" s="229">
        <f>Q490*H490</f>
        <v>0.0028</v>
      </c>
      <c r="S490" s="229">
        <v>0</v>
      </c>
      <c r="T490" s="230">
        <f>S490*H490</f>
        <v>0</v>
      </c>
      <c r="U490" s="39"/>
      <c r="V490" s="39"/>
      <c r="W490" s="39"/>
      <c r="X490" s="39"/>
      <c r="Y490" s="39"/>
      <c r="Z490" s="39"/>
      <c r="AA490" s="39"/>
      <c r="AB490" s="39"/>
      <c r="AC490" s="39"/>
      <c r="AD490" s="39"/>
      <c r="AE490" s="39"/>
      <c r="AR490" s="231" t="s">
        <v>676</v>
      </c>
      <c r="AT490" s="231" t="s">
        <v>539</v>
      </c>
      <c r="AU490" s="231" t="s">
        <v>90</v>
      </c>
      <c r="AY490" s="18" t="s">
        <v>215</v>
      </c>
      <c r="BE490" s="232">
        <f>IF(N490="základní",J490,0)</f>
        <v>0</v>
      </c>
      <c r="BF490" s="232">
        <f>IF(N490="snížená",J490,0)</f>
        <v>0</v>
      </c>
      <c r="BG490" s="232">
        <f>IF(N490="zákl. přenesená",J490,0)</f>
        <v>0</v>
      </c>
      <c r="BH490" s="232">
        <f>IF(N490="sníž. přenesená",J490,0)</f>
        <v>0</v>
      </c>
      <c r="BI490" s="232">
        <f>IF(N490="nulová",J490,0)</f>
        <v>0</v>
      </c>
      <c r="BJ490" s="18" t="s">
        <v>88</v>
      </c>
      <c r="BK490" s="232">
        <f>ROUND(I490*H490,2)</f>
        <v>0</v>
      </c>
      <c r="BL490" s="18" t="s">
        <v>291</v>
      </c>
      <c r="BM490" s="231" t="s">
        <v>5138</v>
      </c>
    </row>
    <row r="491" s="2" customFormat="1">
      <c r="A491" s="39"/>
      <c r="B491" s="40"/>
      <c r="C491" s="41"/>
      <c r="D491" s="233" t="s">
        <v>221</v>
      </c>
      <c r="E491" s="41"/>
      <c r="F491" s="234" t="s">
        <v>5139</v>
      </c>
      <c r="G491" s="41"/>
      <c r="H491" s="41"/>
      <c r="I491" s="235"/>
      <c r="J491" s="41"/>
      <c r="K491" s="41"/>
      <c r="L491" s="45"/>
      <c r="M491" s="236"/>
      <c r="N491" s="237"/>
      <c r="O491" s="92"/>
      <c r="P491" s="92"/>
      <c r="Q491" s="92"/>
      <c r="R491" s="92"/>
      <c r="S491" s="92"/>
      <c r="T491" s="93"/>
      <c r="U491" s="39"/>
      <c r="V491" s="39"/>
      <c r="W491" s="39"/>
      <c r="X491" s="39"/>
      <c r="Y491" s="39"/>
      <c r="Z491" s="39"/>
      <c r="AA491" s="39"/>
      <c r="AB491" s="39"/>
      <c r="AC491" s="39"/>
      <c r="AD491" s="39"/>
      <c r="AE491" s="39"/>
      <c r="AT491" s="18" t="s">
        <v>221</v>
      </c>
      <c r="AU491" s="18" t="s">
        <v>90</v>
      </c>
    </row>
    <row r="492" s="2" customFormat="1" ht="24.15" customHeight="1">
      <c r="A492" s="39"/>
      <c r="B492" s="40"/>
      <c r="C492" s="220" t="s">
        <v>1758</v>
      </c>
      <c r="D492" s="220" t="s">
        <v>216</v>
      </c>
      <c r="E492" s="221" t="s">
        <v>5140</v>
      </c>
      <c r="F492" s="222" t="s">
        <v>5141</v>
      </c>
      <c r="G492" s="223" t="s">
        <v>716</v>
      </c>
      <c r="H492" s="224">
        <v>1</v>
      </c>
      <c r="I492" s="225"/>
      <c r="J492" s="226">
        <f>ROUND(I492*H492,2)</f>
        <v>0</v>
      </c>
      <c r="K492" s="222" t="s">
        <v>359</v>
      </c>
      <c r="L492" s="45"/>
      <c r="M492" s="227" t="s">
        <v>1</v>
      </c>
      <c r="N492" s="228" t="s">
        <v>46</v>
      </c>
      <c r="O492" s="92"/>
      <c r="P492" s="229">
        <f>O492*H492</f>
        <v>0</v>
      </c>
      <c r="Q492" s="229">
        <v>0</v>
      </c>
      <c r="R492" s="229">
        <f>Q492*H492</f>
        <v>0</v>
      </c>
      <c r="S492" s="229">
        <v>0</v>
      </c>
      <c r="T492" s="230">
        <f>S492*H492</f>
        <v>0</v>
      </c>
      <c r="U492" s="39"/>
      <c r="V492" s="39"/>
      <c r="W492" s="39"/>
      <c r="X492" s="39"/>
      <c r="Y492" s="39"/>
      <c r="Z492" s="39"/>
      <c r="AA492" s="39"/>
      <c r="AB492" s="39"/>
      <c r="AC492" s="39"/>
      <c r="AD492" s="39"/>
      <c r="AE492" s="39"/>
      <c r="AR492" s="231" t="s">
        <v>291</v>
      </c>
      <c r="AT492" s="231" t="s">
        <v>216</v>
      </c>
      <c r="AU492" s="231" t="s">
        <v>90</v>
      </c>
      <c r="AY492" s="18" t="s">
        <v>215</v>
      </c>
      <c r="BE492" s="232">
        <f>IF(N492="základní",J492,0)</f>
        <v>0</v>
      </c>
      <c r="BF492" s="232">
        <f>IF(N492="snížená",J492,0)</f>
        <v>0</v>
      </c>
      <c r="BG492" s="232">
        <f>IF(N492="zákl. přenesená",J492,0)</f>
        <v>0</v>
      </c>
      <c r="BH492" s="232">
        <f>IF(N492="sníž. přenesená",J492,0)</f>
        <v>0</v>
      </c>
      <c r="BI492" s="232">
        <f>IF(N492="nulová",J492,0)</f>
        <v>0</v>
      </c>
      <c r="BJ492" s="18" t="s">
        <v>88</v>
      </c>
      <c r="BK492" s="232">
        <f>ROUND(I492*H492,2)</f>
        <v>0</v>
      </c>
      <c r="BL492" s="18" t="s">
        <v>291</v>
      </c>
      <c r="BM492" s="231" t="s">
        <v>5142</v>
      </c>
    </row>
    <row r="493" s="2" customFormat="1">
      <c r="A493" s="39"/>
      <c r="B493" s="40"/>
      <c r="C493" s="41"/>
      <c r="D493" s="233" t="s">
        <v>221</v>
      </c>
      <c r="E493" s="41"/>
      <c r="F493" s="234" t="s">
        <v>5143</v>
      </c>
      <c r="G493" s="41"/>
      <c r="H493" s="41"/>
      <c r="I493" s="235"/>
      <c r="J493" s="41"/>
      <c r="K493" s="41"/>
      <c r="L493" s="45"/>
      <c r="M493" s="236"/>
      <c r="N493" s="237"/>
      <c r="O493" s="92"/>
      <c r="P493" s="92"/>
      <c r="Q493" s="92"/>
      <c r="R493" s="92"/>
      <c r="S493" s="92"/>
      <c r="T493" s="93"/>
      <c r="U493" s="39"/>
      <c r="V493" s="39"/>
      <c r="W493" s="39"/>
      <c r="X493" s="39"/>
      <c r="Y493" s="39"/>
      <c r="Z493" s="39"/>
      <c r="AA493" s="39"/>
      <c r="AB493" s="39"/>
      <c r="AC493" s="39"/>
      <c r="AD493" s="39"/>
      <c r="AE493" s="39"/>
      <c r="AT493" s="18" t="s">
        <v>221</v>
      </c>
      <c r="AU493" s="18" t="s">
        <v>90</v>
      </c>
    </row>
    <row r="494" s="2" customFormat="1">
      <c r="A494" s="39"/>
      <c r="B494" s="40"/>
      <c r="C494" s="41"/>
      <c r="D494" s="250" t="s">
        <v>362</v>
      </c>
      <c r="E494" s="41"/>
      <c r="F494" s="251" t="s">
        <v>5144</v>
      </c>
      <c r="G494" s="41"/>
      <c r="H494" s="41"/>
      <c r="I494" s="235"/>
      <c r="J494" s="41"/>
      <c r="K494" s="41"/>
      <c r="L494" s="45"/>
      <c r="M494" s="236"/>
      <c r="N494" s="237"/>
      <c r="O494" s="92"/>
      <c r="P494" s="92"/>
      <c r="Q494" s="92"/>
      <c r="R494" s="92"/>
      <c r="S494" s="92"/>
      <c r="T494" s="93"/>
      <c r="U494" s="39"/>
      <c r="V494" s="39"/>
      <c r="W494" s="39"/>
      <c r="X494" s="39"/>
      <c r="Y494" s="39"/>
      <c r="Z494" s="39"/>
      <c r="AA494" s="39"/>
      <c r="AB494" s="39"/>
      <c r="AC494" s="39"/>
      <c r="AD494" s="39"/>
      <c r="AE494" s="39"/>
      <c r="AT494" s="18" t="s">
        <v>362</v>
      </c>
      <c r="AU494" s="18" t="s">
        <v>90</v>
      </c>
    </row>
    <row r="495" s="2" customFormat="1" ht="16.5" customHeight="1">
      <c r="A495" s="39"/>
      <c r="B495" s="40"/>
      <c r="C495" s="295" t="s">
        <v>1760</v>
      </c>
      <c r="D495" s="295" t="s">
        <v>539</v>
      </c>
      <c r="E495" s="296" t="s">
        <v>5145</v>
      </c>
      <c r="F495" s="297" t="s">
        <v>5146</v>
      </c>
      <c r="G495" s="298" t="s">
        <v>716</v>
      </c>
      <c r="H495" s="299">
        <v>1</v>
      </c>
      <c r="I495" s="300"/>
      <c r="J495" s="301">
        <f>ROUND(I495*H495,2)</f>
        <v>0</v>
      </c>
      <c r="K495" s="297" t="s">
        <v>1</v>
      </c>
      <c r="L495" s="302"/>
      <c r="M495" s="303" t="s">
        <v>1</v>
      </c>
      <c r="N495" s="304" t="s">
        <v>46</v>
      </c>
      <c r="O495" s="92"/>
      <c r="P495" s="229">
        <f>O495*H495</f>
        <v>0</v>
      </c>
      <c r="Q495" s="229">
        <v>0.00044000000000000002</v>
      </c>
      <c r="R495" s="229">
        <f>Q495*H495</f>
        <v>0.00044000000000000002</v>
      </c>
      <c r="S495" s="229">
        <v>0</v>
      </c>
      <c r="T495" s="230">
        <f>S495*H495</f>
        <v>0</v>
      </c>
      <c r="U495" s="39"/>
      <c r="V495" s="39"/>
      <c r="W495" s="39"/>
      <c r="X495" s="39"/>
      <c r="Y495" s="39"/>
      <c r="Z495" s="39"/>
      <c r="AA495" s="39"/>
      <c r="AB495" s="39"/>
      <c r="AC495" s="39"/>
      <c r="AD495" s="39"/>
      <c r="AE495" s="39"/>
      <c r="AR495" s="231" t="s">
        <v>676</v>
      </c>
      <c r="AT495" s="231" t="s">
        <v>539</v>
      </c>
      <c r="AU495" s="231" t="s">
        <v>90</v>
      </c>
      <c r="AY495" s="18" t="s">
        <v>215</v>
      </c>
      <c r="BE495" s="232">
        <f>IF(N495="základní",J495,0)</f>
        <v>0</v>
      </c>
      <c r="BF495" s="232">
        <f>IF(N495="snížená",J495,0)</f>
        <v>0</v>
      </c>
      <c r="BG495" s="232">
        <f>IF(N495="zákl. přenesená",J495,0)</f>
        <v>0</v>
      </c>
      <c r="BH495" s="232">
        <f>IF(N495="sníž. přenesená",J495,0)</f>
        <v>0</v>
      </c>
      <c r="BI495" s="232">
        <f>IF(N495="nulová",J495,0)</f>
        <v>0</v>
      </c>
      <c r="BJ495" s="18" t="s">
        <v>88</v>
      </c>
      <c r="BK495" s="232">
        <f>ROUND(I495*H495,2)</f>
        <v>0</v>
      </c>
      <c r="BL495" s="18" t="s">
        <v>291</v>
      </c>
      <c r="BM495" s="231" t="s">
        <v>5147</v>
      </c>
    </row>
    <row r="496" s="2" customFormat="1">
      <c r="A496" s="39"/>
      <c r="B496" s="40"/>
      <c r="C496" s="41"/>
      <c r="D496" s="233" t="s">
        <v>221</v>
      </c>
      <c r="E496" s="41"/>
      <c r="F496" s="234" t="s">
        <v>5148</v>
      </c>
      <c r="G496" s="41"/>
      <c r="H496" s="41"/>
      <c r="I496" s="235"/>
      <c r="J496" s="41"/>
      <c r="K496" s="41"/>
      <c r="L496" s="45"/>
      <c r="M496" s="236"/>
      <c r="N496" s="237"/>
      <c r="O496" s="92"/>
      <c r="P496" s="92"/>
      <c r="Q496" s="92"/>
      <c r="R496" s="92"/>
      <c r="S496" s="92"/>
      <c r="T496" s="93"/>
      <c r="U496" s="39"/>
      <c r="V496" s="39"/>
      <c r="W496" s="39"/>
      <c r="X496" s="39"/>
      <c r="Y496" s="39"/>
      <c r="Z496" s="39"/>
      <c r="AA496" s="39"/>
      <c r="AB496" s="39"/>
      <c r="AC496" s="39"/>
      <c r="AD496" s="39"/>
      <c r="AE496" s="39"/>
      <c r="AT496" s="18" t="s">
        <v>221</v>
      </c>
      <c r="AU496" s="18" t="s">
        <v>90</v>
      </c>
    </row>
    <row r="497" s="2" customFormat="1" ht="16.5" customHeight="1">
      <c r="A497" s="39"/>
      <c r="B497" s="40"/>
      <c r="C497" s="220" t="s">
        <v>2105</v>
      </c>
      <c r="D497" s="220" t="s">
        <v>216</v>
      </c>
      <c r="E497" s="221" t="s">
        <v>4729</v>
      </c>
      <c r="F497" s="222" t="s">
        <v>4730</v>
      </c>
      <c r="G497" s="223" t="s">
        <v>716</v>
      </c>
      <c r="H497" s="224">
        <v>2</v>
      </c>
      <c r="I497" s="225"/>
      <c r="J497" s="226">
        <f>ROUND(I497*H497,2)</f>
        <v>0</v>
      </c>
      <c r="K497" s="222" t="s">
        <v>359</v>
      </c>
      <c r="L497" s="45"/>
      <c r="M497" s="227" t="s">
        <v>1</v>
      </c>
      <c r="N497" s="228" t="s">
        <v>46</v>
      </c>
      <c r="O497" s="92"/>
      <c r="P497" s="229">
        <f>O497*H497</f>
        <v>0</v>
      </c>
      <c r="Q497" s="229">
        <v>0</v>
      </c>
      <c r="R497" s="229">
        <f>Q497*H497</f>
        <v>0</v>
      </c>
      <c r="S497" s="229">
        <v>0</v>
      </c>
      <c r="T497" s="230">
        <f>S497*H497</f>
        <v>0</v>
      </c>
      <c r="U497" s="39"/>
      <c r="V497" s="39"/>
      <c r="W497" s="39"/>
      <c r="X497" s="39"/>
      <c r="Y497" s="39"/>
      <c r="Z497" s="39"/>
      <c r="AA497" s="39"/>
      <c r="AB497" s="39"/>
      <c r="AC497" s="39"/>
      <c r="AD497" s="39"/>
      <c r="AE497" s="39"/>
      <c r="AR497" s="231" t="s">
        <v>291</v>
      </c>
      <c r="AT497" s="231" t="s">
        <v>216</v>
      </c>
      <c r="AU497" s="231" t="s">
        <v>90</v>
      </c>
      <c r="AY497" s="18" t="s">
        <v>215</v>
      </c>
      <c r="BE497" s="232">
        <f>IF(N497="základní",J497,0)</f>
        <v>0</v>
      </c>
      <c r="BF497" s="232">
        <f>IF(N497="snížená",J497,0)</f>
        <v>0</v>
      </c>
      <c r="BG497" s="232">
        <f>IF(N497="zákl. přenesená",J497,0)</f>
        <v>0</v>
      </c>
      <c r="BH497" s="232">
        <f>IF(N497="sníž. přenesená",J497,0)</f>
        <v>0</v>
      </c>
      <c r="BI497" s="232">
        <f>IF(N497="nulová",J497,0)</f>
        <v>0</v>
      </c>
      <c r="BJ497" s="18" t="s">
        <v>88</v>
      </c>
      <c r="BK497" s="232">
        <f>ROUND(I497*H497,2)</f>
        <v>0</v>
      </c>
      <c r="BL497" s="18" t="s">
        <v>291</v>
      </c>
      <c r="BM497" s="231" t="s">
        <v>5149</v>
      </c>
    </row>
    <row r="498" s="2" customFormat="1">
      <c r="A498" s="39"/>
      <c r="B498" s="40"/>
      <c r="C498" s="41"/>
      <c r="D498" s="233" t="s">
        <v>221</v>
      </c>
      <c r="E498" s="41"/>
      <c r="F498" s="234" t="s">
        <v>4732</v>
      </c>
      <c r="G498" s="41"/>
      <c r="H498" s="41"/>
      <c r="I498" s="235"/>
      <c r="J498" s="41"/>
      <c r="K498" s="41"/>
      <c r="L498" s="45"/>
      <c r="M498" s="236"/>
      <c r="N498" s="237"/>
      <c r="O498" s="92"/>
      <c r="P498" s="92"/>
      <c r="Q498" s="92"/>
      <c r="R498" s="92"/>
      <c r="S498" s="92"/>
      <c r="T498" s="93"/>
      <c r="U498" s="39"/>
      <c r="V498" s="39"/>
      <c r="W498" s="39"/>
      <c r="X498" s="39"/>
      <c r="Y498" s="39"/>
      <c r="Z498" s="39"/>
      <c r="AA498" s="39"/>
      <c r="AB498" s="39"/>
      <c r="AC498" s="39"/>
      <c r="AD498" s="39"/>
      <c r="AE498" s="39"/>
      <c r="AT498" s="18" t="s">
        <v>221</v>
      </c>
      <c r="AU498" s="18" t="s">
        <v>90</v>
      </c>
    </row>
    <row r="499" s="2" customFormat="1">
      <c r="A499" s="39"/>
      <c r="B499" s="40"/>
      <c r="C499" s="41"/>
      <c r="D499" s="250" t="s">
        <v>362</v>
      </c>
      <c r="E499" s="41"/>
      <c r="F499" s="251" t="s">
        <v>4733</v>
      </c>
      <c r="G499" s="41"/>
      <c r="H499" s="41"/>
      <c r="I499" s="235"/>
      <c r="J499" s="41"/>
      <c r="K499" s="41"/>
      <c r="L499" s="45"/>
      <c r="M499" s="236"/>
      <c r="N499" s="237"/>
      <c r="O499" s="92"/>
      <c r="P499" s="92"/>
      <c r="Q499" s="92"/>
      <c r="R499" s="92"/>
      <c r="S499" s="92"/>
      <c r="T499" s="93"/>
      <c r="U499" s="39"/>
      <c r="V499" s="39"/>
      <c r="W499" s="39"/>
      <c r="X499" s="39"/>
      <c r="Y499" s="39"/>
      <c r="Z499" s="39"/>
      <c r="AA499" s="39"/>
      <c r="AB499" s="39"/>
      <c r="AC499" s="39"/>
      <c r="AD499" s="39"/>
      <c r="AE499" s="39"/>
      <c r="AT499" s="18" t="s">
        <v>362</v>
      </c>
      <c r="AU499" s="18" t="s">
        <v>90</v>
      </c>
    </row>
    <row r="500" s="2" customFormat="1" ht="21.75" customHeight="1">
      <c r="A500" s="39"/>
      <c r="B500" s="40"/>
      <c r="C500" s="295" t="s">
        <v>2110</v>
      </c>
      <c r="D500" s="295" t="s">
        <v>539</v>
      </c>
      <c r="E500" s="296" t="s">
        <v>4734</v>
      </c>
      <c r="F500" s="297" t="s">
        <v>4735</v>
      </c>
      <c r="G500" s="298" t="s">
        <v>716</v>
      </c>
      <c r="H500" s="299">
        <v>1</v>
      </c>
      <c r="I500" s="300"/>
      <c r="J500" s="301">
        <f>ROUND(I500*H500,2)</f>
        <v>0</v>
      </c>
      <c r="K500" s="297" t="s">
        <v>359</v>
      </c>
      <c r="L500" s="302"/>
      <c r="M500" s="303" t="s">
        <v>1</v>
      </c>
      <c r="N500" s="304" t="s">
        <v>46</v>
      </c>
      <c r="O500" s="92"/>
      <c r="P500" s="229">
        <f>O500*H500</f>
        <v>0</v>
      </c>
      <c r="Q500" s="229">
        <v>0.00040000000000000002</v>
      </c>
      <c r="R500" s="229">
        <f>Q500*H500</f>
        <v>0.00040000000000000002</v>
      </c>
      <c r="S500" s="229">
        <v>0</v>
      </c>
      <c r="T500" s="230">
        <f>S500*H500</f>
        <v>0</v>
      </c>
      <c r="U500" s="39"/>
      <c r="V500" s="39"/>
      <c r="W500" s="39"/>
      <c r="X500" s="39"/>
      <c r="Y500" s="39"/>
      <c r="Z500" s="39"/>
      <c r="AA500" s="39"/>
      <c r="AB500" s="39"/>
      <c r="AC500" s="39"/>
      <c r="AD500" s="39"/>
      <c r="AE500" s="39"/>
      <c r="AR500" s="231" t="s">
        <v>676</v>
      </c>
      <c r="AT500" s="231" t="s">
        <v>539</v>
      </c>
      <c r="AU500" s="231" t="s">
        <v>90</v>
      </c>
      <c r="AY500" s="18" t="s">
        <v>215</v>
      </c>
      <c r="BE500" s="232">
        <f>IF(N500="základní",J500,0)</f>
        <v>0</v>
      </c>
      <c r="BF500" s="232">
        <f>IF(N500="snížená",J500,0)</f>
        <v>0</v>
      </c>
      <c r="BG500" s="232">
        <f>IF(N500="zákl. přenesená",J500,0)</f>
        <v>0</v>
      </c>
      <c r="BH500" s="232">
        <f>IF(N500="sníž. přenesená",J500,0)</f>
        <v>0</v>
      </c>
      <c r="BI500" s="232">
        <f>IF(N500="nulová",J500,0)</f>
        <v>0</v>
      </c>
      <c r="BJ500" s="18" t="s">
        <v>88</v>
      </c>
      <c r="BK500" s="232">
        <f>ROUND(I500*H500,2)</f>
        <v>0</v>
      </c>
      <c r="BL500" s="18" t="s">
        <v>291</v>
      </c>
      <c r="BM500" s="231" t="s">
        <v>5150</v>
      </c>
    </row>
    <row r="501" s="2" customFormat="1">
      <c r="A501" s="39"/>
      <c r="B501" s="40"/>
      <c r="C501" s="41"/>
      <c r="D501" s="233" t="s">
        <v>221</v>
      </c>
      <c r="E501" s="41"/>
      <c r="F501" s="234" t="s">
        <v>4737</v>
      </c>
      <c r="G501" s="41"/>
      <c r="H501" s="41"/>
      <c r="I501" s="235"/>
      <c r="J501" s="41"/>
      <c r="K501" s="41"/>
      <c r="L501" s="45"/>
      <c r="M501" s="236"/>
      <c r="N501" s="237"/>
      <c r="O501" s="92"/>
      <c r="P501" s="92"/>
      <c r="Q501" s="92"/>
      <c r="R501" s="92"/>
      <c r="S501" s="92"/>
      <c r="T501" s="93"/>
      <c r="U501" s="39"/>
      <c r="V501" s="39"/>
      <c r="W501" s="39"/>
      <c r="X501" s="39"/>
      <c r="Y501" s="39"/>
      <c r="Z501" s="39"/>
      <c r="AA501" s="39"/>
      <c r="AB501" s="39"/>
      <c r="AC501" s="39"/>
      <c r="AD501" s="39"/>
      <c r="AE501" s="39"/>
      <c r="AT501" s="18" t="s">
        <v>221</v>
      </c>
      <c r="AU501" s="18" t="s">
        <v>90</v>
      </c>
    </row>
    <row r="502" s="2" customFormat="1" ht="21.75" customHeight="1">
      <c r="A502" s="39"/>
      <c r="B502" s="40"/>
      <c r="C502" s="295" t="s">
        <v>2120</v>
      </c>
      <c r="D502" s="295" t="s">
        <v>539</v>
      </c>
      <c r="E502" s="296" t="s">
        <v>4738</v>
      </c>
      <c r="F502" s="297" t="s">
        <v>4739</v>
      </c>
      <c r="G502" s="298" t="s">
        <v>716</v>
      </c>
      <c r="H502" s="299">
        <v>1</v>
      </c>
      <c r="I502" s="300"/>
      <c r="J502" s="301">
        <f>ROUND(I502*H502,2)</f>
        <v>0</v>
      </c>
      <c r="K502" s="297" t="s">
        <v>359</v>
      </c>
      <c r="L502" s="302"/>
      <c r="M502" s="303" t="s">
        <v>1</v>
      </c>
      <c r="N502" s="304" t="s">
        <v>46</v>
      </c>
      <c r="O502" s="92"/>
      <c r="P502" s="229">
        <f>O502*H502</f>
        <v>0</v>
      </c>
      <c r="Q502" s="229">
        <v>0.00040000000000000002</v>
      </c>
      <c r="R502" s="229">
        <f>Q502*H502</f>
        <v>0.00040000000000000002</v>
      </c>
      <c r="S502" s="229">
        <v>0</v>
      </c>
      <c r="T502" s="230">
        <f>S502*H502</f>
        <v>0</v>
      </c>
      <c r="U502" s="39"/>
      <c r="V502" s="39"/>
      <c r="W502" s="39"/>
      <c r="X502" s="39"/>
      <c r="Y502" s="39"/>
      <c r="Z502" s="39"/>
      <c r="AA502" s="39"/>
      <c r="AB502" s="39"/>
      <c r="AC502" s="39"/>
      <c r="AD502" s="39"/>
      <c r="AE502" s="39"/>
      <c r="AR502" s="231" t="s">
        <v>676</v>
      </c>
      <c r="AT502" s="231" t="s">
        <v>539</v>
      </c>
      <c r="AU502" s="231" t="s">
        <v>90</v>
      </c>
      <c r="AY502" s="18" t="s">
        <v>215</v>
      </c>
      <c r="BE502" s="232">
        <f>IF(N502="základní",J502,0)</f>
        <v>0</v>
      </c>
      <c r="BF502" s="232">
        <f>IF(N502="snížená",J502,0)</f>
        <v>0</v>
      </c>
      <c r="BG502" s="232">
        <f>IF(N502="zákl. přenesená",J502,0)</f>
        <v>0</v>
      </c>
      <c r="BH502" s="232">
        <f>IF(N502="sníž. přenesená",J502,0)</f>
        <v>0</v>
      </c>
      <c r="BI502" s="232">
        <f>IF(N502="nulová",J502,0)</f>
        <v>0</v>
      </c>
      <c r="BJ502" s="18" t="s">
        <v>88</v>
      </c>
      <c r="BK502" s="232">
        <f>ROUND(I502*H502,2)</f>
        <v>0</v>
      </c>
      <c r="BL502" s="18" t="s">
        <v>291</v>
      </c>
      <c r="BM502" s="231" t="s">
        <v>5151</v>
      </c>
    </row>
    <row r="503" s="2" customFormat="1">
      <c r="A503" s="39"/>
      <c r="B503" s="40"/>
      <c r="C503" s="41"/>
      <c r="D503" s="233" t="s">
        <v>221</v>
      </c>
      <c r="E503" s="41"/>
      <c r="F503" s="234" t="s">
        <v>4741</v>
      </c>
      <c r="G503" s="41"/>
      <c r="H503" s="41"/>
      <c r="I503" s="235"/>
      <c r="J503" s="41"/>
      <c r="K503" s="41"/>
      <c r="L503" s="45"/>
      <c r="M503" s="236"/>
      <c r="N503" s="237"/>
      <c r="O503" s="92"/>
      <c r="P503" s="92"/>
      <c r="Q503" s="92"/>
      <c r="R503" s="92"/>
      <c r="S503" s="92"/>
      <c r="T503" s="93"/>
      <c r="U503" s="39"/>
      <c r="V503" s="39"/>
      <c r="W503" s="39"/>
      <c r="X503" s="39"/>
      <c r="Y503" s="39"/>
      <c r="Z503" s="39"/>
      <c r="AA503" s="39"/>
      <c r="AB503" s="39"/>
      <c r="AC503" s="39"/>
      <c r="AD503" s="39"/>
      <c r="AE503" s="39"/>
      <c r="AT503" s="18" t="s">
        <v>221</v>
      </c>
      <c r="AU503" s="18" t="s">
        <v>90</v>
      </c>
    </row>
    <row r="504" s="2" customFormat="1" ht="37.8" customHeight="1">
      <c r="A504" s="39"/>
      <c r="B504" s="40"/>
      <c r="C504" s="220" t="s">
        <v>1770</v>
      </c>
      <c r="D504" s="220" t="s">
        <v>216</v>
      </c>
      <c r="E504" s="221" t="s">
        <v>4810</v>
      </c>
      <c r="F504" s="222" t="s">
        <v>4811</v>
      </c>
      <c r="G504" s="223" t="s">
        <v>797</v>
      </c>
      <c r="H504" s="224">
        <v>5</v>
      </c>
      <c r="I504" s="225"/>
      <c r="J504" s="226">
        <f>ROUND(I504*H504,2)</f>
        <v>0</v>
      </c>
      <c r="K504" s="222" t="s">
        <v>359</v>
      </c>
      <c r="L504" s="45"/>
      <c r="M504" s="227" t="s">
        <v>1</v>
      </c>
      <c r="N504" s="228" t="s">
        <v>46</v>
      </c>
      <c r="O504" s="92"/>
      <c r="P504" s="229">
        <f>O504*H504</f>
        <v>0</v>
      </c>
      <c r="Q504" s="229">
        <v>0.0016800000000000001</v>
      </c>
      <c r="R504" s="229">
        <f>Q504*H504</f>
        <v>0.0084000000000000012</v>
      </c>
      <c r="S504" s="229">
        <v>0</v>
      </c>
      <c r="T504" s="230">
        <f>S504*H504</f>
        <v>0</v>
      </c>
      <c r="U504" s="39"/>
      <c r="V504" s="39"/>
      <c r="W504" s="39"/>
      <c r="X504" s="39"/>
      <c r="Y504" s="39"/>
      <c r="Z504" s="39"/>
      <c r="AA504" s="39"/>
      <c r="AB504" s="39"/>
      <c r="AC504" s="39"/>
      <c r="AD504" s="39"/>
      <c r="AE504" s="39"/>
      <c r="AR504" s="231" t="s">
        <v>291</v>
      </c>
      <c r="AT504" s="231" t="s">
        <v>216</v>
      </c>
      <c r="AU504" s="231" t="s">
        <v>90</v>
      </c>
      <c r="AY504" s="18" t="s">
        <v>215</v>
      </c>
      <c r="BE504" s="232">
        <f>IF(N504="základní",J504,0)</f>
        <v>0</v>
      </c>
      <c r="BF504" s="232">
        <f>IF(N504="snížená",J504,0)</f>
        <v>0</v>
      </c>
      <c r="BG504" s="232">
        <f>IF(N504="zákl. přenesená",J504,0)</f>
        <v>0</v>
      </c>
      <c r="BH504" s="232">
        <f>IF(N504="sníž. přenesená",J504,0)</f>
        <v>0</v>
      </c>
      <c r="BI504" s="232">
        <f>IF(N504="nulová",J504,0)</f>
        <v>0</v>
      </c>
      <c r="BJ504" s="18" t="s">
        <v>88</v>
      </c>
      <c r="BK504" s="232">
        <f>ROUND(I504*H504,2)</f>
        <v>0</v>
      </c>
      <c r="BL504" s="18" t="s">
        <v>291</v>
      </c>
      <c r="BM504" s="231" t="s">
        <v>5152</v>
      </c>
    </row>
    <row r="505" s="2" customFormat="1">
      <c r="A505" s="39"/>
      <c r="B505" s="40"/>
      <c r="C505" s="41"/>
      <c r="D505" s="233" t="s">
        <v>221</v>
      </c>
      <c r="E505" s="41"/>
      <c r="F505" s="234" t="s">
        <v>4813</v>
      </c>
      <c r="G505" s="41"/>
      <c r="H505" s="41"/>
      <c r="I505" s="235"/>
      <c r="J505" s="41"/>
      <c r="K505" s="41"/>
      <c r="L505" s="45"/>
      <c r="M505" s="236"/>
      <c r="N505" s="237"/>
      <c r="O505" s="92"/>
      <c r="P505" s="92"/>
      <c r="Q505" s="92"/>
      <c r="R505" s="92"/>
      <c r="S505" s="92"/>
      <c r="T505" s="93"/>
      <c r="U505" s="39"/>
      <c r="V505" s="39"/>
      <c r="W505" s="39"/>
      <c r="X505" s="39"/>
      <c r="Y505" s="39"/>
      <c r="Z505" s="39"/>
      <c r="AA505" s="39"/>
      <c r="AB505" s="39"/>
      <c r="AC505" s="39"/>
      <c r="AD505" s="39"/>
      <c r="AE505" s="39"/>
      <c r="AT505" s="18" t="s">
        <v>221</v>
      </c>
      <c r="AU505" s="18" t="s">
        <v>90</v>
      </c>
    </row>
    <row r="506" s="2" customFormat="1">
      <c r="A506" s="39"/>
      <c r="B506" s="40"/>
      <c r="C506" s="41"/>
      <c r="D506" s="250" t="s">
        <v>362</v>
      </c>
      <c r="E506" s="41"/>
      <c r="F506" s="251" t="s">
        <v>4814</v>
      </c>
      <c r="G506" s="41"/>
      <c r="H506" s="41"/>
      <c r="I506" s="235"/>
      <c r="J506" s="41"/>
      <c r="K506" s="41"/>
      <c r="L506" s="45"/>
      <c r="M506" s="236"/>
      <c r="N506" s="237"/>
      <c r="O506" s="92"/>
      <c r="P506" s="92"/>
      <c r="Q506" s="92"/>
      <c r="R506" s="92"/>
      <c r="S506" s="92"/>
      <c r="T506" s="93"/>
      <c r="U506" s="39"/>
      <c r="V506" s="39"/>
      <c r="W506" s="39"/>
      <c r="X506" s="39"/>
      <c r="Y506" s="39"/>
      <c r="Z506" s="39"/>
      <c r="AA506" s="39"/>
      <c r="AB506" s="39"/>
      <c r="AC506" s="39"/>
      <c r="AD506" s="39"/>
      <c r="AE506" s="39"/>
      <c r="AT506" s="18" t="s">
        <v>362</v>
      </c>
      <c r="AU506" s="18" t="s">
        <v>90</v>
      </c>
    </row>
    <row r="507" s="2" customFormat="1" ht="33" customHeight="1">
      <c r="A507" s="39"/>
      <c r="B507" s="40"/>
      <c r="C507" s="220" t="s">
        <v>1781</v>
      </c>
      <c r="D507" s="220" t="s">
        <v>216</v>
      </c>
      <c r="E507" s="221" t="s">
        <v>4791</v>
      </c>
      <c r="F507" s="222" t="s">
        <v>4792</v>
      </c>
      <c r="G507" s="223" t="s">
        <v>797</v>
      </c>
      <c r="H507" s="224">
        <v>1</v>
      </c>
      <c r="I507" s="225"/>
      <c r="J507" s="226">
        <f>ROUND(I507*H507,2)</f>
        <v>0</v>
      </c>
      <c r="K507" s="222" t="s">
        <v>359</v>
      </c>
      <c r="L507" s="45"/>
      <c r="M507" s="227" t="s">
        <v>1</v>
      </c>
      <c r="N507" s="228" t="s">
        <v>46</v>
      </c>
      <c r="O507" s="92"/>
      <c r="P507" s="229">
        <f>O507*H507</f>
        <v>0</v>
      </c>
      <c r="Q507" s="229">
        <v>0.0083999999999999995</v>
      </c>
      <c r="R507" s="229">
        <f>Q507*H507</f>
        <v>0.0083999999999999995</v>
      </c>
      <c r="S507" s="229">
        <v>0</v>
      </c>
      <c r="T507" s="230">
        <f>S507*H507</f>
        <v>0</v>
      </c>
      <c r="U507" s="39"/>
      <c r="V507" s="39"/>
      <c r="W507" s="39"/>
      <c r="X507" s="39"/>
      <c r="Y507" s="39"/>
      <c r="Z507" s="39"/>
      <c r="AA507" s="39"/>
      <c r="AB507" s="39"/>
      <c r="AC507" s="39"/>
      <c r="AD507" s="39"/>
      <c r="AE507" s="39"/>
      <c r="AR507" s="231" t="s">
        <v>291</v>
      </c>
      <c r="AT507" s="231" t="s">
        <v>216</v>
      </c>
      <c r="AU507" s="231" t="s">
        <v>90</v>
      </c>
      <c r="AY507" s="18" t="s">
        <v>215</v>
      </c>
      <c r="BE507" s="232">
        <f>IF(N507="základní",J507,0)</f>
        <v>0</v>
      </c>
      <c r="BF507" s="232">
        <f>IF(N507="snížená",J507,0)</f>
        <v>0</v>
      </c>
      <c r="BG507" s="232">
        <f>IF(N507="zákl. přenesená",J507,0)</f>
        <v>0</v>
      </c>
      <c r="BH507" s="232">
        <f>IF(N507="sníž. přenesená",J507,0)</f>
        <v>0</v>
      </c>
      <c r="BI507" s="232">
        <f>IF(N507="nulová",J507,0)</f>
        <v>0</v>
      </c>
      <c r="BJ507" s="18" t="s">
        <v>88</v>
      </c>
      <c r="BK507" s="232">
        <f>ROUND(I507*H507,2)</f>
        <v>0</v>
      </c>
      <c r="BL507" s="18" t="s">
        <v>291</v>
      </c>
      <c r="BM507" s="231" t="s">
        <v>5153</v>
      </c>
    </row>
    <row r="508" s="2" customFormat="1">
      <c r="A508" s="39"/>
      <c r="B508" s="40"/>
      <c r="C508" s="41"/>
      <c r="D508" s="233" t="s">
        <v>221</v>
      </c>
      <c r="E508" s="41"/>
      <c r="F508" s="234" t="s">
        <v>4794</v>
      </c>
      <c r="G508" s="41"/>
      <c r="H508" s="41"/>
      <c r="I508" s="235"/>
      <c r="J508" s="41"/>
      <c r="K508" s="41"/>
      <c r="L508" s="45"/>
      <c r="M508" s="236"/>
      <c r="N508" s="237"/>
      <c r="O508" s="92"/>
      <c r="P508" s="92"/>
      <c r="Q508" s="92"/>
      <c r="R508" s="92"/>
      <c r="S508" s="92"/>
      <c r="T508" s="93"/>
      <c r="U508" s="39"/>
      <c r="V508" s="39"/>
      <c r="W508" s="39"/>
      <c r="X508" s="39"/>
      <c r="Y508" s="39"/>
      <c r="Z508" s="39"/>
      <c r="AA508" s="39"/>
      <c r="AB508" s="39"/>
      <c r="AC508" s="39"/>
      <c r="AD508" s="39"/>
      <c r="AE508" s="39"/>
      <c r="AT508" s="18" t="s">
        <v>221</v>
      </c>
      <c r="AU508" s="18" t="s">
        <v>90</v>
      </c>
    </row>
    <row r="509" s="2" customFormat="1">
      <c r="A509" s="39"/>
      <c r="B509" s="40"/>
      <c r="C509" s="41"/>
      <c r="D509" s="250" t="s">
        <v>362</v>
      </c>
      <c r="E509" s="41"/>
      <c r="F509" s="251" t="s">
        <v>4795</v>
      </c>
      <c r="G509" s="41"/>
      <c r="H509" s="41"/>
      <c r="I509" s="235"/>
      <c r="J509" s="41"/>
      <c r="K509" s="41"/>
      <c r="L509" s="45"/>
      <c r="M509" s="236"/>
      <c r="N509" s="237"/>
      <c r="O509" s="92"/>
      <c r="P509" s="92"/>
      <c r="Q509" s="92"/>
      <c r="R509" s="92"/>
      <c r="S509" s="92"/>
      <c r="T509" s="93"/>
      <c r="U509" s="39"/>
      <c r="V509" s="39"/>
      <c r="W509" s="39"/>
      <c r="X509" s="39"/>
      <c r="Y509" s="39"/>
      <c r="Z509" s="39"/>
      <c r="AA509" s="39"/>
      <c r="AB509" s="39"/>
      <c r="AC509" s="39"/>
      <c r="AD509" s="39"/>
      <c r="AE509" s="39"/>
      <c r="AT509" s="18" t="s">
        <v>362</v>
      </c>
      <c r="AU509" s="18" t="s">
        <v>90</v>
      </c>
    </row>
    <row r="510" s="2" customFormat="1" ht="21.75" customHeight="1">
      <c r="A510" s="39"/>
      <c r="B510" s="40"/>
      <c r="C510" s="220" t="s">
        <v>1797</v>
      </c>
      <c r="D510" s="220" t="s">
        <v>216</v>
      </c>
      <c r="E510" s="221" t="s">
        <v>4840</v>
      </c>
      <c r="F510" s="222" t="s">
        <v>4841</v>
      </c>
      <c r="G510" s="223" t="s">
        <v>523</v>
      </c>
      <c r="H510" s="224">
        <v>1.2250000000000001</v>
      </c>
      <c r="I510" s="225"/>
      <c r="J510" s="226">
        <f>ROUND(I510*H510,2)</f>
        <v>0</v>
      </c>
      <c r="K510" s="222" t="s">
        <v>1</v>
      </c>
      <c r="L510" s="45"/>
      <c r="M510" s="227" t="s">
        <v>1</v>
      </c>
      <c r="N510" s="228" t="s">
        <v>46</v>
      </c>
      <c r="O510" s="92"/>
      <c r="P510" s="229">
        <f>O510*H510</f>
        <v>0</v>
      </c>
      <c r="Q510" s="229">
        <v>0.00038000000000000002</v>
      </c>
      <c r="R510" s="229">
        <f>Q510*H510</f>
        <v>0.00046550000000000004</v>
      </c>
      <c r="S510" s="229">
        <v>0</v>
      </c>
      <c r="T510" s="230">
        <f>S510*H510</f>
        <v>0</v>
      </c>
      <c r="U510" s="39"/>
      <c r="V510" s="39"/>
      <c r="W510" s="39"/>
      <c r="X510" s="39"/>
      <c r="Y510" s="39"/>
      <c r="Z510" s="39"/>
      <c r="AA510" s="39"/>
      <c r="AB510" s="39"/>
      <c r="AC510" s="39"/>
      <c r="AD510" s="39"/>
      <c r="AE510" s="39"/>
      <c r="AR510" s="231" t="s">
        <v>291</v>
      </c>
      <c r="AT510" s="231" t="s">
        <v>216</v>
      </c>
      <c r="AU510" s="231" t="s">
        <v>90</v>
      </c>
      <c r="AY510" s="18" t="s">
        <v>215</v>
      </c>
      <c r="BE510" s="232">
        <f>IF(N510="základní",J510,0)</f>
        <v>0</v>
      </c>
      <c r="BF510" s="232">
        <f>IF(N510="snížená",J510,0)</f>
        <v>0</v>
      </c>
      <c r="BG510" s="232">
        <f>IF(N510="zákl. přenesená",J510,0)</f>
        <v>0</v>
      </c>
      <c r="BH510" s="232">
        <f>IF(N510="sníž. přenesená",J510,0)</f>
        <v>0</v>
      </c>
      <c r="BI510" s="232">
        <f>IF(N510="nulová",J510,0)</f>
        <v>0</v>
      </c>
      <c r="BJ510" s="18" t="s">
        <v>88</v>
      </c>
      <c r="BK510" s="232">
        <f>ROUND(I510*H510,2)</f>
        <v>0</v>
      </c>
      <c r="BL510" s="18" t="s">
        <v>291</v>
      </c>
      <c r="BM510" s="231" t="s">
        <v>5154</v>
      </c>
    </row>
    <row r="511" s="2" customFormat="1">
      <c r="A511" s="39"/>
      <c r="B511" s="40"/>
      <c r="C511" s="41"/>
      <c r="D511" s="233" t="s">
        <v>221</v>
      </c>
      <c r="E511" s="41"/>
      <c r="F511" s="234" t="s">
        <v>4843</v>
      </c>
      <c r="G511" s="41"/>
      <c r="H511" s="41"/>
      <c r="I511" s="235"/>
      <c r="J511" s="41"/>
      <c r="K511" s="41"/>
      <c r="L511" s="45"/>
      <c r="M511" s="236"/>
      <c r="N511" s="237"/>
      <c r="O511" s="92"/>
      <c r="P511" s="92"/>
      <c r="Q511" s="92"/>
      <c r="R511" s="92"/>
      <c r="S511" s="92"/>
      <c r="T511" s="93"/>
      <c r="U511" s="39"/>
      <c r="V511" s="39"/>
      <c r="W511" s="39"/>
      <c r="X511" s="39"/>
      <c r="Y511" s="39"/>
      <c r="Z511" s="39"/>
      <c r="AA511" s="39"/>
      <c r="AB511" s="39"/>
      <c r="AC511" s="39"/>
      <c r="AD511" s="39"/>
      <c r="AE511" s="39"/>
      <c r="AT511" s="18" t="s">
        <v>221</v>
      </c>
      <c r="AU511" s="18" t="s">
        <v>90</v>
      </c>
    </row>
    <row r="512" s="2" customFormat="1" ht="24.15" customHeight="1">
      <c r="A512" s="39"/>
      <c r="B512" s="40"/>
      <c r="C512" s="295" t="s">
        <v>1802</v>
      </c>
      <c r="D512" s="295" t="s">
        <v>539</v>
      </c>
      <c r="E512" s="296" t="s">
        <v>4844</v>
      </c>
      <c r="F512" s="297" t="s">
        <v>4845</v>
      </c>
      <c r="G512" s="298" t="s">
        <v>523</v>
      </c>
      <c r="H512" s="299">
        <v>1.2250000000000001</v>
      </c>
      <c r="I512" s="300"/>
      <c r="J512" s="301">
        <f>ROUND(I512*H512,2)</f>
        <v>0</v>
      </c>
      <c r="K512" s="297" t="s">
        <v>359</v>
      </c>
      <c r="L512" s="302"/>
      <c r="M512" s="303" t="s">
        <v>1</v>
      </c>
      <c r="N512" s="304" t="s">
        <v>46</v>
      </c>
      <c r="O512" s="92"/>
      <c r="P512" s="229">
        <f>O512*H512</f>
        <v>0</v>
      </c>
      <c r="Q512" s="229">
        <v>0.00059999999999999995</v>
      </c>
      <c r="R512" s="229">
        <f>Q512*H512</f>
        <v>0.00073499999999999998</v>
      </c>
      <c r="S512" s="229">
        <v>0</v>
      </c>
      <c r="T512" s="230">
        <f>S512*H512</f>
        <v>0</v>
      </c>
      <c r="U512" s="39"/>
      <c r="V512" s="39"/>
      <c r="W512" s="39"/>
      <c r="X512" s="39"/>
      <c r="Y512" s="39"/>
      <c r="Z512" s="39"/>
      <c r="AA512" s="39"/>
      <c r="AB512" s="39"/>
      <c r="AC512" s="39"/>
      <c r="AD512" s="39"/>
      <c r="AE512" s="39"/>
      <c r="AR512" s="231" t="s">
        <v>676</v>
      </c>
      <c r="AT512" s="231" t="s">
        <v>539</v>
      </c>
      <c r="AU512" s="231" t="s">
        <v>90</v>
      </c>
      <c r="AY512" s="18" t="s">
        <v>215</v>
      </c>
      <c r="BE512" s="232">
        <f>IF(N512="základní",J512,0)</f>
        <v>0</v>
      </c>
      <c r="BF512" s="232">
        <f>IF(N512="snížená",J512,0)</f>
        <v>0</v>
      </c>
      <c r="BG512" s="232">
        <f>IF(N512="zákl. přenesená",J512,0)</f>
        <v>0</v>
      </c>
      <c r="BH512" s="232">
        <f>IF(N512="sníž. přenesená",J512,0)</f>
        <v>0</v>
      </c>
      <c r="BI512" s="232">
        <f>IF(N512="nulová",J512,0)</f>
        <v>0</v>
      </c>
      <c r="BJ512" s="18" t="s">
        <v>88</v>
      </c>
      <c r="BK512" s="232">
        <f>ROUND(I512*H512,2)</f>
        <v>0</v>
      </c>
      <c r="BL512" s="18" t="s">
        <v>291</v>
      </c>
      <c r="BM512" s="231" t="s">
        <v>5155</v>
      </c>
    </row>
    <row r="513" s="2" customFormat="1">
      <c r="A513" s="39"/>
      <c r="B513" s="40"/>
      <c r="C513" s="41"/>
      <c r="D513" s="233" t="s">
        <v>221</v>
      </c>
      <c r="E513" s="41"/>
      <c r="F513" s="234" t="s">
        <v>4845</v>
      </c>
      <c r="G513" s="41"/>
      <c r="H513" s="41"/>
      <c r="I513" s="235"/>
      <c r="J513" s="41"/>
      <c r="K513" s="41"/>
      <c r="L513" s="45"/>
      <c r="M513" s="236"/>
      <c r="N513" s="237"/>
      <c r="O513" s="92"/>
      <c r="P513" s="92"/>
      <c r="Q513" s="92"/>
      <c r="R513" s="92"/>
      <c r="S513" s="92"/>
      <c r="T513" s="93"/>
      <c r="U513" s="39"/>
      <c r="V513" s="39"/>
      <c r="W513" s="39"/>
      <c r="X513" s="39"/>
      <c r="Y513" s="39"/>
      <c r="Z513" s="39"/>
      <c r="AA513" s="39"/>
      <c r="AB513" s="39"/>
      <c r="AC513" s="39"/>
      <c r="AD513" s="39"/>
      <c r="AE513" s="39"/>
      <c r="AT513" s="18" t="s">
        <v>221</v>
      </c>
      <c r="AU513" s="18" t="s">
        <v>90</v>
      </c>
    </row>
    <row r="514" s="14" customFormat="1">
      <c r="A514" s="14"/>
      <c r="B514" s="262"/>
      <c r="C514" s="263"/>
      <c r="D514" s="233" t="s">
        <v>364</v>
      </c>
      <c r="E514" s="264" t="s">
        <v>1</v>
      </c>
      <c r="F514" s="265" t="s">
        <v>5156</v>
      </c>
      <c r="G514" s="263"/>
      <c r="H514" s="266">
        <v>1.2250000000000001</v>
      </c>
      <c r="I514" s="267"/>
      <c r="J514" s="263"/>
      <c r="K514" s="263"/>
      <c r="L514" s="268"/>
      <c r="M514" s="269"/>
      <c r="N514" s="270"/>
      <c r="O514" s="270"/>
      <c r="P514" s="270"/>
      <c r="Q514" s="270"/>
      <c r="R514" s="270"/>
      <c r="S514" s="270"/>
      <c r="T514" s="271"/>
      <c r="U514" s="14"/>
      <c r="V514" s="14"/>
      <c r="W514" s="14"/>
      <c r="X514" s="14"/>
      <c r="Y514" s="14"/>
      <c r="Z514" s="14"/>
      <c r="AA514" s="14"/>
      <c r="AB514" s="14"/>
      <c r="AC514" s="14"/>
      <c r="AD514" s="14"/>
      <c r="AE514" s="14"/>
      <c r="AT514" s="272" t="s">
        <v>364</v>
      </c>
      <c r="AU514" s="272" t="s">
        <v>90</v>
      </c>
      <c r="AV514" s="14" t="s">
        <v>90</v>
      </c>
      <c r="AW514" s="14" t="s">
        <v>36</v>
      </c>
      <c r="AX514" s="14" t="s">
        <v>88</v>
      </c>
      <c r="AY514" s="272" t="s">
        <v>215</v>
      </c>
    </row>
    <row r="515" s="2" customFormat="1" ht="24.15" customHeight="1">
      <c r="A515" s="39"/>
      <c r="B515" s="40"/>
      <c r="C515" s="220" t="s">
        <v>1806</v>
      </c>
      <c r="D515" s="220" t="s">
        <v>216</v>
      </c>
      <c r="E515" s="221" t="s">
        <v>4938</v>
      </c>
      <c r="F515" s="222" t="s">
        <v>4939</v>
      </c>
      <c r="G515" s="223" t="s">
        <v>716</v>
      </c>
      <c r="H515" s="224">
        <v>1</v>
      </c>
      <c r="I515" s="225"/>
      <c r="J515" s="226">
        <f>ROUND(I515*H515,2)</f>
        <v>0</v>
      </c>
      <c r="K515" s="222" t="s">
        <v>359</v>
      </c>
      <c r="L515" s="45"/>
      <c r="M515" s="227" t="s">
        <v>1</v>
      </c>
      <c r="N515" s="228" t="s">
        <v>46</v>
      </c>
      <c r="O515" s="92"/>
      <c r="P515" s="229">
        <f>O515*H515</f>
        <v>0</v>
      </c>
      <c r="Q515" s="229">
        <v>0.0011900000000000001</v>
      </c>
      <c r="R515" s="229">
        <f>Q515*H515</f>
        <v>0.0011900000000000001</v>
      </c>
      <c r="S515" s="229">
        <v>0</v>
      </c>
      <c r="T515" s="230">
        <f>S515*H515</f>
        <v>0</v>
      </c>
      <c r="U515" s="39"/>
      <c r="V515" s="39"/>
      <c r="W515" s="39"/>
      <c r="X515" s="39"/>
      <c r="Y515" s="39"/>
      <c r="Z515" s="39"/>
      <c r="AA515" s="39"/>
      <c r="AB515" s="39"/>
      <c r="AC515" s="39"/>
      <c r="AD515" s="39"/>
      <c r="AE515" s="39"/>
      <c r="AR515" s="231" t="s">
        <v>291</v>
      </c>
      <c r="AT515" s="231" t="s">
        <v>216</v>
      </c>
      <c r="AU515" s="231" t="s">
        <v>90</v>
      </c>
      <c r="AY515" s="18" t="s">
        <v>215</v>
      </c>
      <c r="BE515" s="232">
        <f>IF(N515="základní",J515,0)</f>
        <v>0</v>
      </c>
      <c r="BF515" s="232">
        <f>IF(N515="snížená",J515,0)</f>
        <v>0</v>
      </c>
      <c r="BG515" s="232">
        <f>IF(N515="zákl. přenesená",J515,0)</f>
        <v>0</v>
      </c>
      <c r="BH515" s="232">
        <f>IF(N515="sníž. přenesená",J515,0)</f>
        <v>0</v>
      </c>
      <c r="BI515" s="232">
        <f>IF(N515="nulová",J515,0)</f>
        <v>0</v>
      </c>
      <c r="BJ515" s="18" t="s">
        <v>88</v>
      </c>
      <c r="BK515" s="232">
        <f>ROUND(I515*H515,2)</f>
        <v>0</v>
      </c>
      <c r="BL515" s="18" t="s">
        <v>291</v>
      </c>
      <c r="BM515" s="231" t="s">
        <v>5157</v>
      </c>
    </row>
    <row r="516" s="2" customFormat="1">
      <c r="A516" s="39"/>
      <c r="B516" s="40"/>
      <c r="C516" s="41"/>
      <c r="D516" s="233" t="s">
        <v>221</v>
      </c>
      <c r="E516" s="41"/>
      <c r="F516" s="234" t="s">
        <v>4941</v>
      </c>
      <c r="G516" s="41"/>
      <c r="H516" s="41"/>
      <c r="I516" s="235"/>
      <c r="J516" s="41"/>
      <c r="K516" s="41"/>
      <c r="L516" s="45"/>
      <c r="M516" s="236"/>
      <c r="N516" s="237"/>
      <c r="O516" s="92"/>
      <c r="P516" s="92"/>
      <c r="Q516" s="92"/>
      <c r="R516" s="92"/>
      <c r="S516" s="92"/>
      <c r="T516" s="93"/>
      <c r="U516" s="39"/>
      <c r="V516" s="39"/>
      <c r="W516" s="39"/>
      <c r="X516" s="39"/>
      <c r="Y516" s="39"/>
      <c r="Z516" s="39"/>
      <c r="AA516" s="39"/>
      <c r="AB516" s="39"/>
      <c r="AC516" s="39"/>
      <c r="AD516" s="39"/>
      <c r="AE516" s="39"/>
      <c r="AT516" s="18" t="s">
        <v>221</v>
      </c>
      <c r="AU516" s="18" t="s">
        <v>90</v>
      </c>
    </row>
    <row r="517" s="2" customFormat="1">
      <c r="A517" s="39"/>
      <c r="B517" s="40"/>
      <c r="C517" s="41"/>
      <c r="D517" s="250" t="s">
        <v>362</v>
      </c>
      <c r="E517" s="41"/>
      <c r="F517" s="251" t="s">
        <v>4942</v>
      </c>
      <c r="G517" s="41"/>
      <c r="H517" s="41"/>
      <c r="I517" s="235"/>
      <c r="J517" s="41"/>
      <c r="K517" s="41"/>
      <c r="L517" s="45"/>
      <c r="M517" s="236"/>
      <c r="N517" s="237"/>
      <c r="O517" s="92"/>
      <c r="P517" s="92"/>
      <c r="Q517" s="92"/>
      <c r="R517" s="92"/>
      <c r="S517" s="92"/>
      <c r="T517" s="93"/>
      <c r="U517" s="39"/>
      <c r="V517" s="39"/>
      <c r="W517" s="39"/>
      <c r="X517" s="39"/>
      <c r="Y517" s="39"/>
      <c r="Z517" s="39"/>
      <c r="AA517" s="39"/>
      <c r="AB517" s="39"/>
      <c r="AC517" s="39"/>
      <c r="AD517" s="39"/>
      <c r="AE517" s="39"/>
      <c r="AT517" s="18" t="s">
        <v>362</v>
      </c>
      <c r="AU517" s="18" t="s">
        <v>90</v>
      </c>
    </row>
    <row r="518" s="2" customFormat="1" ht="24.15" customHeight="1">
      <c r="A518" s="39"/>
      <c r="B518" s="40"/>
      <c r="C518" s="220" t="s">
        <v>1808</v>
      </c>
      <c r="D518" s="220" t="s">
        <v>216</v>
      </c>
      <c r="E518" s="221" t="s">
        <v>5158</v>
      </c>
      <c r="F518" s="222" t="s">
        <v>4949</v>
      </c>
      <c r="G518" s="223" t="s">
        <v>583</v>
      </c>
      <c r="H518" s="224">
        <v>0.025000000000000001</v>
      </c>
      <c r="I518" s="225"/>
      <c r="J518" s="226">
        <f>ROUND(I518*H518,2)</f>
        <v>0</v>
      </c>
      <c r="K518" s="222" t="s">
        <v>359</v>
      </c>
      <c r="L518" s="45"/>
      <c r="M518" s="227" t="s">
        <v>1</v>
      </c>
      <c r="N518" s="228" t="s">
        <v>46</v>
      </c>
      <c r="O518" s="92"/>
      <c r="P518" s="229">
        <f>O518*H518</f>
        <v>0</v>
      </c>
      <c r="Q518" s="229">
        <v>0</v>
      </c>
      <c r="R518" s="229">
        <f>Q518*H518</f>
        <v>0</v>
      </c>
      <c r="S518" s="229">
        <v>0</v>
      </c>
      <c r="T518" s="230">
        <f>S518*H518</f>
        <v>0</v>
      </c>
      <c r="U518" s="39"/>
      <c r="V518" s="39"/>
      <c r="W518" s="39"/>
      <c r="X518" s="39"/>
      <c r="Y518" s="39"/>
      <c r="Z518" s="39"/>
      <c r="AA518" s="39"/>
      <c r="AB518" s="39"/>
      <c r="AC518" s="39"/>
      <c r="AD518" s="39"/>
      <c r="AE518" s="39"/>
      <c r="AR518" s="231" t="s">
        <v>291</v>
      </c>
      <c r="AT518" s="231" t="s">
        <v>216</v>
      </c>
      <c r="AU518" s="231" t="s">
        <v>90</v>
      </c>
      <c r="AY518" s="18" t="s">
        <v>215</v>
      </c>
      <c r="BE518" s="232">
        <f>IF(N518="základní",J518,0)</f>
        <v>0</v>
      </c>
      <c r="BF518" s="232">
        <f>IF(N518="snížená",J518,0)</f>
        <v>0</v>
      </c>
      <c r="BG518" s="232">
        <f>IF(N518="zákl. přenesená",J518,0)</f>
        <v>0</v>
      </c>
      <c r="BH518" s="232">
        <f>IF(N518="sníž. přenesená",J518,0)</f>
        <v>0</v>
      </c>
      <c r="BI518" s="232">
        <f>IF(N518="nulová",J518,0)</f>
        <v>0</v>
      </c>
      <c r="BJ518" s="18" t="s">
        <v>88</v>
      </c>
      <c r="BK518" s="232">
        <f>ROUND(I518*H518,2)</f>
        <v>0</v>
      </c>
      <c r="BL518" s="18" t="s">
        <v>291</v>
      </c>
      <c r="BM518" s="231" t="s">
        <v>5159</v>
      </c>
    </row>
    <row r="519" s="2" customFormat="1">
      <c r="A519" s="39"/>
      <c r="B519" s="40"/>
      <c r="C519" s="41"/>
      <c r="D519" s="233" t="s">
        <v>221</v>
      </c>
      <c r="E519" s="41"/>
      <c r="F519" s="234" t="s">
        <v>4949</v>
      </c>
      <c r="G519" s="41"/>
      <c r="H519" s="41"/>
      <c r="I519" s="235"/>
      <c r="J519" s="41"/>
      <c r="K519" s="41"/>
      <c r="L519" s="45"/>
      <c r="M519" s="236"/>
      <c r="N519" s="237"/>
      <c r="O519" s="92"/>
      <c r="P519" s="92"/>
      <c r="Q519" s="92"/>
      <c r="R519" s="92"/>
      <c r="S519" s="92"/>
      <c r="T519" s="93"/>
      <c r="U519" s="39"/>
      <c r="V519" s="39"/>
      <c r="W519" s="39"/>
      <c r="X519" s="39"/>
      <c r="Y519" s="39"/>
      <c r="Z519" s="39"/>
      <c r="AA519" s="39"/>
      <c r="AB519" s="39"/>
      <c r="AC519" s="39"/>
      <c r="AD519" s="39"/>
      <c r="AE519" s="39"/>
      <c r="AT519" s="18" t="s">
        <v>221</v>
      </c>
      <c r="AU519" s="18" t="s">
        <v>90</v>
      </c>
    </row>
    <row r="520" s="2" customFormat="1">
      <c r="A520" s="39"/>
      <c r="B520" s="40"/>
      <c r="C520" s="41"/>
      <c r="D520" s="250" t="s">
        <v>362</v>
      </c>
      <c r="E520" s="41"/>
      <c r="F520" s="251" t="s">
        <v>5160</v>
      </c>
      <c r="G520" s="41"/>
      <c r="H520" s="41"/>
      <c r="I520" s="235"/>
      <c r="J520" s="41"/>
      <c r="K520" s="41"/>
      <c r="L520" s="45"/>
      <c r="M520" s="236"/>
      <c r="N520" s="237"/>
      <c r="O520" s="92"/>
      <c r="P520" s="92"/>
      <c r="Q520" s="92"/>
      <c r="R520" s="92"/>
      <c r="S520" s="92"/>
      <c r="T520" s="93"/>
      <c r="U520" s="39"/>
      <c r="V520" s="39"/>
      <c r="W520" s="39"/>
      <c r="X520" s="39"/>
      <c r="Y520" s="39"/>
      <c r="Z520" s="39"/>
      <c r="AA520" s="39"/>
      <c r="AB520" s="39"/>
      <c r="AC520" s="39"/>
      <c r="AD520" s="39"/>
      <c r="AE520" s="39"/>
      <c r="AT520" s="18" t="s">
        <v>362</v>
      </c>
      <c r="AU520" s="18" t="s">
        <v>90</v>
      </c>
    </row>
    <row r="521" s="11" customFormat="1" ht="22.8" customHeight="1">
      <c r="A521" s="11"/>
      <c r="B521" s="206"/>
      <c r="C521" s="207"/>
      <c r="D521" s="208" t="s">
        <v>80</v>
      </c>
      <c r="E521" s="248" t="s">
        <v>5161</v>
      </c>
      <c r="F521" s="248" t="s">
        <v>5162</v>
      </c>
      <c r="G521" s="207"/>
      <c r="H521" s="207"/>
      <c r="I521" s="210"/>
      <c r="J521" s="249">
        <f>BK521</f>
        <v>0</v>
      </c>
      <c r="K521" s="207"/>
      <c r="L521" s="212"/>
      <c r="M521" s="213"/>
      <c r="N521" s="214"/>
      <c r="O521" s="214"/>
      <c r="P521" s="215">
        <f>SUM(P522:P543)</f>
        <v>0</v>
      </c>
      <c r="Q521" s="214"/>
      <c r="R521" s="215">
        <f>SUM(R522:R543)</f>
        <v>0.308</v>
      </c>
      <c r="S521" s="214"/>
      <c r="T521" s="216">
        <f>SUM(T522:T543)</f>
        <v>0</v>
      </c>
      <c r="U521" s="11"/>
      <c r="V521" s="11"/>
      <c r="W521" s="11"/>
      <c r="X521" s="11"/>
      <c r="Y521" s="11"/>
      <c r="Z521" s="11"/>
      <c r="AA521" s="11"/>
      <c r="AB521" s="11"/>
      <c r="AC521" s="11"/>
      <c r="AD521" s="11"/>
      <c r="AE521" s="11"/>
      <c r="AR521" s="217" t="s">
        <v>90</v>
      </c>
      <c r="AT521" s="218" t="s">
        <v>80</v>
      </c>
      <c r="AU521" s="218" t="s">
        <v>88</v>
      </c>
      <c r="AY521" s="217" t="s">
        <v>215</v>
      </c>
      <c r="BK521" s="219">
        <f>SUM(BK522:BK543)</f>
        <v>0</v>
      </c>
    </row>
    <row r="522" s="2" customFormat="1" ht="21.75" customHeight="1">
      <c r="A522" s="39"/>
      <c r="B522" s="40"/>
      <c r="C522" s="220" t="s">
        <v>1815</v>
      </c>
      <c r="D522" s="220" t="s">
        <v>216</v>
      </c>
      <c r="E522" s="221" t="s">
        <v>5163</v>
      </c>
      <c r="F522" s="222" t="s">
        <v>5164</v>
      </c>
      <c r="G522" s="223" t="s">
        <v>716</v>
      </c>
      <c r="H522" s="224">
        <v>1</v>
      </c>
      <c r="I522" s="225"/>
      <c r="J522" s="226">
        <f>ROUND(I522*H522,2)</f>
        <v>0</v>
      </c>
      <c r="K522" s="222" t="s">
        <v>359</v>
      </c>
      <c r="L522" s="45"/>
      <c r="M522" s="227" t="s">
        <v>1</v>
      </c>
      <c r="N522" s="228" t="s">
        <v>46</v>
      </c>
      <c r="O522" s="92"/>
      <c r="P522" s="229">
        <f>O522*H522</f>
        <v>0</v>
      </c>
      <c r="Q522" s="229">
        <v>0</v>
      </c>
      <c r="R522" s="229">
        <f>Q522*H522</f>
        <v>0</v>
      </c>
      <c r="S522" s="229">
        <v>0</v>
      </c>
      <c r="T522" s="230">
        <f>S522*H522</f>
        <v>0</v>
      </c>
      <c r="U522" s="39"/>
      <c r="V522" s="39"/>
      <c r="W522" s="39"/>
      <c r="X522" s="39"/>
      <c r="Y522" s="39"/>
      <c r="Z522" s="39"/>
      <c r="AA522" s="39"/>
      <c r="AB522" s="39"/>
      <c r="AC522" s="39"/>
      <c r="AD522" s="39"/>
      <c r="AE522" s="39"/>
      <c r="AR522" s="231" t="s">
        <v>291</v>
      </c>
      <c r="AT522" s="231" t="s">
        <v>216</v>
      </c>
      <c r="AU522" s="231" t="s">
        <v>90</v>
      </c>
      <c r="AY522" s="18" t="s">
        <v>215</v>
      </c>
      <c r="BE522" s="232">
        <f>IF(N522="základní",J522,0)</f>
        <v>0</v>
      </c>
      <c r="BF522" s="232">
        <f>IF(N522="snížená",J522,0)</f>
        <v>0</v>
      </c>
      <c r="BG522" s="232">
        <f>IF(N522="zákl. přenesená",J522,0)</f>
        <v>0</v>
      </c>
      <c r="BH522" s="232">
        <f>IF(N522="sníž. přenesená",J522,0)</f>
        <v>0</v>
      </c>
      <c r="BI522" s="232">
        <f>IF(N522="nulová",J522,0)</f>
        <v>0</v>
      </c>
      <c r="BJ522" s="18" t="s">
        <v>88</v>
      </c>
      <c r="BK522" s="232">
        <f>ROUND(I522*H522,2)</f>
        <v>0</v>
      </c>
      <c r="BL522" s="18" t="s">
        <v>291</v>
      </c>
      <c r="BM522" s="231" t="s">
        <v>5165</v>
      </c>
    </row>
    <row r="523" s="2" customFormat="1">
      <c r="A523" s="39"/>
      <c r="B523" s="40"/>
      <c r="C523" s="41"/>
      <c r="D523" s="233" t="s">
        <v>221</v>
      </c>
      <c r="E523" s="41"/>
      <c r="F523" s="234" t="s">
        <v>5166</v>
      </c>
      <c r="G523" s="41"/>
      <c r="H523" s="41"/>
      <c r="I523" s="235"/>
      <c r="J523" s="41"/>
      <c r="K523" s="41"/>
      <c r="L523" s="45"/>
      <c r="M523" s="236"/>
      <c r="N523" s="237"/>
      <c r="O523" s="92"/>
      <c r="P523" s="92"/>
      <c r="Q523" s="92"/>
      <c r="R523" s="92"/>
      <c r="S523" s="92"/>
      <c r="T523" s="93"/>
      <c r="U523" s="39"/>
      <c r="V523" s="39"/>
      <c r="W523" s="39"/>
      <c r="X523" s="39"/>
      <c r="Y523" s="39"/>
      <c r="Z523" s="39"/>
      <c r="AA523" s="39"/>
      <c r="AB523" s="39"/>
      <c r="AC523" s="39"/>
      <c r="AD523" s="39"/>
      <c r="AE523" s="39"/>
      <c r="AT523" s="18" t="s">
        <v>221</v>
      </c>
      <c r="AU523" s="18" t="s">
        <v>90</v>
      </c>
    </row>
    <row r="524" s="2" customFormat="1">
      <c r="A524" s="39"/>
      <c r="B524" s="40"/>
      <c r="C524" s="41"/>
      <c r="D524" s="250" t="s">
        <v>362</v>
      </c>
      <c r="E524" s="41"/>
      <c r="F524" s="251" t="s">
        <v>5167</v>
      </c>
      <c r="G524" s="41"/>
      <c r="H524" s="41"/>
      <c r="I524" s="235"/>
      <c r="J524" s="41"/>
      <c r="K524" s="41"/>
      <c r="L524" s="45"/>
      <c r="M524" s="236"/>
      <c r="N524" s="237"/>
      <c r="O524" s="92"/>
      <c r="P524" s="92"/>
      <c r="Q524" s="92"/>
      <c r="R524" s="92"/>
      <c r="S524" s="92"/>
      <c r="T524" s="93"/>
      <c r="U524" s="39"/>
      <c r="V524" s="39"/>
      <c r="W524" s="39"/>
      <c r="X524" s="39"/>
      <c r="Y524" s="39"/>
      <c r="Z524" s="39"/>
      <c r="AA524" s="39"/>
      <c r="AB524" s="39"/>
      <c r="AC524" s="39"/>
      <c r="AD524" s="39"/>
      <c r="AE524" s="39"/>
      <c r="AT524" s="18" t="s">
        <v>362</v>
      </c>
      <c r="AU524" s="18" t="s">
        <v>90</v>
      </c>
    </row>
    <row r="525" s="2" customFormat="1" ht="21.75" customHeight="1">
      <c r="A525" s="39"/>
      <c r="B525" s="40"/>
      <c r="C525" s="295" t="s">
        <v>1823</v>
      </c>
      <c r="D525" s="295" t="s">
        <v>539</v>
      </c>
      <c r="E525" s="296" t="s">
        <v>5168</v>
      </c>
      <c r="F525" s="297" t="s">
        <v>5169</v>
      </c>
      <c r="G525" s="298" t="s">
        <v>716</v>
      </c>
      <c r="H525" s="299">
        <v>1</v>
      </c>
      <c r="I525" s="300"/>
      <c r="J525" s="301">
        <f>ROUND(I525*H525,2)</f>
        <v>0</v>
      </c>
      <c r="K525" s="297" t="s">
        <v>1</v>
      </c>
      <c r="L525" s="302"/>
      <c r="M525" s="303" t="s">
        <v>1</v>
      </c>
      <c r="N525" s="304" t="s">
        <v>46</v>
      </c>
      <c r="O525" s="92"/>
      <c r="P525" s="229">
        <f>O525*H525</f>
        <v>0</v>
      </c>
      <c r="Q525" s="229">
        <v>0.29999999999999999</v>
      </c>
      <c r="R525" s="229">
        <f>Q525*H525</f>
        <v>0.29999999999999999</v>
      </c>
      <c r="S525" s="229">
        <v>0</v>
      </c>
      <c r="T525" s="230">
        <f>S525*H525</f>
        <v>0</v>
      </c>
      <c r="U525" s="39"/>
      <c r="V525" s="39"/>
      <c r="W525" s="39"/>
      <c r="X525" s="39"/>
      <c r="Y525" s="39"/>
      <c r="Z525" s="39"/>
      <c r="AA525" s="39"/>
      <c r="AB525" s="39"/>
      <c r="AC525" s="39"/>
      <c r="AD525" s="39"/>
      <c r="AE525" s="39"/>
      <c r="AR525" s="231" t="s">
        <v>676</v>
      </c>
      <c r="AT525" s="231" t="s">
        <v>539</v>
      </c>
      <c r="AU525" s="231" t="s">
        <v>90</v>
      </c>
      <c r="AY525" s="18" t="s">
        <v>215</v>
      </c>
      <c r="BE525" s="232">
        <f>IF(N525="základní",J525,0)</f>
        <v>0</v>
      </c>
      <c r="BF525" s="232">
        <f>IF(N525="snížená",J525,0)</f>
        <v>0</v>
      </c>
      <c r="BG525" s="232">
        <f>IF(N525="zákl. přenesená",J525,0)</f>
        <v>0</v>
      </c>
      <c r="BH525" s="232">
        <f>IF(N525="sníž. přenesená",J525,0)</f>
        <v>0</v>
      </c>
      <c r="BI525" s="232">
        <f>IF(N525="nulová",J525,0)</f>
        <v>0</v>
      </c>
      <c r="BJ525" s="18" t="s">
        <v>88</v>
      </c>
      <c r="BK525" s="232">
        <f>ROUND(I525*H525,2)</f>
        <v>0</v>
      </c>
      <c r="BL525" s="18" t="s">
        <v>291</v>
      </c>
      <c r="BM525" s="231" t="s">
        <v>5170</v>
      </c>
    </row>
    <row r="526" s="2" customFormat="1">
      <c r="A526" s="39"/>
      <c r="B526" s="40"/>
      <c r="C526" s="41"/>
      <c r="D526" s="233" t="s">
        <v>221</v>
      </c>
      <c r="E526" s="41"/>
      <c r="F526" s="234" t="s">
        <v>5171</v>
      </c>
      <c r="G526" s="41"/>
      <c r="H526" s="41"/>
      <c r="I526" s="235"/>
      <c r="J526" s="41"/>
      <c r="K526" s="41"/>
      <c r="L526" s="45"/>
      <c r="M526" s="236"/>
      <c r="N526" s="237"/>
      <c r="O526" s="92"/>
      <c r="P526" s="92"/>
      <c r="Q526" s="92"/>
      <c r="R526" s="92"/>
      <c r="S526" s="92"/>
      <c r="T526" s="93"/>
      <c r="U526" s="39"/>
      <c r="V526" s="39"/>
      <c r="W526" s="39"/>
      <c r="X526" s="39"/>
      <c r="Y526" s="39"/>
      <c r="Z526" s="39"/>
      <c r="AA526" s="39"/>
      <c r="AB526" s="39"/>
      <c r="AC526" s="39"/>
      <c r="AD526" s="39"/>
      <c r="AE526" s="39"/>
      <c r="AT526" s="18" t="s">
        <v>221</v>
      </c>
      <c r="AU526" s="18" t="s">
        <v>90</v>
      </c>
    </row>
    <row r="527" s="2" customFormat="1" ht="16.5" customHeight="1">
      <c r="A527" s="39"/>
      <c r="B527" s="40"/>
      <c r="C527" s="295" t="s">
        <v>1829</v>
      </c>
      <c r="D527" s="295" t="s">
        <v>539</v>
      </c>
      <c r="E527" s="296" t="s">
        <v>5172</v>
      </c>
      <c r="F527" s="297" t="s">
        <v>5173</v>
      </c>
      <c r="G527" s="298" t="s">
        <v>716</v>
      </c>
      <c r="H527" s="299">
        <v>1</v>
      </c>
      <c r="I527" s="300"/>
      <c r="J527" s="301">
        <f>ROUND(I527*H527,2)</f>
        <v>0</v>
      </c>
      <c r="K527" s="297" t="s">
        <v>1</v>
      </c>
      <c r="L527" s="302"/>
      <c r="M527" s="303" t="s">
        <v>1</v>
      </c>
      <c r="N527" s="304" t="s">
        <v>46</v>
      </c>
      <c r="O527" s="92"/>
      <c r="P527" s="229">
        <f>O527*H527</f>
        <v>0</v>
      </c>
      <c r="Q527" s="229">
        <v>0</v>
      </c>
      <c r="R527" s="229">
        <f>Q527*H527</f>
        <v>0</v>
      </c>
      <c r="S527" s="229">
        <v>0</v>
      </c>
      <c r="T527" s="230">
        <f>S527*H527</f>
        <v>0</v>
      </c>
      <c r="U527" s="39"/>
      <c r="V527" s="39"/>
      <c r="W527" s="39"/>
      <c r="X527" s="39"/>
      <c r="Y527" s="39"/>
      <c r="Z527" s="39"/>
      <c r="AA527" s="39"/>
      <c r="AB527" s="39"/>
      <c r="AC527" s="39"/>
      <c r="AD527" s="39"/>
      <c r="AE527" s="39"/>
      <c r="AR527" s="231" t="s">
        <v>676</v>
      </c>
      <c r="AT527" s="231" t="s">
        <v>539</v>
      </c>
      <c r="AU527" s="231" t="s">
        <v>90</v>
      </c>
      <c r="AY527" s="18" t="s">
        <v>215</v>
      </c>
      <c r="BE527" s="232">
        <f>IF(N527="základní",J527,0)</f>
        <v>0</v>
      </c>
      <c r="BF527" s="232">
        <f>IF(N527="snížená",J527,0)</f>
        <v>0</v>
      </c>
      <c r="BG527" s="232">
        <f>IF(N527="zákl. přenesená",J527,0)</f>
        <v>0</v>
      </c>
      <c r="BH527" s="232">
        <f>IF(N527="sníž. přenesená",J527,0)</f>
        <v>0</v>
      </c>
      <c r="BI527" s="232">
        <f>IF(N527="nulová",J527,0)</f>
        <v>0</v>
      </c>
      <c r="BJ527" s="18" t="s">
        <v>88</v>
      </c>
      <c r="BK527" s="232">
        <f>ROUND(I527*H527,2)</f>
        <v>0</v>
      </c>
      <c r="BL527" s="18" t="s">
        <v>291</v>
      </c>
      <c r="BM527" s="231" t="s">
        <v>5174</v>
      </c>
    </row>
    <row r="528" s="2" customFormat="1">
      <c r="A528" s="39"/>
      <c r="B528" s="40"/>
      <c r="C528" s="41"/>
      <c r="D528" s="233" t="s">
        <v>221</v>
      </c>
      <c r="E528" s="41"/>
      <c r="F528" s="234" t="s">
        <v>5173</v>
      </c>
      <c r="G528" s="41"/>
      <c r="H528" s="41"/>
      <c r="I528" s="235"/>
      <c r="J528" s="41"/>
      <c r="K528" s="41"/>
      <c r="L528" s="45"/>
      <c r="M528" s="236"/>
      <c r="N528" s="237"/>
      <c r="O528" s="92"/>
      <c r="P528" s="92"/>
      <c r="Q528" s="92"/>
      <c r="R528" s="92"/>
      <c r="S528" s="92"/>
      <c r="T528" s="93"/>
      <c r="U528" s="39"/>
      <c r="V528" s="39"/>
      <c r="W528" s="39"/>
      <c r="X528" s="39"/>
      <c r="Y528" s="39"/>
      <c r="Z528" s="39"/>
      <c r="AA528" s="39"/>
      <c r="AB528" s="39"/>
      <c r="AC528" s="39"/>
      <c r="AD528" s="39"/>
      <c r="AE528" s="39"/>
      <c r="AT528" s="18" t="s">
        <v>221</v>
      </c>
      <c r="AU528" s="18" t="s">
        <v>90</v>
      </c>
    </row>
    <row r="529" s="2" customFormat="1" ht="24.15" customHeight="1">
      <c r="A529" s="39"/>
      <c r="B529" s="40"/>
      <c r="C529" s="295" t="s">
        <v>1836</v>
      </c>
      <c r="D529" s="295" t="s">
        <v>539</v>
      </c>
      <c r="E529" s="296" t="s">
        <v>5175</v>
      </c>
      <c r="F529" s="297" t="s">
        <v>5176</v>
      </c>
      <c r="G529" s="298" t="s">
        <v>716</v>
      </c>
      <c r="H529" s="299">
        <v>1</v>
      </c>
      <c r="I529" s="300"/>
      <c r="J529" s="301">
        <f>ROUND(I529*H529,2)</f>
        <v>0</v>
      </c>
      <c r="K529" s="297" t="s">
        <v>1</v>
      </c>
      <c r="L529" s="302"/>
      <c r="M529" s="303" t="s">
        <v>1</v>
      </c>
      <c r="N529" s="304" t="s">
        <v>46</v>
      </c>
      <c r="O529" s="92"/>
      <c r="P529" s="229">
        <f>O529*H529</f>
        <v>0</v>
      </c>
      <c r="Q529" s="229">
        <v>0</v>
      </c>
      <c r="R529" s="229">
        <f>Q529*H529</f>
        <v>0</v>
      </c>
      <c r="S529" s="229">
        <v>0</v>
      </c>
      <c r="T529" s="230">
        <f>S529*H529</f>
        <v>0</v>
      </c>
      <c r="U529" s="39"/>
      <c r="V529" s="39"/>
      <c r="W529" s="39"/>
      <c r="X529" s="39"/>
      <c r="Y529" s="39"/>
      <c r="Z529" s="39"/>
      <c r="AA529" s="39"/>
      <c r="AB529" s="39"/>
      <c r="AC529" s="39"/>
      <c r="AD529" s="39"/>
      <c r="AE529" s="39"/>
      <c r="AR529" s="231" t="s">
        <v>676</v>
      </c>
      <c r="AT529" s="231" t="s">
        <v>539</v>
      </c>
      <c r="AU529" s="231" t="s">
        <v>90</v>
      </c>
      <c r="AY529" s="18" t="s">
        <v>215</v>
      </c>
      <c r="BE529" s="232">
        <f>IF(N529="základní",J529,0)</f>
        <v>0</v>
      </c>
      <c r="BF529" s="232">
        <f>IF(N529="snížená",J529,0)</f>
        <v>0</v>
      </c>
      <c r="BG529" s="232">
        <f>IF(N529="zákl. přenesená",J529,0)</f>
        <v>0</v>
      </c>
      <c r="BH529" s="232">
        <f>IF(N529="sníž. přenesená",J529,0)</f>
        <v>0</v>
      </c>
      <c r="BI529" s="232">
        <f>IF(N529="nulová",J529,0)</f>
        <v>0</v>
      </c>
      <c r="BJ529" s="18" t="s">
        <v>88</v>
      </c>
      <c r="BK529" s="232">
        <f>ROUND(I529*H529,2)</f>
        <v>0</v>
      </c>
      <c r="BL529" s="18" t="s">
        <v>291</v>
      </c>
      <c r="BM529" s="231" t="s">
        <v>5177</v>
      </c>
    </row>
    <row r="530" s="2" customFormat="1">
      <c r="A530" s="39"/>
      <c r="B530" s="40"/>
      <c r="C530" s="41"/>
      <c r="D530" s="233" t="s">
        <v>221</v>
      </c>
      <c r="E530" s="41"/>
      <c r="F530" s="234" t="s">
        <v>5178</v>
      </c>
      <c r="G530" s="41"/>
      <c r="H530" s="41"/>
      <c r="I530" s="235"/>
      <c r="J530" s="41"/>
      <c r="K530" s="41"/>
      <c r="L530" s="45"/>
      <c r="M530" s="236"/>
      <c r="N530" s="237"/>
      <c r="O530" s="92"/>
      <c r="P530" s="92"/>
      <c r="Q530" s="92"/>
      <c r="R530" s="92"/>
      <c r="S530" s="92"/>
      <c r="T530" s="93"/>
      <c r="U530" s="39"/>
      <c r="V530" s="39"/>
      <c r="W530" s="39"/>
      <c r="X530" s="39"/>
      <c r="Y530" s="39"/>
      <c r="Z530" s="39"/>
      <c r="AA530" s="39"/>
      <c r="AB530" s="39"/>
      <c r="AC530" s="39"/>
      <c r="AD530" s="39"/>
      <c r="AE530" s="39"/>
      <c r="AT530" s="18" t="s">
        <v>221</v>
      </c>
      <c r="AU530" s="18" t="s">
        <v>90</v>
      </c>
    </row>
    <row r="531" s="2" customFormat="1" ht="16.5" customHeight="1">
      <c r="A531" s="39"/>
      <c r="B531" s="40"/>
      <c r="C531" s="295" t="s">
        <v>1842</v>
      </c>
      <c r="D531" s="295" t="s">
        <v>539</v>
      </c>
      <c r="E531" s="296" t="s">
        <v>5179</v>
      </c>
      <c r="F531" s="297" t="s">
        <v>5180</v>
      </c>
      <c r="G531" s="298" t="s">
        <v>716</v>
      </c>
      <c r="H531" s="299">
        <v>1</v>
      </c>
      <c r="I531" s="300"/>
      <c r="J531" s="301">
        <f>ROUND(I531*H531,2)</f>
        <v>0</v>
      </c>
      <c r="K531" s="297" t="s">
        <v>1</v>
      </c>
      <c r="L531" s="302"/>
      <c r="M531" s="303" t="s">
        <v>1</v>
      </c>
      <c r="N531" s="304" t="s">
        <v>46</v>
      </c>
      <c r="O531" s="92"/>
      <c r="P531" s="229">
        <f>O531*H531</f>
        <v>0</v>
      </c>
      <c r="Q531" s="229">
        <v>0</v>
      </c>
      <c r="R531" s="229">
        <f>Q531*H531</f>
        <v>0</v>
      </c>
      <c r="S531" s="229">
        <v>0</v>
      </c>
      <c r="T531" s="230">
        <f>S531*H531</f>
        <v>0</v>
      </c>
      <c r="U531" s="39"/>
      <c r="V531" s="39"/>
      <c r="W531" s="39"/>
      <c r="X531" s="39"/>
      <c r="Y531" s="39"/>
      <c r="Z531" s="39"/>
      <c r="AA531" s="39"/>
      <c r="AB531" s="39"/>
      <c r="AC531" s="39"/>
      <c r="AD531" s="39"/>
      <c r="AE531" s="39"/>
      <c r="AR531" s="231" t="s">
        <v>676</v>
      </c>
      <c r="AT531" s="231" t="s">
        <v>539</v>
      </c>
      <c r="AU531" s="231" t="s">
        <v>90</v>
      </c>
      <c r="AY531" s="18" t="s">
        <v>215</v>
      </c>
      <c r="BE531" s="232">
        <f>IF(N531="základní",J531,0)</f>
        <v>0</v>
      </c>
      <c r="BF531" s="232">
        <f>IF(N531="snížená",J531,0)</f>
        <v>0</v>
      </c>
      <c r="BG531" s="232">
        <f>IF(N531="zákl. přenesená",J531,0)</f>
        <v>0</v>
      </c>
      <c r="BH531" s="232">
        <f>IF(N531="sníž. přenesená",J531,0)</f>
        <v>0</v>
      </c>
      <c r="BI531" s="232">
        <f>IF(N531="nulová",J531,0)</f>
        <v>0</v>
      </c>
      <c r="BJ531" s="18" t="s">
        <v>88</v>
      </c>
      <c r="BK531" s="232">
        <f>ROUND(I531*H531,2)</f>
        <v>0</v>
      </c>
      <c r="BL531" s="18" t="s">
        <v>291</v>
      </c>
      <c r="BM531" s="231" t="s">
        <v>5181</v>
      </c>
    </row>
    <row r="532" s="2" customFormat="1">
      <c r="A532" s="39"/>
      <c r="B532" s="40"/>
      <c r="C532" s="41"/>
      <c r="D532" s="233" t="s">
        <v>221</v>
      </c>
      <c r="E532" s="41"/>
      <c r="F532" s="234" t="s">
        <v>5182</v>
      </c>
      <c r="G532" s="41"/>
      <c r="H532" s="41"/>
      <c r="I532" s="235"/>
      <c r="J532" s="41"/>
      <c r="K532" s="41"/>
      <c r="L532" s="45"/>
      <c r="M532" s="236"/>
      <c r="N532" s="237"/>
      <c r="O532" s="92"/>
      <c r="P532" s="92"/>
      <c r="Q532" s="92"/>
      <c r="R532" s="92"/>
      <c r="S532" s="92"/>
      <c r="T532" s="93"/>
      <c r="U532" s="39"/>
      <c r="V532" s="39"/>
      <c r="W532" s="39"/>
      <c r="X532" s="39"/>
      <c r="Y532" s="39"/>
      <c r="Z532" s="39"/>
      <c r="AA532" s="39"/>
      <c r="AB532" s="39"/>
      <c r="AC532" s="39"/>
      <c r="AD532" s="39"/>
      <c r="AE532" s="39"/>
      <c r="AT532" s="18" t="s">
        <v>221</v>
      </c>
      <c r="AU532" s="18" t="s">
        <v>90</v>
      </c>
    </row>
    <row r="533" s="2" customFormat="1" ht="16.5" customHeight="1">
      <c r="A533" s="39"/>
      <c r="B533" s="40"/>
      <c r="C533" s="295" t="s">
        <v>1849</v>
      </c>
      <c r="D533" s="295" t="s">
        <v>539</v>
      </c>
      <c r="E533" s="296" t="s">
        <v>5183</v>
      </c>
      <c r="F533" s="297" t="s">
        <v>5184</v>
      </c>
      <c r="G533" s="298" t="s">
        <v>5185</v>
      </c>
      <c r="H533" s="299">
        <v>4</v>
      </c>
      <c r="I533" s="300"/>
      <c r="J533" s="301">
        <f>ROUND(I533*H533,2)</f>
        <v>0</v>
      </c>
      <c r="K533" s="297" t="s">
        <v>1</v>
      </c>
      <c r="L533" s="302"/>
      <c r="M533" s="303" t="s">
        <v>1</v>
      </c>
      <c r="N533" s="304" t="s">
        <v>46</v>
      </c>
      <c r="O533" s="92"/>
      <c r="P533" s="229">
        <f>O533*H533</f>
        <v>0</v>
      </c>
      <c r="Q533" s="229">
        <v>0</v>
      </c>
      <c r="R533" s="229">
        <f>Q533*H533</f>
        <v>0</v>
      </c>
      <c r="S533" s="229">
        <v>0</v>
      </c>
      <c r="T533" s="230">
        <f>S533*H533</f>
        <v>0</v>
      </c>
      <c r="U533" s="39"/>
      <c r="V533" s="39"/>
      <c r="W533" s="39"/>
      <c r="X533" s="39"/>
      <c r="Y533" s="39"/>
      <c r="Z533" s="39"/>
      <c r="AA533" s="39"/>
      <c r="AB533" s="39"/>
      <c r="AC533" s="39"/>
      <c r="AD533" s="39"/>
      <c r="AE533" s="39"/>
      <c r="AR533" s="231" t="s">
        <v>676</v>
      </c>
      <c r="AT533" s="231" t="s">
        <v>539</v>
      </c>
      <c r="AU533" s="231" t="s">
        <v>90</v>
      </c>
      <c r="AY533" s="18" t="s">
        <v>215</v>
      </c>
      <c r="BE533" s="232">
        <f>IF(N533="základní",J533,0)</f>
        <v>0</v>
      </c>
      <c r="BF533" s="232">
        <f>IF(N533="snížená",J533,0)</f>
        <v>0</v>
      </c>
      <c r="BG533" s="232">
        <f>IF(N533="zákl. přenesená",J533,0)</f>
        <v>0</v>
      </c>
      <c r="BH533" s="232">
        <f>IF(N533="sníž. přenesená",J533,0)</f>
        <v>0</v>
      </c>
      <c r="BI533" s="232">
        <f>IF(N533="nulová",J533,0)</f>
        <v>0</v>
      </c>
      <c r="BJ533" s="18" t="s">
        <v>88</v>
      </c>
      <c r="BK533" s="232">
        <f>ROUND(I533*H533,2)</f>
        <v>0</v>
      </c>
      <c r="BL533" s="18" t="s">
        <v>291</v>
      </c>
      <c r="BM533" s="231" t="s">
        <v>5186</v>
      </c>
    </row>
    <row r="534" s="2" customFormat="1">
      <c r="A534" s="39"/>
      <c r="B534" s="40"/>
      <c r="C534" s="41"/>
      <c r="D534" s="233" t="s">
        <v>221</v>
      </c>
      <c r="E534" s="41"/>
      <c r="F534" s="234" t="s">
        <v>5187</v>
      </c>
      <c r="G534" s="41"/>
      <c r="H534" s="41"/>
      <c r="I534" s="235"/>
      <c r="J534" s="41"/>
      <c r="K534" s="41"/>
      <c r="L534" s="45"/>
      <c r="M534" s="236"/>
      <c r="N534" s="237"/>
      <c r="O534" s="92"/>
      <c r="P534" s="92"/>
      <c r="Q534" s="92"/>
      <c r="R534" s="92"/>
      <c r="S534" s="92"/>
      <c r="T534" s="93"/>
      <c r="U534" s="39"/>
      <c r="V534" s="39"/>
      <c r="W534" s="39"/>
      <c r="X534" s="39"/>
      <c r="Y534" s="39"/>
      <c r="Z534" s="39"/>
      <c r="AA534" s="39"/>
      <c r="AB534" s="39"/>
      <c r="AC534" s="39"/>
      <c r="AD534" s="39"/>
      <c r="AE534" s="39"/>
      <c r="AT534" s="18" t="s">
        <v>221</v>
      </c>
      <c r="AU534" s="18" t="s">
        <v>90</v>
      </c>
    </row>
    <row r="535" s="2" customFormat="1" ht="24.15" customHeight="1">
      <c r="A535" s="39"/>
      <c r="B535" s="40"/>
      <c r="C535" s="220" t="s">
        <v>1857</v>
      </c>
      <c r="D535" s="220" t="s">
        <v>216</v>
      </c>
      <c r="E535" s="221" t="s">
        <v>5188</v>
      </c>
      <c r="F535" s="222" t="s">
        <v>5189</v>
      </c>
      <c r="G535" s="223" t="s">
        <v>797</v>
      </c>
      <c r="H535" s="224">
        <v>5</v>
      </c>
      <c r="I535" s="225"/>
      <c r="J535" s="226">
        <f>ROUND(I535*H535,2)</f>
        <v>0</v>
      </c>
      <c r="K535" s="222" t="s">
        <v>359</v>
      </c>
      <c r="L535" s="45"/>
      <c r="M535" s="227" t="s">
        <v>1</v>
      </c>
      <c r="N535" s="228" t="s">
        <v>46</v>
      </c>
      <c r="O535" s="92"/>
      <c r="P535" s="229">
        <f>O535*H535</f>
        <v>0</v>
      </c>
      <c r="Q535" s="229">
        <v>0</v>
      </c>
      <c r="R535" s="229">
        <f>Q535*H535</f>
        <v>0</v>
      </c>
      <c r="S535" s="229">
        <v>0</v>
      </c>
      <c r="T535" s="230">
        <f>S535*H535</f>
        <v>0</v>
      </c>
      <c r="U535" s="39"/>
      <c r="V535" s="39"/>
      <c r="W535" s="39"/>
      <c r="X535" s="39"/>
      <c r="Y535" s="39"/>
      <c r="Z535" s="39"/>
      <c r="AA535" s="39"/>
      <c r="AB535" s="39"/>
      <c r="AC535" s="39"/>
      <c r="AD535" s="39"/>
      <c r="AE535" s="39"/>
      <c r="AR535" s="231" t="s">
        <v>291</v>
      </c>
      <c r="AT535" s="231" t="s">
        <v>216</v>
      </c>
      <c r="AU535" s="231" t="s">
        <v>90</v>
      </c>
      <c r="AY535" s="18" t="s">
        <v>215</v>
      </c>
      <c r="BE535" s="232">
        <f>IF(N535="základní",J535,0)</f>
        <v>0</v>
      </c>
      <c r="BF535" s="232">
        <f>IF(N535="snížená",J535,0)</f>
        <v>0</v>
      </c>
      <c r="BG535" s="232">
        <f>IF(N535="zákl. přenesená",J535,0)</f>
        <v>0</v>
      </c>
      <c r="BH535" s="232">
        <f>IF(N535="sníž. přenesená",J535,0)</f>
        <v>0</v>
      </c>
      <c r="BI535" s="232">
        <f>IF(N535="nulová",J535,0)</f>
        <v>0</v>
      </c>
      <c r="BJ535" s="18" t="s">
        <v>88</v>
      </c>
      <c r="BK535" s="232">
        <f>ROUND(I535*H535,2)</f>
        <v>0</v>
      </c>
      <c r="BL535" s="18" t="s">
        <v>291</v>
      </c>
      <c r="BM535" s="231" t="s">
        <v>5190</v>
      </c>
    </row>
    <row r="536" s="2" customFormat="1">
      <c r="A536" s="39"/>
      <c r="B536" s="40"/>
      <c r="C536" s="41"/>
      <c r="D536" s="233" t="s">
        <v>221</v>
      </c>
      <c r="E536" s="41"/>
      <c r="F536" s="234" t="s">
        <v>5191</v>
      </c>
      <c r="G536" s="41"/>
      <c r="H536" s="41"/>
      <c r="I536" s="235"/>
      <c r="J536" s="41"/>
      <c r="K536" s="41"/>
      <c r="L536" s="45"/>
      <c r="M536" s="236"/>
      <c r="N536" s="237"/>
      <c r="O536" s="92"/>
      <c r="P536" s="92"/>
      <c r="Q536" s="92"/>
      <c r="R536" s="92"/>
      <c r="S536" s="92"/>
      <c r="T536" s="93"/>
      <c r="U536" s="39"/>
      <c r="V536" s="39"/>
      <c r="W536" s="39"/>
      <c r="X536" s="39"/>
      <c r="Y536" s="39"/>
      <c r="Z536" s="39"/>
      <c r="AA536" s="39"/>
      <c r="AB536" s="39"/>
      <c r="AC536" s="39"/>
      <c r="AD536" s="39"/>
      <c r="AE536" s="39"/>
      <c r="AT536" s="18" t="s">
        <v>221</v>
      </c>
      <c r="AU536" s="18" t="s">
        <v>90</v>
      </c>
    </row>
    <row r="537" s="2" customFormat="1">
      <c r="A537" s="39"/>
      <c r="B537" s="40"/>
      <c r="C537" s="41"/>
      <c r="D537" s="250" t="s">
        <v>362</v>
      </c>
      <c r="E537" s="41"/>
      <c r="F537" s="251" t="s">
        <v>5192</v>
      </c>
      <c r="G537" s="41"/>
      <c r="H537" s="41"/>
      <c r="I537" s="235"/>
      <c r="J537" s="41"/>
      <c r="K537" s="41"/>
      <c r="L537" s="45"/>
      <c r="M537" s="236"/>
      <c r="N537" s="237"/>
      <c r="O537" s="92"/>
      <c r="P537" s="92"/>
      <c r="Q537" s="92"/>
      <c r="R537" s="92"/>
      <c r="S537" s="92"/>
      <c r="T537" s="93"/>
      <c r="U537" s="39"/>
      <c r="V537" s="39"/>
      <c r="W537" s="39"/>
      <c r="X537" s="39"/>
      <c r="Y537" s="39"/>
      <c r="Z537" s="39"/>
      <c r="AA537" s="39"/>
      <c r="AB537" s="39"/>
      <c r="AC537" s="39"/>
      <c r="AD537" s="39"/>
      <c r="AE537" s="39"/>
      <c r="AT537" s="18" t="s">
        <v>362</v>
      </c>
      <c r="AU537" s="18" t="s">
        <v>90</v>
      </c>
    </row>
    <row r="538" s="2" customFormat="1" ht="24.15" customHeight="1">
      <c r="A538" s="39"/>
      <c r="B538" s="40"/>
      <c r="C538" s="295" t="s">
        <v>1863</v>
      </c>
      <c r="D538" s="295" t="s">
        <v>539</v>
      </c>
      <c r="E538" s="296" t="s">
        <v>5193</v>
      </c>
      <c r="F538" s="297" t="s">
        <v>5194</v>
      </c>
      <c r="G538" s="298" t="s">
        <v>797</v>
      </c>
      <c r="H538" s="299">
        <v>5</v>
      </c>
      <c r="I538" s="300"/>
      <c r="J538" s="301">
        <f>ROUND(I538*H538,2)</f>
        <v>0</v>
      </c>
      <c r="K538" s="297" t="s">
        <v>359</v>
      </c>
      <c r="L538" s="302"/>
      <c r="M538" s="303" t="s">
        <v>1</v>
      </c>
      <c r="N538" s="304" t="s">
        <v>46</v>
      </c>
      <c r="O538" s="92"/>
      <c r="P538" s="229">
        <f>O538*H538</f>
        <v>0</v>
      </c>
      <c r="Q538" s="229">
        <v>0.0016000000000000001</v>
      </c>
      <c r="R538" s="229">
        <f>Q538*H538</f>
        <v>0.0080000000000000002</v>
      </c>
      <c r="S538" s="229">
        <v>0</v>
      </c>
      <c r="T538" s="230">
        <f>S538*H538</f>
        <v>0</v>
      </c>
      <c r="U538" s="39"/>
      <c r="V538" s="39"/>
      <c r="W538" s="39"/>
      <c r="X538" s="39"/>
      <c r="Y538" s="39"/>
      <c r="Z538" s="39"/>
      <c r="AA538" s="39"/>
      <c r="AB538" s="39"/>
      <c r="AC538" s="39"/>
      <c r="AD538" s="39"/>
      <c r="AE538" s="39"/>
      <c r="AR538" s="231" t="s">
        <v>676</v>
      </c>
      <c r="AT538" s="231" t="s">
        <v>539</v>
      </c>
      <c r="AU538" s="231" t="s">
        <v>90</v>
      </c>
      <c r="AY538" s="18" t="s">
        <v>215</v>
      </c>
      <c r="BE538" s="232">
        <f>IF(N538="základní",J538,0)</f>
        <v>0</v>
      </c>
      <c r="BF538" s="232">
        <f>IF(N538="snížená",J538,0)</f>
        <v>0</v>
      </c>
      <c r="BG538" s="232">
        <f>IF(N538="zákl. přenesená",J538,0)</f>
        <v>0</v>
      </c>
      <c r="BH538" s="232">
        <f>IF(N538="sníž. přenesená",J538,0)</f>
        <v>0</v>
      </c>
      <c r="BI538" s="232">
        <f>IF(N538="nulová",J538,0)</f>
        <v>0</v>
      </c>
      <c r="BJ538" s="18" t="s">
        <v>88</v>
      </c>
      <c r="BK538" s="232">
        <f>ROUND(I538*H538,2)</f>
        <v>0</v>
      </c>
      <c r="BL538" s="18" t="s">
        <v>291</v>
      </c>
      <c r="BM538" s="231" t="s">
        <v>5195</v>
      </c>
    </row>
    <row r="539" s="2" customFormat="1">
      <c r="A539" s="39"/>
      <c r="B539" s="40"/>
      <c r="C539" s="41"/>
      <c r="D539" s="233" t="s">
        <v>221</v>
      </c>
      <c r="E539" s="41"/>
      <c r="F539" s="234" t="s">
        <v>5196</v>
      </c>
      <c r="G539" s="41"/>
      <c r="H539" s="41"/>
      <c r="I539" s="235"/>
      <c r="J539" s="41"/>
      <c r="K539" s="41"/>
      <c r="L539" s="45"/>
      <c r="M539" s="236"/>
      <c r="N539" s="237"/>
      <c r="O539" s="92"/>
      <c r="P539" s="92"/>
      <c r="Q539" s="92"/>
      <c r="R539" s="92"/>
      <c r="S539" s="92"/>
      <c r="T539" s="93"/>
      <c r="U539" s="39"/>
      <c r="V539" s="39"/>
      <c r="W539" s="39"/>
      <c r="X539" s="39"/>
      <c r="Y539" s="39"/>
      <c r="Z539" s="39"/>
      <c r="AA539" s="39"/>
      <c r="AB539" s="39"/>
      <c r="AC539" s="39"/>
      <c r="AD539" s="39"/>
      <c r="AE539" s="39"/>
      <c r="AT539" s="18" t="s">
        <v>221</v>
      </c>
      <c r="AU539" s="18" t="s">
        <v>90</v>
      </c>
    </row>
    <row r="540" s="2" customFormat="1" ht="24.15" customHeight="1">
      <c r="A540" s="39"/>
      <c r="B540" s="40"/>
      <c r="C540" s="220" t="s">
        <v>1866</v>
      </c>
      <c r="D540" s="220" t="s">
        <v>216</v>
      </c>
      <c r="E540" s="221" t="s">
        <v>5197</v>
      </c>
      <c r="F540" s="222" t="s">
        <v>5198</v>
      </c>
      <c r="G540" s="223" t="s">
        <v>716</v>
      </c>
      <c r="H540" s="224">
        <v>1</v>
      </c>
      <c r="I540" s="225"/>
      <c r="J540" s="226">
        <f>ROUND(I540*H540,2)</f>
        <v>0</v>
      </c>
      <c r="K540" s="222" t="s">
        <v>1</v>
      </c>
      <c r="L540" s="45"/>
      <c r="M540" s="227" t="s">
        <v>1</v>
      </c>
      <c r="N540" s="228" t="s">
        <v>46</v>
      </c>
      <c r="O540" s="92"/>
      <c r="P540" s="229">
        <f>O540*H540</f>
        <v>0</v>
      </c>
      <c r="Q540" s="229">
        <v>0</v>
      </c>
      <c r="R540" s="229">
        <f>Q540*H540</f>
        <v>0</v>
      </c>
      <c r="S540" s="229">
        <v>0</v>
      </c>
      <c r="T540" s="230">
        <f>S540*H540</f>
        <v>0</v>
      </c>
      <c r="U540" s="39"/>
      <c r="V540" s="39"/>
      <c r="W540" s="39"/>
      <c r="X540" s="39"/>
      <c r="Y540" s="39"/>
      <c r="Z540" s="39"/>
      <c r="AA540" s="39"/>
      <c r="AB540" s="39"/>
      <c r="AC540" s="39"/>
      <c r="AD540" s="39"/>
      <c r="AE540" s="39"/>
      <c r="AR540" s="231" t="s">
        <v>291</v>
      </c>
      <c r="AT540" s="231" t="s">
        <v>216</v>
      </c>
      <c r="AU540" s="231" t="s">
        <v>90</v>
      </c>
      <c r="AY540" s="18" t="s">
        <v>215</v>
      </c>
      <c r="BE540" s="232">
        <f>IF(N540="základní",J540,0)</f>
        <v>0</v>
      </c>
      <c r="BF540" s="232">
        <f>IF(N540="snížená",J540,0)</f>
        <v>0</v>
      </c>
      <c r="BG540" s="232">
        <f>IF(N540="zákl. přenesená",J540,0)</f>
        <v>0</v>
      </c>
      <c r="BH540" s="232">
        <f>IF(N540="sníž. přenesená",J540,0)</f>
        <v>0</v>
      </c>
      <c r="BI540" s="232">
        <f>IF(N540="nulová",J540,0)</f>
        <v>0</v>
      </c>
      <c r="BJ540" s="18" t="s">
        <v>88</v>
      </c>
      <c r="BK540" s="232">
        <f>ROUND(I540*H540,2)</f>
        <v>0</v>
      </c>
      <c r="BL540" s="18" t="s">
        <v>291</v>
      </c>
      <c r="BM540" s="231" t="s">
        <v>5199</v>
      </c>
    </row>
    <row r="541" s="2" customFormat="1" ht="24.15" customHeight="1">
      <c r="A541" s="39"/>
      <c r="B541" s="40"/>
      <c r="C541" s="220" t="s">
        <v>1868</v>
      </c>
      <c r="D541" s="220" t="s">
        <v>216</v>
      </c>
      <c r="E541" s="221" t="s">
        <v>4948</v>
      </c>
      <c r="F541" s="222" t="s">
        <v>4949</v>
      </c>
      <c r="G541" s="223" t="s">
        <v>583</v>
      </c>
      <c r="H541" s="224">
        <v>0.31</v>
      </c>
      <c r="I541" s="225"/>
      <c r="J541" s="226">
        <f>ROUND(I541*H541,2)</f>
        <v>0</v>
      </c>
      <c r="K541" s="222" t="s">
        <v>359</v>
      </c>
      <c r="L541" s="45"/>
      <c r="M541" s="227" t="s">
        <v>1</v>
      </c>
      <c r="N541" s="228" t="s">
        <v>46</v>
      </c>
      <c r="O541" s="92"/>
      <c r="P541" s="229">
        <f>O541*H541</f>
        <v>0</v>
      </c>
      <c r="Q541" s="229">
        <v>0</v>
      </c>
      <c r="R541" s="229">
        <f>Q541*H541</f>
        <v>0</v>
      </c>
      <c r="S541" s="229">
        <v>0</v>
      </c>
      <c r="T541" s="230">
        <f>S541*H541</f>
        <v>0</v>
      </c>
      <c r="U541" s="39"/>
      <c r="V541" s="39"/>
      <c r="W541" s="39"/>
      <c r="X541" s="39"/>
      <c r="Y541" s="39"/>
      <c r="Z541" s="39"/>
      <c r="AA541" s="39"/>
      <c r="AB541" s="39"/>
      <c r="AC541" s="39"/>
      <c r="AD541" s="39"/>
      <c r="AE541" s="39"/>
      <c r="AR541" s="231" t="s">
        <v>291</v>
      </c>
      <c r="AT541" s="231" t="s">
        <v>216</v>
      </c>
      <c r="AU541" s="231" t="s">
        <v>90</v>
      </c>
      <c r="AY541" s="18" t="s">
        <v>215</v>
      </c>
      <c r="BE541" s="232">
        <f>IF(N541="základní",J541,0)</f>
        <v>0</v>
      </c>
      <c r="BF541" s="232">
        <f>IF(N541="snížená",J541,0)</f>
        <v>0</v>
      </c>
      <c r="BG541" s="232">
        <f>IF(N541="zákl. přenesená",J541,0)</f>
        <v>0</v>
      </c>
      <c r="BH541" s="232">
        <f>IF(N541="sníž. přenesená",J541,0)</f>
        <v>0</v>
      </c>
      <c r="BI541" s="232">
        <f>IF(N541="nulová",J541,0)</f>
        <v>0</v>
      </c>
      <c r="BJ541" s="18" t="s">
        <v>88</v>
      </c>
      <c r="BK541" s="232">
        <f>ROUND(I541*H541,2)</f>
        <v>0</v>
      </c>
      <c r="BL541" s="18" t="s">
        <v>291</v>
      </c>
      <c r="BM541" s="231" t="s">
        <v>5200</v>
      </c>
    </row>
    <row r="542" s="2" customFormat="1">
      <c r="A542" s="39"/>
      <c r="B542" s="40"/>
      <c r="C542" s="41"/>
      <c r="D542" s="233" t="s">
        <v>221</v>
      </c>
      <c r="E542" s="41"/>
      <c r="F542" s="234" t="s">
        <v>4949</v>
      </c>
      <c r="G542" s="41"/>
      <c r="H542" s="41"/>
      <c r="I542" s="235"/>
      <c r="J542" s="41"/>
      <c r="K542" s="41"/>
      <c r="L542" s="45"/>
      <c r="M542" s="236"/>
      <c r="N542" s="237"/>
      <c r="O542" s="92"/>
      <c r="P542" s="92"/>
      <c r="Q542" s="92"/>
      <c r="R542" s="92"/>
      <c r="S542" s="92"/>
      <c r="T542" s="93"/>
      <c r="U542" s="39"/>
      <c r="V542" s="39"/>
      <c r="W542" s="39"/>
      <c r="X542" s="39"/>
      <c r="Y542" s="39"/>
      <c r="Z542" s="39"/>
      <c r="AA542" s="39"/>
      <c r="AB542" s="39"/>
      <c r="AC542" s="39"/>
      <c r="AD542" s="39"/>
      <c r="AE542" s="39"/>
      <c r="AT542" s="18" t="s">
        <v>221</v>
      </c>
      <c r="AU542" s="18" t="s">
        <v>90</v>
      </c>
    </row>
    <row r="543" s="2" customFormat="1">
      <c r="A543" s="39"/>
      <c r="B543" s="40"/>
      <c r="C543" s="41"/>
      <c r="D543" s="250" t="s">
        <v>362</v>
      </c>
      <c r="E543" s="41"/>
      <c r="F543" s="251" t="s">
        <v>4951</v>
      </c>
      <c r="G543" s="41"/>
      <c r="H543" s="41"/>
      <c r="I543" s="235"/>
      <c r="J543" s="41"/>
      <c r="K543" s="41"/>
      <c r="L543" s="45"/>
      <c r="M543" s="236"/>
      <c r="N543" s="237"/>
      <c r="O543" s="92"/>
      <c r="P543" s="92"/>
      <c r="Q543" s="92"/>
      <c r="R543" s="92"/>
      <c r="S543" s="92"/>
      <c r="T543" s="93"/>
      <c r="U543" s="39"/>
      <c r="V543" s="39"/>
      <c r="W543" s="39"/>
      <c r="X543" s="39"/>
      <c r="Y543" s="39"/>
      <c r="Z543" s="39"/>
      <c r="AA543" s="39"/>
      <c r="AB543" s="39"/>
      <c r="AC543" s="39"/>
      <c r="AD543" s="39"/>
      <c r="AE543" s="39"/>
      <c r="AT543" s="18" t="s">
        <v>362</v>
      </c>
      <c r="AU543" s="18" t="s">
        <v>90</v>
      </c>
    </row>
    <row r="544" s="11" customFormat="1" ht="22.8" customHeight="1">
      <c r="A544" s="11"/>
      <c r="B544" s="206"/>
      <c r="C544" s="207"/>
      <c r="D544" s="208" t="s">
        <v>80</v>
      </c>
      <c r="E544" s="248" t="s">
        <v>5201</v>
      </c>
      <c r="F544" s="248" t="s">
        <v>5202</v>
      </c>
      <c r="G544" s="207"/>
      <c r="H544" s="207"/>
      <c r="I544" s="210"/>
      <c r="J544" s="249">
        <f>BK544</f>
        <v>0</v>
      </c>
      <c r="K544" s="207"/>
      <c r="L544" s="212"/>
      <c r="M544" s="213"/>
      <c r="N544" s="214"/>
      <c r="O544" s="214"/>
      <c r="P544" s="215">
        <f>SUM(P545:P574)</f>
        <v>0</v>
      </c>
      <c r="Q544" s="214"/>
      <c r="R544" s="215">
        <f>SUM(R545:R574)</f>
        <v>0.20208000000000001</v>
      </c>
      <c r="S544" s="214"/>
      <c r="T544" s="216">
        <f>SUM(T545:T574)</f>
        <v>0</v>
      </c>
      <c r="U544" s="11"/>
      <c r="V544" s="11"/>
      <c r="W544" s="11"/>
      <c r="X544" s="11"/>
      <c r="Y544" s="11"/>
      <c r="Z544" s="11"/>
      <c r="AA544" s="11"/>
      <c r="AB544" s="11"/>
      <c r="AC544" s="11"/>
      <c r="AD544" s="11"/>
      <c r="AE544" s="11"/>
      <c r="AR544" s="217" t="s">
        <v>90</v>
      </c>
      <c r="AT544" s="218" t="s">
        <v>80</v>
      </c>
      <c r="AU544" s="218" t="s">
        <v>88</v>
      </c>
      <c r="AY544" s="217" t="s">
        <v>215</v>
      </c>
      <c r="BK544" s="219">
        <f>SUM(BK545:BK574)</f>
        <v>0</v>
      </c>
    </row>
    <row r="545" s="2" customFormat="1" ht="24.15" customHeight="1">
      <c r="A545" s="39"/>
      <c r="B545" s="40"/>
      <c r="C545" s="220" t="s">
        <v>1871</v>
      </c>
      <c r="D545" s="220" t="s">
        <v>216</v>
      </c>
      <c r="E545" s="221" t="s">
        <v>5203</v>
      </c>
      <c r="F545" s="222" t="s">
        <v>5204</v>
      </c>
      <c r="G545" s="223" t="s">
        <v>716</v>
      </c>
      <c r="H545" s="224">
        <v>1</v>
      </c>
      <c r="I545" s="225"/>
      <c r="J545" s="226">
        <f>ROUND(I545*H545,2)</f>
        <v>0</v>
      </c>
      <c r="K545" s="222" t="s">
        <v>359</v>
      </c>
      <c r="L545" s="45"/>
      <c r="M545" s="227" t="s">
        <v>1</v>
      </c>
      <c r="N545" s="228" t="s">
        <v>46</v>
      </c>
      <c r="O545" s="92"/>
      <c r="P545" s="229">
        <f>O545*H545</f>
        <v>0</v>
      </c>
      <c r="Q545" s="229">
        <v>0</v>
      </c>
      <c r="R545" s="229">
        <f>Q545*H545</f>
        <v>0</v>
      </c>
      <c r="S545" s="229">
        <v>0</v>
      </c>
      <c r="T545" s="230">
        <f>S545*H545</f>
        <v>0</v>
      </c>
      <c r="U545" s="39"/>
      <c r="V545" s="39"/>
      <c r="W545" s="39"/>
      <c r="X545" s="39"/>
      <c r="Y545" s="39"/>
      <c r="Z545" s="39"/>
      <c r="AA545" s="39"/>
      <c r="AB545" s="39"/>
      <c r="AC545" s="39"/>
      <c r="AD545" s="39"/>
      <c r="AE545" s="39"/>
      <c r="AR545" s="231" t="s">
        <v>291</v>
      </c>
      <c r="AT545" s="231" t="s">
        <v>216</v>
      </c>
      <c r="AU545" s="231" t="s">
        <v>90</v>
      </c>
      <c r="AY545" s="18" t="s">
        <v>215</v>
      </c>
      <c r="BE545" s="232">
        <f>IF(N545="základní",J545,0)</f>
        <v>0</v>
      </c>
      <c r="BF545" s="232">
        <f>IF(N545="snížená",J545,0)</f>
        <v>0</v>
      </c>
      <c r="BG545" s="232">
        <f>IF(N545="zákl. přenesená",J545,0)</f>
        <v>0</v>
      </c>
      <c r="BH545" s="232">
        <f>IF(N545="sníž. přenesená",J545,0)</f>
        <v>0</v>
      </c>
      <c r="BI545" s="232">
        <f>IF(N545="nulová",J545,0)</f>
        <v>0</v>
      </c>
      <c r="BJ545" s="18" t="s">
        <v>88</v>
      </c>
      <c r="BK545" s="232">
        <f>ROUND(I545*H545,2)</f>
        <v>0</v>
      </c>
      <c r="BL545" s="18" t="s">
        <v>291</v>
      </c>
      <c r="BM545" s="231" t="s">
        <v>5205</v>
      </c>
    </row>
    <row r="546" s="2" customFormat="1">
      <c r="A546" s="39"/>
      <c r="B546" s="40"/>
      <c r="C546" s="41"/>
      <c r="D546" s="233" t="s">
        <v>221</v>
      </c>
      <c r="E546" s="41"/>
      <c r="F546" s="234" t="s">
        <v>5206</v>
      </c>
      <c r="G546" s="41"/>
      <c r="H546" s="41"/>
      <c r="I546" s="235"/>
      <c r="J546" s="41"/>
      <c r="K546" s="41"/>
      <c r="L546" s="45"/>
      <c r="M546" s="236"/>
      <c r="N546" s="237"/>
      <c r="O546" s="92"/>
      <c r="P546" s="92"/>
      <c r="Q546" s="92"/>
      <c r="R546" s="92"/>
      <c r="S546" s="92"/>
      <c r="T546" s="93"/>
      <c r="U546" s="39"/>
      <c r="V546" s="39"/>
      <c r="W546" s="39"/>
      <c r="X546" s="39"/>
      <c r="Y546" s="39"/>
      <c r="Z546" s="39"/>
      <c r="AA546" s="39"/>
      <c r="AB546" s="39"/>
      <c r="AC546" s="39"/>
      <c r="AD546" s="39"/>
      <c r="AE546" s="39"/>
      <c r="AT546" s="18" t="s">
        <v>221</v>
      </c>
      <c r="AU546" s="18" t="s">
        <v>90</v>
      </c>
    </row>
    <row r="547" s="2" customFormat="1">
      <c r="A547" s="39"/>
      <c r="B547" s="40"/>
      <c r="C547" s="41"/>
      <c r="D547" s="250" t="s">
        <v>362</v>
      </c>
      <c r="E547" s="41"/>
      <c r="F547" s="251" t="s">
        <v>5207</v>
      </c>
      <c r="G547" s="41"/>
      <c r="H547" s="41"/>
      <c r="I547" s="235"/>
      <c r="J547" s="41"/>
      <c r="K547" s="41"/>
      <c r="L547" s="45"/>
      <c r="M547" s="236"/>
      <c r="N547" s="237"/>
      <c r="O547" s="92"/>
      <c r="P547" s="92"/>
      <c r="Q547" s="92"/>
      <c r="R547" s="92"/>
      <c r="S547" s="92"/>
      <c r="T547" s="93"/>
      <c r="U547" s="39"/>
      <c r="V547" s="39"/>
      <c r="W547" s="39"/>
      <c r="X547" s="39"/>
      <c r="Y547" s="39"/>
      <c r="Z547" s="39"/>
      <c r="AA547" s="39"/>
      <c r="AB547" s="39"/>
      <c r="AC547" s="39"/>
      <c r="AD547" s="39"/>
      <c r="AE547" s="39"/>
      <c r="AT547" s="18" t="s">
        <v>362</v>
      </c>
      <c r="AU547" s="18" t="s">
        <v>90</v>
      </c>
    </row>
    <row r="548" s="2" customFormat="1" ht="16.5" customHeight="1">
      <c r="A548" s="39"/>
      <c r="B548" s="40"/>
      <c r="C548" s="295" t="s">
        <v>1877</v>
      </c>
      <c r="D548" s="295" t="s">
        <v>539</v>
      </c>
      <c r="E548" s="296" t="s">
        <v>5208</v>
      </c>
      <c r="F548" s="297" t="s">
        <v>5209</v>
      </c>
      <c r="G548" s="298" t="s">
        <v>716</v>
      </c>
      <c r="H548" s="299">
        <v>1</v>
      </c>
      <c r="I548" s="300"/>
      <c r="J548" s="301">
        <f>ROUND(I548*H548,2)</f>
        <v>0</v>
      </c>
      <c r="K548" s="297" t="s">
        <v>1</v>
      </c>
      <c r="L548" s="302"/>
      <c r="M548" s="303" t="s">
        <v>1</v>
      </c>
      <c r="N548" s="304" t="s">
        <v>46</v>
      </c>
      <c r="O548" s="92"/>
      <c r="P548" s="229">
        <f>O548*H548</f>
        <v>0</v>
      </c>
      <c r="Q548" s="229">
        <v>0.20000000000000001</v>
      </c>
      <c r="R548" s="229">
        <f>Q548*H548</f>
        <v>0.20000000000000001</v>
      </c>
      <c r="S548" s="229">
        <v>0</v>
      </c>
      <c r="T548" s="230">
        <f>S548*H548</f>
        <v>0</v>
      </c>
      <c r="U548" s="39"/>
      <c r="V548" s="39"/>
      <c r="W548" s="39"/>
      <c r="X548" s="39"/>
      <c r="Y548" s="39"/>
      <c r="Z548" s="39"/>
      <c r="AA548" s="39"/>
      <c r="AB548" s="39"/>
      <c r="AC548" s="39"/>
      <c r="AD548" s="39"/>
      <c r="AE548" s="39"/>
      <c r="AR548" s="231" t="s">
        <v>676</v>
      </c>
      <c r="AT548" s="231" t="s">
        <v>539</v>
      </c>
      <c r="AU548" s="231" t="s">
        <v>90</v>
      </c>
      <c r="AY548" s="18" t="s">
        <v>215</v>
      </c>
      <c r="BE548" s="232">
        <f>IF(N548="základní",J548,0)</f>
        <v>0</v>
      </c>
      <c r="BF548" s="232">
        <f>IF(N548="snížená",J548,0)</f>
        <v>0</v>
      </c>
      <c r="BG548" s="232">
        <f>IF(N548="zákl. přenesená",J548,0)</f>
        <v>0</v>
      </c>
      <c r="BH548" s="232">
        <f>IF(N548="sníž. přenesená",J548,0)</f>
        <v>0</v>
      </c>
      <c r="BI548" s="232">
        <f>IF(N548="nulová",J548,0)</f>
        <v>0</v>
      </c>
      <c r="BJ548" s="18" t="s">
        <v>88</v>
      </c>
      <c r="BK548" s="232">
        <f>ROUND(I548*H548,2)</f>
        <v>0</v>
      </c>
      <c r="BL548" s="18" t="s">
        <v>291</v>
      </c>
      <c r="BM548" s="231" t="s">
        <v>5210</v>
      </c>
    </row>
    <row r="549" s="2" customFormat="1">
      <c r="A549" s="39"/>
      <c r="B549" s="40"/>
      <c r="C549" s="41"/>
      <c r="D549" s="233" t="s">
        <v>221</v>
      </c>
      <c r="E549" s="41"/>
      <c r="F549" s="234" t="s">
        <v>5211</v>
      </c>
      <c r="G549" s="41"/>
      <c r="H549" s="41"/>
      <c r="I549" s="235"/>
      <c r="J549" s="41"/>
      <c r="K549" s="41"/>
      <c r="L549" s="45"/>
      <c r="M549" s="236"/>
      <c r="N549" s="237"/>
      <c r="O549" s="92"/>
      <c r="P549" s="92"/>
      <c r="Q549" s="92"/>
      <c r="R549" s="92"/>
      <c r="S549" s="92"/>
      <c r="T549" s="93"/>
      <c r="U549" s="39"/>
      <c r="V549" s="39"/>
      <c r="W549" s="39"/>
      <c r="X549" s="39"/>
      <c r="Y549" s="39"/>
      <c r="Z549" s="39"/>
      <c r="AA549" s="39"/>
      <c r="AB549" s="39"/>
      <c r="AC549" s="39"/>
      <c r="AD549" s="39"/>
      <c r="AE549" s="39"/>
      <c r="AT549" s="18" t="s">
        <v>221</v>
      </c>
      <c r="AU549" s="18" t="s">
        <v>90</v>
      </c>
    </row>
    <row r="550" s="2" customFormat="1" ht="16.5" customHeight="1">
      <c r="A550" s="39"/>
      <c r="B550" s="40"/>
      <c r="C550" s="295" t="s">
        <v>1896</v>
      </c>
      <c r="D550" s="295" t="s">
        <v>539</v>
      </c>
      <c r="E550" s="296" t="s">
        <v>5212</v>
      </c>
      <c r="F550" s="297" t="s">
        <v>5213</v>
      </c>
      <c r="G550" s="298" t="s">
        <v>716</v>
      </c>
      <c r="H550" s="299">
        <v>1</v>
      </c>
      <c r="I550" s="300"/>
      <c r="J550" s="301">
        <f>ROUND(I550*H550,2)</f>
        <v>0</v>
      </c>
      <c r="K550" s="297" t="s">
        <v>1</v>
      </c>
      <c r="L550" s="302"/>
      <c r="M550" s="303" t="s">
        <v>1</v>
      </c>
      <c r="N550" s="304" t="s">
        <v>46</v>
      </c>
      <c r="O550" s="92"/>
      <c r="P550" s="229">
        <f>O550*H550</f>
        <v>0</v>
      </c>
      <c r="Q550" s="229">
        <v>8.0000000000000007E-05</v>
      </c>
      <c r="R550" s="229">
        <f>Q550*H550</f>
        <v>8.0000000000000007E-05</v>
      </c>
      <c r="S550" s="229">
        <v>0</v>
      </c>
      <c r="T550" s="230">
        <f>S550*H550</f>
        <v>0</v>
      </c>
      <c r="U550" s="39"/>
      <c r="V550" s="39"/>
      <c r="W550" s="39"/>
      <c r="X550" s="39"/>
      <c r="Y550" s="39"/>
      <c r="Z550" s="39"/>
      <c r="AA550" s="39"/>
      <c r="AB550" s="39"/>
      <c r="AC550" s="39"/>
      <c r="AD550" s="39"/>
      <c r="AE550" s="39"/>
      <c r="AR550" s="231" t="s">
        <v>676</v>
      </c>
      <c r="AT550" s="231" t="s">
        <v>539</v>
      </c>
      <c r="AU550" s="231" t="s">
        <v>90</v>
      </c>
      <c r="AY550" s="18" t="s">
        <v>215</v>
      </c>
      <c r="BE550" s="232">
        <f>IF(N550="základní",J550,0)</f>
        <v>0</v>
      </c>
      <c r="BF550" s="232">
        <f>IF(N550="snížená",J550,0)</f>
        <v>0</v>
      </c>
      <c r="BG550" s="232">
        <f>IF(N550="zákl. přenesená",J550,0)</f>
        <v>0</v>
      </c>
      <c r="BH550" s="232">
        <f>IF(N550="sníž. přenesená",J550,0)</f>
        <v>0</v>
      </c>
      <c r="BI550" s="232">
        <f>IF(N550="nulová",J550,0)</f>
        <v>0</v>
      </c>
      <c r="BJ550" s="18" t="s">
        <v>88</v>
      </c>
      <c r="BK550" s="232">
        <f>ROUND(I550*H550,2)</f>
        <v>0</v>
      </c>
      <c r="BL550" s="18" t="s">
        <v>291</v>
      </c>
      <c r="BM550" s="231" t="s">
        <v>5214</v>
      </c>
    </row>
    <row r="551" s="2" customFormat="1">
      <c r="A551" s="39"/>
      <c r="B551" s="40"/>
      <c r="C551" s="41"/>
      <c r="D551" s="233" t="s">
        <v>221</v>
      </c>
      <c r="E551" s="41"/>
      <c r="F551" s="234" t="s">
        <v>5215</v>
      </c>
      <c r="G551" s="41"/>
      <c r="H551" s="41"/>
      <c r="I551" s="235"/>
      <c r="J551" s="41"/>
      <c r="K551" s="41"/>
      <c r="L551" s="45"/>
      <c r="M551" s="236"/>
      <c r="N551" s="237"/>
      <c r="O551" s="92"/>
      <c r="P551" s="92"/>
      <c r="Q551" s="92"/>
      <c r="R551" s="92"/>
      <c r="S551" s="92"/>
      <c r="T551" s="93"/>
      <c r="U551" s="39"/>
      <c r="V551" s="39"/>
      <c r="W551" s="39"/>
      <c r="X551" s="39"/>
      <c r="Y551" s="39"/>
      <c r="Z551" s="39"/>
      <c r="AA551" s="39"/>
      <c r="AB551" s="39"/>
      <c r="AC551" s="39"/>
      <c r="AD551" s="39"/>
      <c r="AE551" s="39"/>
      <c r="AT551" s="18" t="s">
        <v>221</v>
      </c>
      <c r="AU551" s="18" t="s">
        <v>90</v>
      </c>
    </row>
    <row r="552" s="2" customFormat="1" ht="24.15" customHeight="1">
      <c r="A552" s="39"/>
      <c r="B552" s="40"/>
      <c r="C552" s="220" t="s">
        <v>1909</v>
      </c>
      <c r="D552" s="220" t="s">
        <v>216</v>
      </c>
      <c r="E552" s="221" t="s">
        <v>5216</v>
      </c>
      <c r="F552" s="222" t="s">
        <v>5217</v>
      </c>
      <c r="G552" s="223" t="s">
        <v>716</v>
      </c>
      <c r="H552" s="224">
        <v>1</v>
      </c>
      <c r="I552" s="225"/>
      <c r="J552" s="226">
        <f>ROUND(I552*H552,2)</f>
        <v>0</v>
      </c>
      <c r="K552" s="222" t="s">
        <v>359</v>
      </c>
      <c r="L552" s="45"/>
      <c r="M552" s="227" t="s">
        <v>1</v>
      </c>
      <c r="N552" s="228" t="s">
        <v>46</v>
      </c>
      <c r="O552" s="92"/>
      <c r="P552" s="229">
        <f>O552*H552</f>
        <v>0</v>
      </c>
      <c r="Q552" s="229">
        <v>0</v>
      </c>
      <c r="R552" s="229">
        <f>Q552*H552</f>
        <v>0</v>
      </c>
      <c r="S552" s="229">
        <v>0</v>
      </c>
      <c r="T552" s="230">
        <f>S552*H552</f>
        <v>0</v>
      </c>
      <c r="U552" s="39"/>
      <c r="V552" s="39"/>
      <c r="W552" s="39"/>
      <c r="X552" s="39"/>
      <c r="Y552" s="39"/>
      <c r="Z552" s="39"/>
      <c r="AA552" s="39"/>
      <c r="AB552" s="39"/>
      <c r="AC552" s="39"/>
      <c r="AD552" s="39"/>
      <c r="AE552" s="39"/>
      <c r="AR552" s="231" t="s">
        <v>291</v>
      </c>
      <c r="AT552" s="231" t="s">
        <v>216</v>
      </c>
      <c r="AU552" s="231" t="s">
        <v>90</v>
      </c>
      <c r="AY552" s="18" t="s">
        <v>215</v>
      </c>
      <c r="BE552" s="232">
        <f>IF(N552="základní",J552,0)</f>
        <v>0</v>
      </c>
      <c r="BF552" s="232">
        <f>IF(N552="snížená",J552,0)</f>
        <v>0</v>
      </c>
      <c r="BG552" s="232">
        <f>IF(N552="zákl. přenesená",J552,0)</f>
        <v>0</v>
      </c>
      <c r="BH552" s="232">
        <f>IF(N552="sníž. přenesená",J552,0)</f>
        <v>0</v>
      </c>
      <c r="BI552" s="232">
        <f>IF(N552="nulová",J552,0)</f>
        <v>0</v>
      </c>
      <c r="BJ552" s="18" t="s">
        <v>88</v>
      </c>
      <c r="BK552" s="232">
        <f>ROUND(I552*H552,2)</f>
        <v>0</v>
      </c>
      <c r="BL552" s="18" t="s">
        <v>291</v>
      </c>
      <c r="BM552" s="231" t="s">
        <v>5218</v>
      </c>
    </row>
    <row r="553" s="2" customFormat="1">
      <c r="A553" s="39"/>
      <c r="B553" s="40"/>
      <c r="C553" s="41"/>
      <c r="D553" s="233" t="s">
        <v>221</v>
      </c>
      <c r="E553" s="41"/>
      <c r="F553" s="234" t="s">
        <v>5219</v>
      </c>
      <c r="G553" s="41"/>
      <c r="H553" s="41"/>
      <c r="I553" s="235"/>
      <c r="J553" s="41"/>
      <c r="K553" s="41"/>
      <c r="L553" s="45"/>
      <c r="M553" s="236"/>
      <c r="N553" s="237"/>
      <c r="O553" s="92"/>
      <c r="P553" s="92"/>
      <c r="Q553" s="92"/>
      <c r="R553" s="92"/>
      <c r="S553" s="92"/>
      <c r="T553" s="93"/>
      <c r="U553" s="39"/>
      <c r="V553" s="39"/>
      <c r="W553" s="39"/>
      <c r="X553" s="39"/>
      <c r="Y553" s="39"/>
      <c r="Z553" s="39"/>
      <c r="AA553" s="39"/>
      <c r="AB553" s="39"/>
      <c r="AC553" s="39"/>
      <c r="AD553" s="39"/>
      <c r="AE553" s="39"/>
      <c r="AT553" s="18" t="s">
        <v>221</v>
      </c>
      <c r="AU553" s="18" t="s">
        <v>90</v>
      </c>
    </row>
    <row r="554" s="2" customFormat="1">
      <c r="A554" s="39"/>
      <c r="B554" s="40"/>
      <c r="C554" s="41"/>
      <c r="D554" s="250" t="s">
        <v>362</v>
      </c>
      <c r="E554" s="41"/>
      <c r="F554" s="251" t="s">
        <v>5220</v>
      </c>
      <c r="G554" s="41"/>
      <c r="H554" s="41"/>
      <c r="I554" s="235"/>
      <c r="J554" s="41"/>
      <c r="K554" s="41"/>
      <c r="L554" s="45"/>
      <c r="M554" s="236"/>
      <c r="N554" s="237"/>
      <c r="O554" s="92"/>
      <c r="P554" s="92"/>
      <c r="Q554" s="92"/>
      <c r="R554" s="92"/>
      <c r="S554" s="92"/>
      <c r="T554" s="93"/>
      <c r="U554" s="39"/>
      <c r="V554" s="39"/>
      <c r="W554" s="39"/>
      <c r="X554" s="39"/>
      <c r="Y554" s="39"/>
      <c r="Z554" s="39"/>
      <c r="AA554" s="39"/>
      <c r="AB554" s="39"/>
      <c r="AC554" s="39"/>
      <c r="AD554" s="39"/>
      <c r="AE554" s="39"/>
      <c r="AT554" s="18" t="s">
        <v>362</v>
      </c>
      <c r="AU554" s="18" t="s">
        <v>90</v>
      </c>
    </row>
    <row r="555" s="2" customFormat="1" ht="24.15" customHeight="1">
      <c r="A555" s="39"/>
      <c r="B555" s="40"/>
      <c r="C555" s="295" t="s">
        <v>1916</v>
      </c>
      <c r="D555" s="295" t="s">
        <v>539</v>
      </c>
      <c r="E555" s="296" t="s">
        <v>5221</v>
      </c>
      <c r="F555" s="297" t="s">
        <v>5222</v>
      </c>
      <c r="G555" s="298" t="s">
        <v>716</v>
      </c>
      <c r="H555" s="299">
        <v>1</v>
      </c>
      <c r="I555" s="300"/>
      <c r="J555" s="301">
        <f>ROUND(I555*H555,2)</f>
        <v>0</v>
      </c>
      <c r="K555" s="297" t="s">
        <v>1</v>
      </c>
      <c r="L555" s="302"/>
      <c r="M555" s="303" t="s">
        <v>1</v>
      </c>
      <c r="N555" s="304" t="s">
        <v>46</v>
      </c>
      <c r="O555" s="92"/>
      <c r="P555" s="229">
        <f>O555*H555</f>
        <v>0</v>
      </c>
      <c r="Q555" s="229">
        <v>0</v>
      </c>
      <c r="R555" s="229">
        <f>Q555*H555</f>
        <v>0</v>
      </c>
      <c r="S555" s="229">
        <v>0</v>
      </c>
      <c r="T555" s="230">
        <f>S555*H555</f>
        <v>0</v>
      </c>
      <c r="U555" s="39"/>
      <c r="V555" s="39"/>
      <c r="W555" s="39"/>
      <c r="X555" s="39"/>
      <c r="Y555" s="39"/>
      <c r="Z555" s="39"/>
      <c r="AA555" s="39"/>
      <c r="AB555" s="39"/>
      <c r="AC555" s="39"/>
      <c r="AD555" s="39"/>
      <c r="AE555" s="39"/>
      <c r="AR555" s="231" t="s">
        <v>676</v>
      </c>
      <c r="AT555" s="231" t="s">
        <v>539</v>
      </c>
      <c r="AU555" s="231" t="s">
        <v>90</v>
      </c>
      <c r="AY555" s="18" t="s">
        <v>215</v>
      </c>
      <c r="BE555" s="232">
        <f>IF(N555="základní",J555,0)</f>
        <v>0</v>
      </c>
      <c r="BF555" s="232">
        <f>IF(N555="snížená",J555,0)</f>
        <v>0</v>
      </c>
      <c r="BG555" s="232">
        <f>IF(N555="zákl. přenesená",J555,0)</f>
        <v>0</v>
      </c>
      <c r="BH555" s="232">
        <f>IF(N555="sníž. přenesená",J555,0)</f>
        <v>0</v>
      </c>
      <c r="BI555" s="232">
        <f>IF(N555="nulová",J555,0)</f>
        <v>0</v>
      </c>
      <c r="BJ555" s="18" t="s">
        <v>88</v>
      </c>
      <c r="BK555" s="232">
        <f>ROUND(I555*H555,2)</f>
        <v>0</v>
      </c>
      <c r="BL555" s="18" t="s">
        <v>291</v>
      </c>
      <c r="BM555" s="231" t="s">
        <v>5223</v>
      </c>
    </row>
    <row r="556" s="2" customFormat="1" ht="16.5" customHeight="1">
      <c r="A556" s="39"/>
      <c r="B556" s="40"/>
      <c r="C556" s="295" t="s">
        <v>1923</v>
      </c>
      <c r="D556" s="295" t="s">
        <v>539</v>
      </c>
      <c r="E556" s="296" t="s">
        <v>5224</v>
      </c>
      <c r="F556" s="297" t="s">
        <v>5225</v>
      </c>
      <c r="G556" s="298" t="s">
        <v>716</v>
      </c>
      <c r="H556" s="299">
        <v>1</v>
      </c>
      <c r="I556" s="300"/>
      <c r="J556" s="301">
        <f>ROUND(I556*H556,2)</f>
        <v>0</v>
      </c>
      <c r="K556" s="297" t="s">
        <v>1</v>
      </c>
      <c r="L556" s="302"/>
      <c r="M556" s="303" t="s">
        <v>1</v>
      </c>
      <c r="N556" s="304" t="s">
        <v>46</v>
      </c>
      <c r="O556" s="92"/>
      <c r="P556" s="229">
        <f>O556*H556</f>
        <v>0</v>
      </c>
      <c r="Q556" s="229">
        <v>0</v>
      </c>
      <c r="R556" s="229">
        <f>Q556*H556</f>
        <v>0</v>
      </c>
      <c r="S556" s="229">
        <v>0</v>
      </c>
      <c r="T556" s="230">
        <f>S556*H556</f>
        <v>0</v>
      </c>
      <c r="U556" s="39"/>
      <c r="V556" s="39"/>
      <c r="W556" s="39"/>
      <c r="X556" s="39"/>
      <c r="Y556" s="39"/>
      <c r="Z556" s="39"/>
      <c r="AA556" s="39"/>
      <c r="AB556" s="39"/>
      <c r="AC556" s="39"/>
      <c r="AD556" s="39"/>
      <c r="AE556" s="39"/>
      <c r="AR556" s="231" t="s">
        <v>676</v>
      </c>
      <c r="AT556" s="231" t="s">
        <v>539</v>
      </c>
      <c r="AU556" s="231" t="s">
        <v>90</v>
      </c>
      <c r="AY556" s="18" t="s">
        <v>215</v>
      </c>
      <c r="BE556" s="232">
        <f>IF(N556="základní",J556,0)</f>
        <v>0</v>
      </c>
      <c r="BF556" s="232">
        <f>IF(N556="snížená",J556,0)</f>
        <v>0</v>
      </c>
      <c r="BG556" s="232">
        <f>IF(N556="zákl. přenesená",J556,0)</f>
        <v>0</v>
      </c>
      <c r="BH556" s="232">
        <f>IF(N556="sníž. přenesená",J556,0)</f>
        <v>0</v>
      </c>
      <c r="BI556" s="232">
        <f>IF(N556="nulová",J556,0)</f>
        <v>0</v>
      </c>
      <c r="BJ556" s="18" t="s">
        <v>88</v>
      </c>
      <c r="BK556" s="232">
        <f>ROUND(I556*H556,2)</f>
        <v>0</v>
      </c>
      <c r="BL556" s="18" t="s">
        <v>291</v>
      </c>
      <c r="BM556" s="231" t="s">
        <v>5226</v>
      </c>
    </row>
    <row r="557" s="2" customFormat="1">
      <c r="A557" s="39"/>
      <c r="B557" s="40"/>
      <c r="C557" s="41"/>
      <c r="D557" s="233" t="s">
        <v>221</v>
      </c>
      <c r="E557" s="41"/>
      <c r="F557" s="234" t="s">
        <v>5227</v>
      </c>
      <c r="G557" s="41"/>
      <c r="H557" s="41"/>
      <c r="I557" s="235"/>
      <c r="J557" s="41"/>
      <c r="K557" s="41"/>
      <c r="L557" s="45"/>
      <c r="M557" s="236"/>
      <c r="N557" s="237"/>
      <c r="O557" s="92"/>
      <c r="P557" s="92"/>
      <c r="Q557" s="92"/>
      <c r="R557" s="92"/>
      <c r="S557" s="92"/>
      <c r="T557" s="93"/>
      <c r="U557" s="39"/>
      <c r="V557" s="39"/>
      <c r="W557" s="39"/>
      <c r="X557" s="39"/>
      <c r="Y557" s="39"/>
      <c r="Z557" s="39"/>
      <c r="AA557" s="39"/>
      <c r="AB557" s="39"/>
      <c r="AC557" s="39"/>
      <c r="AD557" s="39"/>
      <c r="AE557" s="39"/>
      <c r="AT557" s="18" t="s">
        <v>221</v>
      </c>
      <c r="AU557" s="18" t="s">
        <v>90</v>
      </c>
    </row>
    <row r="558" s="2" customFormat="1" ht="24.15" customHeight="1">
      <c r="A558" s="39"/>
      <c r="B558" s="40"/>
      <c r="C558" s="220" t="s">
        <v>1929</v>
      </c>
      <c r="D558" s="220" t="s">
        <v>216</v>
      </c>
      <c r="E558" s="221" t="s">
        <v>5228</v>
      </c>
      <c r="F558" s="222" t="s">
        <v>5229</v>
      </c>
      <c r="G558" s="223" t="s">
        <v>716</v>
      </c>
      <c r="H558" s="224">
        <v>1</v>
      </c>
      <c r="I558" s="225"/>
      <c r="J558" s="226">
        <f>ROUND(I558*H558,2)</f>
        <v>0</v>
      </c>
      <c r="K558" s="222" t="s">
        <v>1</v>
      </c>
      <c r="L558" s="45"/>
      <c r="M558" s="227" t="s">
        <v>1</v>
      </c>
      <c r="N558" s="228" t="s">
        <v>46</v>
      </c>
      <c r="O558" s="92"/>
      <c r="P558" s="229">
        <f>O558*H558</f>
        <v>0</v>
      </c>
      <c r="Q558" s="229">
        <v>0</v>
      </c>
      <c r="R558" s="229">
        <f>Q558*H558</f>
        <v>0</v>
      </c>
      <c r="S558" s="229">
        <v>0</v>
      </c>
      <c r="T558" s="230">
        <f>S558*H558</f>
        <v>0</v>
      </c>
      <c r="U558" s="39"/>
      <c r="V558" s="39"/>
      <c r="W558" s="39"/>
      <c r="X558" s="39"/>
      <c r="Y558" s="39"/>
      <c r="Z558" s="39"/>
      <c r="AA558" s="39"/>
      <c r="AB558" s="39"/>
      <c r="AC558" s="39"/>
      <c r="AD558" s="39"/>
      <c r="AE558" s="39"/>
      <c r="AR558" s="231" t="s">
        <v>291</v>
      </c>
      <c r="AT558" s="231" t="s">
        <v>216</v>
      </c>
      <c r="AU558" s="231" t="s">
        <v>90</v>
      </c>
      <c r="AY558" s="18" t="s">
        <v>215</v>
      </c>
      <c r="BE558" s="232">
        <f>IF(N558="základní",J558,0)</f>
        <v>0</v>
      </c>
      <c r="BF558" s="232">
        <f>IF(N558="snížená",J558,0)</f>
        <v>0</v>
      </c>
      <c r="BG558" s="232">
        <f>IF(N558="zákl. přenesená",J558,0)</f>
        <v>0</v>
      </c>
      <c r="BH558" s="232">
        <f>IF(N558="sníž. přenesená",J558,0)</f>
        <v>0</v>
      </c>
      <c r="BI558" s="232">
        <f>IF(N558="nulová",J558,0)</f>
        <v>0</v>
      </c>
      <c r="BJ558" s="18" t="s">
        <v>88</v>
      </c>
      <c r="BK558" s="232">
        <f>ROUND(I558*H558,2)</f>
        <v>0</v>
      </c>
      <c r="BL558" s="18" t="s">
        <v>291</v>
      </c>
      <c r="BM558" s="231" t="s">
        <v>5230</v>
      </c>
    </row>
    <row r="559" s="2" customFormat="1">
      <c r="A559" s="39"/>
      <c r="B559" s="40"/>
      <c r="C559" s="41"/>
      <c r="D559" s="233" t="s">
        <v>221</v>
      </c>
      <c r="E559" s="41"/>
      <c r="F559" s="234" t="s">
        <v>5231</v>
      </c>
      <c r="G559" s="41"/>
      <c r="H559" s="41"/>
      <c r="I559" s="235"/>
      <c r="J559" s="41"/>
      <c r="K559" s="41"/>
      <c r="L559" s="45"/>
      <c r="M559" s="236"/>
      <c r="N559" s="237"/>
      <c r="O559" s="92"/>
      <c r="P559" s="92"/>
      <c r="Q559" s="92"/>
      <c r="R559" s="92"/>
      <c r="S559" s="92"/>
      <c r="T559" s="93"/>
      <c r="U559" s="39"/>
      <c r="V559" s="39"/>
      <c r="W559" s="39"/>
      <c r="X559" s="39"/>
      <c r="Y559" s="39"/>
      <c r="Z559" s="39"/>
      <c r="AA559" s="39"/>
      <c r="AB559" s="39"/>
      <c r="AC559" s="39"/>
      <c r="AD559" s="39"/>
      <c r="AE559" s="39"/>
      <c r="AT559" s="18" t="s">
        <v>221</v>
      </c>
      <c r="AU559" s="18" t="s">
        <v>90</v>
      </c>
    </row>
    <row r="560" s="2" customFormat="1" ht="24.15" customHeight="1">
      <c r="A560" s="39"/>
      <c r="B560" s="40"/>
      <c r="C560" s="295" t="s">
        <v>1964</v>
      </c>
      <c r="D560" s="295" t="s">
        <v>539</v>
      </c>
      <c r="E560" s="296" t="s">
        <v>5232</v>
      </c>
      <c r="F560" s="297" t="s">
        <v>5233</v>
      </c>
      <c r="G560" s="298" t="s">
        <v>716</v>
      </c>
      <c r="H560" s="299">
        <v>1</v>
      </c>
      <c r="I560" s="300"/>
      <c r="J560" s="301">
        <f>ROUND(I560*H560,2)</f>
        <v>0</v>
      </c>
      <c r="K560" s="297" t="s">
        <v>1</v>
      </c>
      <c r="L560" s="302"/>
      <c r="M560" s="303" t="s">
        <v>1</v>
      </c>
      <c r="N560" s="304" t="s">
        <v>46</v>
      </c>
      <c r="O560" s="92"/>
      <c r="P560" s="229">
        <f>O560*H560</f>
        <v>0</v>
      </c>
      <c r="Q560" s="229">
        <v>0</v>
      </c>
      <c r="R560" s="229">
        <f>Q560*H560</f>
        <v>0</v>
      </c>
      <c r="S560" s="229">
        <v>0</v>
      </c>
      <c r="T560" s="230">
        <f>S560*H560</f>
        <v>0</v>
      </c>
      <c r="U560" s="39"/>
      <c r="V560" s="39"/>
      <c r="W560" s="39"/>
      <c r="X560" s="39"/>
      <c r="Y560" s="39"/>
      <c r="Z560" s="39"/>
      <c r="AA560" s="39"/>
      <c r="AB560" s="39"/>
      <c r="AC560" s="39"/>
      <c r="AD560" s="39"/>
      <c r="AE560" s="39"/>
      <c r="AR560" s="231" t="s">
        <v>676</v>
      </c>
      <c r="AT560" s="231" t="s">
        <v>539</v>
      </c>
      <c r="AU560" s="231" t="s">
        <v>90</v>
      </c>
      <c r="AY560" s="18" t="s">
        <v>215</v>
      </c>
      <c r="BE560" s="232">
        <f>IF(N560="základní",J560,0)</f>
        <v>0</v>
      </c>
      <c r="BF560" s="232">
        <f>IF(N560="snížená",J560,0)</f>
        <v>0</v>
      </c>
      <c r="BG560" s="232">
        <f>IF(N560="zákl. přenesená",J560,0)</f>
        <v>0</v>
      </c>
      <c r="BH560" s="232">
        <f>IF(N560="sníž. přenesená",J560,0)</f>
        <v>0</v>
      </c>
      <c r="BI560" s="232">
        <f>IF(N560="nulová",J560,0)</f>
        <v>0</v>
      </c>
      <c r="BJ560" s="18" t="s">
        <v>88</v>
      </c>
      <c r="BK560" s="232">
        <f>ROUND(I560*H560,2)</f>
        <v>0</v>
      </c>
      <c r="BL560" s="18" t="s">
        <v>291</v>
      </c>
      <c r="BM560" s="231" t="s">
        <v>5234</v>
      </c>
    </row>
    <row r="561" s="2" customFormat="1">
      <c r="A561" s="39"/>
      <c r="B561" s="40"/>
      <c r="C561" s="41"/>
      <c r="D561" s="233" t="s">
        <v>221</v>
      </c>
      <c r="E561" s="41"/>
      <c r="F561" s="234" t="s">
        <v>5235</v>
      </c>
      <c r="G561" s="41"/>
      <c r="H561" s="41"/>
      <c r="I561" s="235"/>
      <c r="J561" s="41"/>
      <c r="K561" s="41"/>
      <c r="L561" s="45"/>
      <c r="M561" s="236"/>
      <c r="N561" s="237"/>
      <c r="O561" s="92"/>
      <c r="P561" s="92"/>
      <c r="Q561" s="92"/>
      <c r="R561" s="92"/>
      <c r="S561" s="92"/>
      <c r="T561" s="93"/>
      <c r="U561" s="39"/>
      <c r="V561" s="39"/>
      <c r="W561" s="39"/>
      <c r="X561" s="39"/>
      <c r="Y561" s="39"/>
      <c r="Z561" s="39"/>
      <c r="AA561" s="39"/>
      <c r="AB561" s="39"/>
      <c r="AC561" s="39"/>
      <c r="AD561" s="39"/>
      <c r="AE561" s="39"/>
      <c r="AT561" s="18" t="s">
        <v>221</v>
      </c>
      <c r="AU561" s="18" t="s">
        <v>90</v>
      </c>
    </row>
    <row r="562" s="2" customFormat="1" ht="16.5" customHeight="1">
      <c r="A562" s="39"/>
      <c r="B562" s="40"/>
      <c r="C562" s="220" t="s">
        <v>1974</v>
      </c>
      <c r="D562" s="220" t="s">
        <v>216</v>
      </c>
      <c r="E562" s="221" t="s">
        <v>5236</v>
      </c>
      <c r="F562" s="222" t="s">
        <v>5237</v>
      </c>
      <c r="G562" s="223" t="s">
        <v>797</v>
      </c>
      <c r="H562" s="224">
        <v>25</v>
      </c>
      <c r="I562" s="225"/>
      <c r="J562" s="226">
        <f>ROUND(I562*H562,2)</f>
        <v>0</v>
      </c>
      <c r="K562" s="222" t="s">
        <v>1</v>
      </c>
      <c r="L562" s="45"/>
      <c r="M562" s="227" t="s">
        <v>1</v>
      </c>
      <c r="N562" s="228" t="s">
        <v>46</v>
      </c>
      <c r="O562" s="92"/>
      <c r="P562" s="229">
        <f>O562*H562</f>
        <v>0</v>
      </c>
      <c r="Q562" s="229">
        <v>0</v>
      </c>
      <c r="R562" s="229">
        <f>Q562*H562</f>
        <v>0</v>
      </c>
      <c r="S562" s="229">
        <v>0</v>
      </c>
      <c r="T562" s="230">
        <f>S562*H562</f>
        <v>0</v>
      </c>
      <c r="U562" s="39"/>
      <c r="V562" s="39"/>
      <c r="W562" s="39"/>
      <c r="X562" s="39"/>
      <c r="Y562" s="39"/>
      <c r="Z562" s="39"/>
      <c r="AA562" s="39"/>
      <c r="AB562" s="39"/>
      <c r="AC562" s="39"/>
      <c r="AD562" s="39"/>
      <c r="AE562" s="39"/>
      <c r="AR562" s="231" t="s">
        <v>291</v>
      </c>
      <c r="AT562" s="231" t="s">
        <v>216</v>
      </c>
      <c r="AU562" s="231" t="s">
        <v>90</v>
      </c>
      <c r="AY562" s="18" t="s">
        <v>215</v>
      </c>
      <c r="BE562" s="232">
        <f>IF(N562="základní",J562,0)</f>
        <v>0</v>
      </c>
      <c r="BF562" s="232">
        <f>IF(N562="snížená",J562,0)</f>
        <v>0</v>
      </c>
      <c r="BG562" s="232">
        <f>IF(N562="zákl. přenesená",J562,0)</f>
        <v>0</v>
      </c>
      <c r="BH562" s="232">
        <f>IF(N562="sníž. přenesená",J562,0)</f>
        <v>0</v>
      </c>
      <c r="BI562" s="232">
        <f>IF(N562="nulová",J562,0)</f>
        <v>0</v>
      </c>
      <c r="BJ562" s="18" t="s">
        <v>88</v>
      </c>
      <c r="BK562" s="232">
        <f>ROUND(I562*H562,2)</f>
        <v>0</v>
      </c>
      <c r="BL562" s="18" t="s">
        <v>291</v>
      </c>
      <c r="BM562" s="231" t="s">
        <v>5238</v>
      </c>
    </row>
    <row r="563" s="2" customFormat="1">
      <c r="A563" s="39"/>
      <c r="B563" s="40"/>
      <c r="C563" s="41"/>
      <c r="D563" s="233" t="s">
        <v>221</v>
      </c>
      <c r="E563" s="41"/>
      <c r="F563" s="234" t="s">
        <v>5237</v>
      </c>
      <c r="G563" s="41"/>
      <c r="H563" s="41"/>
      <c r="I563" s="235"/>
      <c r="J563" s="41"/>
      <c r="K563" s="41"/>
      <c r="L563" s="45"/>
      <c r="M563" s="236"/>
      <c r="N563" s="237"/>
      <c r="O563" s="92"/>
      <c r="P563" s="92"/>
      <c r="Q563" s="92"/>
      <c r="R563" s="92"/>
      <c r="S563" s="92"/>
      <c r="T563" s="93"/>
      <c r="U563" s="39"/>
      <c r="V563" s="39"/>
      <c r="W563" s="39"/>
      <c r="X563" s="39"/>
      <c r="Y563" s="39"/>
      <c r="Z563" s="39"/>
      <c r="AA563" s="39"/>
      <c r="AB563" s="39"/>
      <c r="AC563" s="39"/>
      <c r="AD563" s="39"/>
      <c r="AE563" s="39"/>
      <c r="AT563" s="18" t="s">
        <v>221</v>
      </c>
      <c r="AU563" s="18" t="s">
        <v>90</v>
      </c>
    </row>
    <row r="564" s="2" customFormat="1" ht="16.5" customHeight="1">
      <c r="A564" s="39"/>
      <c r="B564" s="40"/>
      <c r="C564" s="295" t="s">
        <v>1984</v>
      </c>
      <c r="D564" s="295" t="s">
        <v>539</v>
      </c>
      <c r="E564" s="296" t="s">
        <v>5239</v>
      </c>
      <c r="F564" s="297" t="s">
        <v>5240</v>
      </c>
      <c r="G564" s="298" t="s">
        <v>797</v>
      </c>
      <c r="H564" s="299">
        <v>25</v>
      </c>
      <c r="I564" s="300"/>
      <c r="J564" s="301">
        <f>ROUND(I564*H564,2)</f>
        <v>0</v>
      </c>
      <c r="K564" s="297" t="s">
        <v>1</v>
      </c>
      <c r="L564" s="302"/>
      <c r="M564" s="303" t="s">
        <v>1</v>
      </c>
      <c r="N564" s="304" t="s">
        <v>46</v>
      </c>
      <c r="O564" s="92"/>
      <c r="P564" s="229">
        <f>O564*H564</f>
        <v>0</v>
      </c>
      <c r="Q564" s="229">
        <v>0</v>
      </c>
      <c r="R564" s="229">
        <f>Q564*H564</f>
        <v>0</v>
      </c>
      <c r="S564" s="229">
        <v>0</v>
      </c>
      <c r="T564" s="230">
        <f>S564*H564</f>
        <v>0</v>
      </c>
      <c r="U564" s="39"/>
      <c r="V564" s="39"/>
      <c r="W564" s="39"/>
      <c r="X564" s="39"/>
      <c r="Y564" s="39"/>
      <c r="Z564" s="39"/>
      <c r="AA564" s="39"/>
      <c r="AB564" s="39"/>
      <c r="AC564" s="39"/>
      <c r="AD564" s="39"/>
      <c r="AE564" s="39"/>
      <c r="AR564" s="231" t="s">
        <v>676</v>
      </c>
      <c r="AT564" s="231" t="s">
        <v>539</v>
      </c>
      <c r="AU564" s="231" t="s">
        <v>90</v>
      </c>
      <c r="AY564" s="18" t="s">
        <v>215</v>
      </c>
      <c r="BE564" s="232">
        <f>IF(N564="základní",J564,0)</f>
        <v>0</v>
      </c>
      <c r="BF564" s="232">
        <f>IF(N564="snížená",J564,0)</f>
        <v>0</v>
      </c>
      <c r="BG564" s="232">
        <f>IF(N564="zákl. přenesená",J564,0)</f>
        <v>0</v>
      </c>
      <c r="BH564" s="232">
        <f>IF(N564="sníž. přenesená",J564,0)</f>
        <v>0</v>
      </c>
      <c r="BI564" s="232">
        <f>IF(N564="nulová",J564,0)</f>
        <v>0</v>
      </c>
      <c r="BJ564" s="18" t="s">
        <v>88</v>
      </c>
      <c r="BK564" s="232">
        <f>ROUND(I564*H564,2)</f>
        <v>0</v>
      </c>
      <c r="BL564" s="18" t="s">
        <v>291</v>
      </c>
      <c r="BM564" s="231" t="s">
        <v>5241</v>
      </c>
    </row>
    <row r="565" s="2" customFormat="1">
      <c r="A565" s="39"/>
      <c r="B565" s="40"/>
      <c r="C565" s="41"/>
      <c r="D565" s="233" t="s">
        <v>221</v>
      </c>
      <c r="E565" s="41"/>
      <c r="F565" s="234" t="s">
        <v>5242</v>
      </c>
      <c r="G565" s="41"/>
      <c r="H565" s="41"/>
      <c r="I565" s="235"/>
      <c r="J565" s="41"/>
      <c r="K565" s="41"/>
      <c r="L565" s="45"/>
      <c r="M565" s="236"/>
      <c r="N565" s="237"/>
      <c r="O565" s="92"/>
      <c r="P565" s="92"/>
      <c r="Q565" s="92"/>
      <c r="R565" s="92"/>
      <c r="S565" s="92"/>
      <c r="T565" s="93"/>
      <c r="U565" s="39"/>
      <c r="V565" s="39"/>
      <c r="W565" s="39"/>
      <c r="X565" s="39"/>
      <c r="Y565" s="39"/>
      <c r="Z565" s="39"/>
      <c r="AA565" s="39"/>
      <c r="AB565" s="39"/>
      <c r="AC565" s="39"/>
      <c r="AD565" s="39"/>
      <c r="AE565" s="39"/>
      <c r="AT565" s="18" t="s">
        <v>221</v>
      </c>
      <c r="AU565" s="18" t="s">
        <v>90</v>
      </c>
    </row>
    <row r="566" s="2" customFormat="1" ht="16.5" customHeight="1">
      <c r="A566" s="39"/>
      <c r="B566" s="40"/>
      <c r="C566" s="295" t="s">
        <v>1990</v>
      </c>
      <c r="D566" s="295" t="s">
        <v>539</v>
      </c>
      <c r="E566" s="296" t="s">
        <v>5243</v>
      </c>
      <c r="F566" s="297" t="s">
        <v>5184</v>
      </c>
      <c r="G566" s="298" t="s">
        <v>1155</v>
      </c>
      <c r="H566" s="299">
        <v>5</v>
      </c>
      <c r="I566" s="300"/>
      <c r="J566" s="301">
        <f>ROUND(I566*H566,2)</f>
        <v>0</v>
      </c>
      <c r="K566" s="297" t="s">
        <v>1</v>
      </c>
      <c r="L566" s="302"/>
      <c r="M566" s="303" t="s">
        <v>1</v>
      </c>
      <c r="N566" s="304" t="s">
        <v>46</v>
      </c>
      <c r="O566" s="92"/>
      <c r="P566" s="229">
        <f>O566*H566</f>
        <v>0</v>
      </c>
      <c r="Q566" s="229">
        <v>0</v>
      </c>
      <c r="R566" s="229">
        <f>Q566*H566</f>
        <v>0</v>
      </c>
      <c r="S566" s="229">
        <v>0</v>
      </c>
      <c r="T566" s="230">
        <f>S566*H566</f>
        <v>0</v>
      </c>
      <c r="U566" s="39"/>
      <c r="V566" s="39"/>
      <c r="W566" s="39"/>
      <c r="X566" s="39"/>
      <c r="Y566" s="39"/>
      <c r="Z566" s="39"/>
      <c r="AA566" s="39"/>
      <c r="AB566" s="39"/>
      <c r="AC566" s="39"/>
      <c r="AD566" s="39"/>
      <c r="AE566" s="39"/>
      <c r="AR566" s="231" t="s">
        <v>676</v>
      </c>
      <c r="AT566" s="231" t="s">
        <v>539</v>
      </c>
      <c r="AU566" s="231" t="s">
        <v>90</v>
      </c>
      <c r="AY566" s="18" t="s">
        <v>215</v>
      </c>
      <c r="BE566" s="232">
        <f>IF(N566="základní",J566,0)</f>
        <v>0</v>
      </c>
      <c r="BF566" s="232">
        <f>IF(N566="snížená",J566,0)</f>
        <v>0</v>
      </c>
      <c r="BG566" s="232">
        <f>IF(N566="zákl. přenesená",J566,0)</f>
        <v>0</v>
      </c>
      <c r="BH566" s="232">
        <f>IF(N566="sníž. přenesená",J566,0)</f>
        <v>0</v>
      </c>
      <c r="BI566" s="232">
        <f>IF(N566="nulová",J566,0)</f>
        <v>0</v>
      </c>
      <c r="BJ566" s="18" t="s">
        <v>88</v>
      </c>
      <c r="BK566" s="232">
        <f>ROUND(I566*H566,2)</f>
        <v>0</v>
      </c>
      <c r="BL566" s="18" t="s">
        <v>291</v>
      </c>
      <c r="BM566" s="231" t="s">
        <v>5244</v>
      </c>
    </row>
    <row r="567" s="2" customFormat="1">
      <c r="A567" s="39"/>
      <c r="B567" s="40"/>
      <c r="C567" s="41"/>
      <c r="D567" s="233" t="s">
        <v>221</v>
      </c>
      <c r="E567" s="41"/>
      <c r="F567" s="234" t="s">
        <v>5187</v>
      </c>
      <c r="G567" s="41"/>
      <c r="H567" s="41"/>
      <c r="I567" s="235"/>
      <c r="J567" s="41"/>
      <c r="K567" s="41"/>
      <c r="L567" s="45"/>
      <c r="M567" s="236"/>
      <c r="N567" s="237"/>
      <c r="O567" s="92"/>
      <c r="P567" s="92"/>
      <c r="Q567" s="92"/>
      <c r="R567" s="92"/>
      <c r="S567" s="92"/>
      <c r="T567" s="93"/>
      <c r="U567" s="39"/>
      <c r="V567" s="39"/>
      <c r="W567" s="39"/>
      <c r="X567" s="39"/>
      <c r="Y567" s="39"/>
      <c r="Z567" s="39"/>
      <c r="AA567" s="39"/>
      <c r="AB567" s="39"/>
      <c r="AC567" s="39"/>
      <c r="AD567" s="39"/>
      <c r="AE567" s="39"/>
      <c r="AT567" s="18" t="s">
        <v>221</v>
      </c>
      <c r="AU567" s="18" t="s">
        <v>90</v>
      </c>
    </row>
    <row r="568" s="2" customFormat="1" ht="24.15" customHeight="1">
      <c r="A568" s="39"/>
      <c r="B568" s="40"/>
      <c r="C568" s="295" t="s">
        <v>1997</v>
      </c>
      <c r="D568" s="295" t="s">
        <v>539</v>
      </c>
      <c r="E568" s="296" t="s">
        <v>5245</v>
      </c>
      <c r="F568" s="297" t="s">
        <v>5246</v>
      </c>
      <c r="G568" s="298" t="s">
        <v>288</v>
      </c>
      <c r="H568" s="299">
        <v>1</v>
      </c>
      <c r="I568" s="300"/>
      <c r="J568" s="301">
        <f>ROUND(I568*H568,2)</f>
        <v>0</v>
      </c>
      <c r="K568" s="297" t="s">
        <v>1</v>
      </c>
      <c r="L568" s="302"/>
      <c r="M568" s="303" t="s">
        <v>1</v>
      </c>
      <c r="N568" s="304" t="s">
        <v>46</v>
      </c>
      <c r="O568" s="92"/>
      <c r="P568" s="229">
        <f>O568*H568</f>
        <v>0</v>
      </c>
      <c r="Q568" s="229">
        <v>0</v>
      </c>
      <c r="R568" s="229">
        <f>Q568*H568</f>
        <v>0</v>
      </c>
      <c r="S568" s="229">
        <v>0</v>
      </c>
      <c r="T568" s="230">
        <f>S568*H568</f>
        <v>0</v>
      </c>
      <c r="U568" s="39"/>
      <c r="V568" s="39"/>
      <c r="W568" s="39"/>
      <c r="X568" s="39"/>
      <c r="Y568" s="39"/>
      <c r="Z568" s="39"/>
      <c r="AA568" s="39"/>
      <c r="AB568" s="39"/>
      <c r="AC568" s="39"/>
      <c r="AD568" s="39"/>
      <c r="AE568" s="39"/>
      <c r="AR568" s="231" t="s">
        <v>676</v>
      </c>
      <c r="AT568" s="231" t="s">
        <v>539</v>
      </c>
      <c r="AU568" s="231" t="s">
        <v>90</v>
      </c>
      <c r="AY568" s="18" t="s">
        <v>215</v>
      </c>
      <c r="BE568" s="232">
        <f>IF(N568="základní",J568,0)</f>
        <v>0</v>
      </c>
      <c r="BF568" s="232">
        <f>IF(N568="snížená",J568,0)</f>
        <v>0</v>
      </c>
      <c r="BG568" s="232">
        <f>IF(N568="zákl. přenesená",J568,0)</f>
        <v>0</v>
      </c>
      <c r="BH568" s="232">
        <f>IF(N568="sníž. přenesená",J568,0)</f>
        <v>0</v>
      </c>
      <c r="BI568" s="232">
        <f>IF(N568="nulová",J568,0)</f>
        <v>0</v>
      </c>
      <c r="BJ568" s="18" t="s">
        <v>88</v>
      </c>
      <c r="BK568" s="232">
        <f>ROUND(I568*H568,2)</f>
        <v>0</v>
      </c>
      <c r="BL568" s="18" t="s">
        <v>291</v>
      </c>
      <c r="BM568" s="231" t="s">
        <v>5247</v>
      </c>
    </row>
    <row r="569" s="2" customFormat="1">
      <c r="A569" s="39"/>
      <c r="B569" s="40"/>
      <c r="C569" s="41"/>
      <c r="D569" s="233" t="s">
        <v>221</v>
      </c>
      <c r="E569" s="41"/>
      <c r="F569" s="234" t="s">
        <v>5248</v>
      </c>
      <c r="G569" s="41"/>
      <c r="H569" s="41"/>
      <c r="I569" s="235"/>
      <c r="J569" s="41"/>
      <c r="K569" s="41"/>
      <c r="L569" s="45"/>
      <c r="M569" s="236"/>
      <c r="N569" s="237"/>
      <c r="O569" s="92"/>
      <c r="P569" s="92"/>
      <c r="Q569" s="92"/>
      <c r="R569" s="92"/>
      <c r="S569" s="92"/>
      <c r="T569" s="93"/>
      <c r="U569" s="39"/>
      <c r="V569" s="39"/>
      <c r="W569" s="39"/>
      <c r="X569" s="39"/>
      <c r="Y569" s="39"/>
      <c r="Z569" s="39"/>
      <c r="AA569" s="39"/>
      <c r="AB569" s="39"/>
      <c r="AC569" s="39"/>
      <c r="AD569" s="39"/>
      <c r="AE569" s="39"/>
      <c r="AT569" s="18" t="s">
        <v>221</v>
      </c>
      <c r="AU569" s="18" t="s">
        <v>90</v>
      </c>
    </row>
    <row r="570" s="2" customFormat="1" ht="24.15" customHeight="1">
      <c r="A570" s="39"/>
      <c r="B570" s="40"/>
      <c r="C570" s="220" t="s">
        <v>2003</v>
      </c>
      <c r="D570" s="220" t="s">
        <v>216</v>
      </c>
      <c r="E570" s="221" t="s">
        <v>5249</v>
      </c>
      <c r="F570" s="222" t="s">
        <v>5250</v>
      </c>
      <c r="G570" s="223" t="s">
        <v>3117</v>
      </c>
      <c r="H570" s="224">
        <v>1</v>
      </c>
      <c r="I570" s="225"/>
      <c r="J570" s="226">
        <f>ROUND(I570*H570,2)</f>
        <v>0</v>
      </c>
      <c r="K570" s="222" t="s">
        <v>1</v>
      </c>
      <c r="L570" s="45"/>
      <c r="M570" s="227" t="s">
        <v>1</v>
      </c>
      <c r="N570" s="228" t="s">
        <v>46</v>
      </c>
      <c r="O570" s="92"/>
      <c r="P570" s="229">
        <f>O570*H570</f>
        <v>0</v>
      </c>
      <c r="Q570" s="229">
        <v>0.002</v>
      </c>
      <c r="R570" s="229">
        <f>Q570*H570</f>
        <v>0.002</v>
      </c>
      <c r="S570" s="229">
        <v>0</v>
      </c>
      <c r="T570" s="230">
        <f>S570*H570</f>
        <v>0</v>
      </c>
      <c r="U570" s="39"/>
      <c r="V570" s="39"/>
      <c r="W570" s="39"/>
      <c r="X570" s="39"/>
      <c r="Y570" s="39"/>
      <c r="Z570" s="39"/>
      <c r="AA570" s="39"/>
      <c r="AB570" s="39"/>
      <c r="AC570" s="39"/>
      <c r="AD570" s="39"/>
      <c r="AE570" s="39"/>
      <c r="AR570" s="231" t="s">
        <v>291</v>
      </c>
      <c r="AT570" s="231" t="s">
        <v>216</v>
      </c>
      <c r="AU570" s="231" t="s">
        <v>90</v>
      </c>
      <c r="AY570" s="18" t="s">
        <v>215</v>
      </c>
      <c r="BE570" s="232">
        <f>IF(N570="základní",J570,0)</f>
        <v>0</v>
      </c>
      <c r="BF570" s="232">
        <f>IF(N570="snížená",J570,0)</f>
        <v>0</v>
      </c>
      <c r="BG570" s="232">
        <f>IF(N570="zákl. přenesená",J570,0)</f>
        <v>0</v>
      </c>
      <c r="BH570" s="232">
        <f>IF(N570="sníž. přenesená",J570,0)</f>
        <v>0</v>
      </c>
      <c r="BI570" s="232">
        <f>IF(N570="nulová",J570,0)</f>
        <v>0</v>
      </c>
      <c r="BJ570" s="18" t="s">
        <v>88</v>
      </c>
      <c r="BK570" s="232">
        <f>ROUND(I570*H570,2)</f>
        <v>0</v>
      </c>
      <c r="BL570" s="18" t="s">
        <v>291</v>
      </c>
      <c r="BM570" s="231" t="s">
        <v>5251</v>
      </c>
    </row>
    <row r="571" s="2" customFormat="1">
      <c r="A571" s="39"/>
      <c r="B571" s="40"/>
      <c r="C571" s="41"/>
      <c r="D571" s="233" t="s">
        <v>221</v>
      </c>
      <c r="E571" s="41"/>
      <c r="F571" s="234" t="s">
        <v>5252</v>
      </c>
      <c r="G571" s="41"/>
      <c r="H571" s="41"/>
      <c r="I571" s="235"/>
      <c r="J571" s="41"/>
      <c r="K571" s="41"/>
      <c r="L571" s="45"/>
      <c r="M571" s="236"/>
      <c r="N571" s="237"/>
      <c r="O571" s="92"/>
      <c r="P571" s="92"/>
      <c r="Q571" s="92"/>
      <c r="R571" s="92"/>
      <c r="S571" s="92"/>
      <c r="T571" s="93"/>
      <c r="U571" s="39"/>
      <c r="V571" s="39"/>
      <c r="W571" s="39"/>
      <c r="X571" s="39"/>
      <c r="Y571" s="39"/>
      <c r="Z571" s="39"/>
      <c r="AA571" s="39"/>
      <c r="AB571" s="39"/>
      <c r="AC571" s="39"/>
      <c r="AD571" s="39"/>
      <c r="AE571" s="39"/>
      <c r="AT571" s="18" t="s">
        <v>221</v>
      </c>
      <c r="AU571" s="18" t="s">
        <v>90</v>
      </c>
    </row>
    <row r="572" s="2" customFormat="1" ht="24.15" customHeight="1">
      <c r="A572" s="39"/>
      <c r="B572" s="40"/>
      <c r="C572" s="220" t="s">
        <v>2011</v>
      </c>
      <c r="D572" s="220" t="s">
        <v>216</v>
      </c>
      <c r="E572" s="221" t="s">
        <v>4948</v>
      </c>
      <c r="F572" s="222" t="s">
        <v>4949</v>
      </c>
      <c r="G572" s="223" t="s">
        <v>583</v>
      </c>
      <c r="H572" s="224">
        <v>1</v>
      </c>
      <c r="I572" s="225"/>
      <c r="J572" s="226">
        <f>ROUND(I572*H572,2)</f>
        <v>0</v>
      </c>
      <c r="K572" s="222" t="s">
        <v>359</v>
      </c>
      <c r="L572" s="45"/>
      <c r="M572" s="227" t="s">
        <v>1</v>
      </c>
      <c r="N572" s="228" t="s">
        <v>46</v>
      </c>
      <c r="O572" s="92"/>
      <c r="P572" s="229">
        <f>O572*H572</f>
        <v>0</v>
      </c>
      <c r="Q572" s="229">
        <v>0</v>
      </c>
      <c r="R572" s="229">
        <f>Q572*H572</f>
        <v>0</v>
      </c>
      <c r="S572" s="229">
        <v>0</v>
      </c>
      <c r="T572" s="230">
        <f>S572*H572</f>
        <v>0</v>
      </c>
      <c r="U572" s="39"/>
      <c r="V572" s="39"/>
      <c r="W572" s="39"/>
      <c r="X572" s="39"/>
      <c r="Y572" s="39"/>
      <c r="Z572" s="39"/>
      <c r="AA572" s="39"/>
      <c r="AB572" s="39"/>
      <c r="AC572" s="39"/>
      <c r="AD572" s="39"/>
      <c r="AE572" s="39"/>
      <c r="AR572" s="231" t="s">
        <v>291</v>
      </c>
      <c r="AT572" s="231" t="s">
        <v>216</v>
      </c>
      <c r="AU572" s="231" t="s">
        <v>90</v>
      </c>
      <c r="AY572" s="18" t="s">
        <v>215</v>
      </c>
      <c r="BE572" s="232">
        <f>IF(N572="základní",J572,0)</f>
        <v>0</v>
      </c>
      <c r="BF572" s="232">
        <f>IF(N572="snížená",J572,0)</f>
        <v>0</v>
      </c>
      <c r="BG572" s="232">
        <f>IF(N572="zákl. přenesená",J572,0)</f>
        <v>0</v>
      </c>
      <c r="BH572" s="232">
        <f>IF(N572="sníž. přenesená",J572,0)</f>
        <v>0</v>
      </c>
      <c r="BI572" s="232">
        <f>IF(N572="nulová",J572,0)</f>
        <v>0</v>
      </c>
      <c r="BJ572" s="18" t="s">
        <v>88</v>
      </c>
      <c r="BK572" s="232">
        <f>ROUND(I572*H572,2)</f>
        <v>0</v>
      </c>
      <c r="BL572" s="18" t="s">
        <v>291</v>
      </c>
      <c r="BM572" s="231" t="s">
        <v>5253</v>
      </c>
    </row>
    <row r="573" s="2" customFormat="1">
      <c r="A573" s="39"/>
      <c r="B573" s="40"/>
      <c r="C573" s="41"/>
      <c r="D573" s="233" t="s">
        <v>221</v>
      </c>
      <c r="E573" s="41"/>
      <c r="F573" s="234" t="s">
        <v>4949</v>
      </c>
      <c r="G573" s="41"/>
      <c r="H573" s="41"/>
      <c r="I573" s="235"/>
      <c r="J573" s="41"/>
      <c r="K573" s="41"/>
      <c r="L573" s="45"/>
      <c r="M573" s="236"/>
      <c r="N573" s="237"/>
      <c r="O573" s="92"/>
      <c r="P573" s="92"/>
      <c r="Q573" s="92"/>
      <c r="R573" s="92"/>
      <c r="S573" s="92"/>
      <c r="T573" s="93"/>
      <c r="U573" s="39"/>
      <c r="V573" s="39"/>
      <c r="W573" s="39"/>
      <c r="X573" s="39"/>
      <c r="Y573" s="39"/>
      <c r="Z573" s="39"/>
      <c r="AA573" s="39"/>
      <c r="AB573" s="39"/>
      <c r="AC573" s="39"/>
      <c r="AD573" s="39"/>
      <c r="AE573" s="39"/>
      <c r="AT573" s="18" t="s">
        <v>221</v>
      </c>
      <c r="AU573" s="18" t="s">
        <v>90</v>
      </c>
    </row>
    <row r="574" s="2" customFormat="1">
      <c r="A574" s="39"/>
      <c r="B574" s="40"/>
      <c r="C574" s="41"/>
      <c r="D574" s="250" t="s">
        <v>362</v>
      </c>
      <c r="E574" s="41"/>
      <c r="F574" s="251" t="s">
        <v>4951</v>
      </c>
      <c r="G574" s="41"/>
      <c r="H574" s="41"/>
      <c r="I574" s="235"/>
      <c r="J574" s="41"/>
      <c r="K574" s="41"/>
      <c r="L574" s="45"/>
      <c r="M574" s="236"/>
      <c r="N574" s="237"/>
      <c r="O574" s="92"/>
      <c r="P574" s="92"/>
      <c r="Q574" s="92"/>
      <c r="R574" s="92"/>
      <c r="S574" s="92"/>
      <c r="T574" s="93"/>
      <c r="U574" s="39"/>
      <c r="V574" s="39"/>
      <c r="W574" s="39"/>
      <c r="X574" s="39"/>
      <c r="Y574" s="39"/>
      <c r="Z574" s="39"/>
      <c r="AA574" s="39"/>
      <c r="AB574" s="39"/>
      <c r="AC574" s="39"/>
      <c r="AD574" s="39"/>
      <c r="AE574" s="39"/>
      <c r="AT574" s="18" t="s">
        <v>362</v>
      </c>
      <c r="AU574" s="18" t="s">
        <v>90</v>
      </c>
    </row>
    <row r="575" s="11" customFormat="1" ht="22.8" customHeight="1">
      <c r="A575" s="11"/>
      <c r="B575" s="206"/>
      <c r="C575" s="207"/>
      <c r="D575" s="208" t="s">
        <v>80</v>
      </c>
      <c r="E575" s="248" t="s">
        <v>4615</v>
      </c>
      <c r="F575" s="248" t="s">
        <v>4616</v>
      </c>
      <c r="G575" s="207"/>
      <c r="H575" s="207"/>
      <c r="I575" s="210"/>
      <c r="J575" s="249">
        <f>BK575</f>
        <v>0</v>
      </c>
      <c r="K575" s="207"/>
      <c r="L575" s="212"/>
      <c r="M575" s="213"/>
      <c r="N575" s="214"/>
      <c r="O575" s="214"/>
      <c r="P575" s="215">
        <f>SUM(P576:P597)</f>
        <v>0</v>
      </c>
      <c r="Q575" s="214"/>
      <c r="R575" s="215">
        <f>SUM(R576:R597)</f>
        <v>0.20000000000000001</v>
      </c>
      <c r="S575" s="214"/>
      <c r="T575" s="216">
        <f>SUM(T576:T597)</f>
        <v>0</v>
      </c>
      <c r="U575" s="11"/>
      <c r="V575" s="11"/>
      <c r="W575" s="11"/>
      <c r="X575" s="11"/>
      <c r="Y575" s="11"/>
      <c r="Z575" s="11"/>
      <c r="AA575" s="11"/>
      <c r="AB575" s="11"/>
      <c r="AC575" s="11"/>
      <c r="AD575" s="11"/>
      <c r="AE575" s="11"/>
      <c r="AR575" s="217" t="s">
        <v>90</v>
      </c>
      <c r="AT575" s="218" t="s">
        <v>80</v>
      </c>
      <c r="AU575" s="218" t="s">
        <v>88</v>
      </c>
      <c r="AY575" s="217" t="s">
        <v>215</v>
      </c>
      <c r="BK575" s="219">
        <f>SUM(BK576:BK597)</f>
        <v>0</v>
      </c>
    </row>
    <row r="576" s="2" customFormat="1" ht="16.5" customHeight="1">
      <c r="A576" s="39"/>
      <c r="B576" s="40"/>
      <c r="C576" s="220" t="s">
        <v>2017</v>
      </c>
      <c r="D576" s="220" t="s">
        <v>216</v>
      </c>
      <c r="E576" s="221" t="s">
        <v>5254</v>
      </c>
      <c r="F576" s="222" t="s">
        <v>5255</v>
      </c>
      <c r="G576" s="223" t="s">
        <v>4619</v>
      </c>
      <c r="H576" s="224">
        <v>8</v>
      </c>
      <c r="I576" s="225"/>
      <c r="J576" s="226">
        <f>ROUND(I576*H576,2)</f>
        <v>0</v>
      </c>
      <c r="K576" s="222" t="s">
        <v>1</v>
      </c>
      <c r="L576" s="45"/>
      <c r="M576" s="227" t="s">
        <v>1</v>
      </c>
      <c r="N576" s="228" t="s">
        <v>46</v>
      </c>
      <c r="O576" s="92"/>
      <c r="P576" s="229">
        <f>O576*H576</f>
        <v>0</v>
      </c>
      <c r="Q576" s="229">
        <v>0</v>
      </c>
      <c r="R576" s="229">
        <f>Q576*H576</f>
        <v>0</v>
      </c>
      <c r="S576" s="229">
        <v>0</v>
      </c>
      <c r="T576" s="230">
        <f>S576*H576</f>
        <v>0</v>
      </c>
      <c r="U576" s="39"/>
      <c r="V576" s="39"/>
      <c r="W576" s="39"/>
      <c r="X576" s="39"/>
      <c r="Y576" s="39"/>
      <c r="Z576" s="39"/>
      <c r="AA576" s="39"/>
      <c r="AB576" s="39"/>
      <c r="AC576" s="39"/>
      <c r="AD576" s="39"/>
      <c r="AE576" s="39"/>
      <c r="AR576" s="231" t="s">
        <v>4642</v>
      </c>
      <c r="AT576" s="231" t="s">
        <v>216</v>
      </c>
      <c r="AU576" s="231" t="s">
        <v>90</v>
      </c>
      <c r="AY576" s="18" t="s">
        <v>215</v>
      </c>
      <c r="BE576" s="232">
        <f>IF(N576="základní",J576,0)</f>
        <v>0</v>
      </c>
      <c r="BF576" s="232">
        <f>IF(N576="snížená",J576,0)</f>
        <v>0</v>
      </c>
      <c r="BG576" s="232">
        <f>IF(N576="zákl. přenesená",J576,0)</f>
        <v>0</v>
      </c>
      <c r="BH576" s="232">
        <f>IF(N576="sníž. přenesená",J576,0)</f>
        <v>0</v>
      </c>
      <c r="BI576" s="232">
        <f>IF(N576="nulová",J576,0)</f>
        <v>0</v>
      </c>
      <c r="BJ576" s="18" t="s">
        <v>88</v>
      </c>
      <c r="BK576" s="232">
        <f>ROUND(I576*H576,2)</f>
        <v>0</v>
      </c>
      <c r="BL576" s="18" t="s">
        <v>4642</v>
      </c>
      <c r="BM576" s="231" t="s">
        <v>5256</v>
      </c>
    </row>
    <row r="577" s="2" customFormat="1">
      <c r="A577" s="39"/>
      <c r="B577" s="40"/>
      <c r="C577" s="41"/>
      <c r="D577" s="233" t="s">
        <v>221</v>
      </c>
      <c r="E577" s="41"/>
      <c r="F577" s="234" t="s">
        <v>5257</v>
      </c>
      <c r="G577" s="41"/>
      <c r="H577" s="41"/>
      <c r="I577" s="235"/>
      <c r="J577" s="41"/>
      <c r="K577" s="41"/>
      <c r="L577" s="45"/>
      <c r="M577" s="236"/>
      <c r="N577" s="237"/>
      <c r="O577" s="92"/>
      <c r="P577" s="92"/>
      <c r="Q577" s="92"/>
      <c r="R577" s="92"/>
      <c r="S577" s="92"/>
      <c r="T577" s="93"/>
      <c r="U577" s="39"/>
      <c r="V577" s="39"/>
      <c r="W577" s="39"/>
      <c r="X577" s="39"/>
      <c r="Y577" s="39"/>
      <c r="Z577" s="39"/>
      <c r="AA577" s="39"/>
      <c r="AB577" s="39"/>
      <c r="AC577" s="39"/>
      <c r="AD577" s="39"/>
      <c r="AE577" s="39"/>
      <c r="AT577" s="18" t="s">
        <v>221</v>
      </c>
      <c r="AU577" s="18" t="s">
        <v>90</v>
      </c>
    </row>
    <row r="578" s="2" customFormat="1" ht="16.5" customHeight="1">
      <c r="A578" s="39"/>
      <c r="B578" s="40"/>
      <c r="C578" s="220" t="s">
        <v>2022</v>
      </c>
      <c r="D578" s="220" t="s">
        <v>216</v>
      </c>
      <c r="E578" s="221" t="s">
        <v>5258</v>
      </c>
      <c r="F578" s="222" t="s">
        <v>5259</v>
      </c>
      <c r="G578" s="223" t="s">
        <v>4619</v>
      </c>
      <c r="H578" s="224">
        <v>16</v>
      </c>
      <c r="I578" s="225"/>
      <c r="J578" s="226">
        <f>ROUND(I578*H578,2)</f>
        <v>0</v>
      </c>
      <c r="K578" s="222" t="s">
        <v>1</v>
      </c>
      <c r="L578" s="45"/>
      <c r="M578" s="227" t="s">
        <v>1</v>
      </c>
      <c r="N578" s="228" t="s">
        <v>46</v>
      </c>
      <c r="O578" s="92"/>
      <c r="P578" s="229">
        <f>O578*H578</f>
        <v>0</v>
      </c>
      <c r="Q578" s="229">
        <v>0</v>
      </c>
      <c r="R578" s="229">
        <f>Q578*H578</f>
        <v>0</v>
      </c>
      <c r="S578" s="229">
        <v>0</v>
      </c>
      <c r="T578" s="230">
        <f>S578*H578</f>
        <v>0</v>
      </c>
      <c r="U578" s="39"/>
      <c r="V578" s="39"/>
      <c r="W578" s="39"/>
      <c r="X578" s="39"/>
      <c r="Y578" s="39"/>
      <c r="Z578" s="39"/>
      <c r="AA578" s="39"/>
      <c r="AB578" s="39"/>
      <c r="AC578" s="39"/>
      <c r="AD578" s="39"/>
      <c r="AE578" s="39"/>
      <c r="AR578" s="231" t="s">
        <v>4642</v>
      </c>
      <c r="AT578" s="231" t="s">
        <v>216</v>
      </c>
      <c r="AU578" s="231" t="s">
        <v>90</v>
      </c>
      <c r="AY578" s="18" t="s">
        <v>215</v>
      </c>
      <c r="BE578" s="232">
        <f>IF(N578="základní",J578,0)</f>
        <v>0</v>
      </c>
      <c r="BF578" s="232">
        <f>IF(N578="snížená",J578,0)</f>
        <v>0</v>
      </c>
      <c r="BG578" s="232">
        <f>IF(N578="zákl. přenesená",J578,0)</f>
        <v>0</v>
      </c>
      <c r="BH578" s="232">
        <f>IF(N578="sníž. přenesená",J578,0)</f>
        <v>0</v>
      </c>
      <c r="BI578" s="232">
        <f>IF(N578="nulová",J578,0)</f>
        <v>0</v>
      </c>
      <c r="BJ578" s="18" t="s">
        <v>88</v>
      </c>
      <c r="BK578" s="232">
        <f>ROUND(I578*H578,2)</f>
        <v>0</v>
      </c>
      <c r="BL578" s="18" t="s">
        <v>4642</v>
      </c>
      <c r="BM578" s="231" t="s">
        <v>5260</v>
      </c>
    </row>
    <row r="579" s="2" customFormat="1">
      <c r="A579" s="39"/>
      <c r="B579" s="40"/>
      <c r="C579" s="41"/>
      <c r="D579" s="233" t="s">
        <v>221</v>
      </c>
      <c r="E579" s="41"/>
      <c r="F579" s="234" t="s">
        <v>5261</v>
      </c>
      <c r="G579" s="41"/>
      <c r="H579" s="41"/>
      <c r="I579" s="235"/>
      <c r="J579" s="41"/>
      <c r="K579" s="41"/>
      <c r="L579" s="45"/>
      <c r="M579" s="236"/>
      <c r="N579" s="237"/>
      <c r="O579" s="92"/>
      <c r="P579" s="92"/>
      <c r="Q579" s="92"/>
      <c r="R579" s="92"/>
      <c r="S579" s="92"/>
      <c r="T579" s="93"/>
      <c r="U579" s="39"/>
      <c r="V579" s="39"/>
      <c r="W579" s="39"/>
      <c r="X579" s="39"/>
      <c r="Y579" s="39"/>
      <c r="Z579" s="39"/>
      <c r="AA579" s="39"/>
      <c r="AB579" s="39"/>
      <c r="AC579" s="39"/>
      <c r="AD579" s="39"/>
      <c r="AE579" s="39"/>
      <c r="AT579" s="18" t="s">
        <v>221</v>
      </c>
      <c r="AU579" s="18" t="s">
        <v>90</v>
      </c>
    </row>
    <row r="580" s="2" customFormat="1" ht="24.15" customHeight="1">
      <c r="A580" s="39"/>
      <c r="B580" s="40"/>
      <c r="C580" s="220" t="s">
        <v>2028</v>
      </c>
      <c r="D580" s="220" t="s">
        <v>216</v>
      </c>
      <c r="E580" s="221" t="s">
        <v>5262</v>
      </c>
      <c r="F580" s="222" t="s">
        <v>5263</v>
      </c>
      <c r="G580" s="223" t="s">
        <v>716</v>
      </c>
      <c r="H580" s="224">
        <v>1</v>
      </c>
      <c r="I580" s="225"/>
      <c r="J580" s="226">
        <f>ROUND(I580*H580,2)</f>
        <v>0</v>
      </c>
      <c r="K580" s="222" t="s">
        <v>1</v>
      </c>
      <c r="L580" s="45"/>
      <c r="M580" s="227" t="s">
        <v>1</v>
      </c>
      <c r="N580" s="228" t="s">
        <v>46</v>
      </c>
      <c r="O580" s="92"/>
      <c r="P580" s="229">
        <f>O580*H580</f>
        <v>0</v>
      </c>
      <c r="Q580" s="229">
        <v>0</v>
      </c>
      <c r="R580" s="229">
        <f>Q580*H580</f>
        <v>0</v>
      </c>
      <c r="S580" s="229">
        <v>0</v>
      </c>
      <c r="T580" s="230">
        <f>S580*H580</f>
        <v>0</v>
      </c>
      <c r="U580" s="39"/>
      <c r="V580" s="39"/>
      <c r="W580" s="39"/>
      <c r="X580" s="39"/>
      <c r="Y580" s="39"/>
      <c r="Z580" s="39"/>
      <c r="AA580" s="39"/>
      <c r="AB580" s="39"/>
      <c r="AC580" s="39"/>
      <c r="AD580" s="39"/>
      <c r="AE580" s="39"/>
      <c r="AR580" s="231" t="s">
        <v>291</v>
      </c>
      <c r="AT580" s="231" t="s">
        <v>216</v>
      </c>
      <c r="AU580" s="231" t="s">
        <v>90</v>
      </c>
      <c r="AY580" s="18" t="s">
        <v>215</v>
      </c>
      <c r="BE580" s="232">
        <f>IF(N580="základní",J580,0)</f>
        <v>0</v>
      </c>
      <c r="BF580" s="232">
        <f>IF(N580="snížená",J580,0)</f>
        <v>0</v>
      </c>
      <c r="BG580" s="232">
        <f>IF(N580="zákl. přenesená",J580,0)</f>
        <v>0</v>
      </c>
      <c r="BH580" s="232">
        <f>IF(N580="sníž. přenesená",J580,0)</f>
        <v>0</v>
      </c>
      <c r="BI580" s="232">
        <f>IF(N580="nulová",J580,0)</f>
        <v>0</v>
      </c>
      <c r="BJ580" s="18" t="s">
        <v>88</v>
      </c>
      <c r="BK580" s="232">
        <f>ROUND(I580*H580,2)</f>
        <v>0</v>
      </c>
      <c r="BL580" s="18" t="s">
        <v>291</v>
      </c>
      <c r="BM580" s="231" t="s">
        <v>5264</v>
      </c>
    </row>
    <row r="581" s="2" customFormat="1">
      <c r="A581" s="39"/>
      <c r="B581" s="40"/>
      <c r="C581" s="41"/>
      <c r="D581" s="233" t="s">
        <v>221</v>
      </c>
      <c r="E581" s="41"/>
      <c r="F581" s="234" t="s">
        <v>5263</v>
      </c>
      <c r="G581" s="41"/>
      <c r="H581" s="41"/>
      <c r="I581" s="235"/>
      <c r="J581" s="41"/>
      <c r="K581" s="41"/>
      <c r="L581" s="45"/>
      <c r="M581" s="236"/>
      <c r="N581" s="237"/>
      <c r="O581" s="92"/>
      <c r="P581" s="92"/>
      <c r="Q581" s="92"/>
      <c r="R581" s="92"/>
      <c r="S581" s="92"/>
      <c r="T581" s="93"/>
      <c r="U581" s="39"/>
      <c r="V581" s="39"/>
      <c r="W581" s="39"/>
      <c r="X581" s="39"/>
      <c r="Y581" s="39"/>
      <c r="Z581" s="39"/>
      <c r="AA581" s="39"/>
      <c r="AB581" s="39"/>
      <c r="AC581" s="39"/>
      <c r="AD581" s="39"/>
      <c r="AE581" s="39"/>
      <c r="AT581" s="18" t="s">
        <v>221</v>
      </c>
      <c r="AU581" s="18" t="s">
        <v>90</v>
      </c>
    </row>
    <row r="582" s="2" customFormat="1" ht="21.75" customHeight="1">
      <c r="A582" s="39"/>
      <c r="B582" s="40"/>
      <c r="C582" s="220" t="s">
        <v>2035</v>
      </c>
      <c r="D582" s="220" t="s">
        <v>216</v>
      </c>
      <c r="E582" s="221" t="s">
        <v>5265</v>
      </c>
      <c r="F582" s="222" t="s">
        <v>5266</v>
      </c>
      <c r="G582" s="223" t="s">
        <v>716</v>
      </c>
      <c r="H582" s="224">
        <v>1</v>
      </c>
      <c r="I582" s="225"/>
      <c r="J582" s="226">
        <f>ROUND(I582*H582,2)</f>
        <v>0</v>
      </c>
      <c r="K582" s="222" t="s">
        <v>1</v>
      </c>
      <c r="L582" s="45"/>
      <c r="M582" s="227" t="s">
        <v>1</v>
      </c>
      <c r="N582" s="228" t="s">
        <v>46</v>
      </c>
      <c r="O582" s="92"/>
      <c r="P582" s="229">
        <f>O582*H582</f>
        <v>0</v>
      </c>
      <c r="Q582" s="229">
        <v>0</v>
      </c>
      <c r="R582" s="229">
        <f>Q582*H582</f>
        <v>0</v>
      </c>
      <c r="S582" s="229">
        <v>0</v>
      </c>
      <c r="T582" s="230">
        <f>S582*H582</f>
        <v>0</v>
      </c>
      <c r="U582" s="39"/>
      <c r="V582" s="39"/>
      <c r="W582" s="39"/>
      <c r="X582" s="39"/>
      <c r="Y582" s="39"/>
      <c r="Z582" s="39"/>
      <c r="AA582" s="39"/>
      <c r="AB582" s="39"/>
      <c r="AC582" s="39"/>
      <c r="AD582" s="39"/>
      <c r="AE582" s="39"/>
      <c r="AR582" s="231" t="s">
        <v>291</v>
      </c>
      <c r="AT582" s="231" t="s">
        <v>216</v>
      </c>
      <c r="AU582" s="231" t="s">
        <v>90</v>
      </c>
      <c r="AY582" s="18" t="s">
        <v>215</v>
      </c>
      <c r="BE582" s="232">
        <f>IF(N582="základní",J582,0)</f>
        <v>0</v>
      </c>
      <c r="BF582" s="232">
        <f>IF(N582="snížená",J582,0)</f>
        <v>0</v>
      </c>
      <c r="BG582" s="232">
        <f>IF(N582="zákl. přenesená",J582,0)</f>
        <v>0</v>
      </c>
      <c r="BH582" s="232">
        <f>IF(N582="sníž. přenesená",J582,0)</f>
        <v>0</v>
      </c>
      <c r="BI582" s="232">
        <f>IF(N582="nulová",J582,0)</f>
        <v>0</v>
      </c>
      <c r="BJ582" s="18" t="s">
        <v>88</v>
      </c>
      <c r="BK582" s="232">
        <f>ROUND(I582*H582,2)</f>
        <v>0</v>
      </c>
      <c r="BL582" s="18" t="s">
        <v>291</v>
      </c>
      <c r="BM582" s="231" t="s">
        <v>5267</v>
      </c>
    </row>
    <row r="583" s="2" customFormat="1">
      <c r="A583" s="39"/>
      <c r="B583" s="40"/>
      <c r="C583" s="41"/>
      <c r="D583" s="233" t="s">
        <v>221</v>
      </c>
      <c r="E583" s="41"/>
      <c r="F583" s="234" t="s">
        <v>5266</v>
      </c>
      <c r="G583" s="41"/>
      <c r="H583" s="41"/>
      <c r="I583" s="235"/>
      <c r="J583" s="41"/>
      <c r="K583" s="41"/>
      <c r="L583" s="45"/>
      <c r="M583" s="236"/>
      <c r="N583" s="237"/>
      <c r="O583" s="92"/>
      <c r="P583" s="92"/>
      <c r="Q583" s="92"/>
      <c r="R583" s="92"/>
      <c r="S583" s="92"/>
      <c r="T583" s="93"/>
      <c r="U583" s="39"/>
      <c r="V583" s="39"/>
      <c r="W583" s="39"/>
      <c r="X583" s="39"/>
      <c r="Y583" s="39"/>
      <c r="Z583" s="39"/>
      <c r="AA583" s="39"/>
      <c r="AB583" s="39"/>
      <c r="AC583" s="39"/>
      <c r="AD583" s="39"/>
      <c r="AE583" s="39"/>
      <c r="AT583" s="18" t="s">
        <v>221</v>
      </c>
      <c r="AU583" s="18" t="s">
        <v>90</v>
      </c>
    </row>
    <row r="584" s="2" customFormat="1" ht="16.5" customHeight="1">
      <c r="A584" s="39"/>
      <c r="B584" s="40"/>
      <c r="C584" s="220" t="s">
        <v>2039</v>
      </c>
      <c r="D584" s="220" t="s">
        <v>216</v>
      </c>
      <c r="E584" s="221" t="s">
        <v>5268</v>
      </c>
      <c r="F584" s="222" t="s">
        <v>5269</v>
      </c>
      <c r="G584" s="223" t="s">
        <v>716</v>
      </c>
      <c r="H584" s="224">
        <v>1</v>
      </c>
      <c r="I584" s="225"/>
      <c r="J584" s="226">
        <f>ROUND(I584*H584,2)</f>
        <v>0</v>
      </c>
      <c r="K584" s="222" t="s">
        <v>1</v>
      </c>
      <c r="L584" s="45"/>
      <c r="M584" s="227" t="s">
        <v>1</v>
      </c>
      <c r="N584" s="228" t="s">
        <v>46</v>
      </c>
      <c r="O584" s="92"/>
      <c r="P584" s="229">
        <f>O584*H584</f>
        <v>0</v>
      </c>
      <c r="Q584" s="229">
        <v>0</v>
      </c>
      <c r="R584" s="229">
        <f>Q584*H584</f>
        <v>0</v>
      </c>
      <c r="S584" s="229">
        <v>0</v>
      </c>
      <c r="T584" s="230">
        <f>S584*H584</f>
        <v>0</v>
      </c>
      <c r="U584" s="39"/>
      <c r="V584" s="39"/>
      <c r="W584" s="39"/>
      <c r="X584" s="39"/>
      <c r="Y584" s="39"/>
      <c r="Z584" s="39"/>
      <c r="AA584" s="39"/>
      <c r="AB584" s="39"/>
      <c r="AC584" s="39"/>
      <c r="AD584" s="39"/>
      <c r="AE584" s="39"/>
      <c r="AR584" s="231" t="s">
        <v>291</v>
      </c>
      <c r="AT584" s="231" t="s">
        <v>216</v>
      </c>
      <c r="AU584" s="231" t="s">
        <v>90</v>
      </c>
      <c r="AY584" s="18" t="s">
        <v>215</v>
      </c>
      <c r="BE584" s="232">
        <f>IF(N584="základní",J584,0)</f>
        <v>0</v>
      </c>
      <c r="BF584" s="232">
        <f>IF(N584="snížená",J584,0)</f>
        <v>0</v>
      </c>
      <c r="BG584" s="232">
        <f>IF(N584="zákl. přenesená",J584,0)</f>
        <v>0</v>
      </c>
      <c r="BH584" s="232">
        <f>IF(N584="sníž. přenesená",J584,0)</f>
        <v>0</v>
      </c>
      <c r="BI584" s="232">
        <f>IF(N584="nulová",J584,0)</f>
        <v>0</v>
      </c>
      <c r="BJ584" s="18" t="s">
        <v>88</v>
      </c>
      <c r="BK584" s="232">
        <f>ROUND(I584*H584,2)</f>
        <v>0</v>
      </c>
      <c r="BL584" s="18" t="s">
        <v>291</v>
      </c>
      <c r="BM584" s="231" t="s">
        <v>5270</v>
      </c>
    </row>
    <row r="585" s="2" customFormat="1">
      <c r="A585" s="39"/>
      <c r="B585" s="40"/>
      <c r="C585" s="41"/>
      <c r="D585" s="233" t="s">
        <v>221</v>
      </c>
      <c r="E585" s="41"/>
      <c r="F585" s="234" t="s">
        <v>5269</v>
      </c>
      <c r="G585" s="41"/>
      <c r="H585" s="41"/>
      <c r="I585" s="235"/>
      <c r="J585" s="41"/>
      <c r="K585" s="41"/>
      <c r="L585" s="45"/>
      <c r="M585" s="236"/>
      <c r="N585" s="237"/>
      <c r="O585" s="92"/>
      <c r="P585" s="92"/>
      <c r="Q585" s="92"/>
      <c r="R585" s="92"/>
      <c r="S585" s="92"/>
      <c r="T585" s="93"/>
      <c r="U585" s="39"/>
      <c r="V585" s="39"/>
      <c r="W585" s="39"/>
      <c r="X585" s="39"/>
      <c r="Y585" s="39"/>
      <c r="Z585" s="39"/>
      <c r="AA585" s="39"/>
      <c r="AB585" s="39"/>
      <c r="AC585" s="39"/>
      <c r="AD585" s="39"/>
      <c r="AE585" s="39"/>
      <c r="AT585" s="18" t="s">
        <v>221</v>
      </c>
      <c r="AU585" s="18" t="s">
        <v>90</v>
      </c>
    </row>
    <row r="586" s="2" customFormat="1" ht="16.5" customHeight="1">
      <c r="A586" s="39"/>
      <c r="B586" s="40"/>
      <c r="C586" s="220" t="s">
        <v>2045</v>
      </c>
      <c r="D586" s="220" t="s">
        <v>216</v>
      </c>
      <c r="E586" s="221" t="s">
        <v>5271</v>
      </c>
      <c r="F586" s="222" t="s">
        <v>5272</v>
      </c>
      <c r="G586" s="223" t="s">
        <v>288</v>
      </c>
      <c r="H586" s="224">
        <v>1</v>
      </c>
      <c r="I586" s="225"/>
      <c r="J586" s="226">
        <f>ROUND(I586*H586,2)</f>
        <v>0</v>
      </c>
      <c r="K586" s="222" t="s">
        <v>1</v>
      </c>
      <c r="L586" s="45"/>
      <c r="M586" s="227" t="s">
        <v>1</v>
      </c>
      <c r="N586" s="228" t="s">
        <v>46</v>
      </c>
      <c r="O586" s="92"/>
      <c r="P586" s="229">
        <f>O586*H586</f>
        <v>0</v>
      </c>
      <c r="Q586" s="229">
        <v>0.20000000000000001</v>
      </c>
      <c r="R586" s="229">
        <f>Q586*H586</f>
        <v>0.20000000000000001</v>
      </c>
      <c r="S586" s="229">
        <v>0</v>
      </c>
      <c r="T586" s="230">
        <f>S586*H586</f>
        <v>0</v>
      </c>
      <c r="U586" s="39"/>
      <c r="V586" s="39"/>
      <c r="W586" s="39"/>
      <c r="X586" s="39"/>
      <c r="Y586" s="39"/>
      <c r="Z586" s="39"/>
      <c r="AA586" s="39"/>
      <c r="AB586" s="39"/>
      <c r="AC586" s="39"/>
      <c r="AD586" s="39"/>
      <c r="AE586" s="39"/>
      <c r="AR586" s="231" t="s">
        <v>291</v>
      </c>
      <c r="AT586" s="231" t="s">
        <v>216</v>
      </c>
      <c r="AU586" s="231" t="s">
        <v>90</v>
      </c>
      <c r="AY586" s="18" t="s">
        <v>215</v>
      </c>
      <c r="BE586" s="232">
        <f>IF(N586="základní",J586,0)</f>
        <v>0</v>
      </c>
      <c r="BF586" s="232">
        <f>IF(N586="snížená",J586,0)</f>
        <v>0</v>
      </c>
      <c r="BG586" s="232">
        <f>IF(N586="zákl. přenesená",J586,0)</f>
        <v>0</v>
      </c>
      <c r="BH586" s="232">
        <f>IF(N586="sníž. přenesená",J586,0)</f>
        <v>0</v>
      </c>
      <c r="BI586" s="232">
        <f>IF(N586="nulová",J586,0)</f>
        <v>0</v>
      </c>
      <c r="BJ586" s="18" t="s">
        <v>88</v>
      </c>
      <c r="BK586" s="232">
        <f>ROUND(I586*H586,2)</f>
        <v>0</v>
      </c>
      <c r="BL586" s="18" t="s">
        <v>291</v>
      </c>
      <c r="BM586" s="231" t="s">
        <v>5273</v>
      </c>
    </row>
    <row r="587" s="2" customFormat="1">
      <c r="A587" s="39"/>
      <c r="B587" s="40"/>
      <c r="C587" s="41"/>
      <c r="D587" s="233" t="s">
        <v>221</v>
      </c>
      <c r="E587" s="41"/>
      <c r="F587" s="234" t="s">
        <v>5272</v>
      </c>
      <c r="G587" s="41"/>
      <c r="H587" s="41"/>
      <c r="I587" s="235"/>
      <c r="J587" s="41"/>
      <c r="K587" s="41"/>
      <c r="L587" s="45"/>
      <c r="M587" s="236"/>
      <c r="N587" s="237"/>
      <c r="O587" s="92"/>
      <c r="P587" s="92"/>
      <c r="Q587" s="92"/>
      <c r="R587" s="92"/>
      <c r="S587" s="92"/>
      <c r="T587" s="93"/>
      <c r="U587" s="39"/>
      <c r="V587" s="39"/>
      <c r="W587" s="39"/>
      <c r="X587" s="39"/>
      <c r="Y587" s="39"/>
      <c r="Z587" s="39"/>
      <c r="AA587" s="39"/>
      <c r="AB587" s="39"/>
      <c r="AC587" s="39"/>
      <c r="AD587" s="39"/>
      <c r="AE587" s="39"/>
      <c r="AT587" s="18" t="s">
        <v>221</v>
      </c>
      <c r="AU587" s="18" t="s">
        <v>90</v>
      </c>
    </row>
    <row r="588" s="2" customFormat="1" ht="16.5" customHeight="1">
      <c r="A588" s="39"/>
      <c r="B588" s="40"/>
      <c r="C588" s="220" t="s">
        <v>2049</v>
      </c>
      <c r="D588" s="220" t="s">
        <v>216</v>
      </c>
      <c r="E588" s="221" t="s">
        <v>5274</v>
      </c>
      <c r="F588" s="222" t="s">
        <v>5275</v>
      </c>
      <c r="G588" s="223" t="s">
        <v>4619</v>
      </c>
      <c r="H588" s="224">
        <v>4</v>
      </c>
      <c r="I588" s="225"/>
      <c r="J588" s="226">
        <f>ROUND(I588*H588,2)</f>
        <v>0</v>
      </c>
      <c r="K588" s="222" t="s">
        <v>1</v>
      </c>
      <c r="L588" s="45"/>
      <c r="M588" s="227" t="s">
        <v>1</v>
      </c>
      <c r="N588" s="228" t="s">
        <v>46</v>
      </c>
      <c r="O588" s="92"/>
      <c r="P588" s="229">
        <f>O588*H588</f>
        <v>0</v>
      </c>
      <c r="Q588" s="229">
        <v>0</v>
      </c>
      <c r="R588" s="229">
        <f>Q588*H588</f>
        <v>0</v>
      </c>
      <c r="S588" s="229">
        <v>0</v>
      </c>
      <c r="T588" s="230">
        <f>S588*H588</f>
        <v>0</v>
      </c>
      <c r="U588" s="39"/>
      <c r="V588" s="39"/>
      <c r="W588" s="39"/>
      <c r="X588" s="39"/>
      <c r="Y588" s="39"/>
      <c r="Z588" s="39"/>
      <c r="AA588" s="39"/>
      <c r="AB588" s="39"/>
      <c r="AC588" s="39"/>
      <c r="AD588" s="39"/>
      <c r="AE588" s="39"/>
      <c r="AR588" s="231" t="s">
        <v>291</v>
      </c>
      <c r="AT588" s="231" t="s">
        <v>216</v>
      </c>
      <c r="AU588" s="231" t="s">
        <v>90</v>
      </c>
      <c r="AY588" s="18" t="s">
        <v>215</v>
      </c>
      <c r="BE588" s="232">
        <f>IF(N588="základní",J588,0)</f>
        <v>0</v>
      </c>
      <c r="BF588" s="232">
        <f>IF(N588="snížená",J588,0)</f>
        <v>0</v>
      </c>
      <c r="BG588" s="232">
        <f>IF(N588="zákl. přenesená",J588,0)</f>
        <v>0</v>
      </c>
      <c r="BH588" s="232">
        <f>IF(N588="sníž. přenesená",J588,0)</f>
        <v>0</v>
      </c>
      <c r="BI588" s="232">
        <f>IF(N588="nulová",J588,0)</f>
        <v>0</v>
      </c>
      <c r="BJ588" s="18" t="s">
        <v>88</v>
      </c>
      <c r="BK588" s="232">
        <f>ROUND(I588*H588,2)</f>
        <v>0</v>
      </c>
      <c r="BL588" s="18" t="s">
        <v>291</v>
      </c>
      <c r="BM588" s="231" t="s">
        <v>5276</v>
      </c>
    </row>
    <row r="589" s="2" customFormat="1">
      <c r="A589" s="39"/>
      <c r="B589" s="40"/>
      <c r="C589" s="41"/>
      <c r="D589" s="233" t="s">
        <v>221</v>
      </c>
      <c r="E589" s="41"/>
      <c r="F589" s="234" t="s">
        <v>5275</v>
      </c>
      <c r="G589" s="41"/>
      <c r="H589" s="41"/>
      <c r="I589" s="235"/>
      <c r="J589" s="41"/>
      <c r="K589" s="41"/>
      <c r="L589" s="45"/>
      <c r="M589" s="236"/>
      <c r="N589" s="237"/>
      <c r="O589" s="92"/>
      <c r="P589" s="92"/>
      <c r="Q589" s="92"/>
      <c r="R589" s="92"/>
      <c r="S589" s="92"/>
      <c r="T589" s="93"/>
      <c r="U589" s="39"/>
      <c r="V589" s="39"/>
      <c r="W589" s="39"/>
      <c r="X589" s="39"/>
      <c r="Y589" s="39"/>
      <c r="Z589" s="39"/>
      <c r="AA589" s="39"/>
      <c r="AB589" s="39"/>
      <c r="AC589" s="39"/>
      <c r="AD589" s="39"/>
      <c r="AE589" s="39"/>
      <c r="AT589" s="18" t="s">
        <v>221</v>
      </c>
      <c r="AU589" s="18" t="s">
        <v>90</v>
      </c>
    </row>
    <row r="590" s="2" customFormat="1" ht="24.15" customHeight="1">
      <c r="A590" s="39"/>
      <c r="B590" s="40"/>
      <c r="C590" s="220" t="s">
        <v>2055</v>
      </c>
      <c r="D590" s="220" t="s">
        <v>216</v>
      </c>
      <c r="E590" s="221" t="s">
        <v>5277</v>
      </c>
      <c r="F590" s="222" t="s">
        <v>5278</v>
      </c>
      <c r="G590" s="223" t="s">
        <v>716</v>
      </c>
      <c r="H590" s="224">
        <v>13</v>
      </c>
      <c r="I590" s="225"/>
      <c r="J590" s="226">
        <f>ROUND(I590*H590,2)</f>
        <v>0</v>
      </c>
      <c r="K590" s="222" t="s">
        <v>1</v>
      </c>
      <c r="L590" s="45"/>
      <c r="M590" s="227" t="s">
        <v>1</v>
      </c>
      <c r="N590" s="228" t="s">
        <v>46</v>
      </c>
      <c r="O590" s="92"/>
      <c r="P590" s="229">
        <f>O590*H590</f>
        <v>0</v>
      </c>
      <c r="Q590" s="229">
        <v>0</v>
      </c>
      <c r="R590" s="229">
        <f>Q590*H590</f>
        <v>0</v>
      </c>
      <c r="S590" s="229">
        <v>0</v>
      </c>
      <c r="T590" s="230">
        <f>S590*H590</f>
        <v>0</v>
      </c>
      <c r="U590" s="39"/>
      <c r="V590" s="39"/>
      <c r="W590" s="39"/>
      <c r="X590" s="39"/>
      <c r="Y590" s="39"/>
      <c r="Z590" s="39"/>
      <c r="AA590" s="39"/>
      <c r="AB590" s="39"/>
      <c r="AC590" s="39"/>
      <c r="AD590" s="39"/>
      <c r="AE590" s="39"/>
      <c r="AR590" s="231" t="s">
        <v>291</v>
      </c>
      <c r="AT590" s="231" t="s">
        <v>216</v>
      </c>
      <c r="AU590" s="231" t="s">
        <v>90</v>
      </c>
      <c r="AY590" s="18" t="s">
        <v>215</v>
      </c>
      <c r="BE590" s="232">
        <f>IF(N590="základní",J590,0)</f>
        <v>0</v>
      </c>
      <c r="BF590" s="232">
        <f>IF(N590="snížená",J590,0)</f>
        <v>0</v>
      </c>
      <c r="BG590" s="232">
        <f>IF(N590="zákl. přenesená",J590,0)</f>
        <v>0</v>
      </c>
      <c r="BH590" s="232">
        <f>IF(N590="sníž. přenesená",J590,0)</f>
        <v>0</v>
      </c>
      <c r="BI590" s="232">
        <f>IF(N590="nulová",J590,0)</f>
        <v>0</v>
      </c>
      <c r="BJ590" s="18" t="s">
        <v>88</v>
      </c>
      <c r="BK590" s="232">
        <f>ROUND(I590*H590,2)</f>
        <v>0</v>
      </c>
      <c r="BL590" s="18" t="s">
        <v>291</v>
      </c>
      <c r="BM590" s="231" t="s">
        <v>5279</v>
      </c>
    </row>
    <row r="591" s="2" customFormat="1">
      <c r="A591" s="39"/>
      <c r="B591" s="40"/>
      <c r="C591" s="41"/>
      <c r="D591" s="233" t="s">
        <v>221</v>
      </c>
      <c r="E591" s="41"/>
      <c r="F591" s="234" t="s">
        <v>5280</v>
      </c>
      <c r="G591" s="41"/>
      <c r="H591" s="41"/>
      <c r="I591" s="235"/>
      <c r="J591" s="41"/>
      <c r="K591" s="41"/>
      <c r="L591" s="45"/>
      <c r="M591" s="236"/>
      <c r="N591" s="237"/>
      <c r="O591" s="92"/>
      <c r="P591" s="92"/>
      <c r="Q591" s="92"/>
      <c r="R591" s="92"/>
      <c r="S591" s="92"/>
      <c r="T591" s="93"/>
      <c r="U591" s="39"/>
      <c r="V591" s="39"/>
      <c r="W591" s="39"/>
      <c r="X591" s="39"/>
      <c r="Y591" s="39"/>
      <c r="Z591" s="39"/>
      <c r="AA591" s="39"/>
      <c r="AB591" s="39"/>
      <c r="AC591" s="39"/>
      <c r="AD591" s="39"/>
      <c r="AE591" s="39"/>
      <c r="AT591" s="18" t="s">
        <v>221</v>
      </c>
      <c r="AU591" s="18" t="s">
        <v>90</v>
      </c>
    </row>
    <row r="592" s="2" customFormat="1" ht="24.15" customHeight="1">
      <c r="A592" s="39"/>
      <c r="B592" s="40"/>
      <c r="C592" s="220" t="s">
        <v>2061</v>
      </c>
      <c r="D592" s="220" t="s">
        <v>216</v>
      </c>
      <c r="E592" s="221" t="s">
        <v>5281</v>
      </c>
      <c r="F592" s="222" t="s">
        <v>5282</v>
      </c>
      <c r="G592" s="223" t="s">
        <v>716</v>
      </c>
      <c r="H592" s="224">
        <v>2</v>
      </c>
      <c r="I592" s="225"/>
      <c r="J592" s="226">
        <f>ROUND(I592*H592,2)</f>
        <v>0</v>
      </c>
      <c r="K592" s="222" t="s">
        <v>1</v>
      </c>
      <c r="L592" s="45"/>
      <c r="M592" s="227" t="s">
        <v>1</v>
      </c>
      <c r="N592" s="228" t="s">
        <v>46</v>
      </c>
      <c r="O592" s="92"/>
      <c r="P592" s="229">
        <f>O592*H592</f>
        <v>0</v>
      </c>
      <c r="Q592" s="229">
        <v>0</v>
      </c>
      <c r="R592" s="229">
        <f>Q592*H592</f>
        <v>0</v>
      </c>
      <c r="S592" s="229">
        <v>0</v>
      </c>
      <c r="T592" s="230">
        <f>S592*H592</f>
        <v>0</v>
      </c>
      <c r="U592" s="39"/>
      <c r="V592" s="39"/>
      <c r="W592" s="39"/>
      <c r="X592" s="39"/>
      <c r="Y592" s="39"/>
      <c r="Z592" s="39"/>
      <c r="AA592" s="39"/>
      <c r="AB592" s="39"/>
      <c r="AC592" s="39"/>
      <c r="AD592" s="39"/>
      <c r="AE592" s="39"/>
      <c r="AR592" s="231" t="s">
        <v>291</v>
      </c>
      <c r="AT592" s="231" t="s">
        <v>216</v>
      </c>
      <c r="AU592" s="231" t="s">
        <v>90</v>
      </c>
      <c r="AY592" s="18" t="s">
        <v>215</v>
      </c>
      <c r="BE592" s="232">
        <f>IF(N592="základní",J592,0)</f>
        <v>0</v>
      </c>
      <c r="BF592" s="232">
        <f>IF(N592="snížená",J592,0)</f>
        <v>0</v>
      </c>
      <c r="BG592" s="232">
        <f>IF(N592="zákl. přenesená",J592,0)</f>
        <v>0</v>
      </c>
      <c r="BH592" s="232">
        <f>IF(N592="sníž. přenesená",J592,0)</f>
        <v>0</v>
      </c>
      <c r="BI592" s="232">
        <f>IF(N592="nulová",J592,0)</f>
        <v>0</v>
      </c>
      <c r="BJ592" s="18" t="s">
        <v>88</v>
      </c>
      <c r="BK592" s="232">
        <f>ROUND(I592*H592,2)</f>
        <v>0</v>
      </c>
      <c r="BL592" s="18" t="s">
        <v>291</v>
      </c>
      <c r="BM592" s="231" t="s">
        <v>5283</v>
      </c>
    </row>
    <row r="593" s="2" customFormat="1">
      <c r="A593" s="39"/>
      <c r="B593" s="40"/>
      <c r="C593" s="41"/>
      <c r="D593" s="233" t="s">
        <v>221</v>
      </c>
      <c r="E593" s="41"/>
      <c r="F593" s="234" t="s">
        <v>5284</v>
      </c>
      <c r="G593" s="41"/>
      <c r="H593" s="41"/>
      <c r="I593" s="235"/>
      <c r="J593" s="41"/>
      <c r="K593" s="41"/>
      <c r="L593" s="45"/>
      <c r="M593" s="236"/>
      <c r="N593" s="237"/>
      <c r="O593" s="92"/>
      <c r="P593" s="92"/>
      <c r="Q593" s="92"/>
      <c r="R593" s="92"/>
      <c r="S593" s="92"/>
      <c r="T593" s="93"/>
      <c r="U593" s="39"/>
      <c r="V593" s="39"/>
      <c r="W593" s="39"/>
      <c r="X593" s="39"/>
      <c r="Y593" s="39"/>
      <c r="Z593" s="39"/>
      <c r="AA593" s="39"/>
      <c r="AB593" s="39"/>
      <c r="AC593" s="39"/>
      <c r="AD593" s="39"/>
      <c r="AE593" s="39"/>
      <c r="AT593" s="18" t="s">
        <v>221</v>
      </c>
      <c r="AU593" s="18" t="s">
        <v>90</v>
      </c>
    </row>
    <row r="594" s="2" customFormat="1" ht="24.15" customHeight="1">
      <c r="A594" s="39"/>
      <c r="B594" s="40"/>
      <c r="C594" s="220" t="s">
        <v>2074</v>
      </c>
      <c r="D594" s="220" t="s">
        <v>216</v>
      </c>
      <c r="E594" s="221" t="s">
        <v>5285</v>
      </c>
      <c r="F594" s="222" t="s">
        <v>5286</v>
      </c>
      <c r="G594" s="223" t="s">
        <v>288</v>
      </c>
      <c r="H594" s="224">
        <v>1</v>
      </c>
      <c r="I594" s="225"/>
      <c r="J594" s="226">
        <f>ROUND(I594*H594,2)</f>
        <v>0</v>
      </c>
      <c r="K594" s="222" t="s">
        <v>1</v>
      </c>
      <c r="L594" s="45"/>
      <c r="M594" s="227" t="s">
        <v>1</v>
      </c>
      <c r="N594" s="228" t="s">
        <v>46</v>
      </c>
      <c r="O594" s="92"/>
      <c r="P594" s="229">
        <f>O594*H594</f>
        <v>0</v>
      </c>
      <c r="Q594" s="229">
        <v>0</v>
      </c>
      <c r="R594" s="229">
        <f>Q594*H594</f>
        <v>0</v>
      </c>
      <c r="S594" s="229">
        <v>0</v>
      </c>
      <c r="T594" s="230">
        <f>S594*H594</f>
        <v>0</v>
      </c>
      <c r="U594" s="39"/>
      <c r="V594" s="39"/>
      <c r="W594" s="39"/>
      <c r="X594" s="39"/>
      <c r="Y594" s="39"/>
      <c r="Z594" s="39"/>
      <c r="AA594" s="39"/>
      <c r="AB594" s="39"/>
      <c r="AC594" s="39"/>
      <c r="AD594" s="39"/>
      <c r="AE594" s="39"/>
      <c r="AR594" s="231" t="s">
        <v>291</v>
      </c>
      <c r="AT594" s="231" t="s">
        <v>216</v>
      </c>
      <c r="AU594" s="231" t="s">
        <v>90</v>
      </c>
      <c r="AY594" s="18" t="s">
        <v>215</v>
      </c>
      <c r="BE594" s="232">
        <f>IF(N594="základní",J594,0)</f>
        <v>0</v>
      </c>
      <c r="BF594" s="232">
        <f>IF(N594="snížená",J594,0)</f>
        <v>0</v>
      </c>
      <c r="BG594" s="232">
        <f>IF(N594="zákl. přenesená",J594,0)</f>
        <v>0</v>
      </c>
      <c r="BH594" s="232">
        <f>IF(N594="sníž. přenesená",J594,0)</f>
        <v>0</v>
      </c>
      <c r="BI594" s="232">
        <f>IF(N594="nulová",J594,0)</f>
        <v>0</v>
      </c>
      <c r="BJ594" s="18" t="s">
        <v>88</v>
      </c>
      <c r="BK594" s="232">
        <f>ROUND(I594*H594,2)</f>
        <v>0</v>
      </c>
      <c r="BL594" s="18" t="s">
        <v>291</v>
      </c>
      <c r="BM594" s="231" t="s">
        <v>5287</v>
      </c>
    </row>
    <row r="595" s="2" customFormat="1">
      <c r="A595" s="39"/>
      <c r="B595" s="40"/>
      <c r="C595" s="41"/>
      <c r="D595" s="233" t="s">
        <v>221</v>
      </c>
      <c r="E595" s="41"/>
      <c r="F595" s="234" t="s">
        <v>5288</v>
      </c>
      <c r="G595" s="41"/>
      <c r="H595" s="41"/>
      <c r="I595" s="235"/>
      <c r="J595" s="41"/>
      <c r="K595" s="41"/>
      <c r="L595" s="45"/>
      <c r="M595" s="236"/>
      <c r="N595" s="237"/>
      <c r="O595" s="92"/>
      <c r="P595" s="92"/>
      <c r="Q595" s="92"/>
      <c r="R595" s="92"/>
      <c r="S595" s="92"/>
      <c r="T595" s="93"/>
      <c r="U595" s="39"/>
      <c r="V595" s="39"/>
      <c r="W595" s="39"/>
      <c r="X595" s="39"/>
      <c r="Y595" s="39"/>
      <c r="Z595" s="39"/>
      <c r="AA595" s="39"/>
      <c r="AB595" s="39"/>
      <c r="AC595" s="39"/>
      <c r="AD595" s="39"/>
      <c r="AE595" s="39"/>
      <c r="AT595" s="18" t="s">
        <v>221</v>
      </c>
      <c r="AU595" s="18" t="s">
        <v>90</v>
      </c>
    </row>
    <row r="596" s="2" customFormat="1" ht="24.15" customHeight="1">
      <c r="A596" s="39"/>
      <c r="B596" s="40"/>
      <c r="C596" s="220" t="s">
        <v>2081</v>
      </c>
      <c r="D596" s="220" t="s">
        <v>216</v>
      </c>
      <c r="E596" s="221" t="s">
        <v>5289</v>
      </c>
      <c r="F596" s="222" t="s">
        <v>5290</v>
      </c>
      <c r="G596" s="223" t="s">
        <v>716</v>
      </c>
      <c r="H596" s="224">
        <v>1</v>
      </c>
      <c r="I596" s="225"/>
      <c r="J596" s="226">
        <f>ROUND(I596*H596,2)</f>
        <v>0</v>
      </c>
      <c r="K596" s="222" t="s">
        <v>1</v>
      </c>
      <c r="L596" s="45"/>
      <c r="M596" s="227" t="s">
        <v>1</v>
      </c>
      <c r="N596" s="228" t="s">
        <v>46</v>
      </c>
      <c r="O596" s="92"/>
      <c r="P596" s="229">
        <f>O596*H596</f>
        <v>0</v>
      </c>
      <c r="Q596" s="229">
        <v>0</v>
      </c>
      <c r="R596" s="229">
        <f>Q596*H596</f>
        <v>0</v>
      </c>
      <c r="S596" s="229">
        <v>0</v>
      </c>
      <c r="T596" s="230">
        <f>S596*H596</f>
        <v>0</v>
      </c>
      <c r="U596" s="39"/>
      <c r="V596" s="39"/>
      <c r="W596" s="39"/>
      <c r="X596" s="39"/>
      <c r="Y596" s="39"/>
      <c r="Z596" s="39"/>
      <c r="AA596" s="39"/>
      <c r="AB596" s="39"/>
      <c r="AC596" s="39"/>
      <c r="AD596" s="39"/>
      <c r="AE596" s="39"/>
      <c r="AR596" s="231" t="s">
        <v>291</v>
      </c>
      <c r="AT596" s="231" t="s">
        <v>216</v>
      </c>
      <c r="AU596" s="231" t="s">
        <v>90</v>
      </c>
      <c r="AY596" s="18" t="s">
        <v>215</v>
      </c>
      <c r="BE596" s="232">
        <f>IF(N596="základní",J596,0)</f>
        <v>0</v>
      </c>
      <c r="BF596" s="232">
        <f>IF(N596="snížená",J596,0)</f>
        <v>0</v>
      </c>
      <c r="BG596" s="232">
        <f>IF(N596="zákl. přenesená",J596,0)</f>
        <v>0</v>
      </c>
      <c r="BH596" s="232">
        <f>IF(N596="sníž. přenesená",J596,0)</f>
        <v>0</v>
      </c>
      <c r="BI596" s="232">
        <f>IF(N596="nulová",J596,0)</f>
        <v>0</v>
      </c>
      <c r="BJ596" s="18" t="s">
        <v>88</v>
      </c>
      <c r="BK596" s="232">
        <f>ROUND(I596*H596,2)</f>
        <v>0</v>
      </c>
      <c r="BL596" s="18" t="s">
        <v>291</v>
      </c>
      <c r="BM596" s="231" t="s">
        <v>5291</v>
      </c>
    </row>
    <row r="597" s="2" customFormat="1">
      <c r="A597" s="39"/>
      <c r="B597" s="40"/>
      <c r="C597" s="41"/>
      <c r="D597" s="233" t="s">
        <v>221</v>
      </c>
      <c r="E597" s="41"/>
      <c r="F597" s="234" t="s">
        <v>5292</v>
      </c>
      <c r="G597" s="41"/>
      <c r="H597" s="41"/>
      <c r="I597" s="235"/>
      <c r="J597" s="41"/>
      <c r="K597" s="41"/>
      <c r="L597" s="45"/>
      <c r="M597" s="305"/>
      <c r="N597" s="306"/>
      <c r="O597" s="240"/>
      <c r="P597" s="240"/>
      <c r="Q597" s="240"/>
      <c r="R597" s="240"/>
      <c r="S597" s="240"/>
      <c r="T597" s="307"/>
      <c r="U597" s="39"/>
      <c r="V597" s="39"/>
      <c r="W597" s="39"/>
      <c r="X597" s="39"/>
      <c r="Y597" s="39"/>
      <c r="Z597" s="39"/>
      <c r="AA597" s="39"/>
      <c r="AB597" s="39"/>
      <c r="AC597" s="39"/>
      <c r="AD597" s="39"/>
      <c r="AE597" s="39"/>
      <c r="AT597" s="18" t="s">
        <v>221</v>
      </c>
      <c r="AU597" s="18" t="s">
        <v>90</v>
      </c>
    </row>
    <row r="598" s="2" customFormat="1" ht="6.96" customHeight="1">
      <c r="A598" s="39"/>
      <c r="B598" s="67"/>
      <c r="C598" s="68"/>
      <c r="D598" s="68"/>
      <c r="E598" s="68"/>
      <c r="F598" s="68"/>
      <c r="G598" s="68"/>
      <c r="H598" s="68"/>
      <c r="I598" s="68"/>
      <c r="J598" s="68"/>
      <c r="K598" s="68"/>
      <c r="L598" s="45"/>
      <c r="M598" s="39"/>
      <c r="O598" s="39"/>
      <c r="P598" s="39"/>
      <c r="Q598" s="39"/>
      <c r="R598" s="39"/>
      <c r="S598" s="39"/>
      <c r="T598" s="39"/>
      <c r="U598" s="39"/>
      <c r="V598" s="39"/>
      <c r="W598" s="39"/>
      <c r="X598" s="39"/>
      <c r="Y598" s="39"/>
      <c r="Z598" s="39"/>
      <c r="AA598" s="39"/>
      <c r="AB598" s="39"/>
      <c r="AC598" s="39"/>
      <c r="AD598" s="39"/>
      <c r="AE598" s="39"/>
    </row>
  </sheetData>
  <sheetProtection sheet="1" autoFilter="0" formatColumns="0" formatRows="0" objects="1" scenarios="1" spinCount="100000" saltValue="frJlmw2BJ38I8bUMnLyLwHiZMWms5L4IbRR7Jxrn8L6x6Jfdgz8Lx+JvEKZfoSCrDNUQsIl5/qfUTiWXJFfReQ==" hashValue="P2pyirczpmPjCSofxJh0Us/GcxT1UlBMs7u2CJd71/E1kTRoflck2YNeWLFm/rVROC4sAOIufDbNzUlOH/nCNg==" algorithmName="SHA-512" password="CC35"/>
  <autoFilter ref="C130:K597"/>
  <mergeCells count="12">
    <mergeCell ref="E7:H7"/>
    <mergeCell ref="E9:H9"/>
    <mergeCell ref="E11:H11"/>
    <mergeCell ref="E20:H20"/>
    <mergeCell ref="E29:H29"/>
    <mergeCell ref="E85:H85"/>
    <mergeCell ref="E87:H87"/>
    <mergeCell ref="E89:H89"/>
    <mergeCell ref="E119:H119"/>
    <mergeCell ref="E121:H121"/>
    <mergeCell ref="E123:H123"/>
    <mergeCell ref="L2:V2"/>
  </mergeCells>
  <hyperlinks>
    <hyperlink ref="F137" r:id="rId1" display="https://podminky.urs.cz/item/CS_URS_2025_01/751611122"/>
    <hyperlink ref="F144" r:id="rId2" display="https://podminky.urs.cz/item/CS_URS_2024_02/751613141"/>
    <hyperlink ref="F149" r:id="rId3" display="https://podminky.urs.cz/item/CS_URS_2025_01/751344122"/>
    <hyperlink ref="F154" r:id="rId4" display="https://podminky.urs.cz/item/CS_URS_2025_01/751514717"/>
    <hyperlink ref="F159" r:id="rId5" display="https://podminky.urs.cz/item/CS_URS_2025_01/751514678"/>
    <hyperlink ref="F164" r:id="rId6" display="https://podminky.urs.cz/item/CS_URS_2025_01/751514679"/>
    <hyperlink ref="F175" r:id="rId7" display="https://podminky.urs.cz/item/CS_URS_2025_01/751322011"/>
    <hyperlink ref="F182" r:id="rId8" display="https://podminky.urs.cz/item/CS_URS_2025_01/751322012"/>
    <hyperlink ref="F187" r:id="rId9" display="https://podminky.urs.cz/item/CS_URS_2025_01/751322134"/>
    <hyperlink ref="F194" r:id="rId10" display="https://podminky.urs.cz/item/CS_URS_2025_01/751398023"/>
    <hyperlink ref="F199" r:id="rId11" display="https://podminky.urs.cz/item/CS_URS_2025_01/751537146.1"/>
    <hyperlink ref="F208" r:id="rId12" display="https://podminky.urs.cz/item/CS_URS_2025_01/751691111"/>
    <hyperlink ref="F211" r:id="rId13" display="https://podminky.urs.cz/item/CS_URS_2025_01/751510012"/>
    <hyperlink ref="F215" r:id="rId14" display="https://podminky.urs.cz/item/CS_URS_2025_01/751510013"/>
    <hyperlink ref="F221" r:id="rId15" display="https://podminky.urs.cz/item/CS_URS_2025_01/751510014"/>
    <hyperlink ref="F225" r:id="rId16" display="https://podminky.urs.cz/item/CS_URS_2025_01/751510041"/>
    <hyperlink ref="F230" r:id="rId17" display="https://podminky.urs.cz/item/CS_URS_2025_01/751510042"/>
    <hyperlink ref="F244" r:id="rId18" display="https://podminky.urs.cz/item/CS_URS_2025_01/751510043"/>
    <hyperlink ref="F257" r:id="rId19" display="https://podminky.urs.cz/item/CS_URS_2025_01/713411141"/>
    <hyperlink ref="F265" r:id="rId20" display="https://podminky.urs.cz/item/CS_URS_2025_01/713391144"/>
    <hyperlink ref="F274" r:id="rId21" display="https://podminky.urs.cz/item/CS_URS_2025_01/751581334"/>
    <hyperlink ref="F277" r:id="rId22" display="https://podminky.urs.cz/item/CS_URS_2024_01/998751101.2"/>
    <hyperlink ref="F281" r:id="rId23" display="https://podminky.urs.cz/item/CS_URS_2025_01/751111131"/>
    <hyperlink ref="F288" r:id="rId24" display="https://podminky.urs.cz/item/CS_URS_2025_01/751514679"/>
    <hyperlink ref="F293" r:id="rId25" display="https://podminky.urs.cz/item/CS_URS_2021_01/751322012.1"/>
    <hyperlink ref="F298" r:id="rId26" display="https://podminky.urs.cz/item/CS_URS_2025_01/751311113"/>
    <hyperlink ref="F303" r:id="rId27" display="https://podminky.urs.cz/item/CS_URS_2025_01/751398051"/>
    <hyperlink ref="F308" r:id="rId28" display="https://podminky.urs.cz/item/CS_URS_2025_01/751514679"/>
    <hyperlink ref="F313" r:id="rId29" display="https://podminky.urs.cz/item/CS_URS_2025_01/751510012"/>
    <hyperlink ref="F316" r:id="rId30" display="https://podminky.urs.cz/item/CS_URS_2025_01/751510042"/>
    <hyperlink ref="F323" r:id="rId31" display="https://podminky.urs.cz/item/CS_URS_2025_01/751581352"/>
    <hyperlink ref="F326" r:id="rId32" display="https://podminky.urs.cz/item/CS_URS_2025_01/713411141"/>
    <hyperlink ref="F332" r:id="rId33" display="https://podminky.urs.cz/item/CS_URS_2025_01/998751101.1"/>
    <hyperlink ref="F336" r:id="rId34" display="https://podminky.urs.cz/item/CS_URS_2025_01/751111131.2"/>
    <hyperlink ref="F343" r:id="rId35" display="https://podminky.urs.cz/item/CS_URS_2025_01/751514679.2"/>
    <hyperlink ref="F348" r:id="rId36" display="https://podminky.urs.cz/item/CS_URS_2024_02/751398051.2"/>
    <hyperlink ref="F353" r:id="rId37" display="https://podminky.urs.cz/item/CS_URS_2025_01/751398051"/>
    <hyperlink ref="F358" r:id="rId38" display="https://podminky.urs.cz/item/CS_URS_2025_01/751311113"/>
    <hyperlink ref="F363" r:id="rId39" display="https://podminky.urs.cz/item/CS_URS_2025_01/751514679"/>
    <hyperlink ref="F368" r:id="rId40" display="https://podminky.urs.cz/item/CS_URS_2025_01/751510013.1"/>
    <hyperlink ref="F371" r:id="rId41" display="https://podminky.urs.cz/item/CS_URS_2025_01/751510042.2.1"/>
    <hyperlink ref="F375" r:id="rId42" display="https://podminky.urs.cz/item/CS_URS_2025_01/713411141"/>
    <hyperlink ref="F381" r:id="rId43" display="https://podminky.urs.cz/item/CS_URS_2025_01/998751101.1"/>
    <hyperlink ref="F385" r:id="rId44" display="https://podminky.urs.cz/item/CS_URS_2025_01/751122113"/>
    <hyperlink ref="F394" r:id="rId45" display="https://podminky.urs.cz/item/CS_URS_2023_02/751344122.1"/>
    <hyperlink ref="F398" r:id="rId46" display="https://podminky.urs.cz/item/CS_URS_2025_01/751311092.1"/>
    <hyperlink ref="F403" r:id="rId47" display="https://podminky.urs.cz/item/CS_URS_2025_01/751311093"/>
    <hyperlink ref="F408" r:id="rId48" display="https://podminky.urs.cz/item/CS_URS_2025_01/751398052"/>
    <hyperlink ref="F413" r:id="rId49" display="https://podminky.urs.cz/item/CS_URS_2025_01/751311113"/>
    <hyperlink ref="F418" r:id="rId50" display="https://podminky.urs.cz/item/CS_URS_2025_01/751510014.1"/>
    <hyperlink ref="F422" r:id="rId51" display="https://podminky.urs.cz/item/CS_URS_2025_01/751510042"/>
    <hyperlink ref="F425" r:id="rId52" display="https://podminky.urs.cz/item/CS_URS_2025_01/713411141"/>
    <hyperlink ref="F436" r:id="rId53" display="https://podminky.urs.cz/item/CS_URS_2025_01/751581315"/>
    <hyperlink ref="F439" r:id="rId54" display="https://podminky.urs.cz/item/CS_URS_2025_01/998751101.1"/>
    <hyperlink ref="F443" r:id="rId55" display="https://podminky.urs.cz/item/CS_URS_2025_01/751377012"/>
    <hyperlink ref="F448" r:id="rId56" display="https://podminky.urs.cz/item/CS_URS_2025_01/751514679"/>
    <hyperlink ref="F453" r:id="rId57" display="https://podminky.urs.cz/item/CS_URS_2021_02/751510042.2"/>
    <hyperlink ref="F456" r:id="rId58" display="https://podminky.urs.cz/item/CS_URS_2025_01/751510012"/>
    <hyperlink ref="F459" r:id="rId59" display="https://podminky.urs.cz/item/CS_URS_2025_01/751537012"/>
    <hyperlink ref="F465" r:id="rId60" display="https://podminky.urs.cz/item/CS_URS_2021_02/751398051.1"/>
    <hyperlink ref="F475" r:id="rId61" display="https://podminky.urs.cz/item/CS_URS_2025_01/998751101.1"/>
    <hyperlink ref="F479" r:id="rId62" display="https://podminky.urs.cz/item/CS_URS_2021_02/751111131.3"/>
    <hyperlink ref="F484" r:id="rId63" display="https://podminky.urs.cz/item/CS_URS_2024_02/751514679.3"/>
    <hyperlink ref="F489" r:id="rId64" display="https://podminky.urs.cz/item/CS_URS_2025_01/751398051.3"/>
    <hyperlink ref="F494" r:id="rId65" display="https://podminky.urs.cz/item/CS_URS_2025_01/751398012"/>
    <hyperlink ref="F499" r:id="rId66" display="https://podminky.urs.cz/item/CS_URS_2025_01/751322011"/>
    <hyperlink ref="F506" r:id="rId67" display="https://podminky.urs.cz/item/CS_URS_2025_01/751510041"/>
    <hyperlink ref="F509" r:id="rId68" display="https://podminky.urs.cz/item/CS_URS_2025_01/751510012"/>
    <hyperlink ref="F517" r:id="rId69" display="https://podminky.urs.cz/item/CS_URS_2025_01/751581352"/>
    <hyperlink ref="F520" r:id="rId70" display="https://podminky.urs.cz/item/CS_URS_2025_01/998751101"/>
    <hyperlink ref="F524" r:id="rId71" display="https://podminky.urs.cz/item/CS_URS_2025_01/751741111"/>
    <hyperlink ref="F537" r:id="rId72" display="https://podminky.urs.cz/item/CS_URS_2025_01/751791123"/>
    <hyperlink ref="F543" r:id="rId73" display="https://podminky.urs.cz/item/CS_URS_2025_01/998751101.1"/>
    <hyperlink ref="F547" r:id="rId74" display="https://podminky.urs.cz/item/CS_URS_2025_01/751721111"/>
    <hyperlink ref="F554" r:id="rId75" display="https://podminky.urs.cz/item/CS_URS_2025_01/751711114"/>
    <hyperlink ref="F574" r:id="rId76" display="https://podminky.urs.cz/item/CS_URS_2025_01/998751101.1"/>
  </hyperlinks>
  <pageMargins left="0.39375" right="0.39375" top="0.39375" bottom="0.39375" header="0" footer="0"/>
  <pageSetup paperSize="9" orientation="portrait" blackAndWhite="1" fitToHeight="100"/>
  <headerFooter>
    <oddFooter>&amp;CStrana &amp;P z &amp;N</oddFooter>
  </headerFooter>
  <drawing r:id="rId77"/>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111</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317</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5293</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102</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98.5" customHeight="1">
      <c r="A29" s="155"/>
      <c r="B29" s="156"/>
      <c r="C29" s="155"/>
      <c r="D29" s="155"/>
      <c r="E29" s="157" t="s">
        <v>5294</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ROUND(J131,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ROUND((SUM(BE131:BE627)),  2)</f>
        <v>0</v>
      </c>
      <c r="G35" s="39"/>
      <c r="H35" s="39"/>
      <c r="I35" s="165">
        <v>0.20999999999999999</v>
      </c>
      <c r="J35" s="164">
        <f>ROUND(((SUM(BE131:BE627))*I35),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ROUND((SUM(BF131:BF627)),  2)</f>
        <v>0</v>
      </c>
      <c r="G36" s="39"/>
      <c r="H36" s="39"/>
      <c r="I36" s="165">
        <v>0.12</v>
      </c>
      <c r="J36" s="164">
        <f>ROUND(((SUM(BF131:BF627))*I36),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ROUND((SUM(BG131:BG627)),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ROUND((SUM(BH131:BH627)),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ROUND((SUM(BI131:BI627)),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317</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14-C - Zařízení zdravotně technických instalací</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J131</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320</v>
      </c>
      <c r="E99" s="192"/>
      <c r="F99" s="192"/>
      <c r="G99" s="192"/>
      <c r="H99" s="192"/>
      <c r="I99" s="192"/>
      <c r="J99" s="193">
        <f>J132</f>
        <v>0</v>
      </c>
      <c r="K99" s="190"/>
      <c r="L99" s="194"/>
      <c r="S99" s="9"/>
      <c r="T99" s="9"/>
      <c r="U99" s="9"/>
      <c r="V99" s="9"/>
      <c r="W99" s="9"/>
      <c r="X99" s="9"/>
      <c r="Y99" s="9"/>
      <c r="Z99" s="9"/>
      <c r="AA99" s="9"/>
      <c r="AB99" s="9"/>
      <c r="AC99" s="9"/>
      <c r="AD99" s="9"/>
      <c r="AE99" s="9"/>
    </row>
    <row r="100" s="12" customFormat="1" ht="19.92" customHeight="1">
      <c r="A100" s="12"/>
      <c r="B100" s="243"/>
      <c r="C100" s="134"/>
      <c r="D100" s="244" t="s">
        <v>321</v>
      </c>
      <c r="E100" s="245"/>
      <c r="F100" s="245"/>
      <c r="G100" s="245"/>
      <c r="H100" s="245"/>
      <c r="I100" s="245"/>
      <c r="J100" s="246">
        <f>J133</f>
        <v>0</v>
      </c>
      <c r="K100" s="134"/>
      <c r="L100" s="247"/>
      <c r="S100" s="12"/>
      <c r="T100" s="12"/>
      <c r="U100" s="12"/>
      <c r="V100" s="12"/>
      <c r="W100" s="12"/>
      <c r="X100" s="12"/>
      <c r="Y100" s="12"/>
      <c r="Z100" s="12"/>
      <c r="AA100" s="12"/>
      <c r="AB100" s="12"/>
      <c r="AC100" s="12"/>
      <c r="AD100" s="12"/>
      <c r="AE100" s="12"/>
    </row>
    <row r="101" s="12" customFormat="1" ht="19.92" customHeight="1">
      <c r="A101" s="12"/>
      <c r="B101" s="243"/>
      <c r="C101" s="134"/>
      <c r="D101" s="244" t="s">
        <v>324</v>
      </c>
      <c r="E101" s="245"/>
      <c r="F101" s="245"/>
      <c r="G101" s="245"/>
      <c r="H101" s="245"/>
      <c r="I101" s="245"/>
      <c r="J101" s="246">
        <f>J170</f>
        <v>0</v>
      </c>
      <c r="K101" s="134"/>
      <c r="L101" s="247"/>
      <c r="S101" s="12"/>
      <c r="T101" s="12"/>
      <c r="U101" s="12"/>
      <c r="V101" s="12"/>
      <c r="W101" s="12"/>
      <c r="X101" s="12"/>
      <c r="Y101" s="12"/>
      <c r="Z101" s="12"/>
      <c r="AA101" s="12"/>
      <c r="AB101" s="12"/>
      <c r="AC101" s="12"/>
      <c r="AD101" s="12"/>
      <c r="AE101" s="12"/>
    </row>
    <row r="102" s="9" customFormat="1" ht="24.96" customHeight="1">
      <c r="A102" s="9"/>
      <c r="B102" s="189"/>
      <c r="C102" s="190"/>
      <c r="D102" s="191" t="s">
        <v>335</v>
      </c>
      <c r="E102" s="192"/>
      <c r="F102" s="192"/>
      <c r="G102" s="192"/>
      <c r="H102" s="192"/>
      <c r="I102" s="192"/>
      <c r="J102" s="193">
        <f>J178</f>
        <v>0</v>
      </c>
      <c r="K102" s="190"/>
      <c r="L102" s="194"/>
      <c r="S102" s="9"/>
      <c r="T102" s="9"/>
      <c r="U102" s="9"/>
      <c r="V102" s="9"/>
      <c r="W102" s="9"/>
      <c r="X102" s="9"/>
      <c r="Y102" s="9"/>
      <c r="Z102" s="9"/>
      <c r="AA102" s="9"/>
      <c r="AB102" s="9"/>
      <c r="AC102" s="9"/>
      <c r="AD102" s="9"/>
      <c r="AE102" s="9"/>
    </row>
    <row r="103" s="12" customFormat="1" ht="19.92" customHeight="1">
      <c r="A103" s="12"/>
      <c r="B103" s="243"/>
      <c r="C103" s="134"/>
      <c r="D103" s="244" t="s">
        <v>338</v>
      </c>
      <c r="E103" s="245"/>
      <c r="F103" s="245"/>
      <c r="G103" s="245"/>
      <c r="H103" s="245"/>
      <c r="I103" s="245"/>
      <c r="J103" s="246">
        <f>J179</f>
        <v>0</v>
      </c>
      <c r="K103" s="134"/>
      <c r="L103" s="247"/>
      <c r="S103" s="12"/>
      <c r="T103" s="12"/>
      <c r="U103" s="12"/>
      <c r="V103" s="12"/>
      <c r="W103" s="12"/>
      <c r="X103" s="12"/>
      <c r="Y103" s="12"/>
      <c r="Z103" s="12"/>
      <c r="AA103" s="12"/>
      <c r="AB103" s="12"/>
      <c r="AC103" s="12"/>
      <c r="AD103" s="12"/>
      <c r="AE103" s="12"/>
    </row>
    <row r="104" s="12" customFormat="1" ht="19.92" customHeight="1">
      <c r="A104" s="12"/>
      <c r="B104" s="243"/>
      <c r="C104" s="134"/>
      <c r="D104" s="244" t="s">
        <v>340</v>
      </c>
      <c r="E104" s="245"/>
      <c r="F104" s="245"/>
      <c r="G104" s="245"/>
      <c r="H104" s="245"/>
      <c r="I104" s="245"/>
      <c r="J104" s="246">
        <f>J204</f>
        <v>0</v>
      </c>
      <c r="K104" s="134"/>
      <c r="L104" s="247"/>
      <c r="S104" s="12"/>
      <c r="T104" s="12"/>
      <c r="U104" s="12"/>
      <c r="V104" s="12"/>
      <c r="W104" s="12"/>
      <c r="X104" s="12"/>
      <c r="Y104" s="12"/>
      <c r="Z104" s="12"/>
      <c r="AA104" s="12"/>
      <c r="AB104" s="12"/>
      <c r="AC104" s="12"/>
      <c r="AD104" s="12"/>
      <c r="AE104" s="12"/>
    </row>
    <row r="105" s="12" customFormat="1" ht="19.92" customHeight="1">
      <c r="A105" s="12"/>
      <c r="B105" s="243"/>
      <c r="C105" s="134"/>
      <c r="D105" s="244" t="s">
        <v>5295</v>
      </c>
      <c r="E105" s="245"/>
      <c r="F105" s="245"/>
      <c r="G105" s="245"/>
      <c r="H105" s="245"/>
      <c r="I105" s="245"/>
      <c r="J105" s="246">
        <f>J335</f>
        <v>0</v>
      </c>
      <c r="K105" s="134"/>
      <c r="L105" s="247"/>
      <c r="S105" s="12"/>
      <c r="T105" s="12"/>
      <c r="U105" s="12"/>
      <c r="V105" s="12"/>
      <c r="W105" s="12"/>
      <c r="X105" s="12"/>
      <c r="Y105" s="12"/>
      <c r="Z105" s="12"/>
      <c r="AA105" s="12"/>
      <c r="AB105" s="12"/>
      <c r="AC105" s="12"/>
      <c r="AD105" s="12"/>
      <c r="AE105" s="12"/>
    </row>
    <row r="106" s="12" customFormat="1" ht="19.92" customHeight="1">
      <c r="A106" s="12"/>
      <c r="B106" s="243"/>
      <c r="C106" s="134"/>
      <c r="D106" s="244" t="s">
        <v>5296</v>
      </c>
      <c r="E106" s="245"/>
      <c r="F106" s="245"/>
      <c r="G106" s="245"/>
      <c r="H106" s="245"/>
      <c r="I106" s="245"/>
      <c r="J106" s="246">
        <f>J496</f>
        <v>0</v>
      </c>
      <c r="K106" s="134"/>
      <c r="L106" s="247"/>
      <c r="S106" s="12"/>
      <c r="T106" s="12"/>
      <c r="U106" s="12"/>
      <c r="V106" s="12"/>
      <c r="W106" s="12"/>
      <c r="X106" s="12"/>
      <c r="Y106" s="12"/>
      <c r="Z106" s="12"/>
      <c r="AA106" s="12"/>
      <c r="AB106" s="12"/>
      <c r="AC106" s="12"/>
      <c r="AD106" s="12"/>
      <c r="AE106" s="12"/>
    </row>
    <row r="107" s="12" customFormat="1" ht="19.92" customHeight="1">
      <c r="A107" s="12"/>
      <c r="B107" s="243"/>
      <c r="C107" s="134"/>
      <c r="D107" s="244" t="s">
        <v>5297</v>
      </c>
      <c r="E107" s="245"/>
      <c r="F107" s="245"/>
      <c r="G107" s="245"/>
      <c r="H107" s="245"/>
      <c r="I107" s="245"/>
      <c r="J107" s="246">
        <f>J515</f>
        <v>0</v>
      </c>
      <c r="K107" s="134"/>
      <c r="L107" s="247"/>
      <c r="S107" s="12"/>
      <c r="T107" s="12"/>
      <c r="U107" s="12"/>
      <c r="V107" s="12"/>
      <c r="W107" s="12"/>
      <c r="X107" s="12"/>
      <c r="Y107" s="12"/>
      <c r="Z107" s="12"/>
      <c r="AA107" s="12"/>
      <c r="AB107" s="12"/>
      <c r="AC107" s="12"/>
      <c r="AD107" s="12"/>
      <c r="AE107" s="12"/>
    </row>
    <row r="108" s="12" customFormat="1" ht="19.92" customHeight="1">
      <c r="A108" s="12"/>
      <c r="B108" s="243"/>
      <c r="C108" s="134"/>
      <c r="D108" s="244" t="s">
        <v>5298</v>
      </c>
      <c r="E108" s="245"/>
      <c r="F108" s="245"/>
      <c r="G108" s="245"/>
      <c r="H108" s="245"/>
      <c r="I108" s="245"/>
      <c r="J108" s="246">
        <f>J594</f>
        <v>0</v>
      </c>
      <c r="K108" s="134"/>
      <c r="L108" s="247"/>
      <c r="S108" s="12"/>
      <c r="T108" s="12"/>
      <c r="U108" s="12"/>
      <c r="V108" s="12"/>
      <c r="W108" s="12"/>
      <c r="X108" s="12"/>
      <c r="Y108" s="12"/>
      <c r="Z108" s="12"/>
      <c r="AA108" s="12"/>
      <c r="AB108" s="12"/>
      <c r="AC108" s="12"/>
      <c r="AD108" s="12"/>
      <c r="AE108" s="12"/>
    </row>
    <row r="109" s="12" customFormat="1" ht="19.92" customHeight="1">
      <c r="A109" s="12"/>
      <c r="B109" s="243"/>
      <c r="C109" s="134"/>
      <c r="D109" s="244" t="s">
        <v>5299</v>
      </c>
      <c r="E109" s="245"/>
      <c r="F109" s="245"/>
      <c r="G109" s="245"/>
      <c r="H109" s="245"/>
      <c r="I109" s="245"/>
      <c r="J109" s="246">
        <f>J616</f>
        <v>0</v>
      </c>
      <c r="K109" s="134"/>
      <c r="L109" s="247"/>
      <c r="S109" s="12"/>
      <c r="T109" s="12"/>
      <c r="U109" s="12"/>
      <c r="V109" s="12"/>
      <c r="W109" s="12"/>
      <c r="X109" s="12"/>
      <c r="Y109" s="12"/>
      <c r="Z109" s="12"/>
      <c r="AA109" s="12"/>
      <c r="AB109" s="12"/>
      <c r="AC109" s="12"/>
      <c r="AD109" s="12"/>
      <c r="AE109" s="12"/>
    </row>
    <row r="110" s="2" customFormat="1" ht="21.84" customHeight="1">
      <c r="A110" s="39"/>
      <c r="B110" s="40"/>
      <c r="C110" s="41"/>
      <c r="D110" s="41"/>
      <c r="E110" s="41"/>
      <c r="F110" s="41"/>
      <c r="G110" s="41"/>
      <c r="H110" s="41"/>
      <c r="I110" s="41"/>
      <c r="J110" s="41"/>
      <c r="K110" s="41"/>
      <c r="L110" s="64"/>
      <c r="S110" s="39"/>
      <c r="T110" s="39"/>
      <c r="U110" s="39"/>
      <c r="V110" s="39"/>
      <c r="W110" s="39"/>
      <c r="X110" s="39"/>
      <c r="Y110" s="39"/>
      <c r="Z110" s="39"/>
      <c r="AA110" s="39"/>
      <c r="AB110" s="39"/>
      <c r="AC110" s="39"/>
      <c r="AD110" s="39"/>
      <c r="AE110" s="39"/>
    </row>
    <row r="111" s="2" customFormat="1" ht="6.96" customHeight="1">
      <c r="A111" s="39"/>
      <c r="B111" s="67"/>
      <c r="C111" s="68"/>
      <c r="D111" s="68"/>
      <c r="E111" s="68"/>
      <c r="F111" s="68"/>
      <c r="G111" s="68"/>
      <c r="H111" s="68"/>
      <c r="I111" s="68"/>
      <c r="J111" s="68"/>
      <c r="K111" s="68"/>
      <c r="L111" s="64"/>
      <c r="S111" s="39"/>
      <c r="T111" s="39"/>
      <c r="U111" s="39"/>
      <c r="V111" s="39"/>
      <c r="W111" s="39"/>
      <c r="X111" s="39"/>
      <c r="Y111" s="39"/>
      <c r="Z111" s="39"/>
      <c r="AA111" s="39"/>
      <c r="AB111" s="39"/>
      <c r="AC111" s="39"/>
      <c r="AD111" s="39"/>
      <c r="AE111" s="39"/>
    </row>
    <row r="115" s="2" customFormat="1" ht="6.96" customHeight="1">
      <c r="A115" s="39"/>
      <c r="B115" s="69"/>
      <c r="C115" s="70"/>
      <c r="D115" s="70"/>
      <c r="E115" s="70"/>
      <c r="F115" s="70"/>
      <c r="G115" s="70"/>
      <c r="H115" s="70"/>
      <c r="I115" s="70"/>
      <c r="J115" s="70"/>
      <c r="K115" s="70"/>
      <c r="L115" s="64"/>
      <c r="S115" s="39"/>
      <c r="T115" s="39"/>
      <c r="U115" s="39"/>
      <c r="V115" s="39"/>
      <c r="W115" s="39"/>
      <c r="X115" s="39"/>
      <c r="Y115" s="39"/>
      <c r="Z115" s="39"/>
      <c r="AA115" s="39"/>
      <c r="AB115" s="39"/>
      <c r="AC115" s="39"/>
      <c r="AD115" s="39"/>
      <c r="AE115" s="39"/>
    </row>
    <row r="116" s="2" customFormat="1" ht="24.96" customHeight="1">
      <c r="A116" s="39"/>
      <c r="B116" s="40"/>
      <c r="C116" s="24" t="s">
        <v>200</v>
      </c>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6.96" customHeight="1">
      <c r="A117" s="39"/>
      <c r="B117" s="40"/>
      <c r="C117" s="41"/>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2" customHeight="1">
      <c r="A118" s="39"/>
      <c r="B118" s="40"/>
      <c r="C118" s="33" t="s">
        <v>16</v>
      </c>
      <c r="D118" s="41"/>
      <c r="E118" s="41"/>
      <c r="F118" s="41"/>
      <c r="G118" s="41"/>
      <c r="H118" s="41"/>
      <c r="I118" s="41"/>
      <c r="J118" s="41"/>
      <c r="K118" s="41"/>
      <c r="L118" s="64"/>
      <c r="S118" s="39"/>
      <c r="T118" s="39"/>
      <c r="U118" s="39"/>
      <c r="V118" s="39"/>
      <c r="W118" s="39"/>
      <c r="X118" s="39"/>
      <c r="Y118" s="39"/>
      <c r="Z118" s="39"/>
      <c r="AA118" s="39"/>
      <c r="AB118" s="39"/>
      <c r="AC118" s="39"/>
      <c r="AD118" s="39"/>
      <c r="AE118" s="39"/>
    </row>
    <row r="119" s="2" customFormat="1" ht="16.5" customHeight="1">
      <c r="A119" s="39"/>
      <c r="B119" s="40"/>
      <c r="C119" s="41"/>
      <c r="D119" s="41"/>
      <c r="E119" s="184" t="str">
        <f>E7</f>
        <v>Výstavba výjezdové základny ZZS KV – Velké Meziříčí</v>
      </c>
      <c r="F119" s="33"/>
      <c r="G119" s="33"/>
      <c r="H119" s="33"/>
      <c r="I119" s="41"/>
      <c r="J119" s="41"/>
      <c r="K119" s="41"/>
      <c r="L119" s="64"/>
      <c r="S119" s="39"/>
      <c r="T119" s="39"/>
      <c r="U119" s="39"/>
      <c r="V119" s="39"/>
      <c r="W119" s="39"/>
      <c r="X119" s="39"/>
      <c r="Y119" s="39"/>
      <c r="Z119" s="39"/>
      <c r="AA119" s="39"/>
      <c r="AB119" s="39"/>
      <c r="AC119" s="39"/>
      <c r="AD119" s="39"/>
      <c r="AE119" s="39"/>
    </row>
    <row r="120" s="1" customFormat="1" ht="12" customHeight="1">
      <c r="B120" s="22"/>
      <c r="C120" s="33" t="s">
        <v>189</v>
      </c>
      <c r="D120" s="23"/>
      <c r="E120" s="23"/>
      <c r="F120" s="23"/>
      <c r="G120" s="23"/>
      <c r="H120" s="23"/>
      <c r="I120" s="23"/>
      <c r="J120" s="23"/>
      <c r="K120" s="23"/>
      <c r="L120" s="21"/>
    </row>
    <row r="121" s="2" customFormat="1" ht="16.5" customHeight="1">
      <c r="A121" s="39"/>
      <c r="B121" s="40"/>
      <c r="C121" s="41"/>
      <c r="D121" s="41"/>
      <c r="E121" s="184" t="s">
        <v>317</v>
      </c>
      <c r="F121" s="41"/>
      <c r="G121" s="41"/>
      <c r="H121" s="41"/>
      <c r="I121" s="41"/>
      <c r="J121" s="41"/>
      <c r="K121" s="41"/>
      <c r="L121" s="64"/>
      <c r="S121" s="39"/>
      <c r="T121" s="39"/>
      <c r="U121" s="39"/>
      <c r="V121" s="39"/>
      <c r="W121" s="39"/>
      <c r="X121" s="39"/>
      <c r="Y121" s="39"/>
      <c r="Z121" s="39"/>
      <c r="AA121" s="39"/>
      <c r="AB121" s="39"/>
      <c r="AC121" s="39"/>
      <c r="AD121" s="39"/>
      <c r="AE121" s="39"/>
    </row>
    <row r="122" s="2" customFormat="1" ht="12" customHeight="1">
      <c r="A122" s="39"/>
      <c r="B122" s="40"/>
      <c r="C122" s="33" t="s">
        <v>191</v>
      </c>
      <c r="D122" s="41"/>
      <c r="E122" s="41"/>
      <c r="F122" s="41"/>
      <c r="G122" s="41"/>
      <c r="H122" s="41"/>
      <c r="I122" s="41"/>
      <c r="J122" s="41"/>
      <c r="K122" s="41"/>
      <c r="L122" s="64"/>
      <c r="S122" s="39"/>
      <c r="T122" s="39"/>
      <c r="U122" s="39"/>
      <c r="V122" s="39"/>
      <c r="W122" s="39"/>
      <c r="X122" s="39"/>
      <c r="Y122" s="39"/>
      <c r="Z122" s="39"/>
      <c r="AA122" s="39"/>
      <c r="AB122" s="39"/>
      <c r="AC122" s="39"/>
      <c r="AD122" s="39"/>
      <c r="AE122" s="39"/>
    </row>
    <row r="123" s="2" customFormat="1" ht="16.5" customHeight="1">
      <c r="A123" s="39"/>
      <c r="B123" s="40"/>
      <c r="C123" s="41"/>
      <c r="D123" s="41"/>
      <c r="E123" s="77" t="str">
        <f>E11</f>
        <v>14-C - Zařízení zdravotně technických instalací</v>
      </c>
      <c r="F123" s="41"/>
      <c r="G123" s="41"/>
      <c r="H123" s="41"/>
      <c r="I123" s="41"/>
      <c r="J123" s="41"/>
      <c r="K123" s="41"/>
      <c r="L123" s="64"/>
      <c r="S123" s="39"/>
      <c r="T123" s="39"/>
      <c r="U123" s="39"/>
      <c r="V123" s="39"/>
      <c r="W123" s="39"/>
      <c r="X123" s="39"/>
      <c r="Y123" s="39"/>
      <c r="Z123" s="39"/>
      <c r="AA123" s="39"/>
      <c r="AB123" s="39"/>
      <c r="AC123" s="39"/>
      <c r="AD123" s="39"/>
      <c r="AE123" s="39"/>
    </row>
    <row r="124" s="2" customFormat="1" ht="6.96"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2" customFormat="1" ht="12" customHeight="1">
      <c r="A125" s="39"/>
      <c r="B125" s="40"/>
      <c r="C125" s="33" t="s">
        <v>20</v>
      </c>
      <c r="D125" s="41"/>
      <c r="E125" s="41"/>
      <c r="F125" s="28" t="str">
        <f>F14</f>
        <v>Velké Meziříčí</v>
      </c>
      <c r="G125" s="41"/>
      <c r="H125" s="41"/>
      <c r="I125" s="33" t="s">
        <v>22</v>
      </c>
      <c r="J125" s="80" t="str">
        <f>IF(J14="","",J14)</f>
        <v>27. 3. 2025</v>
      </c>
      <c r="K125" s="41"/>
      <c r="L125" s="64"/>
      <c r="S125" s="39"/>
      <c r="T125" s="39"/>
      <c r="U125" s="39"/>
      <c r="V125" s="39"/>
      <c r="W125" s="39"/>
      <c r="X125" s="39"/>
      <c r="Y125" s="39"/>
      <c r="Z125" s="39"/>
      <c r="AA125" s="39"/>
      <c r="AB125" s="39"/>
      <c r="AC125" s="39"/>
      <c r="AD125" s="39"/>
      <c r="AE125" s="39"/>
    </row>
    <row r="126" s="2" customFormat="1" ht="6.96" customHeight="1">
      <c r="A126" s="39"/>
      <c r="B126" s="40"/>
      <c r="C126" s="41"/>
      <c r="D126" s="41"/>
      <c r="E126" s="41"/>
      <c r="F126" s="41"/>
      <c r="G126" s="41"/>
      <c r="H126" s="41"/>
      <c r="I126" s="41"/>
      <c r="J126" s="41"/>
      <c r="K126" s="41"/>
      <c r="L126" s="64"/>
      <c r="S126" s="39"/>
      <c r="T126" s="39"/>
      <c r="U126" s="39"/>
      <c r="V126" s="39"/>
      <c r="W126" s="39"/>
      <c r="X126" s="39"/>
      <c r="Y126" s="39"/>
      <c r="Z126" s="39"/>
      <c r="AA126" s="39"/>
      <c r="AB126" s="39"/>
      <c r="AC126" s="39"/>
      <c r="AD126" s="39"/>
      <c r="AE126" s="39"/>
    </row>
    <row r="127" s="2" customFormat="1" ht="25.65" customHeight="1">
      <c r="A127" s="39"/>
      <c r="B127" s="40"/>
      <c r="C127" s="33" t="s">
        <v>24</v>
      </c>
      <c r="D127" s="41"/>
      <c r="E127" s="41"/>
      <c r="F127" s="28" t="str">
        <f>E17</f>
        <v>Kraj Vysočina</v>
      </c>
      <c r="G127" s="41"/>
      <c r="H127" s="41"/>
      <c r="I127" s="33" t="s">
        <v>32</v>
      </c>
      <c r="J127" s="37" t="str">
        <f>E23</f>
        <v>PROJEKT CENTRUM NOVA s.r.o.</v>
      </c>
      <c r="K127" s="41"/>
      <c r="L127" s="64"/>
      <c r="S127" s="39"/>
      <c r="T127" s="39"/>
      <c r="U127" s="39"/>
      <c r="V127" s="39"/>
      <c r="W127" s="39"/>
      <c r="X127" s="39"/>
      <c r="Y127" s="39"/>
      <c r="Z127" s="39"/>
      <c r="AA127" s="39"/>
      <c r="AB127" s="39"/>
      <c r="AC127" s="39"/>
      <c r="AD127" s="39"/>
      <c r="AE127" s="39"/>
    </row>
    <row r="128" s="2" customFormat="1" ht="15.15" customHeight="1">
      <c r="A128" s="39"/>
      <c r="B128" s="40"/>
      <c r="C128" s="33" t="s">
        <v>30</v>
      </c>
      <c r="D128" s="41"/>
      <c r="E128" s="41"/>
      <c r="F128" s="28" t="str">
        <f>IF(E20="","",E20)</f>
        <v>Vyplň údaj</v>
      </c>
      <c r="G128" s="41"/>
      <c r="H128" s="41"/>
      <c r="I128" s="33" t="s">
        <v>37</v>
      </c>
      <c r="J128" s="37" t="str">
        <f>E26</f>
        <v xml:space="preserve"> </v>
      </c>
      <c r="K128" s="41"/>
      <c r="L128" s="64"/>
      <c r="S128" s="39"/>
      <c r="T128" s="39"/>
      <c r="U128" s="39"/>
      <c r="V128" s="39"/>
      <c r="W128" s="39"/>
      <c r="X128" s="39"/>
      <c r="Y128" s="39"/>
      <c r="Z128" s="39"/>
      <c r="AA128" s="39"/>
      <c r="AB128" s="39"/>
      <c r="AC128" s="39"/>
      <c r="AD128" s="39"/>
      <c r="AE128" s="39"/>
    </row>
    <row r="129" s="2" customFormat="1" ht="10.32" customHeight="1">
      <c r="A129" s="39"/>
      <c r="B129" s="40"/>
      <c r="C129" s="41"/>
      <c r="D129" s="41"/>
      <c r="E129" s="41"/>
      <c r="F129" s="41"/>
      <c r="G129" s="41"/>
      <c r="H129" s="41"/>
      <c r="I129" s="41"/>
      <c r="J129" s="41"/>
      <c r="K129" s="41"/>
      <c r="L129" s="64"/>
      <c r="S129" s="39"/>
      <c r="T129" s="39"/>
      <c r="U129" s="39"/>
      <c r="V129" s="39"/>
      <c r="W129" s="39"/>
      <c r="X129" s="39"/>
      <c r="Y129" s="39"/>
      <c r="Z129" s="39"/>
      <c r="AA129" s="39"/>
      <c r="AB129" s="39"/>
      <c r="AC129" s="39"/>
      <c r="AD129" s="39"/>
      <c r="AE129" s="39"/>
    </row>
    <row r="130" s="10" customFormat="1" ht="29.28" customHeight="1">
      <c r="A130" s="195"/>
      <c r="B130" s="196"/>
      <c r="C130" s="197" t="s">
        <v>201</v>
      </c>
      <c r="D130" s="198" t="s">
        <v>66</v>
      </c>
      <c r="E130" s="198" t="s">
        <v>62</v>
      </c>
      <c r="F130" s="198" t="s">
        <v>63</v>
      </c>
      <c r="G130" s="198" t="s">
        <v>202</v>
      </c>
      <c r="H130" s="198" t="s">
        <v>203</v>
      </c>
      <c r="I130" s="198" t="s">
        <v>204</v>
      </c>
      <c r="J130" s="198" t="s">
        <v>196</v>
      </c>
      <c r="K130" s="199" t="s">
        <v>205</v>
      </c>
      <c r="L130" s="200"/>
      <c r="M130" s="101" t="s">
        <v>1</v>
      </c>
      <c r="N130" s="102" t="s">
        <v>45</v>
      </c>
      <c r="O130" s="102" t="s">
        <v>206</v>
      </c>
      <c r="P130" s="102" t="s">
        <v>207</v>
      </c>
      <c r="Q130" s="102" t="s">
        <v>208</v>
      </c>
      <c r="R130" s="102" t="s">
        <v>209</v>
      </c>
      <c r="S130" s="102" t="s">
        <v>210</v>
      </c>
      <c r="T130" s="103" t="s">
        <v>211</v>
      </c>
      <c r="U130" s="195"/>
      <c r="V130" s="195"/>
      <c r="W130" s="195"/>
      <c r="X130" s="195"/>
      <c r="Y130" s="195"/>
      <c r="Z130" s="195"/>
      <c r="AA130" s="195"/>
      <c r="AB130" s="195"/>
      <c r="AC130" s="195"/>
      <c r="AD130" s="195"/>
      <c r="AE130" s="195"/>
    </row>
    <row r="131" s="2" customFormat="1" ht="22.8" customHeight="1">
      <c r="A131" s="39"/>
      <c r="B131" s="40"/>
      <c r="C131" s="108" t="s">
        <v>212</v>
      </c>
      <c r="D131" s="41"/>
      <c r="E131" s="41"/>
      <c r="F131" s="41"/>
      <c r="G131" s="41"/>
      <c r="H131" s="41"/>
      <c r="I131" s="41"/>
      <c r="J131" s="201">
        <f>BK131</f>
        <v>0</v>
      </c>
      <c r="K131" s="41"/>
      <c r="L131" s="45"/>
      <c r="M131" s="104"/>
      <c r="N131" s="202"/>
      <c r="O131" s="105"/>
      <c r="P131" s="203">
        <f>P132+P178</f>
        <v>0</v>
      </c>
      <c r="Q131" s="105"/>
      <c r="R131" s="203">
        <f>R132+R178</f>
        <v>69.149311600000004</v>
      </c>
      <c r="S131" s="105"/>
      <c r="T131" s="204">
        <f>T132+T178</f>
        <v>0</v>
      </c>
      <c r="U131" s="39"/>
      <c r="V131" s="39"/>
      <c r="W131" s="39"/>
      <c r="X131" s="39"/>
      <c r="Y131" s="39"/>
      <c r="Z131" s="39"/>
      <c r="AA131" s="39"/>
      <c r="AB131" s="39"/>
      <c r="AC131" s="39"/>
      <c r="AD131" s="39"/>
      <c r="AE131" s="39"/>
      <c r="AT131" s="18" t="s">
        <v>80</v>
      </c>
      <c r="AU131" s="18" t="s">
        <v>198</v>
      </c>
      <c r="BK131" s="205">
        <f>BK132+BK178</f>
        <v>0</v>
      </c>
    </row>
    <row r="132" s="11" customFormat="1" ht="25.92" customHeight="1">
      <c r="A132" s="11"/>
      <c r="B132" s="206"/>
      <c r="C132" s="207"/>
      <c r="D132" s="208" t="s">
        <v>80</v>
      </c>
      <c r="E132" s="209" t="s">
        <v>353</v>
      </c>
      <c r="F132" s="209" t="s">
        <v>354</v>
      </c>
      <c r="G132" s="207"/>
      <c r="H132" s="207"/>
      <c r="I132" s="210"/>
      <c r="J132" s="211">
        <f>BK132</f>
        <v>0</v>
      </c>
      <c r="K132" s="207"/>
      <c r="L132" s="212"/>
      <c r="M132" s="213"/>
      <c r="N132" s="214"/>
      <c r="O132" s="214"/>
      <c r="P132" s="215">
        <f>P133+P170</f>
        <v>0</v>
      </c>
      <c r="Q132" s="214"/>
      <c r="R132" s="215">
        <f>R133+R170</f>
        <v>67.369084000000001</v>
      </c>
      <c r="S132" s="214"/>
      <c r="T132" s="216">
        <f>T133+T170</f>
        <v>0</v>
      </c>
      <c r="U132" s="11"/>
      <c r="V132" s="11"/>
      <c r="W132" s="11"/>
      <c r="X132" s="11"/>
      <c r="Y132" s="11"/>
      <c r="Z132" s="11"/>
      <c r="AA132" s="11"/>
      <c r="AB132" s="11"/>
      <c r="AC132" s="11"/>
      <c r="AD132" s="11"/>
      <c r="AE132" s="11"/>
      <c r="AR132" s="217" t="s">
        <v>88</v>
      </c>
      <c r="AT132" s="218" t="s">
        <v>80</v>
      </c>
      <c r="AU132" s="218" t="s">
        <v>81</v>
      </c>
      <c r="AY132" s="217" t="s">
        <v>215</v>
      </c>
      <c r="BK132" s="219">
        <f>BK133+BK170</f>
        <v>0</v>
      </c>
    </row>
    <row r="133" s="11" customFormat="1" ht="22.8" customHeight="1">
      <c r="A133" s="11"/>
      <c r="B133" s="206"/>
      <c r="C133" s="207"/>
      <c r="D133" s="208" t="s">
        <v>80</v>
      </c>
      <c r="E133" s="248" t="s">
        <v>88</v>
      </c>
      <c r="F133" s="248" t="s">
        <v>355</v>
      </c>
      <c r="G133" s="207"/>
      <c r="H133" s="207"/>
      <c r="I133" s="210"/>
      <c r="J133" s="249">
        <f>BK133</f>
        <v>0</v>
      </c>
      <c r="K133" s="207"/>
      <c r="L133" s="212"/>
      <c r="M133" s="213"/>
      <c r="N133" s="214"/>
      <c r="O133" s="214"/>
      <c r="P133" s="215">
        <f>SUM(P134:P169)</f>
        <v>0</v>
      </c>
      <c r="Q133" s="214"/>
      <c r="R133" s="215">
        <f>SUM(R134:R169)</f>
        <v>51.606083999999996</v>
      </c>
      <c r="S133" s="214"/>
      <c r="T133" s="216">
        <f>SUM(T134:T169)</f>
        <v>0</v>
      </c>
      <c r="U133" s="11"/>
      <c r="V133" s="11"/>
      <c r="W133" s="11"/>
      <c r="X133" s="11"/>
      <c r="Y133" s="11"/>
      <c r="Z133" s="11"/>
      <c r="AA133" s="11"/>
      <c r="AB133" s="11"/>
      <c r="AC133" s="11"/>
      <c r="AD133" s="11"/>
      <c r="AE133" s="11"/>
      <c r="AR133" s="217" t="s">
        <v>88</v>
      </c>
      <c r="AT133" s="218" t="s">
        <v>80</v>
      </c>
      <c r="AU133" s="218" t="s">
        <v>88</v>
      </c>
      <c r="AY133" s="217" t="s">
        <v>215</v>
      </c>
      <c r="BK133" s="219">
        <f>SUM(BK134:BK169)</f>
        <v>0</v>
      </c>
    </row>
    <row r="134" s="2" customFormat="1" ht="33" customHeight="1">
      <c r="A134" s="39"/>
      <c r="B134" s="40"/>
      <c r="C134" s="220" t="s">
        <v>88</v>
      </c>
      <c r="D134" s="220" t="s">
        <v>216</v>
      </c>
      <c r="E134" s="221" t="s">
        <v>383</v>
      </c>
      <c r="F134" s="222" t="s">
        <v>384</v>
      </c>
      <c r="G134" s="223" t="s">
        <v>358</v>
      </c>
      <c r="H134" s="224">
        <v>113.42400000000001</v>
      </c>
      <c r="I134" s="225"/>
      <c r="J134" s="226">
        <f>ROUND(I134*H134,2)</f>
        <v>0</v>
      </c>
      <c r="K134" s="222" t="s">
        <v>359</v>
      </c>
      <c r="L134" s="45"/>
      <c r="M134" s="227" t="s">
        <v>1</v>
      </c>
      <c r="N134" s="228" t="s">
        <v>46</v>
      </c>
      <c r="O134" s="92"/>
      <c r="P134" s="229">
        <f>O134*H134</f>
        <v>0</v>
      </c>
      <c r="Q134" s="229">
        <v>0</v>
      </c>
      <c r="R134" s="229">
        <f>Q134*H134</f>
        <v>0</v>
      </c>
      <c r="S134" s="229">
        <v>0</v>
      </c>
      <c r="T134" s="230">
        <f>S134*H134</f>
        <v>0</v>
      </c>
      <c r="U134" s="39"/>
      <c r="V134" s="39"/>
      <c r="W134" s="39"/>
      <c r="X134" s="39"/>
      <c r="Y134" s="39"/>
      <c r="Z134" s="39"/>
      <c r="AA134" s="39"/>
      <c r="AB134" s="39"/>
      <c r="AC134" s="39"/>
      <c r="AD134" s="39"/>
      <c r="AE134" s="39"/>
      <c r="AR134" s="231" t="s">
        <v>214</v>
      </c>
      <c r="AT134" s="231" t="s">
        <v>216</v>
      </c>
      <c r="AU134" s="231" t="s">
        <v>90</v>
      </c>
      <c r="AY134" s="18" t="s">
        <v>215</v>
      </c>
      <c r="BE134" s="232">
        <f>IF(N134="základní",J134,0)</f>
        <v>0</v>
      </c>
      <c r="BF134" s="232">
        <f>IF(N134="snížená",J134,0)</f>
        <v>0</v>
      </c>
      <c r="BG134" s="232">
        <f>IF(N134="zákl. přenesená",J134,0)</f>
        <v>0</v>
      </c>
      <c r="BH134" s="232">
        <f>IF(N134="sníž. přenesená",J134,0)</f>
        <v>0</v>
      </c>
      <c r="BI134" s="232">
        <f>IF(N134="nulová",J134,0)</f>
        <v>0</v>
      </c>
      <c r="BJ134" s="18" t="s">
        <v>88</v>
      </c>
      <c r="BK134" s="232">
        <f>ROUND(I134*H134,2)</f>
        <v>0</v>
      </c>
      <c r="BL134" s="18" t="s">
        <v>214</v>
      </c>
      <c r="BM134" s="231" t="s">
        <v>5300</v>
      </c>
    </row>
    <row r="135" s="2" customFormat="1">
      <c r="A135" s="39"/>
      <c r="B135" s="40"/>
      <c r="C135" s="41"/>
      <c r="D135" s="233" t="s">
        <v>221</v>
      </c>
      <c r="E135" s="41"/>
      <c r="F135" s="234" t="s">
        <v>386</v>
      </c>
      <c r="G135" s="41"/>
      <c r="H135" s="41"/>
      <c r="I135" s="235"/>
      <c r="J135" s="41"/>
      <c r="K135" s="41"/>
      <c r="L135" s="45"/>
      <c r="M135" s="236"/>
      <c r="N135" s="237"/>
      <c r="O135" s="92"/>
      <c r="P135" s="92"/>
      <c r="Q135" s="92"/>
      <c r="R135" s="92"/>
      <c r="S135" s="92"/>
      <c r="T135" s="93"/>
      <c r="U135" s="39"/>
      <c r="V135" s="39"/>
      <c r="W135" s="39"/>
      <c r="X135" s="39"/>
      <c r="Y135" s="39"/>
      <c r="Z135" s="39"/>
      <c r="AA135" s="39"/>
      <c r="AB135" s="39"/>
      <c r="AC135" s="39"/>
      <c r="AD135" s="39"/>
      <c r="AE135" s="39"/>
      <c r="AT135" s="18" t="s">
        <v>221</v>
      </c>
      <c r="AU135" s="18" t="s">
        <v>90</v>
      </c>
    </row>
    <row r="136" s="2" customFormat="1">
      <c r="A136" s="39"/>
      <c r="B136" s="40"/>
      <c r="C136" s="41"/>
      <c r="D136" s="250" t="s">
        <v>362</v>
      </c>
      <c r="E136" s="41"/>
      <c r="F136" s="251" t="s">
        <v>387</v>
      </c>
      <c r="G136" s="41"/>
      <c r="H136" s="41"/>
      <c r="I136" s="235"/>
      <c r="J136" s="41"/>
      <c r="K136" s="41"/>
      <c r="L136" s="45"/>
      <c r="M136" s="236"/>
      <c r="N136" s="237"/>
      <c r="O136" s="92"/>
      <c r="P136" s="92"/>
      <c r="Q136" s="92"/>
      <c r="R136" s="92"/>
      <c r="S136" s="92"/>
      <c r="T136" s="93"/>
      <c r="U136" s="39"/>
      <c r="V136" s="39"/>
      <c r="W136" s="39"/>
      <c r="X136" s="39"/>
      <c r="Y136" s="39"/>
      <c r="Z136" s="39"/>
      <c r="AA136" s="39"/>
      <c r="AB136" s="39"/>
      <c r="AC136" s="39"/>
      <c r="AD136" s="39"/>
      <c r="AE136" s="39"/>
      <c r="AT136" s="18" t="s">
        <v>362</v>
      </c>
      <c r="AU136" s="18" t="s">
        <v>90</v>
      </c>
    </row>
    <row r="137" s="14" customFormat="1">
      <c r="A137" s="14"/>
      <c r="B137" s="262"/>
      <c r="C137" s="263"/>
      <c r="D137" s="233" t="s">
        <v>364</v>
      </c>
      <c r="E137" s="264" t="s">
        <v>1</v>
      </c>
      <c r="F137" s="265" t="s">
        <v>5301</v>
      </c>
      <c r="G137" s="263"/>
      <c r="H137" s="266">
        <v>113.42400000000001</v>
      </c>
      <c r="I137" s="267"/>
      <c r="J137" s="263"/>
      <c r="K137" s="263"/>
      <c r="L137" s="268"/>
      <c r="M137" s="269"/>
      <c r="N137" s="270"/>
      <c r="O137" s="270"/>
      <c r="P137" s="270"/>
      <c r="Q137" s="270"/>
      <c r="R137" s="270"/>
      <c r="S137" s="270"/>
      <c r="T137" s="271"/>
      <c r="U137" s="14"/>
      <c r="V137" s="14"/>
      <c r="W137" s="14"/>
      <c r="X137" s="14"/>
      <c r="Y137" s="14"/>
      <c r="Z137" s="14"/>
      <c r="AA137" s="14"/>
      <c r="AB137" s="14"/>
      <c r="AC137" s="14"/>
      <c r="AD137" s="14"/>
      <c r="AE137" s="14"/>
      <c r="AT137" s="272" t="s">
        <v>364</v>
      </c>
      <c r="AU137" s="272" t="s">
        <v>90</v>
      </c>
      <c r="AV137" s="14" t="s">
        <v>90</v>
      </c>
      <c r="AW137" s="14" t="s">
        <v>36</v>
      </c>
      <c r="AX137" s="14" t="s">
        <v>88</v>
      </c>
      <c r="AY137" s="272" t="s">
        <v>215</v>
      </c>
    </row>
    <row r="138" s="2" customFormat="1" ht="21.75" customHeight="1">
      <c r="A138" s="39"/>
      <c r="B138" s="40"/>
      <c r="C138" s="220" t="s">
        <v>90</v>
      </c>
      <c r="D138" s="220" t="s">
        <v>216</v>
      </c>
      <c r="E138" s="221" t="s">
        <v>5302</v>
      </c>
      <c r="F138" s="222" t="s">
        <v>5303</v>
      </c>
      <c r="G138" s="223" t="s">
        <v>523</v>
      </c>
      <c r="H138" s="224">
        <v>125.09999999999999</v>
      </c>
      <c r="I138" s="225"/>
      <c r="J138" s="226">
        <f>ROUND(I138*H138,2)</f>
        <v>0</v>
      </c>
      <c r="K138" s="222" t="s">
        <v>359</v>
      </c>
      <c r="L138" s="45"/>
      <c r="M138" s="227" t="s">
        <v>1</v>
      </c>
      <c r="N138" s="228" t="s">
        <v>46</v>
      </c>
      <c r="O138" s="92"/>
      <c r="P138" s="229">
        <f>O138*H138</f>
        <v>0</v>
      </c>
      <c r="Q138" s="229">
        <v>0.00084000000000000003</v>
      </c>
      <c r="R138" s="229">
        <f>Q138*H138</f>
        <v>0.105084</v>
      </c>
      <c r="S138" s="229">
        <v>0</v>
      </c>
      <c r="T138" s="230">
        <f>S138*H138</f>
        <v>0</v>
      </c>
      <c r="U138" s="39"/>
      <c r="V138" s="39"/>
      <c r="W138" s="39"/>
      <c r="X138" s="39"/>
      <c r="Y138" s="39"/>
      <c r="Z138" s="39"/>
      <c r="AA138" s="39"/>
      <c r="AB138" s="39"/>
      <c r="AC138" s="39"/>
      <c r="AD138" s="39"/>
      <c r="AE138" s="39"/>
      <c r="AR138" s="231" t="s">
        <v>214</v>
      </c>
      <c r="AT138" s="231" t="s">
        <v>216</v>
      </c>
      <c r="AU138" s="231" t="s">
        <v>90</v>
      </c>
      <c r="AY138" s="18" t="s">
        <v>215</v>
      </c>
      <c r="BE138" s="232">
        <f>IF(N138="základní",J138,0)</f>
        <v>0</v>
      </c>
      <c r="BF138" s="232">
        <f>IF(N138="snížená",J138,0)</f>
        <v>0</v>
      </c>
      <c r="BG138" s="232">
        <f>IF(N138="zákl. přenesená",J138,0)</f>
        <v>0</v>
      </c>
      <c r="BH138" s="232">
        <f>IF(N138="sníž. přenesená",J138,0)</f>
        <v>0</v>
      </c>
      <c r="BI138" s="232">
        <f>IF(N138="nulová",J138,0)</f>
        <v>0</v>
      </c>
      <c r="BJ138" s="18" t="s">
        <v>88</v>
      </c>
      <c r="BK138" s="232">
        <f>ROUND(I138*H138,2)</f>
        <v>0</v>
      </c>
      <c r="BL138" s="18" t="s">
        <v>214</v>
      </c>
      <c r="BM138" s="231" t="s">
        <v>5304</v>
      </c>
    </row>
    <row r="139" s="2" customFormat="1">
      <c r="A139" s="39"/>
      <c r="B139" s="40"/>
      <c r="C139" s="41"/>
      <c r="D139" s="233" t="s">
        <v>221</v>
      </c>
      <c r="E139" s="41"/>
      <c r="F139" s="234" t="s">
        <v>5305</v>
      </c>
      <c r="G139" s="41"/>
      <c r="H139" s="41"/>
      <c r="I139" s="235"/>
      <c r="J139" s="41"/>
      <c r="K139" s="41"/>
      <c r="L139" s="45"/>
      <c r="M139" s="236"/>
      <c r="N139" s="237"/>
      <c r="O139" s="92"/>
      <c r="P139" s="92"/>
      <c r="Q139" s="92"/>
      <c r="R139" s="92"/>
      <c r="S139" s="92"/>
      <c r="T139" s="93"/>
      <c r="U139" s="39"/>
      <c r="V139" s="39"/>
      <c r="W139" s="39"/>
      <c r="X139" s="39"/>
      <c r="Y139" s="39"/>
      <c r="Z139" s="39"/>
      <c r="AA139" s="39"/>
      <c r="AB139" s="39"/>
      <c r="AC139" s="39"/>
      <c r="AD139" s="39"/>
      <c r="AE139" s="39"/>
      <c r="AT139" s="18" t="s">
        <v>221</v>
      </c>
      <c r="AU139" s="18" t="s">
        <v>90</v>
      </c>
    </row>
    <row r="140" s="2" customFormat="1">
      <c r="A140" s="39"/>
      <c r="B140" s="40"/>
      <c r="C140" s="41"/>
      <c r="D140" s="250" t="s">
        <v>362</v>
      </c>
      <c r="E140" s="41"/>
      <c r="F140" s="251" t="s">
        <v>5306</v>
      </c>
      <c r="G140" s="41"/>
      <c r="H140" s="41"/>
      <c r="I140" s="235"/>
      <c r="J140" s="41"/>
      <c r="K140" s="41"/>
      <c r="L140" s="45"/>
      <c r="M140" s="236"/>
      <c r="N140" s="237"/>
      <c r="O140" s="92"/>
      <c r="P140" s="92"/>
      <c r="Q140" s="92"/>
      <c r="R140" s="92"/>
      <c r="S140" s="92"/>
      <c r="T140" s="93"/>
      <c r="U140" s="39"/>
      <c r="V140" s="39"/>
      <c r="W140" s="39"/>
      <c r="X140" s="39"/>
      <c r="Y140" s="39"/>
      <c r="Z140" s="39"/>
      <c r="AA140" s="39"/>
      <c r="AB140" s="39"/>
      <c r="AC140" s="39"/>
      <c r="AD140" s="39"/>
      <c r="AE140" s="39"/>
      <c r="AT140" s="18" t="s">
        <v>362</v>
      </c>
      <c r="AU140" s="18" t="s">
        <v>90</v>
      </c>
    </row>
    <row r="141" s="14" customFormat="1">
      <c r="A141" s="14"/>
      <c r="B141" s="262"/>
      <c r="C141" s="263"/>
      <c r="D141" s="233" t="s">
        <v>364</v>
      </c>
      <c r="E141" s="264" t="s">
        <v>1</v>
      </c>
      <c r="F141" s="265" t="s">
        <v>5307</v>
      </c>
      <c r="G141" s="263"/>
      <c r="H141" s="266">
        <v>125.09999999999999</v>
      </c>
      <c r="I141" s="267"/>
      <c r="J141" s="263"/>
      <c r="K141" s="263"/>
      <c r="L141" s="268"/>
      <c r="M141" s="269"/>
      <c r="N141" s="270"/>
      <c r="O141" s="270"/>
      <c r="P141" s="270"/>
      <c r="Q141" s="270"/>
      <c r="R141" s="270"/>
      <c r="S141" s="270"/>
      <c r="T141" s="271"/>
      <c r="U141" s="14"/>
      <c r="V141" s="14"/>
      <c r="W141" s="14"/>
      <c r="X141" s="14"/>
      <c r="Y141" s="14"/>
      <c r="Z141" s="14"/>
      <c r="AA141" s="14"/>
      <c r="AB141" s="14"/>
      <c r="AC141" s="14"/>
      <c r="AD141" s="14"/>
      <c r="AE141" s="14"/>
      <c r="AT141" s="272" t="s">
        <v>364</v>
      </c>
      <c r="AU141" s="272" t="s">
        <v>90</v>
      </c>
      <c r="AV141" s="14" t="s">
        <v>90</v>
      </c>
      <c r="AW141" s="14" t="s">
        <v>36</v>
      </c>
      <c r="AX141" s="14" t="s">
        <v>88</v>
      </c>
      <c r="AY141" s="272" t="s">
        <v>215</v>
      </c>
    </row>
    <row r="142" s="2" customFormat="1" ht="24.15" customHeight="1">
      <c r="A142" s="39"/>
      <c r="B142" s="40"/>
      <c r="C142" s="220" t="s">
        <v>227</v>
      </c>
      <c r="D142" s="220" t="s">
        <v>216</v>
      </c>
      <c r="E142" s="221" t="s">
        <v>5308</v>
      </c>
      <c r="F142" s="222" t="s">
        <v>5309</v>
      </c>
      <c r="G142" s="223" t="s">
        <v>523</v>
      </c>
      <c r="H142" s="224">
        <v>125.09999999999999</v>
      </c>
      <c r="I142" s="225"/>
      <c r="J142" s="226">
        <f>ROUND(I142*H142,2)</f>
        <v>0</v>
      </c>
      <c r="K142" s="222" t="s">
        <v>359</v>
      </c>
      <c r="L142" s="45"/>
      <c r="M142" s="227" t="s">
        <v>1</v>
      </c>
      <c r="N142" s="228" t="s">
        <v>46</v>
      </c>
      <c r="O142" s="92"/>
      <c r="P142" s="229">
        <f>O142*H142</f>
        <v>0</v>
      </c>
      <c r="Q142" s="229">
        <v>0</v>
      </c>
      <c r="R142" s="229">
        <f>Q142*H142</f>
        <v>0</v>
      </c>
      <c r="S142" s="229">
        <v>0</v>
      </c>
      <c r="T142" s="230">
        <f>S142*H142</f>
        <v>0</v>
      </c>
      <c r="U142" s="39"/>
      <c r="V142" s="39"/>
      <c r="W142" s="39"/>
      <c r="X142" s="39"/>
      <c r="Y142" s="39"/>
      <c r="Z142" s="39"/>
      <c r="AA142" s="39"/>
      <c r="AB142" s="39"/>
      <c r="AC142" s="39"/>
      <c r="AD142" s="39"/>
      <c r="AE142" s="39"/>
      <c r="AR142" s="231" t="s">
        <v>214</v>
      </c>
      <c r="AT142" s="231" t="s">
        <v>216</v>
      </c>
      <c r="AU142" s="231" t="s">
        <v>90</v>
      </c>
      <c r="AY142" s="18" t="s">
        <v>215</v>
      </c>
      <c r="BE142" s="232">
        <f>IF(N142="základní",J142,0)</f>
        <v>0</v>
      </c>
      <c r="BF142" s="232">
        <f>IF(N142="snížená",J142,0)</f>
        <v>0</v>
      </c>
      <c r="BG142" s="232">
        <f>IF(N142="zákl. přenesená",J142,0)</f>
        <v>0</v>
      </c>
      <c r="BH142" s="232">
        <f>IF(N142="sníž. přenesená",J142,0)</f>
        <v>0</v>
      </c>
      <c r="BI142" s="232">
        <f>IF(N142="nulová",J142,0)</f>
        <v>0</v>
      </c>
      <c r="BJ142" s="18" t="s">
        <v>88</v>
      </c>
      <c r="BK142" s="232">
        <f>ROUND(I142*H142,2)</f>
        <v>0</v>
      </c>
      <c r="BL142" s="18" t="s">
        <v>214</v>
      </c>
      <c r="BM142" s="231" t="s">
        <v>5310</v>
      </c>
    </row>
    <row r="143" s="2" customFormat="1">
      <c r="A143" s="39"/>
      <c r="B143" s="40"/>
      <c r="C143" s="41"/>
      <c r="D143" s="233" t="s">
        <v>221</v>
      </c>
      <c r="E143" s="41"/>
      <c r="F143" s="234" t="s">
        <v>5311</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221</v>
      </c>
      <c r="AU143" s="18" t="s">
        <v>90</v>
      </c>
    </row>
    <row r="144" s="2" customFormat="1">
      <c r="A144" s="39"/>
      <c r="B144" s="40"/>
      <c r="C144" s="41"/>
      <c r="D144" s="250" t="s">
        <v>362</v>
      </c>
      <c r="E144" s="41"/>
      <c r="F144" s="251" t="s">
        <v>5312</v>
      </c>
      <c r="G144" s="41"/>
      <c r="H144" s="41"/>
      <c r="I144" s="235"/>
      <c r="J144" s="41"/>
      <c r="K144" s="41"/>
      <c r="L144" s="45"/>
      <c r="M144" s="236"/>
      <c r="N144" s="237"/>
      <c r="O144" s="92"/>
      <c r="P144" s="92"/>
      <c r="Q144" s="92"/>
      <c r="R144" s="92"/>
      <c r="S144" s="92"/>
      <c r="T144" s="93"/>
      <c r="U144" s="39"/>
      <c r="V144" s="39"/>
      <c r="W144" s="39"/>
      <c r="X144" s="39"/>
      <c r="Y144" s="39"/>
      <c r="Z144" s="39"/>
      <c r="AA144" s="39"/>
      <c r="AB144" s="39"/>
      <c r="AC144" s="39"/>
      <c r="AD144" s="39"/>
      <c r="AE144" s="39"/>
      <c r="AT144" s="18" t="s">
        <v>362</v>
      </c>
      <c r="AU144" s="18" t="s">
        <v>90</v>
      </c>
    </row>
    <row r="145" s="2" customFormat="1" ht="37.8" customHeight="1">
      <c r="A145" s="39"/>
      <c r="B145" s="40"/>
      <c r="C145" s="220" t="s">
        <v>214</v>
      </c>
      <c r="D145" s="220" t="s">
        <v>216</v>
      </c>
      <c r="E145" s="221" t="s">
        <v>5313</v>
      </c>
      <c r="F145" s="222" t="s">
        <v>5314</v>
      </c>
      <c r="G145" s="223" t="s">
        <v>358</v>
      </c>
      <c r="H145" s="224">
        <v>35.588999999999999</v>
      </c>
      <c r="I145" s="225"/>
      <c r="J145" s="226">
        <f>ROUND(I145*H145,2)</f>
        <v>0</v>
      </c>
      <c r="K145" s="222" t="s">
        <v>359</v>
      </c>
      <c r="L145" s="45"/>
      <c r="M145" s="227" t="s">
        <v>1</v>
      </c>
      <c r="N145" s="228" t="s">
        <v>46</v>
      </c>
      <c r="O145" s="92"/>
      <c r="P145" s="229">
        <f>O145*H145</f>
        <v>0</v>
      </c>
      <c r="Q145" s="229">
        <v>0</v>
      </c>
      <c r="R145" s="229">
        <f>Q145*H145</f>
        <v>0</v>
      </c>
      <c r="S145" s="229">
        <v>0</v>
      </c>
      <c r="T145" s="230">
        <f>S145*H145</f>
        <v>0</v>
      </c>
      <c r="U145" s="39"/>
      <c r="V145" s="39"/>
      <c r="W145" s="39"/>
      <c r="X145" s="39"/>
      <c r="Y145" s="39"/>
      <c r="Z145" s="39"/>
      <c r="AA145" s="39"/>
      <c r="AB145" s="39"/>
      <c r="AC145" s="39"/>
      <c r="AD145" s="39"/>
      <c r="AE145" s="39"/>
      <c r="AR145" s="231" t="s">
        <v>214</v>
      </c>
      <c r="AT145" s="231" t="s">
        <v>216</v>
      </c>
      <c r="AU145" s="231" t="s">
        <v>90</v>
      </c>
      <c r="AY145" s="18" t="s">
        <v>215</v>
      </c>
      <c r="BE145" s="232">
        <f>IF(N145="základní",J145,0)</f>
        <v>0</v>
      </c>
      <c r="BF145" s="232">
        <f>IF(N145="snížená",J145,0)</f>
        <v>0</v>
      </c>
      <c r="BG145" s="232">
        <f>IF(N145="zákl. přenesená",J145,0)</f>
        <v>0</v>
      </c>
      <c r="BH145" s="232">
        <f>IF(N145="sníž. přenesená",J145,0)</f>
        <v>0</v>
      </c>
      <c r="BI145" s="232">
        <f>IF(N145="nulová",J145,0)</f>
        <v>0</v>
      </c>
      <c r="BJ145" s="18" t="s">
        <v>88</v>
      </c>
      <c r="BK145" s="232">
        <f>ROUND(I145*H145,2)</f>
        <v>0</v>
      </c>
      <c r="BL145" s="18" t="s">
        <v>214</v>
      </c>
      <c r="BM145" s="231" t="s">
        <v>5315</v>
      </c>
    </row>
    <row r="146" s="2" customFormat="1">
      <c r="A146" s="39"/>
      <c r="B146" s="40"/>
      <c r="C146" s="41"/>
      <c r="D146" s="233" t="s">
        <v>221</v>
      </c>
      <c r="E146" s="41"/>
      <c r="F146" s="234" t="s">
        <v>5316</v>
      </c>
      <c r="G146" s="41"/>
      <c r="H146" s="41"/>
      <c r="I146" s="235"/>
      <c r="J146" s="41"/>
      <c r="K146" s="41"/>
      <c r="L146" s="45"/>
      <c r="M146" s="236"/>
      <c r="N146" s="237"/>
      <c r="O146" s="92"/>
      <c r="P146" s="92"/>
      <c r="Q146" s="92"/>
      <c r="R146" s="92"/>
      <c r="S146" s="92"/>
      <c r="T146" s="93"/>
      <c r="U146" s="39"/>
      <c r="V146" s="39"/>
      <c r="W146" s="39"/>
      <c r="X146" s="39"/>
      <c r="Y146" s="39"/>
      <c r="Z146" s="39"/>
      <c r="AA146" s="39"/>
      <c r="AB146" s="39"/>
      <c r="AC146" s="39"/>
      <c r="AD146" s="39"/>
      <c r="AE146" s="39"/>
      <c r="AT146" s="18" t="s">
        <v>221</v>
      </c>
      <c r="AU146" s="18" t="s">
        <v>90</v>
      </c>
    </row>
    <row r="147" s="2" customFormat="1">
      <c r="A147" s="39"/>
      <c r="B147" s="40"/>
      <c r="C147" s="41"/>
      <c r="D147" s="250" t="s">
        <v>362</v>
      </c>
      <c r="E147" s="41"/>
      <c r="F147" s="251" t="s">
        <v>5317</v>
      </c>
      <c r="G147" s="41"/>
      <c r="H147" s="41"/>
      <c r="I147" s="235"/>
      <c r="J147" s="41"/>
      <c r="K147" s="41"/>
      <c r="L147" s="45"/>
      <c r="M147" s="236"/>
      <c r="N147" s="237"/>
      <c r="O147" s="92"/>
      <c r="P147" s="92"/>
      <c r="Q147" s="92"/>
      <c r="R147" s="92"/>
      <c r="S147" s="92"/>
      <c r="T147" s="93"/>
      <c r="U147" s="39"/>
      <c r="V147" s="39"/>
      <c r="W147" s="39"/>
      <c r="X147" s="39"/>
      <c r="Y147" s="39"/>
      <c r="Z147" s="39"/>
      <c r="AA147" s="39"/>
      <c r="AB147" s="39"/>
      <c r="AC147" s="39"/>
      <c r="AD147" s="39"/>
      <c r="AE147" s="39"/>
      <c r="AT147" s="18" t="s">
        <v>362</v>
      </c>
      <c r="AU147" s="18" t="s">
        <v>90</v>
      </c>
    </row>
    <row r="148" s="2" customFormat="1" ht="24.15" customHeight="1">
      <c r="A148" s="39"/>
      <c r="B148" s="40"/>
      <c r="C148" s="220" t="s">
        <v>236</v>
      </c>
      <c r="D148" s="220" t="s">
        <v>216</v>
      </c>
      <c r="E148" s="221" t="s">
        <v>5318</v>
      </c>
      <c r="F148" s="222" t="s">
        <v>5319</v>
      </c>
      <c r="G148" s="223" t="s">
        <v>358</v>
      </c>
      <c r="H148" s="224">
        <v>35.588999999999999</v>
      </c>
      <c r="I148" s="225"/>
      <c r="J148" s="226">
        <f>ROUND(I148*H148,2)</f>
        <v>0</v>
      </c>
      <c r="K148" s="222" t="s">
        <v>359</v>
      </c>
      <c r="L148" s="45"/>
      <c r="M148" s="227" t="s">
        <v>1</v>
      </c>
      <c r="N148" s="228" t="s">
        <v>46</v>
      </c>
      <c r="O148" s="92"/>
      <c r="P148" s="229">
        <f>O148*H148</f>
        <v>0</v>
      </c>
      <c r="Q148" s="229">
        <v>0</v>
      </c>
      <c r="R148" s="229">
        <f>Q148*H148</f>
        <v>0</v>
      </c>
      <c r="S148" s="229">
        <v>0</v>
      </c>
      <c r="T148" s="230">
        <f>S148*H148</f>
        <v>0</v>
      </c>
      <c r="U148" s="39"/>
      <c r="V148" s="39"/>
      <c r="W148" s="39"/>
      <c r="X148" s="39"/>
      <c r="Y148" s="39"/>
      <c r="Z148" s="39"/>
      <c r="AA148" s="39"/>
      <c r="AB148" s="39"/>
      <c r="AC148" s="39"/>
      <c r="AD148" s="39"/>
      <c r="AE148" s="39"/>
      <c r="AR148" s="231" t="s">
        <v>214</v>
      </c>
      <c r="AT148" s="231" t="s">
        <v>216</v>
      </c>
      <c r="AU148" s="231" t="s">
        <v>90</v>
      </c>
      <c r="AY148" s="18" t="s">
        <v>215</v>
      </c>
      <c r="BE148" s="232">
        <f>IF(N148="základní",J148,0)</f>
        <v>0</v>
      </c>
      <c r="BF148" s="232">
        <f>IF(N148="snížená",J148,0)</f>
        <v>0</v>
      </c>
      <c r="BG148" s="232">
        <f>IF(N148="zákl. přenesená",J148,0)</f>
        <v>0</v>
      </c>
      <c r="BH148" s="232">
        <f>IF(N148="sníž. přenesená",J148,0)</f>
        <v>0</v>
      </c>
      <c r="BI148" s="232">
        <f>IF(N148="nulová",J148,0)</f>
        <v>0</v>
      </c>
      <c r="BJ148" s="18" t="s">
        <v>88</v>
      </c>
      <c r="BK148" s="232">
        <f>ROUND(I148*H148,2)</f>
        <v>0</v>
      </c>
      <c r="BL148" s="18" t="s">
        <v>214</v>
      </c>
      <c r="BM148" s="231" t="s">
        <v>5320</v>
      </c>
    </row>
    <row r="149" s="2" customFormat="1">
      <c r="A149" s="39"/>
      <c r="B149" s="40"/>
      <c r="C149" s="41"/>
      <c r="D149" s="233" t="s">
        <v>221</v>
      </c>
      <c r="E149" s="41"/>
      <c r="F149" s="234" t="s">
        <v>5321</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221</v>
      </c>
      <c r="AU149" s="18" t="s">
        <v>90</v>
      </c>
    </row>
    <row r="150" s="2" customFormat="1">
      <c r="A150" s="39"/>
      <c r="B150" s="40"/>
      <c r="C150" s="41"/>
      <c r="D150" s="250" t="s">
        <v>362</v>
      </c>
      <c r="E150" s="41"/>
      <c r="F150" s="251" t="s">
        <v>5322</v>
      </c>
      <c r="G150" s="41"/>
      <c r="H150" s="41"/>
      <c r="I150" s="235"/>
      <c r="J150" s="41"/>
      <c r="K150" s="41"/>
      <c r="L150" s="45"/>
      <c r="M150" s="236"/>
      <c r="N150" s="237"/>
      <c r="O150" s="92"/>
      <c r="P150" s="92"/>
      <c r="Q150" s="92"/>
      <c r="R150" s="92"/>
      <c r="S150" s="92"/>
      <c r="T150" s="93"/>
      <c r="U150" s="39"/>
      <c r="V150" s="39"/>
      <c r="W150" s="39"/>
      <c r="X150" s="39"/>
      <c r="Y150" s="39"/>
      <c r="Z150" s="39"/>
      <c r="AA150" s="39"/>
      <c r="AB150" s="39"/>
      <c r="AC150" s="39"/>
      <c r="AD150" s="39"/>
      <c r="AE150" s="39"/>
      <c r="AT150" s="18" t="s">
        <v>362</v>
      </c>
      <c r="AU150" s="18" t="s">
        <v>90</v>
      </c>
    </row>
    <row r="151" s="14" customFormat="1">
      <c r="A151" s="14"/>
      <c r="B151" s="262"/>
      <c r="C151" s="263"/>
      <c r="D151" s="233" t="s">
        <v>364</v>
      </c>
      <c r="E151" s="264" t="s">
        <v>1</v>
      </c>
      <c r="F151" s="265" t="s">
        <v>5323</v>
      </c>
      <c r="G151" s="263"/>
      <c r="H151" s="266">
        <v>35.588999999999999</v>
      </c>
      <c r="I151" s="267"/>
      <c r="J151" s="263"/>
      <c r="K151" s="263"/>
      <c r="L151" s="268"/>
      <c r="M151" s="269"/>
      <c r="N151" s="270"/>
      <c r="O151" s="270"/>
      <c r="P151" s="270"/>
      <c r="Q151" s="270"/>
      <c r="R151" s="270"/>
      <c r="S151" s="270"/>
      <c r="T151" s="271"/>
      <c r="U151" s="14"/>
      <c r="V151" s="14"/>
      <c r="W151" s="14"/>
      <c r="X151" s="14"/>
      <c r="Y151" s="14"/>
      <c r="Z151" s="14"/>
      <c r="AA151" s="14"/>
      <c r="AB151" s="14"/>
      <c r="AC151" s="14"/>
      <c r="AD151" s="14"/>
      <c r="AE151" s="14"/>
      <c r="AT151" s="272" t="s">
        <v>364</v>
      </c>
      <c r="AU151" s="272" t="s">
        <v>90</v>
      </c>
      <c r="AV151" s="14" t="s">
        <v>90</v>
      </c>
      <c r="AW151" s="14" t="s">
        <v>36</v>
      </c>
      <c r="AX151" s="14" t="s">
        <v>88</v>
      </c>
      <c r="AY151" s="272" t="s">
        <v>215</v>
      </c>
    </row>
    <row r="152" s="2" customFormat="1" ht="33" customHeight="1">
      <c r="A152" s="39"/>
      <c r="B152" s="40"/>
      <c r="C152" s="220" t="s">
        <v>241</v>
      </c>
      <c r="D152" s="220" t="s">
        <v>216</v>
      </c>
      <c r="E152" s="221" t="s">
        <v>5324</v>
      </c>
      <c r="F152" s="222" t="s">
        <v>5325</v>
      </c>
      <c r="G152" s="223" t="s">
        <v>583</v>
      </c>
      <c r="H152" s="224">
        <v>74.736999999999995</v>
      </c>
      <c r="I152" s="225"/>
      <c r="J152" s="226">
        <f>ROUND(I152*H152,2)</f>
        <v>0</v>
      </c>
      <c r="K152" s="222" t="s">
        <v>359</v>
      </c>
      <c r="L152" s="45"/>
      <c r="M152" s="227" t="s">
        <v>1</v>
      </c>
      <c r="N152" s="228" t="s">
        <v>46</v>
      </c>
      <c r="O152" s="92"/>
      <c r="P152" s="229">
        <f>O152*H152</f>
        <v>0</v>
      </c>
      <c r="Q152" s="229">
        <v>0</v>
      </c>
      <c r="R152" s="229">
        <f>Q152*H152</f>
        <v>0</v>
      </c>
      <c r="S152" s="229">
        <v>0</v>
      </c>
      <c r="T152" s="230">
        <f>S152*H152</f>
        <v>0</v>
      </c>
      <c r="U152" s="39"/>
      <c r="V152" s="39"/>
      <c r="W152" s="39"/>
      <c r="X152" s="39"/>
      <c r="Y152" s="39"/>
      <c r="Z152" s="39"/>
      <c r="AA152" s="39"/>
      <c r="AB152" s="39"/>
      <c r="AC152" s="39"/>
      <c r="AD152" s="39"/>
      <c r="AE152" s="39"/>
      <c r="AR152" s="231" t="s">
        <v>214</v>
      </c>
      <c r="AT152" s="231" t="s">
        <v>216</v>
      </c>
      <c r="AU152" s="231" t="s">
        <v>90</v>
      </c>
      <c r="AY152" s="18" t="s">
        <v>215</v>
      </c>
      <c r="BE152" s="232">
        <f>IF(N152="základní",J152,0)</f>
        <v>0</v>
      </c>
      <c r="BF152" s="232">
        <f>IF(N152="snížená",J152,0)</f>
        <v>0</v>
      </c>
      <c r="BG152" s="232">
        <f>IF(N152="zákl. přenesená",J152,0)</f>
        <v>0</v>
      </c>
      <c r="BH152" s="232">
        <f>IF(N152="sníž. přenesená",J152,0)</f>
        <v>0</v>
      </c>
      <c r="BI152" s="232">
        <f>IF(N152="nulová",J152,0)</f>
        <v>0</v>
      </c>
      <c r="BJ152" s="18" t="s">
        <v>88</v>
      </c>
      <c r="BK152" s="232">
        <f>ROUND(I152*H152,2)</f>
        <v>0</v>
      </c>
      <c r="BL152" s="18" t="s">
        <v>214</v>
      </c>
      <c r="BM152" s="231" t="s">
        <v>5326</v>
      </c>
    </row>
    <row r="153" s="2" customFormat="1">
      <c r="A153" s="39"/>
      <c r="B153" s="40"/>
      <c r="C153" s="41"/>
      <c r="D153" s="233" t="s">
        <v>221</v>
      </c>
      <c r="E153" s="41"/>
      <c r="F153" s="234" t="s">
        <v>5327</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221</v>
      </c>
      <c r="AU153" s="18" t="s">
        <v>90</v>
      </c>
    </row>
    <row r="154" s="2" customFormat="1">
      <c r="A154" s="39"/>
      <c r="B154" s="40"/>
      <c r="C154" s="41"/>
      <c r="D154" s="250" t="s">
        <v>362</v>
      </c>
      <c r="E154" s="41"/>
      <c r="F154" s="251" t="s">
        <v>5328</v>
      </c>
      <c r="G154" s="41"/>
      <c r="H154" s="41"/>
      <c r="I154" s="235"/>
      <c r="J154" s="41"/>
      <c r="K154" s="41"/>
      <c r="L154" s="45"/>
      <c r="M154" s="236"/>
      <c r="N154" s="237"/>
      <c r="O154" s="92"/>
      <c r="P154" s="92"/>
      <c r="Q154" s="92"/>
      <c r="R154" s="92"/>
      <c r="S154" s="92"/>
      <c r="T154" s="93"/>
      <c r="U154" s="39"/>
      <c r="V154" s="39"/>
      <c r="W154" s="39"/>
      <c r="X154" s="39"/>
      <c r="Y154" s="39"/>
      <c r="Z154" s="39"/>
      <c r="AA154" s="39"/>
      <c r="AB154" s="39"/>
      <c r="AC154" s="39"/>
      <c r="AD154" s="39"/>
      <c r="AE154" s="39"/>
      <c r="AT154" s="18" t="s">
        <v>362</v>
      </c>
      <c r="AU154" s="18" t="s">
        <v>90</v>
      </c>
    </row>
    <row r="155" s="14" customFormat="1">
      <c r="A155" s="14"/>
      <c r="B155" s="262"/>
      <c r="C155" s="263"/>
      <c r="D155" s="233" t="s">
        <v>364</v>
      </c>
      <c r="E155" s="263"/>
      <c r="F155" s="265" t="s">
        <v>5329</v>
      </c>
      <c r="G155" s="263"/>
      <c r="H155" s="266">
        <v>74.736999999999995</v>
      </c>
      <c r="I155" s="267"/>
      <c r="J155" s="263"/>
      <c r="K155" s="263"/>
      <c r="L155" s="268"/>
      <c r="M155" s="269"/>
      <c r="N155" s="270"/>
      <c r="O155" s="270"/>
      <c r="P155" s="270"/>
      <c r="Q155" s="270"/>
      <c r="R155" s="270"/>
      <c r="S155" s="270"/>
      <c r="T155" s="271"/>
      <c r="U155" s="14"/>
      <c r="V155" s="14"/>
      <c r="W155" s="14"/>
      <c r="X155" s="14"/>
      <c r="Y155" s="14"/>
      <c r="Z155" s="14"/>
      <c r="AA155" s="14"/>
      <c r="AB155" s="14"/>
      <c r="AC155" s="14"/>
      <c r="AD155" s="14"/>
      <c r="AE155" s="14"/>
      <c r="AT155" s="272" t="s">
        <v>364</v>
      </c>
      <c r="AU155" s="272" t="s">
        <v>90</v>
      </c>
      <c r="AV155" s="14" t="s">
        <v>90</v>
      </c>
      <c r="AW155" s="14" t="s">
        <v>4</v>
      </c>
      <c r="AX155" s="14" t="s">
        <v>88</v>
      </c>
      <c r="AY155" s="272" t="s">
        <v>215</v>
      </c>
    </row>
    <row r="156" s="2" customFormat="1" ht="24.15" customHeight="1">
      <c r="A156" s="39"/>
      <c r="B156" s="40"/>
      <c r="C156" s="220" t="s">
        <v>246</v>
      </c>
      <c r="D156" s="220" t="s">
        <v>216</v>
      </c>
      <c r="E156" s="221" t="s">
        <v>505</v>
      </c>
      <c r="F156" s="222" t="s">
        <v>5330</v>
      </c>
      <c r="G156" s="223" t="s">
        <v>358</v>
      </c>
      <c r="H156" s="224">
        <v>77.834999999999994</v>
      </c>
      <c r="I156" s="225"/>
      <c r="J156" s="226">
        <f>ROUND(I156*H156,2)</f>
        <v>0</v>
      </c>
      <c r="K156" s="222" t="s">
        <v>359</v>
      </c>
      <c r="L156" s="45"/>
      <c r="M156" s="227" t="s">
        <v>1</v>
      </c>
      <c r="N156" s="228" t="s">
        <v>46</v>
      </c>
      <c r="O156" s="92"/>
      <c r="P156" s="229">
        <f>O156*H156</f>
        <v>0</v>
      </c>
      <c r="Q156" s="229">
        <v>0</v>
      </c>
      <c r="R156" s="229">
        <f>Q156*H156</f>
        <v>0</v>
      </c>
      <c r="S156" s="229">
        <v>0</v>
      </c>
      <c r="T156" s="230">
        <f>S156*H156</f>
        <v>0</v>
      </c>
      <c r="U156" s="39"/>
      <c r="V156" s="39"/>
      <c r="W156" s="39"/>
      <c r="X156" s="39"/>
      <c r="Y156" s="39"/>
      <c r="Z156" s="39"/>
      <c r="AA156" s="39"/>
      <c r="AB156" s="39"/>
      <c r="AC156" s="39"/>
      <c r="AD156" s="39"/>
      <c r="AE156" s="39"/>
      <c r="AR156" s="231" t="s">
        <v>214</v>
      </c>
      <c r="AT156" s="231" t="s">
        <v>216</v>
      </c>
      <c r="AU156" s="231" t="s">
        <v>90</v>
      </c>
      <c r="AY156" s="18" t="s">
        <v>215</v>
      </c>
      <c r="BE156" s="232">
        <f>IF(N156="základní",J156,0)</f>
        <v>0</v>
      </c>
      <c r="BF156" s="232">
        <f>IF(N156="snížená",J156,0)</f>
        <v>0</v>
      </c>
      <c r="BG156" s="232">
        <f>IF(N156="zákl. přenesená",J156,0)</f>
        <v>0</v>
      </c>
      <c r="BH156" s="232">
        <f>IF(N156="sníž. přenesená",J156,0)</f>
        <v>0</v>
      </c>
      <c r="BI156" s="232">
        <f>IF(N156="nulová",J156,0)</f>
        <v>0</v>
      </c>
      <c r="BJ156" s="18" t="s">
        <v>88</v>
      </c>
      <c r="BK156" s="232">
        <f>ROUND(I156*H156,2)</f>
        <v>0</v>
      </c>
      <c r="BL156" s="18" t="s">
        <v>214</v>
      </c>
      <c r="BM156" s="231" t="s">
        <v>5331</v>
      </c>
    </row>
    <row r="157" s="2" customFormat="1">
      <c r="A157" s="39"/>
      <c r="B157" s="40"/>
      <c r="C157" s="41"/>
      <c r="D157" s="233" t="s">
        <v>221</v>
      </c>
      <c r="E157" s="41"/>
      <c r="F157" s="234" t="s">
        <v>508</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221</v>
      </c>
      <c r="AU157" s="18" t="s">
        <v>90</v>
      </c>
    </row>
    <row r="158" s="2" customFormat="1">
      <c r="A158" s="39"/>
      <c r="B158" s="40"/>
      <c r="C158" s="41"/>
      <c r="D158" s="250" t="s">
        <v>362</v>
      </c>
      <c r="E158" s="41"/>
      <c r="F158" s="251" t="s">
        <v>509</v>
      </c>
      <c r="G158" s="41"/>
      <c r="H158" s="41"/>
      <c r="I158" s="235"/>
      <c r="J158" s="41"/>
      <c r="K158" s="41"/>
      <c r="L158" s="45"/>
      <c r="M158" s="236"/>
      <c r="N158" s="237"/>
      <c r="O158" s="92"/>
      <c r="P158" s="92"/>
      <c r="Q158" s="92"/>
      <c r="R158" s="92"/>
      <c r="S158" s="92"/>
      <c r="T158" s="93"/>
      <c r="U158" s="39"/>
      <c r="V158" s="39"/>
      <c r="W158" s="39"/>
      <c r="X158" s="39"/>
      <c r="Y158" s="39"/>
      <c r="Z158" s="39"/>
      <c r="AA158" s="39"/>
      <c r="AB158" s="39"/>
      <c r="AC158" s="39"/>
      <c r="AD158" s="39"/>
      <c r="AE158" s="39"/>
      <c r="AT158" s="18" t="s">
        <v>362</v>
      </c>
      <c r="AU158" s="18" t="s">
        <v>90</v>
      </c>
    </row>
    <row r="159" s="14" customFormat="1">
      <c r="A159" s="14"/>
      <c r="B159" s="262"/>
      <c r="C159" s="263"/>
      <c r="D159" s="233" t="s">
        <v>364</v>
      </c>
      <c r="E159" s="264" t="s">
        <v>1</v>
      </c>
      <c r="F159" s="265" t="s">
        <v>5332</v>
      </c>
      <c r="G159" s="263"/>
      <c r="H159" s="266">
        <v>77.834999999999994</v>
      </c>
      <c r="I159" s="267"/>
      <c r="J159" s="263"/>
      <c r="K159" s="263"/>
      <c r="L159" s="268"/>
      <c r="M159" s="269"/>
      <c r="N159" s="270"/>
      <c r="O159" s="270"/>
      <c r="P159" s="270"/>
      <c r="Q159" s="270"/>
      <c r="R159" s="270"/>
      <c r="S159" s="270"/>
      <c r="T159" s="271"/>
      <c r="U159" s="14"/>
      <c r="V159" s="14"/>
      <c r="W159" s="14"/>
      <c r="X159" s="14"/>
      <c r="Y159" s="14"/>
      <c r="Z159" s="14"/>
      <c r="AA159" s="14"/>
      <c r="AB159" s="14"/>
      <c r="AC159" s="14"/>
      <c r="AD159" s="14"/>
      <c r="AE159" s="14"/>
      <c r="AT159" s="272" t="s">
        <v>364</v>
      </c>
      <c r="AU159" s="272" t="s">
        <v>90</v>
      </c>
      <c r="AV159" s="14" t="s">
        <v>90</v>
      </c>
      <c r="AW159" s="14" t="s">
        <v>36</v>
      </c>
      <c r="AX159" s="14" t="s">
        <v>88</v>
      </c>
      <c r="AY159" s="272" t="s">
        <v>215</v>
      </c>
    </row>
    <row r="160" s="2" customFormat="1" ht="24.15" customHeight="1">
      <c r="A160" s="39"/>
      <c r="B160" s="40"/>
      <c r="C160" s="220" t="s">
        <v>251</v>
      </c>
      <c r="D160" s="220" t="s">
        <v>216</v>
      </c>
      <c r="E160" s="221" t="s">
        <v>5333</v>
      </c>
      <c r="F160" s="222" t="s">
        <v>5334</v>
      </c>
      <c r="G160" s="223" t="s">
        <v>358</v>
      </c>
      <c r="H160" s="224">
        <v>27.248999999999999</v>
      </c>
      <c r="I160" s="225"/>
      <c r="J160" s="226">
        <f>ROUND(I160*H160,2)</f>
        <v>0</v>
      </c>
      <c r="K160" s="222" t="s">
        <v>359</v>
      </c>
      <c r="L160" s="45"/>
      <c r="M160" s="227" t="s">
        <v>1</v>
      </c>
      <c r="N160" s="228" t="s">
        <v>46</v>
      </c>
      <c r="O160" s="92"/>
      <c r="P160" s="229">
        <f>O160*H160</f>
        <v>0</v>
      </c>
      <c r="Q160" s="229">
        <v>0</v>
      </c>
      <c r="R160" s="229">
        <f>Q160*H160</f>
        <v>0</v>
      </c>
      <c r="S160" s="229">
        <v>0</v>
      </c>
      <c r="T160" s="230">
        <f>S160*H160</f>
        <v>0</v>
      </c>
      <c r="U160" s="39"/>
      <c r="V160" s="39"/>
      <c r="W160" s="39"/>
      <c r="X160" s="39"/>
      <c r="Y160" s="39"/>
      <c r="Z160" s="39"/>
      <c r="AA160" s="39"/>
      <c r="AB160" s="39"/>
      <c r="AC160" s="39"/>
      <c r="AD160" s="39"/>
      <c r="AE160" s="39"/>
      <c r="AR160" s="231" t="s">
        <v>214</v>
      </c>
      <c r="AT160" s="231" t="s">
        <v>216</v>
      </c>
      <c r="AU160" s="231" t="s">
        <v>90</v>
      </c>
      <c r="AY160" s="18" t="s">
        <v>215</v>
      </c>
      <c r="BE160" s="232">
        <f>IF(N160="základní",J160,0)</f>
        <v>0</v>
      </c>
      <c r="BF160" s="232">
        <f>IF(N160="snížená",J160,0)</f>
        <v>0</v>
      </c>
      <c r="BG160" s="232">
        <f>IF(N160="zákl. přenesená",J160,0)</f>
        <v>0</v>
      </c>
      <c r="BH160" s="232">
        <f>IF(N160="sníž. přenesená",J160,0)</f>
        <v>0</v>
      </c>
      <c r="BI160" s="232">
        <f>IF(N160="nulová",J160,0)</f>
        <v>0</v>
      </c>
      <c r="BJ160" s="18" t="s">
        <v>88</v>
      </c>
      <c r="BK160" s="232">
        <f>ROUND(I160*H160,2)</f>
        <v>0</v>
      </c>
      <c r="BL160" s="18" t="s">
        <v>214</v>
      </c>
      <c r="BM160" s="231" t="s">
        <v>5335</v>
      </c>
    </row>
    <row r="161" s="2" customFormat="1">
      <c r="A161" s="39"/>
      <c r="B161" s="40"/>
      <c r="C161" s="41"/>
      <c r="D161" s="233" t="s">
        <v>221</v>
      </c>
      <c r="E161" s="41"/>
      <c r="F161" s="234" t="s">
        <v>5336</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221</v>
      </c>
      <c r="AU161" s="18" t="s">
        <v>90</v>
      </c>
    </row>
    <row r="162" s="2" customFormat="1">
      <c r="A162" s="39"/>
      <c r="B162" s="40"/>
      <c r="C162" s="41"/>
      <c r="D162" s="250" t="s">
        <v>362</v>
      </c>
      <c r="E162" s="41"/>
      <c r="F162" s="251" t="s">
        <v>5337</v>
      </c>
      <c r="G162" s="41"/>
      <c r="H162" s="41"/>
      <c r="I162" s="235"/>
      <c r="J162" s="41"/>
      <c r="K162" s="41"/>
      <c r="L162" s="45"/>
      <c r="M162" s="236"/>
      <c r="N162" s="237"/>
      <c r="O162" s="92"/>
      <c r="P162" s="92"/>
      <c r="Q162" s="92"/>
      <c r="R162" s="92"/>
      <c r="S162" s="92"/>
      <c r="T162" s="93"/>
      <c r="U162" s="39"/>
      <c r="V162" s="39"/>
      <c r="W162" s="39"/>
      <c r="X162" s="39"/>
      <c r="Y162" s="39"/>
      <c r="Z162" s="39"/>
      <c r="AA162" s="39"/>
      <c r="AB162" s="39"/>
      <c r="AC162" s="39"/>
      <c r="AD162" s="39"/>
      <c r="AE162" s="39"/>
      <c r="AT162" s="18" t="s">
        <v>362</v>
      </c>
      <c r="AU162" s="18" t="s">
        <v>90</v>
      </c>
    </row>
    <row r="163" s="14" customFormat="1">
      <c r="A163" s="14"/>
      <c r="B163" s="262"/>
      <c r="C163" s="263"/>
      <c r="D163" s="233" t="s">
        <v>364</v>
      </c>
      <c r="E163" s="264" t="s">
        <v>1</v>
      </c>
      <c r="F163" s="265" t="s">
        <v>5338</v>
      </c>
      <c r="G163" s="263"/>
      <c r="H163" s="266">
        <v>3.5339999999999998</v>
      </c>
      <c r="I163" s="267"/>
      <c r="J163" s="263"/>
      <c r="K163" s="263"/>
      <c r="L163" s="268"/>
      <c r="M163" s="269"/>
      <c r="N163" s="270"/>
      <c r="O163" s="270"/>
      <c r="P163" s="270"/>
      <c r="Q163" s="270"/>
      <c r="R163" s="270"/>
      <c r="S163" s="270"/>
      <c r="T163" s="271"/>
      <c r="U163" s="14"/>
      <c r="V163" s="14"/>
      <c r="W163" s="14"/>
      <c r="X163" s="14"/>
      <c r="Y163" s="14"/>
      <c r="Z163" s="14"/>
      <c r="AA163" s="14"/>
      <c r="AB163" s="14"/>
      <c r="AC163" s="14"/>
      <c r="AD163" s="14"/>
      <c r="AE163" s="14"/>
      <c r="AT163" s="272" t="s">
        <v>364</v>
      </c>
      <c r="AU163" s="272" t="s">
        <v>90</v>
      </c>
      <c r="AV163" s="14" t="s">
        <v>90</v>
      </c>
      <c r="AW163" s="14" t="s">
        <v>36</v>
      </c>
      <c r="AX163" s="14" t="s">
        <v>81</v>
      </c>
      <c r="AY163" s="272" t="s">
        <v>215</v>
      </c>
    </row>
    <row r="164" s="14" customFormat="1">
      <c r="A164" s="14"/>
      <c r="B164" s="262"/>
      <c r="C164" s="263"/>
      <c r="D164" s="233" t="s">
        <v>364</v>
      </c>
      <c r="E164" s="264" t="s">
        <v>1</v>
      </c>
      <c r="F164" s="265" t="s">
        <v>5339</v>
      </c>
      <c r="G164" s="263"/>
      <c r="H164" s="266">
        <v>20.475000000000001</v>
      </c>
      <c r="I164" s="267"/>
      <c r="J164" s="263"/>
      <c r="K164" s="263"/>
      <c r="L164" s="268"/>
      <c r="M164" s="269"/>
      <c r="N164" s="270"/>
      <c r="O164" s="270"/>
      <c r="P164" s="270"/>
      <c r="Q164" s="270"/>
      <c r="R164" s="270"/>
      <c r="S164" s="270"/>
      <c r="T164" s="271"/>
      <c r="U164" s="14"/>
      <c r="V164" s="14"/>
      <c r="W164" s="14"/>
      <c r="X164" s="14"/>
      <c r="Y164" s="14"/>
      <c r="Z164" s="14"/>
      <c r="AA164" s="14"/>
      <c r="AB164" s="14"/>
      <c r="AC164" s="14"/>
      <c r="AD164" s="14"/>
      <c r="AE164" s="14"/>
      <c r="AT164" s="272" t="s">
        <v>364</v>
      </c>
      <c r="AU164" s="272" t="s">
        <v>90</v>
      </c>
      <c r="AV164" s="14" t="s">
        <v>90</v>
      </c>
      <c r="AW164" s="14" t="s">
        <v>36</v>
      </c>
      <c r="AX164" s="14" t="s">
        <v>81</v>
      </c>
      <c r="AY164" s="272" t="s">
        <v>215</v>
      </c>
    </row>
    <row r="165" s="14" customFormat="1">
      <c r="A165" s="14"/>
      <c r="B165" s="262"/>
      <c r="C165" s="263"/>
      <c r="D165" s="233" t="s">
        <v>364</v>
      </c>
      <c r="E165" s="264" t="s">
        <v>1</v>
      </c>
      <c r="F165" s="265" t="s">
        <v>5340</v>
      </c>
      <c r="G165" s="263"/>
      <c r="H165" s="266">
        <v>3.2400000000000002</v>
      </c>
      <c r="I165" s="267"/>
      <c r="J165" s="263"/>
      <c r="K165" s="263"/>
      <c r="L165" s="268"/>
      <c r="M165" s="269"/>
      <c r="N165" s="270"/>
      <c r="O165" s="270"/>
      <c r="P165" s="270"/>
      <c r="Q165" s="270"/>
      <c r="R165" s="270"/>
      <c r="S165" s="270"/>
      <c r="T165" s="271"/>
      <c r="U165" s="14"/>
      <c r="V165" s="14"/>
      <c r="W165" s="14"/>
      <c r="X165" s="14"/>
      <c r="Y165" s="14"/>
      <c r="Z165" s="14"/>
      <c r="AA165" s="14"/>
      <c r="AB165" s="14"/>
      <c r="AC165" s="14"/>
      <c r="AD165" s="14"/>
      <c r="AE165" s="14"/>
      <c r="AT165" s="272" t="s">
        <v>364</v>
      </c>
      <c r="AU165" s="272" t="s">
        <v>90</v>
      </c>
      <c r="AV165" s="14" t="s">
        <v>90</v>
      </c>
      <c r="AW165" s="14" t="s">
        <v>36</v>
      </c>
      <c r="AX165" s="14" t="s">
        <v>81</v>
      </c>
      <c r="AY165" s="272" t="s">
        <v>215</v>
      </c>
    </row>
    <row r="166" s="15" customFormat="1">
      <c r="A166" s="15"/>
      <c r="B166" s="273"/>
      <c r="C166" s="274"/>
      <c r="D166" s="233" t="s">
        <v>364</v>
      </c>
      <c r="E166" s="275" t="s">
        <v>1</v>
      </c>
      <c r="F166" s="276" t="s">
        <v>368</v>
      </c>
      <c r="G166" s="274"/>
      <c r="H166" s="277">
        <v>27.249000000000002</v>
      </c>
      <c r="I166" s="278"/>
      <c r="J166" s="274"/>
      <c r="K166" s="274"/>
      <c r="L166" s="279"/>
      <c r="M166" s="280"/>
      <c r="N166" s="281"/>
      <c r="O166" s="281"/>
      <c r="P166" s="281"/>
      <c r="Q166" s="281"/>
      <c r="R166" s="281"/>
      <c r="S166" s="281"/>
      <c r="T166" s="282"/>
      <c r="U166" s="15"/>
      <c r="V166" s="15"/>
      <c r="W166" s="15"/>
      <c r="X166" s="15"/>
      <c r="Y166" s="15"/>
      <c r="Z166" s="15"/>
      <c r="AA166" s="15"/>
      <c r="AB166" s="15"/>
      <c r="AC166" s="15"/>
      <c r="AD166" s="15"/>
      <c r="AE166" s="15"/>
      <c r="AT166" s="283" t="s">
        <v>364</v>
      </c>
      <c r="AU166" s="283" t="s">
        <v>90</v>
      </c>
      <c r="AV166" s="15" t="s">
        <v>214</v>
      </c>
      <c r="AW166" s="15" t="s">
        <v>36</v>
      </c>
      <c r="AX166" s="15" t="s">
        <v>88</v>
      </c>
      <c r="AY166" s="283" t="s">
        <v>215</v>
      </c>
    </row>
    <row r="167" s="2" customFormat="1" ht="16.5" customHeight="1">
      <c r="A167" s="39"/>
      <c r="B167" s="40"/>
      <c r="C167" s="295" t="s">
        <v>256</v>
      </c>
      <c r="D167" s="295" t="s">
        <v>539</v>
      </c>
      <c r="E167" s="296" t="s">
        <v>5341</v>
      </c>
      <c r="F167" s="297" t="s">
        <v>5342</v>
      </c>
      <c r="G167" s="298" t="s">
        <v>583</v>
      </c>
      <c r="H167" s="299">
        <v>51.500999999999998</v>
      </c>
      <c r="I167" s="300"/>
      <c r="J167" s="301">
        <f>ROUND(I167*H167,2)</f>
        <v>0</v>
      </c>
      <c r="K167" s="297" t="s">
        <v>359</v>
      </c>
      <c r="L167" s="302"/>
      <c r="M167" s="303" t="s">
        <v>1</v>
      </c>
      <c r="N167" s="304" t="s">
        <v>46</v>
      </c>
      <c r="O167" s="92"/>
      <c r="P167" s="229">
        <f>O167*H167</f>
        <v>0</v>
      </c>
      <c r="Q167" s="229">
        <v>1</v>
      </c>
      <c r="R167" s="229">
        <f>Q167*H167</f>
        <v>51.500999999999998</v>
      </c>
      <c r="S167" s="229">
        <v>0</v>
      </c>
      <c r="T167" s="230">
        <f>S167*H167</f>
        <v>0</v>
      </c>
      <c r="U167" s="39"/>
      <c r="V167" s="39"/>
      <c r="W167" s="39"/>
      <c r="X167" s="39"/>
      <c r="Y167" s="39"/>
      <c r="Z167" s="39"/>
      <c r="AA167" s="39"/>
      <c r="AB167" s="39"/>
      <c r="AC167" s="39"/>
      <c r="AD167" s="39"/>
      <c r="AE167" s="39"/>
      <c r="AR167" s="231" t="s">
        <v>251</v>
      </c>
      <c r="AT167" s="231" t="s">
        <v>539</v>
      </c>
      <c r="AU167" s="231" t="s">
        <v>90</v>
      </c>
      <c r="AY167" s="18" t="s">
        <v>215</v>
      </c>
      <c r="BE167" s="232">
        <f>IF(N167="základní",J167,0)</f>
        <v>0</v>
      </c>
      <c r="BF167" s="232">
        <f>IF(N167="snížená",J167,0)</f>
        <v>0</v>
      </c>
      <c r="BG167" s="232">
        <f>IF(N167="zákl. přenesená",J167,0)</f>
        <v>0</v>
      </c>
      <c r="BH167" s="232">
        <f>IF(N167="sníž. přenesená",J167,0)</f>
        <v>0</v>
      </c>
      <c r="BI167" s="232">
        <f>IF(N167="nulová",J167,0)</f>
        <v>0</v>
      </c>
      <c r="BJ167" s="18" t="s">
        <v>88</v>
      </c>
      <c r="BK167" s="232">
        <f>ROUND(I167*H167,2)</f>
        <v>0</v>
      </c>
      <c r="BL167" s="18" t="s">
        <v>214</v>
      </c>
      <c r="BM167" s="231" t="s">
        <v>5343</v>
      </c>
    </row>
    <row r="168" s="2" customFormat="1">
      <c r="A168" s="39"/>
      <c r="B168" s="40"/>
      <c r="C168" s="41"/>
      <c r="D168" s="233" t="s">
        <v>221</v>
      </c>
      <c r="E168" s="41"/>
      <c r="F168" s="234" t="s">
        <v>5342</v>
      </c>
      <c r="G168" s="41"/>
      <c r="H168" s="41"/>
      <c r="I168" s="235"/>
      <c r="J168" s="41"/>
      <c r="K168" s="41"/>
      <c r="L168" s="45"/>
      <c r="M168" s="236"/>
      <c r="N168" s="237"/>
      <c r="O168" s="92"/>
      <c r="P168" s="92"/>
      <c r="Q168" s="92"/>
      <c r="R168" s="92"/>
      <c r="S168" s="92"/>
      <c r="T168" s="93"/>
      <c r="U168" s="39"/>
      <c r="V168" s="39"/>
      <c r="W168" s="39"/>
      <c r="X168" s="39"/>
      <c r="Y168" s="39"/>
      <c r="Z168" s="39"/>
      <c r="AA168" s="39"/>
      <c r="AB168" s="39"/>
      <c r="AC168" s="39"/>
      <c r="AD168" s="39"/>
      <c r="AE168" s="39"/>
      <c r="AT168" s="18" t="s">
        <v>221</v>
      </c>
      <c r="AU168" s="18" t="s">
        <v>90</v>
      </c>
    </row>
    <row r="169" s="14" customFormat="1">
      <c r="A169" s="14"/>
      <c r="B169" s="262"/>
      <c r="C169" s="263"/>
      <c r="D169" s="233" t="s">
        <v>364</v>
      </c>
      <c r="E169" s="263"/>
      <c r="F169" s="265" t="s">
        <v>5344</v>
      </c>
      <c r="G169" s="263"/>
      <c r="H169" s="266">
        <v>51.500999999999998</v>
      </c>
      <c r="I169" s="267"/>
      <c r="J169" s="263"/>
      <c r="K169" s="263"/>
      <c r="L169" s="268"/>
      <c r="M169" s="269"/>
      <c r="N169" s="270"/>
      <c r="O169" s="270"/>
      <c r="P169" s="270"/>
      <c r="Q169" s="270"/>
      <c r="R169" s="270"/>
      <c r="S169" s="270"/>
      <c r="T169" s="271"/>
      <c r="U169" s="14"/>
      <c r="V169" s="14"/>
      <c r="W169" s="14"/>
      <c r="X169" s="14"/>
      <c r="Y169" s="14"/>
      <c r="Z169" s="14"/>
      <c r="AA169" s="14"/>
      <c r="AB169" s="14"/>
      <c r="AC169" s="14"/>
      <c r="AD169" s="14"/>
      <c r="AE169" s="14"/>
      <c r="AT169" s="272" t="s">
        <v>364</v>
      </c>
      <c r="AU169" s="272" t="s">
        <v>90</v>
      </c>
      <c r="AV169" s="14" t="s">
        <v>90</v>
      </c>
      <c r="AW169" s="14" t="s">
        <v>4</v>
      </c>
      <c r="AX169" s="14" t="s">
        <v>88</v>
      </c>
      <c r="AY169" s="272" t="s">
        <v>215</v>
      </c>
    </row>
    <row r="170" s="11" customFormat="1" ht="22.8" customHeight="1">
      <c r="A170" s="11"/>
      <c r="B170" s="206"/>
      <c r="C170" s="207"/>
      <c r="D170" s="208" t="s">
        <v>80</v>
      </c>
      <c r="E170" s="248" t="s">
        <v>214</v>
      </c>
      <c r="F170" s="248" t="s">
        <v>1169</v>
      </c>
      <c r="G170" s="207"/>
      <c r="H170" s="207"/>
      <c r="I170" s="210"/>
      <c r="J170" s="249">
        <f>BK170</f>
        <v>0</v>
      </c>
      <c r="K170" s="207"/>
      <c r="L170" s="212"/>
      <c r="M170" s="213"/>
      <c r="N170" s="214"/>
      <c r="O170" s="214"/>
      <c r="P170" s="215">
        <f>SUM(P171:P177)</f>
        <v>0</v>
      </c>
      <c r="Q170" s="214"/>
      <c r="R170" s="215">
        <f>SUM(R171:R177)</f>
        <v>15.763</v>
      </c>
      <c r="S170" s="214"/>
      <c r="T170" s="216">
        <f>SUM(T171:T177)</f>
        <v>0</v>
      </c>
      <c r="U170" s="11"/>
      <c r="V170" s="11"/>
      <c r="W170" s="11"/>
      <c r="X170" s="11"/>
      <c r="Y170" s="11"/>
      <c r="Z170" s="11"/>
      <c r="AA170" s="11"/>
      <c r="AB170" s="11"/>
      <c r="AC170" s="11"/>
      <c r="AD170" s="11"/>
      <c r="AE170" s="11"/>
      <c r="AR170" s="217" t="s">
        <v>88</v>
      </c>
      <c r="AT170" s="218" t="s">
        <v>80</v>
      </c>
      <c r="AU170" s="218" t="s">
        <v>88</v>
      </c>
      <c r="AY170" s="217" t="s">
        <v>215</v>
      </c>
      <c r="BK170" s="219">
        <f>SUM(BK171:BK177)</f>
        <v>0</v>
      </c>
    </row>
    <row r="171" s="2" customFormat="1" ht="24.15" customHeight="1">
      <c r="A171" s="39"/>
      <c r="B171" s="40"/>
      <c r="C171" s="220" t="s">
        <v>261</v>
      </c>
      <c r="D171" s="220" t="s">
        <v>216</v>
      </c>
      <c r="E171" s="221" t="s">
        <v>5345</v>
      </c>
      <c r="F171" s="222" t="s">
        <v>5346</v>
      </c>
      <c r="G171" s="223" t="s">
        <v>358</v>
      </c>
      <c r="H171" s="224">
        <v>8.3399999999999999</v>
      </c>
      <c r="I171" s="225"/>
      <c r="J171" s="226">
        <f>ROUND(I171*H171,2)</f>
        <v>0</v>
      </c>
      <c r="K171" s="222" t="s">
        <v>359</v>
      </c>
      <c r="L171" s="45"/>
      <c r="M171" s="227" t="s">
        <v>1</v>
      </c>
      <c r="N171" s="228" t="s">
        <v>46</v>
      </c>
      <c r="O171" s="92"/>
      <c r="P171" s="229">
        <f>O171*H171</f>
        <v>0</v>
      </c>
      <c r="Q171" s="229">
        <v>0</v>
      </c>
      <c r="R171" s="229">
        <f>Q171*H171</f>
        <v>0</v>
      </c>
      <c r="S171" s="229">
        <v>0</v>
      </c>
      <c r="T171" s="230">
        <f>S171*H171</f>
        <v>0</v>
      </c>
      <c r="U171" s="39"/>
      <c r="V171" s="39"/>
      <c r="W171" s="39"/>
      <c r="X171" s="39"/>
      <c r="Y171" s="39"/>
      <c r="Z171" s="39"/>
      <c r="AA171" s="39"/>
      <c r="AB171" s="39"/>
      <c r="AC171" s="39"/>
      <c r="AD171" s="39"/>
      <c r="AE171" s="39"/>
      <c r="AR171" s="231" t="s">
        <v>214</v>
      </c>
      <c r="AT171" s="231" t="s">
        <v>216</v>
      </c>
      <c r="AU171" s="231" t="s">
        <v>90</v>
      </c>
      <c r="AY171" s="18" t="s">
        <v>215</v>
      </c>
      <c r="BE171" s="232">
        <f>IF(N171="základní",J171,0)</f>
        <v>0</v>
      </c>
      <c r="BF171" s="232">
        <f>IF(N171="snížená",J171,0)</f>
        <v>0</v>
      </c>
      <c r="BG171" s="232">
        <f>IF(N171="zákl. přenesená",J171,0)</f>
        <v>0</v>
      </c>
      <c r="BH171" s="232">
        <f>IF(N171="sníž. přenesená",J171,0)</f>
        <v>0</v>
      </c>
      <c r="BI171" s="232">
        <f>IF(N171="nulová",J171,0)</f>
        <v>0</v>
      </c>
      <c r="BJ171" s="18" t="s">
        <v>88</v>
      </c>
      <c r="BK171" s="232">
        <f>ROUND(I171*H171,2)</f>
        <v>0</v>
      </c>
      <c r="BL171" s="18" t="s">
        <v>214</v>
      </c>
      <c r="BM171" s="231" t="s">
        <v>5347</v>
      </c>
    </row>
    <row r="172" s="2" customFormat="1">
      <c r="A172" s="39"/>
      <c r="B172" s="40"/>
      <c r="C172" s="41"/>
      <c r="D172" s="233" t="s">
        <v>221</v>
      </c>
      <c r="E172" s="41"/>
      <c r="F172" s="234" t="s">
        <v>5348</v>
      </c>
      <c r="G172" s="41"/>
      <c r="H172" s="41"/>
      <c r="I172" s="235"/>
      <c r="J172" s="41"/>
      <c r="K172" s="41"/>
      <c r="L172" s="45"/>
      <c r="M172" s="236"/>
      <c r="N172" s="237"/>
      <c r="O172" s="92"/>
      <c r="P172" s="92"/>
      <c r="Q172" s="92"/>
      <c r="R172" s="92"/>
      <c r="S172" s="92"/>
      <c r="T172" s="93"/>
      <c r="U172" s="39"/>
      <c r="V172" s="39"/>
      <c r="W172" s="39"/>
      <c r="X172" s="39"/>
      <c r="Y172" s="39"/>
      <c r="Z172" s="39"/>
      <c r="AA172" s="39"/>
      <c r="AB172" s="39"/>
      <c r="AC172" s="39"/>
      <c r="AD172" s="39"/>
      <c r="AE172" s="39"/>
      <c r="AT172" s="18" t="s">
        <v>221</v>
      </c>
      <c r="AU172" s="18" t="s">
        <v>90</v>
      </c>
    </row>
    <row r="173" s="2" customFormat="1">
      <c r="A173" s="39"/>
      <c r="B173" s="40"/>
      <c r="C173" s="41"/>
      <c r="D173" s="250" t="s">
        <v>362</v>
      </c>
      <c r="E173" s="41"/>
      <c r="F173" s="251" t="s">
        <v>5349</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362</v>
      </c>
      <c r="AU173" s="18" t="s">
        <v>90</v>
      </c>
    </row>
    <row r="174" s="14" customFormat="1">
      <c r="A174" s="14"/>
      <c r="B174" s="262"/>
      <c r="C174" s="263"/>
      <c r="D174" s="233" t="s">
        <v>364</v>
      </c>
      <c r="E174" s="264" t="s">
        <v>1</v>
      </c>
      <c r="F174" s="265" t="s">
        <v>5350</v>
      </c>
      <c r="G174" s="263"/>
      <c r="H174" s="266">
        <v>8.3399999999999999</v>
      </c>
      <c r="I174" s="267"/>
      <c r="J174" s="263"/>
      <c r="K174" s="263"/>
      <c r="L174" s="268"/>
      <c r="M174" s="269"/>
      <c r="N174" s="270"/>
      <c r="O174" s="270"/>
      <c r="P174" s="270"/>
      <c r="Q174" s="270"/>
      <c r="R174" s="270"/>
      <c r="S174" s="270"/>
      <c r="T174" s="271"/>
      <c r="U174" s="14"/>
      <c r="V174" s="14"/>
      <c r="W174" s="14"/>
      <c r="X174" s="14"/>
      <c r="Y174" s="14"/>
      <c r="Z174" s="14"/>
      <c r="AA174" s="14"/>
      <c r="AB174" s="14"/>
      <c r="AC174" s="14"/>
      <c r="AD174" s="14"/>
      <c r="AE174" s="14"/>
      <c r="AT174" s="272" t="s">
        <v>364</v>
      </c>
      <c r="AU174" s="272" t="s">
        <v>90</v>
      </c>
      <c r="AV174" s="14" t="s">
        <v>90</v>
      </c>
      <c r="AW174" s="14" t="s">
        <v>36</v>
      </c>
      <c r="AX174" s="14" t="s">
        <v>88</v>
      </c>
      <c r="AY174" s="272" t="s">
        <v>215</v>
      </c>
    </row>
    <row r="175" s="2" customFormat="1" ht="16.5" customHeight="1">
      <c r="A175" s="39"/>
      <c r="B175" s="40"/>
      <c r="C175" s="295" t="s">
        <v>266</v>
      </c>
      <c r="D175" s="295" t="s">
        <v>539</v>
      </c>
      <c r="E175" s="296" t="s">
        <v>5341</v>
      </c>
      <c r="F175" s="297" t="s">
        <v>5342</v>
      </c>
      <c r="G175" s="298" t="s">
        <v>583</v>
      </c>
      <c r="H175" s="299">
        <v>15.763</v>
      </c>
      <c r="I175" s="300"/>
      <c r="J175" s="301">
        <f>ROUND(I175*H175,2)</f>
        <v>0</v>
      </c>
      <c r="K175" s="297" t="s">
        <v>359</v>
      </c>
      <c r="L175" s="302"/>
      <c r="M175" s="303" t="s">
        <v>1</v>
      </c>
      <c r="N175" s="304" t="s">
        <v>46</v>
      </c>
      <c r="O175" s="92"/>
      <c r="P175" s="229">
        <f>O175*H175</f>
        <v>0</v>
      </c>
      <c r="Q175" s="229">
        <v>1</v>
      </c>
      <c r="R175" s="229">
        <f>Q175*H175</f>
        <v>15.763</v>
      </c>
      <c r="S175" s="229">
        <v>0</v>
      </c>
      <c r="T175" s="230">
        <f>S175*H175</f>
        <v>0</v>
      </c>
      <c r="U175" s="39"/>
      <c r="V175" s="39"/>
      <c r="W175" s="39"/>
      <c r="X175" s="39"/>
      <c r="Y175" s="39"/>
      <c r="Z175" s="39"/>
      <c r="AA175" s="39"/>
      <c r="AB175" s="39"/>
      <c r="AC175" s="39"/>
      <c r="AD175" s="39"/>
      <c r="AE175" s="39"/>
      <c r="AR175" s="231" t="s">
        <v>251</v>
      </c>
      <c r="AT175" s="231" t="s">
        <v>539</v>
      </c>
      <c r="AU175" s="231" t="s">
        <v>90</v>
      </c>
      <c r="AY175" s="18" t="s">
        <v>215</v>
      </c>
      <c r="BE175" s="232">
        <f>IF(N175="základní",J175,0)</f>
        <v>0</v>
      </c>
      <c r="BF175" s="232">
        <f>IF(N175="snížená",J175,0)</f>
        <v>0</v>
      </c>
      <c r="BG175" s="232">
        <f>IF(N175="zákl. přenesená",J175,0)</f>
        <v>0</v>
      </c>
      <c r="BH175" s="232">
        <f>IF(N175="sníž. přenesená",J175,0)</f>
        <v>0</v>
      </c>
      <c r="BI175" s="232">
        <f>IF(N175="nulová",J175,0)</f>
        <v>0</v>
      </c>
      <c r="BJ175" s="18" t="s">
        <v>88</v>
      </c>
      <c r="BK175" s="232">
        <f>ROUND(I175*H175,2)</f>
        <v>0</v>
      </c>
      <c r="BL175" s="18" t="s">
        <v>214</v>
      </c>
      <c r="BM175" s="231" t="s">
        <v>5351</v>
      </c>
    </row>
    <row r="176" s="2" customFormat="1">
      <c r="A176" s="39"/>
      <c r="B176" s="40"/>
      <c r="C176" s="41"/>
      <c r="D176" s="233" t="s">
        <v>221</v>
      </c>
      <c r="E176" s="41"/>
      <c r="F176" s="234" t="s">
        <v>5342</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221</v>
      </c>
      <c r="AU176" s="18" t="s">
        <v>90</v>
      </c>
    </row>
    <row r="177" s="14" customFormat="1">
      <c r="A177" s="14"/>
      <c r="B177" s="262"/>
      <c r="C177" s="263"/>
      <c r="D177" s="233" t="s">
        <v>364</v>
      </c>
      <c r="E177" s="263"/>
      <c r="F177" s="265" t="s">
        <v>5352</v>
      </c>
      <c r="G177" s="263"/>
      <c r="H177" s="266">
        <v>15.763</v>
      </c>
      <c r="I177" s="267"/>
      <c r="J177" s="263"/>
      <c r="K177" s="263"/>
      <c r="L177" s="268"/>
      <c r="M177" s="269"/>
      <c r="N177" s="270"/>
      <c r="O177" s="270"/>
      <c r="P177" s="270"/>
      <c r="Q177" s="270"/>
      <c r="R177" s="270"/>
      <c r="S177" s="270"/>
      <c r="T177" s="271"/>
      <c r="U177" s="14"/>
      <c r="V177" s="14"/>
      <c r="W177" s="14"/>
      <c r="X177" s="14"/>
      <c r="Y177" s="14"/>
      <c r="Z177" s="14"/>
      <c r="AA177" s="14"/>
      <c r="AB177" s="14"/>
      <c r="AC177" s="14"/>
      <c r="AD177" s="14"/>
      <c r="AE177" s="14"/>
      <c r="AT177" s="272" t="s">
        <v>364</v>
      </c>
      <c r="AU177" s="272" t="s">
        <v>90</v>
      </c>
      <c r="AV177" s="14" t="s">
        <v>90</v>
      </c>
      <c r="AW177" s="14" t="s">
        <v>4</v>
      </c>
      <c r="AX177" s="14" t="s">
        <v>88</v>
      </c>
      <c r="AY177" s="272" t="s">
        <v>215</v>
      </c>
    </row>
    <row r="178" s="11" customFormat="1" ht="25.92" customHeight="1">
      <c r="A178" s="11"/>
      <c r="B178" s="206"/>
      <c r="C178" s="207"/>
      <c r="D178" s="208" t="s">
        <v>80</v>
      </c>
      <c r="E178" s="209" t="s">
        <v>2233</v>
      </c>
      <c r="F178" s="209" t="s">
        <v>2234</v>
      </c>
      <c r="G178" s="207"/>
      <c r="H178" s="207"/>
      <c r="I178" s="210"/>
      <c r="J178" s="211">
        <f>BK178</f>
        <v>0</v>
      </c>
      <c r="K178" s="207"/>
      <c r="L178" s="212"/>
      <c r="M178" s="213"/>
      <c r="N178" s="214"/>
      <c r="O178" s="214"/>
      <c r="P178" s="215">
        <f>P179+P204+P335+P496+P515+P594+P616</f>
        <v>0</v>
      </c>
      <c r="Q178" s="214"/>
      <c r="R178" s="215">
        <f>R179+R204+R335+R496+R515+R594+R616</f>
        <v>1.7802275999999997</v>
      </c>
      <c r="S178" s="214"/>
      <c r="T178" s="216">
        <f>T179+T204+T335+T496+T515+T594+T616</f>
        <v>0</v>
      </c>
      <c r="U178" s="11"/>
      <c r="V178" s="11"/>
      <c r="W178" s="11"/>
      <c r="X178" s="11"/>
      <c r="Y178" s="11"/>
      <c r="Z178" s="11"/>
      <c r="AA178" s="11"/>
      <c r="AB178" s="11"/>
      <c r="AC178" s="11"/>
      <c r="AD178" s="11"/>
      <c r="AE178" s="11"/>
      <c r="AR178" s="217" t="s">
        <v>90</v>
      </c>
      <c r="AT178" s="218" t="s">
        <v>80</v>
      </c>
      <c r="AU178" s="218" t="s">
        <v>81</v>
      </c>
      <c r="AY178" s="217" t="s">
        <v>215</v>
      </c>
      <c r="BK178" s="219">
        <f>BK179+BK204+BK335+BK496+BK515+BK594+BK616</f>
        <v>0</v>
      </c>
    </row>
    <row r="179" s="11" customFormat="1" ht="22.8" customHeight="1">
      <c r="A179" s="11"/>
      <c r="B179" s="206"/>
      <c r="C179" s="207"/>
      <c r="D179" s="208" t="s">
        <v>80</v>
      </c>
      <c r="E179" s="248" t="s">
        <v>2511</v>
      </c>
      <c r="F179" s="248" t="s">
        <v>2512</v>
      </c>
      <c r="G179" s="207"/>
      <c r="H179" s="207"/>
      <c r="I179" s="210"/>
      <c r="J179" s="249">
        <f>BK179</f>
        <v>0</v>
      </c>
      <c r="K179" s="207"/>
      <c r="L179" s="212"/>
      <c r="M179" s="213"/>
      <c r="N179" s="214"/>
      <c r="O179" s="214"/>
      <c r="P179" s="215">
        <f>SUM(P180:P203)</f>
        <v>0</v>
      </c>
      <c r="Q179" s="214"/>
      <c r="R179" s="215">
        <f>SUM(R180:R203)</f>
        <v>0.13589760000000001</v>
      </c>
      <c r="S179" s="214"/>
      <c r="T179" s="216">
        <f>SUM(T180:T203)</f>
        <v>0</v>
      </c>
      <c r="U179" s="11"/>
      <c r="V179" s="11"/>
      <c r="W179" s="11"/>
      <c r="X179" s="11"/>
      <c r="Y179" s="11"/>
      <c r="Z179" s="11"/>
      <c r="AA179" s="11"/>
      <c r="AB179" s="11"/>
      <c r="AC179" s="11"/>
      <c r="AD179" s="11"/>
      <c r="AE179" s="11"/>
      <c r="AR179" s="217" t="s">
        <v>90</v>
      </c>
      <c r="AT179" s="218" t="s">
        <v>80</v>
      </c>
      <c r="AU179" s="218" t="s">
        <v>88</v>
      </c>
      <c r="AY179" s="217" t="s">
        <v>215</v>
      </c>
      <c r="BK179" s="219">
        <f>SUM(BK180:BK203)</f>
        <v>0</v>
      </c>
    </row>
    <row r="180" s="2" customFormat="1" ht="33" customHeight="1">
      <c r="A180" s="39"/>
      <c r="B180" s="40"/>
      <c r="C180" s="220" t="s">
        <v>8</v>
      </c>
      <c r="D180" s="220" t="s">
        <v>216</v>
      </c>
      <c r="E180" s="221" t="s">
        <v>5353</v>
      </c>
      <c r="F180" s="222" t="s">
        <v>5354</v>
      </c>
      <c r="G180" s="223" t="s">
        <v>797</v>
      </c>
      <c r="H180" s="224">
        <v>243.5</v>
      </c>
      <c r="I180" s="225"/>
      <c r="J180" s="226">
        <f>ROUND(I180*H180,2)</f>
        <v>0</v>
      </c>
      <c r="K180" s="222" t="s">
        <v>359</v>
      </c>
      <c r="L180" s="45"/>
      <c r="M180" s="227" t="s">
        <v>1</v>
      </c>
      <c r="N180" s="228" t="s">
        <v>46</v>
      </c>
      <c r="O180" s="92"/>
      <c r="P180" s="229">
        <f>O180*H180</f>
        <v>0</v>
      </c>
      <c r="Q180" s="229">
        <v>9.0000000000000006E-05</v>
      </c>
      <c r="R180" s="229">
        <f>Q180*H180</f>
        <v>0.021915</v>
      </c>
      <c r="S180" s="229">
        <v>0</v>
      </c>
      <c r="T180" s="230">
        <f>S180*H180</f>
        <v>0</v>
      </c>
      <c r="U180" s="39"/>
      <c r="V180" s="39"/>
      <c r="W180" s="39"/>
      <c r="X180" s="39"/>
      <c r="Y180" s="39"/>
      <c r="Z180" s="39"/>
      <c r="AA180" s="39"/>
      <c r="AB180" s="39"/>
      <c r="AC180" s="39"/>
      <c r="AD180" s="39"/>
      <c r="AE180" s="39"/>
      <c r="AR180" s="231" t="s">
        <v>291</v>
      </c>
      <c r="AT180" s="231" t="s">
        <v>216</v>
      </c>
      <c r="AU180" s="231" t="s">
        <v>90</v>
      </c>
      <c r="AY180" s="18" t="s">
        <v>215</v>
      </c>
      <c r="BE180" s="232">
        <f>IF(N180="základní",J180,0)</f>
        <v>0</v>
      </c>
      <c r="BF180" s="232">
        <f>IF(N180="snížená",J180,0)</f>
        <v>0</v>
      </c>
      <c r="BG180" s="232">
        <f>IF(N180="zákl. přenesená",J180,0)</f>
        <v>0</v>
      </c>
      <c r="BH180" s="232">
        <f>IF(N180="sníž. přenesená",J180,0)</f>
        <v>0</v>
      </c>
      <c r="BI180" s="232">
        <f>IF(N180="nulová",J180,0)</f>
        <v>0</v>
      </c>
      <c r="BJ180" s="18" t="s">
        <v>88</v>
      </c>
      <c r="BK180" s="232">
        <f>ROUND(I180*H180,2)</f>
        <v>0</v>
      </c>
      <c r="BL180" s="18" t="s">
        <v>291</v>
      </c>
      <c r="BM180" s="231" t="s">
        <v>5355</v>
      </c>
    </row>
    <row r="181" s="2" customFormat="1">
      <c r="A181" s="39"/>
      <c r="B181" s="40"/>
      <c r="C181" s="41"/>
      <c r="D181" s="233" t="s">
        <v>221</v>
      </c>
      <c r="E181" s="41"/>
      <c r="F181" s="234" t="s">
        <v>5356</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221</v>
      </c>
      <c r="AU181" s="18" t="s">
        <v>90</v>
      </c>
    </row>
    <row r="182" s="2" customFormat="1">
      <c r="A182" s="39"/>
      <c r="B182" s="40"/>
      <c r="C182" s="41"/>
      <c r="D182" s="250" t="s">
        <v>362</v>
      </c>
      <c r="E182" s="41"/>
      <c r="F182" s="251" t="s">
        <v>5357</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362</v>
      </c>
      <c r="AU182" s="18" t="s">
        <v>90</v>
      </c>
    </row>
    <row r="183" s="14" customFormat="1">
      <c r="A183" s="14"/>
      <c r="B183" s="262"/>
      <c r="C183" s="263"/>
      <c r="D183" s="233" t="s">
        <v>364</v>
      </c>
      <c r="E183" s="264" t="s">
        <v>1</v>
      </c>
      <c r="F183" s="265" t="s">
        <v>5358</v>
      </c>
      <c r="G183" s="263"/>
      <c r="H183" s="266">
        <v>243.5</v>
      </c>
      <c r="I183" s="267"/>
      <c r="J183" s="263"/>
      <c r="K183" s="263"/>
      <c r="L183" s="268"/>
      <c r="M183" s="269"/>
      <c r="N183" s="270"/>
      <c r="O183" s="270"/>
      <c r="P183" s="270"/>
      <c r="Q183" s="270"/>
      <c r="R183" s="270"/>
      <c r="S183" s="270"/>
      <c r="T183" s="271"/>
      <c r="U183" s="14"/>
      <c r="V183" s="14"/>
      <c r="W183" s="14"/>
      <c r="X183" s="14"/>
      <c r="Y183" s="14"/>
      <c r="Z183" s="14"/>
      <c r="AA183" s="14"/>
      <c r="AB183" s="14"/>
      <c r="AC183" s="14"/>
      <c r="AD183" s="14"/>
      <c r="AE183" s="14"/>
      <c r="AT183" s="272" t="s">
        <v>364</v>
      </c>
      <c r="AU183" s="272" t="s">
        <v>90</v>
      </c>
      <c r="AV183" s="14" t="s">
        <v>90</v>
      </c>
      <c r="AW183" s="14" t="s">
        <v>36</v>
      </c>
      <c r="AX183" s="14" t="s">
        <v>88</v>
      </c>
      <c r="AY183" s="272" t="s">
        <v>215</v>
      </c>
    </row>
    <row r="184" s="2" customFormat="1" ht="24.15" customHeight="1">
      <c r="A184" s="39"/>
      <c r="B184" s="40"/>
      <c r="C184" s="295" t="s">
        <v>275</v>
      </c>
      <c r="D184" s="295" t="s">
        <v>539</v>
      </c>
      <c r="E184" s="296" t="s">
        <v>5359</v>
      </c>
      <c r="F184" s="297" t="s">
        <v>5360</v>
      </c>
      <c r="G184" s="298" t="s">
        <v>797</v>
      </c>
      <c r="H184" s="299">
        <v>127</v>
      </c>
      <c r="I184" s="300"/>
      <c r="J184" s="301">
        <f>ROUND(I184*H184,2)</f>
        <v>0</v>
      </c>
      <c r="K184" s="297" t="s">
        <v>359</v>
      </c>
      <c r="L184" s="302"/>
      <c r="M184" s="303" t="s">
        <v>1</v>
      </c>
      <c r="N184" s="304" t="s">
        <v>46</v>
      </c>
      <c r="O184" s="92"/>
      <c r="P184" s="229">
        <f>O184*H184</f>
        <v>0</v>
      </c>
      <c r="Q184" s="229">
        <v>0.00027</v>
      </c>
      <c r="R184" s="229">
        <f>Q184*H184</f>
        <v>0.034290000000000001</v>
      </c>
      <c r="S184" s="229">
        <v>0</v>
      </c>
      <c r="T184" s="230">
        <f>S184*H184</f>
        <v>0</v>
      </c>
      <c r="U184" s="39"/>
      <c r="V184" s="39"/>
      <c r="W184" s="39"/>
      <c r="X184" s="39"/>
      <c r="Y184" s="39"/>
      <c r="Z184" s="39"/>
      <c r="AA184" s="39"/>
      <c r="AB184" s="39"/>
      <c r="AC184" s="39"/>
      <c r="AD184" s="39"/>
      <c r="AE184" s="39"/>
      <c r="AR184" s="231" t="s">
        <v>676</v>
      </c>
      <c r="AT184" s="231" t="s">
        <v>539</v>
      </c>
      <c r="AU184" s="231" t="s">
        <v>90</v>
      </c>
      <c r="AY184" s="18" t="s">
        <v>215</v>
      </c>
      <c r="BE184" s="232">
        <f>IF(N184="základní",J184,0)</f>
        <v>0</v>
      </c>
      <c r="BF184" s="232">
        <f>IF(N184="snížená",J184,0)</f>
        <v>0</v>
      </c>
      <c r="BG184" s="232">
        <f>IF(N184="zákl. přenesená",J184,0)</f>
        <v>0</v>
      </c>
      <c r="BH184" s="232">
        <f>IF(N184="sníž. přenesená",J184,0)</f>
        <v>0</v>
      </c>
      <c r="BI184" s="232">
        <f>IF(N184="nulová",J184,0)</f>
        <v>0</v>
      </c>
      <c r="BJ184" s="18" t="s">
        <v>88</v>
      </c>
      <c r="BK184" s="232">
        <f>ROUND(I184*H184,2)</f>
        <v>0</v>
      </c>
      <c r="BL184" s="18" t="s">
        <v>291</v>
      </c>
      <c r="BM184" s="231" t="s">
        <v>5361</v>
      </c>
    </row>
    <row r="185" s="2" customFormat="1">
      <c r="A185" s="39"/>
      <c r="B185" s="40"/>
      <c r="C185" s="41"/>
      <c r="D185" s="233" t="s">
        <v>221</v>
      </c>
      <c r="E185" s="41"/>
      <c r="F185" s="234" t="s">
        <v>5360</v>
      </c>
      <c r="G185" s="41"/>
      <c r="H185" s="41"/>
      <c r="I185" s="235"/>
      <c r="J185" s="41"/>
      <c r="K185" s="41"/>
      <c r="L185" s="45"/>
      <c r="M185" s="236"/>
      <c r="N185" s="237"/>
      <c r="O185" s="92"/>
      <c r="P185" s="92"/>
      <c r="Q185" s="92"/>
      <c r="R185" s="92"/>
      <c r="S185" s="92"/>
      <c r="T185" s="93"/>
      <c r="U185" s="39"/>
      <c r="V185" s="39"/>
      <c r="W185" s="39"/>
      <c r="X185" s="39"/>
      <c r="Y185" s="39"/>
      <c r="Z185" s="39"/>
      <c r="AA185" s="39"/>
      <c r="AB185" s="39"/>
      <c r="AC185" s="39"/>
      <c r="AD185" s="39"/>
      <c r="AE185" s="39"/>
      <c r="AT185" s="18" t="s">
        <v>221</v>
      </c>
      <c r="AU185" s="18" t="s">
        <v>90</v>
      </c>
    </row>
    <row r="186" s="14" customFormat="1">
      <c r="A186" s="14"/>
      <c r="B186" s="262"/>
      <c r="C186" s="263"/>
      <c r="D186" s="233" t="s">
        <v>364</v>
      </c>
      <c r="E186" s="263"/>
      <c r="F186" s="265" t="s">
        <v>5362</v>
      </c>
      <c r="G186" s="263"/>
      <c r="H186" s="266">
        <v>127</v>
      </c>
      <c r="I186" s="267"/>
      <c r="J186" s="263"/>
      <c r="K186" s="263"/>
      <c r="L186" s="268"/>
      <c r="M186" s="269"/>
      <c r="N186" s="270"/>
      <c r="O186" s="270"/>
      <c r="P186" s="270"/>
      <c r="Q186" s="270"/>
      <c r="R186" s="270"/>
      <c r="S186" s="270"/>
      <c r="T186" s="271"/>
      <c r="U186" s="14"/>
      <c r="V186" s="14"/>
      <c r="W186" s="14"/>
      <c r="X186" s="14"/>
      <c r="Y186" s="14"/>
      <c r="Z186" s="14"/>
      <c r="AA186" s="14"/>
      <c r="AB186" s="14"/>
      <c r="AC186" s="14"/>
      <c r="AD186" s="14"/>
      <c r="AE186" s="14"/>
      <c r="AT186" s="272" t="s">
        <v>364</v>
      </c>
      <c r="AU186" s="272" t="s">
        <v>90</v>
      </c>
      <c r="AV186" s="14" t="s">
        <v>90</v>
      </c>
      <c r="AW186" s="14" t="s">
        <v>4</v>
      </c>
      <c r="AX186" s="14" t="s">
        <v>88</v>
      </c>
      <c r="AY186" s="272" t="s">
        <v>215</v>
      </c>
    </row>
    <row r="187" s="2" customFormat="1" ht="24.15" customHeight="1">
      <c r="A187" s="39"/>
      <c r="B187" s="40"/>
      <c r="C187" s="295" t="s">
        <v>280</v>
      </c>
      <c r="D187" s="295" t="s">
        <v>539</v>
      </c>
      <c r="E187" s="296" t="s">
        <v>5363</v>
      </c>
      <c r="F187" s="297" t="s">
        <v>5364</v>
      </c>
      <c r="G187" s="298" t="s">
        <v>797</v>
      </c>
      <c r="H187" s="299">
        <v>22.5</v>
      </c>
      <c r="I187" s="300"/>
      <c r="J187" s="301">
        <f>ROUND(I187*H187,2)</f>
        <v>0</v>
      </c>
      <c r="K187" s="297" t="s">
        <v>359</v>
      </c>
      <c r="L187" s="302"/>
      <c r="M187" s="303" t="s">
        <v>1</v>
      </c>
      <c r="N187" s="304" t="s">
        <v>46</v>
      </c>
      <c r="O187" s="92"/>
      <c r="P187" s="229">
        <f>O187*H187</f>
        <v>0</v>
      </c>
      <c r="Q187" s="229">
        <v>0.00029</v>
      </c>
      <c r="R187" s="229">
        <f>Q187*H187</f>
        <v>0.0065250000000000004</v>
      </c>
      <c r="S187" s="229">
        <v>0</v>
      </c>
      <c r="T187" s="230">
        <f>S187*H187</f>
        <v>0</v>
      </c>
      <c r="U187" s="39"/>
      <c r="V187" s="39"/>
      <c r="W187" s="39"/>
      <c r="X187" s="39"/>
      <c r="Y187" s="39"/>
      <c r="Z187" s="39"/>
      <c r="AA187" s="39"/>
      <c r="AB187" s="39"/>
      <c r="AC187" s="39"/>
      <c r="AD187" s="39"/>
      <c r="AE187" s="39"/>
      <c r="AR187" s="231" t="s">
        <v>676</v>
      </c>
      <c r="AT187" s="231" t="s">
        <v>539</v>
      </c>
      <c r="AU187" s="231" t="s">
        <v>90</v>
      </c>
      <c r="AY187" s="18" t="s">
        <v>215</v>
      </c>
      <c r="BE187" s="232">
        <f>IF(N187="základní",J187,0)</f>
        <v>0</v>
      </c>
      <c r="BF187" s="232">
        <f>IF(N187="snížená",J187,0)</f>
        <v>0</v>
      </c>
      <c r="BG187" s="232">
        <f>IF(N187="zákl. přenesená",J187,0)</f>
        <v>0</v>
      </c>
      <c r="BH187" s="232">
        <f>IF(N187="sníž. přenesená",J187,0)</f>
        <v>0</v>
      </c>
      <c r="BI187" s="232">
        <f>IF(N187="nulová",J187,0)</f>
        <v>0</v>
      </c>
      <c r="BJ187" s="18" t="s">
        <v>88</v>
      </c>
      <c r="BK187" s="232">
        <f>ROUND(I187*H187,2)</f>
        <v>0</v>
      </c>
      <c r="BL187" s="18" t="s">
        <v>291</v>
      </c>
      <c r="BM187" s="231" t="s">
        <v>5365</v>
      </c>
    </row>
    <row r="188" s="2" customFormat="1">
      <c r="A188" s="39"/>
      <c r="B188" s="40"/>
      <c r="C188" s="41"/>
      <c r="D188" s="233" t="s">
        <v>221</v>
      </c>
      <c r="E188" s="41"/>
      <c r="F188" s="234" t="s">
        <v>5364</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221</v>
      </c>
      <c r="AU188" s="18" t="s">
        <v>90</v>
      </c>
    </row>
    <row r="189" s="14" customFormat="1">
      <c r="A189" s="14"/>
      <c r="B189" s="262"/>
      <c r="C189" s="263"/>
      <c r="D189" s="233" t="s">
        <v>364</v>
      </c>
      <c r="E189" s="264" t="s">
        <v>1</v>
      </c>
      <c r="F189" s="265" t="s">
        <v>5366</v>
      </c>
      <c r="G189" s="263"/>
      <c r="H189" s="266">
        <v>22.5</v>
      </c>
      <c r="I189" s="267"/>
      <c r="J189" s="263"/>
      <c r="K189" s="263"/>
      <c r="L189" s="268"/>
      <c r="M189" s="269"/>
      <c r="N189" s="270"/>
      <c r="O189" s="270"/>
      <c r="P189" s="270"/>
      <c r="Q189" s="270"/>
      <c r="R189" s="270"/>
      <c r="S189" s="270"/>
      <c r="T189" s="271"/>
      <c r="U189" s="14"/>
      <c r="V189" s="14"/>
      <c r="W189" s="14"/>
      <c r="X189" s="14"/>
      <c r="Y189" s="14"/>
      <c r="Z189" s="14"/>
      <c r="AA189" s="14"/>
      <c r="AB189" s="14"/>
      <c r="AC189" s="14"/>
      <c r="AD189" s="14"/>
      <c r="AE189" s="14"/>
      <c r="AT189" s="272" t="s">
        <v>364</v>
      </c>
      <c r="AU189" s="272" t="s">
        <v>90</v>
      </c>
      <c r="AV189" s="14" t="s">
        <v>90</v>
      </c>
      <c r="AW189" s="14" t="s">
        <v>36</v>
      </c>
      <c r="AX189" s="14" t="s">
        <v>88</v>
      </c>
      <c r="AY189" s="272" t="s">
        <v>215</v>
      </c>
    </row>
    <row r="190" s="2" customFormat="1" ht="24.15" customHeight="1">
      <c r="A190" s="39"/>
      <c r="B190" s="40"/>
      <c r="C190" s="295" t="s">
        <v>285</v>
      </c>
      <c r="D190" s="295" t="s">
        <v>539</v>
      </c>
      <c r="E190" s="296" t="s">
        <v>5367</v>
      </c>
      <c r="F190" s="297" t="s">
        <v>5368</v>
      </c>
      <c r="G190" s="298" t="s">
        <v>797</v>
      </c>
      <c r="H190" s="299">
        <v>57</v>
      </c>
      <c r="I190" s="300"/>
      <c r="J190" s="301">
        <f>ROUND(I190*H190,2)</f>
        <v>0</v>
      </c>
      <c r="K190" s="297" t="s">
        <v>359</v>
      </c>
      <c r="L190" s="302"/>
      <c r="M190" s="303" t="s">
        <v>1</v>
      </c>
      <c r="N190" s="304" t="s">
        <v>46</v>
      </c>
      <c r="O190" s="92"/>
      <c r="P190" s="229">
        <f>O190*H190</f>
        <v>0</v>
      </c>
      <c r="Q190" s="229">
        <v>0.00032000000000000003</v>
      </c>
      <c r="R190" s="229">
        <f>Q190*H190</f>
        <v>0.018240000000000003</v>
      </c>
      <c r="S190" s="229">
        <v>0</v>
      </c>
      <c r="T190" s="230">
        <f>S190*H190</f>
        <v>0</v>
      </c>
      <c r="U190" s="39"/>
      <c r="V190" s="39"/>
      <c r="W190" s="39"/>
      <c r="X190" s="39"/>
      <c r="Y190" s="39"/>
      <c r="Z190" s="39"/>
      <c r="AA190" s="39"/>
      <c r="AB190" s="39"/>
      <c r="AC190" s="39"/>
      <c r="AD190" s="39"/>
      <c r="AE190" s="39"/>
      <c r="AR190" s="231" t="s">
        <v>676</v>
      </c>
      <c r="AT190" s="231" t="s">
        <v>539</v>
      </c>
      <c r="AU190" s="231" t="s">
        <v>90</v>
      </c>
      <c r="AY190" s="18" t="s">
        <v>215</v>
      </c>
      <c r="BE190" s="232">
        <f>IF(N190="základní",J190,0)</f>
        <v>0</v>
      </c>
      <c r="BF190" s="232">
        <f>IF(N190="snížená",J190,0)</f>
        <v>0</v>
      </c>
      <c r="BG190" s="232">
        <f>IF(N190="zákl. přenesená",J190,0)</f>
        <v>0</v>
      </c>
      <c r="BH190" s="232">
        <f>IF(N190="sníž. přenesená",J190,0)</f>
        <v>0</v>
      </c>
      <c r="BI190" s="232">
        <f>IF(N190="nulová",J190,0)</f>
        <v>0</v>
      </c>
      <c r="BJ190" s="18" t="s">
        <v>88</v>
      </c>
      <c r="BK190" s="232">
        <f>ROUND(I190*H190,2)</f>
        <v>0</v>
      </c>
      <c r="BL190" s="18" t="s">
        <v>291</v>
      </c>
      <c r="BM190" s="231" t="s">
        <v>5369</v>
      </c>
    </row>
    <row r="191" s="2" customFormat="1">
      <c r="A191" s="39"/>
      <c r="B191" s="40"/>
      <c r="C191" s="41"/>
      <c r="D191" s="233" t="s">
        <v>221</v>
      </c>
      <c r="E191" s="41"/>
      <c r="F191" s="234" t="s">
        <v>5368</v>
      </c>
      <c r="G191" s="41"/>
      <c r="H191" s="41"/>
      <c r="I191" s="235"/>
      <c r="J191" s="41"/>
      <c r="K191" s="41"/>
      <c r="L191" s="45"/>
      <c r="M191" s="236"/>
      <c r="N191" s="237"/>
      <c r="O191" s="92"/>
      <c r="P191" s="92"/>
      <c r="Q191" s="92"/>
      <c r="R191" s="92"/>
      <c r="S191" s="92"/>
      <c r="T191" s="93"/>
      <c r="U191" s="39"/>
      <c r="V191" s="39"/>
      <c r="W191" s="39"/>
      <c r="X191" s="39"/>
      <c r="Y191" s="39"/>
      <c r="Z191" s="39"/>
      <c r="AA191" s="39"/>
      <c r="AB191" s="39"/>
      <c r="AC191" s="39"/>
      <c r="AD191" s="39"/>
      <c r="AE191" s="39"/>
      <c r="AT191" s="18" t="s">
        <v>221</v>
      </c>
      <c r="AU191" s="18" t="s">
        <v>90</v>
      </c>
    </row>
    <row r="192" s="14" customFormat="1">
      <c r="A192" s="14"/>
      <c r="B192" s="262"/>
      <c r="C192" s="263"/>
      <c r="D192" s="233" t="s">
        <v>364</v>
      </c>
      <c r="E192" s="264" t="s">
        <v>1</v>
      </c>
      <c r="F192" s="265" t="s">
        <v>5370</v>
      </c>
      <c r="G192" s="263"/>
      <c r="H192" s="266">
        <v>57</v>
      </c>
      <c r="I192" s="267"/>
      <c r="J192" s="263"/>
      <c r="K192" s="263"/>
      <c r="L192" s="268"/>
      <c r="M192" s="269"/>
      <c r="N192" s="270"/>
      <c r="O192" s="270"/>
      <c r="P192" s="270"/>
      <c r="Q192" s="270"/>
      <c r="R192" s="270"/>
      <c r="S192" s="270"/>
      <c r="T192" s="271"/>
      <c r="U192" s="14"/>
      <c r="V192" s="14"/>
      <c r="W192" s="14"/>
      <c r="X192" s="14"/>
      <c r="Y192" s="14"/>
      <c r="Z192" s="14"/>
      <c r="AA192" s="14"/>
      <c r="AB192" s="14"/>
      <c r="AC192" s="14"/>
      <c r="AD192" s="14"/>
      <c r="AE192" s="14"/>
      <c r="AT192" s="272" t="s">
        <v>364</v>
      </c>
      <c r="AU192" s="272" t="s">
        <v>90</v>
      </c>
      <c r="AV192" s="14" t="s">
        <v>90</v>
      </c>
      <c r="AW192" s="14" t="s">
        <v>36</v>
      </c>
      <c r="AX192" s="14" t="s">
        <v>88</v>
      </c>
      <c r="AY192" s="272" t="s">
        <v>215</v>
      </c>
    </row>
    <row r="193" s="2" customFormat="1" ht="24.15" customHeight="1">
      <c r="A193" s="39"/>
      <c r="B193" s="40"/>
      <c r="C193" s="295" t="s">
        <v>291</v>
      </c>
      <c r="D193" s="295" t="s">
        <v>539</v>
      </c>
      <c r="E193" s="296" t="s">
        <v>5371</v>
      </c>
      <c r="F193" s="297" t="s">
        <v>5372</v>
      </c>
      <c r="G193" s="298" t="s">
        <v>797</v>
      </c>
      <c r="H193" s="299">
        <v>37</v>
      </c>
      <c r="I193" s="300"/>
      <c r="J193" s="301">
        <f>ROUND(I193*H193,2)</f>
        <v>0</v>
      </c>
      <c r="K193" s="297" t="s">
        <v>359</v>
      </c>
      <c r="L193" s="302"/>
      <c r="M193" s="303" t="s">
        <v>1</v>
      </c>
      <c r="N193" s="304" t="s">
        <v>46</v>
      </c>
      <c r="O193" s="92"/>
      <c r="P193" s="229">
        <f>O193*H193</f>
        <v>0</v>
      </c>
      <c r="Q193" s="229">
        <v>0.00036999999999999999</v>
      </c>
      <c r="R193" s="229">
        <f>Q193*H193</f>
        <v>0.013689999999999999</v>
      </c>
      <c r="S193" s="229">
        <v>0</v>
      </c>
      <c r="T193" s="230">
        <f>S193*H193</f>
        <v>0</v>
      </c>
      <c r="U193" s="39"/>
      <c r="V193" s="39"/>
      <c r="W193" s="39"/>
      <c r="X193" s="39"/>
      <c r="Y193" s="39"/>
      <c r="Z193" s="39"/>
      <c r="AA193" s="39"/>
      <c r="AB193" s="39"/>
      <c r="AC193" s="39"/>
      <c r="AD193" s="39"/>
      <c r="AE193" s="39"/>
      <c r="AR193" s="231" t="s">
        <v>676</v>
      </c>
      <c r="AT193" s="231" t="s">
        <v>539</v>
      </c>
      <c r="AU193" s="231" t="s">
        <v>90</v>
      </c>
      <c r="AY193" s="18" t="s">
        <v>215</v>
      </c>
      <c r="BE193" s="232">
        <f>IF(N193="základní",J193,0)</f>
        <v>0</v>
      </c>
      <c r="BF193" s="232">
        <f>IF(N193="snížená",J193,0)</f>
        <v>0</v>
      </c>
      <c r="BG193" s="232">
        <f>IF(N193="zákl. přenesená",J193,0)</f>
        <v>0</v>
      </c>
      <c r="BH193" s="232">
        <f>IF(N193="sníž. přenesená",J193,0)</f>
        <v>0</v>
      </c>
      <c r="BI193" s="232">
        <f>IF(N193="nulová",J193,0)</f>
        <v>0</v>
      </c>
      <c r="BJ193" s="18" t="s">
        <v>88</v>
      </c>
      <c r="BK193" s="232">
        <f>ROUND(I193*H193,2)</f>
        <v>0</v>
      </c>
      <c r="BL193" s="18" t="s">
        <v>291</v>
      </c>
      <c r="BM193" s="231" t="s">
        <v>5373</v>
      </c>
    </row>
    <row r="194" s="2" customFormat="1">
      <c r="A194" s="39"/>
      <c r="B194" s="40"/>
      <c r="C194" s="41"/>
      <c r="D194" s="233" t="s">
        <v>221</v>
      </c>
      <c r="E194" s="41"/>
      <c r="F194" s="234" t="s">
        <v>5372</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221</v>
      </c>
      <c r="AU194" s="18" t="s">
        <v>90</v>
      </c>
    </row>
    <row r="195" s="2" customFormat="1" ht="33" customHeight="1">
      <c r="A195" s="39"/>
      <c r="B195" s="40"/>
      <c r="C195" s="220" t="s">
        <v>296</v>
      </c>
      <c r="D195" s="220" t="s">
        <v>216</v>
      </c>
      <c r="E195" s="221" t="s">
        <v>5374</v>
      </c>
      <c r="F195" s="222" t="s">
        <v>5375</v>
      </c>
      <c r="G195" s="223" t="s">
        <v>797</v>
      </c>
      <c r="H195" s="224">
        <v>38</v>
      </c>
      <c r="I195" s="225"/>
      <c r="J195" s="226">
        <f>ROUND(I195*H195,2)</f>
        <v>0</v>
      </c>
      <c r="K195" s="222" t="s">
        <v>359</v>
      </c>
      <c r="L195" s="45"/>
      <c r="M195" s="227" t="s">
        <v>1</v>
      </c>
      <c r="N195" s="228" t="s">
        <v>46</v>
      </c>
      <c r="O195" s="92"/>
      <c r="P195" s="229">
        <f>O195*H195</f>
        <v>0</v>
      </c>
      <c r="Q195" s="229">
        <v>0.00031</v>
      </c>
      <c r="R195" s="229">
        <f>Q195*H195</f>
        <v>0.011780000000000001</v>
      </c>
      <c r="S195" s="229">
        <v>0</v>
      </c>
      <c r="T195" s="230">
        <f>S195*H195</f>
        <v>0</v>
      </c>
      <c r="U195" s="39"/>
      <c r="V195" s="39"/>
      <c r="W195" s="39"/>
      <c r="X195" s="39"/>
      <c r="Y195" s="39"/>
      <c r="Z195" s="39"/>
      <c r="AA195" s="39"/>
      <c r="AB195" s="39"/>
      <c r="AC195" s="39"/>
      <c r="AD195" s="39"/>
      <c r="AE195" s="39"/>
      <c r="AR195" s="231" t="s">
        <v>291</v>
      </c>
      <c r="AT195" s="231" t="s">
        <v>216</v>
      </c>
      <c r="AU195" s="231" t="s">
        <v>90</v>
      </c>
      <c r="AY195" s="18" t="s">
        <v>215</v>
      </c>
      <c r="BE195" s="232">
        <f>IF(N195="základní",J195,0)</f>
        <v>0</v>
      </c>
      <c r="BF195" s="232">
        <f>IF(N195="snížená",J195,0)</f>
        <v>0</v>
      </c>
      <c r="BG195" s="232">
        <f>IF(N195="zákl. přenesená",J195,0)</f>
        <v>0</v>
      </c>
      <c r="BH195" s="232">
        <f>IF(N195="sníž. přenesená",J195,0)</f>
        <v>0</v>
      </c>
      <c r="BI195" s="232">
        <f>IF(N195="nulová",J195,0)</f>
        <v>0</v>
      </c>
      <c r="BJ195" s="18" t="s">
        <v>88</v>
      </c>
      <c r="BK195" s="232">
        <f>ROUND(I195*H195,2)</f>
        <v>0</v>
      </c>
      <c r="BL195" s="18" t="s">
        <v>291</v>
      </c>
      <c r="BM195" s="231" t="s">
        <v>5376</v>
      </c>
    </row>
    <row r="196" s="2" customFormat="1">
      <c r="A196" s="39"/>
      <c r="B196" s="40"/>
      <c r="C196" s="41"/>
      <c r="D196" s="233" t="s">
        <v>221</v>
      </c>
      <c r="E196" s="41"/>
      <c r="F196" s="234" t="s">
        <v>5377</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221</v>
      </c>
      <c r="AU196" s="18" t="s">
        <v>90</v>
      </c>
    </row>
    <row r="197" s="2" customFormat="1">
      <c r="A197" s="39"/>
      <c r="B197" s="40"/>
      <c r="C197" s="41"/>
      <c r="D197" s="250" t="s">
        <v>362</v>
      </c>
      <c r="E197" s="41"/>
      <c r="F197" s="251" t="s">
        <v>5378</v>
      </c>
      <c r="G197" s="41"/>
      <c r="H197" s="41"/>
      <c r="I197" s="235"/>
      <c r="J197" s="41"/>
      <c r="K197" s="41"/>
      <c r="L197" s="45"/>
      <c r="M197" s="236"/>
      <c r="N197" s="237"/>
      <c r="O197" s="92"/>
      <c r="P197" s="92"/>
      <c r="Q197" s="92"/>
      <c r="R197" s="92"/>
      <c r="S197" s="92"/>
      <c r="T197" s="93"/>
      <c r="U197" s="39"/>
      <c r="V197" s="39"/>
      <c r="W197" s="39"/>
      <c r="X197" s="39"/>
      <c r="Y197" s="39"/>
      <c r="Z197" s="39"/>
      <c r="AA197" s="39"/>
      <c r="AB197" s="39"/>
      <c r="AC197" s="39"/>
      <c r="AD197" s="39"/>
      <c r="AE197" s="39"/>
      <c r="AT197" s="18" t="s">
        <v>362</v>
      </c>
      <c r="AU197" s="18" t="s">
        <v>90</v>
      </c>
    </row>
    <row r="198" s="2" customFormat="1" ht="24.15" customHeight="1">
      <c r="A198" s="39"/>
      <c r="B198" s="40"/>
      <c r="C198" s="295" t="s">
        <v>300</v>
      </c>
      <c r="D198" s="295" t="s">
        <v>539</v>
      </c>
      <c r="E198" s="296" t="s">
        <v>5379</v>
      </c>
      <c r="F198" s="297" t="s">
        <v>5380</v>
      </c>
      <c r="G198" s="298" t="s">
        <v>797</v>
      </c>
      <c r="H198" s="299">
        <v>38.759999999999998</v>
      </c>
      <c r="I198" s="300"/>
      <c r="J198" s="301">
        <f>ROUND(I198*H198,2)</f>
        <v>0</v>
      </c>
      <c r="K198" s="297" t="s">
        <v>359</v>
      </c>
      <c r="L198" s="302"/>
      <c r="M198" s="303" t="s">
        <v>1</v>
      </c>
      <c r="N198" s="304" t="s">
        <v>46</v>
      </c>
      <c r="O198" s="92"/>
      <c r="P198" s="229">
        <f>O198*H198</f>
        <v>0</v>
      </c>
      <c r="Q198" s="229">
        <v>0.00076000000000000004</v>
      </c>
      <c r="R198" s="229">
        <f>Q198*H198</f>
        <v>0.0294576</v>
      </c>
      <c r="S198" s="229">
        <v>0</v>
      </c>
      <c r="T198" s="230">
        <f>S198*H198</f>
        <v>0</v>
      </c>
      <c r="U198" s="39"/>
      <c r="V198" s="39"/>
      <c r="W198" s="39"/>
      <c r="X198" s="39"/>
      <c r="Y198" s="39"/>
      <c r="Z198" s="39"/>
      <c r="AA198" s="39"/>
      <c r="AB198" s="39"/>
      <c r="AC198" s="39"/>
      <c r="AD198" s="39"/>
      <c r="AE198" s="39"/>
      <c r="AR198" s="231" t="s">
        <v>676</v>
      </c>
      <c r="AT198" s="231" t="s">
        <v>539</v>
      </c>
      <c r="AU198" s="231" t="s">
        <v>90</v>
      </c>
      <c r="AY198" s="18" t="s">
        <v>215</v>
      </c>
      <c r="BE198" s="232">
        <f>IF(N198="základní",J198,0)</f>
        <v>0</v>
      </c>
      <c r="BF198" s="232">
        <f>IF(N198="snížená",J198,0)</f>
        <v>0</v>
      </c>
      <c r="BG198" s="232">
        <f>IF(N198="zákl. přenesená",J198,0)</f>
        <v>0</v>
      </c>
      <c r="BH198" s="232">
        <f>IF(N198="sníž. přenesená",J198,0)</f>
        <v>0</v>
      </c>
      <c r="BI198" s="232">
        <f>IF(N198="nulová",J198,0)</f>
        <v>0</v>
      </c>
      <c r="BJ198" s="18" t="s">
        <v>88</v>
      </c>
      <c r="BK198" s="232">
        <f>ROUND(I198*H198,2)</f>
        <v>0</v>
      </c>
      <c r="BL198" s="18" t="s">
        <v>291</v>
      </c>
      <c r="BM198" s="231" t="s">
        <v>5381</v>
      </c>
    </row>
    <row r="199" s="2" customFormat="1">
      <c r="A199" s="39"/>
      <c r="B199" s="40"/>
      <c r="C199" s="41"/>
      <c r="D199" s="233" t="s">
        <v>221</v>
      </c>
      <c r="E199" s="41"/>
      <c r="F199" s="234" t="s">
        <v>5380</v>
      </c>
      <c r="G199" s="41"/>
      <c r="H199" s="41"/>
      <c r="I199" s="235"/>
      <c r="J199" s="41"/>
      <c r="K199" s="41"/>
      <c r="L199" s="45"/>
      <c r="M199" s="236"/>
      <c r="N199" s="237"/>
      <c r="O199" s="92"/>
      <c r="P199" s="92"/>
      <c r="Q199" s="92"/>
      <c r="R199" s="92"/>
      <c r="S199" s="92"/>
      <c r="T199" s="93"/>
      <c r="U199" s="39"/>
      <c r="V199" s="39"/>
      <c r="W199" s="39"/>
      <c r="X199" s="39"/>
      <c r="Y199" s="39"/>
      <c r="Z199" s="39"/>
      <c r="AA199" s="39"/>
      <c r="AB199" s="39"/>
      <c r="AC199" s="39"/>
      <c r="AD199" s="39"/>
      <c r="AE199" s="39"/>
      <c r="AT199" s="18" t="s">
        <v>221</v>
      </c>
      <c r="AU199" s="18" t="s">
        <v>90</v>
      </c>
    </row>
    <row r="200" s="14" customFormat="1">
      <c r="A200" s="14"/>
      <c r="B200" s="262"/>
      <c r="C200" s="263"/>
      <c r="D200" s="233" t="s">
        <v>364</v>
      </c>
      <c r="E200" s="263"/>
      <c r="F200" s="265" t="s">
        <v>5382</v>
      </c>
      <c r="G200" s="263"/>
      <c r="H200" s="266">
        <v>38.759999999999998</v>
      </c>
      <c r="I200" s="267"/>
      <c r="J200" s="263"/>
      <c r="K200" s="263"/>
      <c r="L200" s="268"/>
      <c r="M200" s="269"/>
      <c r="N200" s="270"/>
      <c r="O200" s="270"/>
      <c r="P200" s="270"/>
      <c r="Q200" s="270"/>
      <c r="R200" s="270"/>
      <c r="S200" s="270"/>
      <c r="T200" s="271"/>
      <c r="U200" s="14"/>
      <c r="V200" s="14"/>
      <c r="W200" s="14"/>
      <c r="X200" s="14"/>
      <c r="Y200" s="14"/>
      <c r="Z200" s="14"/>
      <c r="AA200" s="14"/>
      <c r="AB200" s="14"/>
      <c r="AC200" s="14"/>
      <c r="AD200" s="14"/>
      <c r="AE200" s="14"/>
      <c r="AT200" s="272" t="s">
        <v>364</v>
      </c>
      <c r="AU200" s="272" t="s">
        <v>90</v>
      </c>
      <c r="AV200" s="14" t="s">
        <v>90</v>
      </c>
      <c r="AW200" s="14" t="s">
        <v>4</v>
      </c>
      <c r="AX200" s="14" t="s">
        <v>88</v>
      </c>
      <c r="AY200" s="272" t="s">
        <v>215</v>
      </c>
    </row>
    <row r="201" s="2" customFormat="1" ht="24.15" customHeight="1">
      <c r="A201" s="39"/>
      <c r="B201" s="40"/>
      <c r="C201" s="220" t="s">
        <v>305</v>
      </c>
      <c r="D201" s="220" t="s">
        <v>216</v>
      </c>
      <c r="E201" s="221" t="s">
        <v>4057</v>
      </c>
      <c r="F201" s="222" t="s">
        <v>4058</v>
      </c>
      <c r="G201" s="223" t="s">
        <v>583</v>
      </c>
      <c r="H201" s="224">
        <v>0.13600000000000001</v>
      </c>
      <c r="I201" s="225"/>
      <c r="J201" s="226">
        <f>ROUND(I201*H201,2)</f>
        <v>0</v>
      </c>
      <c r="K201" s="222" t="s">
        <v>359</v>
      </c>
      <c r="L201" s="45"/>
      <c r="M201" s="227" t="s">
        <v>1</v>
      </c>
      <c r="N201" s="228" t="s">
        <v>46</v>
      </c>
      <c r="O201" s="92"/>
      <c r="P201" s="229">
        <f>O201*H201</f>
        <v>0</v>
      </c>
      <c r="Q201" s="229">
        <v>0</v>
      </c>
      <c r="R201" s="229">
        <f>Q201*H201</f>
        <v>0</v>
      </c>
      <c r="S201" s="229">
        <v>0</v>
      </c>
      <c r="T201" s="230">
        <f>S201*H201</f>
        <v>0</v>
      </c>
      <c r="U201" s="39"/>
      <c r="V201" s="39"/>
      <c r="W201" s="39"/>
      <c r="X201" s="39"/>
      <c r="Y201" s="39"/>
      <c r="Z201" s="39"/>
      <c r="AA201" s="39"/>
      <c r="AB201" s="39"/>
      <c r="AC201" s="39"/>
      <c r="AD201" s="39"/>
      <c r="AE201" s="39"/>
      <c r="AR201" s="231" t="s">
        <v>291</v>
      </c>
      <c r="AT201" s="231" t="s">
        <v>216</v>
      </c>
      <c r="AU201" s="231" t="s">
        <v>90</v>
      </c>
      <c r="AY201" s="18" t="s">
        <v>215</v>
      </c>
      <c r="BE201" s="232">
        <f>IF(N201="základní",J201,0)</f>
        <v>0</v>
      </c>
      <c r="BF201" s="232">
        <f>IF(N201="snížená",J201,0)</f>
        <v>0</v>
      </c>
      <c r="BG201" s="232">
        <f>IF(N201="zákl. přenesená",J201,0)</f>
        <v>0</v>
      </c>
      <c r="BH201" s="232">
        <f>IF(N201="sníž. přenesená",J201,0)</f>
        <v>0</v>
      </c>
      <c r="BI201" s="232">
        <f>IF(N201="nulová",J201,0)</f>
        <v>0</v>
      </c>
      <c r="BJ201" s="18" t="s">
        <v>88</v>
      </c>
      <c r="BK201" s="232">
        <f>ROUND(I201*H201,2)</f>
        <v>0</v>
      </c>
      <c r="BL201" s="18" t="s">
        <v>291</v>
      </c>
      <c r="BM201" s="231" t="s">
        <v>5383</v>
      </c>
    </row>
    <row r="202" s="2" customFormat="1">
      <c r="A202" s="39"/>
      <c r="B202" s="40"/>
      <c r="C202" s="41"/>
      <c r="D202" s="233" t="s">
        <v>221</v>
      </c>
      <c r="E202" s="41"/>
      <c r="F202" s="234" t="s">
        <v>4060</v>
      </c>
      <c r="G202" s="41"/>
      <c r="H202" s="41"/>
      <c r="I202" s="235"/>
      <c r="J202" s="41"/>
      <c r="K202" s="41"/>
      <c r="L202" s="45"/>
      <c r="M202" s="236"/>
      <c r="N202" s="237"/>
      <c r="O202" s="92"/>
      <c r="P202" s="92"/>
      <c r="Q202" s="92"/>
      <c r="R202" s="92"/>
      <c r="S202" s="92"/>
      <c r="T202" s="93"/>
      <c r="U202" s="39"/>
      <c r="V202" s="39"/>
      <c r="W202" s="39"/>
      <c r="X202" s="39"/>
      <c r="Y202" s="39"/>
      <c r="Z202" s="39"/>
      <c r="AA202" s="39"/>
      <c r="AB202" s="39"/>
      <c r="AC202" s="39"/>
      <c r="AD202" s="39"/>
      <c r="AE202" s="39"/>
      <c r="AT202" s="18" t="s">
        <v>221</v>
      </c>
      <c r="AU202" s="18" t="s">
        <v>90</v>
      </c>
    </row>
    <row r="203" s="2" customFormat="1">
      <c r="A203" s="39"/>
      <c r="B203" s="40"/>
      <c r="C203" s="41"/>
      <c r="D203" s="250" t="s">
        <v>362</v>
      </c>
      <c r="E203" s="41"/>
      <c r="F203" s="251" t="s">
        <v>4061</v>
      </c>
      <c r="G203" s="41"/>
      <c r="H203" s="41"/>
      <c r="I203" s="235"/>
      <c r="J203" s="41"/>
      <c r="K203" s="41"/>
      <c r="L203" s="45"/>
      <c r="M203" s="236"/>
      <c r="N203" s="237"/>
      <c r="O203" s="92"/>
      <c r="P203" s="92"/>
      <c r="Q203" s="92"/>
      <c r="R203" s="92"/>
      <c r="S203" s="92"/>
      <c r="T203" s="93"/>
      <c r="U203" s="39"/>
      <c r="V203" s="39"/>
      <c r="W203" s="39"/>
      <c r="X203" s="39"/>
      <c r="Y203" s="39"/>
      <c r="Z203" s="39"/>
      <c r="AA203" s="39"/>
      <c r="AB203" s="39"/>
      <c r="AC203" s="39"/>
      <c r="AD203" s="39"/>
      <c r="AE203" s="39"/>
      <c r="AT203" s="18" t="s">
        <v>362</v>
      </c>
      <c r="AU203" s="18" t="s">
        <v>90</v>
      </c>
    </row>
    <row r="204" s="11" customFormat="1" ht="22.8" customHeight="1">
      <c r="A204" s="11"/>
      <c r="B204" s="206"/>
      <c r="C204" s="207"/>
      <c r="D204" s="208" t="s">
        <v>80</v>
      </c>
      <c r="E204" s="248" t="s">
        <v>2723</v>
      </c>
      <c r="F204" s="248" t="s">
        <v>2724</v>
      </c>
      <c r="G204" s="207"/>
      <c r="H204" s="207"/>
      <c r="I204" s="210"/>
      <c r="J204" s="249">
        <f>BK204</f>
        <v>0</v>
      </c>
      <c r="K204" s="207"/>
      <c r="L204" s="212"/>
      <c r="M204" s="213"/>
      <c r="N204" s="214"/>
      <c r="O204" s="214"/>
      <c r="P204" s="215">
        <f>SUM(P205:P334)</f>
        <v>0</v>
      </c>
      <c r="Q204" s="214"/>
      <c r="R204" s="215">
        <f>SUM(R205:R334)</f>
        <v>0.54253999999999991</v>
      </c>
      <c r="S204" s="214"/>
      <c r="T204" s="216">
        <f>SUM(T205:T334)</f>
        <v>0</v>
      </c>
      <c r="U204" s="11"/>
      <c r="V204" s="11"/>
      <c r="W204" s="11"/>
      <c r="X204" s="11"/>
      <c r="Y204" s="11"/>
      <c r="Z204" s="11"/>
      <c r="AA204" s="11"/>
      <c r="AB204" s="11"/>
      <c r="AC204" s="11"/>
      <c r="AD204" s="11"/>
      <c r="AE204" s="11"/>
      <c r="AR204" s="217" t="s">
        <v>90</v>
      </c>
      <c r="AT204" s="218" t="s">
        <v>80</v>
      </c>
      <c r="AU204" s="218" t="s">
        <v>88</v>
      </c>
      <c r="AY204" s="217" t="s">
        <v>215</v>
      </c>
      <c r="BK204" s="219">
        <f>SUM(BK205:BK334)</f>
        <v>0</v>
      </c>
    </row>
    <row r="205" s="2" customFormat="1" ht="16.5" customHeight="1">
      <c r="A205" s="39"/>
      <c r="B205" s="40"/>
      <c r="C205" s="220" t="s">
        <v>309</v>
      </c>
      <c r="D205" s="220" t="s">
        <v>216</v>
      </c>
      <c r="E205" s="221" t="s">
        <v>5384</v>
      </c>
      <c r="F205" s="222" t="s">
        <v>5385</v>
      </c>
      <c r="G205" s="223" t="s">
        <v>716</v>
      </c>
      <c r="H205" s="224">
        <v>19</v>
      </c>
      <c r="I205" s="225"/>
      <c r="J205" s="226">
        <f>ROUND(I205*H205,2)</f>
        <v>0</v>
      </c>
      <c r="K205" s="222" t="s">
        <v>1</v>
      </c>
      <c r="L205" s="45"/>
      <c r="M205" s="227" t="s">
        <v>1</v>
      </c>
      <c r="N205" s="228" t="s">
        <v>46</v>
      </c>
      <c r="O205" s="92"/>
      <c r="P205" s="229">
        <f>O205*H205</f>
        <v>0</v>
      </c>
      <c r="Q205" s="229">
        <v>0</v>
      </c>
      <c r="R205" s="229">
        <f>Q205*H205</f>
        <v>0</v>
      </c>
      <c r="S205" s="229">
        <v>0</v>
      </c>
      <c r="T205" s="230">
        <f>S205*H205</f>
        <v>0</v>
      </c>
      <c r="U205" s="39"/>
      <c r="V205" s="39"/>
      <c r="W205" s="39"/>
      <c r="X205" s="39"/>
      <c r="Y205" s="39"/>
      <c r="Z205" s="39"/>
      <c r="AA205" s="39"/>
      <c r="AB205" s="39"/>
      <c r="AC205" s="39"/>
      <c r="AD205" s="39"/>
      <c r="AE205" s="39"/>
      <c r="AR205" s="231" t="s">
        <v>1043</v>
      </c>
      <c r="AT205" s="231" t="s">
        <v>216</v>
      </c>
      <c r="AU205" s="231" t="s">
        <v>90</v>
      </c>
      <c r="AY205" s="18" t="s">
        <v>215</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1043</v>
      </c>
      <c r="BM205" s="231" t="s">
        <v>5386</v>
      </c>
    </row>
    <row r="206" s="2" customFormat="1">
      <c r="A206" s="39"/>
      <c r="B206" s="40"/>
      <c r="C206" s="41"/>
      <c r="D206" s="233" t="s">
        <v>221</v>
      </c>
      <c r="E206" s="41"/>
      <c r="F206" s="234" t="s">
        <v>5387</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221</v>
      </c>
      <c r="AU206" s="18" t="s">
        <v>90</v>
      </c>
    </row>
    <row r="207" s="14" customFormat="1">
      <c r="A207" s="14"/>
      <c r="B207" s="262"/>
      <c r="C207" s="263"/>
      <c r="D207" s="233" t="s">
        <v>364</v>
      </c>
      <c r="E207" s="264" t="s">
        <v>1</v>
      </c>
      <c r="F207" s="265" t="s">
        <v>5388</v>
      </c>
      <c r="G207" s="263"/>
      <c r="H207" s="266">
        <v>19</v>
      </c>
      <c r="I207" s="267"/>
      <c r="J207" s="263"/>
      <c r="K207" s="263"/>
      <c r="L207" s="268"/>
      <c r="M207" s="269"/>
      <c r="N207" s="270"/>
      <c r="O207" s="270"/>
      <c r="P207" s="270"/>
      <c r="Q207" s="270"/>
      <c r="R207" s="270"/>
      <c r="S207" s="270"/>
      <c r="T207" s="271"/>
      <c r="U207" s="14"/>
      <c r="V207" s="14"/>
      <c r="W207" s="14"/>
      <c r="X207" s="14"/>
      <c r="Y207" s="14"/>
      <c r="Z207" s="14"/>
      <c r="AA207" s="14"/>
      <c r="AB207" s="14"/>
      <c r="AC207" s="14"/>
      <c r="AD207" s="14"/>
      <c r="AE207" s="14"/>
      <c r="AT207" s="272" t="s">
        <v>364</v>
      </c>
      <c r="AU207" s="272" t="s">
        <v>90</v>
      </c>
      <c r="AV207" s="14" t="s">
        <v>90</v>
      </c>
      <c r="AW207" s="14" t="s">
        <v>36</v>
      </c>
      <c r="AX207" s="14" t="s">
        <v>88</v>
      </c>
      <c r="AY207" s="272" t="s">
        <v>215</v>
      </c>
    </row>
    <row r="208" s="2" customFormat="1" ht="24.15" customHeight="1">
      <c r="A208" s="39"/>
      <c r="B208" s="40"/>
      <c r="C208" s="295" t="s">
        <v>7</v>
      </c>
      <c r="D208" s="295" t="s">
        <v>539</v>
      </c>
      <c r="E208" s="296" t="s">
        <v>5389</v>
      </c>
      <c r="F208" s="297" t="s">
        <v>5390</v>
      </c>
      <c r="G208" s="298" t="s">
        <v>716</v>
      </c>
      <c r="H208" s="299">
        <v>2</v>
      </c>
      <c r="I208" s="300"/>
      <c r="J208" s="301">
        <f>ROUND(I208*H208,2)</f>
        <v>0</v>
      </c>
      <c r="K208" s="297" t="s">
        <v>1</v>
      </c>
      <c r="L208" s="302"/>
      <c r="M208" s="303" t="s">
        <v>1</v>
      </c>
      <c r="N208" s="304" t="s">
        <v>46</v>
      </c>
      <c r="O208" s="92"/>
      <c r="P208" s="229">
        <f>O208*H208</f>
        <v>0</v>
      </c>
      <c r="Q208" s="229">
        <v>0.00080999999999999996</v>
      </c>
      <c r="R208" s="229">
        <f>Q208*H208</f>
        <v>0.0016199999999999999</v>
      </c>
      <c r="S208" s="229">
        <v>0</v>
      </c>
      <c r="T208" s="230">
        <f>S208*H208</f>
        <v>0</v>
      </c>
      <c r="U208" s="39"/>
      <c r="V208" s="39"/>
      <c r="W208" s="39"/>
      <c r="X208" s="39"/>
      <c r="Y208" s="39"/>
      <c r="Z208" s="39"/>
      <c r="AA208" s="39"/>
      <c r="AB208" s="39"/>
      <c r="AC208" s="39"/>
      <c r="AD208" s="39"/>
      <c r="AE208" s="39"/>
      <c r="AR208" s="231" t="s">
        <v>2646</v>
      </c>
      <c r="AT208" s="231" t="s">
        <v>539</v>
      </c>
      <c r="AU208" s="231" t="s">
        <v>90</v>
      </c>
      <c r="AY208" s="18" t="s">
        <v>215</v>
      </c>
      <c r="BE208" s="232">
        <f>IF(N208="základní",J208,0)</f>
        <v>0</v>
      </c>
      <c r="BF208" s="232">
        <f>IF(N208="snížená",J208,0)</f>
        <v>0</v>
      </c>
      <c r="BG208" s="232">
        <f>IF(N208="zákl. přenesená",J208,0)</f>
        <v>0</v>
      </c>
      <c r="BH208" s="232">
        <f>IF(N208="sníž. přenesená",J208,0)</f>
        <v>0</v>
      </c>
      <c r="BI208" s="232">
        <f>IF(N208="nulová",J208,0)</f>
        <v>0</v>
      </c>
      <c r="BJ208" s="18" t="s">
        <v>88</v>
      </c>
      <c r="BK208" s="232">
        <f>ROUND(I208*H208,2)</f>
        <v>0</v>
      </c>
      <c r="BL208" s="18" t="s">
        <v>1043</v>
      </c>
      <c r="BM208" s="231" t="s">
        <v>5391</v>
      </c>
    </row>
    <row r="209" s="2" customFormat="1" ht="24.15" customHeight="1">
      <c r="A209" s="39"/>
      <c r="B209" s="40"/>
      <c r="C209" s="295" t="s">
        <v>538</v>
      </c>
      <c r="D209" s="295" t="s">
        <v>539</v>
      </c>
      <c r="E209" s="296" t="s">
        <v>5392</v>
      </c>
      <c r="F209" s="297" t="s">
        <v>5393</v>
      </c>
      <c r="G209" s="298" t="s">
        <v>716</v>
      </c>
      <c r="H209" s="299">
        <v>6</v>
      </c>
      <c r="I209" s="300"/>
      <c r="J209" s="301">
        <f>ROUND(I209*H209,2)</f>
        <v>0</v>
      </c>
      <c r="K209" s="297" t="s">
        <v>1</v>
      </c>
      <c r="L209" s="302"/>
      <c r="M209" s="303" t="s">
        <v>1</v>
      </c>
      <c r="N209" s="304" t="s">
        <v>46</v>
      </c>
      <c r="O209" s="92"/>
      <c r="P209" s="229">
        <f>O209*H209</f>
        <v>0</v>
      </c>
      <c r="Q209" s="229">
        <v>0.00092000000000000003</v>
      </c>
      <c r="R209" s="229">
        <f>Q209*H209</f>
        <v>0.0055200000000000006</v>
      </c>
      <c r="S209" s="229">
        <v>0</v>
      </c>
      <c r="T209" s="230">
        <f>S209*H209</f>
        <v>0</v>
      </c>
      <c r="U209" s="39"/>
      <c r="V209" s="39"/>
      <c r="W209" s="39"/>
      <c r="X209" s="39"/>
      <c r="Y209" s="39"/>
      <c r="Z209" s="39"/>
      <c r="AA209" s="39"/>
      <c r="AB209" s="39"/>
      <c r="AC209" s="39"/>
      <c r="AD209" s="39"/>
      <c r="AE209" s="39"/>
      <c r="AR209" s="231" t="s">
        <v>2646</v>
      </c>
      <c r="AT209" s="231" t="s">
        <v>539</v>
      </c>
      <c r="AU209" s="231" t="s">
        <v>90</v>
      </c>
      <c r="AY209" s="18" t="s">
        <v>215</v>
      </c>
      <c r="BE209" s="232">
        <f>IF(N209="základní",J209,0)</f>
        <v>0</v>
      </c>
      <c r="BF209" s="232">
        <f>IF(N209="snížená",J209,0)</f>
        <v>0</v>
      </c>
      <c r="BG209" s="232">
        <f>IF(N209="zákl. přenesená",J209,0)</f>
        <v>0</v>
      </c>
      <c r="BH209" s="232">
        <f>IF(N209="sníž. přenesená",J209,0)</f>
        <v>0</v>
      </c>
      <c r="BI209" s="232">
        <f>IF(N209="nulová",J209,0)</f>
        <v>0</v>
      </c>
      <c r="BJ209" s="18" t="s">
        <v>88</v>
      </c>
      <c r="BK209" s="232">
        <f>ROUND(I209*H209,2)</f>
        <v>0</v>
      </c>
      <c r="BL209" s="18" t="s">
        <v>1043</v>
      </c>
      <c r="BM209" s="231" t="s">
        <v>5394</v>
      </c>
    </row>
    <row r="210" s="2" customFormat="1">
      <c r="A210" s="39"/>
      <c r="B210" s="40"/>
      <c r="C210" s="41"/>
      <c r="D210" s="233" t="s">
        <v>221</v>
      </c>
      <c r="E210" s="41"/>
      <c r="F210" s="234" t="s">
        <v>5393</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221</v>
      </c>
      <c r="AU210" s="18" t="s">
        <v>90</v>
      </c>
    </row>
    <row r="211" s="2" customFormat="1" ht="24.15" customHeight="1">
      <c r="A211" s="39"/>
      <c r="B211" s="40"/>
      <c r="C211" s="295" t="s">
        <v>544</v>
      </c>
      <c r="D211" s="295" t="s">
        <v>539</v>
      </c>
      <c r="E211" s="296" t="s">
        <v>5395</v>
      </c>
      <c r="F211" s="297" t="s">
        <v>5396</v>
      </c>
      <c r="G211" s="298" t="s">
        <v>716</v>
      </c>
      <c r="H211" s="299">
        <v>11</v>
      </c>
      <c r="I211" s="300"/>
      <c r="J211" s="301">
        <f>ROUND(I211*H211,2)</f>
        <v>0</v>
      </c>
      <c r="K211" s="297" t="s">
        <v>1</v>
      </c>
      <c r="L211" s="302"/>
      <c r="M211" s="303" t="s">
        <v>1</v>
      </c>
      <c r="N211" s="304" t="s">
        <v>46</v>
      </c>
      <c r="O211" s="92"/>
      <c r="P211" s="229">
        <f>O211*H211</f>
        <v>0</v>
      </c>
      <c r="Q211" s="229">
        <v>0.0016999999999999999</v>
      </c>
      <c r="R211" s="229">
        <f>Q211*H211</f>
        <v>0.018699999999999998</v>
      </c>
      <c r="S211" s="229">
        <v>0</v>
      </c>
      <c r="T211" s="230">
        <f>S211*H211</f>
        <v>0</v>
      </c>
      <c r="U211" s="39"/>
      <c r="V211" s="39"/>
      <c r="W211" s="39"/>
      <c r="X211" s="39"/>
      <c r="Y211" s="39"/>
      <c r="Z211" s="39"/>
      <c r="AA211" s="39"/>
      <c r="AB211" s="39"/>
      <c r="AC211" s="39"/>
      <c r="AD211" s="39"/>
      <c r="AE211" s="39"/>
      <c r="AR211" s="231" t="s">
        <v>2646</v>
      </c>
      <c r="AT211" s="231" t="s">
        <v>539</v>
      </c>
      <c r="AU211" s="231" t="s">
        <v>90</v>
      </c>
      <c r="AY211" s="18" t="s">
        <v>215</v>
      </c>
      <c r="BE211" s="232">
        <f>IF(N211="základní",J211,0)</f>
        <v>0</v>
      </c>
      <c r="BF211" s="232">
        <f>IF(N211="snížená",J211,0)</f>
        <v>0</v>
      </c>
      <c r="BG211" s="232">
        <f>IF(N211="zákl. přenesená",J211,0)</f>
        <v>0</v>
      </c>
      <c r="BH211" s="232">
        <f>IF(N211="sníž. přenesená",J211,0)</f>
        <v>0</v>
      </c>
      <c r="BI211" s="232">
        <f>IF(N211="nulová",J211,0)</f>
        <v>0</v>
      </c>
      <c r="BJ211" s="18" t="s">
        <v>88</v>
      </c>
      <c r="BK211" s="232">
        <f>ROUND(I211*H211,2)</f>
        <v>0</v>
      </c>
      <c r="BL211" s="18" t="s">
        <v>1043</v>
      </c>
      <c r="BM211" s="231" t="s">
        <v>5397</v>
      </c>
    </row>
    <row r="212" s="2" customFormat="1">
      <c r="A212" s="39"/>
      <c r="B212" s="40"/>
      <c r="C212" s="41"/>
      <c r="D212" s="233" t="s">
        <v>221</v>
      </c>
      <c r="E212" s="41"/>
      <c r="F212" s="234" t="s">
        <v>5398</v>
      </c>
      <c r="G212" s="41"/>
      <c r="H212" s="41"/>
      <c r="I212" s="235"/>
      <c r="J212" s="41"/>
      <c r="K212" s="41"/>
      <c r="L212" s="45"/>
      <c r="M212" s="236"/>
      <c r="N212" s="237"/>
      <c r="O212" s="92"/>
      <c r="P212" s="92"/>
      <c r="Q212" s="92"/>
      <c r="R212" s="92"/>
      <c r="S212" s="92"/>
      <c r="T212" s="93"/>
      <c r="U212" s="39"/>
      <c r="V212" s="39"/>
      <c r="W212" s="39"/>
      <c r="X212" s="39"/>
      <c r="Y212" s="39"/>
      <c r="Z212" s="39"/>
      <c r="AA212" s="39"/>
      <c r="AB212" s="39"/>
      <c r="AC212" s="39"/>
      <c r="AD212" s="39"/>
      <c r="AE212" s="39"/>
      <c r="AT212" s="18" t="s">
        <v>221</v>
      </c>
      <c r="AU212" s="18" t="s">
        <v>90</v>
      </c>
    </row>
    <row r="213" s="14" customFormat="1">
      <c r="A213" s="14"/>
      <c r="B213" s="262"/>
      <c r="C213" s="263"/>
      <c r="D213" s="233" t="s">
        <v>364</v>
      </c>
      <c r="E213" s="264" t="s">
        <v>1</v>
      </c>
      <c r="F213" s="265" t="s">
        <v>5399</v>
      </c>
      <c r="G213" s="263"/>
      <c r="H213" s="266">
        <v>11</v>
      </c>
      <c r="I213" s="267"/>
      <c r="J213" s="263"/>
      <c r="K213" s="263"/>
      <c r="L213" s="268"/>
      <c r="M213" s="269"/>
      <c r="N213" s="270"/>
      <c r="O213" s="270"/>
      <c r="P213" s="270"/>
      <c r="Q213" s="270"/>
      <c r="R213" s="270"/>
      <c r="S213" s="270"/>
      <c r="T213" s="271"/>
      <c r="U213" s="14"/>
      <c r="V213" s="14"/>
      <c r="W213" s="14"/>
      <c r="X213" s="14"/>
      <c r="Y213" s="14"/>
      <c r="Z213" s="14"/>
      <c r="AA213" s="14"/>
      <c r="AB213" s="14"/>
      <c r="AC213" s="14"/>
      <c r="AD213" s="14"/>
      <c r="AE213" s="14"/>
      <c r="AT213" s="272" t="s">
        <v>364</v>
      </c>
      <c r="AU213" s="272" t="s">
        <v>90</v>
      </c>
      <c r="AV213" s="14" t="s">
        <v>90</v>
      </c>
      <c r="AW213" s="14" t="s">
        <v>36</v>
      </c>
      <c r="AX213" s="14" t="s">
        <v>88</v>
      </c>
      <c r="AY213" s="272" t="s">
        <v>215</v>
      </c>
    </row>
    <row r="214" s="2" customFormat="1" ht="21.75" customHeight="1">
      <c r="A214" s="39"/>
      <c r="B214" s="40"/>
      <c r="C214" s="220" t="s">
        <v>553</v>
      </c>
      <c r="D214" s="220" t="s">
        <v>216</v>
      </c>
      <c r="E214" s="221" t="s">
        <v>5400</v>
      </c>
      <c r="F214" s="222" t="s">
        <v>5401</v>
      </c>
      <c r="G214" s="223" t="s">
        <v>797</v>
      </c>
      <c r="H214" s="224">
        <v>19</v>
      </c>
      <c r="I214" s="225"/>
      <c r="J214" s="226">
        <f>ROUND(I214*H214,2)</f>
        <v>0</v>
      </c>
      <c r="K214" s="222" t="s">
        <v>359</v>
      </c>
      <c r="L214" s="45"/>
      <c r="M214" s="227" t="s">
        <v>1</v>
      </c>
      <c r="N214" s="228" t="s">
        <v>46</v>
      </c>
      <c r="O214" s="92"/>
      <c r="P214" s="229">
        <f>O214*H214</f>
        <v>0</v>
      </c>
      <c r="Q214" s="229">
        <v>0.00142</v>
      </c>
      <c r="R214" s="229">
        <f>Q214*H214</f>
        <v>0.026980000000000001</v>
      </c>
      <c r="S214" s="229">
        <v>0</v>
      </c>
      <c r="T214" s="230">
        <f>S214*H214</f>
        <v>0</v>
      </c>
      <c r="U214" s="39"/>
      <c r="V214" s="39"/>
      <c r="W214" s="39"/>
      <c r="X214" s="39"/>
      <c r="Y214" s="39"/>
      <c r="Z214" s="39"/>
      <c r="AA214" s="39"/>
      <c r="AB214" s="39"/>
      <c r="AC214" s="39"/>
      <c r="AD214" s="39"/>
      <c r="AE214" s="39"/>
      <c r="AR214" s="231" t="s">
        <v>291</v>
      </c>
      <c r="AT214" s="231" t="s">
        <v>216</v>
      </c>
      <c r="AU214" s="231" t="s">
        <v>90</v>
      </c>
      <c r="AY214" s="18" t="s">
        <v>215</v>
      </c>
      <c r="BE214" s="232">
        <f>IF(N214="základní",J214,0)</f>
        <v>0</v>
      </c>
      <c r="BF214" s="232">
        <f>IF(N214="snížená",J214,0)</f>
        <v>0</v>
      </c>
      <c r="BG214" s="232">
        <f>IF(N214="zákl. přenesená",J214,0)</f>
        <v>0</v>
      </c>
      <c r="BH214" s="232">
        <f>IF(N214="sníž. přenesená",J214,0)</f>
        <v>0</v>
      </c>
      <c r="BI214" s="232">
        <f>IF(N214="nulová",J214,0)</f>
        <v>0</v>
      </c>
      <c r="BJ214" s="18" t="s">
        <v>88</v>
      </c>
      <c r="BK214" s="232">
        <f>ROUND(I214*H214,2)</f>
        <v>0</v>
      </c>
      <c r="BL214" s="18" t="s">
        <v>291</v>
      </c>
      <c r="BM214" s="231" t="s">
        <v>5402</v>
      </c>
    </row>
    <row r="215" s="2" customFormat="1">
      <c r="A215" s="39"/>
      <c r="B215" s="40"/>
      <c r="C215" s="41"/>
      <c r="D215" s="233" t="s">
        <v>221</v>
      </c>
      <c r="E215" s="41"/>
      <c r="F215" s="234" t="s">
        <v>5403</v>
      </c>
      <c r="G215" s="41"/>
      <c r="H215" s="41"/>
      <c r="I215" s="235"/>
      <c r="J215" s="41"/>
      <c r="K215" s="41"/>
      <c r="L215" s="45"/>
      <c r="M215" s="236"/>
      <c r="N215" s="237"/>
      <c r="O215" s="92"/>
      <c r="P215" s="92"/>
      <c r="Q215" s="92"/>
      <c r="R215" s="92"/>
      <c r="S215" s="92"/>
      <c r="T215" s="93"/>
      <c r="U215" s="39"/>
      <c r="V215" s="39"/>
      <c r="W215" s="39"/>
      <c r="X215" s="39"/>
      <c r="Y215" s="39"/>
      <c r="Z215" s="39"/>
      <c r="AA215" s="39"/>
      <c r="AB215" s="39"/>
      <c r="AC215" s="39"/>
      <c r="AD215" s="39"/>
      <c r="AE215" s="39"/>
      <c r="AT215" s="18" t="s">
        <v>221</v>
      </c>
      <c r="AU215" s="18" t="s">
        <v>90</v>
      </c>
    </row>
    <row r="216" s="2" customFormat="1">
      <c r="A216" s="39"/>
      <c r="B216" s="40"/>
      <c r="C216" s="41"/>
      <c r="D216" s="250" t="s">
        <v>362</v>
      </c>
      <c r="E216" s="41"/>
      <c r="F216" s="251" t="s">
        <v>5404</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362</v>
      </c>
      <c r="AU216" s="18" t="s">
        <v>90</v>
      </c>
    </row>
    <row r="217" s="14" customFormat="1">
      <c r="A217" s="14"/>
      <c r="B217" s="262"/>
      <c r="C217" s="263"/>
      <c r="D217" s="233" t="s">
        <v>364</v>
      </c>
      <c r="E217" s="264" t="s">
        <v>1</v>
      </c>
      <c r="F217" s="265" t="s">
        <v>5405</v>
      </c>
      <c r="G217" s="263"/>
      <c r="H217" s="266">
        <v>19</v>
      </c>
      <c r="I217" s="267"/>
      <c r="J217" s="263"/>
      <c r="K217" s="263"/>
      <c r="L217" s="268"/>
      <c r="M217" s="269"/>
      <c r="N217" s="270"/>
      <c r="O217" s="270"/>
      <c r="P217" s="270"/>
      <c r="Q217" s="270"/>
      <c r="R217" s="270"/>
      <c r="S217" s="270"/>
      <c r="T217" s="271"/>
      <c r="U217" s="14"/>
      <c r="V217" s="14"/>
      <c r="W217" s="14"/>
      <c r="X217" s="14"/>
      <c r="Y217" s="14"/>
      <c r="Z217" s="14"/>
      <c r="AA217" s="14"/>
      <c r="AB217" s="14"/>
      <c r="AC217" s="14"/>
      <c r="AD217" s="14"/>
      <c r="AE217" s="14"/>
      <c r="AT217" s="272" t="s">
        <v>364</v>
      </c>
      <c r="AU217" s="272" t="s">
        <v>90</v>
      </c>
      <c r="AV217" s="14" t="s">
        <v>90</v>
      </c>
      <c r="AW217" s="14" t="s">
        <v>36</v>
      </c>
      <c r="AX217" s="14" t="s">
        <v>88</v>
      </c>
      <c r="AY217" s="272" t="s">
        <v>215</v>
      </c>
    </row>
    <row r="218" s="2" customFormat="1" ht="21.75" customHeight="1">
      <c r="A218" s="39"/>
      <c r="B218" s="40"/>
      <c r="C218" s="220" t="s">
        <v>564</v>
      </c>
      <c r="D218" s="220" t="s">
        <v>216</v>
      </c>
      <c r="E218" s="221" t="s">
        <v>5406</v>
      </c>
      <c r="F218" s="222" t="s">
        <v>5407</v>
      </c>
      <c r="G218" s="223" t="s">
        <v>797</v>
      </c>
      <c r="H218" s="224">
        <v>105</v>
      </c>
      <c r="I218" s="225"/>
      <c r="J218" s="226">
        <f>ROUND(I218*H218,2)</f>
        <v>0</v>
      </c>
      <c r="K218" s="222" t="s">
        <v>359</v>
      </c>
      <c r="L218" s="45"/>
      <c r="M218" s="227" t="s">
        <v>1</v>
      </c>
      <c r="N218" s="228" t="s">
        <v>46</v>
      </c>
      <c r="O218" s="92"/>
      <c r="P218" s="229">
        <f>O218*H218</f>
        <v>0</v>
      </c>
      <c r="Q218" s="229">
        <v>0.00197</v>
      </c>
      <c r="R218" s="229">
        <f>Q218*H218</f>
        <v>0.20685000000000001</v>
      </c>
      <c r="S218" s="229">
        <v>0</v>
      </c>
      <c r="T218" s="230">
        <f>S218*H218</f>
        <v>0</v>
      </c>
      <c r="U218" s="39"/>
      <c r="V218" s="39"/>
      <c r="W218" s="39"/>
      <c r="X218" s="39"/>
      <c r="Y218" s="39"/>
      <c r="Z218" s="39"/>
      <c r="AA218" s="39"/>
      <c r="AB218" s="39"/>
      <c r="AC218" s="39"/>
      <c r="AD218" s="39"/>
      <c r="AE218" s="39"/>
      <c r="AR218" s="231" t="s">
        <v>291</v>
      </c>
      <c r="AT218" s="231" t="s">
        <v>216</v>
      </c>
      <c r="AU218" s="231" t="s">
        <v>90</v>
      </c>
      <c r="AY218" s="18" t="s">
        <v>215</v>
      </c>
      <c r="BE218" s="232">
        <f>IF(N218="základní",J218,0)</f>
        <v>0</v>
      </c>
      <c r="BF218" s="232">
        <f>IF(N218="snížená",J218,0)</f>
        <v>0</v>
      </c>
      <c r="BG218" s="232">
        <f>IF(N218="zákl. přenesená",J218,0)</f>
        <v>0</v>
      </c>
      <c r="BH218" s="232">
        <f>IF(N218="sníž. přenesená",J218,0)</f>
        <v>0</v>
      </c>
      <c r="BI218" s="232">
        <f>IF(N218="nulová",J218,0)</f>
        <v>0</v>
      </c>
      <c r="BJ218" s="18" t="s">
        <v>88</v>
      </c>
      <c r="BK218" s="232">
        <f>ROUND(I218*H218,2)</f>
        <v>0</v>
      </c>
      <c r="BL218" s="18" t="s">
        <v>291</v>
      </c>
      <c r="BM218" s="231" t="s">
        <v>5408</v>
      </c>
    </row>
    <row r="219" s="2" customFormat="1">
      <c r="A219" s="39"/>
      <c r="B219" s="40"/>
      <c r="C219" s="41"/>
      <c r="D219" s="233" t="s">
        <v>221</v>
      </c>
      <c r="E219" s="41"/>
      <c r="F219" s="234" t="s">
        <v>5409</v>
      </c>
      <c r="G219" s="41"/>
      <c r="H219" s="41"/>
      <c r="I219" s="235"/>
      <c r="J219" s="41"/>
      <c r="K219" s="41"/>
      <c r="L219" s="45"/>
      <c r="M219" s="236"/>
      <c r="N219" s="237"/>
      <c r="O219" s="92"/>
      <c r="P219" s="92"/>
      <c r="Q219" s="92"/>
      <c r="R219" s="92"/>
      <c r="S219" s="92"/>
      <c r="T219" s="93"/>
      <c r="U219" s="39"/>
      <c r="V219" s="39"/>
      <c r="W219" s="39"/>
      <c r="X219" s="39"/>
      <c r="Y219" s="39"/>
      <c r="Z219" s="39"/>
      <c r="AA219" s="39"/>
      <c r="AB219" s="39"/>
      <c r="AC219" s="39"/>
      <c r="AD219" s="39"/>
      <c r="AE219" s="39"/>
      <c r="AT219" s="18" t="s">
        <v>221</v>
      </c>
      <c r="AU219" s="18" t="s">
        <v>90</v>
      </c>
    </row>
    <row r="220" s="2" customFormat="1">
      <c r="A220" s="39"/>
      <c r="B220" s="40"/>
      <c r="C220" s="41"/>
      <c r="D220" s="250" t="s">
        <v>362</v>
      </c>
      <c r="E220" s="41"/>
      <c r="F220" s="251" t="s">
        <v>5410</v>
      </c>
      <c r="G220" s="41"/>
      <c r="H220" s="41"/>
      <c r="I220" s="235"/>
      <c r="J220" s="41"/>
      <c r="K220" s="41"/>
      <c r="L220" s="45"/>
      <c r="M220" s="236"/>
      <c r="N220" s="237"/>
      <c r="O220" s="92"/>
      <c r="P220" s="92"/>
      <c r="Q220" s="92"/>
      <c r="R220" s="92"/>
      <c r="S220" s="92"/>
      <c r="T220" s="93"/>
      <c r="U220" s="39"/>
      <c r="V220" s="39"/>
      <c r="W220" s="39"/>
      <c r="X220" s="39"/>
      <c r="Y220" s="39"/>
      <c r="Z220" s="39"/>
      <c r="AA220" s="39"/>
      <c r="AB220" s="39"/>
      <c r="AC220" s="39"/>
      <c r="AD220" s="39"/>
      <c r="AE220" s="39"/>
      <c r="AT220" s="18" t="s">
        <v>362</v>
      </c>
      <c r="AU220" s="18" t="s">
        <v>90</v>
      </c>
    </row>
    <row r="221" s="14" customFormat="1">
      <c r="A221" s="14"/>
      <c r="B221" s="262"/>
      <c r="C221" s="263"/>
      <c r="D221" s="233" t="s">
        <v>364</v>
      </c>
      <c r="E221" s="264" t="s">
        <v>1</v>
      </c>
      <c r="F221" s="265" t="s">
        <v>5411</v>
      </c>
      <c r="G221" s="263"/>
      <c r="H221" s="266">
        <v>105</v>
      </c>
      <c r="I221" s="267"/>
      <c r="J221" s="263"/>
      <c r="K221" s="263"/>
      <c r="L221" s="268"/>
      <c r="M221" s="269"/>
      <c r="N221" s="270"/>
      <c r="O221" s="270"/>
      <c r="P221" s="270"/>
      <c r="Q221" s="270"/>
      <c r="R221" s="270"/>
      <c r="S221" s="270"/>
      <c r="T221" s="271"/>
      <c r="U221" s="14"/>
      <c r="V221" s="14"/>
      <c r="W221" s="14"/>
      <c r="X221" s="14"/>
      <c r="Y221" s="14"/>
      <c r="Z221" s="14"/>
      <c r="AA221" s="14"/>
      <c r="AB221" s="14"/>
      <c r="AC221" s="14"/>
      <c r="AD221" s="14"/>
      <c r="AE221" s="14"/>
      <c r="AT221" s="272" t="s">
        <v>364</v>
      </c>
      <c r="AU221" s="272" t="s">
        <v>90</v>
      </c>
      <c r="AV221" s="14" t="s">
        <v>90</v>
      </c>
      <c r="AW221" s="14" t="s">
        <v>36</v>
      </c>
      <c r="AX221" s="14" t="s">
        <v>88</v>
      </c>
      <c r="AY221" s="272" t="s">
        <v>215</v>
      </c>
    </row>
    <row r="222" s="2" customFormat="1" ht="21.75" customHeight="1">
      <c r="A222" s="39"/>
      <c r="B222" s="40"/>
      <c r="C222" s="220" t="s">
        <v>574</v>
      </c>
      <c r="D222" s="220" t="s">
        <v>216</v>
      </c>
      <c r="E222" s="221" t="s">
        <v>5412</v>
      </c>
      <c r="F222" s="222" t="s">
        <v>5413</v>
      </c>
      <c r="G222" s="223" t="s">
        <v>797</v>
      </c>
      <c r="H222" s="224">
        <v>15</v>
      </c>
      <c r="I222" s="225"/>
      <c r="J222" s="226">
        <f>ROUND(I222*H222,2)</f>
        <v>0</v>
      </c>
      <c r="K222" s="222" t="s">
        <v>359</v>
      </c>
      <c r="L222" s="45"/>
      <c r="M222" s="227" t="s">
        <v>1</v>
      </c>
      <c r="N222" s="228" t="s">
        <v>46</v>
      </c>
      <c r="O222" s="92"/>
      <c r="P222" s="229">
        <f>O222*H222</f>
        <v>0</v>
      </c>
      <c r="Q222" s="229">
        <v>0.0030400000000000002</v>
      </c>
      <c r="R222" s="229">
        <f>Q222*H222</f>
        <v>0.045600000000000002</v>
      </c>
      <c r="S222" s="229">
        <v>0</v>
      </c>
      <c r="T222" s="230">
        <f>S222*H222</f>
        <v>0</v>
      </c>
      <c r="U222" s="39"/>
      <c r="V222" s="39"/>
      <c r="W222" s="39"/>
      <c r="X222" s="39"/>
      <c r="Y222" s="39"/>
      <c r="Z222" s="39"/>
      <c r="AA222" s="39"/>
      <c r="AB222" s="39"/>
      <c r="AC222" s="39"/>
      <c r="AD222" s="39"/>
      <c r="AE222" s="39"/>
      <c r="AR222" s="231" t="s">
        <v>291</v>
      </c>
      <c r="AT222" s="231" t="s">
        <v>216</v>
      </c>
      <c r="AU222" s="231" t="s">
        <v>90</v>
      </c>
      <c r="AY222" s="18" t="s">
        <v>215</v>
      </c>
      <c r="BE222" s="232">
        <f>IF(N222="základní",J222,0)</f>
        <v>0</v>
      </c>
      <c r="BF222" s="232">
        <f>IF(N222="snížená",J222,0)</f>
        <v>0</v>
      </c>
      <c r="BG222" s="232">
        <f>IF(N222="zákl. přenesená",J222,0)</f>
        <v>0</v>
      </c>
      <c r="BH222" s="232">
        <f>IF(N222="sníž. přenesená",J222,0)</f>
        <v>0</v>
      </c>
      <c r="BI222" s="232">
        <f>IF(N222="nulová",J222,0)</f>
        <v>0</v>
      </c>
      <c r="BJ222" s="18" t="s">
        <v>88</v>
      </c>
      <c r="BK222" s="232">
        <f>ROUND(I222*H222,2)</f>
        <v>0</v>
      </c>
      <c r="BL222" s="18" t="s">
        <v>291</v>
      </c>
      <c r="BM222" s="231" t="s">
        <v>5414</v>
      </c>
    </row>
    <row r="223" s="2" customFormat="1">
      <c r="A223" s="39"/>
      <c r="B223" s="40"/>
      <c r="C223" s="41"/>
      <c r="D223" s="233" t="s">
        <v>221</v>
      </c>
      <c r="E223" s="41"/>
      <c r="F223" s="234" t="s">
        <v>5415</v>
      </c>
      <c r="G223" s="41"/>
      <c r="H223" s="41"/>
      <c r="I223" s="235"/>
      <c r="J223" s="41"/>
      <c r="K223" s="41"/>
      <c r="L223" s="45"/>
      <c r="M223" s="236"/>
      <c r="N223" s="237"/>
      <c r="O223" s="92"/>
      <c r="P223" s="92"/>
      <c r="Q223" s="92"/>
      <c r="R223" s="92"/>
      <c r="S223" s="92"/>
      <c r="T223" s="93"/>
      <c r="U223" s="39"/>
      <c r="V223" s="39"/>
      <c r="W223" s="39"/>
      <c r="X223" s="39"/>
      <c r="Y223" s="39"/>
      <c r="Z223" s="39"/>
      <c r="AA223" s="39"/>
      <c r="AB223" s="39"/>
      <c r="AC223" s="39"/>
      <c r="AD223" s="39"/>
      <c r="AE223" s="39"/>
      <c r="AT223" s="18" t="s">
        <v>221</v>
      </c>
      <c r="AU223" s="18" t="s">
        <v>90</v>
      </c>
    </row>
    <row r="224" s="2" customFormat="1">
      <c r="A224" s="39"/>
      <c r="B224" s="40"/>
      <c r="C224" s="41"/>
      <c r="D224" s="250" t="s">
        <v>362</v>
      </c>
      <c r="E224" s="41"/>
      <c r="F224" s="251" t="s">
        <v>5416</v>
      </c>
      <c r="G224" s="41"/>
      <c r="H224" s="41"/>
      <c r="I224" s="235"/>
      <c r="J224" s="41"/>
      <c r="K224" s="41"/>
      <c r="L224" s="45"/>
      <c r="M224" s="236"/>
      <c r="N224" s="237"/>
      <c r="O224" s="92"/>
      <c r="P224" s="92"/>
      <c r="Q224" s="92"/>
      <c r="R224" s="92"/>
      <c r="S224" s="92"/>
      <c r="T224" s="93"/>
      <c r="U224" s="39"/>
      <c r="V224" s="39"/>
      <c r="W224" s="39"/>
      <c r="X224" s="39"/>
      <c r="Y224" s="39"/>
      <c r="Z224" s="39"/>
      <c r="AA224" s="39"/>
      <c r="AB224" s="39"/>
      <c r="AC224" s="39"/>
      <c r="AD224" s="39"/>
      <c r="AE224" s="39"/>
      <c r="AT224" s="18" t="s">
        <v>362</v>
      </c>
      <c r="AU224" s="18" t="s">
        <v>90</v>
      </c>
    </row>
    <row r="225" s="14" customFormat="1">
      <c r="A225" s="14"/>
      <c r="B225" s="262"/>
      <c r="C225" s="263"/>
      <c r="D225" s="233" t="s">
        <v>364</v>
      </c>
      <c r="E225" s="264" t="s">
        <v>1</v>
      </c>
      <c r="F225" s="265" t="s">
        <v>5417</v>
      </c>
      <c r="G225" s="263"/>
      <c r="H225" s="266">
        <v>15</v>
      </c>
      <c r="I225" s="267"/>
      <c r="J225" s="263"/>
      <c r="K225" s="263"/>
      <c r="L225" s="268"/>
      <c r="M225" s="269"/>
      <c r="N225" s="270"/>
      <c r="O225" s="270"/>
      <c r="P225" s="270"/>
      <c r="Q225" s="270"/>
      <c r="R225" s="270"/>
      <c r="S225" s="270"/>
      <c r="T225" s="271"/>
      <c r="U225" s="14"/>
      <c r="V225" s="14"/>
      <c r="W225" s="14"/>
      <c r="X225" s="14"/>
      <c r="Y225" s="14"/>
      <c r="Z225" s="14"/>
      <c r="AA225" s="14"/>
      <c r="AB225" s="14"/>
      <c r="AC225" s="14"/>
      <c r="AD225" s="14"/>
      <c r="AE225" s="14"/>
      <c r="AT225" s="272" t="s">
        <v>364</v>
      </c>
      <c r="AU225" s="272" t="s">
        <v>90</v>
      </c>
      <c r="AV225" s="14" t="s">
        <v>90</v>
      </c>
      <c r="AW225" s="14" t="s">
        <v>36</v>
      </c>
      <c r="AX225" s="14" t="s">
        <v>88</v>
      </c>
      <c r="AY225" s="272" t="s">
        <v>215</v>
      </c>
    </row>
    <row r="226" s="2" customFormat="1" ht="16.5" customHeight="1">
      <c r="A226" s="39"/>
      <c r="B226" s="40"/>
      <c r="C226" s="220" t="s">
        <v>580</v>
      </c>
      <c r="D226" s="220" t="s">
        <v>216</v>
      </c>
      <c r="E226" s="221" t="s">
        <v>5418</v>
      </c>
      <c r="F226" s="222" t="s">
        <v>5419</v>
      </c>
      <c r="G226" s="223" t="s">
        <v>797</v>
      </c>
      <c r="H226" s="224">
        <v>16</v>
      </c>
      <c r="I226" s="225"/>
      <c r="J226" s="226">
        <f>ROUND(I226*H226,2)</f>
        <v>0</v>
      </c>
      <c r="K226" s="222" t="s">
        <v>359</v>
      </c>
      <c r="L226" s="45"/>
      <c r="M226" s="227" t="s">
        <v>1</v>
      </c>
      <c r="N226" s="228" t="s">
        <v>46</v>
      </c>
      <c r="O226" s="92"/>
      <c r="P226" s="229">
        <f>O226*H226</f>
        <v>0</v>
      </c>
      <c r="Q226" s="229">
        <v>0.00076000000000000004</v>
      </c>
      <c r="R226" s="229">
        <f>Q226*H226</f>
        <v>0.012160000000000001</v>
      </c>
      <c r="S226" s="229">
        <v>0</v>
      </c>
      <c r="T226" s="230">
        <f>S226*H226</f>
        <v>0</v>
      </c>
      <c r="U226" s="39"/>
      <c r="V226" s="39"/>
      <c r="W226" s="39"/>
      <c r="X226" s="39"/>
      <c r="Y226" s="39"/>
      <c r="Z226" s="39"/>
      <c r="AA226" s="39"/>
      <c r="AB226" s="39"/>
      <c r="AC226" s="39"/>
      <c r="AD226" s="39"/>
      <c r="AE226" s="39"/>
      <c r="AR226" s="231" t="s">
        <v>291</v>
      </c>
      <c r="AT226" s="231" t="s">
        <v>216</v>
      </c>
      <c r="AU226" s="231" t="s">
        <v>90</v>
      </c>
      <c r="AY226" s="18" t="s">
        <v>215</v>
      </c>
      <c r="BE226" s="232">
        <f>IF(N226="základní",J226,0)</f>
        <v>0</v>
      </c>
      <c r="BF226" s="232">
        <f>IF(N226="snížená",J226,0)</f>
        <v>0</v>
      </c>
      <c r="BG226" s="232">
        <f>IF(N226="zákl. přenesená",J226,0)</f>
        <v>0</v>
      </c>
      <c r="BH226" s="232">
        <f>IF(N226="sníž. přenesená",J226,0)</f>
        <v>0</v>
      </c>
      <c r="BI226" s="232">
        <f>IF(N226="nulová",J226,0)</f>
        <v>0</v>
      </c>
      <c r="BJ226" s="18" t="s">
        <v>88</v>
      </c>
      <c r="BK226" s="232">
        <f>ROUND(I226*H226,2)</f>
        <v>0</v>
      </c>
      <c r="BL226" s="18" t="s">
        <v>291</v>
      </c>
      <c r="BM226" s="231" t="s">
        <v>5420</v>
      </c>
    </row>
    <row r="227" s="2" customFormat="1">
      <c r="A227" s="39"/>
      <c r="B227" s="40"/>
      <c r="C227" s="41"/>
      <c r="D227" s="233" t="s">
        <v>221</v>
      </c>
      <c r="E227" s="41"/>
      <c r="F227" s="234" t="s">
        <v>5421</v>
      </c>
      <c r="G227" s="41"/>
      <c r="H227" s="41"/>
      <c r="I227" s="235"/>
      <c r="J227" s="41"/>
      <c r="K227" s="41"/>
      <c r="L227" s="45"/>
      <c r="M227" s="236"/>
      <c r="N227" s="237"/>
      <c r="O227" s="92"/>
      <c r="P227" s="92"/>
      <c r="Q227" s="92"/>
      <c r="R227" s="92"/>
      <c r="S227" s="92"/>
      <c r="T227" s="93"/>
      <c r="U227" s="39"/>
      <c r="V227" s="39"/>
      <c r="W227" s="39"/>
      <c r="X227" s="39"/>
      <c r="Y227" s="39"/>
      <c r="Z227" s="39"/>
      <c r="AA227" s="39"/>
      <c r="AB227" s="39"/>
      <c r="AC227" s="39"/>
      <c r="AD227" s="39"/>
      <c r="AE227" s="39"/>
      <c r="AT227" s="18" t="s">
        <v>221</v>
      </c>
      <c r="AU227" s="18" t="s">
        <v>90</v>
      </c>
    </row>
    <row r="228" s="2" customFormat="1">
      <c r="A228" s="39"/>
      <c r="B228" s="40"/>
      <c r="C228" s="41"/>
      <c r="D228" s="250" t="s">
        <v>362</v>
      </c>
      <c r="E228" s="41"/>
      <c r="F228" s="251" t="s">
        <v>5422</v>
      </c>
      <c r="G228" s="41"/>
      <c r="H228" s="41"/>
      <c r="I228" s="235"/>
      <c r="J228" s="41"/>
      <c r="K228" s="41"/>
      <c r="L228" s="45"/>
      <c r="M228" s="236"/>
      <c r="N228" s="237"/>
      <c r="O228" s="92"/>
      <c r="P228" s="92"/>
      <c r="Q228" s="92"/>
      <c r="R228" s="92"/>
      <c r="S228" s="92"/>
      <c r="T228" s="93"/>
      <c r="U228" s="39"/>
      <c r="V228" s="39"/>
      <c r="W228" s="39"/>
      <c r="X228" s="39"/>
      <c r="Y228" s="39"/>
      <c r="Z228" s="39"/>
      <c r="AA228" s="39"/>
      <c r="AB228" s="39"/>
      <c r="AC228" s="39"/>
      <c r="AD228" s="39"/>
      <c r="AE228" s="39"/>
      <c r="AT228" s="18" t="s">
        <v>362</v>
      </c>
      <c r="AU228" s="18" t="s">
        <v>90</v>
      </c>
    </row>
    <row r="229" s="14" customFormat="1">
      <c r="A229" s="14"/>
      <c r="B229" s="262"/>
      <c r="C229" s="263"/>
      <c r="D229" s="233" t="s">
        <v>364</v>
      </c>
      <c r="E229" s="264" t="s">
        <v>1</v>
      </c>
      <c r="F229" s="265" t="s">
        <v>5423</v>
      </c>
      <c r="G229" s="263"/>
      <c r="H229" s="266">
        <v>16</v>
      </c>
      <c r="I229" s="267"/>
      <c r="J229" s="263"/>
      <c r="K229" s="263"/>
      <c r="L229" s="268"/>
      <c r="M229" s="269"/>
      <c r="N229" s="270"/>
      <c r="O229" s="270"/>
      <c r="P229" s="270"/>
      <c r="Q229" s="270"/>
      <c r="R229" s="270"/>
      <c r="S229" s="270"/>
      <c r="T229" s="271"/>
      <c r="U229" s="14"/>
      <c r="V229" s="14"/>
      <c r="W229" s="14"/>
      <c r="X229" s="14"/>
      <c r="Y229" s="14"/>
      <c r="Z229" s="14"/>
      <c r="AA229" s="14"/>
      <c r="AB229" s="14"/>
      <c r="AC229" s="14"/>
      <c r="AD229" s="14"/>
      <c r="AE229" s="14"/>
      <c r="AT229" s="272" t="s">
        <v>364</v>
      </c>
      <c r="AU229" s="272" t="s">
        <v>90</v>
      </c>
      <c r="AV229" s="14" t="s">
        <v>90</v>
      </c>
      <c r="AW229" s="14" t="s">
        <v>36</v>
      </c>
      <c r="AX229" s="14" t="s">
        <v>88</v>
      </c>
      <c r="AY229" s="272" t="s">
        <v>215</v>
      </c>
    </row>
    <row r="230" s="2" customFormat="1" ht="16.5" customHeight="1">
      <c r="A230" s="39"/>
      <c r="B230" s="40"/>
      <c r="C230" s="220" t="s">
        <v>589</v>
      </c>
      <c r="D230" s="220" t="s">
        <v>216</v>
      </c>
      <c r="E230" s="221" t="s">
        <v>5424</v>
      </c>
      <c r="F230" s="222" t="s">
        <v>5425</v>
      </c>
      <c r="G230" s="223" t="s">
        <v>797</v>
      </c>
      <c r="H230" s="224">
        <v>6</v>
      </c>
      <c r="I230" s="225"/>
      <c r="J230" s="226">
        <f>ROUND(I230*H230,2)</f>
        <v>0</v>
      </c>
      <c r="K230" s="222" t="s">
        <v>359</v>
      </c>
      <c r="L230" s="45"/>
      <c r="M230" s="227" t="s">
        <v>1</v>
      </c>
      <c r="N230" s="228" t="s">
        <v>46</v>
      </c>
      <c r="O230" s="92"/>
      <c r="P230" s="229">
        <f>O230*H230</f>
        <v>0</v>
      </c>
      <c r="Q230" s="229">
        <v>0.0013699999999999999</v>
      </c>
      <c r="R230" s="229">
        <f>Q230*H230</f>
        <v>0.0082199999999999999</v>
      </c>
      <c r="S230" s="229">
        <v>0</v>
      </c>
      <c r="T230" s="230">
        <f>S230*H230</f>
        <v>0</v>
      </c>
      <c r="U230" s="39"/>
      <c r="V230" s="39"/>
      <c r="W230" s="39"/>
      <c r="X230" s="39"/>
      <c r="Y230" s="39"/>
      <c r="Z230" s="39"/>
      <c r="AA230" s="39"/>
      <c r="AB230" s="39"/>
      <c r="AC230" s="39"/>
      <c r="AD230" s="39"/>
      <c r="AE230" s="39"/>
      <c r="AR230" s="231" t="s">
        <v>291</v>
      </c>
      <c r="AT230" s="231" t="s">
        <v>216</v>
      </c>
      <c r="AU230" s="231" t="s">
        <v>90</v>
      </c>
      <c r="AY230" s="18" t="s">
        <v>215</v>
      </c>
      <c r="BE230" s="232">
        <f>IF(N230="základní",J230,0)</f>
        <v>0</v>
      </c>
      <c r="BF230" s="232">
        <f>IF(N230="snížená",J230,0)</f>
        <v>0</v>
      </c>
      <c r="BG230" s="232">
        <f>IF(N230="zákl. přenesená",J230,0)</f>
        <v>0</v>
      </c>
      <c r="BH230" s="232">
        <f>IF(N230="sníž. přenesená",J230,0)</f>
        <v>0</v>
      </c>
      <c r="BI230" s="232">
        <f>IF(N230="nulová",J230,0)</f>
        <v>0</v>
      </c>
      <c r="BJ230" s="18" t="s">
        <v>88</v>
      </c>
      <c r="BK230" s="232">
        <f>ROUND(I230*H230,2)</f>
        <v>0</v>
      </c>
      <c r="BL230" s="18" t="s">
        <v>291</v>
      </c>
      <c r="BM230" s="231" t="s">
        <v>5426</v>
      </c>
    </row>
    <row r="231" s="2" customFormat="1">
      <c r="A231" s="39"/>
      <c r="B231" s="40"/>
      <c r="C231" s="41"/>
      <c r="D231" s="233" t="s">
        <v>221</v>
      </c>
      <c r="E231" s="41"/>
      <c r="F231" s="234" t="s">
        <v>5427</v>
      </c>
      <c r="G231" s="41"/>
      <c r="H231" s="41"/>
      <c r="I231" s="235"/>
      <c r="J231" s="41"/>
      <c r="K231" s="41"/>
      <c r="L231" s="45"/>
      <c r="M231" s="236"/>
      <c r="N231" s="237"/>
      <c r="O231" s="92"/>
      <c r="P231" s="92"/>
      <c r="Q231" s="92"/>
      <c r="R231" s="92"/>
      <c r="S231" s="92"/>
      <c r="T231" s="93"/>
      <c r="U231" s="39"/>
      <c r="V231" s="39"/>
      <c r="W231" s="39"/>
      <c r="X231" s="39"/>
      <c r="Y231" s="39"/>
      <c r="Z231" s="39"/>
      <c r="AA231" s="39"/>
      <c r="AB231" s="39"/>
      <c r="AC231" s="39"/>
      <c r="AD231" s="39"/>
      <c r="AE231" s="39"/>
      <c r="AT231" s="18" t="s">
        <v>221</v>
      </c>
      <c r="AU231" s="18" t="s">
        <v>90</v>
      </c>
    </row>
    <row r="232" s="2" customFormat="1">
      <c r="A232" s="39"/>
      <c r="B232" s="40"/>
      <c r="C232" s="41"/>
      <c r="D232" s="250" t="s">
        <v>362</v>
      </c>
      <c r="E232" s="41"/>
      <c r="F232" s="251" t="s">
        <v>5428</v>
      </c>
      <c r="G232" s="41"/>
      <c r="H232" s="41"/>
      <c r="I232" s="235"/>
      <c r="J232" s="41"/>
      <c r="K232" s="41"/>
      <c r="L232" s="45"/>
      <c r="M232" s="236"/>
      <c r="N232" s="237"/>
      <c r="O232" s="92"/>
      <c r="P232" s="92"/>
      <c r="Q232" s="92"/>
      <c r="R232" s="92"/>
      <c r="S232" s="92"/>
      <c r="T232" s="93"/>
      <c r="U232" s="39"/>
      <c r="V232" s="39"/>
      <c r="W232" s="39"/>
      <c r="X232" s="39"/>
      <c r="Y232" s="39"/>
      <c r="Z232" s="39"/>
      <c r="AA232" s="39"/>
      <c r="AB232" s="39"/>
      <c r="AC232" s="39"/>
      <c r="AD232" s="39"/>
      <c r="AE232" s="39"/>
      <c r="AT232" s="18" t="s">
        <v>362</v>
      </c>
      <c r="AU232" s="18" t="s">
        <v>90</v>
      </c>
    </row>
    <row r="233" s="14" customFormat="1">
      <c r="A233" s="14"/>
      <c r="B233" s="262"/>
      <c r="C233" s="263"/>
      <c r="D233" s="233" t="s">
        <v>364</v>
      </c>
      <c r="E233" s="264" t="s">
        <v>1</v>
      </c>
      <c r="F233" s="265" t="s">
        <v>5429</v>
      </c>
      <c r="G233" s="263"/>
      <c r="H233" s="266">
        <v>6</v>
      </c>
      <c r="I233" s="267"/>
      <c r="J233" s="263"/>
      <c r="K233" s="263"/>
      <c r="L233" s="268"/>
      <c r="M233" s="269"/>
      <c r="N233" s="270"/>
      <c r="O233" s="270"/>
      <c r="P233" s="270"/>
      <c r="Q233" s="270"/>
      <c r="R233" s="270"/>
      <c r="S233" s="270"/>
      <c r="T233" s="271"/>
      <c r="U233" s="14"/>
      <c r="V233" s="14"/>
      <c r="W233" s="14"/>
      <c r="X233" s="14"/>
      <c r="Y233" s="14"/>
      <c r="Z233" s="14"/>
      <c r="AA233" s="14"/>
      <c r="AB233" s="14"/>
      <c r="AC233" s="14"/>
      <c r="AD233" s="14"/>
      <c r="AE233" s="14"/>
      <c r="AT233" s="272" t="s">
        <v>364</v>
      </c>
      <c r="AU233" s="272" t="s">
        <v>90</v>
      </c>
      <c r="AV233" s="14" t="s">
        <v>90</v>
      </c>
      <c r="AW233" s="14" t="s">
        <v>36</v>
      </c>
      <c r="AX233" s="14" t="s">
        <v>88</v>
      </c>
      <c r="AY233" s="272" t="s">
        <v>215</v>
      </c>
    </row>
    <row r="234" s="2" customFormat="1" ht="16.5" customHeight="1">
      <c r="A234" s="39"/>
      <c r="B234" s="40"/>
      <c r="C234" s="220" t="s">
        <v>609</v>
      </c>
      <c r="D234" s="220" t="s">
        <v>216</v>
      </c>
      <c r="E234" s="221" t="s">
        <v>5430</v>
      </c>
      <c r="F234" s="222" t="s">
        <v>5431</v>
      </c>
      <c r="G234" s="223" t="s">
        <v>797</v>
      </c>
      <c r="H234" s="224">
        <v>21</v>
      </c>
      <c r="I234" s="225"/>
      <c r="J234" s="226">
        <f>ROUND(I234*H234,2)</f>
        <v>0</v>
      </c>
      <c r="K234" s="222" t="s">
        <v>359</v>
      </c>
      <c r="L234" s="45"/>
      <c r="M234" s="227" t="s">
        <v>1</v>
      </c>
      <c r="N234" s="228" t="s">
        <v>46</v>
      </c>
      <c r="O234" s="92"/>
      <c r="P234" s="229">
        <f>O234*H234</f>
        <v>0</v>
      </c>
      <c r="Q234" s="229">
        <v>0.00063000000000000003</v>
      </c>
      <c r="R234" s="229">
        <f>Q234*H234</f>
        <v>0.01323</v>
      </c>
      <c r="S234" s="229">
        <v>0</v>
      </c>
      <c r="T234" s="230">
        <f>S234*H234</f>
        <v>0</v>
      </c>
      <c r="U234" s="39"/>
      <c r="V234" s="39"/>
      <c r="W234" s="39"/>
      <c r="X234" s="39"/>
      <c r="Y234" s="39"/>
      <c r="Z234" s="39"/>
      <c r="AA234" s="39"/>
      <c r="AB234" s="39"/>
      <c r="AC234" s="39"/>
      <c r="AD234" s="39"/>
      <c r="AE234" s="39"/>
      <c r="AR234" s="231" t="s">
        <v>291</v>
      </c>
      <c r="AT234" s="231" t="s">
        <v>216</v>
      </c>
      <c r="AU234" s="231" t="s">
        <v>90</v>
      </c>
      <c r="AY234" s="18" t="s">
        <v>215</v>
      </c>
      <c r="BE234" s="232">
        <f>IF(N234="základní",J234,0)</f>
        <v>0</v>
      </c>
      <c r="BF234" s="232">
        <f>IF(N234="snížená",J234,0)</f>
        <v>0</v>
      </c>
      <c r="BG234" s="232">
        <f>IF(N234="zákl. přenesená",J234,0)</f>
        <v>0</v>
      </c>
      <c r="BH234" s="232">
        <f>IF(N234="sníž. přenesená",J234,0)</f>
        <v>0</v>
      </c>
      <c r="BI234" s="232">
        <f>IF(N234="nulová",J234,0)</f>
        <v>0</v>
      </c>
      <c r="BJ234" s="18" t="s">
        <v>88</v>
      </c>
      <c r="BK234" s="232">
        <f>ROUND(I234*H234,2)</f>
        <v>0</v>
      </c>
      <c r="BL234" s="18" t="s">
        <v>291</v>
      </c>
      <c r="BM234" s="231" t="s">
        <v>5432</v>
      </c>
    </row>
    <row r="235" s="2" customFormat="1">
      <c r="A235" s="39"/>
      <c r="B235" s="40"/>
      <c r="C235" s="41"/>
      <c r="D235" s="233" t="s">
        <v>221</v>
      </c>
      <c r="E235" s="41"/>
      <c r="F235" s="234" t="s">
        <v>5433</v>
      </c>
      <c r="G235" s="41"/>
      <c r="H235" s="41"/>
      <c r="I235" s="235"/>
      <c r="J235" s="41"/>
      <c r="K235" s="41"/>
      <c r="L235" s="45"/>
      <c r="M235" s="236"/>
      <c r="N235" s="237"/>
      <c r="O235" s="92"/>
      <c r="P235" s="92"/>
      <c r="Q235" s="92"/>
      <c r="R235" s="92"/>
      <c r="S235" s="92"/>
      <c r="T235" s="93"/>
      <c r="U235" s="39"/>
      <c r="V235" s="39"/>
      <c r="W235" s="39"/>
      <c r="X235" s="39"/>
      <c r="Y235" s="39"/>
      <c r="Z235" s="39"/>
      <c r="AA235" s="39"/>
      <c r="AB235" s="39"/>
      <c r="AC235" s="39"/>
      <c r="AD235" s="39"/>
      <c r="AE235" s="39"/>
      <c r="AT235" s="18" t="s">
        <v>221</v>
      </c>
      <c r="AU235" s="18" t="s">
        <v>90</v>
      </c>
    </row>
    <row r="236" s="2" customFormat="1">
      <c r="A236" s="39"/>
      <c r="B236" s="40"/>
      <c r="C236" s="41"/>
      <c r="D236" s="250" t="s">
        <v>362</v>
      </c>
      <c r="E236" s="41"/>
      <c r="F236" s="251" t="s">
        <v>5434</v>
      </c>
      <c r="G236" s="41"/>
      <c r="H236" s="41"/>
      <c r="I236" s="235"/>
      <c r="J236" s="41"/>
      <c r="K236" s="41"/>
      <c r="L236" s="45"/>
      <c r="M236" s="236"/>
      <c r="N236" s="237"/>
      <c r="O236" s="92"/>
      <c r="P236" s="92"/>
      <c r="Q236" s="92"/>
      <c r="R236" s="92"/>
      <c r="S236" s="92"/>
      <c r="T236" s="93"/>
      <c r="U236" s="39"/>
      <c r="V236" s="39"/>
      <c r="W236" s="39"/>
      <c r="X236" s="39"/>
      <c r="Y236" s="39"/>
      <c r="Z236" s="39"/>
      <c r="AA236" s="39"/>
      <c r="AB236" s="39"/>
      <c r="AC236" s="39"/>
      <c r="AD236" s="39"/>
      <c r="AE236" s="39"/>
      <c r="AT236" s="18" t="s">
        <v>362</v>
      </c>
      <c r="AU236" s="18" t="s">
        <v>90</v>
      </c>
    </row>
    <row r="237" s="14" customFormat="1">
      <c r="A237" s="14"/>
      <c r="B237" s="262"/>
      <c r="C237" s="263"/>
      <c r="D237" s="233" t="s">
        <v>364</v>
      </c>
      <c r="E237" s="264" t="s">
        <v>1</v>
      </c>
      <c r="F237" s="265" t="s">
        <v>5435</v>
      </c>
      <c r="G237" s="263"/>
      <c r="H237" s="266">
        <v>21</v>
      </c>
      <c r="I237" s="267"/>
      <c r="J237" s="263"/>
      <c r="K237" s="263"/>
      <c r="L237" s="268"/>
      <c r="M237" s="269"/>
      <c r="N237" s="270"/>
      <c r="O237" s="270"/>
      <c r="P237" s="270"/>
      <c r="Q237" s="270"/>
      <c r="R237" s="270"/>
      <c r="S237" s="270"/>
      <c r="T237" s="271"/>
      <c r="U237" s="14"/>
      <c r="V237" s="14"/>
      <c r="W237" s="14"/>
      <c r="X237" s="14"/>
      <c r="Y237" s="14"/>
      <c r="Z237" s="14"/>
      <c r="AA237" s="14"/>
      <c r="AB237" s="14"/>
      <c r="AC237" s="14"/>
      <c r="AD237" s="14"/>
      <c r="AE237" s="14"/>
      <c r="AT237" s="272" t="s">
        <v>364</v>
      </c>
      <c r="AU237" s="272" t="s">
        <v>90</v>
      </c>
      <c r="AV237" s="14" t="s">
        <v>90</v>
      </c>
      <c r="AW237" s="14" t="s">
        <v>36</v>
      </c>
      <c r="AX237" s="14" t="s">
        <v>88</v>
      </c>
      <c r="AY237" s="272" t="s">
        <v>215</v>
      </c>
    </row>
    <row r="238" s="2" customFormat="1" ht="16.5" customHeight="1">
      <c r="A238" s="39"/>
      <c r="B238" s="40"/>
      <c r="C238" s="220" t="s">
        <v>625</v>
      </c>
      <c r="D238" s="220" t="s">
        <v>216</v>
      </c>
      <c r="E238" s="221" t="s">
        <v>5436</v>
      </c>
      <c r="F238" s="222" t="s">
        <v>5437</v>
      </c>
      <c r="G238" s="223" t="s">
        <v>797</v>
      </c>
      <c r="H238" s="224">
        <v>20</v>
      </c>
      <c r="I238" s="225"/>
      <c r="J238" s="226">
        <f>ROUND(I238*H238,2)</f>
        <v>0</v>
      </c>
      <c r="K238" s="222" t="s">
        <v>359</v>
      </c>
      <c r="L238" s="45"/>
      <c r="M238" s="227" t="s">
        <v>1</v>
      </c>
      <c r="N238" s="228" t="s">
        <v>46</v>
      </c>
      <c r="O238" s="92"/>
      <c r="P238" s="229">
        <f>O238*H238</f>
        <v>0</v>
      </c>
      <c r="Q238" s="229">
        <v>0.0012999999999999999</v>
      </c>
      <c r="R238" s="229">
        <f>Q238*H238</f>
        <v>0.025999999999999999</v>
      </c>
      <c r="S238" s="229">
        <v>0</v>
      </c>
      <c r="T238" s="230">
        <f>S238*H238</f>
        <v>0</v>
      </c>
      <c r="U238" s="39"/>
      <c r="V238" s="39"/>
      <c r="W238" s="39"/>
      <c r="X238" s="39"/>
      <c r="Y238" s="39"/>
      <c r="Z238" s="39"/>
      <c r="AA238" s="39"/>
      <c r="AB238" s="39"/>
      <c r="AC238" s="39"/>
      <c r="AD238" s="39"/>
      <c r="AE238" s="39"/>
      <c r="AR238" s="231" t="s">
        <v>291</v>
      </c>
      <c r="AT238" s="231" t="s">
        <v>216</v>
      </c>
      <c r="AU238" s="231" t="s">
        <v>90</v>
      </c>
      <c r="AY238" s="18" t="s">
        <v>215</v>
      </c>
      <c r="BE238" s="232">
        <f>IF(N238="základní",J238,0)</f>
        <v>0</v>
      </c>
      <c r="BF238" s="232">
        <f>IF(N238="snížená",J238,0)</f>
        <v>0</v>
      </c>
      <c r="BG238" s="232">
        <f>IF(N238="zákl. přenesená",J238,0)</f>
        <v>0</v>
      </c>
      <c r="BH238" s="232">
        <f>IF(N238="sníž. přenesená",J238,0)</f>
        <v>0</v>
      </c>
      <c r="BI238" s="232">
        <f>IF(N238="nulová",J238,0)</f>
        <v>0</v>
      </c>
      <c r="BJ238" s="18" t="s">
        <v>88</v>
      </c>
      <c r="BK238" s="232">
        <f>ROUND(I238*H238,2)</f>
        <v>0</v>
      </c>
      <c r="BL238" s="18" t="s">
        <v>291</v>
      </c>
      <c r="BM238" s="231" t="s">
        <v>5438</v>
      </c>
    </row>
    <row r="239" s="2" customFormat="1">
      <c r="A239" s="39"/>
      <c r="B239" s="40"/>
      <c r="C239" s="41"/>
      <c r="D239" s="233" t="s">
        <v>221</v>
      </c>
      <c r="E239" s="41"/>
      <c r="F239" s="234" t="s">
        <v>5439</v>
      </c>
      <c r="G239" s="41"/>
      <c r="H239" s="41"/>
      <c r="I239" s="235"/>
      <c r="J239" s="41"/>
      <c r="K239" s="41"/>
      <c r="L239" s="45"/>
      <c r="M239" s="236"/>
      <c r="N239" s="237"/>
      <c r="O239" s="92"/>
      <c r="P239" s="92"/>
      <c r="Q239" s="92"/>
      <c r="R239" s="92"/>
      <c r="S239" s="92"/>
      <c r="T239" s="93"/>
      <c r="U239" s="39"/>
      <c r="V239" s="39"/>
      <c r="W239" s="39"/>
      <c r="X239" s="39"/>
      <c r="Y239" s="39"/>
      <c r="Z239" s="39"/>
      <c r="AA239" s="39"/>
      <c r="AB239" s="39"/>
      <c r="AC239" s="39"/>
      <c r="AD239" s="39"/>
      <c r="AE239" s="39"/>
      <c r="AT239" s="18" t="s">
        <v>221</v>
      </c>
      <c r="AU239" s="18" t="s">
        <v>90</v>
      </c>
    </row>
    <row r="240" s="2" customFormat="1">
      <c r="A240" s="39"/>
      <c r="B240" s="40"/>
      <c r="C240" s="41"/>
      <c r="D240" s="250" t="s">
        <v>362</v>
      </c>
      <c r="E240" s="41"/>
      <c r="F240" s="251" t="s">
        <v>5440</v>
      </c>
      <c r="G240" s="41"/>
      <c r="H240" s="41"/>
      <c r="I240" s="235"/>
      <c r="J240" s="41"/>
      <c r="K240" s="41"/>
      <c r="L240" s="45"/>
      <c r="M240" s="236"/>
      <c r="N240" s="237"/>
      <c r="O240" s="92"/>
      <c r="P240" s="92"/>
      <c r="Q240" s="92"/>
      <c r="R240" s="92"/>
      <c r="S240" s="92"/>
      <c r="T240" s="93"/>
      <c r="U240" s="39"/>
      <c r="V240" s="39"/>
      <c r="W240" s="39"/>
      <c r="X240" s="39"/>
      <c r="Y240" s="39"/>
      <c r="Z240" s="39"/>
      <c r="AA240" s="39"/>
      <c r="AB240" s="39"/>
      <c r="AC240" s="39"/>
      <c r="AD240" s="39"/>
      <c r="AE240" s="39"/>
      <c r="AT240" s="18" t="s">
        <v>362</v>
      </c>
      <c r="AU240" s="18" t="s">
        <v>90</v>
      </c>
    </row>
    <row r="241" s="14" customFormat="1">
      <c r="A241" s="14"/>
      <c r="B241" s="262"/>
      <c r="C241" s="263"/>
      <c r="D241" s="233" t="s">
        <v>364</v>
      </c>
      <c r="E241" s="264" t="s">
        <v>1</v>
      </c>
      <c r="F241" s="265" t="s">
        <v>5441</v>
      </c>
      <c r="G241" s="263"/>
      <c r="H241" s="266">
        <v>20</v>
      </c>
      <c r="I241" s="267"/>
      <c r="J241" s="263"/>
      <c r="K241" s="263"/>
      <c r="L241" s="268"/>
      <c r="M241" s="269"/>
      <c r="N241" s="270"/>
      <c r="O241" s="270"/>
      <c r="P241" s="270"/>
      <c r="Q241" s="270"/>
      <c r="R241" s="270"/>
      <c r="S241" s="270"/>
      <c r="T241" s="271"/>
      <c r="U241" s="14"/>
      <c r="V241" s="14"/>
      <c r="W241" s="14"/>
      <c r="X241" s="14"/>
      <c r="Y241" s="14"/>
      <c r="Z241" s="14"/>
      <c r="AA241" s="14"/>
      <c r="AB241" s="14"/>
      <c r="AC241" s="14"/>
      <c r="AD241" s="14"/>
      <c r="AE241" s="14"/>
      <c r="AT241" s="272" t="s">
        <v>364</v>
      </c>
      <c r="AU241" s="272" t="s">
        <v>90</v>
      </c>
      <c r="AV241" s="14" t="s">
        <v>90</v>
      </c>
      <c r="AW241" s="14" t="s">
        <v>36</v>
      </c>
      <c r="AX241" s="14" t="s">
        <v>88</v>
      </c>
      <c r="AY241" s="272" t="s">
        <v>215</v>
      </c>
    </row>
    <row r="242" s="2" customFormat="1" ht="16.5" customHeight="1">
      <c r="A242" s="39"/>
      <c r="B242" s="40"/>
      <c r="C242" s="220" t="s">
        <v>631</v>
      </c>
      <c r="D242" s="220" t="s">
        <v>216</v>
      </c>
      <c r="E242" s="221" t="s">
        <v>5442</v>
      </c>
      <c r="F242" s="222" t="s">
        <v>5443</v>
      </c>
      <c r="G242" s="223" t="s">
        <v>797</v>
      </c>
      <c r="H242" s="224">
        <v>5</v>
      </c>
      <c r="I242" s="225"/>
      <c r="J242" s="226">
        <f>ROUND(I242*H242,2)</f>
        <v>0</v>
      </c>
      <c r="K242" s="222" t="s">
        <v>359</v>
      </c>
      <c r="L242" s="45"/>
      <c r="M242" s="227" t="s">
        <v>1</v>
      </c>
      <c r="N242" s="228" t="s">
        <v>46</v>
      </c>
      <c r="O242" s="92"/>
      <c r="P242" s="229">
        <f>O242*H242</f>
        <v>0</v>
      </c>
      <c r="Q242" s="229">
        <v>0.00040000000000000002</v>
      </c>
      <c r="R242" s="229">
        <f>Q242*H242</f>
        <v>0.002</v>
      </c>
      <c r="S242" s="229">
        <v>0</v>
      </c>
      <c r="T242" s="230">
        <f>S242*H242</f>
        <v>0</v>
      </c>
      <c r="U242" s="39"/>
      <c r="V242" s="39"/>
      <c r="W242" s="39"/>
      <c r="X242" s="39"/>
      <c r="Y242" s="39"/>
      <c r="Z242" s="39"/>
      <c r="AA242" s="39"/>
      <c r="AB242" s="39"/>
      <c r="AC242" s="39"/>
      <c r="AD242" s="39"/>
      <c r="AE242" s="39"/>
      <c r="AR242" s="231" t="s">
        <v>291</v>
      </c>
      <c r="AT242" s="231" t="s">
        <v>216</v>
      </c>
      <c r="AU242" s="231" t="s">
        <v>90</v>
      </c>
      <c r="AY242" s="18" t="s">
        <v>215</v>
      </c>
      <c r="BE242" s="232">
        <f>IF(N242="základní",J242,0)</f>
        <v>0</v>
      </c>
      <c r="BF242" s="232">
        <f>IF(N242="snížená",J242,0)</f>
        <v>0</v>
      </c>
      <c r="BG242" s="232">
        <f>IF(N242="zákl. přenesená",J242,0)</f>
        <v>0</v>
      </c>
      <c r="BH242" s="232">
        <f>IF(N242="sníž. přenesená",J242,0)</f>
        <v>0</v>
      </c>
      <c r="BI242" s="232">
        <f>IF(N242="nulová",J242,0)</f>
        <v>0</v>
      </c>
      <c r="BJ242" s="18" t="s">
        <v>88</v>
      </c>
      <c r="BK242" s="232">
        <f>ROUND(I242*H242,2)</f>
        <v>0</v>
      </c>
      <c r="BL242" s="18" t="s">
        <v>291</v>
      </c>
      <c r="BM242" s="231" t="s">
        <v>5444</v>
      </c>
    </row>
    <row r="243" s="2" customFormat="1">
      <c r="A243" s="39"/>
      <c r="B243" s="40"/>
      <c r="C243" s="41"/>
      <c r="D243" s="233" t="s">
        <v>221</v>
      </c>
      <c r="E243" s="41"/>
      <c r="F243" s="234" t="s">
        <v>5445</v>
      </c>
      <c r="G243" s="41"/>
      <c r="H243" s="41"/>
      <c r="I243" s="235"/>
      <c r="J243" s="41"/>
      <c r="K243" s="41"/>
      <c r="L243" s="45"/>
      <c r="M243" s="236"/>
      <c r="N243" s="237"/>
      <c r="O243" s="92"/>
      <c r="P243" s="92"/>
      <c r="Q243" s="92"/>
      <c r="R243" s="92"/>
      <c r="S243" s="92"/>
      <c r="T243" s="93"/>
      <c r="U243" s="39"/>
      <c r="V243" s="39"/>
      <c r="W243" s="39"/>
      <c r="X243" s="39"/>
      <c r="Y243" s="39"/>
      <c r="Z243" s="39"/>
      <c r="AA243" s="39"/>
      <c r="AB243" s="39"/>
      <c r="AC243" s="39"/>
      <c r="AD243" s="39"/>
      <c r="AE243" s="39"/>
      <c r="AT243" s="18" t="s">
        <v>221</v>
      </c>
      <c r="AU243" s="18" t="s">
        <v>90</v>
      </c>
    </row>
    <row r="244" s="2" customFormat="1">
      <c r="A244" s="39"/>
      <c r="B244" s="40"/>
      <c r="C244" s="41"/>
      <c r="D244" s="250" t="s">
        <v>362</v>
      </c>
      <c r="E244" s="41"/>
      <c r="F244" s="251" t="s">
        <v>5446</v>
      </c>
      <c r="G244" s="41"/>
      <c r="H244" s="41"/>
      <c r="I244" s="235"/>
      <c r="J244" s="41"/>
      <c r="K244" s="41"/>
      <c r="L244" s="45"/>
      <c r="M244" s="236"/>
      <c r="N244" s="237"/>
      <c r="O244" s="92"/>
      <c r="P244" s="92"/>
      <c r="Q244" s="92"/>
      <c r="R244" s="92"/>
      <c r="S244" s="92"/>
      <c r="T244" s="93"/>
      <c r="U244" s="39"/>
      <c r="V244" s="39"/>
      <c r="W244" s="39"/>
      <c r="X244" s="39"/>
      <c r="Y244" s="39"/>
      <c r="Z244" s="39"/>
      <c r="AA244" s="39"/>
      <c r="AB244" s="39"/>
      <c r="AC244" s="39"/>
      <c r="AD244" s="39"/>
      <c r="AE244" s="39"/>
      <c r="AT244" s="18" t="s">
        <v>362</v>
      </c>
      <c r="AU244" s="18" t="s">
        <v>90</v>
      </c>
    </row>
    <row r="245" s="14" customFormat="1">
      <c r="A245" s="14"/>
      <c r="B245" s="262"/>
      <c r="C245" s="263"/>
      <c r="D245" s="233" t="s">
        <v>364</v>
      </c>
      <c r="E245" s="264" t="s">
        <v>1</v>
      </c>
      <c r="F245" s="265" t="s">
        <v>5447</v>
      </c>
      <c r="G245" s="263"/>
      <c r="H245" s="266">
        <v>5</v>
      </c>
      <c r="I245" s="267"/>
      <c r="J245" s="263"/>
      <c r="K245" s="263"/>
      <c r="L245" s="268"/>
      <c r="M245" s="269"/>
      <c r="N245" s="270"/>
      <c r="O245" s="270"/>
      <c r="P245" s="270"/>
      <c r="Q245" s="270"/>
      <c r="R245" s="270"/>
      <c r="S245" s="270"/>
      <c r="T245" s="271"/>
      <c r="U245" s="14"/>
      <c r="V245" s="14"/>
      <c r="W245" s="14"/>
      <c r="X245" s="14"/>
      <c r="Y245" s="14"/>
      <c r="Z245" s="14"/>
      <c r="AA245" s="14"/>
      <c r="AB245" s="14"/>
      <c r="AC245" s="14"/>
      <c r="AD245" s="14"/>
      <c r="AE245" s="14"/>
      <c r="AT245" s="272" t="s">
        <v>364</v>
      </c>
      <c r="AU245" s="272" t="s">
        <v>90</v>
      </c>
      <c r="AV245" s="14" t="s">
        <v>90</v>
      </c>
      <c r="AW245" s="14" t="s">
        <v>36</v>
      </c>
      <c r="AX245" s="14" t="s">
        <v>88</v>
      </c>
      <c r="AY245" s="272" t="s">
        <v>215</v>
      </c>
    </row>
    <row r="246" s="2" customFormat="1" ht="16.5" customHeight="1">
      <c r="A246" s="39"/>
      <c r="B246" s="40"/>
      <c r="C246" s="220" t="s">
        <v>676</v>
      </c>
      <c r="D246" s="220" t="s">
        <v>216</v>
      </c>
      <c r="E246" s="221" t="s">
        <v>5448</v>
      </c>
      <c r="F246" s="222" t="s">
        <v>5449</v>
      </c>
      <c r="G246" s="223" t="s">
        <v>797</v>
      </c>
      <c r="H246" s="224">
        <v>6</v>
      </c>
      <c r="I246" s="225"/>
      <c r="J246" s="226">
        <f>ROUND(I246*H246,2)</f>
        <v>0</v>
      </c>
      <c r="K246" s="222" t="s">
        <v>359</v>
      </c>
      <c r="L246" s="45"/>
      <c r="M246" s="227" t="s">
        <v>1</v>
      </c>
      <c r="N246" s="228" t="s">
        <v>46</v>
      </c>
      <c r="O246" s="92"/>
      <c r="P246" s="229">
        <f>O246*H246</f>
        <v>0</v>
      </c>
      <c r="Q246" s="229">
        <v>0.00042999999999999999</v>
      </c>
      <c r="R246" s="229">
        <f>Q246*H246</f>
        <v>0.0025799999999999998</v>
      </c>
      <c r="S246" s="229">
        <v>0</v>
      </c>
      <c r="T246" s="230">
        <f>S246*H246</f>
        <v>0</v>
      </c>
      <c r="U246" s="39"/>
      <c r="V246" s="39"/>
      <c r="W246" s="39"/>
      <c r="X246" s="39"/>
      <c r="Y246" s="39"/>
      <c r="Z246" s="39"/>
      <c r="AA246" s="39"/>
      <c r="AB246" s="39"/>
      <c r="AC246" s="39"/>
      <c r="AD246" s="39"/>
      <c r="AE246" s="39"/>
      <c r="AR246" s="231" t="s">
        <v>291</v>
      </c>
      <c r="AT246" s="231" t="s">
        <v>216</v>
      </c>
      <c r="AU246" s="231" t="s">
        <v>90</v>
      </c>
      <c r="AY246" s="18" t="s">
        <v>215</v>
      </c>
      <c r="BE246" s="232">
        <f>IF(N246="základní",J246,0)</f>
        <v>0</v>
      </c>
      <c r="BF246" s="232">
        <f>IF(N246="snížená",J246,0)</f>
        <v>0</v>
      </c>
      <c r="BG246" s="232">
        <f>IF(N246="zákl. přenesená",J246,0)</f>
        <v>0</v>
      </c>
      <c r="BH246" s="232">
        <f>IF(N246="sníž. přenesená",J246,0)</f>
        <v>0</v>
      </c>
      <c r="BI246" s="232">
        <f>IF(N246="nulová",J246,0)</f>
        <v>0</v>
      </c>
      <c r="BJ246" s="18" t="s">
        <v>88</v>
      </c>
      <c r="BK246" s="232">
        <f>ROUND(I246*H246,2)</f>
        <v>0</v>
      </c>
      <c r="BL246" s="18" t="s">
        <v>291</v>
      </c>
      <c r="BM246" s="231" t="s">
        <v>5450</v>
      </c>
    </row>
    <row r="247" s="2" customFormat="1">
      <c r="A247" s="39"/>
      <c r="B247" s="40"/>
      <c r="C247" s="41"/>
      <c r="D247" s="233" t="s">
        <v>221</v>
      </c>
      <c r="E247" s="41"/>
      <c r="F247" s="234" t="s">
        <v>5451</v>
      </c>
      <c r="G247" s="41"/>
      <c r="H247" s="41"/>
      <c r="I247" s="235"/>
      <c r="J247" s="41"/>
      <c r="K247" s="41"/>
      <c r="L247" s="45"/>
      <c r="M247" s="236"/>
      <c r="N247" s="237"/>
      <c r="O247" s="92"/>
      <c r="P247" s="92"/>
      <c r="Q247" s="92"/>
      <c r="R247" s="92"/>
      <c r="S247" s="92"/>
      <c r="T247" s="93"/>
      <c r="U247" s="39"/>
      <c r="V247" s="39"/>
      <c r="W247" s="39"/>
      <c r="X247" s="39"/>
      <c r="Y247" s="39"/>
      <c r="Z247" s="39"/>
      <c r="AA247" s="39"/>
      <c r="AB247" s="39"/>
      <c r="AC247" s="39"/>
      <c r="AD247" s="39"/>
      <c r="AE247" s="39"/>
      <c r="AT247" s="18" t="s">
        <v>221</v>
      </c>
      <c r="AU247" s="18" t="s">
        <v>90</v>
      </c>
    </row>
    <row r="248" s="2" customFormat="1">
      <c r="A248" s="39"/>
      <c r="B248" s="40"/>
      <c r="C248" s="41"/>
      <c r="D248" s="250" t="s">
        <v>362</v>
      </c>
      <c r="E248" s="41"/>
      <c r="F248" s="251" t="s">
        <v>5452</v>
      </c>
      <c r="G248" s="41"/>
      <c r="H248" s="41"/>
      <c r="I248" s="235"/>
      <c r="J248" s="41"/>
      <c r="K248" s="41"/>
      <c r="L248" s="45"/>
      <c r="M248" s="236"/>
      <c r="N248" s="237"/>
      <c r="O248" s="92"/>
      <c r="P248" s="92"/>
      <c r="Q248" s="92"/>
      <c r="R248" s="92"/>
      <c r="S248" s="92"/>
      <c r="T248" s="93"/>
      <c r="U248" s="39"/>
      <c r="V248" s="39"/>
      <c r="W248" s="39"/>
      <c r="X248" s="39"/>
      <c r="Y248" s="39"/>
      <c r="Z248" s="39"/>
      <c r="AA248" s="39"/>
      <c r="AB248" s="39"/>
      <c r="AC248" s="39"/>
      <c r="AD248" s="39"/>
      <c r="AE248" s="39"/>
      <c r="AT248" s="18" t="s">
        <v>362</v>
      </c>
      <c r="AU248" s="18" t="s">
        <v>90</v>
      </c>
    </row>
    <row r="249" s="14" customFormat="1">
      <c r="A249" s="14"/>
      <c r="B249" s="262"/>
      <c r="C249" s="263"/>
      <c r="D249" s="233" t="s">
        <v>364</v>
      </c>
      <c r="E249" s="264" t="s">
        <v>1</v>
      </c>
      <c r="F249" s="265" t="s">
        <v>5453</v>
      </c>
      <c r="G249" s="263"/>
      <c r="H249" s="266">
        <v>6</v>
      </c>
      <c r="I249" s="267"/>
      <c r="J249" s="263"/>
      <c r="K249" s="263"/>
      <c r="L249" s="268"/>
      <c r="M249" s="269"/>
      <c r="N249" s="270"/>
      <c r="O249" s="270"/>
      <c r="P249" s="270"/>
      <c r="Q249" s="270"/>
      <c r="R249" s="270"/>
      <c r="S249" s="270"/>
      <c r="T249" s="271"/>
      <c r="U249" s="14"/>
      <c r="V249" s="14"/>
      <c r="W249" s="14"/>
      <c r="X249" s="14"/>
      <c r="Y249" s="14"/>
      <c r="Z249" s="14"/>
      <c r="AA249" s="14"/>
      <c r="AB249" s="14"/>
      <c r="AC249" s="14"/>
      <c r="AD249" s="14"/>
      <c r="AE249" s="14"/>
      <c r="AT249" s="272" t="s">
        <v>364</v>
      </c>
      <c r="AU249" s="272" t="s">
        <v>90</v>
      </c>
      <c r="AV249" s="14" t="s">
        <v>90</v>
      </c>
      <c r="AW249" s="14" t="s">
        <v>36</v>
      </c>
      <c r="AX249" s="14" t="s">
        <v>88</v>
      </c>
      <c r="AY249" s="272" t="s">
        <v>215</v>
      </c>
    </row>
    <row r="250" s="2" customFormat="1" ht="16.5" customHeight="1">
      <c r="A250" s="39"/>
      <c r="B250" s="40"/>
      <c r="C250" s="220" t="s">
        <v>711</v>
      </c>
      <c r="D250" s="220" t="s">
        <v>216</v>
      </c>
      <c r="E250" s="221" t="s">
        <v>5454</v>
      </c>
      <c r="F250" s="222" t="s">
        <v>5455</v>
      </c>
      <c r="G250" s="223" t="s">
        <v>797</v>
      </c>
      <c r="H250" s="224">
        <v>11</v>
      </c>
      <c r="I250" s="225"/>
      <c r="J250" s="226">
        <f>ROUND(I250*H250,2)</f>
        <v>0</v>
      </c>
      <c r="K250" s="222" t="s">
        <v>359</v>
      </c>
      <c r="L250" s="45"/>
      <c r="M250" s="227" t="s">
        <v>1</v>
      </c>
      <c r="N250" s="228" t="s">
        <v>46</v>
      </c>
      <c r="O250" s="92"/>
      <c r="P250" s="229">
        <f>O250*H250</f>
        <v>0</v>
      </c>
      <c r="Q250" s="229">
        <v>0.00050000000000000001</v>
      </c>
      <c r="R250" s="229">
        <f>Q250*H250</f>
        <v>0.0054999999999999997</v>
      </c>
      <c r="S250" s="229">
        <v>0</v>
      </c>
      <c r="T250" s="230">
        <f>S250*H250</f>
        <v>0</v>
      </c>
      <c r="U250" s="39"/>
      <c r="V250" s="39"/>
      <c r="W250" s="39"/>
      <c r="X250" s="39"/>
      <c r="Y250" s="39"/>
      <c r="Z250" s="39"/>
      <c r="AA250" s="39"/>
      <c r="AB250" s="39"/>
      <c r="AC250" s="39"/>
      <c r="AD250" s="39"/>
      <c r="AE250" s="39"/>
      <c r="AR250" s="231" t="s">
        <v>291</v>
      </c>
      <c r="AT250" s="231" t="s">
        <v>216</v>
      </c>
      <c r="AU250" s="231" t="s">
        <v>90</v>
      </c>
      <c r="AY250" s="18" t="s">
        <v>215</v>
      </c>
      <c r="BE250" s="232">
        <f>IF(N250="základní",J250,0)</f>
        <v>0</v>
      </c>
      <c r="BF250" s="232">
        <f>IF(N250="snížená",J250,0)</f>
        <v>0</v>
      </c>
      <c r="BG250" s="232">
        <f>IF(N250="zákl. přenesená",J250,0)</f>
        <v>0</v>
      </c>
      <c r="BH250" s="232">
        <f>IF(N250="sníž. přenesená",J250,0)</f>
        <v>0</v>
      </c>
      <c r="BI250" s="232">
        <f>IF(N250="nulová",J250,0)</f>
        <v>0</v>
      </c>
      <c r="BJ250" s="18" t="s">
        <v>88</v>
      </c>
      <c r="BK250" s="232">
        <f>ROUND(I250*H250,2)</f>
        <v>0</v>
      </c>
      <c r="BL250" s="18" t="s">
        <v>291</v>
      </c>
      <c r="BM250" s="231" t="s">
        <v>5456</v>
      </c>
    </row>
    <row r="251" s="2" customFormat="1">
      <c r="A251" s="39"/>
      <c r="B251" s="40"/>
      <c r="C251" s="41"/>
      <c r="D251" s="233" t="s">
        <v>221</v>
      </c>
      <c r="E251" s="41"/>
      <c r="F251" s="234" t="s">
        <v>5457</v>
      </c>
      <c r="G251" s="41"/>
      <c r="H251" s="41"/>
      <c r="I251" s="235"/>
      <c r="J251" s="41"/>
      <c r="K251" s="41"/>
      <c r="L251" s="45"/>
      <c r="M251" s="236"/>
      <c r="N251" s="237"/>
      <c r="O251" s="92"/>
      <c r="P251" s="92"/>
      <c r="Q251" s="92"/>
      <c r="R251" s="92"/>
      <c r="S251" s="92"/>
      <c r="T251" s="93"/>
      <c r="U251" s="39"/>
      <c r="V251" s="39"/>
      <c r="W251" s="39"/>
      <c r="X251" s="39"/>
      <c r="Y251" s="39"/>
      <c r="Z251" s="39"/>
      <c r="AA251" s="39"/>
      <c r="AB251" s="39"/>
      <c r="AC251" s="39"/>
      <c r="AD251" s="39"/>
      <c r="AE251" s="39"/>
      <c r="AT251" s="18" t="s">
        <v>221</v>
      </c>
      <c r="AU251" s="18" t="s">
        <v>90</v>
      </c>
    </row>
    <row r="252" s="2" customFormat="1">
      <c r="A252" s="39"/>
      <c r="B252" s="40"/>
      <c r="C252" s="41"/>
      <c r="D252" s="250" t="s">
        <v>362</v>
      </c>
      <c r="E252" s="41"/>
      <c r="F252" s="251" t="s">
        <v>5458</v>
      </c>
      <c r="G252" s="41"/>
      <c r="H252" s="41"/>
      <c r="I252" s="235"/>
      <c r="J252" s="41"/>
      <c r="K252" s="41"/>
      <c r="L252" s="45"/>
      <c r="M252" s="236"/>
      <c r="N252" s="237"/>
      <c r="O252" s="92"/>
      <c r="P252" s="92"/>
      <c r="Q252" s="92"/>
      <c r="R252" s="92"/>
      <c r="S252" s="92"/>
      <c r="T252" s="93"/>
      <c r="U252" s="39"/>
      <c r="V252" s="39"/>
      <c r="W252" s="39"/>
      <c r="X252" s="39"/>
      <c r="Y252" s="39"/>
      <c r="Z252" s="39"/>
      <c r="AA252" s="39"/>
      <c r="AB252" s="39"/>
      <c r="AC252" s="39"/>
      <c r="AD252" s="39"/>
      <c r="AE252" s="39"/>
      <c r="AT252" s="18" t="s">
        <v>362</v>
      </c>
      <c r="AU252" s="18" t="s">
        <v>90</v>
      </c>
    </row>
    <row r="253" s="14" customFormat="1">
      <c r="A253" s="14"/>
      <c r="B253" s="262"/>
      <c r="C253" s="263"/>
      <c r="D253" s="233" t="s">
        <v>364</v>
      </c>
      <c r="E253" s="264" t="s">
        <v>1</v>
      </c>
      <c r="F253" s="265" t="s">
        <v>5459</v>
      </c>
      <c r="G253" s="263"/>
      <c r="H253" s="266">
        <v>11</v>
      </c>
      <c r="I253" s="267"/>
      <c r="J253" s="263"/>
      <c r="K253" s="263"/>
      <c r="L253" s="268"/>
      <c r="M253" s="269"/>
      <c r="N253" s="270"/>
      <c r="O253" s="270"/>
      <c r="P253" s="270"/>
      <c r="Q253" s="270"/>
      <c r="R253" s="270"/>
      <c r="S253" s="270"/>
      <c r="T253" s="271"/>
      <c r="U253" s="14"/>
      <c r="V253" s="14"/>
      <c r="W253" s="14"/>
      <c r="X253" s="14"/>
      <c r="Y253" s="14"/>
      <c r="Z253" s="14"/>
      <c r="AA253" s="14"/>
      <c r="AB253" s="14"/>
      <c r="AC253" s="14"/>
      <c r="AD253" s="14"/>
      <c r="AE253" s="14"/>
      <c r="AT253" s="272" t="s">
        <v>364</v>
      </c>
      <c r="AU253" s="272" t="s">
        <v>90</v>
      </c>
      <c r="AV253" s="14" t="s">
        <v>90</v>
      </c>
      <c r="AW253" s="14" t="s">
        <v>36</v>
      </c>
      <c r="AX253" s="14" t="s">
        <v>88</v>
      </c>
      <c r="AY253" s="272" t="s">
        <v>215</v>
      </c>
    </row>
    <row r="254" s="2" customFormat="1" ht="16.5" customHeight="1">
      <c r="A254" s="39"/>
      <c r="B254" s="40"/>
      <c r="C254" s="220" t="s">
        <v>713</v>
      </c>
      <c r="D254" s="220" t="s">
        <v>216</v>
      </c>
      <c r="E254" s="221" t="s">
        <v>5460</v>
      </c>
      <c r="F254" s="222" t="s">
        <v>5461</v>
      </c>
      <c r="G254" s="223" t="s">
        <v>797</v>
      </c>
      <c r="H254" s="224">
        <v>9</v>
      </c>
      <c r="I254" s="225"/>
      <c r="J254" s="226">
        <f>ROUND(I254*H254,2)</f>
        <v>0</v>
      </c>
      <c r="K254" s="222" t="s">
        <v>359</v>
      </c>
      <c r="L254" s="45"/>
      <c r="M254" s="227" t="s">
        <v>1</v>
      </c>
      <c r="N254" s="228" t="s">
        <v>46</v>
      </c>
      <c r="O254" s="92"/>
      <c r="P254" s="229">
        <f>O254*H254</f>
        <v>0</v>
      </c>
      <c r="Q254" s="229">
        <v>0.0015299999999999999</v>
      </c>
      <c r="R254" s="229">
        <f>Q254*H254</f>
        <v>0.013769999999999999</v>
      </c>
      <c r="S254" s="229">
        <v>0</v>
      </c>
      <c r="T254" s="230">
        <f>S254*H254</f>
        <v>0</v>
      </c>
      <c r="U254" s="39"/>
      <c r="V254" s="39"/>
      <c r="W254" s="39"/>
      <c r="X254" s="39"/>
      <c r="Y254" s="39"/>
      <c r="Z254" s="39"/>
      <c r="AA254" s="39"/>
      <c r="AB254" s="39"/>
      <c r="AC254" s="39"/>
      <c r="AD254" s="39"/>
      <c r="AE254" s="39"/>
      <c r="AR254" s="231" t="s">
        <v>291</v>
      </c>
      <c r="AT254" s="231" t="s">
        <v>216</v>
      </c>
      <c r="AU254" s="231" t="s">
        <v>90</v>
      </c>
      <c r="AY254" s="18" t="s">
        <v>215</v>
      </c>
      <c r="BE254" s="232">
        <f>IF(N254="základní",J254,0)</f>
        <v>0</v>
      </c>
      <c r="BF254" s="232">
        <f>IF(N254="snížená",J254,0)</f>
        <v>0</v>
      </c>
      <c r="BG254" s="232">
        <f>IF(N254="zákl. přenesená",J254,0)</f>
        <v>0</v>
      </c>
      <c r="BH254" s="232">
        <f>IF(N254="sníž. přenesená",J254,0)</f>
        <v>0</v>
      </c>
      <c r="BI254" s="232">
        <f>IF(N254="nulová",J254,0)</f>
        <v>0</v>
      </c>
      <c r="BJ254" s="18" t="s">
        <v>88</v>
      </c>
      <c r="BK254" s="232">
        <f>ROUND(I254*H254,2)</f>
        <v>0</v>
      </c>
      <c r="BL254" s="18" t="s">
        <v>291</v>
      </c>
      <c r="BM254" s="231" t="s">
        <v>5462</v>
      </c>
    </row>
    <row r="255" s="2" customFormat="1">
      <c r="A255" s="39"/>
      <c r="B255" s="40"/>
      <c r="C255" s="41"/>
      <c r="D255" s="233" t="s">
        <v>221</v>
      </c>
      <c r="E255" s="41"/>
      <c r="F255" s="234" t="s">
        <v>5463</v>
      </c>
      <c r="G255" s="41"/>
      <c r="H255" s="41"/>
      <c r="I255" s="235"/>
      <c r="J255" s="41"/>
      <c r="K255" s="41"/>
      <c r="L255" s="45"/>
      <c r="M255" s="236"/>
      <c r="N255" s="237"/>
      <c r="O255" s="92"/>
      <c r="P255" s="92"/>
      <c r="Q255" s="92"/>
      <c r="R255" s="92"/>
      <c r="S255" s="92"/>
      <c r="T255" s="93"/>
      <c r="U255" s="39"/>
      <c r="V255" s="39"/>
      <c r="W255" s="39"/>
      <c r="X255" s="39"/>
      <c r="Y255" s="39"/>
      <c r="Z255" s="39"/>
      <c r="AA255" s="39"/>
      <c r="AB255" s="39"/>
      <c r="AC255" s="39"/>
      <c r="AD255" s="39"/>
      <c r="AE255" s="39"/>
      <c r="AT255" s="18" t="s">
        <v>221</v>
      </c>
      <c r="AU255" s="18" t="s">
        <v>90</v>
      </c>
    </row>
    <row r="256" s="2" customFormat="1">
      <c r="A256" s="39"/>
      <c r="B256" s="40"/>
      <c r="C256" s="41"/>
      <c r="D256" s="250" t="s">
        <v>362</v>
      </c>
      <c r="E256" s="41"/>
      <c r="F256" s="251" t="s">
        <v>5464</v>
      </c>
      <c r="G256" s="41"/>
      <c r="H256" s="41"/>
      <c r="I256" s="235"/>
      <c r="J256" s="41"/>
      <c r="K256" s="41"/>
      <c r="L256" s="45"/>
      <c r="M256" s="236"/>
      <c r="N256" s="237"/>
      <c r="O256" s="92"/>
      <c r="P256" s="92"/>
      <c r="Q256" s="92"/>
      <c r="R256" s="92"/>
      <c r="S256" s="92"/>
      <c r="T256" s="93"/>
      <c r="U256" s="39"/>
      <c r="V256" s="39"/>
      <c r="W256" s="39"/>
      <c r="X256" s="39"/>
      <c r="Y256" s="39"/>
      <c r="Z256" s="39"/>
      <c r="AA256" s="39"/>
      <c r="AB256" s="39"/>
      <c r="AC256" s="39"/>
      <c r="AD256" s="39"/>
      <c r="AE256" s="39"/>
      <c r="AT256" s="18" t="s">
        <v>362</v>
      </c>
      <c r="AU256" s="18" t="s">
        <v>90</v>
      </c>
    </row>
    <row r="257" s="14" customFormat="1">
      <c r="A257" s="14"/>
      <c r="B257" s="262"/>
      <c r="C257" s="263"/>
      <c r="D257" s="233" t="s">
        <v>364</v>
      </c>
      <c r="E257" s="264" t="s">
        <v>1</v>
      </c>
      <c r="F257" s="265" t="s">
        <v>5465</v>
      </c>
      <c r="G257" s="263"/>
      <c r="H257" s="266">
        <v>9</v>
      </c>
      <c r="I257" s="267"/>
      <c r="J257" s="263"/>
      <c r="K257" s="263"/>
      <c r="L257" s="268"/>
      <c r="M257" s="269"/>
      <c r="N257" s="270"/>
      <c r="O257" s="270"/>
      <c r="P257" s="270"/>
      <c r="Q257" s="270"/>
      <c r="R257" s="270"/>
      <c r="S257" s="270"/>
      <c r="T257" s="271"/>
      <c r="U257" s="14"/>
      <c r="V257" s="14"/>
      <c r="W257" s="14"/>
      <c r="X257" s="14"/>
      <c r="Y257" s="14"/>
      <c r="Z257" s="14"/>
      <c r="AA257" s="14"/>
      <c r="AB257" s="14"/>
      <c r="AC257" s="14"/>
      <c r="AD257" s="14"/>
      <c r="AE257" s="14"/>
      <c r="AT257" s="272" t="s">
        <v>364</v>
      </c>
      <c r="AU257" s="272" t="s">
        <v>90</v>
      </c>
      <c r="AV257" s="14" t="s">
        <v>90</v>
      </c>
      <c r="AW257" s="14" t="s">
        <v>36</v>
      </c>
      <c r="AX257" s="14" t="s">
        <v>88</v>
      </c>
      <c r="AY257" s="272" t="s">
        <v>215</v>
      </c>
    </row>
    <row r="258" s="2" customFormat="1" ht="16.5" customHeight="1">
      <c r="A258" s="39"/>
      <c r="B258" s="40"/>
      <c r="C258" s="220" t="s">
        <v>720</v>
      </c>
      <c r="D258" s="220" t="s">
        <v>216</v>
      </c>
      <c r="E258" s="221" t="s">
        <v>5466</v>
      </c>
      <c r="F258" s="222" t="s">
        <v>5467</v>
      </c>
      <c r="G258" s="223" t="s">
        <v>797</v>
      </c>
      <c r="H258" s="224">
        <v>15</v>
      </c>
      <c r="I258" s="225"/>
      <c r="J258" s="226">
        <f>ROUND(I258*H258,2)</f>
        <v>0</v>
      </c>
      <c r="K258" s="222" t="s">
        <v>359</v>
      </c>
      <c r="L258" s="45"/>
      <c r="M258" s="227" t="s">
        <v>1</v>
      </c>
      <c r="N258" s="228" t="s">
        <v>46</v>
      </c>
      <c r="O258" s="92"/>
      <c r="P258" s="229">
        <f>O258*H258</f>
        <v>0</v>
      </c>
      <c r="Q258" s="229">
        <v>0.00122</v>
      </c>
      <c r="R258" s="229">
        <f>Q258*H258</f>
        <v>0.0183</v>
      </c>
      <c r="S258" s="229">
        <v>0</v>
      </c>
      <c r="T258" s="230">
        <f>S258*H258</f>
        <v>0</v>
      </c>
      <c r="U258" s="39"/>
      <c r="V258" s="39"/>
      <c r="W258" s="39"/>
      <c r="X258" s="39"/>
      <c r="Y258" s="39"/>
      <c r="Z258" s="39"/>
      <c r="AA258" s="39"/>
      <c r="AB258" s="39"/>
      <c r="AC258" s="39"/>
      <c r="AD258" s="39"/>
      <c r="AE258" s="39"/>
      <c r="AR258" s="231" t="s">
        <v>291</v>
      </c>
      <c r="AT258" s="231" t="s">
        <v>216</v>
      </c>
      <c r="AU258" s="231" t="s">
        <v>90</v>
      </c>
      <c r="AY258" s="18" t="s">
        <v>215</v>
      </c>
      <c r="BE258" s="232">
        <f>IF(N258="základní",J258,0)</f>
        <v>0</v>
      </c>
      <c r="BF258" s="232">
        <f>IF(N258="snížená",J258,0)</f>
        <v>0</v>
      </c>
      <c r="BG258" s="232">
        <f>IF(N258="zákl. přenesená",J258,0)</f>
        <v>0</v>
      </c>
      <c r="BH258" s="232">
        <f>IF(N258="sníž. přenesená",J258,0)</f>
        <v>0</v>
      </c>
      <c r="BI258" s="232">
        <f>IF(N258="nulová",J258,0)</f>
        <v>0</v>
      </c>
      <c r="BJ258" s="18" t="s">
        <v>88</v>
      </c>
      <c r="BK258" s="232">
        <f>ROUND(I258*H258,2)</f>
        <v>0</v>
      </c>
      <c r="BL258" s="18" t="s">
        <v>291</v>
      </c>
      <c r="BM258" s="231" t="s">
        <v>5468</v>
      </c>
    </row>
    <row r="259" s="2" customFormat="1">
      <c r="A259" s="39"/>
      <c r="B259" s="40"/>
      <c r="C259" s="41"/>
      <c r="D259" s="233" t="s">
        <v>221</v>
      </c>
      <c r="E259" s="41"/>
      <c r="F259" s="234" t="s">
        <v>5469</v>
      </c>
      <c r="G259" s="41"/>
      <c r="H259" s="41"/>
      <c r="I259" s="235"/>
      <c r="J259" s="41"/>
      <c r="K259" s="41"/>
      <c r="L259" s="45"/>
      <c r="M259" s="236"/>
      <c r="N259" s="237"/>
      <c r="O259" s="92"/>
      <c r="P259" s="92"/>
      <c r="Q259" s="92"/>
      <c r="R259" s="92"/>
      <c r="S259" s="92"/>
      <c r="T259" s="93"/>
      <c r="U259" s="39"/>
      <c r="V259" s="39"/>
      <c r="W259" s="39"/>
      <c r="X259" s="39"/>
      <c r="Y259" s="39"/>
      <c r="Z259" s="39"/>
      <c r="AA259" s="39"/>
      <c r="AB259" s="39"/>
      <c r="AC259" s="39"/>
      <c r="AD259" s="39"/>
      <c r="AE259" s="39"/>
      <c r="AT259" s="18" t="s">
        <v>221</v>
      </c>
      <c r="AU259" s="18" t="s">
        <v>90</v>
      </c>
    </row>
    <row r="260" s="2" customFormat="1">
      <c r="A260" s="39"/>
      <c r="B260" s="40"/>
      <c r="C260" s="41"/>
      <c r="D260" s="250" t="s">
        <v>362</v>
      </c>
      <c r="E260" s="41"/>
      <c r="F260" s="251" t="s">
        <v>5470</v>
      </c>
      <c r="G260" s="41"/>
      <c r="H260" s="41"/>
      <c r="I260" s="235"/>
      <c r="J260" s="41"/>
      <c r="K260" s="41"/>
      <c r="L260" s="45"/>
      <c r="M260" s="236"/>
      <c r="N260" s="237"/>
      <c r="O260" s="92"/>
      <c r="P260" s="92"/>
      <c r="Q260" s="92"/>
      <c r="R260" s="92"/>
      <c r="S260" s="92"/>
      <c r="T260" s="93"/>
      <c r="U260" s="39"/>
      <c r="V260" s="39"/>
      <c r="W260" s="39"/>
      <c r="X260" s="39"/>
      <c r="Y260" s="39"/>
      <c r="Z260" s="39"/>
      <c r="AA260" s="39"/>
      <c r="AB260" s="39"/>
      <c r="AC260" s="39"/>
      <c r="AD260" s="39"/>
      <c r="AE260" s="39"/>
      <c r="AT260" s="18" t="s">
        <v>362</v>
      </c>
      <c r="AU260" s="18" t="s">
        <v>90</v>
      </c>
    </row>
    <row r="261" s="14" customFormat="1">
      <c r="A261" s="14"/>
      <c r="B261" s="262"/>
      <c r="C261" s="263"/>
      <c r="D261" s="233" t="s">
        <v>364</v>
      </c>
      <c r="E261" s="264" t="s">
        <v>1</v>
      </c>
      <c r="F261" s="265" t="s">
        <v>998</v>
      </c>
      <c r="G261" s="263"/>
      <c r="H261" s="266">
        <v>15</v>
      </c>
      <c r="I261" s="267"/>
      <c r="J261" s="263"/>
      <c r="K261" s="263"/>
      <c r="L261" s="268"/>
      <c r="M261" s="269"/>
      <c r="N261" s="270"/>
      <c r="O261" s="270"/>
      <c r="P261" s="270"/>
      <c r="Q261" s="270"/>
      <c r="R261" s="270"/>
      <c r="S261" s="270"/>
      <c r="T261" s="271"/>
      <c r="U261" s="14"/>
      <c r="V261" s="14"/>
      <c r="W261" s="14"/>
      <c r="X261" s="14"/>
      <c r="Y261" s="14"/>
      <c r="Z261" s="14"/>
      <c r="AA261" s="14"/>
      <c r="AB261" s="14"/>
      <c r="AC261" s="14"/>
      <c r="AD261" s="14"/>
      <c r="AE261" s="14"/>
      <c r="AT261" s="272" t="s">
        <v>364</v>
      </c>
      <c r="AU261" s="272" t="s">
        <v>90</v>
      </c>
      <c r="AV261" s="14" t="s">
        <v>90</v>
      </c>
      <c r="AW261" s="14" t="s">
        <v>36</v>
      </c>
      <c r="AX261" s="14" t="s">
        <v>88</v>
      </c>
      <c r="AY261" s="272" t="s">
        <v>215</v>
      </c>
    </row>
    <row r="262" s="2" customFormat="1" ht="24.15" customHeight="1">
      <c r="A262" s="39"/>
      <c r="B262" s="40"/>
      <c r="C262" s="220" t="s">
        <v>727</v>
      </c>
      <c r="D262" s="220" t="s">
        <v>216</v>
      </c>
      <c r="E262" s="221" t="s">
        <v>5471</v>
      </c>
      <c r="F262" s="222" t="s">
        <v>5472</v>
      </c>
      <c r="G262" s="223" t="s">
        <v>797</v>
      </c>
      <c r="H262" s="224">
        <v>38</v>
      </c>
      <c r="I262" s="225"/>
      <c r="J262" s="226">
        <f>ROUND(I262*H262,2)</f>
        <v>0</v>
      </c>
      <c r="K262" s="222" t="s">
        <v>359</v>
      </c>
      <c r="L262" s="45"/>
      <c r="M262" s="227" t="s">
        <v>1</v>
      </c>
      <c r="N262" s="228" t="s">
        <v>46</v>
      </c>
      <c r="O262" s="92"/>
      <c r="P262" s="229">
        <f>O262*H262</f>
        <v>0</v>
      </c>
      <c r="Q262" s="229">
        <v>0.00166</v>
      </c>
      <c r="R262" s="229">
        <f>Q262*H262</f>
        <v>0.063079999999999997</v>
      </c>
      <c r="S262" s="229">
        <v>0</v>
      </c>
      <c r="T262" s="230">
        <f>S262*H262</f>
        <v>0</v>
      </c>
      <c r="U262" s="39"/>
      <c r="V262" s="39"/>
      <c r="W262" s="39"/>
      <c r="X262" s="39"/>
      <c r="Y262" s="39"/>
      <c r="Z262" s="39"/>
      <c r="AA262" s="39"/>
      <c r="AB262" s="39"/>
      <c r="AC262" s="39"/>
      <c r="AD262" s="39"/>
      <c r="AE262" s="39"/>
      <c r="AR262" s="231" t="s">
        <v>291</v>
      </c>
      <c r="AT262" s="231" t="s">
        <v>216</v>
      </c>
      <c r="AU262" s="231" t="s">
        <v>90</v>
      </c>
      <c r="AY262" s="18" t="s">
        <v>215</v>
      </c>
      <c r="BE262" s="232">
        <f>IF(N262="základní",J262,0)</f>
        <v>0</v>
      </c>
      <c r="BF262" s="232">
        <f>IF(N262="snížená",J262,0)</f>
        <v>0</v>
      </c>
      <c r="BG262" s="232">
        <f>IF(N262="zákl. přenesená",J262,0)</f>
        <v>0</v>
      </c>
      <c r="BH262" s="232">
        <f>IF(N262="sníž. přenesená",J262,0)</f>
        <v>0</v>
      </c>
      <c r="BI262" s="232">
        <f>IF(N262="nulová",J262,0)</f>
        <v>0</v>
      </c>
      <c r="BJ262" s="18" t="s">
        <v>88</v>
      </c>
      <c r="BK262" s="232">
        <f>ROUND(I262*H262,2)</f>
        <v>0</v>
      </c>
      <c r="BL262" s="18" t="s">
        <v>291</v>
      </c>
      <c r="BM262" s="231" t="s">
        <v>5473</v>
      </c>
    </row>
    <row r="263" s="2" customFormat="1">
      <c r="A263" s="39"/>
      <c r="B263" s="40"/>
      <c r="C263" s="41"/>
      <c r="D263" s="233" t="s">
        <v>221</v>
      </c>
      <c r="E263" s="41"/>
      <c r="F263" s="234" t="s">
        <v>5474</v>
      </c>
      <c r="G263" s="41"/>
      <c r="H263" s="41"/>
      <c r="I263" s="235"/>
      <c r="J263" s="41"/>
      <c r="K263" s="41"/>
      <c r="L263" s="45"/>
      <c r="M263" s="236"/>
      <c r="N263" s="237"/>
      <c r="O263" s="92"/>
      <c r="P263" s="92"/>
      <c r="Q263" s="92"/>
      <c r="R263" s="92"/>
      <c r="S263" s="92"/>
      <c r="T263" s="93"/>
      <c r="U263" s="39"/>
      <c r="V263" s="39"/>
      <c r="W263" s="39"/>
      <c r="X263" s="39"/>
      <c r="Y263" s="39"/>
      <c r="Z263" s="39"/>
      <c r="AA263" s="39"/>
      <c r="AB263" s="39"/>
      <c r="AC263" s="39"/>
      <c r="AD263" s="39"/>
      <c r="AE263" s="39"/>
      <c r="AT263" s="18" t="s">
        <v>221</v>
      </c>
      <c r="AU263" s="18" t="s">
        <v>90</v>
      </c>
    </row>
    <row r="264" s="2" customFormat="1">
      <c r="A264" s="39"/>
      <c r="B264" s="40"/>
      <c r="C264" s="41"/>
      <c r="D264" s="250" t="s">
        <v>362</v>
      </c>
      <c r="E264" s="41"/>
      <c r="F264" s="251" t="s">
        <v>5475</v>
      </c>
      <c r="G264" s="41"/>
      <c r="H264" s="41"/>
      <c r="I264" s="235"/>
      <c r="J264" s="41"/>
      <c r="K264" s="41"/>
      <c r="L264" s="45"/>
      <c r="M264" s="236"/>
      <c r="N264" s="237"/>
      <c r="O264" s="92"/>
      <c r="P264" s="92"/>
      <c r="Q264" s="92"/>
      <c r="R264" s="92"/>
      <c r="S264" s="92"/>
      <c r="T264" s="93"/>
      <c r="U264" s="39"/>
      <c r="V264" s="39"/>
      <c r="W264" s="39"/>
      <c r="X264" s="39"/>
      <c r="Y264" s="39"/>
      <c r="Z264" s="39"/>
      <c r="AA264" s="39"/>
      <c r="AB264" s="39"/>
      <c r="AC264" s="39"/>
      <c r="AD264" s="39"/>
      <c r="AE264" s="39"/>
      <c r="AT264" s="18" t="s">
        <v>362</v>
      </c>
      <c r="AU264" s="18" t="s">
        <v>90</v>
      </c>
    </row>
    <row r="265" s="14" customFormat="1">
      <c r="A265" s="14"/>
      <c r="B265" s="262"/>
      <c r="C265" s="263"/>
      <c r="D265" s="233" t="s">
        <v>364</v>
      </c>
      <c r="E265" s="264" t="s">
        <v>1</v>
      </c>
      <c r="F265" s="265" t="s">
        <v>5476</v>
      </c>
      <c r="G265" s="263"/>
      <c r="H265" s="266">
        <v>38</v>
      </c>
      <c r="I265" s="267"/>
      <c r="J265" s="263"/>
      <c r="K265" s="263"/>
      <c r="L265" s="268"/>
      <c r="M265" s="269"/>
      <c r="N265" s="270"/>
      <c r="O265" s="270"/>
      <c r="P265" s="270"/>
      <c r="Q265" s="270"/>
      <c r="R265" s="270"/>
      <c r="S265" s="270"/>
      <c r="T265" s="271"/>
      <c r="U265" s="14"/>
      <c r="V265" s="14"/>
      <c r="W265" s="14"/>
      <c r="X265" s="14"/>
      <c r="Y265" s="14"/>
      <c r="Z265" s="14"/>
      <c r="AA265" s="14"/>
      <c r="AB265" s="14"/>
      <c r="AC265" s="14"/>
      <c r="AD265" s="14"/>
      <c r="AE265" s="14"/>
      <c r="AT265" s="272" t="s">
        <v>364</v>
      </c>
      <c r="AU265" s="272" t="s">
        <v>90</v>
      </c>
      <c r="AV265" s="14" t="s">
        <v>90</v>
      </c>
      <c r="AW265" s="14" t="s">
        <v>36</v>
      </c>
      <c r="AX265" s="14" t="s">
        <v>88</v>
      </c>
      <c r="AY265" s="272" t="s">
        <v>215</v>
      </c>
    </row>
    <row r="266" s="2" customFormat="1" ht="16.5" customHeight="1">
      <c r="A266" s="39"/>
      <c r="B266" s="40"/>
      <c r="C266" s="220" t="s">
        <v>735</v>
      </c>
      <c r="D266" s="220" t="s">
        <v>216</v>
      </c>
      <c r="E266" s="221" t="s">
        <v>5477</v>
      </c>
      <c r="F266" s="222" t="s">
        <v>5478</v>
      </c>
      <c r="G266" s="223" t="s">
        <v>716</v>
      </c>
      <c r="H266" s="224">
        <v>3</v>
      </c>
      <c r="I266" s="225"/>
      <c r="J266" s="226">
        <f>ROUND(I266*H266,2)</f>
        <v>0</v>
      </c>
      <c r="K266" s="222" t="s">
        <v>359</v>
      </c>
      <c r="L266" s="45"/>
      <c r="M266" s="227" t="s">
        <v>1</v>
      </c>
      <c r="N266" s="228" t="s">
        <v>46</v>
      </c>
      <c r="O266" s="92"/>
      <c r="P266" s="229">
        <f>O266*H266</f>
        <v>0</v>
      </c>
      <c r="Q266" s="229">
        <v>0</v>
      </c>
      <c r="R266" s="229">
        <f>Q266*H266</f>
        <v>0</v>
      </c>
      <c r="S266" s="229">
        <v>0</v>
      </c>
      <c r="T266" s="230">
        <f>S266*H266</f>
        <v>0</v>
      </c>
      <c r="U266" s="39"/>
      <c r="V266" s="39"/>
      <c r="W266" s="39"/>
      <c r="X266" s="39"/>
      <c r="Y266" s="39"/>
      <c r="Z266" s="39"/>
      <c r="AA266" s="39"/>
      <c r="AB266" s="39"/>
      <c r="AC266" s="39"/>
      <c r="AD266" s="39"/>
      <c r="AE266" s="39"/>
      <c r="AR266" s="231" t="s">
        <v>291</v>
      </c>
      <c r="AT266" s="231" t="s">
        <v>216</v>
      </c>
      <c r="AU266" s="231" t="s">
        <v>90</v>
      </c>
      <c r="AY266" s="18" t="s">
        <v>215</v>
      </c>
      <c r="BE266" s="232">
        <f>IF(N266="základní",J266,0)</f>
        <v>0</v>
      </c>
      <c r="BF266" s="232">
        <f>IF(N266="snížená",J266,0)</f>
        <v>0</v>
      </c>
      <c r="BG266" s="232">
        <f>IF(N266="zákl. přenesená",J266,0)</f>
        <v>0</v>
      </c>
      <c r="BH266" s="232">
        <f>IF(N266="sníž. přenesená",J266,0)</f>
        <v>0</v>
      </c>
      <c r="BI266" s="232">
        <f>IF(N266="nulová",J266,0)</f>
        <v>0</v>
      </c>
      <c r="BJ266" s="18" t="s">
        <v>88</v>
      </c>
      <c r="BK266" s="232">
        <f>ROUND(I266*H266,2)</f>
        <v>0</v>
      </c>
      <c r="BL266" s="18" t="s">
        <v>291</v>
      </c>
      <c r="BM266" s="231" t="s">
        <v>5479</v>
      </c>
    </row>
    <row r="267" s="2" customFormat="1">
      <c r="A267" s="39"/>
      <c r="B267" s="40"/>
      <c r="C267" s="41"/>
      <c r="D267" s="233" t="s">
        <v>221</v>
      </c>
      <c r="E267" s="41"/>
      <c r="F267" s="234" t="s">
        <v>5480</v>
      </c>
      <c r="G267" s="41"/>
      <c r="H267" s="41"/>
      <c r="I267" s="235"/>
      <c r="J267" s="41"/>
      <c r="K267" s="41"/>
      <c r="L267" s="45"/>
      <c r="M267" s="236"/>
      <c r="N267" s="237"/>
      <c r="O267" s="92"/>
      <c r="P267" s="92"/>
      <c r="Q267" s="92"/>
      <c r="R267" s="92"/>
      <c r="S267" s="92"/>
      <c r="T267" s="93"/>
      <c r="U267" s="39"/>
      <c r="V267" s="39"/>
      <c r="W267" s="39"/>
      <c r="X267" s="39"/>
      <c r="Y267" s="39"/>
      <c r="Z267" s="39"/>
      <c r="AA267" s="39"/>
      <c r="AB267" s="39"/>
      <c r="AC267" s="39"/>
      <c r="AD267" s="39"/>
      <c r="AE267" s="39"/>
      <c r="AT267" s="18" t="s">
        <v>221</v>
      </c>
      <c r="AU267" s="18" t="s">
        <v>90</v>
      </c>
    </row>
    <row r="268" s="2" customFormat="1">
      <c r="A268" s="39"/>
      <c r="B268" s="40"/>
      <c r="C268" s="41"/>
      <c r="D268" s="250" t="s">
        <v>362</v>
      </c>
      <c r="E268" s="41"/>
      <c r="F268" s="251" t="s">
        <v>5481</v>
      </c>
      <c r="G268" s="41"/>
      <c r="H268" s="41"/>
      <c r="I268" s="235"/>
      <c r="J268" s="41"/>
      <c r="K268" s="41"/>
      <c r="L268" s="45"/>
      <c r="M268" s="236"/>
      <c r="N268" s="237"/>
      <c r="O268" s="92"/>
      <c r="P268" s="92"/>
      <c r="Q268" s="92"/>
      <c r="R268" s="92"/>
      <c r="S268" s="92"/>
      <c r="T268" s="93"/>
      <c r="U268" s="39"/>
      <c r="V268" s="39"/>
      <c r="W268" s="39"/>
      <c r="X268" s="39"/>
      <c r="Y268" s="39"/>
      <c r="Z268" s="39"/>
      <c r="AA268" s="39"/>
      <c r="AB268" s="39"/>
      <c r="AC268" s="39"/>
      <c r="AD268" s="39"/>
      <c r="AE268" s="39"/>
      <c r="AT268" s="18" t="s">
        <v>362</v>
      </c>
      <c r="AU268" s="18" t="s">
        <v>90</v>
      </c>
    </row>
    <row r="269" s="2" customFormat="1" ht="16.5" customHeight="1">
      <c r="A269" s="39"/>
      <c r="B269" s="40"/>
      <c r="C269" s="220" t="s">
        <v>745</v>
      </c>
      <c r="D269" s="220" t="s">
        <v>216</v>
      </c>
      <c r="E269" s="221" t="s">
        <v>5482</v>
      </c>
      <c r="F269" s="222" t="s">
        <v>5483</v>
      </c>
      <c r="G269" s="223" t="s">
        <v>716</v>
      </c>
      <c r="H269" s="224">
        <v>7</v>
      </c>
      <c r="I269" s="225"/>
      <c r="J269" s="226">
        <f>ROUND(I269*H269,2)</f>
        <v>0</v>
      </c>
      <c r="K269" s="222" t="s">
        <v>359</v>
      </c>
      <c r="L269" s="45"/>
      <c r="M269" s="227" t="s">
        <v>1</v>
      </c>
      <c r="N269" s="228" t="s">
        <v>46</v>
      </c>
      <c r="O269" s="92"/>
      <c r="P269" s="229">
        <f>O269*H269</f>
        <v>0</v>
      </c>
      <c r="Q269" s="229">
        <v>0</v>
      </c>
      <c r="R269" s="229">
        <f>Q269*H269</f>
        <v>0</v>
      </c>
      <c r="S269" s="229">
        <v>0</v>
      </c>
      <c r="T269" s="230">
        <f>S269*H269</f>
        <v>0</v>
      </c>
      <c r="U269" s="39"/>
      <c r="V269" s="39"/>
      <c r="W269" s="39"/>
      <c r="X269" s="39"/>
      <c r="Y269" s="39"/>
      <c r="Z269" s="39"/>
      <c r="AA269" s="39"/>
      <c r="AB269" s="39"/>
      <c r="AC269" s="39"/>
      <c r="AD269" s="39"/>
      <c r="AE269" s="39"/>
      <c r="AR269" s="231" t="s">
        <v>291</v>
      </c>
      <c r="AT269" s="231" t="s">
        <v>216</v>
      </c>
      <c r="AU269" s="231" t="s">
        <v>90</v>
      </c>
      <c r="AY269" s="18" t="s">
        <v>215</v>
      </c>
      <c r="BE269" s="232">
        <f>IF(N269="základní",J269,0)</f>
        <v>0</v>
      </c>
      <c r="BF269" s="232">
        <f>IF(N269="snížená",J269,0)</f>
        <v>0</v>
      </c>
      <c r="BG269" s="232">
        <f>IF(N269="zákl. přenesená",J269,0)</f>
        <v>0</v>
      </c>
      <c r="BH269" s="232">
        <f>IF(N269="sníž. přenesená",J269,0)</f>
        <v>0</v>
      </c>
      <c r="BI269" s="232">
        <f>IF(N269="nulová",J269,0)</f>
        <v>0</v>
      </c>
      <c r="BJ269" s="18" t="s">
        <v>88</v>
      </c>
      <c r="BK269" s="232">
        <f>ROUND(I269*H269,2)</f>
        <v>0</v>
      </c>
      <c r="BL269" s="18" t="s">
        <v>291</v>
      </c>
      <c r="BM269" s="231" t="s">
        <v>5484</v>
      </c>
    </row>
    <row r="270" s="2" customFormat="1">
      <c r="A270" s="39"/>
      <c r="B270" s="40"/>
      <c r="C270" s="41"/>
      <c r="D270" s="233" t="s">
        <v>221</v>
      </c>
      <c r="E270" s="41"/>
      <c r="F270" s="234" t="s">
        <v>5485</v>
      </c>
      <c r="G270" s="41"/>
      <c r="H270" s="41"/>
      <c r="I270" s="235"/>
      <c r="J270" s="41"/>
      <c r="K270" s="41"/>
      <c r="L270" s="45"/>
      <c r="M270" s="236"/>
      <c r="N270" s="237"/>
      <c r="O270" s="92"/>
      <c r="P270" s="92"/>
      <c r="Q270" s="92"/>
      <c r="R270" s="92"/>
      <c r="S270" s="92"/>
      <c r="T270" s="93"/>
      <c r="U270" s="39"/>
      <c r="V270" s="39"/>
      <c r="W270" s="39"/>
      <c r="X270" s="39"/>
      <c r="Y270" s="39"/>
      <c r="Z270" s="39"/>
      <c r="AA270" s="39"/>
      <c r="AB270" s="39"/>
      <c r="AC270" s="39"/>
      <c r="AD270" s="39"/>
      <c r="AE270" s="39"/>
      <c r="AT270" s="18" t="s">
        <v>221</v>
      </c>
      <c r="AU270" s="18" t="s">
        <v>90</v>
      </c>
    </row>
    <row r="271" s="2" customFormat="1">
      <c r="A271" s="39"/>
      <c r="B271" s="40"/>
      <c r="C271" s="41"/>
      <c r="D271" s="250" t="s">
        <v>362</v>
      </c>
      <c r="E271" s="41"/>
      <c r="F271" s="251" t="s">
        <v>5486</v>
      </c>
      <c r="G271" s="41"/>
      <c r="H271" s="41"/>
      <c r="I271" s="235"/>
      <c r="J271" s="41"/>
      <c r="K271" s="41"/>
      <c r="L271" s="45"/>
      <c r="M271" s="236"/>
      <c r="N271" s="237"/>
      <c r="O271" s="92"/>
      <c r="P271" s="92"/>
      <c r="Q271" s="92"/>
      <c r="R271" s="92"/>
      <c r="S271" s="92"/>
      <c r="T271" s="93"/>
      <c r="U271" s="39"/>
      <c r="V271" s="39"/>
      <c r="W271" s="39"/>
      <c r="X271" s="39"/>
      <c r="Y271" s="39"/>
      <c r="Z271" s="39"/>
      <c r="AA271" s="39"/>
      <c r="AB271" s="39"/>
      <c r="AC271" s="39"/>
      <c r="AD271" s="39"/>
      <c r="AE271" s="39"/>
      <c r="AT271" s="18" t="s">
        <v>362</v>
      </c>
      <c r="AU271" s="18" t="s">
        <v>90</v>
      </c>
    </row>
    <row r="272" s="14" customFormat="1">
      <c r="A272" s="14"/>
      <c r="B272" s="262"/>
      <c r="C272" s="263"/>
      <c r="D272" s="233" t="s">
        <v>364</v>
      </c>
      <c r="E272" s="264" t="s">
        <v>1</v>
      </c>
      <c r="F272" s="265" t="s">
        <v>5487</v>
      </c>
      <c r="G272" s="263"/>
      <c r="H272" s="266">
        <v>7</v>
      </c>
      <c r="I272" s="267"/>
      <c r="J272" s="263"/>
      <c r="K272" s="263"/>
      <c r="L272" s="268"/>
      <c r="M272" s="269"/>
      <c r="N272" s="270"/>
      <c r="O272" s="270"/>
      <c r="P272" s="270"/>
      <c r="Q272" s="270"/>
      <c r="R272" s="270"/>
      <c r="S272" s="270"/>
      <c r="T272" s="271"/>
      <c r="U272" s="14"/>
      <c r="V272" s="14"/>
      <c r="W272" s="14"/>
      <c r="X272" s="14"/>
      <c r="Y272" s="14"/>
      <c r="Z272" s="14"/>
      <c r="AA272" s="14"/>
      <c r="AB272" s="14"/>
      <c r="AC272" s="14"/>
      <c r="AD272" s="14"/>
      <c r="AE272" s="14"/>
      <c r="AT272" s="272" t="s">
        <v>364</v>
      </c>
      <c r="AU272" s="272" t="s">
        <v>90</v>
      </c>
      <c r="AV272" s="14" t="s">
        <v>90</v>
      </c>
      <c r="AW272" s="14" t="s">
        <v>36</v>
      </c>
      <c r="AX272" s="14" t="s">
        <v>88</v>
      </c>
      <c r="AY272" s="272" t="s">
        <v>215</v>
      </c>
    </row>
    <row r="273" s="2" customFormat="1" ht="16.5" customHeight="1">
      <c r="A273" s="39"/>
      <c r="B273" s="40"/>
      <c r="C273" s="220" t="s">
        <v>751</v>
      </c>
      <c r="D273" s="220" t="s">
        <v>216</v>
      </c>
      <c r="E273" s="221" t="s">
        <v>5488</v>
      </c>
      <c r="F273" s="222" t="s">
        <v>5489</v>
      </c>
      <c r="G273" s="223" t="s">
        <v>716</v>
      </c>
      <c r="H273" s="224">
        <v>17</v>
      </c>
      <c r="I273" s="225"/>
      <c r="J273" s="226">
        <f>ROUND(I273*H273,2)</f>
        <v>0</v>
      </c>
      <c r="K273" s="222" t="s">
        <v>359</v>
      </c>
      <c r="L273" s="45"/>
      <c r="M273" s="227" t="s">
        <v>1</v>
      </c>
      <c r="N273" s="228" t="s">
        <v>46</v>
      </c>
      <c r="O273" s="92"/>
      <c r="P273" s="229">
        <f>O273*H273</f>
        <v>0</v>
      </c>
      <c r="Q273" s="229">
        <v>0</v>
      </c>
      <c r="R273" s="229">
        <f>Q273*H273</f>
        <v>0</v>
      </c>
      <c r="S273" s="229">
        <v>0</v>
      </c>
      <c r="T273" s="230">
        <f>S273*H273</f>
        <v>0</v>
      </c>
      <c r="U273" s="39"/>
      <c r="V273" s="39"/>
      <c r="W273" s="39"/>
      <c r="X273" s="39"/>
      <c r="Y273" s="39"/>
      <c r="Z273" s="39"/>
      <c r="AA273" s="39"/>
      <c r="AB273" s="39"/>
      <c r="AC273" s="39"/>
      <c r="AD273" s="39"/>
      <c r="AE273" s="39"/>
      <c r="AR273" s="231" t="s">
        <v>291</v>
      </c>
      <c r="AT273" s="231" t="s">
        <v>216</v>
      </c>
      <c r="AU273" s="231" t="s">
        <v>90</v>
      </c>
      <c r="AY273" s="18" t="s">
        <v>215</v>
      </c>
      <c r="BE273" s="232">
        <f>IF(N273="základní",J273,0)</f>
        <v>0</v>
      </c>
      <c r="BF273" s="232">
        <f>IF(N273="snížená",J273,0)</f>
        <v>0</v>
      </c>
      <c r="BG273" s="232">
        <f>IF(N273="zákl. přenesená",J273,0)</f>
        <v>0</v>
      </c>
      <c r="BH273" s="232">
        <f>IF(N273="sníž. přenesená",J273,0)</f>
        <v>0</v>
      </c>
      <c r="BI273" s="232">
        <f>IF(N273="nulová",J273,0)</f>
        <v>0</v>
      </c>
      <c r="BJ273" s="18" t="s">
        <v>88</v>
      </c>
      <c r="BK273" s="232">
        <f>ROUND(I273*H273,2)</f>
        <v>0</v>
      </c>
      <c r="BL273" s="18" t="s">
        <v>291</v>
      </c>
      <c r="BM273" s="231" t="s">
        <v>5490</v>
      </c>
    </row>
    <row r="274" s="2" customFormat="1">
      <c r="A274" s="39"/>
      <c r="B274" s="40"/>
      <c r="C274" s="41"/>
      <c r="D274" s="233" t="s">
        <v>221</v>
      </c>
      <c r="E274" s="41"/>
      <c r="F274" s="234" t="s">
        <v>5491</v>
      </c>
      <c r="G274" s="41"/>
      <c r="H274" s="41"/>
      <c r="I274" s="235"/>
      <c r="J274" s="41"/>
      <c r="K274" s="41"/>
      <c r="L274" s="45"/>
      <c r="M274" s="236"/>
      <c r="N274" s="237"/>
      <c r="O274" s="92"/>
      <c r="P274" s="92"/>
      <c r="Q274" s="92"/>
      <c r="R274" s="92"/>
      <c r="S274" s="92"/>
      <c r="T274" s="93"/>
      <c r="U274" s="39"/>
      <c r="V274" s="39"/>
      <c r="W274" s="39"/>
      <c r="X274" s="39"/>
      <c r="Y274" s="39"/>
      <c r="Z274" s="39"/>
      <c r="AA274" s="39"/>
      <c r="AB274" s="39"/>
      <c r="AC274" s="39"/>
      <c r="AD274" s="39"/>
      <c r="AE274" s="39"/>
      <c r="AT274" s="18" t="s">
        <v>221</v>
      </c>
      <c r="AU274" s="18" t="s">
        <v>90</v>
      </c>
    </row>
    <row r="275" s="2" customFormat="1">
      <c r="A275" s="39"/>
      <c r="B275" s="40"/>
      <c r="C275" s="41"/>
      <c r="D275" s="250" t="s">
        <v>362</v>
      </c>
      <c r="E275" s="41"/>
      <c r="F275" s="251" t="s">
        <v>5492</v>
      </c>
      <c r="G275" s="41"/>
      <c r="H275" s="41"/>
      <c r="I275" s="235"/>
      <c r="J275" s="41"/>
      <c r="K275" s="41"/>
      <c r="L275" s="45"/>
      <c r="M275" s="236"/>
      <c r="N275" s="237"/>
      <c r="O275" s="92"/>
      <c r="P275" s="92"/>
      <c r="Q275" s="92"/>
      <c r="R275" s="92"/>
      <c r="S275" s="92"/>
      <c r="T275" s="93"/>
      <c r="U275" s="39"/>
      <c r="V275" s="39"/>
      <c r="W275" s="39"/>
      <c r="X275" s="39"/>
      <c r="Y275" s="39"/>
      <c r="Z275" s="39"/>
      <c r="AA275" s="39"/>
      <c r="AB275" s="39"/>
      <c r="AC275" s="39"/>
      <c r="AD275" s="39"/>
      <c r="AE275" s="39"/>
      <c r="AT275" s="18" t="s">
        <v>362</v>
      </c>
      <c r="AU275" s="18" t="s">
        <v>90</v>
      </c>
    </row>
    <row r="276" s="14" customFormat="1">
      <c r="A276" s="14"/>
      <c r="B276" s="262"/>
      <c r="C276" s="263"/>
      <c r="D276" s="233" t="s">
        <v>364</v>
      </c>
      <c r="E276" s="264" t="s">
        <v>1</v>
      </c>
      <c r="F276" s="265" t="s">
        <v>5493</v>
      </c>
      <c r="G276" s="263"/>
      <c r="H276" s="266">
        <v>17</v>
      </c>
      <c r="I276" s="267"/>
      <c r="J276" s="263"/>
      <c r="K276" s="263"/>
      <c r="L276" s="268"/>
      <c r="M276" s="269"/>
      <c r="N276" s="270"/>
      <c r="O276" s="270"/>
      <c r="P276" s="270"/>
      <c r="Q276" s="270"/>
      <c r="R276" s="270"/>
      <c r="S276" s="270"/>
      <c r="T276" s="271"/>
      <c r="U276" s="14"/>
      <c r="V276" s="14"/>
      <c r="W276" s="14"/>
      <c r="X276" s="14"/>
      <c r="Y276" s="14"/>
      <c r="Z276" s="14"/>
      <c r="AA276" s="14"/>
      <c r="AB276" s="14"/>
      <c r="AC276" s="14"/>
      <c r="AD276" s="14"/>
      <c r="AE276" s="14"/>
      <c r="AT276" s="272" t="s">
        <v>364</v>
      </c>
      <c r="AU276" s="272" t="s">
        <v>90</v>
      </c>
      <c r="AV276" s="14" t="s">
        <v>90</v>
      </c>
      <c r="AW276" s="14" t="s">
        <v>36</v>
      </c>
      <c r="AX276" s="14" t="s">
        <v>88</v>
      </c>
      <c r="AY276" s="272" t="s">
        <v>215</v>
      </c>
    </row>
    <row r="277" s="2" customFormat="1" ht="21.75" customHeight="1">
      <c r="A277" s="39"/>
      <c r="B277" s="40"/>
      <c r="C277" s="220" t="s">
        <v>758</v>
      </c>
      <c r="D277" s="220" t="s">
        <v>216</v>
      </c>
      <c r="E277" s="221" t="s">
        <v>5494</v>
      </c>
      <c r="F277" s="222" t="s">
        <v>5495</v>
      </c>
      <c r="G277" s="223" t="s">
        <v>716</v>
      </c>
      <c r="H277" s="224">
        <v>8</v>
      </c>
      <c r="I277" s="225"/>
      <c r="J277" s="226">
        <f>ROUND(I277*H277,2)</f>
        <v>0</v>
      </c>
      <c r="K277" s="222" t="s">
        <v>359</v>
      </c>
      <c r="L277" s="45"/>
      <c r="M277" s="227" t="s">
        <v>1</v>
      </c>
      <c r="N277" s="228" t="s">
        <v>46</v>
      </c>
      <c r="O277" s="92"/>
      <c r="P277" s="229">
        <f>O277*H277</f>
        <v>0</v>
      </c>
      <c r="Q277" s="229">
        <v>0</v>
      </c>
      <c r="R277" s="229">
        <f>Q277*H277</f>
        <v>0</v>
      </c>
      <c r="S277" s="229">
        <v>0</v>
      </c>
      <c r="T277" s="230">
        <f>S277*H277</f>
        <v>0</v>
      </c>
      <c r="U277" s="39"/>
      <c r="V277" s="39"/>
      <c r="W277" s="39"/>
      <c r="X277" s="39"/>
      <c r="Y277" s="39"/>
      <c r="Z277" s="39"/>
      <c r="AA277" s="39"/>
      <c r="AB277" s="39"/>
      <c r="AC277" s="39"/>
      <c r="AD277" s="39"/>
      <c r="AE277" s="39"/>
      <c r="AR277" s="231" t="s">
        <v>291</v>
      </c>
      <c r="AT277" s="231" t="s">
        <v>216</v>
      </c>
      <c r="AU277" s="231" t="s">
        <v>90</v>
      </c>
      <c r="AY277" s="18" t="s">
        <v>215</v>
      </c>
      <c r="BE277" s="232">
        <f>IF(N277="základní",J277,0)</f>
        <v>0</v>
      </c>
      <c r="BF277" s="232">
        <f>IF(N277="snížená",J277,0)</f>
        <v>0</v>
      </c>
      <c r="BG277" s="232">
        <f>IF(N277="zákl. přenesená",J277,0)</f>
        <v>0</v>
      </c>
      <c r="BH277" s="232">
        <f>IF(N277="sníž. přenesená",J277,0)</f>
        <v>0</v>
      </c>
      <c r="BI277" s="232">
        <f>IF(N277="nulová",J277,0)</f>
        <v>0</v>
      </c>
      <c r="BJ277" s="18" t="s">
        <v>88</v>
      </c>
      <c r="BK277" s="232">
        <f>ROUND(I277*H277,2)</f>
        <v>0</v>
      </c>
      <c r="BL277" s="18" t="s">
        <v>291</v>
      </c>
      <c r="BM277" s="231" t="s">
        <v>5496</v>
      </c>
    </row>
    <row r="278" s="2" customFormat="1">
      <c r="A278" s="39"/>
      <c r="B278" s="40"/>
      <c r="C278" s="41"/>
      <c r="D278" s="233" t="s">
        <v>221</v>
      </c>
      <c r="E278" s="41"/>
      <c r="F278" s="234" t="s">
        <v>5497</v>
      </c>
      <c r="G278" s="41"/>
      <c r="H278" s="41"/>
      <c r="I278" s="235"/>
      <c r="J278" s="41"/>
      <c r="K278" s="41"/>
      <c r="L278" s="45"/>
      <c r="M278" s="236"/>
      <c r="N278" s="237"/>
      <c r="O278" s="92"/>
      <c r="P278" s="92"/>
      <c r="Q278" s="92"/>
      <c r="R278" s="92"/>
      <c r="S278" s="92"/>
      <c r="T278" s="93"/>
      <c r="U278" s="39"/>
      <c r="V278" s="39"/>
      <c r="W278" s="39"/>
      <c r="X278" s="39"/>
      <c r="Y278" s="39"/>
      <c r="Z278" s="39"/>
      <c r="AA278" s="39"/>
      <c r="AB278" s="39"/>
      <c r="AC278" s="39"/>
      <c r="AD278" s="39"/>
      <c r="AE278" s="39"/>
      <c r="AT278" s="18" t="s">
        <v>221</v>
      </c>
      <c r="AU278" s="18" t="s">
        <v>90</v>
      </c>
    </row>
    <row r="279" s="2" customFormat="1">
      <c r="A279" s="39"/>
      <c r="B279" s="40"/>
      <c r="C279" s="41"/>
      <c r="D279" s="250" t="s">
        <v>362</v>
      </c>
      <c r="E279" s="41"/>
      <c r="F279" s="251" t="s">
        <v>5498</v>
      </c>
      <c r="G279" s="41"/>
      <c r="H279" s="41"/>
      <c r="I279" s="235"/>
      <c r="J279" s="41"/>
      <c r="K279" s="41"/>
      <c r="L279" s="45"/>
      <c r="M279" s="236"/>
      <c r="N279" s="237"/>
      <c r="O279" s="92"/>
      <c r="P279" s="92"/>
      <c r="Q279" s="92"/>
      <c r="R279" s="92"/>
      <c r="S279" s="92"/>
      <c r="T279" s="93"/>
      <c r="U279" s="39"/>
      <c r="V279" s="39"/>
      <c r="W279" s="39"/>
      <c r="X279" s="39"/>
      <c r="Y279" s="39"/>
      <c r="Z279" s="39"/>
      <c r="AA279" s="39"/>
      <c r="AB279" s="39"/>
      <c r="AC279" s="39"/>
      <c r="AD279" s="39"/>
      <c r="AE279" s="39"/>
      <c r="AT279" s="18" t="s">
        <v>362</v>
      </c>
      <c r="AU279" s="18" t="s">
        <v>90</v>
      </c>
    </row>
    <row r="280" s="14" customFormat="1">
      <c r="A280" s="14"/>
      <c r="B280" s="262"/>
      <c r="C280" s="263"/>
      <c r="D280" s="233" t="s">
        <v>364</v>
      </c>
      <c r="E280" s="264" t="s">
        <v>1</v>
      </c>
      <c r="F280" s="265" t="s">
        <v>5499</v>
      </c>
      <c r="G280" s="263"/>
      <c r="H280" s="266">
        <v>8</v>
      </c>
      <c r="I280" s="267"/>
      <c r="J280" s="263"/>
      <c r="K280" s="263"/>
      <c r="L280" s="268"/>
      <c r="M280" s="269"/>
      <c r="N280" s="270"/>
      <c r="O280" s="270"/>
      <c r="P280" s="270"/>
      <c r="Q280" s="270"/>
      <c r="R280" s="270"/>
      <c r="S280" s="270"/>
      <c r="T280" s="271"/>
      <c r="U280" s="14"/>
      <c r="V280" s="14"/>
      <c r="W280" s="14"/>
      <c r="X280" s="14"/>
      <c r="Y280" s="14"/>
      <c r="Z280" s="14"/>
      <c r="AA280" s="14"/>
      <c r="AB280" s="14"/>
      <c r="AC280" s="14"/>
      <c r="AD280" s="14"/>
      <c r="AE280" s="14"/>
      <c r="AT280" s="272" t="s">
        <v>364</v>
      </c>
      <c r="AU280" s="272" t="s">
        <v>90</v>
      </c>
      <c r="AV280" s="14" t="s">
        <v>90</v>
      </c>
      <c r="AW280" s="14" t="s">
        <v>36</v>
      </c>
      <c r="AX280" s="14" t="s">
        <v>88</v>
      </c>
      <c r="AY280" s="272" t="s">
        <v>215</v>
      </c>
    </row>
    <row r="281" s="2" customFormat="1" ht="16.5" customHeight="1">
      <c r="A281" s="39"/>
      <c r="B281" s="40"/>
      <c r="C281" s="220" t="s">
        <v>794</v>
      </c>
      <c r="D281" s="220" t="s">
        <v>216</v>
      </c>
      <c r="E281" s="221" t="s">
        <v>5500</v>
      </c>
      <c r="F281" s="222" t="s">
        <v>5501</v>
      </c>
      <c r="G281" s="223" t="s">
        <v>716</v>
      </c>
      <c r="H281" s="224">
        <v>6</v>
      </c>
      <c r="I281" s="225"/>
      <c r="J281" s="226">
        <f>ROUND(I281*H281,2)</f>
        <v>0</v>
      </c>
      <c r="K281" s="222" t="s">
        <v>359</v>
      </c>
      <c r="L281" s="45"/>
      <c r="M281" s="227" t="s">
        <v>1</v>
      </c>
      <c r="N281" s="228" t="s">
        <v>46</v>
      </c>
      <c r="O281" s="92"/>
      <c r="P281" s="229">
        <f>O281*H281</f>
        <v>0</v>
      </c>
      <c r="Q281" s="229">
        <v>0.00056999999999999998</v>
      </c>
      <c r="R281" s="229">
        <f>Q281*H281</f>
        <v>0.0034199999999999999</v>
      </c>
      <c r="S281" s="229">
        <v>0</v>
      </c>
      <c r="T281" s="230">
        <f>S281*H281</f>
        <v>0</v>
      </c>
      <c r="U281" s="39"/>
      <c r="V281" s="39"/>
      <c r="W281" s="39"/>
      <c r="X281" s="39"/>
      <c r="Y281" s="39"/>
      <c r="Z281" s="39"/>
      <c r="AA281" s="39"/>
      <c r="AB281" s="39"/>
      <c r="AC281" s="39"/>
      <c r="AD281" s="39"/>
      <c r="AE281" s="39"/>
      <c r="AR281" s="231" t="s">
        <v>291</v>
      </c>
      <c r="AT281" s="231" t="s">
        <v>216</v>
      </c>
      <c r="AU281" s="231" t="s">
        <v>90</v>
      </c>
      <c r="AY281" s="18" t="s">
        <v>215</v>
      </c>
      <c r="BE281" s="232">
        <f>IF(N281="základní",J281,0)</f>
        <v>0</v>
      </c>
      <c r="BF281" s="232">
        <f>IF(N281="snížená",J281,0)</f>
        <v>0</v>
      </c>
      <c r="BG281" s="232">
        <f>IF(N281="zákl. přenesená",J281,0)</f>
        <v>0</v>
      </c>
      <c r="BH281" s="232">
        <f>IF(N281="sníž. přenesená",J281,0)</f>
        <v>0</v>
      </c>
      <c r="BI281" s="232">
        <f>IF(N281="nulová",J281,0)</f>
        <v>0</v>
      </c>
      <c r="BJ281" s="18" t="s">
        <v>88</v>
      </c>
      <c r="BK281" s="232">
        <f>ROUND(I281*H281,2)</f>
        <v>0</v>
      </c>
      <c r="BL281" s="18" t="s">
        <v>291</v>
      </c>
      <c r="BM281" s="231" t="s">
        <v>5502</v>
      </c>
    </row>
    <row r="282" s="2" customFormat="1">
      <c r="A282" s="39"/>
      <c r="B282" s="40"/>
      <c r="C282" s="41"/>
      <c r="D282" s="233" t="s">
        <v>221</v>
      </c>
      <c r="E282" s="41"/>
      <c r="F282" s="234" t="s">
        <v>5503</v>
      </c>
      <c r="G282" s="41"/>
      <c r="H282" s="41"/>
      <c r="I282" s="235"/>
      <c r="J282" s="41"/>
      <c r="K282" s="41"/>
      <c r="L282" s="45"/>
      <c r="M282" s="236"/>
      <c r="N282" s="237"/>
      <c r="O282" s="92"/>
      <c r="P282" s="92"/>
      <c r="Q282" s="92"/>
      <c r="R282" s="92"/>
      <c r="S282" s="92"/>
      <c r="T282" s="93"/>
      <c r="U282" s="39"/>
      <c r="V282" s="39"/>
      <c r="W282" s="39"/>
      <c r="X282" s="39"/>
      <c r="Y282" s="39"/>
      <c r="Z282" s="39"/>
      <c r="AA282" s="39"/>
      <c r="AB282" s="39"/>
      <c r="AC282" s="39"/>
      <c r="AD282" s="39"/>
      <c r="AE282" s="39"/>
      <c r="AT282" s="18" t="s">
        <v>221</v>
      </c>
      <c r="AU282" s="18" t="s">
        <v>90</v>
      </c>
    </row>
    <row r="283" s="2" customFormat="1">
      <c r="A283" s="39"/>
      <c r="B283" s="40"/>
      <c r="C283" s="41"/>
      <c r="D283" s="250" t="s">
        <v>362</v>
      </c>
      <c r="E283" s="41"/>
      <c r="F283" s="251" t="s">
        <v>5504</v>
      </c>
      <c r="G283" s="41"/>
      <c r="H283" s="41"/>
      <c r="I283" s="235"/>
      <c r="J283" s="41"/>
      <c r="K283" s="41"/>
      <c r="L283" s="45"/>
      <c r="M283" s="236"/>
      <c r="N283" s="237"/>
      <c r="O283" s="92"/>
      <c r="P283" s="92"/>
      <c r="Q283" s="92"/>
      <c r="R283" s="92"/>
      <c r="S283" s="92"/>
      <c r="T283" s="93"/>
      <c r="U283" s="39"/>
      <c r="V283" s="39"/>
      <c r="W283" s="39"/>
      <c r="X283" s="39"/>
      <c r="Y283" s="39"/>
      <c r="Z283" s="39"/>
      <c r="AA283" s="39"/>
      <c r="AB283" s="39"/>
      <c r="AC283" s="39"/>
      <c r="AD283" s="39"/>
      <c r="AE283" s="39"/>
      <c r="AT283" s="18" t="s">
        <v>362</v>
      </c>
      <c r="AU283" s="18" t="s">
        <v>90</v>
      </c>
    </row>
    <row r="284" s="14" customFormat="1">
      <c r="A284" s="14"/>
      <c r="B284" s="262"/>
      <c r="C284" s="263"/>
      <c r="D284" s="233" t="s">
        <v>364</v>
      </c>
      <c r="E284" s="264" t="s">
        <v>1</v>
      </c>
      <c r="F284" s="265" t="s">
        <v>5429</v>
      </c>
      <c r="G284" s="263"/>
      <c r="H284" s="266">
        <v>6</v>
      </c>
      <c r="I284" s="267"/>
      <c r="J284" s="263"/>
      <c r="K284" s="263"/>
      <c r="L284" s="268"/>
      <c r="M284" s="269"/>
      <c r="N284" s="270"/>
      <c r="O284" s="270"/>
      <c r="P284" s="270"/>
      <c r="Q284" s="270"/>
      <c r="R284" s="270"/>
      <c r="S284" s="270"/>
      <c r="T284" s="271"/>
      <c r="U284" s="14"/>
      <c r="V284" s="14"/>
      <c r="W284" s="14"/>
      <c r="X284" s="14"/>
      <c r="Y284" s="14"/>
      <c r="Z284" s="14"/>
      <c r="AA284" s="14"/>
      <c r="AB284" s="14"/>
      <c r="AC284" s="14"/>
      <c r="AD284" s="14"/>
      <c r="AE284" s="14"/>
      <c r="AT284" s="272" t="s">
        <v>364</v>
      </c>
      <c r="AU284" s="272" t="s">
        <v>90</v>
      </c>
      <c r="AV284" s="14" t="s">
        <v>90</v>
      </c>
      <c r="AW284" s="14" t="s">
        <v>36</v>
      </c>
      <c r="AX284" s="14" t="s">
        <v>88</v>
      </c>
      <c r="AY284" s="272" t="s">
        <v>215</v>
      </c>
    </row>
    <row r="285" s="2" customFormat="1" ht="37.8" customHeight="1">
      <c r="A285" s="39"/>
      <c r="B285" s="40"/>
      <c r="C285" s="295" t="s">
        <v>802</v>
      </c>
      <c r="D285" s="295" t="s">
        <v>539</v>
      </c>
      <c r="E285" s="296" t="s">
        <v>5505</v>
      </c>
      <c r="F285" s="297" t="s">
        <v>5506</v>
      </c>
      <c r="G285" s="298" t="s">
        <v>716</v>
      </c>
      <c r="H285" s="299">
        <v>4</v>
      </c>
      <c r="I285" s="300"/>
      <c r="J285" s="301">
        <f>ROUND(I285*H285,2)</f>
        <v>0</v>
      </c>
      <c r="K285" s="297" t="s">
        <v>1</v>
      </c>
      <c r="L285" s="302"/>
      <c r="M285" s="303" t="s">
        <v>1</v>
      </c>
      <c r="N285" s="304" t="s">
        <v>46</v>
      </c>
      <c r="O285" s="92"/>
      <c r="P285" s="229">
        <f>O285*H285</f>
        <v>0</v>
      </c>
      <c r="Q285" s="229">
        <v>0</v>
      </c>
      <c r="R285" s="229">
        <f>Q285*H285</f>
        <v>0</v>
      </c>
      <c r="S285" s="229">
        <v>0</v>
      </c>
      <c r="T285" s="230">
        <f>S285*H285</f>
        <v>0</v>
      </c>
      <c r="U285" s="39"/>
      <c r="V285" s="39"/>
      <c r="W285" s="39"/>
      <c r="X285" s="39"/>
      <c r="Y285" s="39"/>
      <c r="Z285" s="39"/>
      <c r="AA285" s="39"/>
      <c r="AB285" s="39"/>
      <c r="AC285" s="39"/>
      <c r="AD285" s="39"/>
      <c r="AE285" s="39"/>
      <c r="AR285" s="231" t="s">
        <v>676</v>
      </c>
      <c r="AT285" s="231" t="s">
        <v>539</v>
      </c>
      <c r="AU285" s="231" t="s">
        <v>90</v>
      </c>
      <c r="AY285" s="18" t="s">
        <v>215</v>
      </c>
      <c r="BE285" s="232">
        <f>IF(N285="základní",J285,0)</f>
        <v>0</v>
      </c>
      <c r="BF285" s="232">
        <f>IF(N285="snížená",J285,0)</f>
        <v>0</v>
      </c>
      <c r="BG285" s="232">
        <f>IF(N285="zákl. přenesená",J285,0)</f>
        <v>0</v>
      </c>
      <c r="BH285" s="232">
        <f>IF(N285="sníž. přenesená",J285,0)</f>
        <v>0</v>
      </c>
      <c r="BI285" s="232">
        <f>IF(N285="nulová",J285,0)</f>
        <v>0</v>
      </c>
      <c r="BJ285" s="18" t="s">
        <v>88</v>
      </c>
      <c r="BK285" s="232">
        <f>ROUND(I285*H285,2)</f>
        <v>0</v>
      </c>
      <c r="BL285" s="18" t="s">
        <v>291</v>
      </c>
      <c r="BM285" s="231" t="s">
        <v>5507</v>
      </c>
    </row>
    <row r="286" s="2" customFormat="1" ht="37.8" customHeight="1">
      <c r="A286" s="39"/>
      <c r="B286" s="40"/>
      <c r="C286" s="295" t="s">
        <v>808</v>
      </c>
      <c r="D286" s="295" t="s">
        <v>539</v>
      </c>
      <c r="E286" s="296" t="s">
        <v>5508</v>
      </c>
      <c r="F286" s="297" t="s">
        <v>5509</v>
      </c>
      <c r="G286" s="298" t="s">
        <v>716</v>
      </c>
      <c r="H286" s="299">
        <v>2</v>
      </c>
      <c r="I286" s="300"/>
      <c r="J286" s="301">
        <f>ROUND(I286*H286,2)</f>
        <v>0</v>
      </c>
      <c r="K286" s="297" t="s">
        <v>1</v>
      </c>
      <c r="L286" s="302"/>
      <c r="M286" s="303" t="s">
        <v>1</v>
      </c>
      <c r="N286" s="304" t="s">
        <v>46</v>
      </c>
      <c r="O286" s="92"/>
      <c r="P286" s="229">
        <f>O286*H286</f>
        <v>0</v>
      </c>
      <c r="Q286" s="229">
        <v>0</v>
      </c>
      <c r="R286" s="229">
        <f>Q286*H286</f>
        <v>0</v>
      </c>
      <c r="S286" s="229">
        <v>0</v>
      </c>
      <c r="T286" s="230">
        <f>S286*H286</f>
        <v>0</v>
      </c>
      <c r="U286" s="39"/>
      <c r="V286" s="39"/>
      <c r="W286" s="39"/>
      <c r="X286" s="39"/>
      <c r="Y286" s="39"/>
      <c r="Z286" s="39"/>
      <c r="AA286" s="39"/>
      <c r="AB286" s="39"/>
      <c r="AC286" s="39"/>
      <c r="AD286" s="39"/>
      <c r="AE286" s="39"/>
      <c r="AR286" s="231" t="s">
        <v>676</v>
      </c>
      <c r="AT286" s="231" t="s">
        <v>539</v>
      </c>
      <c r="AU286" s="231" t="s">
        <v>90</v>
      </c>
      <c r="AY286" s="18" t="s">
        <v>215</v>
      </c>
      <c r="BE286" s="232">
        <f>IF(N286="základní",J286,0)</f>
        <v>0</v>
      </c>
      <c r="BF286" s="232">
        <f>IF(N286="snížená",J286,0)</f>
        <v>0</v>
      </c>
      <c r="BG286" s="232">
        <f>IF(N286="zákl. přenesená",J286,0)</f>
        <v>0</v>
      </c>
      <c r="BH286" s="232">
        <f>IF(N286="sníž. přenesená",J286,0)</f>
        <v>0</v>
      </c>
      <c r="BI286" s="232">
        <f>IF(N286="nulová",J286,0)</f>
        <v>0</v>
      </c>
      <c r="BJ286" s="18" t="s">
        <v>88</v>
      </c>
      <c r="BK286" s="232">
        <f>ROUND(I286*H286,2)</f>
        <v>0</v>
      </c>
      <c r="BL286" s="18" t="s">
        <v>291</v>
      </c>
      <c r="BM286" s="231" t="s">
        <v>5510</v>
      </c>
    </row>
    <row r="287" s="2" customFormat="1">
      <c r="A287" s="39"/>
      <c r="B287" s="40"/>
      <c r="C287" s="41"/>
      <c r="D287" s="233" t="s">
        <v>221</v>
      </c>
      <c r="E287" s="41"/>
      <c r="F287" s="234" t="s">
        <v>5511</v>
      </c>
      <c r="G287" s="41"/>
      <c r="H287" s="41"/>
      <c r="I287" s="235"/>
      <c r="J287" s="41"/>
      <c r="K287" s="41"/>
      <c r="L287" s="45"/>
      <c r="M287" s="236"/>
      <c r="N287" s="237"/>
      <c r="O287" s="92"/>
      <c r="P287" s="92"/>
      <c r="Q287" s="92"/>
      <c r="R287" s="92"/>
      <c r="S287" s="92"/>
      <c r="T287" s="93"/>
      <c r="U287" s="39"/>
      <c r="V287" s="39"/>
      <c r="W287" s="39"/>
      <c r="X287" s="39"/>
      <c r="Y287" s="39"/>
      <c r="Z287" s="39"/>
      <c r="AA287" s="39"/>
      <c r="AB287" s="39"/>
      <c r="AC287" s="39"/>
      <c r="AD287" s="39"/>
      <c r="AE287" s="39"/>
      <c r="AT287" s="18" t="s">
        <v>221</v>
      </c>
      <c r="AU287" s="18" t="s">
        <v>90</v>
      </c>
    </row>
    <row r="288" s="2" customFormat="1" ht="24.15" customHeight="1">
      <c r="A288" s="39"/>
      <c r="B288" s="40"/>
      <c r="C288" s="220" t="s">
        <v>816</v>
      </c>
      <c r="D288" s="220" t="s">
        <v>216</v>
      </c>
      <c r="E288" s="221" t="s">
        <v>5512</v>
      </c>
      <c r="F288" s="222" t="s">
        <v>5513</v>
      </c>
      <c r="G288" s="223" t="s">
        <v>716</v>
      </c>
      <c r="H288" s="224">
        <v>2</v>
      </c>
      <c r="I288" s="225"/>
      <c r="J288" s="226">
        <f>ROUND(I288*H288,2)</f>
        <v>0</v>
      </c>
      <c r="K288" s="222" t="s">
        <v>359</v>
      </c>
      <c r="L288" s="45"/>
      <c r="M288" s="227" t="s">
        <v>1</v>
      </c>
      <c r="N288" s="228" t="s">
        <v>46</v>
      </c>
      <c r="O288" s="92"/>
      <c r="P288" s="229">
        <f>O288*H288</f>
        <v>0</v>
      </c>
      <c r="Q288" s="229">
        <v>0.00014999999999999999</v>
      </c>
      <c r="R288" s="229">
        <f>Q288*H288</f>
        <v>0.00029999999999999997</v>
      </c>
      <c r="S288" s="229">
        <v>0</v>
      </c>
      <c r="T288" s="230">
        <f>S288*H288</f>
        <v>0</v>
      </c>
      <c r="U288" s="39"/>
      <c r="V288" s="39"/>
      <c r="W288" s="39"/>
      <c r="X288" s="39"/>
      <c r="Y288" s="39"/>
      <c r="Z288" s="39"/>
      <c r="AA288" s="39"/>
      <c r="AB288" s="39"/>
      <c r="AC288" s="39"/>
      <c r="AD288" s="39"/>
      <c r="AE288" s="39"/>
      <c r="AR288" s="231" t="s">
        <v>291</v>
      </c>
      <c r="AT288" s="231" t="s">
        <v>216</v>
      </c>
      <c r="AU288" s="231" t="s">
        <v>90</v>
      </c>
      <c r="AY288" s="18" t="s">
        <v>215</v>
      </c>
      <c r="BE288" s="232">
        <f>IF(N288="základní",J288,0)</f>
        <v>0</v>
      </c>
      <c r="BF288" s="232">
        <f>IF(N288="snížená",J288,0)</f>
        <v>0</v>
      </c>
      <c r="BG288" s="232">
        <f>IF(N288="zákl. přenesená",J288,0)</f>
        <v>0</v>
      </c>
      <c r="BH288" s="232">
        <f>IF(N288="sníž. přenesená",J288,0)</f>
        <v>0</v>
      </c>
      <c r="BI288" s="232">
        <f>IF(N288="nulová",J288,0)</f>
        <v>0</v>
      </c>
      <c r="BJ288" s="18" t="s">
        <v>88</v>
      </c>
      <c r="BK288" s="232">
        <f>ROUND(I288*H288,2)</f>
        <v>0</v>
      </c>
      <c r="BL288" s="18" t="s">
        <v>291</v>
      </c>
      <c r="BM288" s="231" t="s">
        <v>5514</v>
      </c>
    </row>
    <row r="289" s="2" customFormat="1">
      <c r="A289" s="39"/>
      <c r="B289" s="40"/>
      <c r="C289" s="41"/>
      <c r="D289" s="233" t="s">
        <v>221</v>
      </c>
      <c r="E289" s="41"/>
      <c r="F289" s="234" t="s">
        <v>5515</v>
      </c>
      <c r="G289" s="41"/>
      <c r="H289" s="41"/>
      <c r="I289" s="235"/>
      <c r="J289" s="41"/>
      <c r="K289" s="41"/>
      <c r="L289" s="45"/>
      <c r="M289" s="236"/>
      <c r="N289" s="237"/>
      <c r="O289" s="92"/>
      <c r="P289" s="92"/>
      <c r="Q289" s="92"/>
      <c r="R289" s="92"/>
      <c r="S289" s="92"/>
      <c r="T289" s="93"/>
      <c r="U289" s="39"/>
      <c r="V289" s="39"/>
      <c r="W289" s="39"/>
      <c r="X289" s="39"/>
      <c r="Y289" s="39"/>
      <c r="Z289" s="39"/>
      <c r="AA289" s="39"/>
      <c r="AB289" s="39"/>
      <c r="AC289" s="39"/>
      <c r="AD289" s="39"/>
      <c r="AE289" s="39"/>
      <c r="AT289" s="18" t="s">
        <v>221</v>
      </c>
      <c r="AU289" s="18" t="s">
        <v>90</v>
      </c>
    </row>
    <row r="290" s="2" customFormat="1">
      <c r="A290" s="39"/>
      <c r="B290" s="40"/>
      <c r="C290" s="41"/>
      <c r="D290" s="250" t="s">
        <v>362</v>
      </c>
      <c r="E290" s="41"/>
      <c r="F290" s="251" t="s">
        <v>5516</v>
      </c>
      <c r="G290" s="41"/>
      <c r="H290" s="41"/>
      <c r="I290" s="235"/>
      <c r="J290" s="41"/>
      <c r="K290" s="41"/>
      <c r="L290" s="45"/>
      <c r="M290" s="236"/>
      <c r="N290" s="237"/>
      <c r="O290" s="92"/>
      <c r="P290" s="92"/>
      <c r="Q290" s="92"/>
      <c r="R290" s="92"/>
      <c r="S290" s="92"/>
      <c r="T290" s="93"/>
      <c r="U290" s="39"/>
      <c r="V290" s="39"/>
      <c r="W290" s="39"/>
      <c r="X290" s="39"/>
      <c r="Y290" s="39"/>
      <c r="Z290" s="39"/>
      <c r="AA290" s="39"/>
      <c r="AB290" s="39"/>
      <c r="AC290" s="39"/>
      <c r="AD290" s="39"/>
      <c r="AE290" s="39"/>
      <c r="AT290" s="18" t="s">
        <v>362</v>
      </c>
      <c r="AU290" s="18" t="s">
        <v>90</v>
      </c>
    </row>
    <row r="291" s="2" customFormat="1" ht="24.15" customHeight="1">
      <c r="A291" s="39"/>
      <c r="B291" s="40"/>
      <c r="C291" s="295" t="s">
        <v>876</v>
      </c>
      <c r="D291" s="295" t="s">
        <v>539</v>
      </c>
      <c r="E291" s="296" t="s">
        <v>5517</v>
      </c>
      <c r="F291" s="297" t="s">
        <v>5518</v>
      </c>
      <c r="G291" s="298" t="s">
        <v>716</v>
      </c>
      <c r="H291" s="299">
        <v>2</v>
      </c>
      <c r="I291" s="300"/>
      <c r="J291" s="301">
        <f>ROUND(I291*H291,2)</f>
        <v>0</v>
      </c>
      <c r="K291" s="297" t="s">
        <v>359</v>
      </c>
      <c r="L291" s="302"/>
      <c r="M291" s="303" t="s">
        <v>1</v>
      </c>
      <c r="N291" s="304" t="s">
        <v>46</v>
      </c>
      <c r="O291" s="92"/>
      <c r="P291" s="229">
        <f>O291*H291</f>
        <v>0</v>
      </c>
      <c r="Q291" s="229">
        <v>0.0031900000000000001</v>
      </c>
      <c r="R291" s="229">
        <f>Q291*H291</f>
        <v>0.0063800000000000003</v>
      </c>
      <c r="S291" s="229">
        <v>0</v>
      </c>
      <c r="T291" s="230">
        <f>S291*H291</f>
        <v>0</v>
      </c>
      <c r="U291" s="39"/>
      <c r="V291" s="39"/>
      <c r="W291" s="39"/>
      <c r="X291" s="39"/>
      <c r="Y291" s="39"/>
      <c r="Z291" s="39"/>
      <c r="AA291" s="39"/>
      <c r="AB291" s="39"/>
      <c r="AC291" s="39"/>
      <c r="AD291" s="39"/>
      <c r="AE291" s="39"/>
      <c r="AR291" s="231" t="s">
        <v>676</v>
      </c>
      <c r="AT291" s="231" t="s">
        <v>539</v>
      </c>
      <c r="AU291" s="231" t="s">
        <v>90</v>
      </c>
      <c r="AY291" s="18" t="s">
        <v>215</v>
      </c>
      <c r="BE291" s="232">
        <f>IF(N291="základní",J291,0)</f>
        <v>0</v>
      </c>
      <c r="BF291" s="232">
        <f>IF(N291="snížená",J291,0)</f>
        <v>0</v>
      </c>
      <c r="BG291" s="232">
        <f>IF(N291="zákl. přenesená",J291,0)</f>
        <v>0</v>
      </c>
      <c r="BH291" s="232">
        <f>IF(N291="sníž. přenesená",J291,0)</f>
        <v>0</v>
      </c>
      <c r="BI291" s="232">
        <f>IF(N291="nulová",J291,0)</f>
        <v>0</v>
      </c>
      <c r="BJ291" s="18" t="s">
        <v>88</v>
      </c>
      <c r="BK291" s="232">
        <f>ROUND(I291*H291,2)</f>
        <v>0</v>
      </c>
      <c r="BL291" s="18" t="s">
        <v>291</v>
      </c>
      <c r="BM291" s="231" t="s">
        <v>5519</v>
      </c>
    </row>
    <row r="292" s="2" customFormat="1">
      <c r="A292" s="39"/>
      <c r="B292" s="40"/>
      <c r="C292" s="41"/>
      <c r="D292" s="233" t="s">
        <v>221</v>
      </c>
      <c r="E292" s="41"/>
      <c r="F292" s="234" t="s">
        <v>5520</v>
      </c>
      <c r="G292" s="41"/>
      <c r="H292" s="41"/>
      <c r="I292" s="235"/>
      <c r="J292" s="41"/>
      <c r="K292" s="41"/>
      <c r="L292" s="45"/>
      <c r="M292" s="236"/>
      <c r="N292" s="237"/>
      <c r="O292" s="92"/>
      <c r="P292" s="92"/>
      <c r="Q292" s="92"/>
      <c r="R292" s="92"/>
      <c r="S292" s="92"/>
      <c r="T292" s="93"/>
      <c r="U292" s="39"/>
      <c r="V292" s="39"/>
      <c r="W292" s="39"/>
      <c r="X292" s="39"/>
      <c r="Y292" s="39"/>
      <c r="Z292" s="39"/>
      <c r="AA292" s="39"/>
      <c r="AB292" s="39"/>
      <c r="AC292" s="39"/>
      <c r="AD292" s="39"/>
      <c r="AE292" s="39"/>
      <c r="AT292" s="18" t="s">
        <v>221</v>
      </c>
      <c r="AU292" s="18" t="s">
        <v>90</v>
      </c>
    </row>
    <row r="293" s="2" customFormat="1" ht="24.15" customHeight="1">
      <c r="A293" s="39"/>
      <c r="B293" s="40"/>
      <c r="C293" s="220" t="s">
        <v>901</v>
      </c>
      <c r="D293" s="220" t="s">
        <v>216</v>
      </c>
      <c r="E293" s="221" t="s">
        <v>5521</v>
      </c>
      <c r="F293" s="222" t="s">
        <v>5522</v>
      </c>
      <c r="G293" s="223" t="s">
        <v>716</v>
      </c>
      <c r="H293" s="224">
        <v>9</v>
      </c>
      <c r="I293" s="225"/>
      <c r="J293" s="226">
        <f>ROUND(I293*H293,2)</f>
        <v>0</v>
      </c>
      <c r="K293" s="222" t="s">
        <v>359</v>
      </c>
      <c r="L293" s="45"/>
      <c r="M293" s="227" t="s">
        <v>1</v>
      </c>
      <c r="N293" s="228" t="s">
        <v>46</v>
      </c>
      <c r="O293" s="92"/>
      <c r="P293" s="229">
        <f>O293*H293</f>
        <v>0</v>
      </c>
      <c r="Q293" s="229">
        <v>6.0000000000000002E-05</v>
      </c>
      <c r="R293" s="229">
        <f>Q293*H293</f>
        <v>0.00054000000000000001</v>
      </c>
      <c r="S293" s="229">
        <v>0</v>
      </c>
      <c r="T293" s="230">
        <f>S293*H293</f>
        <v>0</v>
      </c>
      <c r="U293" s="39"/>
      <c r="V293" s="39"/>
      <c r="W293" s="39"/>
      <c r="X293" s="39"/>
      <c r="Y293" s="39"/>
      <c r="Z293" s="39"/>
      <c r="AA293" s="39"/>
      <c r="AB293" s="39"/>
      <c r="AC293" s="39"/>
      <c r="AD293" s="39"/>
      <c r="AE293" s="39"/>
      <c r="AR293" s="231" t="s">
        <v>291</v>
      </c>
      <c r="AT293" s="231" t="s">
        <v>216</v>
      </c>
      <c r="AU293" s="231" t="s">
        <v>90</v>
      </c>
      <c r="AY293" s="18" t="s">
        <v>215</v>
      </c>
      <c r="BE293" s="232">
        <f>IF(N293="základní",J293,0)</f>
        <v>0</v>
      </c>
      <c r="BF293" s="232">
        <f>IF(N293="snížená",J293,0)</f>
        <v>0</v>
      </c>
      <c r="BG293" s="232">
        <f>IF(N293="zákl. přenesená",J293,0)</f>
        <v>0</v>
      </c>
      <c r="BH293" s="232">
        <f>IF(N293="sníž. přenesená",J293,0)</f>
        <v>0</v>
      </c>
      <c r="BI293" s="232">
        <f>IF(N293="nulová",J293,0)</f>
        <v>0</v>
      </c>
      <c r="BJ293" s="18" t="s">
        <v>88</v>
      </c>
      <c r="BK293" s="232">
        <f>ROUND(I293*H293,2)</f>
        <v>0</v>
      </c>
      <c r="BL293" s="18" t="s">
        <v>291</v>
      </c>
      <c r="BM293" s="231" t="s">
        <v>5523</v>
      </c>
    </row>
    <row r="294" s="2" customFormat="1">
      <c r="A294" s="39"/>
      <c r="B294" s="40"/>
      <c r="C294" s="41"/>
      <c r="D294" s="233" t="s">
        <v>221</v>
      </c>
      <c r="E294" s="41"/>
      <c r="F294" s="234" t="s">
        <v>5524</v>
      </c>
      <c r="G294" s="41"/>
      <c r="H294" s="41"/>
      <c r="I294" s="235"/>
      <c r="J294" s="41"/>
      <c r="K294" s="41"/>
      <c r="L294" s="45"/>
      <c r="M294" s="236"/>
      <c r="N294" s="237"/>
      <c r="O294" s="92"/>
      <c r="P294" s="92"/>
      <c r="Q294" s="92"/>
      <c r="R294" s="92"/>
      <c r="S294" s="92"/>
      <c r="T294" s="93"/>
      <c r="U294" s="39"/>
      <c r="V294" s="39"/>
      <c r="W294" s="39"/>
      <c r="X294" s="39"/>
      <c r="Y294" s="39"/>
      <c r="Z294" s="39"/>
      <c r="AA294" s="39"/>
      <c r="AB294" s="39"/>
      <c r="AC294" s="39"/>
      <c r="AD294" s="39"/>
      <c r="AE294" s="39"/>
      <c r="AT294" s="18" t="s">
        <v>221</v>
      </c>
      <c r="AU294" s="18" t="s">
        <v>90</v>
      </c>
    </row>
    <row r="295" s="2" customFormat="1">
      <c r="A295" s="39"/>
      <c r="B295" s="40"/>
      <c r="C295" s="41"/>
      <c r="D295" s="250" t="s">
        <v>362</v>
      </c>
      <c r="E295" s="41"/>
      <c r="F295" s="251" t="s">
        <v>5525</v>
      </c>
      <c r="G295" s="41"/>
      <c r="H295" s="41"/>
      <c r="I295" s="235"/>
      <c r="J295" s="41"/>
      <c r="K295" s="41"/>
      <c r="L295" s="45"/>
      <c r="M295" s="236"/>
      <c r="N295" s="237"/>
      <c r="O295" s="92"/>
      <c r="P295" s="92"/>
      <c r="Q295" s="92"/>
      <c r="R295" s="92"/>
      <c r="S295" s="92"/>
      <c r="T295" s="93"/>
      <c r="U295" s="39"/>
      <c r="V295" s="39"/>
      <c r="W295" s="39"/>
      <c r="X295" s="39"/>
      <c r="Y295" s="39"/>
      <c r="Z295" s="39"/>
      <c r="AA295" s="39"/>
      <c r="AB295" s="39"/>
      <c r="AC295" s="39"/>
      <c r="AD295" s="39"/>
      <c r="AE295" s="39"/>
      <c r="AT295" s="18" t="s">
        <v>362</v>
      </c>
      <c r="AU295" s="18" t="s">
        <v>90</v>
      </c>
    </row>
    <row r="296" s="2" customFormat="1" ht="37.8" customHeight="1">
      <c r="A296" s="39"/>
      <c r="B296" s="40"/>
      <c r="C296" s="295" t="s">
        <v>912</v>
      </c>
      <c r="D296" s="295" t="s">
        <v>539</v>
      </c>
      <c r="E296" s="296" t="s">
        <v>5526</v>
      </c>
      <c r="F296" s="297" t="s">
        <v>5527</v>
      </c>
      <c r="G296" s="298" t="s">
        <v>716</v>
      </c>
      <c r="H296" s="299">
        <v>1</v>
      </c>
      <c r="I296" s="300"/>
      <c r="J296" s="301">
        <f>ROUND(I296*H296,2)</f>
        <v>0</v>
      </c>
      <c r="K296" s="297" t="s">
        <v>1</v>
      </c>
      <c r="L296" s="302"/>
      <c r="M296" s="303" t="s">
        <v>1</v>
      </c>
      <c r="N296" s="304" t="s">
        <v>46</v>
      </c>
      <c r="O296" s="92"/>
      <c r="P296" s="229">
        <f>O296*H296</f>
        <v>0</v>
      </c>
      <c r="Q296" s="229">
        <v>0.00029999999999999997</v>
      </c>
      <c r="R296" s="229">
        <f>Q296*H296</f>
        <v>0.00029999999999999997</v>
      </c>
      <c r="S296" s="229">
        <v>0</v>
      </c>
      <c r="T296" s="230">
        <f>S296*H296</f>
        <v>0</v>
      </c>
      <c r="U296" s="39"/>
      <c r="V296" s="39"/>
      <c r="W296" s="39"/>
      <c r="X296" s="39"/>
      <c r="Y296" s="39"/>
      <c r="Z296" s="39"/>
      <c r="AA296" s="39"/>
      <c r="AB296" s="39"/>
      <c r="AC296" s="39"/>
      <c r="AD296" s="39"/>
      <c r="AE296" s="39"/>
      <c r="AR296" s="231" t="s">
        <v>676</v>
      </c>
      <c r="AT296" s="231" t="s">
        <v>539</v>
      </c>
      <c r="AU296" s="231" t="s">
        <v>90</v>
      </c>
      <c r="AY296" s="18" t="s">
        <v>215</v>
      </c>
      <c r="BE296" s="232">
        <f>IF(N296="základní",J296,0)</f>
        <v>0</v>
      </c>
      <c r="BF296" s="232">
        <f>IF(N296="snížená",J296,0)</f>
        <v>0</v>
      </c>
      <c r="BG296" s="232">
        <f>IF(N296="zákl. přenesená",J296,0)</f>
        <v>0</v>
      </c>
      <c r="BH296" s="232">
        <f>IF(N296="sníž. přenesená",J296,0)</f>
        <v>0</v>
      </c>
      <c r="BI296" s="232">
        <f>IF(N296="nulová",J296,0)</f>
        <v>0</v>
      </c>
      <c r="BJ296" s="18" t="s">
        <v>88</v>
      </c>
      <c r="BK296" s="232">
        <f>ROUND(I296*H296,2)</f>
        <v>0</v>
      </c>
      <c r="BL296" s="18" t="s">
        <v>291</v>
      </c>
      <c r="BM296" s="231" t="s">
        <v>5528</v>
      </c>
    </row>
    <row r="297" s="2" customFormat="1">
      <c r="A297" s="39"/>
      <c r="B297" s="40"/>
      <c r="C297" s="41"/>
      <c r="D297" s="233" t="s">
        <v>221</v>
      </c>
      <c r="E297" s="41"/>
      <c r="F297" s="234" t="s">
        <v>5527</v>
      </c>
      <c r="G297" s="41"/>
      <c r="H297" s="41"/>
      <c r="I297" s="235"/>
      <c r="J297" s="41"/>
      <c r="K297" s="41"/>
      <c r="L297" s="45"/>
      <c r="M297" s="236"/>
      <c r="N297" s="237"/>
      <c r="O297" s="92"/>
      <c r="P297" s="92"/>
      <c r="Q297" s="92"/>
      <c r="R297" s="92"/>
      <c r="S297" s="92"/>
      <c r="T297" s="93"/>
      <c r="U297" s="39"/>
      <c r="V297" s="39"/>
      <c r="W297" s="39"/>
      <c r="X297" s="39"/>
      <c r="Y297" s="39"/>
      <c r="Z297" s="39"/>
      <c r="AA297" s="39"/>
      <c r="AB297" s="39"/>
      <c r="AC297" s="39"/>
      <c r="AD297" s="39"/>
      <c r="AE297" s="39"/>
      <c r="AT297" s="18" t="s">
        <v>221</v>
      </c>
      <c r="AU297" s="18" t="s">
        <v>90</v>
      </c>
    </row>
    <row r="298" s="2" customFormat="1" ht="49.05" customHeight="1">
      <c r="A298" s="39"/>
      <c r="B298" s="40"/>
      <c r="C298" s="295" t="s">
        <v>920</v>
      </c>
      <c r="D298" s="295" t="s">
        <v>539</v>
      </c>
      <c r="E298" s="296" t="s">
        <v>5529</v>
      </c>
      <c r="F298" s="297" t="s">
        <v>5530</v>
      </c>
      <c r="G298" s="298" t="s">
        <v>716</v>
      </c>
      <c r="H298" s="299">
        <v>3</v>
      </c>
      <c r="I298" s="300"/>
      <c r="J298" s="301">
        <f>ROUND(I298*H298,2)</f>
        <v>0</v>
      </c>
      <c r="K298" s="297" t="s">
        <v>1</v>
      </c>
      <c r="L298" s="302"/>
      <c r="M298" s="303" t="s">
        <v>1</v>
      </c>
      <c r="N298" s="304" t="s">
        <v>46</v>
      </c>
      <c r="O298" s="92"/>
      <c r="P298" s="229">
        <f>O298*H298</f>
        <v>0</v>
      </c>
      <c r="Q298" s="229">
        <v>0.00023000000000000001</v>
      </c>
      <c r="R298" s="229">
        <f>Q298*H298</f>
        <v>0.00069000000000000008</v>
      </c>
      <c r="S298" s="229">
        <v>0</v>
      </c>
      <c r="T298" s="230">
        <f>S298*H298</f>
        <v>0</v>
      </c>
      <c r="U298" s="39"/>
      <c r="V298" s="39"/>
      <c r="W298" s="39"/>
      <c r="X298" s="39"/>
      <c r="Y298" s="39"/>
      <c r="Z298" s="39"/>
      <c r="AA298" s="39"/>
      <c r="AB298" s="39"/>
      <c r="AC298" s="39"/>
      <c r="AD298" s="39"/>
      <c r="AE298" s="39"/>
      <c r="AR298" s="231" t="s">
        <v>676</v>
      </c>
      <c r="AT298" s="231" t="s">
        <v>539</v>
      </c>
      <c r="AU298" s="231" t="s">
        <v>90</v>
      </c>
      <c r="AY298" s="18" t="s">
        <v>215</v>
      </c>
      <c r="BE298" s="232">
        <f>IF(N298="základní",J298,0)</f>
        <v>0</v>
      </c>
      <c r="BF298" s="232">
        <f>IF(N298="snížená",J298,0)</f>
        <v>0</v>
      </c>
      <c r="BG298" s="232">
        <f>IF(N298="zákl. přenesená",J298,0)</f>
        <v>0</v>
      </c>
      <c r="BH298" s="232">
        <f>IF(N298="sníž. přenesená",J298,0)</f>
        <v>0</v>
      </c>
      <c r="BI298" s="232">
        <f>IF(N298="nulová",J298,0)</f>
        <v>0</v>
      </c>
      <c r="BJ298" s="18" t="s">
        <v>88</v>
      </c>
      <c r="BK298" s="232">
        <f>ROUND(I298*H298,2)</f>
        <v>0</v>
      </c>
      <c r="BL298" s="18" t="s">
        <v>291</v>
      </c>
      <c r="BM298" s="231" t="s">
        <v>5531</v>
      </c>
    </row>
    <row r="299" s="2" customFormat="1">
      <c r="A299" s="39"/>
      <c r="B299" s="40"/>
      <c r="C299" s="41"/>
      <c r="D299" s="233" t="s">
        <v>221</v>
      </c>
      <c r="E299" s="41"/>
      <c r="F299" s="234" t="s">
        <v>5530</v>
      </c>
      <c r="G299" s="41"/>
      <c r="H299" s="41"/>
      <c r="I299" s="235"/>
      <c r="J299" s="41"/>
      <c r="K299" s="41"/>
      <c r="L299" s="45"/>
      <c r="M299" s="236"/>
      <c r="N299" s="237"/>
      <c r="O299" s="92"/>
      <c r="P299" s="92"/>
      <c r="Q299" s="92"/>
      <c r="R299" s="92"/>
      <c r="S299" s="92"/>
      <c r="T299" s="93"/>
      <c r="U299" s="39"/>
      <c r="V299" s="39"/>
      <c r="W299" s="39"/>
      <c r="X299" s="39"/>
      <c r="Y299" s="39"/>
      <c r="Z299" s="39"/>
      <c r="AA299" s="39"/>
      <c r="AB299" s="39"/>
      <c r="AC299" s="39"/>
      <c r="AD299" s="39"/>
      <c r="AE299" s="39"/>
      <c r="AT299" s="18" t="s">
        <v>221</v>
      </c>
      <c r="AU299" s="18" t="s">
        <v>90</v>
      </c>
    </row>
    <row r="300" s="2" customFormat="1" ht="24.15" customHeight="1">
      <c r="A300" s="39"/>
      <c r="B300" s="40"/>
      <c r="C300" s="295" t="s">
        <v>925</v>
      </c>
      <c r="D300" s="295" t="s">
        <v>539</v>
      </c>
      <c r="E300" s="296" t="s">
        <v>5532</v>
      </c>
      <c r="F300" s="297" t="s">
        <v>5533</v>
      </c>
      <c r="G300" s="298" t="s">
        <v>716</v>
      </c>
      <c r="H300" s="299">
        <v>2</v>
      </c>
      <c r="I300" s="300"/>
      <c r="J300" s="301">
        <f>ROUND(I300*H300,2)</f>
        <v>0</v>
      </c>
      <c r="K300" s="297" t="s">
        <v>1</v>
      </c>
      <c r="L300" s="302"/>
      <c r="M300" s="303" t="s">
        <v>1</v>
      </c>
      <c r="N300" s="304" t="s">
        <v>46</v>
      </c>
      <c r="O300" s="92"/>
      <c r="P300" s="229">
        <f>O300*H300</f>
        <v>0</v>
      </c>
      <c r="Q300" s="229">
        <v>0.00038000000000000002</v>
      </c>
      <c r="R300" s="229">
        <f>Q300*H300</f>
        <v>0.00076000000000000004</v>
      </c>
      <c r="S300" s="229">
        <v>0</v>
      </c>
      <c r="T300" s="230">
        <f>S300*H300</f>
        <v>0</v>
      </c>
      <c r="U300" s="39"/>
      <c r="V300" s="39"/>
      <c r="W300" s="39"/>
      <c r="X300" s="39"/>
      <c r="Y300" s="39"/>
      <c r="Z300" s="39"/>
      <c r="AA300" s="39"/>
      <c r="AB300" s="39"/>
      <c r="AC300" s="39"/>
      <c r="AD300" s="39"/>
      <c r="AE300" s="39"/>
      <c r="AR300" s="231" t="s">
        <v>676</v>
      </c>
      <c r="AT300" s="231" t="s">
        <v>539</v>
      </c>
      <c r="AU300" s="231" t="s">
        <v>90</v>
      </c>
      <c r="AY300" s="18" t="s">
        <v>215</v>
      </c>
      <c r="BE300" s="232">
        <f>IF(N300="základní",J300,0)</f>
        <v>0</v>
      </c>
      <c r="BF300" s="232">
        <f>IF(N300="snížená",J300,0)</f>
        <v>0</v>
      </c>
      <c r="BG300" s="232">
        <f>IF(N300="zákl. přenesená",J300,0)</f>
        <v>0</v>
      </c>
      <c r="BH300" s="232">
        <f>IF(N300="sníž. přenesená",J300,0)</f>
        <v>0</v>
      </c>
      <c r="BI300" s="232">
        <f>IF(N300="nulová",J300,0)</f>
        <v>0</v>
      </c>
      <c r="BJ300" s="18" t="s">
        <v>88</v>
      </c>
      <c r="BK300" s="232">
        <f>ROUND(I300*H300,2)</f>
        <v>0</v>
      </c>
      <c r="BL300" s="18" t="s">
        <v>291</v>
      </c>
      <c r="BM300" s="231" t="s">
        <v>5534</v>
      </c>
    </row>
    <row r="301" s="2" customFormat="1">
      <c r="A301" s="39"/>
      <c r="B301" s="40"/>
      <c r="C301" s="41"/>
      <c r="D301" s="233" t="s">
        <v>221</v>
      </c>
      <c r="E301" s="41"/>
      <c r="F301" s="234" t="s">
        <v>5533</v>
      </c>
      <c r="G301" s="41"/>
      <c r="H301" s="41"/>
      <c r="I301" s="235"/>
      <c r="J301" s="41"/>
      <c r="K301" s="41"/>
      <c r="L301" s="45"/>
      <c r="M301" s="236"/>
      <c r="N301" s="237"/>
      <c r="O301" s="92"/>
      <c r="P301" s="92"/>
      <c r="Q301" s="92"/>
      <c r="R301" s="92"/>
      <c r="S301" s="92"/>
      <c r="T301" s="93"/>
      <c r="U301" s="39"/>
      <c r="V301" s="39"/>
      <c r="W301" s="39"/>
      <c r="X301" s="39"/>
      <c r="Y301" s="39"/>
      <c r="Z301" s="39"/>
      <c r="AA301" s="39"/>
      <c r="AB301" s="39"/>
      <c r="AC301" s="39"/>
      <c r="AD301" s="39"/>
      <c r="AE301" s="39"/>
      <c r="AT301" s="18" t="s">
        <v>221</v>
      </c>
      <c r="AU301" s="18" t="s">
        <v>90</v>
      </c>
    </row>
    <row r="302" s="2" customFormat="1" ht="33" customHeight="1">
      <c r="A302" s="39"/>
      <c r="B302" s="40"/>
      <c r="C302" s="295" t="s">
        <v>934</v>
      </c>
      <c r="D302" s="295" t="s">
        <v>539</v>
      </c>
      <c r="E302" s="296" t="s">
        <v>5535</v>
      </c>
      <c r="F302" s="297" t="s">
        <v>5536</v>
      </c>
      <c r="G302" s="298" t="s">
        <v>716</v>
      </c>
      <c r="H302" s="299">
        <v>3</v>
      </c>
      <c r="I302" s="300"/>
      <c r="J302" s="301">
        <f>ROUND(I302*H302,2)</f>
        <v>0</v>
      </c>
      <c r="K302" s="297" t="s">
        <v>359</v>
      </c>
      <c r="L302" s="302"/>
      <c r="M302" s="303" t="s">
        <v>1</v>
      </c>
      <c r="N302" s="304" t="s">
        <v>46</v>
      </c>
      <c r="O302" s="92"/>
      <c r="P302" s="229">
        <f>O302*H302</f>
        <v>0</v>
      </c>
      <c r="Q302" s="229">
        <v>0.00096000000000000002</v>
      </c>
      <c r="R302" s="229">
        <f>Q302*H302</f>
        <v>0.0028800000000000002</v>
      </c>
      <c r="S302" s="229">
        <v>0</v>
      </c>
      <c r="T302" s="230">
        <f>S302*H302</f>
        <v>0</v>
      </c>
      <c r="U302" s="39"/>
      <c r="V302" s="39"/>
      <c r="W302" s="39"/>
      <c r="X302" s="39"/>
      <c r="Y302" s="39"/>
      <c r="Z302" s="39"/>
      <c r="AA302" s="39"/>
      <c r="AB302" s="39"/>
      <c r="AC302" s="39"/>
      <c r="AD302" s="39"/>
      <c r="AE302" s="39"/>
      <c r="AR302" s="231" t="s">
        <v>676</v>
      </c>
      <c r="AT302" s="231" t="s">
        <v>539</v>
      </c>
      <c r="AU302" s="231" t="s">
        <v>90</v>
      </c>
      <c r="AY302" s="18" t="s">
        <v>215</v>
      </c>
      <c r="BE302" s="232">
        <f>IF(N302="základní",J302,0)</f>
        <v>0</v>
      </c>
      <c r="BF302" s="232">
        <f>IF(N302="snížená",J302,0)</f>
        <v>0</v>
      </c>
      <c r="BG302" s="232">
        <f>IF(N302="zákl. přenesená",J302,0)</f>
        <v>0</v>
      </c>
      <c r="BH302" s="232">
        <f>IF(N302="sníž. přenesená",J302,0)</f>
        <v>0</v>
      </c>
      <c r="BI302" s="232">
        <f>IF(N302="nulová",J302,0)</f>
        <v>0</v>
      </c>
      <c r="BJ302" s="18" t="s">
        <v>88</v>
      </c>
      <c r="BK302" s="232">
        <f>ROUND(I302*H302,2)</f>
        <v>0</v>
      </c>
      <c r="BL302" s="18" t="s">
        <v>291</v>
      </c>
      <c r="BM302" s="231" t="s">
        <v>5537</v>
      </c>
    </row>
    <row r="303" s="2" customFormat="1">
      <c r="A303" s="39"/>
      <c r="B303" s="40"/>
      <c r="C303" s="41"/>
      <c r="D303" s="233" t="s">
        <v>221</v>
      </c>
      <c r="E303" s="41"/>
      <c r="F303" s="234" t="s">
        <v>5538</v>
      </c>
      <c r="G303" s="41"/>
      <c r="H303" s="41"/>
      <c r="I303" s="235"/>
      <c r="J303" s="41"/>
      <c r="K303" s="41"/>
      <c r="L303" s="45"/>
      <c r="M303" s="236"/>
      <c r="N303" s="237"/>
      <c r="O303" s="92"/>
      <c r="P303" s="92"/>
      <c r="Q303" s="92"/>
      <c r="R303" s="92"/>
      <c r="S303" s="92"/>
      <c r="T303" s="93"/>
      <c r="U303" s="39"/>
      <c r="V303" s="39"/>
      <c r="W303" s="39"/>
      <c r="X303" s="39"/>
      <c r="Y303" s="39"/>
      <c r="Z303" s="39"/>
      <c r="AA303" s="39"/>
      <c r="AB303" s="39"/>
      <c r="AC303" s="39"/>
      <c r="AD303" s="39"/>
      <c r="AE303" s="39"/>
      <c r="AT303" s="18" t="s">
        <v>221</v>
      </c>
      <c r="AU303" s="18" t="s">
        <v>90</v>
      </c>
    </row>
    <row r="304" s="2" customFormat="1" ht="16.5" customHeight="1">
      <c r="A304" s="39"/>
      <c r="B304" s="40"/>
      <c r="C304" s="220" t="s">
        <v>939</v>
      </c>
      <c r="D304" s="220" t="s">
        <v>216</v>
      </c>
      <c r="E304" s="221" t="s">
        <v>5539</v>
      </c>
      <c r="F304" s="222" t="s">
        <v>5540</v>
      </c>
      <c r="G304" s="223" t="s">
        <v>716</v>
      </c>
      <c r="H304" s="224">
        <v>5</v>
      </c>
      <c r="I304" s="225"/>
      <c r="J304" s="226">
        <f>ROUND(I304*H304,2)</f>
        <v>0</v>
      </c>
      <c r="K304" s="222" t="s">
        <v>1</v>
      </c>
      <c r="L304" s="45"/>
      <c r="M304" s="227" t="s">
        <v>1</v>
      </c>
      <c r="N304" s="228" t="s">
        <v>46</v>
      </c>
      <c r="O304" s="92"/>
      <c r="P304" s="229">
        <f>O304*H304</f>
        <v>0</v>
      </c>
      <c r="Q304" s="229">
        <v>6.0000000000000002E-05</v>
      </c>
      <c r="R304" s="229">
        <f>Q304*H304</f>
        <v>0.00030000000000000003</v>
      </c>
      <c r="S304" s="229">
        <v>0</v>
      </c>
      <c r="T304" s="230">
        <f>S304*H304</f>
        <v>0</v>
      </c>
      <c r="U304" s="39"/>
      <c r="V304" s="39"/>
      <c r="W304" s="39"/>
      <c r="X304" s="39"/>
      <c r="Y304" s="39"/>
      <c r="Z304" s="39"/>
      <c r="AA304" s="39"/>
      <c r="AB304" s="39"/>
      <c r="AC304" s="39"/>
      <c r="AD304" s="39"/>
      <c r="AE304" s="39"/>
      <c r="AR304" s="231" t="s">
        <v>291</v>
      </c>
      <c r="AT304" s="231" t="s">
        <v>216</v>
      </c>
      <c r="AU304" s="231" t="s">
        <v>90</v>
      </c>
      <c r="AY304" s="18" t="s">
        <v>215</v>
      </c>
      <c r="BE304" s="232">
        <f>IF(N304="základní",J304,0)</f>
        <v>0</v>
      </c>
      <c r="BF304" s="232">
        <f>IF(N304="snížená",J304,0)</f>
        <v>0</v>
      </c>
      <c r="BG304" s="232">
        <f>IF(N304="zákl. přenesená",J304,0)</f>
        <v>0</v>
      </c>
      <c r="BH304" s="232">
        <f>IF(N304="sníž. přenesená",J304,0)</f>
        <v>0</v>
      </c>
      <c r="BI304" s="232">
        <f>IF(N304="nulová",J304,0)</f>
        <v>0</v>
      </c>
      <c r="BJ304" s="18" t="s">
        <v>88</v>
      </c>
      <c r="BK304" s="232">
        <f>ROUND(I304*H304,2)</f>
        <v>0</v>
      </c>
      <c r="BL304" s="18" t="s">
        <v>291</v>
      </c>
      <c r="BM304" s="231" t="s">
        <v>5541</v>
      </c>
    </row>
    <row r="305" s="2" customFormat="1">
      <c r="A305" s="39"/>
      <c r="B305" s="40"/>
      <c r="C305" s="41"/>
      <c r="D305" s="233" t="s">
        <v>221</v>
      </c>
      <c r="E305" s="41"/>
      <c r="F305" s="234" t="s">
        <v>5524</v>
      </c>
      <c r="G305" s="41"/>
      <c r="H305" s="41"/>
      <c r="I305" s="235"/>
      <c r="J305" s="41"/>
      <c r="K305" s="41"/>
      <c r="L305" s="45"/>
      <c r="M305" s="236"/>
      <c r="N305" s="237"/>
      <c r="O305" s="92"/>
      <c r="P305" s="92"/>
      <c r="Q305" s="92"/>
      <c r="R305" s="92"/>
      <c r="S305" s="92"/>
      <c r="T305" s="93"/>
      <c r="U305" s="39"/>
      <c r="V305" s="39"/>
      <c r="W305" s="39"/>
      <c r="X305" s="39"/>
      <c r="Y305" s="39"/>
      <c r="Z305" s="39"/>
      <c r="AA305" s="39"/>
      <c r="AB305" s="39"/>
      <c r="AC305" s="39"/>
      <c r="AD305" s="39"/>
      <c r="AE305" s="39"/>
      <c r="AT305" s="18" t="s">
        <v>221</v>
      </c>
      <c r="AU305" s="18" t="s">
        <v>90</v>
      </c>
    </row>
    <row r="306" s="2" customFormat="1" ht="33" customHeight="1">
      <c r="A306" s="39"/>
      <c r="B306" s="40"/>
      <c r="C306" s="295" t="s">
        <v>944</v>
      </c>
      <c r="D306" s="295" t="s">
        <v>539</v>
      </c>
      <c r="E306" s="296" t="s">
        <v>5542</v>
      </c>
      <c r="F306" s="297" t="s">
        <v>5543</v>
      </c>
      <c r="G306" s="298" t="s">
        <v>716</v>
      </c>
      <c r="H306" s="299">
        <v>5</v>
      </c>
      <c r="I306" s="300"/>
      <c r="J306" s="301">
        <f>ROUND(I306*H306,2)</f>
        <v>0</v>
      </c>
      <c r="K306" s="297" t="s">
        <v>1</v>
      </c>
      <c r="L306" s="302"/>
      <c r="M306" s="303" t="s">
        <v>1</v>
      </c>
      <c r="N306" s="304" t="s">
        <v>46</v>
      </c>
      <c r="O306" s="92"/>
      <c r="P306" s="229">
        <f>O306*H306</f>
        <v>0</v>
      </c>
      <c r="Q306" s="229">
        <v>0.00027999999999999998</v>
      </c>
      <c r="R306" s="229">
        <f>Q306*H306</f>
        <v>0.0013999999999999998</v>
      </c>
      <c r="S306" s="229">
        <v>0</v>
      </c>
      <c r="T306" s="230">
        <f>S306*H306</f>
        <v>0</v>
      </c>
      <c r="U306" s="39"/>
      <c r="V306" s="39"/>
      <c r="W306" s="39"/>
      <c r="X306" s="39"/>
      <c r="Y306" s="39"/>
      <c r="Z306" s="39"/>
      <c r="AA306" s="39"/>
      <c r="AB306" s="39"/>
      <c r="AC306" s="39"/>
      <c r="AD306" s="39"/>
      <c r="AE306" s="39"/>
      <c r="AR306" s="231" t="s">
        <v>676</v>
      </c>
      <c r="AT306" s="231" t="s">
        <v>539</v>
      </c>
      <c r="AU306" s="231" t="s">
        <v>90</v>
      </c>
      <c r="AY306" s="18" t="s">
        <v>215</v>
      </c>
      <c r="BE306" s="232">
        <f>IF(N306="základní",J306,0)</f>
        <v>0</v>
      </c>
      <c r="BF306" s="232">
        <f>IF(N306="snížená",J306,0)</f>
        <v>0</v>
      </c>
      <c r="BG306" s="232">
        <f>IF(N306="zákl. přenesená",J306,0)</f>
        <v>0</v>
      </c>
      <c r="BH306" s="232">
        <f>IF(N306="sníž. přenesená",J306,0)</f>
        <v>0</v>
      </c>
      <c r="BI306" s="232">
        <f>IF(N306="nulová",J306,0)</f>
        <v>0</v>
      </c>
      <c r="BJ306" s="18" t="s">
        <v>88</v>
      </c>
      <c r="BK306" s="232">
        <f>ROUND(I306*H306,2)</f>
        <v>0</v>
      </c>
      <c r="BL306" s="18" t="s">
        <v>291</v>
      </c>
      <c r="BM306" s="231" t="s">
        <v>5544</v>
      </c>
    </row>
    <row r="307" s="2" customFormat="1" ht="24.15" customHeight="1">
      <c r="A307" s="39"/>
      <c r="B307" s="40"/>
      <c r="C307" s="220" t="s">
        <v>952</v>
      </c>
      <c r="D307" s="220" t="s">
        <v>216</v>
      </c>
      <c r="E307" s="221" t="s">
        <v>5545</v>
      </c>
      <c r="F307" s="222" t="s">
        <v>5546</v>
      </c>
      <c r="G307" s="223" t="s">
        <v>716</v>
      </c>
      <c r="H307" s="224">
        <v>6</v>
      </c>
      <c r="I307" s="225"/>
      <c r="J307" s="226">
        <f>ROUND(I307*H307,2)</f>
        <v>0</v>
      </c>
      <c r="K307" s="222" t="s">
        <v>359</v>
      </c>
      <c r="L307" s="45"/>
      <c r="M307" s="227" t="s">
        <v>1</v>
      </c>
      <c r="N307" s="228" t="s">
        <v>46</v>
      </c>
      <c r="O307" s="92"/>
      <c r="P307" s="229">
        <f>O307*H307</f>
        <v>0</v>
      </c>
      <c r="Q307" s="229">
        <v>0.00115</v>
      </c>
      <c r="R307" s="229">
        <f>Q307*H307</f>
        <v>0.0068999999999999999</v>
      </c>
      <c r="S307" s="229">
        <v>0</v>
      </c>
      <c r="T307" s="230">
        <f>S307*H307</f>
        <v>0</v>
      </c>
      <c r="U307" s="39"/>
      <c r="V307" s="39"/>
      <c r="W307" s="39"/>
      <c r="X307" s="39"/>
      <c r="Y307" s="39"/>
      <c r="Z307" s="39"/>
      <c r="AA307" s="39"/>
      <c r="AB307" s="39"/>
      <c r="AC307" s="39"/>
      <c r="AD307" s="39"/>
      <c r="AE307" s="39"/>
      <c r="AR307" s="231" t="s">
        <v>291</v>
      </c>
      <c r="AT307" s="231" t="s">
        <v>216</v>
      </c>
      <c r="AU307" s="231" t="s">
        <v>90</v>
      </c>
      <c r="AY307" s="18" t="s">
        <v>215</v>
      </c>
      <c r="BE307" s="232">
        <f>IF(N307="základní",J307,0)</f>
        <v>0</v>
      </c>
      <c r="BF307" s="232">
        <f>IF(N307="snížená",J307,0)</f>
        <v>0</v>
      </c>
      <c r="BG307" s="232">
        <f>IF(N307="zákl. přenesená",J307,0)</f>
        <v>0</v>
      </c>
      <c r="BH307" s="232">
        <f>IF(N307="sníž. přenesená",J307,0)</f>
        <v>0</v>
      </c>
      <c r="BI307" s="232">
        <f>IF(N307="nulová",J307,0)</f>
        <v>0</v>
      </c>
      <c r="BJ307" s="18" t="s">
        <v>88</v>
      </c>
      <c r="BK307" s="232">
        <f>ROUND(I307*H307,2)</f>
        <v>0</v>
      </c>
      <c r="BL307" s="18" t="s">
        <v>291</v>
      </c>
      <c r="BM307" s="231" t="s">
        <v>5547</v>
      </c>
    </row>
    <row r="308" s="2" customFormat="1">
      <c r="A308" s="39"/>
      <c r="B308" s="40"/>
      <c r="C308" s="41"/>
      <c r="D308" s="233" t="s">
        <v>221</v>
      </c>
      <c r="E308" s="41"/>
      <c r="F308" s="234" t="s">
        <v>5548</v>
      </c>
      <c r="G308" s="41"/>
      <c r="H308" s="41"/>
      <c r="I308" s="235"/>
      <c r="J308" s="41"/>
      <c r="K308" s="41"/>
      <c r="L308" s="45"/>
      <c r="M308" s="236"/>
      <c r="N308" s="237"/>
      <c r="O308" s="92"/>
      <c r="P308" s="92"/>
      <c r="Q308" s="92"/>
      <c r="R308" s="92"/>
      <c r="S308" s="92"/>
      <c r="T308" s="93"/>
      <c r="U308" s="39"/>
      <c r="V308" s="39"/>
      <c r="W308" s="39"/>
      <c r="X308" s="39"/>
      <c r="Y308" s="39"/>
      <c r="Z308" s="39"/>
      <c r="AA308" s="39"/>
      <c r="AB308" s="39"/>
      <c r="AC308" s="39"/>
      <c r="AD308" s="39"/>
      <c r="AE308" s="39"/>
      <c r="AT308" s="18" t="s">
        <v>221</v>
      </c>
      <c r="AU308" s="18" t="s">
        <v>90</v>
      </c>
    </row>
    <row r="309" s="2" customFormat="1">
      <c r="A309" s="39"/>
      <c r="B309" s="40"/>
      <c r="C309" s="41"/>
      <c r="D309" s="250" t="s">
        <v>362</v>
      </c>
      <c r="E309" s="41"/>
      <c r="F309" s="251" t="s">
        <v>5549</v>
      </c>
      <c r="G309" s="41"/>
      <c r="H309" s="41"/>
      <c r="I309" s="235"/>
      <c r="J309" s="41"/>
      <c r="K309" s="41"/>
      <c r="L309" s="45"/>
      <c r="M309" s="236"/>
      <c r="N309" s="237"/>
      <c r="O309" s="92"/>
      <c r="P309" s="92"/>
      <c r="Q309" s="92"/>
      <c r="R309" s="92"/>
      <c r="S309" s="92"/>
      <c r="T309" s="93"/>
      <c r="U309" s="39"/>
      <c r="V309" s="39"/>
      <c r="W309" s="39"/>
      <c r="X309" s="39"/>
      <c r="Y309" s="39"/>
      <c r="Z309" s="39"/>
      <c r="AA309" s="39"/>
      <c r="AB309" s="39"/>
      <c r="AC309" s="39"/>
      <c r="AD309" s="39"/>
      <c r="AE309" s="39"/>
      <c r="AT309" s="18" t="s">
        <v>362</v>
      </c>
      <c r="AU309" s="18" t="s">
        <v>90</v>
      </c>
    </row>
    <row r="310" s="2" customFormat="1" ht="24.15" customHeight="1">
      <c r="A310" s="39"/>
      <c r="B310" s="40"/>
      <c r="C310" s="295" t="s">
        <v>959</v>
      </c>
      <c r="D310" s="295" t="s">
        <v>539</v>
      </c>
      <c r="E310" s="296" t="s">
        <v>5550</v>
      </c>
      <c r="F310" s="297" t="s">
        <v>5551</v>
      </c>
      <c r="G310" s="298" t="s">
        <v>716</v>
      </c>
      <c r="H310" s="299">
        <v>6</v>
      </c>
      <c r="I310" s="300"/>
      <c r="J310" s="301">
        <f>ROUND(I310*H310,2)</f>
        <v>0</v>
      </c>
      <c r="K310" s="297" t="s">
        <v>1</v>
      </c>
      <c r="L310" s="302"/>
      <c r="M310" s="303" t="s">
        <v>1</v>
      </c>
      <c r="N310" s="304" t="s">
        <v>46</v>
      </c>
      <c r="O310" s="92"/>
      <c r="P310" s="229">
        <f>O310*H310</f>
        <v>0</v>
      </c>
      <c r="Q310" s="229">
        <v>0.0028999999999999998</v>
      </c>
      <c r="R310" s="229">
        <f>Q310*H310</f>
        <v>0.017399999999999999</v>
      </c>
      <c r="S310" s="229">
        <v>0</v>
      </c>
      <c r="T310" s="230">
        <f>S310*H310</f>
        <v>0</v>
      </c>
      <c r="U310" s="39"/>
      <c r="V310" s="39"/>
      <c r="W310" s="39"/>
      <c r="X310" s="39"/>
      <c r="Y310" s="39"/>
      <c r="Z310" s="39"/>
      <c r="AA310" s="39"/>
      <c r="AB310" s="39"/>
      <c r="AC310" s="39"/>
      <c r="AD310" s="39"/>
      <c r="AE310" s="39"/>
      <c r="AR310" s="231" t="s">
        <v>676</v>
      </c>
      <c r="AT310" s="231" t="s">
        <v>539</v>
      </c>
      <c r="AU310" s="231" t="s">
        <v>90</v>
      </c>
      <c r="AY310" s="18" t="s">
        <v>215</v>
      </c>
      <c r="BE310" s="232">
        <f>IF(N310="základní",J310,0)</f>
        <v>0</v>
      </c>
      <c r="BF310" s="232">
        <f>IF(N310="snížená",J310,0)</f>
        <v>0</v>
      </c>
      <c r="BG310" s="232">
        <f>IF(N310="zákl. přenesená",J310,0)</f>
        <v>0</v>
      </c>
      <c r="BH310" s="232">
        <f>IF(N310="sníž. přenesená",J310,0)</f>
        <v>0</v>
      </c>
      <c r="BI310" s="232">
        <f>IF(N310="nulová",J310,0)</f>
        <v>0</v>
      </c>
      <c r="BJ310" s="18" t="s">
        <v>88</v>
      </c>
      <c r="BK310" s="232">
        <f>ROUND(I310*H310,2)</f>
        <v>0</v>
      </c>
      <c r="BL310" s="18" t="s">
        <v>291</v>
      </c>
      <c r="BM310" s="231" t="s">
        <v>5552</v>
      </c>
    </row>
    <row r="311" s="2" customFormat="1" ht="37.8" customHeight="1">
      <c r="A311" s="39"/>
      <c r="B311" s="40"/>
      <c r="C311" s="295" t="s">
        <v>968</v>
      </c>
      <c r="D311" s="295" t="s">
        <v>539</v>
      </c>
      <c r="E311" s="296" t="s">
        <v>5553</v>
      </c>
      <c r="F311" s="297" t="s">
        <v>5554</v>
      </c>
      <c r="G311" s="298" t="s">
        <v>716</v>
      </c>
      <c r="H311" s="299">
        <v>6</v>
      </c>
      <c r="I311" s="300"/>
      <c r="J311" s="301">
        <f>ROUND(I311*H311,2)</f>
        <v>0</v>
      </c>
      <c r="K311" s="297" t="s">
        <v>1</v>
      </c>
      <c r="L311" s="302"/>
      <c r="M311" s="303" t="s">
        <v>1</v>
      </c>
      <c r="N311" s="304" t="s">
        <v>46</v>
      </c>
      <c r="O311" s="92"/>
      <c r="P311" s="229">
        <f>O311*H311</f>
        <v>0</v>
      </c>
      <c r="Q311" s="229">
        <v>0.0025000000000000001</v>
      </c>
      <c r="R311" s="229">
        <f>Q311*H311</f>
        <v>0.014999999999999999</v>
      </c>
      <c r="S311" s="229">
        <v>0</v>
      </c>
      <c r="T311" s="230">
        <f>S311*H311</f>
        <v>0</v>
      </c>
      <c r="U311" s="39"/>
      <c r="V311" s="39"/>
      <c r="W311" s="39"/>
      <c r="X311" s="39"/>
      <c r="Y311" s="39"/>
      <c r="Z311" s="39"/>
      <c r="AA311" s="39"/>
      <c r="AB311" s="39"/>
      <c r="AC311" s="39"/>
      <c r="AD311" s="39"/>
      <c r="AE311" s="39"/>
      <c r="AR311" s="231" t="s">
        <v>676</v>
      </c>
      <c r="AT311" s="231" t="s">
        <v>539</v>
      </c>
      <c r="AU311" s="231" t="s">
        <v>90</v>
      </c>
      <c r="AY311" s="18" t="s">
        <v>215</v>
      </c>
      <c r="BE311" s="232">
        <f>IF(N311="základní",J311,0)</f>
        <v>0</v>
      </c>
      <c r="BF311" s="232">
        <f>IF(N311="snížená",J311,0)</f>
        <v>0</v>
      </c>
      <c r="BG311" s="232">
        <f>IF(N311="zákl. přenesená",J311,0)</f>
        <v>0</v>
      </c>
      <c r="BH311" s="232">
        <f>IF(N311="sníž. přenesená",J311,0)</f>
        <v>0</v>
      </c>
      <c r="BI311" s="232">
        <f>IF(N311="nulová",J311,0)</f>
        <v>0</v>
      </c>
      <c r="BJ311" s="18" t="s">
        <v>88</v>
      </c>
      <c r="BK311" s="232">
        <f>ROUND(I311*H311,2)</f>
        <v>0</v>
      </c>
      <c r="BL311" s="18" t="s">
        <v>291</v>
      </c>
      <c r="BM311" s="231" t="s">
        <v>5555</v>
      </c>
    </row>
    <row r="312" s="2" customFormat="1" ht="24.15" customHeight="1">
      <c r="A312" s="39"/>
      <c r="B312" s="40"/>
      <c r="C312" s="295" t="s">
        <v>977</v>
      </c>
      <c r="D312" s="295" t="s">
        <v>539</v>
      </c>
      <c r="E312" s="296" t="s">
        <v>5556</v>
      </c>
      <c r="F312" s="297" t="s">
        <v>5557</v>
      </c>
      <c r="G312" s="298" t="s">
        <v>716</v>
      </c>
      <c r="H312" s="299">
        <v>1</v>
      </c>
      <c r="I312" s="300"/>
      <c r="J312" s="301">
        <f>ROUND(I312*H312,2)</f>
        <v>0</v>
      </c>
      <c r="K312" s="297" t="s">
        <v>1</v>
      </c>
      <c r="L312" s="302"/>
      <c r="M312" s="303" t="s">
        <v>1</v>
      </c>
      <c r="N312" s="304" t="s">
        <v>46</v>
      </c>
      <c r="O312" s="92"/>
      <c r="P312" s="229">
        <f>O312*H312</f>
        <v>0</v>
      </c>
      <c r="Q312" s="229">
        <v>0.00029</v>
      </c>
      <c r="R312" s="229">
        <f>Q312*H312</f>
        <v>0.00029</v>
      </c>
      <c r="S312" s="229">
        <v>0</v>
      </c>
      <c r="T312" s="230">
        <f>S312*H312</f>
        <v>0</v>
      </c>
      <c r="U312" s="39"/>
      <c r="V312" s="39"/>
      <c r="W312" s="39"/>
      <c r="X312" s="39"/>
      <c r="Y312" s="39"/>
      <c r="Z312" s="39"/>
      <c r="AA312" s="39"/>
      <c r="AB312" s="39"/>
      <c r="AC312" s="39"/>
      <c r="AD312" s="39"/>
      <c r="AE312" s="39"/>
      <c r="AR312" s="231" t="s">
        <v>676</v>
      </c>
      <c r="AT312" s="231" t="s">
        <v>539</v>
      </c>
      <c r="AU312" s="231" t="s">
        <v>90</v>
      </c>
      <c r="AY312" s="18" t="s">
        <v>215</v>
      </c>
      <c r="BE312" s="232">
        <f>IF(N312="základní",J312,0)</f>
        <v>0</v>
      </c>
      <c r="BF312" s="232">
        <f>IF(N312="snížená",J312,0)</f>
        <v>0</v>
      </c>
      <c r="BG312" s="232">
        <f>IF(N312="zákl. přenesená",J312,0)</f>
        <v>0</v>
      </c>
      <c r="BH312" s="232">
        <f>IF(N312="sníž. přenesená",J312,0)</f>
        <v>0</v>
      </c>
      <c r="BI312" s="232">
        <f>IF(N312="nulová",J312,0)</f>
        <v>0</v>
      </c>
      <c r="BJ312" s="18" t="s">
        <v>88</v>
      </c>
      <c r="BK312" s="232">
        <f>ROUND(I312*H312,2)</f>
        <v>0</v>
      </c>
      <c r="BL312" s="18" t="s">
        <v>291</v>
      </c>
      <c r="BM312" s="231" t="s">
        <v>5558</v>
      </c>
    </row>
    <row r="313" s="2" customFormat="1">
      <c r="A313" s="39"/>
      <c r="B313" s="40"/>
      <c r="C313" s="41"/>
      <c r="D313" s="233" t="s">
        <v>221</v>
      </c>
      <c r="E313" s="41"/>
      <c r="F313" s="234" t="s">
        <v>5559</v>
      </c>
      <c r="G313" s="41"/>
      <c r="H313" s="41"/>
      <c r="I313" s="235"/>
      <c r="J313" s="41"/>
      <c r="K313" s="41"/>
      <c r="L313" s="45"/>
      <c r="M313" s="236"/>
      <c r="N313" s="237"/>
      <c r="O313" s="92"/>
      <c r="P313" s="92"/>
      <c r="Q313" s="92"/>
      <c r="R313" s="92"/>
      <c r="S313" s="92"/>
      <c r="T313" s="93"/>
      <c r="U313" s="39"/>
      <c r="V313" s="39"/>
      <c r="W313" s="39"/>
      <c r="X313" s="39"/>
      <c r="Y313" s="39"/>
      <c r="Z313" s="39"/>
      <c r="AA313" s="39"/>
      <c r="AB313" s="39"/>
      <c r="AC313" s="39"/>
      <c r="AD313" s="39"/>
      <c r="AE313" s="39"/>
      <c r="AT313" s="18" t="s">
        <v>221</v>
      </c>
      <c r="AU313" s="18" t="s">
        <v>90</v>
      </c>
    </row>
    <row r="314" s="2" customFormat="1" ht="24.15" customHeight="1">
      <c r="A314" s="39"/>
      <c r="B314" s="40"/>
      <c r="C314" s="220" t="s">
        <v>988</v>
      </c>
      <c r="D314" s="220" t="s">
        <v>216</v>
      </c>
      <c r="E314" s="221" t="s">
        <v>5560</v>
      </c>
      <c r="F314" s="222" t="s">
        <v>5561</v>
      </c>
      <c r="G314" s="223" t="s">
        <v>716</v>
      </c>
      <c r="H314" s="224">
        <v>3</v>
      </c>
      <c r="I314" s="225"/>
      <c r="J314" s="226">
        <f>ROUND(I314*H314,2)</f>
        <v>0</v>
      </c>
      <c r="K314" s="222" t="s">
        <v>359</v>
      </c>
      <c r="L314" s="45"/>
      <c r="M314" s="227" t="s">
        <v>1</v>
      </c>
      <c r="N314" s="228" t="s">
        <v>46</v>
      </c>
      <c r="O314" s="92"/>
      <c r="P314" s="229">
        <f>O314*H314</f>
        <v>0</v>
      </c>
      <c r="Q314" s="229">
        <v>3.0000000000000001E-05</v>
      </c>
      <c r="R314" s="229">
        <f>Q314*H314</f>
        <v>9.0000000000000006E-05</v>
      </c>
      <c r="S314" s="229">
        <v>0</v>
      </c>
      <c r="T314" s="230">
        <f>S314*H314</f>
        <v>0</v>
      </c>
      <c r="U314" s="39"/>
      <c r="V314" s="39"/>
      <c r="W314" s="39"/>
      <c r="X314" s="39"/>
      <c r="Y314" s="39"/>
      <c r="Z314" s="39"/>
      <c r="AA314" s="39"/>
      <c r="AB314" s="39"/>
      <c r="AC314" s="39"/>
      <c r="AD314" s="39"/>
      <c r="AE314" s="39"/>
      <c r="AR314" s="231" t="s">
        <v>291</v>
      </c>
      <c r="AT314" s="231" t="s">
        <v>216</v>
      </c>
      <c r="AU314" s="231" t="s">
        <v>90</v>
      </c>
      <c r="AY314" s="18" t="s">
        <v>215</v>
      </c>
      <c r="BE314" s="232">
        <f>IF(N314="základní",J314,0)</f>
        <v>0</v>
      </c>
      <c r="BF314" s="232">
        <f>IF(N314="snížená",J314,0)</f>
        <v>0</v>
      </c>
      <c r="BG314" s="232">
        <f>IF(N314="zákl. přenesená",J314,0)</f>
        <v>0</v>
      </c>
      <c r="BH314" s="232">
        <f>IF(N314="sníž. přenesená",J314,0)</f>
        <v>0</v>
      </c>
      <c r="BI314" s="232">
        <f>IF(N314="nulová",J314,0)</f>
        <v>0</v>
      </c>
      <c r="BJ314" s="18" t="s">
        <v>88</v>
      </c>
      <c r="BK314" s="232">
        <f>ROUND(I314*H314,2)</f>
        <v>0</v>
      </c>
      <c r="BL314" s="18" t="s">
        <v>291</v>
      </c>
      <c r="BM314" s="231" t="s">
        <v>5562</v>
      </c>
    </row>
    <row r="315" s="2" customFormat="1">
      <c r="A315" s="39"/>
      <c r="B315" s="40"/>
      <c r="C315" s="41"/>
      <c r="D315" s="233" t="s">
        <v>221</v>
      </c>
      <c r="E315" s="41"/>
      <c r="F315" s="234" t="s">
        <v>5563</v>
      </c>
      <c r="G315" s="41"/>
      <c r="H315" s="41"/>
      <c r="I315" s="235"/>
      <c r="J315" s="41"/>
      <c r="K315" s="41"/>
      <c r="L315" s="45"/>
      <c r="M315" s="236"/>
      <c r="N315" s="237"/>
      <c r="O315" s="92"/>
      <c r="P315" s="92"/>
      <c r="Q315" s="92"/>
      <c r="R315" s="92"/>
      <c r="S315" s="92"/>
      <c r="T315" s="93"/>
      <c r="U315" s="39"/>
      <c r="V315" s="39"/>
      <c r="W315" s="39"/>
      <c r="X315" s="39"/>
      <c r="Y315" s="39"/>
      <c r="Z315" s="39"/>
      <c r="AA315" s="39"/>
      <c r="AB315" s="39"/>
      <c r="AC315" s="39"/>
      <c r="AD315" s="39"/>
      <c r="AE315" s="39"/>
      <c r="AT315" s="18" t="s">
        <v>221</v>
      </c>
      <c r="AU315" s="18" t="s">
        <v>90</v>
      </c>
    </row>
    <row r="316" s="2" customFormat="1">
      <c r="A316" s="39"/>
      <c r="B316" s="40"/>
      <c r="C316" s="41"/>
      <c r="D316" s="250" t="s">
        <v>362</v>
      </c>
      <c r="E316" s="41"/>
      <c r="F316" s="251" t="s">
        <v>5564</v>
      </c>
      <c r="G316" s="41"/>
      <c r="H316" s="41"/>
      <c r="I316" s="235"/>
      <c r="J316" s="41"/>
      <c r="K316" s="41"/>
      <c r="L316" s="45"/>
      <c r="M316" s="236"/>
      <c r="N316" s="237"/>
      <c r="O316" s="92"/>
      <c r="P316" s="92"/>
      <c r="Q316" s="92"/>
      <c r="R316" s="92"/>
      <c r="S316" s="92"/>
      <c r="T316" s="93"/>
      <c r="U316" s="39"/>
      <c r="V316" s="39"/>
      <c r="W316" s="39"/>
      <c r="X316" s="39"/>
      <c r="Y316" s="39"/>
      <c r="Z316" s="39"/>
      <c r="AA316" s="39"/>
      <c r="AB316" s="39"/>
      <c r="AC316" s="39"/>
      <c r="AD316" s="39"/>
      <c r="AE316" s="39"/>
      <c r="AT316" s="18" t="s">
        <v>362</v>
      </c>
      <c r="AU316" s="18" t="s">
        <v>90</v>
      </c>
    </row>
    <row r="317" s="2" customFormat="1" ht="24.15" customHeight="1">
      <c r="A317" s="39"/>
      <c r="B317" s="40"/>
      <c r="C317" s="295" t="s">
        <v>999</v>
      </c>
      <c r="D317" s="295" t="s">
        <v>539</v>
      </c>
      <c r="E317" s="296" t="s">
        <v>5565</v>
      </c>
      <c r="F317" s="297" t="s">
        <v>5566</v>
      </c>
      <c r="G317" s="298" t="s">
        <v>716</v>
      </c>
      <c r="H317" s="299">
        <v>3</v>
      </c>
      <c r="I317" s="300"/>
      <c r="J317" s="301">
        <f>ROUND(I317*H317,2)</f>
        <v>0</v>
      </c>
      <c r="K317" s="297" t="s">
        <v>1</v>
      </c>
      <c r="L317" s="302"/>
      <c r="M317" s="303" t="s">
        <v>1</v>
      </c>
      <c r="N317" s="304" t="s">
        <v>46</v>
      </c>
      <c r="O317" s="92"/>
      <c r="P317" s="229">
        <f>O317*H317</f>
        <v>0</v>
      </c>
      <c r="Q317" s="229">
        <v>0.0020999999999999999</v>
      </c>
      <c r="R317" s="229">
        <f>Q317*H317</f>
        <v>0.0063</v>
      </c>
      <c r="S317" s="229">
        <v>0</v>
      </c>
      <c r="T317" s="230">
        <f>S317*H317</f>
        <v>0</v>
      </c>
      <c r="U317" s="39"/>
      <c r="V317" s="39"/>
      <c r="W317" s="39"/>
      <c r="X317" s="39"/>
      <c r="Y317" s="39"/>
      <c r="Z317" s="39"/>
      <c r="AA317" s="39"/>
      <c r="AB317" s="39"/>
      <c r="AC317" s="39"/>
      <c r="AD317" s="39"/>
      <c r="AE317" s="39"/>
      <c r="AR317" s="231" t="s">
        <v>676</v>
      </c>
      <c r="AT317" s="231" t="s">
        <v>539</v>
      </c>
      <c r="AU317" s="231" t="s">
        <v>90</v>
      </c>
      <c r="AY317" s="18" t="s">
        <v>215</v>
      </c>
      <c r="BE317" s="232">
        <f>IF(N317="základní",J317,0)</f>
        <v>0</v>
      </c>
      <c r="BF317" s="232">
        <f>IF(N317="snížená",J317,0)</f>
        <v>0</v>
      </c>
      <c r="BG317" s="232">
        <f>IF(N317="zákl. přenesená",J317,0)</f>
        <v>0</v>
      </c>
      <c r="BH317" s="232">
        <f>IF(N317="sníž. přenesená",J317,0)</f>
        <v>0</v>
      </c>
      <c r="BI317" s="232">
        <f>IF(N317="nulová",J317,0)</f>
        <v>0</v>
      </c>
      <c r="BJ317" s="18" t="s">
        <v>88</v>
      </c>
      <c r="BK317" s="232">
        <f>ROUND(I317*H317,2)</f>
        <v>0</v>
      </c>
      <c r="BL317" s="18" t="s">
        <v>291</v>
      </c>
      <c r="BM317" s="231" t="s">
        <v>5567</v>
      </c>
    </row>
    <row r="318" s="2" customFormat="1" ht="24.15" customHeight="1">
      <c r="A318" s="39"/>
      <c r="B318" s="40"/>
      <c r="C318" s="220" t="s">
        <v>1006</v>
      </c>
      <c r="D318" s="220" t="s">
        <v>216</v>
      </c>
      <c r="E318" s="221" t="s">
        <v>5568</v>
      </c>
      <c r="F318" s="222" t="s">
        <v>5569</v>
      </c>
      <c r="G318" s="223" t="s">
        <v>716</v>
      </c>
      <c r="H318" s="224">
        <v>2</v>
      </c>
      <c r="I318" s="225"/>
      <c r="J318" s="226">
        <f>ROUND(I318*H318,2)</f>
        <v>0</v>
      </c>
      <c r="K318" s="222" t="s">
        <v>359</v>
      </c>
      <c r="L318" s="45"/>
      <c r="M318" s="227" t="s">
        <v>1</v>
      </c>
      <c r="N318" s="228" t="s">
        <v>46</v>
      </c>
      <c r="O318" s="92"/>
      <c r="P318" s="229">
        <f>O318*H318</f>
        <v>0</v>
      </c>
      <c r="Q318" s="229">
        <v>3.0000000000000001E-05</v>
      </c>
      <c r="R318" s="229">
        <f>Q318*H318</f>
        <v>6.0000000000000002E-05</v>
      </c>
      <c r="S318" s="229">
        <v>0</v>
      </c>
      <c r="T318" s="230">
        <f>S318*H318</f>
        <v>0</v>
      </c>
      <c r="U318" s="39"/>
      <c r="V318" s="39"/>
      <c r="W318" s="39"/>
      <c r="X318" s="39"/>
      <c r="Y318" s="39"/>
      <c r="Z318" s="39"/>
      <c r="AA318" s="39"/>
      <c r="AB318" s="39"/>
      <c r="AC318" s="39"/>
      <c r="AD318" s="39"/>
      <c r="AE318" s="39"/>
      <c r="AR318" s="231" t="s">
        <v>291</v>
      </c>
      <c r="AT318" s="231" t="s">
        <v>216</v>
      </c>
      <c r="AU318" s="231" t="s">
        <v>90</v>
      </c>
      <c r="AY318" s="18" t="s">
        <v>215</v>
      </c>
      <c r="BE318" s="232">
        <f>IF(N318="základní",J318,0)</f>
        <v>0</v>
      </c>
      <c r="BF318" s="232">
        <f>IF(N318="snížená",J318,0)</f>
        <v>0</v>
      </c>
      <c r="BG318" s="232">
        <f>IF(N318="zákl. přenesená",J318,0)</f>
        <v>0</v>
      </c>
      <c r="BH318" s="232">
        <f>IF(N318="sníž. přenesená",J318,0)</f>
        <v>0</v>
      </c>
      <c r="BI318" s="232">
        <f>IF(N318="nulová",J318,0)</f>
        <v>0</v>
      </c>
      <c r="BJ318" s="18" t="s">
        <v>88</v>
      </c>
      <c r="BK318" s="232">
        <f>ROUND(I318*H318,2)</f>
        <v>0</v>
      </c>
      <c r="BL318" s="18" t="s">
        <v>291</v>
      </c>
      <c r="BM318" s="231" t="s">
        <v>5570</v>
      </c>
    </row>
    <row r="319" s="2" customFormat="1">
      <c r="A319" s="39"/>
      <c r="B319" s="40"/>
      <c r="C319" s="41"/>
      <c r="D319" s="233" t="s">
        <v>221</v>
      </c>
      <c r="E319" s="41"/>
      <c r="F319" s="234" t="s">
        <v>5571</v>
      </c>
      <c r="G319" s="41"/>
      <c r="H319" s="41"/>
      <c r="I319" s="235"/>
      <c r="J319" s="41"/>
      <c r="K319" s="41"/>
      <c r="L319" s="45"/>
      <c r="M319" s="236"/>
      <c r="N319" s="237"/>
      <c r="O319" s="92"/>
      <c r="P319" s="92"/>
      <c r="Q319" s="92"/>
      <c r="R319" s="92"/>
      <c r="S319" s="92"/>
      <c r="T319" s="93"/>
      <c r="U319" s="39"/>
      <c r="V319" s="39"/>
      <c r="W319" s="39"/>
      <c r="X319" s="39"/>
      <c r="Y319" s="39"/>
      <c r="Z319" s="39"/>
      <c r="AA319" s="39"/>
      <c r="AB319" s="39"/>
      <c r="AC319" s="39"/>
      <c r="AD319" s="39"/>
      <c r="AE319" s="39"/>
      <c r="AT319" s="18" t="s">
        <v>221</v>
      </c>
      <c r="AU319" s="18" t="s">
        <v>90</v>
      </c>
    </row>
    <row r="320" s="2" customFormat="1">
      <c r="A320" s="39"/>
      <c r="B320" s="40"/>
      <c r="C320" s="41"/>
      <c r="D320" s="250" t="s">
        <v>362</v>
      </c>
      <c r="E320" s="41"/>
      <c r="F320" s="251" t="s">
        <v>5572</v>
      </c>
      <c r="G320" s="41"/>
      <c r="H320" s="41"/>
      <c r="I320" s="235"/>
      <c r="J320" s="41"/>
      <c r="K320" s="41"/>
      <c r="L320" s="45"/>
      <c r="M320" s="236"/>
      <c r="N320" s="237"/>
      <c r="O320" s="92"/>
      <c r="P320" s="92"/>
      <c r="Q320" s="92"/>
      <c r="R320" s="92"/>
      <c r="S320" s="92"/>
      <c r="T320" s="93"/>
      <c r="U320" s="39"/>
      <c r="V320" s="39"/>
      <c r="W320" s="39"/>
      <c r="X320" s="39"/>
      <c r="Y320" s="39"/>
      <c r="Z320" s="39"/>
      <c r="AA320" s="39"/>
      <c r="AB320" s="39"/>
      <c r="AC320" s="39"/>
      <c r="AD320" s="39"/>
      <c r="AE320" s="39"/>
      <c r="AT320" s="18" t="s">
        <v>362</v>
      </c>
      <c r="AU320" s="18" t="s">
        <v>90</v>
      </c>
    </row>
    <row r="321" s="2" customFormat="1" ht="24.15" customHeight="1">
      <c r="A321" s="39"/>
      <c r="B321" s="40"/>
      <c r="C321" s="295" t="s">
        <v>1014</v>
      </c>
      <c r="D321" s="295" t="s">
        <v>539</v>
      </c>
      <c r="E321" s="296" t="s">
        <v>5573</v>
      </c>
      <c r="F321" s="297" t="s">
        <v>5574</v>
      </c>
      <c r="G321" s="298" t="s">
        <v>716</v>
      </c>
      <c r="H321" s="299">
        <v>2</v>
      </c>
      <c r="I321" s="300"/>
      <c r="J321" s="301">
        <f>ROUND(I321*H321,2)</f>
        <v>0</v>
      </c>
      <c r="K321" s="297" t="s">
        <v>1</v>
      </c>
      <c r="L321" s="302"/>
      <c r="M321" s="303" t="s">
        <v>1</v>
      </c>
      <c r="N321" s="304" t="s">
        <v>46</v>
      </c>
      <c r="O321" s="92"/>
      <c r="P321" s="229">
        <f>O321*H321</f>
        <v>0</v>
      </c>
      <c r="Q321" s="229">
        <v>0.0017099999999999999</v>
      </c>
      <c r="R321" s="229">
        <f>Q321*H321</f>
        <v>0.0034199999999999999</v>
      </c>
      <c r="S321" s="229">
        <v>0</v>
      </c>
      <c r="T321" s="230">
        <f>S321*H321</f>
        <v>0</v>
      </c>
      <c r="U321" s="39"/>
      <c r="V321" s="39"/>
      <c r="W321" s="39"/>
      <c r="X321" s="39"/>
      <c r="Y321" s="39"/>
      <c r="Z321" s="39"/>
      <c r="AA321" s="39"/>
      <c r="AB321" s="39"/>
      <c r="AC321" s="39"/>
      <c r="AD321" s="39"/>
      <c r="AE321" s="39"/>
      <c r="AR321" s="231" t="s">
        <v>676</v>
      </c>
      <c r="AT321" s="231" t="s">
        <v>539</v>
      </c>
      <c r="AU321" s="231" t="s">
        <v>90</v>
      </c>
      <c r="AY321" s="18" t="s">
        <v>215</v>
      </c>
      <c r="BE321" s="232">
        <f>IF(N321="základní",J321,0)</f>
        <v>0</v>
      </c>
      <c r="BF321" s="232">
        <f>IF(N321="snížená",J321,0)</f>
        <v>0</v>
      </c>
      <c r="BG321" s="232">
        <f>IF(N321="zákl. přenesená",J321,0)</f>
        <v>0</v>
      </c>
      <c r="BH321" s="232">
        <f>IF(N321="sníž. přenesená",J321,0)</f>
        <v>0</v>
      </c>
      <c r="BI321" s="232">
        <f>IF(N321="nulová",J321,0)</f>
        <v>0</v>
      </c>
      <c r="BJ321" s="18" t="s">
        <v>88</v>
      </c>
      <c r="BK321" s="232">
        <f>ROUND(I321*H321,2)</f>
        <v>0</v>
      </c>
      <c r="BL321" s="18" t="s">
        <v>291</v>
      </c>
      <c r="BM321" s="231" t="s">
        <v>5575</v>
      </c>
    </row>
    <row r="322" s="2" customFormat="1" ht="24.15" customHeight="1">
      <c r="A322" s="39"/>
      <c r="B322" s="40"/>
      <c r="C322" s="295" t="s">
        <v>1022</v>
      </c>
      <c r="D322" s="295" t="s">
        <v>539</v>
      </c>
      <c r="E322" s="296" t="s">
        <v>5576</v>
      </c>
      <c r="F322" s="297" t="s">
        <v>5577</v>
      </c>
      <c r="G322" s="298" t="s">
        <v>716</v>
      </c>
      <c r="H322" s="299">
        <v>2</v>
      </c>
      <c r="I322" s="300"/>
      <c r="J322" s="301">
        <f>ROUND(I322*H322,2)</f>
        <v>0</v>
      </c>
      <c r="K322" s="297" t="s">
        <v>1</v>
      </c>
      <c r="L322" s="302"/>
      <c r="M322" s="303" t="s">
        <v>1</v>
      </c>
      <c r="N322" s="304" t="s">
        <v>46</v>
      </c>
      <c r="O322" s="92"/>
      <c r="P322" s="229">
        <f>O322*H322</f>
        <v>0</v>
      </c>
      <c r="Q322" s="229">
        <v>0.0030000000000000001</v>
      </c>
      <c r="R322" s="229">
        <f>Q322*H322</f>
        <v>0.0060000000000000001</v>
      </c>
      <c r="S322" s="229">
        <v>0</v>
      </c>
      <c r="T322" s="230">
        <f>S322*H322</f>
        <v>0</v>
      </c>
      <c r="U322" s="39"/>
      <c r="V322" s="39"/>
      <c r="W322" s="39"/>
      <c r="X322" s="39"/>
      <c r="Y322" s="39"/>
      <c r="Z322" s="39"/>
      <c r="AA322" s="39"/>
      <c r="AB322" s="39"/>
      <c r="AC322" s="39"/>
      <c r="AD322" s="39"/>
      <c r="AE322" s="39"/>
      <c r="AR322" s="231" t="s">
        <v>676</v>
      </c>
      <c r="AT322" s="231" t="s">
        <v>539</v>
      </c>
      <c r="AU322" s="231" t="s">
        <v>90</v>
      </c>
      <c r="AY322" s="18" t="s">
        <v>215</v>
      </c>
      <c r="BE322" s="232">
        <f>IF(N322="základní",J322,0)</f>
        <v>0</v>
      </c>
      <c r="BF322" s="232">
        <f>IF(N322="snížená",J322,0)</f>
        <v>0</v>
      </c>
      <c r="BG322" s="232">
        <f>IF(N322="zákl. přenesená",J322,0)</f>
        <v>0</v>
      </c>
      <c r="BH322" s="232">
        <f>IF(N322="sníž. přenesená",J322,0)</f>
        <v>0</v>
      </c>
      <c r="BI322" s="232">
        <f>IF(N322="nulová",J322,0)</f>
        <v>0</v>
      </c>
      <c r="BJ322" s="18" t="s">
        <v>88</v>
      </c>
      <c r="BK322" s="232">
        <f>ROUND(I322*H322,2)</f>
        <v>0</v>
      </c>
      <c r="BL322" s="18" t="s">
        <v>291</v>
      </c>
      <c r="BM322" s="231" t="s">
        <v>5578</v>
      </c>
    </row>
    <row r="323" s="2" customFormat="1" ht="21.75" customHeight="1">
      <c r="A323" s="39"/>
      <c r="B323" s="40"/>
      <c r="C323" s="220" t="s">
        <v>1030</v>
      </c>
      <c r="D323" s="220" t="s">
        <v>216</v>
      </c>
      <c r="E323" s="221" t="s">
        <v>5579</v>
      </c>
      <c r="F323" s="222" t="s">
        <v>5580</v>
      </c>
      <c r="G323" s="223" t="s">
        <v>219</v>
      </c>
      <c r="H323" s="224">
        <v>1</v>
      </c>
      <c r="I323" s="225"/>
      <c r="J323" s="226">
        <f>ROUND(I323*H323,2)</f>
        <v>0</v>
      </c>
      <c r="K323" s="222" t="s">
        <v>1</v>
      </c>
      <c r="L323" s="45"/>
      <c r="M323" s="227" t="s">
        <v>1</v>
      </c>
      <c r="N323" s="228" t="s">
        <v>46</v>
      </c>
      <c r="O323" s="92"/>
      <c r="P323" s="229">
        <f>O323*H323</f>
        <v>0</v>
      </c>
      <c r="Q323" s="229">
        <v>0</v>
      </c>
      <c r="R323" s="229">
        <f>Q323*H323</f>
        <v>0</v>
      </c>
      <c r="S323" s="229">
        <v>0</v>
      </c>
      <c r="T323" s="230">
        <f>S323*H323</f>
        <v>0</v>
      </c>
      <c r="U323" s="39"/>
      <c r="V323" s="39"/>
      <c r="W323" s="39"/>
      <c r="X323" s="39"/>
      <c r="Y323" s="39"/>
      <c r="Z323" s="39"/>
      <c r="AA323" s="39"/>
      <c r="AB323" s="39"/>
      <c r="AC323" s="39"/>
      <c r="AD323" s="39"/>
      <c r="AE323" s="39"/>
      <c r="AR323" s="231" t="s">
        <v>291</v>
      </c>
      <c r="AT323" s="231" t="s">
        <v>216</v>
      </c>
      <c r="AU323" s="231" t="s">
        <v>90</v>
      </c>
      <c r="AY323" s="18" t="s">
        <v>215</v>
      </c>
      <c r="BE323" s="232">
        <f>IF(N323="základní",J323,0)</f>
        <v>0</v>
      </c>
      <c r="BF323" s="232">
        <f>IF(N323="snížená",J323,0)</f>
        <v>0</v>
      </c>
      <c r="BG323" s="232">
        <f>IF(N323="zákl. přenesená",J323,0)</f>
        <v>0</v>
      </c>
      <c r="BH323" s="232">
        <f>IF(N323="sníž. přenesená",J323,0)</f>
        <v>0</v>
      </c>
      <c r="BI323" s="232">
        <f>IF(N323="nulová",J323,0)</f>
        <v>0</v>
      </c>
      <c r="BJ323" s="18" t="s">
        <v>88</v>
      </c>
      <c r="BK323" s="232">
        <f>ROUND(I323*H323,2)</f>
        <v>0</v>
      </c>
      <c r="BL323" s="18" t="s">
        <v>291</v>
      </c>
      <c r="BM323" s="231" t="s">
        <v>5581</v>
      </c>
    </row>
    <row r="324" s="2" customFormat="1">
      <c r="A324" s="39"/>
      <c r="B324" s="40"/>
      <c r="C324" s="41"/>
      <c r="D324" s="233" t="s">
        <v>221</v>
      </c>
      <c r="E324" s="41"/>
      <c r="F324" s="234" t="s">
        <v>5582</v>
      </c>
      <c r="G324" s="41"/>
      <c r="H324" s="41"/>
      <c r="I324" s="235"/>
      <c r="J324" s="41"/>
      <c r="K324" s="41"/>
      <c r="L324" s="45"/>
      <c r="M324" s="236"/>
      <c r="N324" s="237"/>
      <c r="O324" s="92"/>
      <c r="P324" s="92"/>
      <c r="Q324" s="92"/>
      <c r="R324" s="92"/>
      <c r="S324" s="92"/>
      <c r="T324" s="93"/>
      <c r="U324" s="39"/>
      <c r="V324" s="39"/>
      <c r="W324" s="39"/>
      <c r="X324" s="39"/>
      <c r="Y324" s="39"/>
      <c r="Z324" s="39"/>
      <c r="AA324" s="39"/>
      <c r="AB324" s="39"/>
      <c r="AC324" s="39"/>
      <c r="AD324" s="39"/>
      <c r="AE324" s="39"/>
      <c r="AT324" s="18" t="s">
        <v>221</v>
      </c>
      <c r="AU324" s="18" t="s">
        <v>90</v>
      </c>
    </row>
    <row r="325" s="2" customFormat="1" ht="21.75" customHeight="1">
      <c r="A325" s="39"/>
      <c r="B325" s="40"/>
      <c r="C325" s="220" t="s">
        <v>1037</v>
      </c>
      <c r="D325" s="220" t="s">
        <v>216</v>
      </c>
      <c r="E325" s="221" t="s">
        <v>5583</v>
      </c>
      <c r="F325" s="222" t="s">
        <v>5584</v>
      </c>
      <c r="G325" s="223" t="s">
        <v>797</v>
      </c>
      <c r="H325" s="224">
        <v>271</v>
      </c>
      <c r="I325" s="225"/>
      <c r="J325" s="226">
        <f>ROUND(I325*H325,2)</f>
        <v>0</v>
      </c>
      <c r="K325" s="222" t="s">
        <v>359</v>
      </c>
      <c r="L325" s="45"/>
      <c r="M325" s="227" t="s">
        <v>1</v>
      </c>
      <c r="N325" s="228" t="s">
        <v>46</v>
      </c>
      <c r="O325" s="92"/>
      <c r="P325" s="229">
        <f>O325*H325</f>
        <v>0</v>
      </c>
      <c r="Q325" s="229">
        <v>0</v>
      </c>
      <c r="R325" s="229">
        <f>Q325*H325</f>
        <v>0</v>
      </c>
      <c r="S325" s="229">
        <v>0</v>
      </c>
      <c r="T325" s="230">
        <f>S325*H325</f>
        <v>0</v>
      </c>
      <c r="U325" s="39"/>
      <c r="V325" s="39"/>
      <c r="W325" s="39"/>
      <c r="X325" s="39"/>
      <c r="Y325" s="39"/>
      <c r="Z325" s="39"/>
      <c r="AA325" s="39"/>
      <c r="AB325" s="39"/>
      <c r="AC325" s="39"/>
      <c r="AD325" s="39"/>
      <c r="AE325" s="39"/>
      <c r="AR325" s="231" t="s">
        <v>291</v>
      </c>
      <c r="AT325" s="231" t="s">
        <v>216</v>
      </c>
      <c r="AU325" s="231" t="s">
        <v>90</v>
      </c>
      <c r="AY325" s="18" t="s">
        <v>215</v>
      </c>
      <c r="BE325" s="232">
        <f>IF(N325="základní",J325,0)</f>
        <v>0</v>
      </c>
      <c r="BF325" s="232">
        <f>IF(N325="snížená",J325,0)</f>
        <v>0</v>
      </c>
      <c r="BG325" s="232">
        <f>IF(N325="zákl. přenesená",J325,0)</f>
        <v>0</v>
      </c>
      <c r="BH325" s="232">
        <f>IF(N325="sníž. přenesená",J325,0)</f>
        <v>0</v>
      </c>
      <c r="BI325" s="232">
        <f>IF(N325="nulová",J325,0)</f>
        <v>0</v>
      </c>
      <c r="BJ325" s="18" t="s">
        <v>88</v>
      </c>
      <c r="BK325" s="232">
        <f>ROUND(I325*H325,2)</f>
        <v>0</v>
      </c>
      <c r="BL325" s="18" t="s">
        <v>291</v>
      </c>
      <c r="BM325" s="231" t="s">
        <v>5585</v>
      </c>
    </row>
    <row r="326" s="2" customFormat="1">
      <c r="A326" s="39"/>
      <c r="B326" s="40"/>
      <c r="C326" s="41"/>
      <c r="D326" s="233" t="s">
        <v>221</v>
      </c>
      <c r="E326" s="41"/>
      <c r="F326" s="234" t="s">
        <v>5586</v>
      </c>
      <c r="G326" s="41"/>
      <c r="H326" s="41"/>
      <c r="I326" s="235"/>
      <c r="J326" s="41"/>
      <c r="K326" s="41"/>
      <c r="L326" s="45"/>
      <c r="M326" s="236"/>
      <c r="N326" s="237"/>
      <c r="O326" s="92"/>
      <c r="P326" s="92"/>
      <c r="Q326" s="92"/>
      <c r="R326" s="92"/>
      <c r="S326" s="92"/>
      <c r="T326" s="93"/>
      <c r="U326" s="39"/>
      <c r="V326" s="39"/>
      <c r="W326" s="39"/>
      <c r="X326" s="39"/>
      <c r="Y326" s="39"/>
      <c r="Z326" s="39"/>
      <c r="AA326" s="39"/>
      <c r="AB326" s="39"/>
      <c r="AC326" s="39"/>
      <c r="AD326" s="39"/>
      <c r="AE326" s="39"/>
      <c r="AT326" s="18" t="s">
        <v>221</v>
      </c>
      <c r="AU326" s="18" t="s">
        <v>90</v>
      </c>
    </row>
    <row r="327" s="2" customFormat="1">
      <c r="A327" s="39"/>
      <c r="B327" s="40"/>
      <c r="C327" s="41"/>
      <c r="D327" s="250" t="s">
        <v>362</v>
      </c>
      <c r="E327" s="41"/>
      <c r="F327" s="251" t="s">
        <v>5587</v>
      </c>
      <c r="G327" s="41"/>
      <c r="H327" s="41"/>
      <c r="I327" s="235"/>
      <c r="J327" s="41"/>
      <c r="K327" s="41"/>
      <c r="L327" s="45"/>
      <c r="M327" s="236"/>
      <c r="N327" s="237"/>
      <c r="O327" s="92"/>
      <c r="P327" s="92"/>
      <c r="Q327" s="92"/>
      <c r="R327" s="92"/>
      <c r="S327" s="92"/>
      <c r="T327" s="93"/>
      <c r="U327" s="39"/>
      <c r="V327" s="39"/>
      <c r="W327" s="39"/>
      <c r="X327" s="39"/>
      <c r="Y327" s="39"/>
      <c r="Z327" s="39"/>
      <c r="AA327" s="39"/>
      <c r="AB327" s="39"/>
      <c r="AC327" s="39"/>
      <c r="AD327" s="39"/>
      <c r="AE327" s="39"/>
      <c r="AT327" s="18" t="s">
        <v>362</v>
      </c>
      <c r="AU327" s="18" t="s">
        <v>90</v>
      </c>
    </row>
    <row r="328" s="14" customFormat="1">
      <c r="A328" s="14"/>
      <c r="B328" s="262"/>
      <c r="C328" s="263"/>
      <c r="D328" s="233" t="s">
        <v>364</v>
      </c>
      <c r="E328" s="264" t="s">
        <v>1</v>
      </c>
      <c r="F328" s="265" t="s">
        <v>5588</v>
      </c>
      <c r="G328" s="263"/>
      <c r="H328" s="266">
        <v>271</v>
      </c>
      <c r="I328" s="267"/>
      <c r="J328" s="263"/>
      <c r="K328" s="263"/>
      <c r="L328" s="268"/>
      <c r="M328" s="269"/>
      <c r="N328" s="270"/>
      <c r="O328" s="270"/>
      <c r="P328" s="270"/>
      <c r="Q328" s="270"/>
      <c r="R328" s="270"/>
      <c r="S328" s="270"/>
      <c r="T328" s="271"/>
      <c r="U328" s="14"/>
      <c r="V328" s="14"/>
      <c r="W328" s="14"/>
      <c r="X328" s="14"/>
      <c r="Y328" s="14"/>
      <c r="Z328" s="14"/>
      <c r="AA328" s="14"/>
      <c r="AB328" s="14"/>
      <c r="AC328" s="14"/>
      <c r="AD328" s="14"/>
      <c r="AE328" s="14"/>
      <c r="AT328" s="272" t="s">
        <v>364</v>
      </c>
      <c r="AU328" s="272" t="s">
        <v>90</v>
      </c>
      <c r="AV328" s="14" t="s">
        <v>90</v>
      </c>
      <c r="AW328" s="14" t="s">
        <v>36</v>
      </c>
      <c r="AX328" s="14" t="s">
        <v>88</v>
      </c>
      <c r="AY328" s="272" t="s">
        <v>215</v>
      </c>
    </row>
    <row r="329" s="2" customFormat="1" ht="24.15" customHeight="1">
      <c r="A329" s="39"/>
      <c r="B329" s="40"/>
      <c r="C329" s="220" t="s">
        <v>1043</v>
      </c>
      <c r="D329" s="220" t="s">
        <v>216</v>
      </c>
      <c r="E329" s="221" t="s">
        <v>5589</v>
      </c>
      <c r="F329" s="222" t="s">
        <v>5590</v>
      </c>
      <c r="G329" s="223" t="s">
        <v>797</v>
      </c>
      <c r="H329" s="224">
        <v>15</v>
      </c>
      <c r="I329" s="225"/>
      <c r="J329" s="226">
        <f>ROUND(I329*H329,2)</f>
        <v>0</v>
      </c>
      <c r="K329" s="222" t="s">
        <v>359</v>
      </c>
      <c r="L329" s="45"/>
      <c r="M329" s="227" t="s">
        <v>1</v>
      </c>
      <c r="N329" s="228" t="s">
        <v>46</v>
      </c>
      <c r="O329" s="92"/>
      <c r="P329" s="229">
        <f>O329*H329</f>
        <v>0</v>
      </c>
      <c r="Q329" s="229">
        <v>0</v>
      </c>
      <c r="R329" s="229">
        <f>Q329*H329</f>
        <v>0</v>
      </c>
      <c r="S329" s="229">
        <v>0</v>
      </c>
      <c r="T329" s="230">
        <f>S329*H329</f>
        <v>0</v>
      </c>
      <c r="U329" s="39"/>
      <c r="V329" s="39"/>
      <c r="W329" s="39"/>
      <c r="X329" s="39"/>
      <c r="Y329" s="39"/>
      <c r="Z329" s="39"/>
      <c r="AA329" s="39"/>
      <c r="AB329" s="39"/>
      <c r="AC329" s="39"/>
      <c r="AD329" s="39"/>
      <c r="AE329" s="39"/>
      <c r="AR329" s="231" t="s">
        <v>291</v>
      </c>
      <c r="AT329" s="231" t="s">
        <v>216</v>
      </c>
      <c r="AU329" s="231" t="s">
        <v>90</v>
      </c>
      <c r="AY329" s="18" t="s">
        <v>215</v>
      </c>
      <c r="BE329" s="232">
        <f>IF(N329="základní",J329,0)</f>
        <v>0</v>
      </c>
      <c r="BF329" s="232">
        <f>IF(N329="snížená",J329,0)</f>
        <v>0</v>
      </c>
      <c r="BG329" s="232">
        <f>IF(N329="zákl. přenesená",J329,0)</f>
        <v>0</v>
      </c>
      <c r="BH329" s="232">
        <f>IF(N329="sníž. přenesená",J329,0)</f>
        <v>0</v>
      </c>
      <c r="BI329" s="232">
        <f>IF(N329="nulová",J329,0)</f>
        <v>0</v>
      </c>
      <c r="BJ329" s="18" t="s">
        <v>88</v>
      </c>
      <c r="BK329" s="232">
        <f>ROUND(I329*H329,2)</f>
        <v>0</v>
      </c>
      <c r="BL329" s="18" t="s">
        <v>291</v>
      </c>
      <c r="BM329" s="231" t="s">
        <v>5591</v>
      </c>
    </row>
    <row r="330" s="2" customFormat="1">
      <c r="A330" s="39"/>
      <c r="B330" s="40"/>
      <c r="C330" s="41"/>
      <c r="D330" s="233" t="s">
        <v>221</v>
      </c>
      <c r="E330" s="41"/>
      <c r="F330" s="234" t="s">
        <v>5592</v>
      </c>
      <c r="G330" s="41"/>
      <c r="H330" s="41"/>
      <c r="I330" s="235"/>
      <c r="J330" s="41"/>
      <c r="K330" s="41"/>
      <c r="L330" s="45"/>
      <c r="M330" s="236"/>
      <c r="N330" s="237"/>
      <c r="O330" s="92"/>
      <c r="P330" s="92"/>
      <c r="Q330" s="92"/>
      <c r="R330" s="92"/>
      <c r="S330" s="92"/>
      <c r="T330" s="93"/>
      <c r="U330" s="39"/>
      <c r="V330" s="39"/>
      <c r="W330" s="39"/>
      <c r="X330" s="39"/>
      <c r="Y330" s="39"/>
      <c r="Z330" s="39"/>
      <c r="AA330" s="39"/>
      <c r="AB330" s="39"/>
      <c r="AC330" s="39"/>
      <c r="AD330" s="39"/>
      <c r="AE330" s="39"/>
      <c r="AT330" s="18" t="s">
        <v>221</v>
      </c>
      <c r="AU330" s="18" t="s">
        <v>90</v>
      </c>
    </row>
    <row r="331" s="2" customFormat="1">
      <c r="A331" s="39"/>
      <c r="B331" s="40"/>
      <c r="C331" s="41"/>
      <c r="D331" s="250" t="s">
        <v>362</v>
      </c>
      <c r="E331" s="41"/>
      <c r="F331" s="251" t="s">
        <v>5593</v>
      </c>
      <c r="G331" s="41"/>
      <c r="H331" s="41"/>
      <c r="I331" s="235"/>
      <c r="J331" s="41"/>
      <c r="K331" s="41"/>
      <c r="L331" s="45"/>
      <c r="M331" s="236"/>
      <c r="N331" s="237"/>
      <c r="O331" s="92"/>
      <c r="P331" s="92"/>
      <c r="Q331" s="92"/>
      <c r="R331" s="92"/>
      <c r="S331" s="92"/>
      <c r="T331" s="93"/>
      <c r="U331" s="39"/>
      <c r="V331" s="39"/>
      <c r="W331" s="39"/>
      <c r="X331" s="39"/>
      <c r="Y331" s="39"/>
      <c r="Z331" s="39"/>
      <c r="AA331" s="39"/>
      <c r="AB331" s="39"/>
      <c r="AC331" s="39"/>
      <c r="AD331" s="39"/>
      <c r="AE331" s="39"/>
      <c r="AT331" s="18" t="s">
        <v>362</v>
      </c>
      <c r="AU331" s="18" t="s">
        <v>90</v>
      </c>
    </row>
    <row r="332" s="2" customFormat="1" ht="24.15" customHeight="1">
      <c r="A332" s="39"/>
      <c r="B332" s="40"/>
      <c r="C332" s="220" t="s">
        <v>1052</v>
      </c>
      <c r="D332" s="220" t="s">
        <v>216</v>
      </c>
      <c r="E332" s="221" t="s">
        <v>5594</v>
      </c>
      <c r="F332" s="222" t="s">
        <v>5595</v>
      </c>
      <c r="G332" s="223" t="s">
        <v>583</v>
      </c>
      <c r="H332" s="224">
        <v>0.51700000000000002</v>
      </c>
      <c r="I332" s="225"/>
      <c r="J332" s="226">
        <f>ROUND(I332*H332,2)</f>
        <v>0</v>
      </c>
      <c r="K332" s="222" t="s">
        <v>359</v>
      </c>
      <c r="L332" s="45"/>
      <c r="M332" s="227" t="s">
        <v>1</v>
      </c>
      <c r="N332" s="228" t="s">
        <v>46</v>
      </c>
      <c r="O332" s="92"/>
      <c r="P332" s="229">
        <f>O332*H332</f>
        <v>0</v>
      </c>
      <c r="Q332" s="229">
        <v>0</v>
      </c>
      <c r="R332" s="229">
        <f>Q332*H332</f>
        <v>0</v>
      </c>
      <c r="S332" s="229">
        <v>0</v>
      </c>
      <c r="T332" s="230">
        <f>S332*H332</f>
        <v>0</v>
      </c>
      <c r="U332" s="39"/>
      <c r="V332" s="39"/>
      <c r="W332" s="39"/>
      <c r="X332" s="39"/>
      <c r="Y332" s="39"/>
      <c r="Z332" s="39"/>
      <c r="AA332" s="39"/>
      <c r="AB332" s="39"/>
      <c r="AC332" s="39"/>
      <c r="AD332" s="39"/>
      <c r="AE332" s="39"/>
      <c r="AR332" s="231" t="s">
        <v>291</v>
      </c>
      <c r="AT332" s="231" t="s">
        <v>216</v>
      </c>
      <c r="AU332" s="231" t="s">
        <v>90</v>
      </c>
      <c r="AY332" s="18" t="s">
        <v>215</v>
      </c>
      <c r="BE332" s="232">
        <f>IF(N332="základní",J332,0)</f>
        <v>0</v>
      </c>
      <c r="BF332" s="232">
        <f>IF(N332="snížená",J332,0)</f>
        <v>0</v>
      </c>
      <c r="BG332" s="232">
        <f>IF(N332="zákl. přenesená",J332,0)</f>
        <v>0</v>
      </c>
      <c r="BH332" s="232">
        <f>IF(N332="sníž. přenesená",J332,0)</f>
        <v>0</v>
      </c>
      <c r="BI332" s="232">
        <f>IF(N332="nulová",J332,0)</f>
        <v>0</v>
      </c>
      <c r="BJ332" s="18" t="s">
        <v>88</v>
      </c>
      <c r="BK332" s="232">
        <f>ROUND(I332*H332,2)</f>
        <v>0</v>
      </c>
      <c r="BL332" s="18" t="s">
        <v>291</v>
      </c>
      <c r="BM332" s="231" t="s">
        <v>5596</v>
      </c>
    </row>
    <row r="333" s="2" customFormat="1">
      <c r="A333" s="39"/>
      <c r="B333" s="40"/>
      <c r="C333" s="41"/>
      <c r="D333" s="233" t="s">
        <v>221</v>
      </c>
      <c r="E333" s="41"/>
      <c r="F333" s="234" t="s">
        <v>5597</v>
      </c>
      <c r="G333" s="41"/>
      <c r="H333" s="41"/>
      <c r="I333" s="235"/>
      <c r="J333" s="41"/>
      <c r="K333" s="41"/>
      <c r="L333" s="45"/>
      <c r="M333" s="236"/>
      <c r="N333" s="237"/>
      <c r="O333" s="92"/>
      <c r="P333" s="92"/>
      <c r="Q333" s="92"/>
      <c r="R333" s="92"/>
      <c r="S333" s="92"/>
      <c r="T333" s="93"/>
      <c r="U333" s="39"/>
      <c r="V333" s="39"/>
      <c r="W333" s="39"/>
      <c r="X333" s="39"/>
      <c r="Y333" s="39"/>
      <c r="Z333" s="39"/>
      <c r="AA333" s="39"/>
      <c r="AB333" s="39"/>
      <c r="AC333" s="39"/>
      <c r="AD333" s="39"/>
      <c r="AE333" s="39"/>
      <c r="AT333" s="18" t="s">
        <v>221</v>
      </c>
      <c r="AU333" s="18" t="s">
        <v>90</v>
      </c>
    </row>
    <row r="334" s="2" customFormat="1">
      <c r="A334" s="39"/>
      <c r="B334" s="40"/>
      <c r="C334" s="41"/>
      <c r="D334" s="250" t="s">
        <v>362</v>
      </c>
      <c r="E334" s="41"/>
      <c r="F334" s="251" t="s">
        <v>5598</v>
      </c>
      <c r="G334" s="41"/>
      <c r="H334" s="41"/>
      <c r="I334" s="235"/>
      <c r="J334" s="41"/>
      <c r="K334" s="41"/>
      <c r="L334" s="45"/>
      <c r="M334" s="236"/>
      <c r="N334" s="237"/>
      <c r="O334" s="92"/>
      <c r="P334" s="92"/>
      <c r="Q334" s="92"/>
      <c r="R334" s="92"/>
      <c r="S334" s="92"/>
      <c r="T334" s="93"/>
      <c r="U334" s="39"/>
      <c r="V334" s="39"/>
      <c r="W334" s="39"/>
      <c r="X334" s="39"/>
      <c r="Y334" s="39"/>
      <c r="Z334" s="39"/>
      <c r="AA334" s="39"/>
      <c r="AB334" s="39"/>
      <c r="AC334" s="39"/>
      <c r="AD334" s="39"/>
      <c r="AE334" s="39"/>
      <c r="AT334" s="18" t="s">
        <v>362</v>
      </c>
      <c r="AU334" s="18" t="s">
        <v>90</v>
      </c>
    </row>
    <row r="335" s="11" customFormat="1" ht="22.8" customHeight="1">
      <c r="A335" s="11"/>
      <c r="B335" s="206"/>
      <c r="C335" s="207"/>
      <c r="D335" s="208" t="s">
        <v>80</v>
      </c>
      <c r="E335" s="248" t="s">
        <v>5599</v>
      </c>
      <c r="F335" s="248" t="s">
        <v>5600</v>
      </c>
      <c r="G335" s="207"/>
      <c r="H335" s="207"/>
      <c r="I335" s="210"/>
      <c r="J335" s="249">
        <f>BK335</f>
        <v>0</v>
      </c>
      <c r="K335" s="207"/>
      <c r="L335" s="212"/>
      <c r="M335" s="213"/>
      <c r="N335" s="214"/>
      <c r="O335" s="214"/>
      <c r="P335" s="215">
        <f>SUM(P336:P495)</f>
        <v>0</v>
      </c>
      <c r="Q335" s="214"/>
      <c r="R335" s="215">
        <f>SUM(R336:R495)</f>
        <v>0.55466000000000004</v>
      </c>
      <c r="S335" s="214"/>
      <c r="T335" s="216">
        <f>SUM(T336:T495)</f>
        <v>0</v>
      </c>
      <c r="U335" s="11"/>
      <c r="V335" s="11"/>
      <c r="W335" s="11"/>
      <c r="X335" s="11"/>
      <c r="Y335" s="11"/>
      <c r="Z335" s="11"/>
      <c r="AA335" s="11"/>
      <c r="AB335" s="11"/>
      <c r="AC335" s="11"/>
      <c r="AD335" s="11"/>
      <c r="AE335" s="11"/>
      <c r="AR335" s="217" t="s">
        <v>90</v>
      </c>
      <c r="AT335" s="218" t="s">
        <v>80</v>
      </c>
      <c r="AU335" s="218" t="s">
        <v>88</v>
      </c>
      <c r="AY335" s="217" t="s">
        <v>215</v>
      </c>
      <c r="BK335" s="219">
        <f>SUM(BK336:BK495)</f>
        <v>0</v>
      </c>
    </row>
    <row r="336" s="2" customFormat="1" ht="24.15" customHeight="1">
      <c r="A336" s="39"/>
      <c r="B336" s="40"/>
      <c r="C336" s="220" t="s">
        <v>1061</v>
      </c>
      <c r="D336" s="220" t="s">
        <v>216</v>
      </c>
      <c r="E336" s="221" t="s">
        <v>5601</v>
      </c>
      <c r="F336" s="222" t="s">
        <v>5602</v>
      </c>
      <c r="G336" s="223" t="s">
        <v>797</v>
      </c>
      <c r="H336" s="224">
        <v>9</v>
      </c>
      <c r="I336" s="225"/>
      <c r="J336" s="226">
        <f>ROUND(I336*H336,2)</f>
        <v>0</v>
      </c>
      <c r="K336" s="222" t="s">
        <v>359</v>
      </c>
      <c r="L336" s="45"/>
      <c r="M336" s="227" t="s">
        <v>1</v>
      </c>
      <c r="N336" s="228" t="s">
        <v>46</v>
      </c>
      <c r="O336" s="92"/>
      <c r="P336" s="229">
        <f>O336*H336</f>
        <v>0</v>
      </c>
      <c r="Q336" s="229">
        <v>0.0030899999999999999</v>
      </c>
      <c r="R336" s="229">
        <f>Q336*H336</f>
        <v>0.027809999999999998</v>
      </c>
      <c r="S336" s="229">
        <v>0</v>
      </c>
      <c r="T336" s="230">
        <f>S336*H336</f>
        <v>0</v>
      </c>
      <c r="U336" s="39"/>
      <c r="V336" s="39"/>
      <c r="W336" s="39"/>
      <c r="X336" s="39"/>
      <c r="Y336" s="39"/>
      <c r="Z336" s="39"/>
      <c r="AA336" s="39"/>
      <c r="AB336" s="39"/>
      <c r="AC336" s="39"/>
      <c r="AD336" s="39"/>
      <c r="AE336" s="39"/>
      <c r="AR336" s="231" t="s">
        <v>291</v>
      </c>
      <c r="AT336" s="231" t="s">
        <v>216</v>
      </c>
      <c r="AU336" s="231" t="s">
        <v>90</v>
      </c>
      <c r="AY336" s="18" t="s">
        <v>215</v>
      </c>
      <c r="BE336" s="232">
        <f>IF(N336="základní",J336,0)</f>
        <v>0</v>
      </c>
      <c r="BF336" s="232">
        <f>IF(N336="snížená",J336,0)</f>
        <v>0</v>
      </c>
      <c r="BG336" s="232">
        <f>IF(N336="zákl. přenesená",J336,0)</f>
        <v>0</v>
      </c>
      <c r="BH336" s="232">
        <f>IF(N336="sníž. přenesená",J336,0)</f>
        <v>0</v>
      </c>
      <c r="BI336" s="232">
        <f>IF(N336="nulová",J336,0)</f>
        <v>0</v>
      </c>
      <c r="BJ336" s="18" t="s">
        <v>88</v>
      </c>
      <c r="BK336" s="232">
        <f>ROUND(I336*H336,2)</f>
        <v>0</v>
      </c>
      <c r="BL336" s="18" t="s">
        <v>291</v>
      </c>
      <c r="BM336" s="231" t="s">
        <v>5603</v>
      </c>
    </row>
    <row r="337" s="2" customFormat="1">
      <c r="A337" s="39"/>
      <c r="B337" s="40"/>
      <c r="C337" s="41"/>
      <c r="D337" s="233" t="s">
        <v>221</v>
      </c>
      <c r="E337" s="41"/>
      <c r="F337" s="234" t="s">
        <v>5604</v>
      </c>
      <c r="G337" s="41"/>
      <c r="H337" s="41"/>
      <c r="I337" s="235"/>
      <c r="J337" s="41"/>
      <c r="K337" s="41"/>
      <c r="L337" s="45"/>
      <c r="M337" s="236"/>
      <c r="N337" s="237"/>
      <c r="O337" s="92"/>
      <c r="P337" s="92"/>
      <c r="Q337" s="92"/>
      <c r="R337" s="92"/>
      <c r="S337" s="92"/>
      <c r="T337" s="93"/>
      <c r="U337" s="39"/>
      <c r="V337" s="39"/>
      <c r="W337" s="39"/>
      <c r="X337" s="39"/>
      <c r="Y337" s="39"/>
      <c r="Z337" s="39"/>
      <c r="AA337" s="39"/>
      <c r="AB337" s="39"/>
      <c r="AC337" s="39"/>
      <c r="AD337" s="39"/>
      <c r="AE337" s="39"/>
      <c r="AT337" s="18" t="s">
        <v>221</v>
      </c>
      <c r="AU337" s="18" t="s">
        <v>90</v>
      </c>
    </row>
    <row r="338" s="2" customFormat="1">
      <c r="A338" s="39"/>
      <c r="B338" s="40"/>
      <c r="C338" s="41"/>
      <c r="D338" s="250" t="s">
        <v>362</v>
      </c>
      <c r="E338" s="41"/>
      <c r="F338" s="251" t="s">
        <v>5605</v>
      </c>
      <c r="G338" s="41"/>
      <c r="H338" s="41"/>
      <c r="I338" s="235"/>
      <c r="J338" s="41"/>
      <c r="K338" s="41"/>
      <c r="L338" s="45"/>
      <c r="M338" s="236"/>
      <c r="N338" s="237"/>
      <c r="O338" s="92"/>
      <c r="P338" s="92"/>
      <c r="Q338" s="92"/>
      <c r="R338" s="92"/>
      <c r="S338" s="92"/>
      <c r="T338" s="93"/>
      <c r="U338" s="39"/>
      <c r="V338" s="39"/>
      <c r="W338" s="39"/>
      <c r="X338" s="39"/>
      <c r="Y338" s="39"/>
      <c r="Z338" s="39"/>
      <c r="AA338" s="39"/>
      <c r="AB338" s="39"/>
      <c r="AC338" s="39"/>
      <c r="AD338" s="39"/>
      <c r="AE338" s="39"/>
      <c r="AT338" s="18" t="s">
        <v>362</v>
      </c>
      <c r="AU338" s="18" t="s">
        <v>90</v>
      </c>
    </row>
    <row r="339" s="13" customFormat="1">
      <c r="A339" s="13"/>
      <c r="B339" s="252"/>
      <c r="C339" s="253"/>
      <c r="D339" s="233" t="s">
        <v>364</v>
      </c>
      <c r="E339" s="254" t="s">
        <v>1</v>
      </c>
      <c r="F339" s="255" t="s">
        <v>5606</v>
      </c>
      <c r="G339" s="253"/>
      <c r="H339" s="254" t="s">
        <v>1</v>
      </c>
      <c r="I339" s="256"/>
      <c r="J339" s="253"/>
      <c r="K339" s="253"/>
      <c r="L339" s="257"/>
      <c r="M339" s="258"/>
      <c r="N339" s="259"/>
      <c r="O339" s="259"/>
      <c r="P339" s="259"/>
      <c r="Q339" s="259"/>
      <c r="R339" s="259"/>
      <c r="S339" s="259"/>
      <c r="T339" s="260"/>
      <c r="U339" s="13"/>
      <c r="V339" s="13"/>
      <c r="W339" s="13"/>
      <c r="X339" s="13"/>
      <c r="Y339" s="13"/>
      <c r="Z339" s="13"/>
      <c r="AA339" s="13"/>
      <c r="AB339" s="13"/>
      <c r="AC339" s="13"/>
      <c r="AD339" s="13"/>
      <c r="AE339" s="13"/>
      <c r="AT339" s="261" t="s">
        <v>364</v>
      </c>
      <c r="AU339" s="261" t="s">
        <v>90</v>
      </c>
      <c r="AV339" s="13" t="s">
        <v>88</v>
      </c>
      <c r="AW339" s="13" t="s">
        <v>36</v>
      </c>
      <c r="AX339" s="13" t="s">
        <v>81</v>
      </c>
      <c r="AY339" s="261" t="s">
        <v>215</v>
      </c>
    </row>
    <row r="340" s="14" customFormat="1">
      <c r="A340" s="14"/>
      <c r="B340" s="262"/>
      <c r="C340" s="263"/>
      <c r="D340" s="233" t="s">
        <v>364</v>
      </c>
      <c r="E340" s="264" t="s">
        <v>1</v>
      </c>
      <c r="F340" s="265" t="s">
        <v>5607</v>
      </c>
      <c r="G340" s="263"/>
      <c r="H340" s="266">
        <v>1.5</v>
      </c>
      <c r="I340" s="267"/>
      <c r="J340" s="263"/>
      <c r="K340" s="263"/>
      <c r="L340" s="268"/>
      <c r="M340" s="269"/>
      <c r="N340" s="270"/>
      <c r="O340" s="270"/>
      <c r="P340" s="270"/>
      <c r="Q340" s="270"/>
      <c r="R340" s="270"/>
      <c r="S340" s="270"/>
      <c r="T340" s="271"/>
      <c r="U340" s="14"/>
      <c r="V340" s="14"/>
      <c r="W340" s="14"/>
      <c r="X340" s="14"/>
      <c r="Y340" s="14"/>
      <c r="Z340" s="14"/>
      <c r="AA340" s="14"/>
      <c r="AB340" s="14"/>
      <c r="AC340" s="14"/>
      <c r="AD340" s="14"/>
      <c r="AE340" s="14"/>
      <c r="AT340" s="272" t="s">
        <v>364</v>
      </c>
      <c r="AU340" s="272" t="s">
        <v>90</v>
      </c>
      <c r="AV340" s="14" t="s">
        <v>90</v>
      </c>
      <c r="AW340" s="14" t="s">
        <v>36</v>
      </c>
      <c r="AX340" s="14" t="s">
        <v>81</v>
      </c>
      <c r="AY340" s="272" t="s">
        <v>215</v>
      </c>
    </row>
    <row r="341" s="13" customFormat="1">
      <c r="A341" s="13"/>
      <c r="B341" s="252"/>
      <c r="C341" s="253"/>
      <c r="D341" s="233" t="s">
        <v>364</v>
      </c>
      <c r="E341" s="254" t="s">
        <v>1</v>
      </c>
      <c r="F341" s="255" t="s">
        <v>5608</v>
      </c>
      <c r="G341" s="253"/>
      <c r="H341" s="254" t="s">
        <v>1</v>
      </c>
      <c r="I341" s="256"/>
      <c r="J341" s="253"/>
      <c r="K341" s="253"/>
      <c r="L341" s="257"/>
      <c r="M341" s="258"/>
      <c r="N341" s="259"/>
      <c r="O341" s="259"/>
      <c r="P341" s="259"/>
      <c r="Q341" s="259"/>
      <c r="R341" s="259"/>
      <c r="S341" s="259"/>
      <c r="T341" s="260"/>
      <c r="U341" s="13"/>
      <c r="V341" s="13"/>
      <c r="W341" s="13"/>
      <c r="X341" s="13"/>
      <c r="Y341" s="13"/>
      <c r="Z341" s="13"/>
      <c r="AA341" s="13"/>
      <c r="AB341" s="13"/>
      <c r="AC341" s="13"/>
      <c r="AD341" s="13"/>
      <c r="AE341" s="13"/>
      <c r="AT341" s="261" t="s">
        <v>364</v>
      </c>
      <c r="AU341" s="261" t="s">
        <v>90</v>
      </c>
      <c r="AV341" s="13" t="s">
        <v>88</v>
      </c>
      <c r="AW341" s="13" t="s">
        <v>36</v>
      </c>
      <c r="AX341" s="13" t="s">
        <v>81</v>
      </c>
      <c r="AY341" s="261" t="s">
        <v>215</v>
      </c>
    </row>
    <row r="342" s="14" customFormat="1">
      <c r="A342" s="14"/>
      <c r="B342" s="262"/>
      <c r="C342" s="263"/>
      <c r="D342" s="233" t="s">
        <v>364</v>
      </c>
      <c r="E342" s="264" t="s">
        <v>1</v>
      </c>
      <c r="F342" s="265" t="s">
        <v>5609</v>
      </c>
      <c r="G342" s="263"/>
      <c r="H342" s="266">
        <v>7.5</v>
      </c>
      <c r="I342" s="267"/>
      <c r="J342" s="263"/>
      <c r="K342" s="263"/>
      <c r="L342" s="268"/>
      <c r="M342" s="269"/>
      <c r="N342" s="270"/>
      <c r="O342" s="270"/>
      <c r="P342" s="270"/>
      <c r="Q342" s="270"/>
      <c r="R342" s="270"/>
      <c r="S342" s="270"/>
      <c r="T342" s="271"/>
      <c r="U342" s="14"/>
      <c r="V342" s="14"/>
      <c r="W342" s="14"/>
      <c r="X342" s="14"/>
      <c r="Y342" s="14"/>
      <c r="Z342" s="14"/>
      <c r="AA342" s="14"/>
      <c r="AB342" s="14"/>
      <c r="AC342" s="14"/>
      <c r="AD342" s="14"/>
      <c r="AE342" s="14"/>
      <c r="AT342" s="272" t="s">
        <v>364</v>
      </c>
      <c r="AU342" s="272" t="s">
        <v>90</v>
      </c>
      <c r="AV342" s="14" t="s">
        <v>90</v>
      </c>
      <c r="AW342" s="14" t="s">
        <v>36</v>
      </c>
      <c r="AX342" s="14" t="s">
        <v>81</v>
      </c>
      <c r="AY342" s="272" t="s">
        <v>215</v>
      </c>
    </row>
    <row r="343" s="15" customFormat="1">
      <c r="A343" s="15"/>
      <c r="B343" s="273"/>
      <c r="C343" s="274"/>
      <c r="D343" s="233" t="s">
        <v>364</v>
      </c>
      <c r="E343" s="275" t="s">
        <v>1</v>
      </c>
      <c r="F343" s="276" t="s">
        <v>368</v>
      </c>
      <c r="G343" s="274"/>
      <c r="H343" s="277">
        <v>9</v>
      </c>
      <c r="I343" s="278"/>
      <c r="J343" s="274"/>
      <c r="K343" s="274"/>
      <c r="L343" s="279"/>
      <c r="M343" s="280"/>
      <c r="N343" s="281"/>
      <c r="O343" s="281"/>
      <c r="P343" s="281"/>
      <c r="Q343" s="281"/>
      <c r="R343" s="281"/>
      <c r="S343" s="281"/>
      <c r="T343" s="282"/>
      <c r="U343" s="15"/>
      <c r="V343" s="15"/>
      <c r="W343" s="15"/>
      <c r="X343" s="15"/>
      <c r="Y343" s="15"/>
      <c r="Z343" s="15"/>
      <c r="AA343" s="15"/>
      <c r="AB343" s="15"/>
      <c r="AC343" s="15"/>
      <c r="AD343" s="15"/>
      <c r="AE343" s="15"/>
      <c r="AT343" s="283" t="s">
        <v>364</v>
      </c>
      <c r="AU343" s="283" t="s">
        <v>90</v>
      </c>
      <c r="AV343" s="15" t="s">
        <v>214</v>
      </c>
      <c r="AW343" s="15" t="s">
        <v>36</v>
      </c>
      <c r="AX343" s="15" t="s">
        <v>88</v>
      </c>
      <c r="AY343" s="283" t="s">
        <v>215</v>
      </c>
    </row>
    <row r="344" s="2" customFormat="1" ht="24.15" customHeight="1">
      <c r="A344" s="39"/>
      <c r="B344" s="40"/>
      <c r="C344" s="220" t="s">
        <v>1068</v>
      </c>
      <c r="D344" s="220" t="s">
        <v>216</v>
      </c>
      <c r="E344" s="221" t="s">
        <v>5610</v>
      </c>
      <c r="F344" s="222" t="s">
        <v>5611</v>
      </c>
      <c r="G344" s="223" t="s">
        <v>797</v>
      </c>
      <c r="H344" s="224">
        <v>19</v>
      </c>
      <c r="I344" s="225"/>
      <c r="J344" s="226">
        <f>ROUND(I344*H344,2)</f>
        <v>0</v>
      </c>
      <c r="K344" s="222" t="s">
        <v>359</v>
      </c>
      <c r="L344" s="45"/>
      <c r="M344" s="227" t="s">
        <v>1</v>
      </c>
      <c r="N344" s="228" t="s">
        <v>46</v>
      </c>
      <c r="O344" s="92"/>
      <c r="P344" s="229">
        <f>O344*H344</f>
        <v>0</v>
      </c>
      <c r="Q344" s="229">
        <v>0.0039300000000000003</v>
      </c>
      <c r="R344" s="229">
        <f>Q344*H344</f>
        <v>0.07467</v>
      </c>
      <c r="S344" s="229">
        <v>0</v>
      </c>
      <c r="T344" s="230">
        <f>S344*H344</f>
        <v>0</v>
      </c>
      <c r="U344" s="39"/>
      <c r="V344" s="39"/>
      <c r="W344" s="39"/>
      <c r="X344" s="39"/>
      <c r="Y344" s="39"/>
      <c r="Z344" s="39"/>
      <c r="AA344" s="39"/>
      <c r="AB344" s="39"/>
      <c r="AC344" s="39"/>
      <c r="AD344" s="39"/>
      <c r="AE344" s="39"/>
      <c r="AR344" s="231" t="s">
        <v>291</v>
      </c>
      <c r="AT344" s="231" t="s">
        <v>216</v>
      </c>
      <c r="AU344" s="231" t="s">
        <v>90</v>
      </c>
      <c r="AY344" s="18" t="s">
        <v>215</v>
      </c>
      <c r="BE344" s="232">
        <f>IF(N344="základní",J344,0)</f>
        <v>0</v>
      </c>
      <c r="BF344" s="232">
        <f>IF(N344="snížená",J344,0)</f>
        <v>0</v>
      </c>
      <c r="BG344" s="232">
        <f>IF(N344="zákl. přenesená",J344,0)</f>
        <v>0</v>
      </c>
      <c r="BH344" s="232">
        <f>IF(N344="sníž. přenesená",J344,0)</f>
        <v>0</v>
      </c>
      <c r="BI344" s="232">
        <f>IF(N344="nulová",J344,0)</f>
        <v>0</v>
      </c>
      <c r="BJ344" s="18" t="s">
        <v>88</v>
      </c>
      <c r="BK344" s="232">
        <f>ROUND(I344*H344,2)</f>
        <v>0</v>
      </c>
      <c r="BL344" s="18" t="s">
        <v>291</v>
      </c>
      <c r="BM344" s="231" t="s">
        <v>5612</v>
      </c>
    </row>
    <row r="345" s="2" customFormat="1">
      <c r="A345" s="39"/>
      <c r="B345" s="40"/>
      <c r="C345" s="41"/>
      <c r="D345" s="233" t="s">
        <v>221</v>
      </c>
      <c r="E345" s="41"/>
      <c r="F345" s="234" t="s">
        <v>5613</v>
      </c>
      <c r="G345" s="41"/>
      <c r="H345" s="41"/>
      <c r="I345" s="235"/>
      <c r="J345" s="41"/>
      <c r="K345" s="41"/>
      <c r="L345" s="45"/>
      <c r="M345" s="236"/>
      <c r="N345" s="237"/>
      <c r="O345" s="92"/>
      <c r="P345" s="92"/>
      <c r="Q345" s="92"/>
      <c r="R345" s="92"/>
      <c r="S345" s="92"/>
      <c r="T345" s="93"/>
      <c r="U345" s="39"/>
      <c r="V345" s="39"/>
      <c r="W345" s="39"/>
      <c r="X345" s="39"/>
      <c r="Y345" s="39"/>
      <c r="Z345" s="39"/>
      <c r="AA345" s="39"/>
      <c r="AB345" s="39"/>
      <c r="AC345" s="39"/>
      <c r="AD345" s="39"/>
      <c r="AE345" s="39"/>
      <c r="AT345" s="18" t="s">
        <v>221</v>
      </c>
      <c r="AU345" s="18" t="s">
        <v>90</v>
      </c>
    </row>
    <row r="346" s="2" customFormat="1">
      <c r="A346" s="39"/>
      <c r="B346" s="40"/>
      <c r="C346" s="41"/>
      <c r="D346" s="250" t="s">
        <v>362</v>
      </c>
      <c r="E346" s="41"/>
      <c r="F346" s="251" t="s">
        <v>5614</v>
      </c>
      <c r="G346" s="41"/>
      <c r="H346" s="41"/>
      <c r="I346" s="235"/>
      <c r="J346" s="41"/>
      <c r="K346" s="41"/>
      <c r="L346" s="45"/>
      <c r="M346" s="236"/>
      <c r="N346" s="237"/>
      <c r="O346" s="92"/>
      <c r="P346" s="92"/>
      <c r="Q346" s="92"/>
      <c r="R346" s="92"/>
      <c r="S346" s="92"/>
      <c r="T346" s="93"/>
      <c r="U346" s="39"/>
      <c r="V346" s="39"/>
      <c r="W346" s="39"/>
      <c r="X346" s="39"/>
      <c r="Y346" s="39"/>
      <c r="Z346" s="39"/>
      <c r="AA346" s="39"/>
      <c r="AB346" s="39"/>
      <c r="AC346" s="39"/>
      <c r="AD346" s="39"/>
      <c r="AE346" s="39"/>
      <c r="AT346" s="18" t="s">
        <v>362</v>
      </c>
      <c r="AU346" s="18" t="s">
        <v>90</v>
      </c>
    </row>
    <row r="347" s="13" customFormat="1">
      <c r="A347" s="13"/>
      <c r="B347" s="252"/>
      <c r="C347" s="253"/>
      <c r="D347" s="233" t="s">
        <v>364</v>
      </c>
      <c r="E347" s="254" t="s">
        <v>1</v>
      </c>
      <c r="F347" s="255" t="s">
        <v>5606</v>
      </c>
      <c r="G347" s="253"/>
      <c r="H347" s="254" t="s">
        <v>1</v>
      </c>
      <c r="I347" s="256"/>
      <c r="J347" s="253"/>
      <c r="K347" s="253"/>
      <c r="L347" s="257"/>
      <c r="M347" s="258"/>
      <c r="N347" s="259"/>
      <c r="O347" s="259"/>
      <c r="P347" s="259"/>
      <c r="Q347" s="259"/>
      <c r="R347" s="259"/>
      <c r="S347" s="259"/>
      <c r="T347" s="260"/>
      <c r="U347" s="13"/>
      <c r="V347" s="13"/>
      <c r="W347" s="13"/>
      <c r="X347" s="13"/>
      <c r="Y347" s="13"/>
      <c r="Z347" s="13"/>
      <c r="AA347" s="13"/>
      <c r="AB347" s="13"/>
      <c r="AC347" s="13"/>
      <c r="AD347" s="13"/>
      <c r="AE347" s="13"/>
      <c r="AT347" s="261" t="s">
        <v>364</v>
      </c>
      <c r="AU347" s="261" t="s">
        <v>90</v>
      </c>
      <c r="AV347" s="13" t="s">
        <v>88</v>
      </c>
      <c r="AW347" s="13" t="s">
        <v>36</v>
      </c>
      <c r="AX347" s="13" t="s">
        <v>81</v>
      </c>
      <c r="AY347" s="261" t="s">
        <v>215</v>
      </c>
    </row>
    <row r="348" s="14" customFormat="1">
      <c r="A348" s="14"/>
      <c r="B348" s="262"/>
      <c r="C348" s="263"/>
      <c r="D348" s="233" t="s">
        <v>364</v>
      </c>
      <c r="E348" s="264" t="s">
        <v>1</v>
      </c>
      <c r="F348" s="265" t="s">
        <v>90</v>
      </c>
      <c r="G348" s="263"/>
      <c r="H348" s="266">
        <v>2</v>
      </c>
      <c r="I348" s="267"/>
      <c r="J348" s="263"/>
      <c r="K348" s="263"/>
      <c r="L348" s="268"/>
      <c r="M348" s="269"/>
      <c r="N348" s="270"/>
      <c r="O348" s="270"/>
      <c r="P348" s="270"/>
      <c r="Q348" s="270"/>
      <c r="R348" s="270"/>
      <c r="S348" s="270"/>
      <c r="T348" s="271"/>
      <c r="U348" s="14"/>
      <c r="V348" s="14"/>
      <c r="W348" s="14"/>
      <c r="X348" s="14"/>
      <c r="Y348" s="14"/>
      <c r="Z348" s="14"/>
      <c r="AA348" s="14"/>
      <c r="AB348" s="14"/>
      <c r="AC348" s="14"/>
      <c r="AD348" s="14"/>
      <c r="AE348" s="14"/>
      <c r="AT348" s="272" t="s">
        <v>364</v>
      </c>
      <c r="AU348" s="272" t="s">
        <v>90</v>
      </c>
      <c r="AV348" s="14" t="s">
        <v>90</v>
      </c>
      <c r="AW348" s="14" t="s">
        <v>36</v>
      </c>
      <c r="AX348" s="14" t="s">
        <v>81</v>
      </c>
      <c r="AY348" s="272" t="s">
        <v>215</v>
      </c>
    </row>
    <row r="349" s="13" customFormat="1">
      <c r="A349" s="13"/>
      <c r="B349" s="252"/>
      <c r="C349" s="253"/>
      <c r="D349" s="233" t="s">
        <v>364</v>
      </c>
      <c r="E349" s="254" t="s">
        <v>1</v>
      </c>
      <c r="F349" s="255" t="s">
        <v>5608</v>
      </c>
      <c r="G349" s="253"/>
      <c r="H349" s="254" t="s">
        <v>1</v>
      </c>
      <c r="I349" s="256"/>
      <c r="J349" s="253"/>
      <c r="K349" s="253"/>
      <c r="L349" s="257"/>
      <c r="M349" s="258"/>
      <c r="N349" s="259"/>
      <c r="O349" s="259"/>
      <c r="P349" s="259"/>
      <c r="Q349" s="259"/>
      <c r="R349" s="259"/>
      <c r="S349" s="259"/>
      <c r="T349" s="260"/>
      <c r="U349" s="13"/>
      <c r="V349" s="13"/>
      <c r="W349" s="13"/>
      <c r="X349" s="13"/>
      <c r="Y349" s="13"/>
      <c r="Z349" s="13"/>
      <c r="AA349" s="13"/>
      <c r="AB349" s="13"/>
      <c r="AC349" s="13"/>
      <c r="AD349" s="13"/>
      <c r="AE349" s="13"/>
      <c r="AT349" s="261" t="s">
        <v>364</v>
      </c>
      <c r="AU349" s="261" t="s">
        <v>90</v>
      </c>
      <c r="AV349" s="13" t="s">
        <v>88</v>
      </c>
      <c r="AW349" s="13" t="s">
        <v>36</v>
      </c>
      <c r="AX349" s="13" t="s">
        <v>81</v>
      </c>
      <c r="AY349" s="261" t="s">
        <v>215</v>
      </c>
    </row>
    <row r="350" s="14" customFormat="1">
      <c r="A350" s="14"/>
      <c r="B350" s="262"/>
      <c r="C350" s="263"/>
      <c r="D350" s="233" t="s">
        <v>364</v>
      </c>
      <c r="E350" s="264" t="s">
        <v>1</v>
      </c>
      <c r="F350" s="265" t="s">
        <v>5615</v>
      </c>
      <c r="G350" s="263"/>
      <c r="H350" s="266">
        <v>17</v>
      </c>
      <c r="I350" s="267"/>
      <c r="J350" s="263"/>
      <c r="K350" s="263"/>
      <c r="L350" s="268"/>
      <c r="M350" s="269"/>
      <c r="N350" s="270"/>
      <c r="O350" s="270"/>
      <c r="P350" s="270"/>
      <c r="Q350" s="270"/>
      <c r="R350" s="270"/>
      <c r="S350" s="270"/>
      <c r="T350" s="271"/>
      <c r="U350" s="14"/>
      <c r="V350" s="14"/>
      <c r="W350" s="14"/>
      <c r="X350" s="14"/>
      <c r="Y350" s="14"/>
      <c r="Z350" s="14"/>
      <c r="AA350" s="14"/>
      <c r="AB350" s="14"/>
      <c r="AC350" s="14"/>
      <c r="AD350" s="14"/>
      <c r="AE350" s="14"/>
      <c r="AT350" s="272" t="s">
        <v>364</v>
      </c>
      <c r="AU350" s="272" t="s">
        <v>90</v>
      </c>
      <c r="AV350" s="14" t="s">
        <v>90</v>
      </c>
      <c r="AW350" s="14" t="s">
        <v>36</v>
      </c>
      <c r="AX350" s="14" t="s">
        <v>81</v>
      </c>
      <c r="AY350" s="272" t="s">
        <v>215</v>
      </c>
    </row>
    <row r="351" s="15" customFormat="1">
      <c r="A351" s="15"/>
      <c r="B351" s="273"/>
      <c r="C351" s="274"/>
      <c r="D351" s="233" t="s">
        <v>364</v>
      </c>
      <c r="E351" s="275" t="s">
        <v>1</v>
      </c>
      <c r="F351" s="276" t="s">
        <v>368</v>
      </c>
      <c r="G351" s="274"/>
      <c r="H351" s="277">
        <v>19</v>
      </c>
      <c r="I351" s="278"/>
      <c r="J351" s="274"/>
      <c r="K351" s="274"/>
      <c r="L351" s="279"/>
      <c r="M351" s="280"/>
      <c r="N351" s="281"/>
      <c r="O351" s="281"/>
      <c r="P351" s="281"/>
      <c r="Q351" s="281"/>
      <c r="R351" s="281"/>
      <c r="S351" s="281"/>
      <c r="T351" s="282"/>
      <c r="U351" s="15"/>
      <c r="V351" s="15"/>
      <c r="W351" s="15"/>
      <c r="X351" s="15"/>
      <c r="Y351" s="15"/>
      <c r="Z351" s="15"/>
      <c r="AA351" s="15"/>
      <c r="AB351" s="15"/>
      <c r="AC351" s="15"/>
      <c r="AD351" s="15"/>
      <c r="AE351" s="15"/>
      <c r="AT351" s="283" t="s">
        <v>364</v>
      </c>
      <c r="AU351" s="283" t="s">
        <v>90</v>
      </c>
      <c r="AV351" s="15" t="s">
        <v>214</v>
      </c>
      <c r="AW351" s="15" t="s">
        <v>36</v>
      </c>
      <c r="AX351" s="15" t="s">
        <v>88</v>
      </c>
      <c r="AY351" s="283" t="s">
        <v>215</v>
      </c>
    </row>
    <row r="352" s="2" customFormat="1" ht="24.15" customHeight="1">
      <c r="A352" s="39"/>
      <c r="B352" s="40"/>
      <c r="C352" s="220" t="s">
        <v>1074</v>
      </c>
      <c r="D352" s="220" t="s">
        <v>216</v>
      </c>
      <c r="E352" s="221" t="s">
        <v>5616</v>
      </c>
      <c r="F352" s="222" t="s">
        <v>5617</v>
      </c>
      <c r="G352" s="223" t="s">
        <v>797</v>
      </c>
      <c r="H352" s="224">
        <v>173</v>
      </c>
      <c r="I352" s="225"/>
      <c r="J352" s="226">
        <f>ROUND(I352*H352,2)</f>
        <v>0</v>
      </c>
      <c r="K352" s="222" t="s">
        <v>359</v>
      </c>
      <c r="L352" s="45"/>
      <c r="M352" s="227" t="s">
        <v>1</v>
      </c>
      <c r="N352" s="228" t="s">
        <v>46</v>
      </c>
      <c r="O352" s="92"/>
      <c r="P352" s="229">
        <f>O352*H352</f>
        <v>0</v>
      </c>
      <c r="Q352" s="229">
        <v>0.00064000000000000005</v>
      </c>
      <c r="R352" s="229">
        <f>Q352*H352</f>
        <v>0.11072000000000001</v>
      </c>
      <c r="S352" s="229">
        <v>0</v>
      </c>
      <c r="T352" s="230">
        <f>S352*H352</f>
        <v>0</v>
      </c>
      <c r="U352" s="39"/>
      <c r="V352" s="39"/>
      <c r="W352" s="39"/>
      <c r="X352" s="39"/>
      <c r="Y352" s="39"/>
      <c r="Z352" s="39"/>
      <c r="AA352" s="39"/>
      <c r="AB352" s="39"/>
      <c r="AC352" s="39"/>
      <c r="AD352" s="39"/>
      <c r="AE352" s="39"/>
      <c r="AR352" s="231" t="s">
        <v>291</v>
      </c>
      <c r="AT352" s="231" t="s">
        <v>216</v>
      </c>
      <c r="AU352" s="231" t="s">
        <v>90</v>
      </c>
      <c r="AY352" s="18" t="s">
        <v>215</v>
      </c>
      <c r="BE352" s="232">
        <f>IF(N352="základní",J352,0)</f>
        <v>0</v>
      </c>
      <c r="BF352" s="232">
        <f>IF(N352="snížená",J352,0)</f>
        <v>0</v>
      </c>
      <c r="BG352" s="232">
        <f>IF(N352="zákl. přenesená",J352,0)</f>
        <v>0</v>
      </c>
      <c r="BH352" s="232">
        <f>IF(N352="sníž. přenesená",J352,0)</f>
        <v>0</v>
      </c>
      <c r="BI352" s="232">
        <f>IF(N352="nulová",J352,0)</f>
        <v>0</v>
      </c>
      <c r="BJ352" s="18" t="s">
        <v>88</v>
      </c>
      <c r="BK352" s="232">
        <f>ROUND(I352*H352,2)</f>
        <v>0</v>
      </c>
      <c r="BL352" s="18" t="s">
        <v>291</v>
      </c>
      <c r="BM352" s="231" t="s">
        <v>5618</v>
      </c>
    </row>
    <row r="353" s="2" customFormat="1">
      <c r="A353" s="39"/>
      <c r="B353" s="40"/>
      <c r="C353" s="41"/>
      <c r="D353" s="233" t="s">
        <v>221</v>
      </c>
      <c r="E353" s="41"/>
      <c r="F353" s="234" t="s">
        <v>5619</v>
      </c>
      <c r="G353" s="41"/>
      <c r="H353" s="41"/>
      <c r="I353" s="235"/>
      <c r="J353" s="41"/>
      <c r="K353" s="41"/>
      <c r="L353" s="45"/>
      <c r="M353" s="236"/>
      <c r="N353" s="237"/>
      <c r="O353" s="92"/>
      <c r="P353" s="92"/>
      <c r="Q353" s="92"/>
      <c r="R353" s="92"/>
      <c r="S353" s="92"/>
      <c r="T353" s="93"/>
      <c r="U353" s="39"/>
      <c r="V353" s="39"/>
      <c r="W353" s="39"/>
      <c r="X353" s="39"/>
      <c r="Y353" s="39"/>
      <c r="Z353" s="39"/>
      <c r="AA353" s="39"/>
      <c r="AB353" s="39"/>
      <c r="AC353" s="39"/>
      <c r="AD353" s="39"/>
      <c r="AE353" s="39"/>
      <c r="AT353" s="18" t="s">
        <v>221</v>
      </c>
      <c r="AU353" s="18" t="s">
        <v>90</v>
      </c>
    </row>
    <row r="354" s="2" customFormat="1">
      <c r="A354" s="39"/>
      <c r="B354" s="40"/>
      <c r="C354" s="41"/>
      <c r="D354" s="250" t="s">
        <v>362</v>
      </c>
      <c r="E354" s="41"/>
      <c r="F354" s="251" t="s">
        <v>5620</v>
      </c>
      <c r="G354" s="41"/>
      <c r="H354" s="41"/>
      <c r="I354" s="235"/>
      <c r="J354" s="41"/>
      <c r="K354" s="41"/>
      <c r="L354" s="45"/>
      <c r="M354" s="236"/>
      <c r="N354" s="237"/>
      <c r="O354" s="92"/>
      <c r="P354" s="92"/>
      <c r="Q354" s="92"/>
      <c r="R354" s="92"/>
      <c r="S354" s="92"/>
      <c r="T354" s="93"/>
      <c r="U354" s="39"/>
      <c r="V354" s="39"/>
      <c r="W354" s="39"/>
      <c r="X354" s="39"/>
      <c r="Y354" s="39"/>
      <c r="Z354" s="39"/>
      <c r="AA354" s="39"/>
      <c r="AB354" s="39"/>
      <c r="AC354" s="39"/>
      <c r="AD354" s="39"/>
      <c r="AE354" s="39"/>
      <c r="AT354" s="18" t="s">
        <v>362</v>
      </c>
      <c r="AU354" s="18" t="s">
        <v>90</v>
      </c>
    </row>
    <row r="355" s="13" customFormat="1">
      <c r="A355" s="13"/>
      <c r="B355" s="252"/>
      <c r="C355" s="253"/>
      <c r="D355" s="233" t="s">
        <v>364</v>
      </c>
      <c r="E355" s="254" t="s">
        <v>1</v>
      </c>
      <c r="F355" s="255" t="s">
        <v>5606</v>
      </c>
      <c r="G355" s="253"/>
      <c r="H355" s="254" t="s">
        <v>1</v>
      </c>
      <c r="I355" s="256"/>
      <c r="J355" s="253"/>
      <c r="K355" s="253"/>
      <c r="L355" s="257"/>
      <c r="M355" s="258"/>
      <c r="N355" s="259"/>
      <c r="O355" s="259"/>
      <c r="P355" s="259"/>
      <c r="Q355" s="259"/>
      <c r="R355" s="259"/>
      <c r="S355" s="259"/>
      <c r="T355" s="260"/>
      <c r="U355" s="13"/>
      <c r="V355" s="13"/>
      <c r="W355" s="13"/>
      <c r="X355" s="13"/>
      <c r="Y355" s="13"/>
      <c r="Z355" s="13"/>
      <c r="AA355" s="13"/>
      <c r="AB355" s="13"/>
      <c r="AC355" s="13"/>
      <c r="AD355" s="13"/>
      <c r="AE355" s="13"/>
      <c r="AT355" s="261" t="s">
        <v>364</v>
      </c>
      <c r="AU355" s="261" t="s">
        <v>90</v>
      </c>
      <c r="AV355" s="13" t="s">
        <v>88</v>
      </c>
      <c r="AW355" s="13" t="s">
        <v>36</v>
      </c>
      <c r="AX355" s="13" t="s">
        <v>81</v>
      </c>
      <c r="AY355" s="261" t="s">
        <v>215</v>
      </c>
    </row>
    <row r="356" s="14" customFormat="1">
      <c r="A356" s="14"/>
      <c r="B356" s="262"/>
      <c r="C356" s="263"/>
      <c r="D356" s="233" t="s">
        <v>364</v>
      </c>
      <c r="E356" s="264" t="s">
        <v>1</v>
      </c>
      <c r="F356" s="265" t="s">
        <v>5621</v>
      </c>
      <c r="G356" s="263"/>
      <c r="H356" s="266">
        <v>21</v>
      </c>
      <c r="I356" s="267"/>
      <c r="J356" s="263"/>
      <c r="K356" s="263"/>
      <c r="L356" s="268"/>
      <c r="M356" s="269"/>
      <c r="N356" s="270"/>
      <c r="O356" s="270"/>
      <c r="P356" s="270"/>
      <c r="Q356" s="270"/>
      <c r="R356" s="270"/>
      <c r="S356" s="270"/>
      <c r="T356" s="271"/>
      <c r="U356" s="14"/>
      <c r="V356" s="14"/>
      <c r="W356" s="14"/>
      <c r="X356" s="14"/>
      <c r="Y356" s="14"/>
      <c r="Z356" s="14"/>
      <c r="AA356" s="14"/>
      <c r="AB356" s="14"/>
      <c r="AC356" s="14"/>
      <c r="AD356" s="14"/>
      <c r="AE356" s="14"/>
      <c r="AT356" s="272" t="s">
        <v>364</v>
      </c>
      <c r="AU356" s="272" t="s">
        <v>90</v>
      </c>
      <c r="AV356" s="14" t="s">
        <v>90</v>
      </c>
      <c r="AW356" s="14" t="s">
        <v>36</v>
      </c>
      <c r="AX356" s="14" t="s">
        <v>81</v>
      </c>
      <c r="AY356" s="272" t="s">
        <v>215</v>
      </c>
    </row>
    <row r="357" s="14" customFormat="1">
      <c r="A357" s="14"/>
      <c r="B357" s="262"/>
      <c r="C357" s="263"/>
      <c r="D357" s="233" t="s">
        <v>364</v>
      </c>
      <c r="E357" s="264" t="s">
        <v>1</v>
      </c>
      <c r="F357" s="265" t="s">
        <v>5622</v>
      </c>
      <c r="G357" s="263"/>
      <c r="H357" s="266">
        <v>25</v>
      </c>
      <c r="I357" s="267"/>
      <c r="J357" s="263"/>
      <c r="K357" s="263"/>
      <c r="L357" s="268"/>
      <c r="M357" s="269"/>
      <c r="N357" s="270"/>
      <c r="O357" s="270"/>
      <c r="P357" s="270"/>
      <c r="Q357" s="270"/>
      <c r="R357" s="270"/>
      <c r="S357" s="270"/>
      <c r="T357" s="271"/>
      <c r="U357" s="14"/>
      <c r="V357" s="14"/>
      <c r="W357" s="14"/>
      <c r="X357" s="14"/>
      <c r="Y357" s="14"/>
      <c r="Z357" s="14"/>
      <c r="AA357" s="14"/>
      <c r="AB357" s="14"/>
      <c r="AC357" s="14"/>
      <c r="AD357" s="14"/>
      <c r="AE357" s="14"/>
      <c r="AT357" s="272" t="s">
        <v>364</v>
      </c>
      <c r="AU357" s="272" t="s">
        <v>90</v>
      </c>
      <c r="AV357" s="14" t="s">
        <v>90</v>
      </c>
      <c r="AW357" s="14" t="s">
        <v>36</v>
      </c>
      <c r="AX357" s="14" t="s">
        <v>81</v>
      </c>
      <c r="AY357" s="272" t="s">
        <v>215</v>
      </c>
    </row>
    <row r="358" s="16" customFormat="1">
      <c r="A358" s="16"/>
      <c r="B358" s="284"/>
      <c r="C358" s="285"/>
      <c r="D358" s="233" t="s">
        <v>364</v>
      </c>
      <c r="E358" s="286" t="s">
        <v>1</v>
      </c>
      <c r="F358" s="287" t="s">
        <v>403</v>
      </c>
      <c r="G358" s="285"/>
      <c r="H358" s="288">
        <v>46</v>
      </c>
      <c r="I358" s="289"/>
      <c r="J358" s="285"/>
      <c r="K358" s="285"/>
      <c r="L358" s="290"/>
      <c r="M358" s="291"/>
      <c r="N358" s="292"/>
      <c r="O358" s="292"/>
      <c r="P358" s="292"/>
      <c r="Q358" s="292"/>
      <c r="R358" s="292"/>
      <c r="S358" s="292"/>
      <c r="T358" s="293"/>
      <c r="U358" s="16"/>
      <c r="V358" s="16"/>
      <c r="W358" s="16"/>
      <c r="X358" s="16"/>
      <c r="Y358" s="16"/>
      <c r="Z358" s="16"/>
      <c r="AA358" s="16"/>
      <c r="AB358" s="16"/>
      <c r="AC358" s="16"/>
      <c r="AD358" s="16"/>
      <c r="AE358" s="16"/>
      <c r="AT358" s="294" t="s">
        <v>364</v>
      </c>
      <c r="AU358" s="294" t="s">
        <v>90</v>
      </c>
      <c r="AV358" s="16" t="s">
        <v>227</v>
      </c>
      <c r="AW358" s="16" t="s">
        <v>36</v>
      </c>
      <c r="AX358" s="16" t="s">
        <v>81</v>
      </c>
      <c r="AY358" s="294" t="s">
        <v>215</v>
      </c>
    </row>
    <row r="359" s="13" customFormat="1">
      <c r="A359" s="13"/>
      <c r="B359" s="252"/>
      <c r="C359" s="253"/>
      <c r="D359" s="233" t="s">
        <v>364</v>
      </c>
      <c r="E359" s="254" t="s">
        <v>1</v>
      </c>
      <c r="F359" s="255" t="s">
        <v>5608</v>
      </c>
      <c r="G359" s="253"/>
      <c r="H359" s="254" t="s">
        <v>1</v>
      </c>
      <c r="I359" s="256"/>
      <c r="J359" s="253"/>
      <c r="K359" s="253"/>
      <c r="L359" s="257"/>
      <c r="M359" s="258"/>
      <c r="N359" s="259"/>
      <c r="O359" s="259"/>
      <c r="P359" s="259"/>
      <c r="Q359" s="259"/>
      <c r="R359" s="259"/>
      <c r="S359" s="259"/>
      <c r="T359" s="260"/>
      <c r="U359" s="13"/>
      <c r="V359" s="13"/>
      <c r="W359" s="13"/>
      <c r="X359" s="13"/>
      <c r="Y359" s="13"/>
      <c r="Z359" s="13"/>
      <c r="AA359" s="13"/>
      <c r="AB359" s="13"/>
      <c r="AC359" s="13"/>
      <c r="AD359" s="13"/>
      <c r="AE359" s="13"/>
      <c r="AT359" s="261" t="s">
        <v>364</v>
      </c>
      <c r="AU359" s="261" t="s">
        <v>90</v>
      </c>
      <c r="AV359" s="13" t="s">
        <v>88</v>
      </c>
      <c r="AW359" s="13" t="s">
        <v>36</v>
      </c>
      <c r="AX359" s="13" t="s">
        <v>81</v>
      </c>
      <c r="AY359" s="261" t="s">
        <v>215</v>
      </c>
    </row>
    <row r="360" s="14" customFormat="1">
      <c r="A360" s="14"/>
      <c r="B360" s="262"/>
      <c r="C360" s="263"/>
      <c r="D360" s="233" t="s">
        <v>364</v>
      </c>
      <c r="E360" s="264" t="s">
        <v>1</v>
      </c>
      <c r="F360" s="265" t="s">
        <v>5623</v>
      </c>
      <c r="G360" s="263"/>
      <c r="H360" s="266">
        <v>14</v>
      </c>
      <c r="I360" s="267"/>
      <c r="J360" s="263"/>
      <c r="K360" s="263"/>
      <c r="L360" s="268"/>
      <c r="M360" s="269"/>
      <c r="N360" s="270"/>
      <c r="O360" s="270"/>
      <c r="P360" s="270"/>
      <c r="Q360" s="270"/>
      <c r="R360" s="270"/>
      <c r="S360" s="270"/>
      <c r="T360" s="271"/>
      <c r="U360" s="14"/>
      <c r="V360" s="14"/>
      <c r="W360" s="14"/>
      <c r="X360" s="14"/>
      <c r="Y360" s="14"/>
      <c r="Z360" s="14"/>
      <c r="AA360" s="14"/>
      <c r="AB360" s="14"/>
      <c r="AC360" s="14"/>
      <c r="AD360" s="14"/>
      <c r="AE360" s="14"/>
      <c r="AT360" s="272" t="s">
        <v>364</v>
      </c>
      <c r="AU360" s="272" t="s">
        <v>90</v>
      </c>
      <c r="AV360" s="14" t="s">
        <v>90</v>
      </c>
      <c r="AW360" s="14" t="s">
        <v>36</v>
      </c>
      <c r="AX360" s="14" t="s">
        <v>81</v>
      </c>
      <c r="AY360" s="272" t="s">
        <v>215</v>
      </c>
    </row>
    <row r="361" s="14" customFormat="1">
      <c r="A361" s="14"/>
      <c r="B361" s="262"/>
      <c r="C361" s="263"/>
      <c r="D361" s="233" t="s">
        <v>364</v>
      </c>
      <c r="E361" s="264" t="s">
        <v>1</v>
      </c>
      <c r="F361" s="265" t="s">
        <v>5624</v>
      </c>
      <c r="G361" s="263"/>
      <c r="H361" s="266">
        <v>113</v>
      </c>
      <c r="I361" s="267"/>
      <c r="J361" s="263"/>
      <c r="K361" s="263"/>
      <c r="L361" s="268"/>
      <c r="M361" s="269"/>
      <c r="N361" s="270"/>
      <c r="O361" s="270"/>
      <c r="P361" s="270"/>
      <c r="Q361" s="270"/>
      <c r="R361" s="270"/>
      <c r="S361" s="270"/>
      <c r="T361" s="271"/>
      <c r="U361" s="14"/>
      <c r="V361" s="14"/>
      <c r="W361" s="14"/>
      <c r="X361" s="14"/>
      <c r="Y361" s="14"/>
      <c r="Z361" s="14"/>
      <c r="AA361" s="14"/>
      <c r="AB361" s="14"/>
      <c r="AC361" s="14"/>
      <c r="AD361" s="14"/>
      <c r="AE361" s="14"/>
      <c r="AT361" s="272" t="s">
        <v>364</v>
      </c>
      <c r="AU361" s="272" t="s">
        <v>90</v>
      </c>
      <c r="AV361" s="14" t="s">
        <v>90</v>
      </c>
      <c r="AW361" s="14" t="s">
        <v>36</v>
      </c>
      <c r="AX361" s="14" t="s">
        <v>81</v>
      </c>
      <c r="AY361" s="272" t="s">
        <v>215</v>
      </c>
    </row>
    <row r="362" s="16" customFormat="1">
      <c r="A362" s="16"/>
      <c r="B362" s="284"/>
      <c r="C362" s="285"/>
      <c r="D362" s="233" t="s">
        <v>364</v>
      </c>
      <c r="E362" s="286" t="s">
        <v>1</v>
      </c>
      <c r="F362" s="287" t="s">
        <v>403</v>
      </c>
      <c r="G362" s="285"/>
      <c r="H362" s="288">
        <v>127</v>
      </c>
      <c r="I362" s="289"/>
      <c r="J362" s="285"/>
      <c r="K362" s="285"/>
      <c r="L362" s="290"/>
      <c r="M362" s="291"/>
      <c r="N362" s="292"/>
      <c r="O362" s="292"/>
      <c r="P362" s="292"/>
      <c r="Q362" s="292"/>
      <c r="R362" s="292"/>
      <c r="S362" s="292"/>
      <c r="T362" s="293"/>
      <c r="U362" s="16"/>
      <c r="V362" s="16"/>
      <c r="W362" s="16"/>
      <c r="X362" s="16"/>
      <c r="Y362" s="16"/>
      <c r="Z362" s="16"/>
      <c r="AA362" s="16"/>
      <c r="AB362" s="16"/>
      <c r="AC362" s="16"/>
      <c r="AD362" s="16"/>
      <c r="AE362" s="16"/>
      <c r="AT362" s="294" t="s">
        <v>364</v>
      </c>
      <c r="AU362" s="294" t="s">
        <v>90</v>
      </c>
      <c r="AV362" s="16" t="s">
        <v>227</v>
      </c>
      <c r="AW362" s="16" t="s">
        <v>36</v>
      </c>
      <c r="AX362" s="16" t="s">
        <v>81</v>
      </c>
      <c r="AY362" s="294" t="s">
        <v>215</v>
      </c>
    </row>
    <row r="363" s="15" customFormat="1">
      <c r="A363" s="15"/>
      <c r="B363" s="273"/>
      <c r="C363" s="274"/>
      <c r="D363" s="233" t="s">
        <v>364</v>
      </c>
      <c r="E363" s="275" t="s">
        <v>1</v>
      </c>
      <c r="F363" s="276" t="s">
        <v>368</v>
      </c>
      <c r="G363" s="274"/>
      <c r="H363" s="277">
        <v>173</v>
      </c>
      <c r="I363" s="278"/>
      <c r="J363" s="274"/>
      <c r="K363" s="274"/>
      <c r="L363" s="279"/>
      <c r="M363" s="280"/>
      <c r="N363" s="281"/>
      <c r="O363" s="281"/>
      <c r="P363" s="281"/>
      <c r="Q363" s="281"/>
      <c r="R363" s="281"/>
      <c r="S363" s="281"/>
      <c r="T363" s="282"/>
      <c r="U363" s="15"/>
      <c r="V363" s="15"/>
      <c r="W363" s="15"/>
      <c r="X363" s="15"/>
      <c r="Y363" s="15"/>
      <c r="Z363" s="15"/>
      <c r="AA363" s="15"/>
      <c r="AB363" s="15"/>
      <c r="AC363" s="15"/>
      <c r="AD363" s="15"/>
      <c r="AE363" s="15"/>
      <c r="AT363" s="283" t="s">
        <v>364</v>
      </c>
      <c r="AU363" s="283" t="s">
        <v>90</v>
      </c>
      <c r="AV363" s="15" t="s">
        <v>214</v>
      </c>
      <c r="AW363" s="15" t="s">
        <v>36</v>
      </c>
      <c r="AX363" s="15" t="s">
        <v>88</v>
      </c>
      <c r="AY363" s="283" t="s">
        <v>215</v>
      </c>
    </row>
    <row r="364" s="2" customFormat="1" ht="24.15" customHeight="1">
      <c r="A364" s="39"/>
      <c r="B364" s="40"/>
      <c r="C364" s="220" t="s">
        <v>1081</v>
      </c>
      <c r="D364" s="220" t="s">
        <v>216</v>
      </c>
      <c r="E364" s="221" t="s">
        <v>5625</v>
      </c>
      <c r="F364" s="222" t="s">
        <v>5626</v>
      </c>
      <c r="G364" s="223" t="s">
        <v>797</v>
      </c>
      <c r="H364" s="224">
        <v>25</v>
      </c>
      <c r="I364" s="225"/>
      <c r="J364" s="226">
        <f>ROUND(I364*H364,2)</f>
        <v>0</v>
      </c>
      <c r="K364" s="222" t="s">
        <v>359</v>
      </c>
      <c r="L364" s="45"/>
      <c r="M364" s="227" t="s">
        <v>1</v>
      </c>
      <c r="N364" s="228" t="s">
        <v>46</v>
      </c>
      <c r="O364" s="92"/>
      <c r="P364" s="229">
        <f>O364*H364</f>
        <v>0</v>
      </c>
      <c r="Q364" s="229">
        <v>0.00097999999999999997</v>
      </c>
      <c r="R364" s="229">
        <f>Q364*H364</f>
        <v>0.024500000000000001</v>
      </c>
      <c r="S364" s="229">
        <v>0</v>
      </c>
      <c r="T364" s="230">
        <f>S364*H364</f>
        <v>0</v>
      </c>
      <c r="U364" s="39"/>
      <c r="V364" s="39"/>
      <c r="W364" s="39"/>
      <c r="X364" s="39"/>
      <c r="Y364" s="39"/>
      <c r="Z364" s="39"/>
      <c r="AA364" s="39"/>
      <c r="AB364" s="39"/>
      <c r="AC364" s="39"/>
      <c r="AD364" s="39"/>
      <c r="AE364" s="39"/>
      <c r="AR364" s="231" t="s">
        <v>291</v>
      </c>
      <c r="AT364" s="231" t="s">
        <v>216</v>
      </c>
      <c r="AU364" s="231" t="s">
        <v>90</v>
      </c>
      <c r="AY364" s="18" t="s">
        <v>215</v>
      </c>
      <c r="BE364" s="232">
        <f>IF(N364="základní",J364,0)</f>
        <v>0</v>
      </c>
      <c r="BF364" s="232">
        <f>IF(N364="snížená",J364,0)</f>
        <v>0</v>
      </c>
      <c r="BG364" s="232">
        <f>IF(N364="zákl. přenesená",J364,0)</f>
        <v>0</v>
      </c>
      <c r="BH364" s="232">
        <f>IF(N364="sníž. přenesená",J364,0)</f>
        <v>0</v>
      </c>
      <c r="BI364" s="232">
        <f>IF(N364="nulová",J364,0)</f>
        <v>0</v>
      </c>
      <c r="BJ364" s="18" t="s">
        <v>88</v>
      </c>
      <c r="BK364" s="232">
        <f>ROUND(I364*H364,2)</f>
        <v>0</v>
      </c>
      <c r="BL364" s="18" t="s">
        <v>291</v>
      </c>
      <c r="BM364" s="231" t="s">
        <v>5627</v>
      </c>
    </row>
    <row r="365" s="2" customFormat="1">
      <c r="A365" s="39"/>
      <c r="B365" s="40"/>
      <c r="C365" s="41"/>
      <c r="D365" s="233" t="s">
        <v>221</v>
      </c>
      <c r="E365" s="41"/>
      <c r="F365" s="234" t="s">
        <v>5628</v>
      </c>
      <c r="G365" s="41"/>
      <c r="H365" s="41"/>
      <c r="I365" s="235"/>
      <c r="J365" s="41"/>
      <c r="K365" s="41"/>
      <c r="L365" s="45"/>
      <c r="M365" s="236"/>
      <c r="N365" s="237"/>
      <c r="O365" s="92"/>
      <c r="P365" s="92"/>
      <c r="Q365" s="92"/>
      <c r="R365" s="92"/>
      <c r="S365" s="92"/>
      <c r="T365" s="93"/>
      <c r="U365" s="39"/>
      <c r="V365" s="39"/>
      <c r="W365" s="39"/>
      <c r="X365" s="39"/>
      <c r="Y365" s="39"/>
      <c r="Z365" s="39"/>
      <c r="AA365" s="39"/>
      <c r="AB365" s="39"/>
      <c r="AC365" s="39"/>
      <c r="AD365" s="39"/>
      <c r="AE365" s="39"/>
      <c r="AT365" s="18" t="s">
        <v>221</v>
      </c>
      <c r="AU365" s="18" t="s">
        <v>90</v>
      </c>
    </row>
    <row r="366" s="2" customFormat="1">
      <c r="A366" s="39"/>
      <c r="B366" s="40"/>
      <c r="C366" s="41"/>
      <c r="D366" s="250" t="s">
        <v>362</v>
      </c>
      <c r="E366" s="41"/>
      <c r="F366" s="251" t="s">
        <v>5629</v>
      </c>
      <c r="G366" s="41"/>
      <c r="H366" s="41"/>
      <c r="I366" s="235"/>
      <c r="J366" s="41"/>
      <c r="K366" s="41"/>
      <c r="L366" s="45"/>
      <c r="M366" s="236"/>
      <c r="N366" s="237"/>
      <c r="O366" s="92"/>
      <c r="P366" s="92"/>
      <c r="Q366" s="92"/>
      <c r="R366" s="92"/>
      <c r="S366" s="92"/>
      <c r="T366" s="93"/>
      <c r="U366" s="39"/>
      <c r="V366" s="39"/>
      <c r="W366" s="39"/>
      <c r="X366" s="39"/>
      <c r="Y366" s="39"/>
      <c r="Z366" s="39"/>
      <c r="AA366" s="39"/>
      <c r="AB366" s="39"/>
      <c r="AC366" s="39"/>
      <c r="AD366" s="39"/>
      <c r="AE366" s="39"/>
      <c r="AT366" s="18" t="s">
        <v>362</v>
      </c>
      <c r="AU366" s="18" t="s">
        <v>90</v>
      </c>
    </row>
    <row r="367" s="13" customFormat="1">
      <c r="A367" s="13"/>
      <c r="B367" s="252"/>
      <c r="C367" s="253"/>
      <c r="D367" s="233" t="s">
        <v>364</v>
      </c>
      <c r="E367" s="254" t="s">
        <v>1</v>
      </c>
      <c r="F367" s="255" t="s">
        <v>5606</v>
      </c>
      <c r="G367" s="253"/>
      <c r="H367" s="254" t="s">
        <v>1</v>
      </c>
      <c r="I367" s="256"/>
      <c r="J367" s="253"/>
      <c r="K367" s="253"/>
      <c r="L367" s="257"/>
      <c r="M367" s="258"/>
      <c r="N367" s="259"/>
      <c r="O367" s="259"/>
      <c r="P367" s="259"/>
      <c r="Q367" s="259"/>
      <c r="R367" s="259"/>
      <c r="S367" s="259"/>
      <c r="T367" s="260"/>
      <c r="U367" s="13"/>
      <c r="V367" s="13"/>
      <c r="W367" s="13"/>
      <c r="X367" s="13"/>
      <c r="Y367" s="13"/>
      <c r="Z367" s="13"/>
      <c r="AA367" s="13"/>
      <c r="AB367" s="13"/>
      <c r="AC367" s="13"/>
      <c r="AD367" s="13"/>
      <c r="AE367" s="13"/>
      <c r="AT367" s="261" t="s">
        <v>364</v>
      </c>
      <c r="AU367" s="261" t="s">
        <v>90</v>
      </c>
      <c r="AV367" s="13" t="s">
        <v>88</v>
      </c>
      <c r="AW367" s="13" t="s">
        <v>36</v>
      </c>
      <c r="AX367" s="13" t="s">
        <v>81</v>
      </c>
      <c r="AY367" s="261" t="s">
        <v>215</v>
      </c>
    </row>
    <row r="368" s="14" customFormat="1">
      <c r="A368" s="14"/>
      <c r="B368" s="262"/>
      <c r="C368" s="263"/>
      <c r="D368" s="233" t="s">
        <v>364</v>
      </c>
      <c r="E368" s="264" t="s">
        <v>1</v>
      </c>
      <c r="F368" s="265" t="s">
        <v>5630</v>
      </c>
      <c r="G368" s="263"/>
      <c r="H368" s="266">
        <v>10</v>
      </c>
      <c r="I368" s="267"/>
      <c r="J368" s="263"/>
      <c r="K368" s="263"/>
      <c r="L368" s="268"/>
      <c r="M368" s="269"/>
      <c r="N368" s="270"/>
      <c r="O368" s="270"/>
      <c r="P368" s="270"/>
      <c r="Q368" s="270"/>
      <c r="R368" s="270"/>
      <c r="S368" s="270"/>
      <c r="T368" s="271"/>
      <c r="U368" s="14"/>
      <c r="V368" s="14"/>
      <c r="W368" s="14"/>
      <c r="X368" s="14"/>
      <c r="Y368" s="14"/>
      <c r="Z368" s="14"/>
      <c r="AA368" s="14"/>
      <c r="AB368" s="14"/>
      <c r="AC368" s="14"/>
      <c r="AD368" s="14"/>
      <c r="AE368" s="14"/>
      <c r="AT368" s="272" t="s">
        <v>364</v>
      </c>
      <c r="AU368" s="272" t="s">
        <v>90</v>
      </c>
      <c r="AV368" s="14" t="s">
        <v>90</v>
      </c>
      <c r="AW368" s="14" t="s">
        <v>36</v>
      </c>
      <c r="AX368" s="14" t="s">
        <v>81</v>
      </c>
      <c r="AY368" s="272" t="s">
        <v>215</v>
      </c>
    </row>
    <row r="369" s="13" customFormat="1">
      <c r="A369" s="13"/>
      <c r="B369" s="252"/>
      <c r="C369" s="253"/>
      <c r="D369" s="233" t="s">
        <v>364</v>
      </c>
      <c r="E369" s="254" t="s">
        <v>1</v>
      </c>
      <c r="F369" s="255" t="s">
        <v>5608</v>
      </c>
      <c r="G369" s="253"/>
      <c r="H369" s="254" t="s">
        <v>1</v>
      </c>
      <c r="I369" s="256"/>
      <c r="J369" s="253"/>
      <c r="K369" s="253"/>
      <c r="L369" s="257"/>
      <c r="M369" s="258"/>
      <c r="N369" s="259"/>
      <c r="O369" s="259"/>
      <c r="P369" s="259"/>
      <c r="Q369" s="259"/>
      <c r="R369" s="259"/>
      <c r="S369" s="259"/>
      <c r="T369" s="260"/>
      <c r="U369" s="13"/>
      <c r="V369" s="13"/>
      <c r="W369" s="13"/>
      <c r="X369" s="13"/>
      <c r="Y369" s="13"/>
      <c r="Z369" s="13"/>
      <c r="AA369" s="13"/>
      <c r="AB369" s="13"/>
      <c r="AC369" s="13"/>
      <c r="AD369" s="13"/>
      <c r="AE369" s="13"/>
      <c r="AT369" s="261" t="s">
        <v>364</v>
      </c>
      <c r="AU369" s="261" t="s">
        <v>90</v>
      </c>
      <c r="AV369" s="13" t="s">
        <v>88</v>
      </c>
      <c r="AW369" s="13" t="s">
        <v>36</v>
      </c>
      <c r="AX369" s="13" t="s">
        <v>81</v>
      </c>
      <c r="AY369" s="261" t="s">
        <v>215</v>
      </c>
    </row>
    <row r="370" s="14" customFormat="1">
      <c r="A370" s="14"/>
      <c r="B370" s="262"/>
      <c r="C370" s="263"/>
      <c r="D370" s="233" t="s">
        <v>364</v>
      </c>
      <c r="E370" s="264" t="s">
        <v>1</v>
      </c>
      <c r="F370" s="265" t="s">
        <v>5631</v>
      </c>
      <c r="G370" s="263"/>
      <c r="H370" s="266">
        <v>15</v>
      </c>
      <c r="I370" s="267"/>
      <c r="J370" s="263"/>
      <c r="K370" s="263"/>
      <c r="L370" s="268"/>
      <c r="M370" s="269"/>
      <c r="N370" s="270"/>
      <c r="O370" s="270"/>
      <c r="P370" s="270"/>
      <c r="Q370" s="270"/>
      <c r="R370" s="270"/>
      <c r="S370" s="270"/>
      <c r="T370" s="271"/>
      <c r="U370" s="14"/>
      <c r="V370" s="14"/>
      <c r="W370" s="14"/>
      <c r="X370" s="14"/>
      <c r="Y370" s="14"/>
      <c r="Z370" s="14"/>
      <c r="AA370" s="14"/>
      <c r="AB370" s="14"/>
      <c r="AC370" s="14"/>
      <c r="AD370" s="14"/>
      <c r="AE370" s="14"/>
      <c r="AT370" s="272" t="s">
        <v>364</v>
      </c>
      <c r="AU370" s="272" t="s">
        <v>90</v>
      </c>
      <c r="AV370" s="14" t="s">
        <v>90</v>
      </c>
      <c r="AW370" s="14" t="s">
        <v>36</v>
      </c>
      <c r="AX370" s="14" t="s">
        <v>81</v>
      </c>
      <c r="AY370" s="272" t="s">
        <v>215</v>
      </c>
    </row>
    <row r="371" s="15" customFormat="1">
      <c r="A371" s="15"/>
      <c r="B371" s="273"/>
      <c r="C371" s="274"/>
      <c r="D371" s="233" t="s">
        <v>364</v>
      </c>
      <c r="E371" s="275" t="s">
        <v>1</v>
      </c>
      <c r="F371" s="276" t="s">
        <v>368</v>
      </c>
      <c r="G371" s="274"/>
      <c r="H371" s="277">
        <v>25</v>
      </c>
      <c r="I371" s="278"/>
      <c r="J371" s="274"/>
      <c r="K371" s="274"/>
      <c r="L371" s="279"/>
      <c r="M371" s="280"/>
      <c r="N371" s="281"/>
      <c r="O371" s="281"/>
      <c r="P371" s="281"/>
      <c r="Q371" s="281"/>
      <c r="R371" s="281"/>
      <c r="S371" s="281"/>
      <c r="T371" s="282"/>
      <c r="U371" s="15"/>
      <c r="V371" s="15"/>
      <c r="W371" s="15"/>
      <c r="X371" s="15"/>
      <c r="Y371" s="15"/>
      <c r="Z371" s="15"/>
      <c r="AA371" s="15"/>
      <c r="AB371" s="15"/>
      <c r="AC371" s="15"/>
      <c r="AD371" s="15"/>
      <c r="AE371" s="15"/>
      <c r="AT371" s="283" t="s">
        <v>364</v>
      </c>
      <c r="AU371" s="283" t="s">
        <v>90</v>
      </c>
      <c r="AV371" s="15" t="s">
        <v>214</v>
      </c>
      <c r="AW371" s="15" t="s">
        <v>36</v>
      </c>
      <c r="AX371" s="15" t="s">
        <v>88</v>
      </c>
      <c r="AY371" s="283" t="s">
        <v>215</v>
      </c>
    </row>
    <row r="372" s="2" customFormat="1" ht="24.15" customHeight="1">
      <c r="A372" s="39"/>
      <c r="B372" s="40"/>
      <c r="C372" s="220" t="s">
        <v>1094</v>
      </c>
      <c r="D372" s="220" t="s">
        <v>216</v>
      </c>
      <c r="E372" s="221" t="s">
        <v>5632</v>
      </c>
      <c r="F372" s="222" t="s">
        <v>5633</v>
      </c>
      <c r="G372" s="223" t="s">
        <v>797</v>
      </c>
      <c r="H372" s="224">
        <v>41</v>
      </c>
      <c r="I372" s="225"/>
      <c r="J372" s="226">
        <f>ROUND(I372*H372,2)</f>
        <v>0</v>
      </c>
      <c r="K372" s="222" t="s">
        <v>359</v>
      </c>
      <c r="L372" s="45"/>
      <c r="M372" s="227" t="s">
        <v>1</v>
      </c>
      <c r="N372" s="228" t="s">
        <v>46</v>
      </c>
      <c r="O372" s="92"/>
      <c r="P372" s="229">
        <f>O372*H372</f>
        <v>0</v>
      </c>
      <c r="Q372" s="229">
        <v>0.00115</v>
      </c>
      <c r="R372" s="229">
        <f>Q372*H372</f>
        <v>0.047149999999999997</v>
      </c>
      <c r="S372" s="229">
        <v>0</v>
      </c>
      <c r="T372" s="230">
        <f>S372*H372</f>
        <v>0</v>
      </c>
      <c r="U372" s="39"/>
      <c r="V372" s="39"/>
      <c r="W372" s="39"/>
      <c r="X372" s="39"/>
      <c r="Y372" s="39"/>
      <c r="Z372" s="39"/>
      <c r="AA372" s="39"/>
      <c r="AB372" s="39"/>
      <c r="AC372" s="39"/>
      <c r="AD372" s="39"/>
      <c r="AE372" s="39"/>
      <c r="AR372" s="231" t="s">
        <v>291</v>
      </c>
      <c r="AT372" s="231" t="s">
        <v>216</v>
      </c>
      <c r="AU372" s="231" t="s">
        <v>90</v>
      </c>
      <c r="AY372" s="18" t="s">
        <v>215</v>
      </c>
      <c r="BE372" s="232">
        <f>IF(N372="základní",J372,0)</f>
        <v>0</v>
      </c>
      <c r="BF372" s="232">
        <f>IF(N372="snížená",J372,0)</f>
        <v>0</v>
      </c>
      <c r="BG372" s="232">
        <f>IF(N372="zákl. přenesená",J372,0)</f>
        <v>0</v>
      </c>
      <c r="BH372" s="232">
        <f>IF(N372="sníž. přenesená",J372,0)</f>
        <v>0</v>
      </c>
      <c r="BI372" s="232">
        <f>IF(N372="nulová",J372,0)</f>
        <v>0</v>
      </c>
      <c r="BJ372" s="18" t="s">
        <v>88</v>
      </c>
      <c r="BK372" s="232">
        <f>ROUND(I372*H372,2)</f>
        <v>0</v>
      </c>
      <c r="BL372" s="18" t="s">
        <v>291</v>
      </c>
      <c r="BM372" s="231" t="s">
        <v>5634</v>
      </c>
    </row>
    <row r="373" s="2" customFormat="1">
      <c r="A373" s="39"/>
      <c r="B373" s="40"/>
      <c r="C373" s="41"/>
      <c r="D373" s="233" t="s">
        <v>221</v>
      </c>
      <c r="E373" s="41"/>
      <c r="F373" s="234" t="s">
        <v>5635</v>
      </c>
      <c r="G373" s="41"/>
      <c r="H373" s="41"/>
      <c r="I373" s="235"/>
      <c r="J373" s="41"/>
      <c r="K373" s="41"/>
      <c r="L373" s="45"/>
      <c r="M373" s="236"/>
      <c r="N373" s="237"/>
      <c r="O373" s="92"/>
      <c r="P373" s="92"/>
      <c r="Q373" s="92"/>
      <c r="R373" s="92"/>
      <c r="S373" s="92"/>
      <c r="T373" s="93"/>
      <c r="U373" s="39"/>
      <c r="V373" s="39"/>
      <c r="W373" s="39"/>
      <c r="X373" s="39"/>
      <c r="Y373" s="39"/>
      <c r="Z373" s="39"/>
      <c r="AA373" s="39"/>
      <c r="AB373" s="39"/>
      <c r="AC373" s="39"/>
      <c r="AD373" s="39"/>
      <c r="AE373" s="39"/>
      <c r="AT373" s="18" t="s">
        <v>221</v>
      </c>
      <c r="AU373" s="18" t="s">
        <v>90</v>
      </c>
    </row>
    <row r="374" s="2" customFormat="1">
      <c r="A374" s="39"/>
      <c r="B374" s="40"/>
      <c r="C374" s="41"/>
      <c r="D374" s="250" t="s">
        <v>362</v>
      </c>
      <c r="E374" s="41"/>
      <c r="F374" s="251" t="s">
        <v>5636</v>
      </c>
      <c r="G374" s="41"/>
      <c r="H374" s="41"/>
      <c r="I374" s="235"/>
      <c r="J374" s="41"/>
      <c r="K374" s="41"/>
      <c r="L374" s="45"/>
      <c r="M374" s="236"/>
      <c r="N374" s="237"/>
      <c r="O374" s="92"/>
      <c r="P374" s="92"/>
      <c r="Q374" s="92"/>
      <c r="R374" s="92"/>
      <c r="S374" s="92"/>
      <c r="T374" s="93"/>
      <c r="U374" s="39"/>
      <c r="V374" s="39"/>
      <c r="W374" s="39"/>
      <c r="X374" s="39"/>
      <c r="Y374" s="39"/>
      <c r="Z374" s="39"/>
      <c r="AA374" s="39"/>
      <c r="AB374" s="39"/>
      <c r="AC374" s="39"/>
      <c r="AD374" s="39"/>
      <c r="AE374" s="39"/>
      <c r="AT374" s="18" t="s">
        <v>362</v>
      </c>
      <c r="AU374" s="18" t="s">
        <v>90</v>
      </c>
    </row>
    <row r="375" s="13" customFormat="1">
      <c r="A375" s="13"/>
      <c r="B375" s="252"/>
      <c r="C375" s="253"/>
      <c r="D375" s="233" t="s">
        <v>364</v>
      </c>
      <c r="E375" s="254" t="s">
        <v>1</v>
      </c>
      <c r="F375" s="255" t="s">
        <v>5606</v>
      </c>
      <c r="G375" s="253"/>
      <c r="H375" s="254" t="s">
        <v>1</v>
      </c>
      <c r="I375" s="256"/>
      <c r="J375" s="253"/>
      <c r="K375" s="253"/>
      <c r="L375" s="257"/>
      <c r="M375" s="258"/>
      <c r="N375" s="259"/>
      <c r="O375" s="259"/>
      <c r="P375" s="259"/>
      <c r="Q375" s="259"/>
      <c r="R375" s="259"/>
      <c r="S375" s="259"/>
      <c r="T375" s="260"/>
      <c r="U375" s="13"/>
      <c r="V375" s="13"/>
      <c r="W375" s="13"/>
      <c r="X375" s="13"/>
      <c r="Y375" s="13"/>
      <c r="Z375" s="13"/>
      <c r="AA375" s="13"/>
      <c r="AB375" s="13"/>
      <c r="AC375" s="13"/>
      <c r="AD375" s="13"/>
      <c r="AE375" s="13"/>
      <c r="AT375" s="261" t="s">
        <v>364</v>
      </c>
      <c r="AU375" s="261" t="s">
        <v>90</v>
      </c>
      <c r="AV375" s="13" t="s">
        <v>88</v>
      </c>
      <c r="AW375" s="13" t="s">
        <v>36</v>
      </c>
      <c r="AX375" s="13" t="s">
        <v>81</v>
      </c>
      <c r="AY375" s="261" t="s">
        <v>215</v>
      </c>
    </row>
    <row r="376" s="14" customFormat="1">
      <c r="A376" s="14"/>
      <c r="B376" s="262"/>
      <c r="C376" s="263"/>
      <c r="D376" s="233" t="s">
        <v>364</v>
      </c>
      <c r="E376" s="264" t="s">
        <v>1</v>
      </c>
      <c r="F376" s="265" t="s">
        <v>88</v>
      </c>
      <c r="G376" s="263"/>
      <c r="H376" s="266">
        <v>1</v>
      </c>
      <c r="I376" s="267"/>
      <c r="J376" s="263"/>
      <c r="K376" s="263"/>
      <c r="L376" s="268"/>
      <c r="M376" s="269"/>
      <c r="N376" s="270"/>
      <c r="O376" s="270"/>
      <c r="P376" s="270"/>
      <c r="Q376" s="270"/>
      <c r="R376" s="270"/>
      <c r="S376" s="270"/>
      <c r="T376" s="271"/>
      <c r="U376" s="14"/>
      <c r="V376" s="14"/>
      <c r="W376" s="14"/>
      <c r="X376" s="14"/>
      <c r="Y376" s="14"/>
      <c r="Z376" s="14"/>
      <c r="AA376" s="14"/>
      <c r="AB376" s="14"/>
      <c r="AC376" s="14"/>
      <c r="AD376" s="14"/>
      <c r="AE376" s="14"/>
      <c r="AT376" s="272" t="s">
        <v>364</v>
      </c>
      <c r="AU376" s="272" t="s">
        <v>90</v>
      </c>
      <c r="AV376" s="14" t="s">
        <v>90</v>
      </c>
      <c r="AW376" s="14" t="s">
        <v>36</v>
      </c>
      <c r="AX376" s="14" t="s">
        <v>81</v>
      </c>
      <c r="AY376" s="272" t="s">
        <v>215</v>
      </c>
    </row>
    <row r="377" s="13" customFormat="1">
      <c r="A377" s="13"/>
      <c r="B377" s="252"/>
      <c r="C377" s="253"/>
      <c r="D377" s="233" t="s">
        <v>364</v>
      </c>
      <c r="E377" s="254" t="s">
        <v>1</v>
      </c>
      <c r="F377" s="255" t="s">
        <v>5608</v>
      </c>
      <c r="G377" s="253"/>
      <c r="H377" s="254" t="s">
        <v>1</v>
      </c>
      <c r="I377" s="256"/>
      <c r="J377" s="253"/>
      <c r="K377" s="253"/>
      <c r="L377" s="257"/>
      <c r="M377" s="258"/>
      <c r="N377" s="259"/>
      <c r="O377" s="259"/>
      <c r="P377" s="259"/>
      <c r="Q377" s="259"/>
      <c r="R377" s="259"/>
      <c r="S377" s="259"/>
      <c r="T377" s="260"/>
      <c r="U377" s="13"/>
      <c r="V377" s="13"/>
      <c r="W377" s="13"/>
      <c r="X377" s="13"/>
      <c r="Y377" s="13"/>
      <c r="Z377" s="13"/>
      <c r="AA377" s="13"/>
      <c r="AB377" s="13"/>
      <c r="AC377" s="13"/>
      <c r="AD377" s="13"/>
      <c r="AE377" s="13"/>
      <c r="AT377" s="261" t="s">
        <v>364</v>
      </c>
      <c r="AU377" s="261" t="s">
        <v>90</v>
      </c>
      <c r="AV377" s="13" t="s">
        <v>88</v>
      </c>
      <c r="AW377" s="13" t="s">
        <v>36</v>
      </c>
      <c r="AX377" s="13" t="s">
        <v>81</v>
      </c>
      <c r="AY377" s="261" t="s">
        <v>215</v>
      </c>
    </row>
    <row r="378" s="14" customFormat="1">
      <c r="A378" s="14"/>
      <c r="B378" s="262"/>
      <c r="C378" s="263"/>
      <c r="D378" s="233" t="s">
        <v>364</v>
      </c>
      <c r="E378" s="264" t="s">
        <v>1</v>
      </c>
      <c r="F378" s="265" t="s">
        <v>5637</v>
      </c>
      <c r="G378" s="263"/>
      <c r="H378" s="266">
        <v>40</v>
      </c>
      <c r="I378" s="267"/>
      <c r="J378" s="263"/>
      <c r="K378" s="263"/>
      <c r="L378" s="268"/>
      <c r="M378" s="269"/>
      <c r="N378" s="270"/>
      <c r="O378" s="270"/>
      <c r="P378" s="270"/>
      <c r="Q378" s="270"/>
      <c r="R378" s="270"/>
      <c r="S378" s="270"/>
      <c r="T378" s="271"/>
      <c r="U378" s="14"/>
      <c r="V378" s="14"/>
      <c r="W378" s="14"/>
      <c r="X378" s="14"/>
      <c r="Y378" s="14"/>
      <c r="Z378" s="14"/>
      <c r="AA378" s="14"/>
      <c r="AB378" s="14"/>
      <c r="AC378" s="14"/>
      <c r="AD378" s="14"/>
      <c r="AE378" s="14"/>
      <c r="AT378" s="272" t="s">
        <v>364</v>
      </c>
      <c r="AU378" s="272" t="s">
        <v>90</v>
      </c>
      <c r="AV378" s="14" t="s">
        <v>90</v>
      </c>
      <c r="AW378" s="14" t="s">
        <v>36</v>
      </c>
      <c r="AX378" s="14" t="s">
        <v>81</v>
      </c>
      <c r="AY378" s="272" t="s">
        <v>215</v>
      </c>
    </row>
    <row r="379" s="15" customFormat="1">
      <c r="A379" s="15"/>
      <c r="B379" s="273"/>
      <c r="C379" s="274"/>
      <c r="D379" s="233" t="s">
        <v>364</v>
      </c>
      <c r="E379" s="275" t="s">
        <v>1</v>
      </c>
      <c r="F379" s="276" t="s">
        <v>368</v>
      </c>
      <c r="G379" s="274"/>
      <c r="H379" s="277">
        <v>41</v>
      </c>
      <c r="I379" s="278"/>
      <c r="J379" s="274"/>
      <c r="K379" s="274"/>
      <c r="L379" s="279"/>
      <c r="M379" s="280"/>
      <c r="N379" s="281"/>
      <c r="O379" s="281"/>
      <c r="P379" s="281"/>
      <c r="Q379" s="281"/>
      <c r="R379" s="281"/>
      <c r="S379" s="281"/>
      <c r="T379" s="282"/>
      <c r="U379" s="15"/>
      <c r="V379" s="15"/>
      <c r="W379" s="15"/>
      <c r="X379" s="15"/>
      <c r="Y379" s="15"/>
      <c r="Z379" s="15"/>
      <c r="AA379" s="15"/>
      <c r="AB379" s="15"/>
      <c r="AC379" s="15"/>
      <c r="AD379" s="15"/>
      <c r="AE379" s="15"/>
      <c r="AT379" s="283" t="s">
        <v>364</v>
      </c>
      <c r="AU379" s="283" t="s">
        <v>90</v>
      </c>
      <c r="AV379" s="15" t="s">
        <v>214</v>
      </c>
      <c r="AW379" s="15" t="s">
        <v>36</v>
      </c>
      <c r="AX379" s="15" t="s">
        <v>88</v>
      </c>
      <c r="AY379" s="283" t="s">
        <v>215</v>
      </c>
    </row>
    <row r="380" s="2" customFormat="1" ht="24.15" customHeight="1">
      <c r="A380" s="39"/>
      <c r="B380" s="40"/>
      <c r="C380" s="220" t="s">
        <v>1108</v>
      </c>
      <c r="D380" s="220" t="s">
        <v>216</v>
      </c>
      <c r="E380" s="221" t="s">
        <v>5638</v>
      </c>
      <c r="F380" s="222" t="s">
        <v>5639</v>
      </c>
      <c r="G380" s="223" t="s">
        <v>797</v>
      </c>
      <c r="H380" s="224">
        <v>40</v>
      </c>
      <c r="I380" s="225"/>
      <c r="J380" s="226">
        <f>ROUND(I380*H380,2)</f>
        <v>0</v>
      </c>
      <c r="K380" s="222" t="s">
        <v>359</v>
      </c>
      <c r="L380" s="45"/>
      <c r="M380" s="227" t="s">
        <v>1</v>
      </c>
      <c r="N380" s="228" t="s">
        <v>46</v>
      </c>
      <c r="O380" s="92"/>
      <c r="P380" s="229">
        <f>O380*H380</f>
        <v>0</v>
      </c>
      <c r="Q380" s="229">
        <v>0.0023700000000000001</v>
      </c>
      <c r="R380" s="229">
        <f>Q380*H380</f>
        <v>0.094800000000000009</v>
      </c>
      <c r="S380" s="229">
        <v>0</v>
      </c>
      <c r="T380" s="230">
        <f>S380*H380</f>
        <v>0</v>
      </c>
      <c r="U380" s="39"/>
      <c r="V380" s="39"/>
      <c r="W380" s="39"/>
      <c r="X380" s="39"/>
      <c r="Y380" s="39"/>
      <c r="Z380" s="39"/>
      <c r="AA380" s="39"/>
      <c r="AB380" s="39"/>
      <c r="AC380" s="39"/>
      <c r="AD380" s="39"/>
      <c r="AE380" s="39"/>
      <c r="AR380" s="231" t="s">
        <v>291</v>
      </c>
      <c r="AT380" s="231" t="s">
        <v>216</v>
      </c>
      <c r="AU380" s="231" t="s">
        <v>90</v>
      </c>
      <c r="AY380" s="18" t="s">
        <v>215</v>
      </c>
      <c r="BE380" s="232">
        <f>IF(N380="základní",J380,0)</f>
        <v>0</v>
      </c>
      <c r="BF380" s="232">
        <f>IF(N380="snížená",J380,0)</f>
        <v>0</v>
      </c>
      <c r="BG380" s="232">
        <f>IF(N380="zákl. přenesená",J380,0)</f>
        <v>0</v>
      </c>
      <c r="BH380" s="232">
        <f>IF(N380="sníž. přenesená",J380,0)</f>
        <v>0</v>
      </c>
      <c r="BI380" s="232">
        <f>IF(N380="nulová",J380,0)</f>
        <v>0</v>
      </c>
      <c r="BJ380" s="18" t="s">
        <v>88</v>
      </c>
      <c r="BK380" s="232">
        <f>ROUND(I380*H380,2)</f>
        <v>0</v>
      </c>
      <c r="BL380" s="18" t="s">
        <v>291</v>
      </c>
      <c r="BM380" s="231" t="s">
        <v>5640</v>
      </c>
    </row>
    <row r="381" s="2" customFormat="1">
      <c r="A381" s="39"/>
      <c r="B381" s="40"/>
      <c r="C381" s="41"/>
      <c r="D381" s="233" t="s">
        <v>221</v>
      </c>
      <c r="E381" s="41"/>
      <c r="F381" s="234" t="s">
        <v>5641</v>
      </c>
      <c r="G381" s="41"/>
      <c r="H381" s="41"/>
      <c r="I381" s="235"/>
      <c r="J381" s="41"/>
      <c r="K381" s="41"/>
      <c r="L381" s="45"/>
      <c r="M381" s="236"/>
      <c r="N381" s="237"/>
      <c r="O381" s="92"/>
      <c r="P381" s="92"/>
      <c r="Q381" s="92"/>
      <c r="R381" s="92"/>
      <c r="S381" s="92"/>
      <c r="T381" s="93"/>
      <c r="U381" s="39"/>
      <c r="V381" s="39"/>
      <c r="W381" s="39"/>
      <c r="X381" s="39"/>
      <c r="Y381" s="39"/>
      <c r="Z381" s="39"/>
      <c r="AA381" s="39"/>
      <c r="AB381" s="39"/>
      <c r="AC381" s="39"/>
      <c r="AD381" s="39"/>
      <c r="AE381" s="39"/>
      <c r="AT381" s="18" t="s">
        <v>221</v>
      </c>
      <c r="AU381" s="18" t="s">
        <v>90</v>
      </c>
    </row>
    <row r="382" s="2" customFormat="1">
      <c r="A382" s="39"/>
      <c r="B382" s="40"/>
      <c r="C382" s="41"/>
      <c r="D382" s="250" t="s">
        <v>362</v>
      </c>
      <c r="E382" s="41"/>
      <c r="F382" s="251" t="s">
        <v>5642</v>
      </c>
      <c r="G382" s="41"/>
      <c r="H382" s="41"/>
      <c r="I382" s="235"/>
      <c r="J382" s="41"/>
      <c r="K382" s="41"/>
      <c r="L382" s="45"/>
      <c r="M382" s="236"/>
      <c r="N382" s="237"/>
      <c r="O382" s="92"/>
      <c r="P382" s="92"/>
      <c r="Q382" s="92"/>
      <c r="R382" s="92"/>
      <c r="S382" s="92"/>
      <c r="T382" s="93"/>
      <c r="U382" s="39"/>
      <c r="V382" s="39"/>
      <c r="W382" s="39"/>
      <c r="X382" s="39"/>
      <c r="Y382" s="39"/>
      <c r="Z382" s="39"/>
      <c r="AA382" s="39"/>
      <c r="AB382" s="39"/>
      <c r="AC382" s="39"/>
      <c r="AD382" s="39"/>
      <c r="AE382" s="39"/>
      <c r="AT382" s="18" t="s">
        <v>362</v>
      </c>
      <c r="AU382" s="18" t="s">
        <v>90</v>
      </c>
    </row>
    <row r="383" s="13" customFormat="1">
      <c r="A383" s="13"/>
      <c r="B383" s="252"/>
      <c r="C383" s="253"/>
      <c r="D383" s="233" t="s">
        <v>364</v>
      </c>
      <c r="E383" s="254" t="s">
        <v>1</v>
      </c>
      <c r="F383" s="255" t="s">
        <v>5606</v>
      </c>
      <c r="G383" s="253"/>
      <c r="H383" s="254" t="s">
        <v>1</v>
      </c>
      <c r="I383" s="256"/>
      <c r="J383" s="253"/>
      <c r="K383" s="253"/>
      <c r="L383" s="257"/>
      <c r="M383" s="258"/>
      <c r="N383" s="259"/>
      <c r="O383" s="259"/>
      <c r="P383" s="259"/>
      <c r="Q383" s="259"/>
      <c r="R383" s="259"/>
      <c r="S383" s="259"/>
      <c r="T383" s="260"/>
      <c r="U383" s="13"/>
      <c r="V383" s="13"/>
      <c r="W383" s="13"/>
      <c r="X383" s="13"/>
      <c r="Y383" s="13"/>
      <c r="Z383" s="13"/>
      <c r="AA383" s="13"/>
      <c r="AB383" s="13"/>
      <c r="AC383" s="13"/>
      <c r="AD383" s="13"/>
      <c r="AE383" s="13"/>
      <c r="AT383" s="261" t="s">
        <v>364</v>
      </c>
      <c r="AU383" s="261" t="s">
        <v>90</v>
      </c>
      <c r="AV383" s="13" t="s">
        <v>88</v>
      </c>
      <c r="AW383" s="13" t="s">
        <v>36</v>
      </c>
      <c r="AX383" s="13" t="s">
        <v>81</v>
      </c>
      <c r="AY383" s="261" t="s">
        <v>215</v>
      </c>
    </row>
    <row r="384" s="14" customFormat="1">
      <c r="A384" s="14"/>
      <c r="B384" s="262"/>
      <c r="C384" s="263"/>
      <c r="D384" s="233" t="s">
        <v>364</v>
      </c>
      <c r="E384" s="264" t="s">
        <v>1</v>
      </c>
      <c r="F384" s="265" t="s">
        <v>5643</v>
      </c>
      <c r="G384" s="263"/>
      <c r="H384" s="266">
        <v>3</v>
      </c>
      <c r="I384" s="267"/>
      <c r="J384" s="263"/>
      <c r="K384" s="263"/>
      <c r="L384" s="268"/>
      <c r="M384" s="269"/>
      <c r="N384" s="270"/>
      <c r="O384" s="270"/>
      <c r="P384" s="270"/>
      <c r="Q384" s="270"/>
      <c r="R384" s="270"/>
      <c r="S384" s="270"/>
      <c r="T384" s="271"/>
      <c r="U384" s="14"/>
      <c r="V384" s="14"/>
      <c r="W384" s="14"/>
      <c r="X384" s="14"/>
      <c r="Y384" s="14"/>
      <c r="Z384" s="14"/>
      <c r="AA384" s="14"/>
      <c r="AB384" s="14"/>
      <c r="AC384" s="14"/>
      <c r="AD384" s="14"/>
      <c r="AE384" s="14"/>
      <c r="AT384" s="272" t="s">
        <v>364</v>
      </c>
      <c r="AU384" s="272" t="s">
        <v>90</v>
      </c>
      <c r="AV384" s="14" t="s">
        <v>90</v>
      </c>
      <c r="AW384" s="14" t="s">
        <v>36</v>
      </c>
      <c r="AX384" s="14" t="s">
        <v>81</v>
      </c>
      <c r="AY384" s="272" t="s">
        <v>215</v>
      </c>
    </row>
    <row r="385" s="13" customFormat="1">
      <c r="A385" s="13"/>
      <c r="B385" s="252"/>
      <c r="C385" s="253"/>
      <c r="D385" s="233" t="s">
        <v>364</v>
      </c>
      <c r="E385" s="254" t="s">
        <v>1</v>
      </c>
      <c r="F385" s="255" t="s">
        <v>5608</v>
      </c>
      <c r="G385" s="253"/>
      <c r="H385" s="254" t="s">
        <v>1</v>
      </c>
      <c r="I385" s="256"/>
      <c r="J385" s="253"/>
      <c r="K385" s="253"/>
      <c r="L385" s="257"/>
      <c r="M385" s="258"/>
      <c r="N385" s="259"/>
      <c r="O385" s="259"/>
      <c r="P385" s="259"/>
      <c r="Q385" s="259"/>
      <c r="R385" s="259"/>
      <c r="S385" s="259"/>
      <c r="T385" s="260"/>
      <c r="U385" s="13"/>
      <c r="V385" s="13"/>
      <c r="W385" s="13"/>
      <c r="X385" s="13"/>
      <c r="Y385" s="13"/>
      <c r="Z385" s="13"/>
      <c r="AA385" s="13"/>
      <c r="AB385" s="13"/>
      <c r="AC385" s="13"/>
      <c r="AD385" s="13"/>
      <c r="AE385" s="13"/>
      <c r="AT385" s="261" t="s">
        <v>364</v>
      </c>
      <c r="AU385" s="261" t="s">
        <v>90</v>
      </c>
      <c r="AV385" s="13" t="s">
        <v>88</v>
      </c>
      <c r="AW385" s="13" t="s">
        <v>36</v>
      </c>
      <c r="AX385" s="13" t="s">
        <v>81</v>
      </c>
      <c r="AY385" s="261" t="s">
        <v>215</v>
      </c>
    </row>
    <row r="386" s="14" customFormat="1">
      <c r="A386" s="14"/>
      <c r="B386" s="262"/>
      <c r="C386" s="263"/>
      <c r="D386" s="233" t="s">
        <v>364</v>
      </c>
      <c r="E386" s="264" t="s">
        <v>1</v>
      </c>
      <c r="F386" s="265" t="s">
        <v>5644</v>
      </c>
      <c r="G386" s="263"/>
      <c r="H386" s="266">
        <v>37</v>
      </c>
      <c r="I386" s="267"/>
      <c r="J386" s="263"/>
      <c r="K386" s="263"/>
      <c r="L386" s="268"/>
      <c r="M386" s="269"/>
      <c r="N386" s="270"/>
      <c r="O386" s="270"/>
      <c r="P386" s="270"/>
      <c r="Q386" s="270"/>
      <c r="R386" s="270"/>
      <c r="S386" s="270"/>
      <c r="T386" s="271"/>
      <c r="U386" s="14"/>
      <c r="V386" s="14"/>
      <c r="W386" s="14"/>
      <c r="X386" s="14"/>
      <c r="Y386" s="14"/>
      <c r="Z386" s="14"/>
      <c r="AA386" s="14"/>
      <c r="AB386" s="14"/>
      <c r="AC386" s="14"/>
      <c r="AD386" s="14"/>
      <c r="AE386" s="14"/>
      <c r="AT386" s="272" t="s">
        <v>364</v>
      </c>
      <c r="AU386" s="272" t="s">
        <v>90</v>
      </c>
      <c r="AV386" s="14" t="s">
        <v>90</v>
      </c>
      <c r="AW386" s="14" t="s">
        <v>36</v>
      </c>
      <c r="AX386" s="14" t="s">
        <v>81</v>
      </c>
      <c r="AY386" s="272" t="s">
        <v>215</v>
      </c>
    </row>
    <row r="387" s="15" customFormat="1">
      <c r="A387" s="15"/>
      <c r="B387" s="273"/>
      <c r="C387" s="274"/>
      <c r="D387" s="233" t="s">
        <v>364</v>
      </c>
      <c r="E387" s="275" t="s">
        <v>1</v>
      </c>
      <c r="F387" s="276" t="s">
        <v>368</v>
      </c>
      <c r="G387" s="274"/>
      <c r="H387" s="277">
        <v>40</v>
      </c>
      <c r="I387" s="278"/>
      <c r="J387" s="274"/>
      <c r="K387" s="274"/>
      <c r="L387" s="279"/>
      <c r="M387" s="280"/>
      <c r="N387" s="281"/>
      <c r="O387" s="281"/>
      <c r="P387" s="281"/>
      <c r="Q387" s="281"/>
      <c r="R387" s="281"/>
      <c r="S387" s="281"/>
      <c r="T387" s="282"/>
      <c r="U387" s="15"/>
      <c r="V387" s="15"/>
      <c r="W387" s="15"/>
      <c r="X387" s="15"/>
      <c r="Y387" s="15"/>
      <c r="Z387" s="15"/>
      <c r="AA387" s="15"/>
      <c r="AB387" s="15"/>
      <c r="AC387" s="15"/>
      <c r="AD387" s="15"/>
      <c r="AE387" s="15"/>
      <c r="AT387" s="283" t="s">
        <v>364</v>
      </c>
      <c r="AU387" s="283" t="s">
        <v>90</v>
      </c>
      <c r="AV387" s="15" t="s">
        <v>214</v>
      </c>
      <c r="AW387" s="15" t="s">
        <v>36</v>
      </c>
      <c r="AX387" s="15" t="s">
        <v>88</v>
      </c>
      <c r="AY387" s="283" t="s">
        <v>215</v>
      </c>
    </row>
    <row r="388" s="2" customFormat="1" ht="37.8" customHeight="1">
      <c r="A388" s="39"/>
      <c r="B388" s="40"/>
      <c r="C388" s="220" t="s">
        <v>1120</v>
      </c>
      <c r="D388" s="220" t="s">
        <v>216</v>
      </c>
      <c r="E388" s="221" t="s">
        <v>5645</v>
      </c>
      <c r="F388" s="222" t="s">
        <v>5646</v>
      </c>
      <c r="G388" s="223" t="s">
        <v>797</v>
      </c>
      <c r="H388" s="224">
        <v>47.5</v>
      </c>
      <c r="I388" s="225"/>
      <c r="J388" s="226">
        <f>ROUND(I388*H388,2)</f>
        <v>0</v>
      </c>
      <c r="K388" s="222" t="s">
        <v>359</v>
      </c>
      <c r="L388" s="45"/>
      <c r="M388" s="227" t="s">
        <v>1</v>
      </c>
      <c r="N388" s="228" t="s">
        <v>46</v>
      </c>
      <c r="O388" s="92"/>
      <c r="P388" s="229">
        <f>O388*H388</f>
        <v>0</v>
      </c>
      <c r="Q388" s="229">
        <v>4.0000000000000003E-05</v>
      </c>
      <c r="R388" s="229">
        <f>Q388*H388</f>
        <v>0.0019000000000000002</v>
      </c>
      <c r="S388" s="229">
        <v>0</v>
      </c>
      <c r="T388" s="230">
        <f>S388*H388</f>
        <v>0</v>
      </c>
      <c r="U388" s="39"/>
      <c r="V388" s="39"/>
      <c r="W388" s="39"/>
      <c r="X388" s="39"/>
      <c r="Y388" s="39"/>
      <c r="Z388" s="39"/>
      <c r="AA388" s="39"/>
      <c r="AB388" s="39"/>
      <c r="AC388" s="39"/>
      <c r="AD388" s="39"/>
      <c r="AE388" s="39"/>
      <c r="AR388" s="231" t="s">
        <v>291</v>
      </c>
      <c r="AT388" s="231" t="s">
        <v>216</v>
      </c>
      <c r="AU388" s="231" t="s">
        <v>90</v>
      </c>
      <c r="AY388" s="18" t="s">
        <v>215</v>
      </c>
      <c r="BE388" s="232">
        <f>IF(N388="základní",J388,0)</f>
        <v>0</v>
      </c>
      <c r="BF388" s="232">
        <f>IF(N388="snížená",J388,0)</f>
        <v>0</v>
      </c>
      <c r="BG388" s="232">
        <f>IF(N388="zákl. přenesená",J388,0)</f>
        <v>0</v>
      </c>
      <c r="BH388" s="232">
        <f>IF(N388="sníž. přenesená",J388,0)</f>
        <v>0</v>
      </c>
      <c r="BI388" s="232">
        <f>IF(N388="nulová",J388,0)</f>
        <v>0</v>
      </c>
      <c r="BJ388" s="18" t="s">
        <v>88</v>
      </c>
      <c r="BK388" s="232">
        <f>ROUND(I388*H388,2)</f>
        <v>0</v>
      </c>
      <c r="BL388" s="18" t="s">
        <v>291</v>
      </c>
      <c r="BM388" s="231" t="s">
        <v>5647</v>
      </c>
    </row>
    <row r="389" s="2" customFormat="1">
      <c r="A389" s="39"/>
      <c r="B389" s="40"/>
      <c r="C389" s="41"/>
      <c r="D389" s="233" t="s">
        <v>221</v>
      </c>
      <c r="E389" s="41"/>
      <c r="F389" s="234" t="s">
        <v>5648</v>
      </c>
      <c r="G389" s="41"/>
      <c r="H389" s="41"/>
      <c r="I389" s="235"/>
      <c r="J389" s="41"/>
      <c r="K389" s="41"/>
      <c r="L389" s="45"/>
      <c r="M389" s="236"/>
      <c r="N389" s="237"/>
      <c r="O389" s="92"/>
      <c r="P389" s="92"/>
      <c r="Q389" s="92"/>
      <c r="R389" s="92"/>
      <c r="S389" s="92"/>
      <c r="T389" s="93"/>
      <c r="U389" s="39"/>
      <c r="V389" s="39"/>
      <c r="W389" s="39"/>
      <c r="X389" s="39"/>
      <c r="Y389" s="39"/>
      <c r="Z389" s="39"/>
      <c r="AA389" s="39"/>
      <c r="AB389" s="39"/>
      <c r="AC389" s="39"/>
      <c r="AD389" s="39"/>
      <c r="AE389" s="39"/>
      <c r="AT389" s="18" t="s">
        <v>221</v>
      </c>
      <c r="AU389" s="18" t="s">
        <v>90</v>
      </c>
    </row>
    <row r="390" s="2" customFormat="1">
      <c r="A390" s="39"/>
      <c r="B390" s="40"/>
      <c r="C390" s="41"/>
      <c r="D390" s="250" t="s">
        <v>362</v>
      </c>
      <c r="E390" s="41"/>
      <c r="F390" s="251" t="s">
        <v>5649</v>
      </c>
      <c r="G390" s="41"/>
      <c r="H390" s="41"/>
      <c r="I390" s="235"/>
      <c r="J390" s="41"/>
      <c r="K390" s="41"/>
      <c r="L390" s="45"/>
      <c r="M390" s="236"/>
      <c r="N390" s="237"/>
      <c r="O390" s="92"/>
      <c r="P390" s="92"/>
      <c r="Q390" s="92"/>
      <c r="R390" s="92"/>
      <c r="S390" s="92"/>
      <c r="T390" s="93"/>
      <c r="U390" s="39"/>
      <c r="V390" s="39"/>
      <c r="W390" s="39"/>
      <c r="X390" s="39"/>
      <c r="Y390" s="39"/>
      <c r="Z390" s="39"/>
      <c r="AA390" s="39"/>
      <c r="AB390" s="39"/>
      <c r="AC390" s="39"/>
      <c r="AD390" s="39"/>
      <c r="AE390" s="39"/>
      <c r="AT390" s="18" t="s">
        <v>362</v>
      </c>
      <c r="AU390" s="18" t="s">
        <v>90</v>
      </c>
    </row>
    <row r="391" s="14" customFormat="1">
      <c r="A391" s="14"/>
      <c r="B391" s="262"/>
      <c r="C391" s="263"/>
      <c r="D391" s="233" t="s">
        <v>364</v>
      </c>
      <c r="E391" s="264" t="s">
        <v>1</v>
      </c>
      <c r="F391" s="265" t="s">
        <v>5650</v>
      </c>
      <c r="G391" s="263"/>
      <c r="H391" s="266">
        <v>47.5</v>
      </c>
      <c r="I391" s="267"/>
      <c r="J391" s="263"/>
      <c r="K391" s="263"/>
      <c r="L391" s="268"/>
      <c r="M391" s="269"/>
      <c r="N391" s="270"/>
      <c r="O391" s="270"/>
      <c r="P391" s="270"/>
      <c r="Q391" s="270"/>
      <c r="R391" s="270"/>
      <c r="S391" s="270"/>
      <c r="T391" s="271"/>
      <c r="U391" s="14"/>
      <c r="V391" s="14"/>
      <c r="W391" s="14"/>
      <c r="X391" s="14"/>
      <c r="Y391" s="14"/>
      <c r="Z391" s="14"/>
      <c r="AA391" s="14"/>
      <c r="AB391" s="14"/>
      <c r="AC391" s="14"/>
      <c r="AD391" s="14"/>
      <c r="AE391" s="14"/>
      <c r="AT391" s="272" t="s">
        <v>364</v>
      </c>
      <c r="AU391" s="272" t="s">
        <v>90</v>
      </c>
      <c r="AV391" s="14" t="s">
        <v>90</v>
      </c>
      <c r="AW391" s="14" t="s">
        <v>36</v>
      </c>
      <c r="AX391" s="14" t="s">
        <v>88</v>
      </c>
      <c r="AY391" s="272" t="s">
        <v>215</v>
      </c>
    </row>
    <row r="392" s="2" customFormat="1" ht="37.8" customHeight="1">
      <c r="A392" s="39"/>
      <c r="B392" s="40"/>
      <c r="C392" s="220" t="s">
        <v>1129</v>
      </c>
      <c r="D392" s="220" t="s">
        <v>216</v>
      </c>
      <c r="E392" s="221" t="s">
        <v>5651</v>
      </c>
      <c r="F392" s="222" t="s">
        <v>5652</v>
      </c>
      <c r="G392" s="223" t="s">
        <v>797</v>
      </c>
      <c r="H392" s="224">
        <v>16</v>
      </c>
      <c r="I392" s="225"/>
      <c r="J392" s="226">
        <f>ROUND(I392*H392,2)</f>
        <v>0</v>
      </c>
      <c r="K392" s="222" t="s">
        <v>359</v>
      </c>
      <c r="L392" s="45"/>
      <c r="M392" s="227" t="s">
        <v>1</v>
      </c>
      <c r="N392" s="228" t="s">
        <v>46</v>
      </c>
      <c r="O392" s="92"/>
      <c r="P392" s="229">
        <f>O392*H392</f>
        <v>0</v>
      </c>
      <c r="Q392" s="229">
        <v>8.0000000000000007E-05</v>
      </c>
      <c r="R392" s="229">
        <f>Q392*H392</f>
        <v>0.0012800000000000001</v>
      </c>
      <c r="S392" s="229">
        <v>0</v>
      </c>
      <c r="T392" s="230">
        <f>S392*H392</f>
        <v>0</v>
      </c>
      <c r="U392" s="39"/>
      <c r="V392" s="39"/>
      <c r="W392" s="39"/>
      <c r="X392" s="39"/>
      <c r="Y392" s="39"/>
      <c r="Z392" s="39"/>
      <c r="AA392" s="39"/>
      <c r="AB392" s="39"/>
      <c r="AC392" s="39"/>
      <c r="AD392" s="39"/>
      <c r="AE392" s="39"/>
      <c r="AR392" s="231" t="s">
        <v>291</v>
      </c>
      <c r="AT392" s="231" t="s">
        <v>216</v>
      </c>
      <c r="AU392" s="231" t="s">
        <v>90</v>
      </c>
      <c r="AY392" s="18" t="s">
        <v>215</v>
      </c>
      <c r="BE392" s="232">
        <f>IF(N392="základní",J392,0)</f>
        <v>0</v>
      </c>
      <c r="BF392" s="232">
        <f>IF(N392="snížená",J392,0)</f>
        <v>0</v>
      </c>
      <c r="BG392" s="232">
        <f>IF(N392="zákl. přenesená",J392,0)</f>
        <v>0</v>
      </c>
      <c r="BH392" s="232">
        <f>IF(N392="sníž. přenesená",J392,0)</f>
        <v>0</v>
      </c>
      <c r="BI392" s="232">
        <f>IF(N392="nulová",J392,0)</f>
        <v>0</v>
      </c>
      <c r="BJ392" s="18" t="s">
        <v>88</v>
      </c>
      <c r="BK392" s="232">
        <f>ROUND(I392*H392,2)</f>
        <v>0</v>
      </c>
      <c r="BL392" s="18" t="s">
        <v>291</v>
      </c>
      <c r="BM392" s="231" t="s">
        <v>5653</v>
      </c>
    </row>
    <row r="393" s="2" customFormat="1">
      <c r="A393" s="39"/>
      <c r="B393" s="40"/>
      <c r="C393" s="41"/>
      <c r="D393" s="233" t="s">
        <v>221</v>
      </c>
      <c r="E393" s="41"/>
      <c r="F393" s="234" t="s">
        <v>5654</v>
      </c>
      <c r="G393" s="41"/>
      <c r="H393" s="41"/>
      <c r="I393" s="235"/>
      <c r="J393" s="41"/>
      <c r="K393" s="41"/>
      <c r="L393" s="45"/>
      <c r="M393" s="236"/>
      <c r="N393" s="237"/>
      <c r="O393" s="92"/>
      <c r="P393" s="92"/>
      <c r="Q393" s="92"/>
      <c r="R393" s="92"/>
      <c r="S393" s="92"/>
      <c r="T393" s="93"/>
      <c r="U393" s="39"/>
      <c r="V393" s="39"/>
      <c r="W393" s="39"/>
      <c r="X393" s="39"/>
      <c r="Y393" s="39"/>
      <c r="Z393" s="39"/>
      <c r="AA393" s="39"/>
      <c r="AB393" s="39"/>
      <c r="AC393" s="39"/>
      <c r="AD393" s="39"/>
      <c r="AE393" s="39"/>
      <c r="AT393" s="18" t="s">
        <v>221</v>
      </c>
      <c r="AU393" s="18" t="s">
        <v>90</v>
      </c>
    </row>
    <row r="394" s="2" customFormat="1">
      <c r="A394" s="39"/>
      <c r="B394" s="40"/>
      <c r="C394" s="41"/>
      <c r="D394" s="250" t="s">
        <v>362</v>
      </c>
      <c r="E394" s="41"/>
      <c r="F394" s="251" t="s">
        <v>5655</v>
      </c>
      <c r="G394" s="41"/>
      <c r="H394" s="41"/>
      <c r="I394" s="235"/>
      <c r="J394" s="41"/>
      <c r="K394" s="41"/>
      <c r="L394" s="45"/>
      <c r="M394" s="236"/>
      <c r="N394" s="237"/>
      <c r="O394" s="92"/>
      <c r="P394" s="92"/>
      <c r="Q394" s="92"/>
      <c r="R394" s="92"/>
      <c r="S394" s="92"/>
      <c r="T394" s="93"/>
      <c r="U394" s="39"/>
      <c r="V394" s="39"/>
      <c r="W394" s="39"/>
      <c r="X394" s="39"/>
      <c r="Y394" s="39"/>
      <c r="Z394" s="39"/>
      <c r="AA394" s="39"/>
      <c r="AB394" s="39"/>
      <c r="AC394" s="39"/>
      <c r="AD394" s="39"/>
      <c r="AE394" s="39"/>
      <c r="AT394" s="18" t="s">
        <v>362</v>
      </c>
      <c r="AU394" s="18" t="s">
        <v>90</v>
      </c>
    </row>
    <row r="395" s="14" customFormat="1">
      <c r="A395" s="14"/>
      <c r="B395" s="262"/>
      <c r="C395" s="263"/>
      <c r="D395" s="233" t="s">
        <v>364</v>
      </c>
      <c r="E395" s="264" t="s">
        <v>1</v>
      </c>
      <c r="F395" s="265" t="s">
        <v>5656</v>
      </c>
      <c r="G395" s="263"/>
      <c r="H395" s="266">
        <v>16</v>
      </c>
      <c r="I395" s="267"/>
      <c r="J395" s="263"/>
      <c r="K395" s="263"/>
      <c r="L395" s="268"/>
      <c r="M395" s="269"/>
      <c r="N395" s="270"/>
      <c r="O395" s="270"/>
      <c r="P395" s="270"/>
      <c r="Q395" s="270"/>
      <c r="R395" s="270"/>
      <c r="S395" s="270"/>
      <c r="T395" s="271"/>
      <c r="U395" s="14"/>
      <c r="V395" s="14"/>
      <c r="W395" s="14"/>
      <c r="X395" s="14"/>
      <c r="Y395" s="14"/>
      <c r="Z395" s="14"/>
      <c r="AA395" s="14"/>
      <c r="AB395" s="14"/>
      <c r="AC395" s="14"/>
      <c r="AD395" s="14"/>
      <c r="AE395" s="14"/>
      <c r="AT395" s="272" t="s">
        <v>364</v>
      </c>
      <c r="AU395" s="272" t="s">
        <v>90</v>
      </c>
      <c r="AV395" s="14" t="s">
        <v>90</v>
      </c>
      <c r="AW395" s="14" t="s">
        <v>36</v>
      </c>
      <c r="AX395" s="14" t="s">
        <v>88</v>
      </c>
      <c r="AY395" s="272" t="s">
        <v>215</v>
      </c>
    </row>
    <row r="396" s="2" customFormat="1" ht="16.5" customHeight="1">
      <c r="A396" s="39"/>
      <c r="B396" s="40"/>
      <c r="C396" s="220" t="s">
        <v>1152</v>
      </c>
      <c r="D396" s="220" t="s">
        <v>216</v>
      </c>
      <c r="E396" s="221" t="s">
        <v>5657</v>
      </c>
      <c r="F396" s="222" t="s">
        <v>5658</v>
      </c>
      <c r="G396" s="223" t="s">
        <v>797</v>
      </c>
      <c r="H396" s="224">
        <v>60</v>
      </c>
      <c r="I396" s="225"/>
      <c r="J396" s="226">
        <f>ROUND(I396*H396,2)</f>
        <v>0</v>
      </c>
      <c r="K396" s="222" t="s">
        <v>359</v>
      </c>
      <c r="L396" s="45"/>
      <c r="M396" s="227" t="s">
        <v>1</v>
      </c>
      <c r="N396" s="228" t="s">
        <v>46</v>
      </c>
      <c r="O396" s="92"/>
      <c r="P396" s="229">
        <f>O396*H396</f>
        <v>0</v>
      </c>
      <c r="Q396" s="229">
        <v>0.00019000000000000001</v>
      </c>
      <c r="R396" s="229">
        <f>Q396*H396</f>
        <v>0.0114</v>
      </c>
      <c r="S396" s="229">
        <v>0</v>
      </c>
      <c r="T396" s="230">
        <f>S396*H396</f>
        <v>0</v>
      </c>
      <c r="U396" s="39"/>
      <c r="V396" s="39"/>
      <c r="W396" s="39"/>
      <c r="X396" s="39"/>
      <c r="Y396" s="39"/>
      <c r="Z396" s="39"/>
      <c r="AA396" s="39"/>
      <c r="AB396" s="39"/>
      <c r="AC396" s="39"/>
      <c r="AD396" s="39"/>
      <c r="AE396" s="39"/>
      <c r="AR396" s="231" t="s">
        <v>291</v>
      </c>
      <c r="AT396" s="231" t="s">
        <v>216</v>
      </c>
      <c r="AU396" s="231" t="s">
        <v>90</v>
      </c>
      <c r="AY396" s="18" t="s">
        <v>215</v>
      </c>
      <c r="BE396" s="232">
        <f>IF(N396="základní",J396,0)</f>
        <v>0</v>
      </c>
      <c r="BF396" s="232">
        <f>IF(N396="snížená",J396,0)</f>
        <v>0</v>
      </c>
      <c r="BG396" s="232">
        <f>IF(N396="zákl. přenesená",J396,0)</f>
        <v>0</v>
      </c>
      <c r="BH396" s="232">
        <f>IF(N396="sníž. přenesená",J396,0)</f>
        <v>0</v>
      </c>
      <c r="BI396" s="232">
        <f>IF(N396="nulová",J396,0)</f>
        <v>0</v>
      </c>
      <c r="BJ396" s="18" t="s">
        <v>88</v>
      </c>
      <c r="BK396" s="232">
        <f>ROUND(I396*H396,2)</f>
        <v>0</v>
      </c>
      <c r="BL396" s="18" t="s">
        <v>291</v>
      </c>
      <c r="BM396" s="231" t="s">
        <v>5659</v>
      </c>
    </row>
    <row r="397" s="2" customFormat="1">
      <c r="A397" s="39"/>
      <c r="B397" s="40"/>
      <c r="C397" s="41"/>
      <c r="D397" s="233" t="s">
        <v>221</v>
      </c>
      <c r="E397" s="41"/>
      <c r="F397" s="234" t="s">
        <v>5660</v>
      </c>
      <c r="G397" s="41"/>
      <c r="H397" s="41"/>
      <c r="I397" s="235"/>
      <c r="J397" s="41"/>
      <c r="K397" s="41"/>
      <c r="L397" s="45"/>
      <c r="M397" s="236"/>
      <c r="N397" s="237"/>
      <c r="O397" s="92"/>
      <c r="P397" s="92"/>
      <c r="Q397" s="92"/>
      <c r="R397" s="92"/>
      <c r="S397" s="92"/>
      <c r="T397" s="93"/>
      <c r="U397" s="39"/>
      <c r="V397" s="39"/>
      <c r="W397" s="39"/>
      <c r="X397" s="39"/>
      <c r="Y397" s="39"/>
      <c r="Z397" s="39"/>
      <c r="AA397" s="39"/>
      <c r="AB397" s="39"/>
      <c r="AC397" s="39"/>
      <c r="AD397" s="39"/>
      <c r="AE397" s="39"/>
      <c r="AT397" s="18" t="s">
        <v>221</v>
      </c>
      <c r="AU397" s="18" t="s">
        <v>90</v>
      </c>
    </row>
    <row r="398" s="2" customFormat="1">
      <c r="A398" s="39"/>
      <c r="B398" s="40"/>
      <c r="C398" s="41"/>
      <c r="D398" s="250" t="s">
        <v>362</v>
      </c>
      <c r="E398" s="41"/>
      <c r="F398" s="251" t="s">
        <v>5661</v>
      </c>
      <c r="G398" s="41"/>
      <c r="H398" s="41"/>
      <c r="I398" s="235"/>
      <c r="J398" s="41"/>
      <c r="K398" s="41"/>
      <c r="L398" s="45"/>
      <c r="M398" s="236"/>
      <c r="N398" s="237"/>
      <c r="O398" s="92"/>
      <c r="P398" s="92"/>
      <c r="Q398" s="92"/>
      <c r="R398" s="92"/>
      <c r="S398" s="92"/>
      <c r="T398" s="93"/>
      <c r="U398" s="39"/>
      <c r="V398" s="39"/>
      <c r="W398" s="39"/>
      <c r="X398" s="39"/>
      <c r="Y398" s="39"/>
      <c r="Z398" s="39"/>
      <c r="AA398" s="39"/>
      <c r="AB398" s="39"/>
      <c r="AC398" s="39"/>
      <c r="AD398" s="39"/>
      <c r="AE398" s="39"/>
      <c r="AT398" s="18" t="s">
        <v>362</v>
      </c>
      <c r="AU398" s="18" t="s">
        <v>90</v>
      </c>
    </row>
    <row r="399" s="2" customFormat="1" ht="16.5" customHeight="1">
      <c r="A399" s="39"/>
      <c r="B399" s="40"/>
      <c r="C399" s="220" t="s">
        <v>1164</v>
      </c>
      <c r="D399" s="220" t="s">
        <v>216</v>
      </c>
      <c r="E399" s="221" t="s">
        <v>5662</v>
      </c>
      <c r="F399" s="222" t="s">
        <v>5663</v>
      </c>
      <c r="G399" s="223" t="s">
        <v>797</v>
      </c>
      <c r="H399" s="224">
        <v>11</v>
      </c>
      <c r="I399" s="225"/>
      <c r="J399" s="226">
        <f>ROUND(I399*H399,2)</f>
        <v>0</v>
      </c>
      <c r="K399" s="222" t="s">
        <v>359</v>
      </c>
      <c r="L399" s="45"/>
      <c r="M399" s="227" t="s">
        <v>1</v>
      </c>
      <c r="N399" s="228" t="s">
        <v>46</v>
      </c>
      <c r="O399" s="92"/>
      <c r="P399" s="229">
        <f>O399*H399</f>
        <v>0</v>
      </c>
      <c r="Q399" s="229">
        <v>0.00025000000000000001</v>
      </c>
      <c r="R399" s="229">
        <f>Q399*H399</f>
        <v>0.0027499999999999998</v>
      </c>
      <c r="S399" s="229">
        <v>0</v>
      </c>
      <c r="T399" s="230">
        <f>S399*H399</f>
        <v>0</v>
      </c>
      <c r="U399" s="39"/>
      <c r="V399" s="39"/>
      <c r="W399" s="39"/>
      <c r="X399" s="39"/>
      <c r="Y399" s="39"/>
      <c r="Z399" s="39"/>
      <c r="AA399" s="39"/>
      <c r="AB399" s="39"/>
      <c r="AC399" s="39"/>
      <c r="AD399" s="39"/>
      <c r="AE399" s="39"/>
      <c r="AR399" s="231" t="s">
        <v>291</v>
      </c>
      <c r="AT399" s="231" t="s">
        <v>216</v>
      </c>
      <c r="AU399" s="231" t="s">
        <v>90</v>
      </c>
      <c r="AY399" s="18" t="s">
        <v>215</v>
      </c>
      <c r="BE399" s="232">
        <f>IF(N399="základní",J399,0)</f>
        <v>0</v>
      </c>
      <c r="BF399" s="232">
        <f>IF(N399="snížená",J399,0)</f>
        <v>0</v>
      </c>
      <c r="BG399" s="232">
        <f>IF(N399="zákl. přenesená",J399,0)</f>
        <v>0</v>
      </c>
      <c r="BH399" s="232">
        <f>IF(N399="sníž. přenesená",J399,0)</f>
        <v>0</v>
      </c>
      <c r="BI399" s="232">
        <f>IF(N399="nulová",J399,0)</f>
        <v>0</v>
      </c>
      <c r="BJ399" s="18" t="s">
        <v>88</v>
      </c>
      <c r="BK399" s="232">
        <f>ROUND(I399*H399,2)</f>
        <v>0</v>
      </c>
      <c r="BL399" s="18" t="s">
        <v>291</v>
      </c>
      <c r="BM399" s="231" t="s">
        <v>5664</v>
      </c>
    </row>
    <row r="400" s="2" customFormat="1">
      <c r="A400" s="39"/>
      <c r="B400" s="40"/>
      <c r="C400" s="41"/>
      <c r="D400" s="233" t="s">
        <v>221</v>
      </c>
      <c r="E400" s="41"/>
      <c r="F400" s="234" t="s">
        <v>5665</v>
      </c>
      <c r="G400" s="41"/>
      <c r="H400" s="41"/>
      <c r="I400" s="235"/>
      <c r="J400" s="41"/>
      <c r="K400" s="41"/>
      <c r="L400" s="45"/>
      <c r="M400" s="236"/>
      <c r="N400" s="237"/>
      <c r="O400" s="92"/>
      <c r="P400" s="92"/>
      <c r="Q400" s="92"/>
      <c r="R400" s="92"/>
      <c r="S400" s="92"/>
      <c r="T400" s="93"/>
      <c r="U400" s="39"/>
      <c r="V400" s="39"/>
      <c r="W400" s="39"/>
      <c r="X400" s="39"/>
      <c r="Y400" s="39"/>
      <c r="Z400" s="39"/>
      <c r="AA400" s="39"/>
      <c r="AB400" s="39"/>
      <c r="AC400" s="39"/>
      <c r="AD400" s="39"/>
      <c r="AE400" s="39"/>
      <c r="AT400" s="18" t="s">
        <v>221</v>
      </c>
      <c r="AU400" s="18" t="s">
        <v>90</v>
      </c>
    </row>
    <row r="401" s="2" customFormat="1">
      <c r="A401" s="39"/>
      <c r="B401" s="40"/>
      <c r="C401" s="41"/>
      <c r="D401" s="250" t="s">
        <v>362</v>
      </c>
      <c r="E401" s="41"/>
      <c r="F401" s="251" t="s">
        <v>5666</v>
      </c>
      <c r="G401" s="41"/>
      <c r="H401" s="41"/>
      <c r="I401" s="235"/>
      <c r="J401" s="41"/>
      <c r="K401" s="41"/>
      <c r="L401" s="45"/>
      <c r="M401" s="236"/>
      <c r="N401" s="237"/>
      <c r="O401" s="92"/>
      <c r="P401" s="92"/>
      <c r="Q401" s="92"/>
      <c r="R401" s="92"/>
      <c r="S401" s="92"/>
      <c r="T401" s="93"/>
      <c r="U401" s="39"/>
      <c r="V401" s="39"/>
      <c r="W401" s="39"/>
      <c r="X401" s="39"/>
      <c r="Y401" s="39"/>
      <c r="Z401" s="39"/>
      <c r="AA401" s="39"/>
      <c r="AB401" s="39"/>
      <c r="AC401" s="39"/>
      <c r="AD401" s="39"/>
      <c r="AE401" s="39"/>
      <c r="AT401" s="18" t="s">
        <v>362</v>
      </c>
      <c r="AU401" s="18" t="s">
        <v>90</v>
      </c>
    </row>
    <row r="402" s="2" customFormat="1" ht="16.5" customHeight="1">
      <c r="A402" s="39"/>
      <c r="B402" s="40"/>
      <c r="C402" s="220" t="s">
        <v>1170</v>
      </c>
      <c r="D402" s="220" t="s">
        <v>216</v>
      </c>
      <c r="E402" s="221" t="s">
        <v>5667</v>
      </c>
      <c r="F402" s="222" t="s">
        <v>5668</v>
      </c>
      <c r="G402" s="223" t="s">
        <v>797</v>
      </c>
      <c r="H402" s="224">
        <v>30</v>
      </c>
      <c r="I402" s="225"/>
      <c r="J402" s="226">
        <f>ROUND(I402*H402,2)</f>
        <v>0</v>
      </c>
      <c r="K402" s="222" t="s">
        <v>359</v>
      </c>
      <c r="L402" s="45"/>
      <c r="M402" s="227" t="s">
        <v>1</v>
      </c>
      <c r="N402" s="228" t="s">
        <v>46</v>
      </c>
      <c r="O402" s="92"/>
      <c r="P402" s="229">
        <f>O402*H402</f>
        <v>0</v>
      </c>
      <c r="Q402" s="229">
        <v>0.00025999999999999998</v>
      </c>
      <c r="R402" s="229">
        <f>Q402*H402</f>
        <v>0.0077999999999999996</v>
      </c>
      <c r="S402" s="229">
        <v>0</v>
      </c>
      <c r="T402" s="230">
        <f>S402*H402</f>
        <v>0</v>
      </c>
      <c r="U402" s="39"/>
      <c r="V402" s="39"/>
      <c r="W402" s="39"/>
      <c r="X402" s="39"/>
      <c r="Y402" s="39"/>
      <c r="Z402" s="39"/>
      <c r="AA402" s="39"/>
      <c r="AB402" s="39"/>
      <c r="AC402" s="39"/>
      <c r="AD402" s="39"/>
      <c r="AE402" s="39"/>
      <c r="AR402" s="231" t="s">
        <v>291</v>
      </c>
      <c r="AT402" s="231" t="s">
        <v>216</v>
      </c>
      <c r="AU402" s="231" t="s">
        <v>90</v>
      </c>
      <c r="AY402" s="18" t="s">
        <v>215</v>
      </c>
      <c r="BE402" s="232">
        <f>IF(N402="základní",J402,0)</f>
        <v>0</v>
      </c>
      <c r="BF402" s="232">
        <f>IF(N402="snížená",J402,0)</f>
        <v>0</v>
      </c>
      <c r="BG402" s="232">
        <f>IF(N402="zákl. přenesená",J402,0)</f>
        <v>0</v>
      </c>
      <c r="BH402" s="232">
        <f>IF(N402="sníž. přenesená",J402,0)</f>
        <v>0</v>
      </c>
      <c r="BI402" s="232">
        <f>IF(N402="nulová",J402,0)</f>
        <v>0</v>
      </c>
      <c r="BJ402" s="18" t="s">
        <v>88</v>
      </c>
      <c r="BK402" s="232">
        <f>ROUND(I402*H402,2)</f>
        <v>0</v>
      </c>
      <c r="BL402" s="18" t="s">
        <v>291</v>
      </c>
      <c r="BM402" s="231" t="s">
        <v>5669</v>
      </c>
    </row>
    <row r="403" s="2" customFormat="1">
      <c r="A403" s="39"/>
      <c r="B403" s="40"/>
      <c r="C403" s="41"/>
      <c r="D403" s="233" t="s">
        <v>221</v>
      </c>
      <c r="E403" s="41"/>
      <c r="F403" s="234" t="s">
        <v>5670</v>
      </c>
      <c r="G403" s="41"/>
      <c r="H403" s="41"/>
      <c r="I403" s="235"/>
      <c r="J403" s="41"/>
      <c r="K403" s="41"/>
      <c r="L403" s="45"/>
      <c r="M403" s="236"/>
      <c r="N403" s="237"/>
      <c r="O403" s="92"/>
      <c r="P403" s="92"/>
      <c r="Q403" s="92"/>
      <c r="R403" s="92"/>
      <c r="S403" s="92"/>
      <c r="T403" s="93"/>
      <c r="U403" s="39"/>
      <c r="V403" s="39"/>
      <c r="W403" s="39"/>
      <c r="X403" s="39"/>
      <c r="Y403" s="39"/>
      <c r="Z403" s="39"/>
      <c r="AA403" s="39"/>
      <c r="AB403" s="39"/>
      <c r="AC403" s="39"/>
      <c r="AD403" s="39"/>
      <c r="AE403" s="39"/>
      <c r="AT403" s="18" t="s">
        <v>221</v>
      </c>
      <c r="AU403" s="18" t="s">
        <v>90</v>
      </c>
    </row>
    <row r="404" s="2" customFormat="1">
      <c r="A404" s="39"/>
      <c r="B404" s="40"/>
      <c r="C404" s="41"/>
      <c r="D404" s="250" t="s">
        <v>362</v>
      </c>
      <c r="E404" s="41"/>
      <c r="F404" s="251" t="s">
        <v>5671</v>
      </c>
      <c r="G404" s="41"/>
      <c r="H404" s="41"/>
      <c r="I404" s="235"/>
      <c r="J404" s="41"/>
      <c r="K404" s="41"/>
      <c r="L404" s="45"/>
      <c r="M404" s="236"/>
      <c r="N404" s="237"/>
      <c r="O404" s="92"/>
      <c r="P404" s="92"/>
      <c r="Q404" s="92"/>
      <c r="R404" s="92"/>
      <c r="S404" s="92"/>
      <c r="T404" s="93"/>
      <c r="U404" s="39"/>
      <c r="V404" s="39"/>
      <c r="W404" s="39"/>
      <c r="X404" s="39"/>
      <c r="Y404" s="39"/>
      <c r="Z404" s="39"/>
      <c r="AA404" s="39"/>
      <c r="AB404" s="39"/>
      <c r="AC404" s="39"/>
      <c r="AD404" s="39"/>
      <c r="AE404" s="39"/>
      <c r="AT404" s="18" t="s">
        <v>362</v>
      </c>
      <c r="AU404" s="18" t="s">
        <v>90</v>
      </c>
    </row>
    <row r="405" s="2" customFormat="1" ht="16.5" customHeight="1">
      <c r="A405" s="39"/>
      <c r="B405" s="40"/>
      <c r="C405" s="220" t="s">
        <v>1176</v>
      </c>
      <c r="D405" s="220" t="s">
        <v>216</v>
      </c>
      <c r="E405" s="221" t="s">
        <v>5672</v>
      </c>
      <c r="F405" s="222" t="s">
        <v>5673</v>
      </c>
      <c r="G405" s="223" t="s">
        <v>797</v>
      </c>
      <c r="H405" s="224">
        <v>18</v>
      </c>
      <c r="I405" s="225"/>
      <c r="J405" s="226">
        <f>ROUND(I405*H405,2)</f>
        <v>0</v>
      </c>
      <c r="K405" s="222" t="s">
        <v>359</v>
      </c>
      <c r="L405" s="45"/>
      <c r="M405" s="227" t="s">
        <v>1</v>
      </c>
      <c r="N405" s="228" t="s">
        <v>46</v>
      </c>
      <c r="O405" s="92"/>
      <c r="P405" s="229">
        <f>O405*H405</f>
        <v>0</v>
      </c>
      <c r="Q405" s="229">
        <v>0.00027</v>
      </c>
      <c r="R405" s="229">
        <f>Q405*H405</f>
        <v>0.0048599999999999997</v>
      </c>
      <c r="S405" s="229">
        <v>0</v>
      </c>
      <c r="T405" s="230">
        <f>S405*H405</f>
        <v>0</v>
      </c>
      <c r="U405" s="39"/>
      <c r="V405" s="39"/>
      <c r="W405" s="39"/>
      <c r="X405" s="39"/>
      <c r="Y405" s="39"/>
      <c r="Z405" s="39"/>
      <c r="AA405" s="39"/>
      <c r="AB405" s="39"/>
      <c r="AC405" s="39"/>
      <c r="AD405" s="39"/>
      <c r="AE405" s="39"/>
      <c r="AR405" s="231" t="s">
        <v>291</v>
      </c>
      <c r="AT405" s="231" t="s">
        <v>216</v>
      </c>
      <c r="AU405" s="231" t="s">
        <v>90</v>
      </c>
      <c r="AY405" s="18" t="s">
        <v>215</v>
      </c>
      <c r="BE405" s="232">
        <f>IF(N405="základní",J405,0)</f>
        <v>0</v>
      </c>
      <c r="BF405" s="232">
        <f>IF(N405="snížená",J405,0)</f>
        <v>0</v>
      </c>
      <c r="BG405" s="232">
        <f>IF(N405="zákl. přenesená",J405,0)</f>
        <v>0</v>
      </c>
      <c r="BH405" s="232">
        <f>IF(N405="sníž. přenesená",J405,0)</f>
        <v>0</v>
      </c>
      <c r="BI405" s="232">
        <f>IF(N405="nulová",J405,0)</f>
        <v>0</v>
      </c>
      <c r="BJ405" s="18" t="s">
        <v>88</v>
      </c>
      <c r="BK405" s="232">
        <f>ROUND(I405*H405,2)</f>
        <v>0</v>
      </c>
      <c r="BL405" s="18" t="s">
        <v>291</v>
      </c>
      <c r="BM405" s="231" t="s">
        <v>5674</v>
      </c>
    </row>
    <row r="406" s="2" customFormat="1">
      <c r="A406" s="39"/>
      <c r="B406" s="40"/>
      <c r="C406" s="41"/>
      <c r="D406" s="233" t="s">
        <v>221</v>
      </c>
      <c r="E406" s="41"/>
      <c r="F406" s="234" t="s">
        <v>5675</v>
      </c>
      <c r="G406" s="41"/>
      <c r="H406" s="41"/>
      <c r="I406" s="235"/>
      <c r="J406" s="41"/>
      <c r="K406" s="41"/>
      <c r="L406" s="45"/>
      <c r="M406" s="236"/>
      <c r="N406" s="237"/>
      <c r="O406" s="92"/>
      <c r="P406" s="92"/>
      <c r="Q406" s="92"/>
      <c r="R406" s="92"/>
      <c r="S406" s="92"/>
      <c r="T406" s="93"/>
      <c r="U406" s="39"/>
      <c r="V406" s="39"/>
      <c r="W406" s="39"/>
      <c r="X406" s="39"/>
      <c r="Y406" s="39"/>
      <c r="Z406" s="39"/>
      <c r="AA406" s="39"/>
      <c r="AB406" s="39"/>
      <c r="AC406" s="39"/>
      <c r="AD406" s="39"/>
      <c r="AE406" s="39"/>
      <c r="AT406" s="18" t="s">
        <v>221</v>
      </c>
      <c r="AU406" s="18" t="s">
        <v>90</v>
      </c>
    </row>
    <row r="407" s="2" customFormat="1">
      <c r="A407" s="39"/>
      <c r="B407" s="40"/>
      <c r="C407" s="41"/>
      <c r="D407" s="250" t="s">
        <v>362</v>
      </c>
      <c r="E407" s="41"/>
      <c r="F407" s="251" t="s">
        <v>5676</v>
      </c>
      <c r="G407" s="41"/>
      <c r="H407" s="41"/>
      <c r="I407" s="235"/>
      <c r="J407" s="41"/>
      <c r="K407" s="41"/>
      <c r="L407" s="45"/>
      <c r="M407" s="236"/>
      <c r="N407" s="237"/>
      <c r="O407" s="92"/>
      <c r="P407" s="92"/>
      <c r="Q407" s="92"/>
      <c r="R407" s="92"/>
      <c r="S407" s="92"/>
      <c r="T407" s="93"/>
      <c r="U407" s="39"/>
      <c r="V407" s="39"/>
      <c r="W407" s="39"/>
      <c r="X407" s="39"/>
      <c r="Y407" s="39"/>
      <c r="Z407" s="39"/>
      <c r="AA407" s="39"/>
      <c r="AB407" s="39"/>
      <c r="AC407" s="39"/>
      <c r="AD407" s="39"/>
      <c r="AE407" s="39"/>
      <c r="AT407" s="18" t="s">
        <v>362</v>
      </c>
      <c r="AU407" s="18" t="s">
        <v>90</v>
      </c>
    </row>
    <row r="408" s="2" customFormat="1" ht="21.75" customHeight="1">
      <c r="A408" s="39"/>
      <c r="B408" s="40"/>
      <c r="C408" s="220" t="s">
        <v>1184</v>
      </c>
      <c r="D408" s="220" t="s">
        <v>216</v>
      </c>
      <c r="E408" s="221" t="s">
        <v>5677</v>
      </c>
      <c r="F408" s="222" t="s">
        <v>5678</v>
      </c>
      <c r="G408" s="223" t="s">
        <v>716</v>
      </c>
      <c r="H408" s="224">
        <v>33</v>
      </c>
      <c r="I408" s="225"/>
      <c r="J408" s="226">
        <f>ROUND(I408*H408,2)</f>
        <v>0</v>
      </c>
      <c r="K408" s="222" t="s">
        <v>359</v>
      </c>
      <c r="L408" s="45"/>
      <c r="M408" s="227" t="s">
        <v>1</v>
      </c>
      <c r="N408" s="228" t="s">
        <v>46</v>
      </c>
      <c r="O408" s="92"/>
      <c r="P408" s="229">
        <f>O408*H408</f>
        <v>0</v>
      </c>
      <c r="Q408" s="229">
        <v>0.00012999999999999999</v>
      </c>
      <c r="R408" s="229">
        <f>Q408*H408</f>
        <v>0.0042899999999999995</v>
      </c>
      <c r="S408" s="229">
        <v>0</v>
      </c>
      <c r="T408" s="230">
        <f>S408*H408</f>
        <v>0</v>
      </c>
      <c r="U408" s="39"/>
      <c r="V408" s="39"/>
      <c r="W408" s="39"/>
      <c r="X408" s="39"/>
      <c r="Y408" s="39"/>
      <c r="Z408" s="39"/>
      <c r="AA408" s="39"/>
      <c r="AB408" s="39"/>
      <c r="AC408" s="39"/>
      <c r="AD408" s="39"/>
      <c r="AE408" s="39"/>
      <c r="AR408" s="231" t="s">
        <v>291</v>
      </c>
      <c r="AT408" s="231" t="s">
        <v>216</v>
      </c>
      <c r="AU408" s="231" t="s">
        <v>90</v>
      </c>
      <c r="AY408" s="18" t="s">
        <v>215</v>
      </c>
      <c r="BE408" s="232">
        <f>IF(N408="základní",J408,0)</f>
        <v>0</v>
      </c>
      <c r="BF408" s="232">
        <f>IF(N408="snížená",J408,0)</f>
        <v>0</v>
      </c>
      <c r="BG408" s="232">
        <f>IF(N408="zákl. přenesená",J408,0)</f>
        <v>0</v>
      </c>
      <c r="BH408" s="232">
        <f>IF(N408="sníž. přenesená",J408,0)</f>
        <v>0</v>
      </c>
      <c r="BI408" s="232">
        <f>IF(N408="nulová",J408,0)</f>
        <v>0</v>
      </c>
      <c r="BJ408" s="18" t="s">
        <v>88</v>
      </c>
      <c r="BK408" s="232">
        <f>ROUND(I408*H408,2)</f>
        <v>0</v>
      </c>
      <c r="BL408" s="18" t="s">
        <v>291</v>
      </c>
      <c r="BM408" s="231" t="s">
        <v>5679</v>
      </c>
    </row>
    <row r="409" s="2" customFormat="1">
      <c r="A409" s="39"/>
      <c r="B409" s="40"/>
      <c r="C409" s="41"/>
      <c r="D409" s="233" t="s">
        <v>221</v>
      </c>
      <c r="E409" s="41"/>
      <c r="F409" s="234" t="s">
        <v>5680</v>
      </c>
      <c r="G409" s="41"/>
      <c r="H409" s="41"/>
      <c r="I409" s="235"/>
      <c r="J409" s="41"/>
      <c r="K409" s="41"/>
      <c r="L409" s="45"/>
      <c r="M409" s="236"/>
      <c r="N409" s="237"/>
      <c r="O409" s="92"/>
      <c r="P409" s="92"/>
      <c r="Q409" s="92"/>
      <c r="R409" s="92"/>
      <c r="S409" s="92"/>
      <c r="T409" s="93"/>
      <c r="U409" s="39"/>
      <c r="V409" s="39"/>
      <c r="W409" s="39"/>
      <c r="X409" s="39"/>
      <c r="Y409" s="39"/>
      <c r="Z409" s="39"/>
      <c r="AA409" s="39"/>
      <c r="AB409" s="39"/>
      <c r="AC409" s="39"/>
      <c r="AD409" s="39"/>
      <c r="AE409" s="39"/>
      <c r="AT409" s="18" t="s">
        <v>221</v>
      </c>
      <c r="AU409" s="18" t="s">
        <v>90</v>
      </c>
    </row>
    <row r="410" s="2" customFormat="1">
      <c r="A410" s="39"/>
      <c r="B410" s="40"/>
      <c r="C410" s="41"/>
      <c r="D410" s="250" t="s">
        <v>362</v>
      </c>
      <c r="E410" s="41"/>
      <c r="F410" s="251" t="s">
        <v>5681</v>
      </c>
      <c r="G410" s="41"/>
      <c r="H410" s="41"/>
      <c r="I410" s="235"/>
      <c r="J410" s="41"/>
      <c r="K410" s="41"/>
      <c r="L410" s="45"/>
      <c r="M410" s="236"/>
      <c r="N410" s="237"/>
      <c r="O410" s="92"/>
      <c r="P410" s="92"/>
      <c r="Q410" s="92"/>
      <c r="R410" s="92"/>
      <c r="S410" s="92"/>
      <c r="T410" s="93"/>
      <c r="U410" s="39"/>
      <c r="V410" s="39"/>
      <c r="W410" s="39"/>
      <c r="X410" s="39"/>
      <c r="Y410" s="39"/>
      <c r="Z410" s="39"/>
      <c r="AA410" s="39"/>
      <c r="AB410" s="39"/>
      <c r="AC410" s="39"/>
      <c r="AD410" s="39"/>
      <c r="AE410" s="39"/>
      <c r="AT410" s="18" t="s">
        <v>362</v>
      </c>
      <c r="AU410" s="18" t="s">
        <v>90</v>
      </c>
    </row>
    <row r="411" s="14" customFormat="1">
      <c r="A411" s="14"/>
      <c r="B411" s="262"/>
      <c r="C411" s="263"/>
      <c r="D411" s="233" t="s">
        <v>364</v>
      </c>
      <c r="E411" s="264" t="s">
        <v>1</v>
      </c>
      <c r="F411" s="265" t="s">
        <v>5682</v>
      </c>
      <c r="G411" s="263"/>
      <c r="H411" s="266">
        <v>16</v>
      </c>
      <c r="I411" s="267"/>
      <c r="J411" s="263"/>
      <c r="K411" s="263"/>
      <c r="L411" s="268"/>
      <c r="M411" s="269"/>
      <c r="N411" s="270"/>
      <c r="O411" s="270"/>
      <c r="P411" s="270"/>
      <c r="Q411" s="270"/>
      <c r="R411" s="270"/>
      <c r="S411" s="270"/>
      <c r="T411" s="271"/>
      <c r="U411" s="14"/>
      <c r="V411" s="14"/>
      <c r="W411" s="14"/>
      <c r="X411" s="14"/>
      <c r="Y411" s="14"/>
      <c r="Z411" s="14"/>
      <c r="AA411" s="14"/>
      <c r="AB411" s="14"/>
      <c r="AC411" s="14"/>
      <c r="AD411" s="14"/>
      <c r="AE411" s="14"/>
      <c r="AT411" s="272" t="s">
        <v>364</v>
      </c>
      <c r="AU411" s="272" t="s">
        <v>90</v>
      </c>
      <c r="AV411" s="14" t="s">
        <v>90</v>
      </c>
      <c r="AW411" s="14" t="s">
        <v>36</v>
      </c>
      <c r="AX411" s="14" t="s">
        <v>81</v>
      </c>
      <c r="AY411" s="272" t="s">
        <v>215</v>
      </c>
    </row>
    <row r="412" s="14" customFormat="1">
      <c r="A412" s="14"/>
      <c r="B412" s="262"/>
      <c r="C412" s="263"/>
      <c r="D412" s="233" t="s">
        <v>364</v>
      </c>
      <c r="E412" s="264" t="s">
        <v>1</v>
      </c>
      <c r="F412" s="265" t="s">
        <v>5683</v>
      </c>
      <c r="G412" s="263"/>
      <c r="H412" s="266">
        <v>17</v>
      </c>
      <c r="I412" s="267"/>
      <c r="J412" s="263"/>
      <c r="K412" s="263"/>
      <c r="L412" s="268"/>
      <c r="M412" s="269"/>
      <c r="N412" s="270"/>
      <c r="O412" s="270"/>
      <c r="P412" s="270"/>
      <c r="Q412" s="270"/>
      <c r="R412" s="270"/>
      <c r="S412" s="270"/>
      <c r="T412" s="271"/>
      <c r="U412" s="14"/>
      <c r="V412" s="14"/>
      <c r="W412" s="14"/>
      <c r="X412" s="14"/>
      <c r="Y412" s="14"/>
      <c r="Z412" s="14"/>
      <c r="AA412" s="14"/>
      <c r="AB412" s="14"/>
      <c r="AC412" s="14"/>
      <c r="AD412" s="14"/>
      <c r="AE412" s="14"/>
      <c r="AT412" s="272" t="s">
        <v>364</v>
      </c>
      <c r="AU412" s="272" t="s">
        <v>90</v>
      </c>
      <c r="AV412" s="14" t="s">
        <v>90</v>
      </c>
      <c r="AW412" s="14" t="s">
        <v>36</v>
      </c>
      <c r="AX412" s="14" t="s">
        <v>81</v>
      </c>
      <c r="AY412" s="272" t="s">
        <v>215</v>
      </c>
    </row>
    <row r="413" s="15" customFormat="1">
      <c r="A413" s="15"/>
      <c r="B413" s="273"/>
      <c r="C413" s="274"/>
      <c r="D413" s="233" t="s">
        <v>364</v>
      </c>
      <c r="E413" s="275" t="s">
        <v>1</v>
      </c>
      <c r="F413" s="276" t="s">
        <v>368</v>
      </c>
      <c r="G413" s="274"/>
      <c r="H413" s="277">
        <v>33</v>
      </c>
      <c r="I413" s="278"/>
      <c r="J413" s="274"/>
      <c r="K413" s="274"/>
      <c r="L413" s="279"/>
      <c r="M413" s="280"/>
      <c r="N413" s="281"/>
      <c r="O413" s="281"/>
      <c r="P413" s="281"/>
      <c r="Q413" s="281"/>
      <c r="R413" s="281"/>
      <c r="S413" s="281"/>
      <c r="T413" s="282"/>
      <c r="U413" s="15"/>
      <c r="V413" s="15"/>
      <c r="W413" s="15"/>
      <c r="X413" s="15"/>
      <c r="Y413" s="15"/>
      <c r="Z413" s="15"/>
      <c r="AA413" s="15"/>
      <c r="AB413" s="15"/>
      <c r="AC413" s="15"/>
      <c r="AD413" s="15"/>
      <c r="AE413" s="15"/>
      <c r="AT413" s="283" t="s">
        <v>364</v>
      </c>
      <c r="AU413" s="283" t="s">
        <v>90</v>
      </c>
      <c r="AV413" s="15" t="s">
        <v>214</v>
      </c>
      <c r="AW413" s="15" t="s">
        <v>36</v>
      </c>
      <c r="AX413" s="15" t="s">
        <v>88</v>
      </c>
      <c r="AY413" s="283" t="s">
        <v>215</v>
      </c>
    </row>
    <row r="414" s="2" customFormat="1" ht="16.5" customHeight="1">
      <c r="A414" s="39"/>
      <c r="B414" s="40"/>
      <c r="C414" s="220" t="s">
        <v>1188</v>
      </c>
      <c r="D414" s="220" t="s">
        <v>216</v>
      </c>
      <c r="E414" s="221" t="s">
        <v>5684</v>
      </c>
      <c r="F414" s="222" t="s">
        <v>5685</v>
      </c>
      <c r="G414" s="223" t="s">
        <v>2903</v>
      </c>
      <c r="H414" s="224">
        <v>4</v>
      </c>
      <c r="I414" s="225"/>
      <c r="J414" s="226">
        <f>ROUND(I414*H414,2)</f>
        <v>0</v>
      </c>
      <c r="K414" s="222" t="s">
        <v>359</v>
      </c>
      <c r="L414" s="45"/>
      <c r="M414" s="227" t="s">
        <v>1</v>
      </c>
      <c r="N414" s="228" t="s">
        <v>46</v>
      </c>
      <c r="O414" s="92"/>
      <c r="P414" s="229">
        <f>O414*H414</f>
        <v>0</v>
      </c>
      <c r="Q414" s="229">
        <v>0.00025000000000000001</v>
      </c>
      <c r="R414" s="229">
        <f>Q414*H414</f>
        <v>0.001</v>
      </c>
      <c r="S414" s="229">
        <v>0</v>
      </c>
      <c r="T414" s="230">
        <f>S414*H414</f>
        <v>0</v>
      </c>
      <c r="U414" s="39"/>
      <c r="V414" s="39"/>
      <c r="W414" s="39"/>
      <c r="X414" s="39"/>
      <c r="Y414" s="39"/>
      <c r="Z414" s="39"/>
      <c r="AA414" s="39"/>
      <c r="AB414" s="39"/>
      <c r="AC414" s="39"/>
      <c r="AD414" s="39"/>
      <c r="AE414" s="39"/>
      <c r="AR414" s="231" t="s">
        <v>291</v>
      </c>
      <c r="AT414" s="231" t="s">
        <v>216</v>
      </c>
      <c r="AU414" s="231" t="s">
        <v>90</v>
      </c>
      <c r="AY414" s="18" t="s">
        <v>215</v>
      </c>
      <c r="BE414" s="232">
        <f>IF(N414="základní",J414,0)</f>
        <v>0</v>
      </c>
      <c r="BF414" s="232">
        <f>IF(N414="snížená",J414,0)</f>
        <v>0</v>
      </c>
      <c r="BG414" s="232">
        <f>IF(N414="zákl. přenesená",J414,0)</f>
        <v>0</v>
      </c>
      <c r="BH414" s="232">
        <f>IF(N414="sníž. přenesená",J414,0)</f>
        <v>0</v>
      </c>
      <c r="BI414" s="232">
        <f>IF(N414="nulová",J414,0)</f>
        <v>0</v>
      </c>
      <c r="BJ414" s="18" t="s">
        <v>88</v>
      </c>
      <c r="BK414" s="232">
        <f>ROUND(I414*H414,2)</f>
        <v>0</v>
      </c>
      <c r="BL414" s="18" t="s">
        <v>291</v>
      </c>
      <c r="BM414" s="231" t="s">
        <v>5686</v>
      </c>
    </row>
    <row r="415" s="2" customFormat="1">
      <c r="A415" s="39"/>
      <c r="B415" s="40"/>
      <c r="C415" s="41"/>
      <c r="D415" s="233" t="s">
        <v>221</v>
      </c>
      <c r="E415" s="41"/>
      <c r="F415" s="234" t="s">
        <v>5687</v>
      </c>
      <c r="G415" s="41"/>
      <c r="H415" s="41"/>
      <c r="I415" s="235"/>
      <c r="J415" s="41"/>
      <c r="K415" s="41"/>
      <c r="L415" s="45"/>
      <c r="M415" s="236"/>
      <c r="N415" s="237"/>
      <c r="O415" s="92"/>
      <c r="P415" s="92"/>
      <c r="Q415" s="92"/>
      <c r="R415" s="92"/>
      <c r="S415" s="92"/>
      <c r="T415" s="93"/>
      <c r="U415" s="39"/>
      <c r="V415" s="39"/>
      <c r="W415" s="39"/>
      <c r="X415" s="39"/>
      <c r="Y415" s="39"/>
      <c r="Z415" s="39"/>
      <c r="AA415" s="39"/>
      <c r="AB415" s="39"/>
      <c r="AC415" s="39"/>
      <c r="AD415" s="39"/>
      <c r="AE415" s="39"/>
      <c r="AT415" s="18" t="s">
        <v>221</v>
      </c>
      <c r="AU415" s="18" t="s">
        <v>90</v>
      </c>
    </row>
    <row r="416" s="2" customFormat="1">
      <c r="A416" s="39"/>
      <c r="B416" s="40"/>
      <c r="C416" s="41"/>
      <c r="D416" s="250" t="s">
        <v>362</v>
      </c>
      <c r="E416" s="41"/>
      <c r="F416" s="251" t="s">
        <v>5688</v>
      </c>
      <c r="G416" s="41"/>
      <c r="H416" s="41"/>
      <c r="I416" s="235"/>
      <c r="J416" s="41"/>
      <c r="K416" s="41"/>
      <c r="L416" s="45"/>
      <c r="M416" s="236"/>
      <c r="N416" s="237"/>
      <c r="O416" s="92"/>
      <c r="P416" s="92"/>
      <c r="Q416" s="92"/>
      <c r="R416" s="92"/>
      <c r="S416" s="92"/>
      <c r="T416" s="93"/>
      <c r="U416" s="39"/>
      <c r="V416" s="39"/>
      <c r="W416" s="39"/>
      <c r="X416" s="39"/>
      <c r="Y416" s="39"/>
      <c r="Z416" s="39"/>
      <c r="AA416" s="39"/>
      <c r="AB416" s="39"/>
      <c r="AC416" s="39"/>
      <c r="AD416" s="39"/>
      <c r="AE416" s="39"/>
      <c r="AT416" s="18" t="s">
        <v>362</v>
      </c>
      <c r="AU416" s="18" t="s">
        <v>90</v>
      </c>
    </row>
    <row r="417" s="2" customFormat="1" ht="16.5" customHeight="1">
      <c r="A417" s="39"/>
      <c r="B417" s="40"/>
      <c r="C417" s="220" t="s">
        <v>1192</v>
      </c>
      <c r="D417" s="220" t="s">
        <v>216</v>
      </c>
      <c r="E417" s="221" t="s">
        <v>5689</v>
      </c>
      <c r="F417" s="222" t="s">
        <v>5690</v>
      </c>
      <c r="G417" s="223" t="s">
        <v>288</v>
      </c>
      <c r="H417" s="224">
        <v>2</v>
      </c>
      <c r="I417" s="225"/>
      <c r="J417" s="226">
        <f>ROUND(I417*H417,2)</f>
        <v>0</v>
      </c>
      <c r="K417" s="222" t="s">
        <v>359</v>
      </c>
      <c r="L417" s="45"/>
      <c r="M417" s="227" t="s">
        <v>1</v>
      </c>
      <c r="N417" s="228" t="s">
        <v>46</v>
      </c>
      <c r="O417" s="92"/>
      <c r="P417" s="229">
        <f>O417*H417</f>
        <v>0</v>
      </c>
      <c r="Q417" s="229">
        <v>0.00056999999999999998</v>
      </c>
      <c r="R417" s="229">
        <f>Q417*H417</f>
        <v>0.00114</v>
      </c>
      <c r="S417" s="229">
        <v>0</v>
      </c>
      <c r="T417" s="230">
        <f>S417*H417</f>
        <v>0</v>
      </c>
      <c r="U417" s="39"/>
      <c r="V417" s="39"/>
      <c r="W417" s="39"/>
      <c r="X417" s="39"/>
      <c r="Y417" s="39"/>
      <c r="Z417" s="39"/>
      <c r="AA417" s="39"/>
      <c r="AB417" s="39"/>
      <c r="AC417" s="39"/>
      <c r="AD417" s="39"/>
      <c r="AE417" s="39"/>
      <c r="AR417" s="231" t="s">
        <v>291</v>
      </c>
      <c r="AT417" s="231" t="s">
        <v>216</v>
      </c>
      <c r="AU417" s="231" t="s">
        <v>90</v>
      </c>
      <c r="AY417" s="18" t="s">
        <v>215</v>
      </c>
      <c r="BE417" s="232">
        <f>IF(N417="základní",J417,0)</f>
        <v>0</v>
      </c>
      <c r="BF417" s="232">
        <f>IF(N417="snížená",J417,0)</f>
        <v>0</v>
      </c>
      <c r="BG417" s="232">
        <f>IF(N417="zákl. přenesená",J417,0)</f>
        <v>0</v>
      </c>
      <c r="BH417" s="232">
        <f>IF(N417="sníž. přenesená",J417,0)</f>
        <v>0</v>
      </c>
      <c r="BI417" s="232">
        <f>IF(N417="nulová",J417,0)</f>
        <v>0</v>
      </c>
      <c r="BJ417" s="18" t="s">
        <v>88</v>
      </c>
      <c r="BK417" s="232">
        <f>ROUND(I417*H417,2)</f>
        <v>0</v>
      </c>
      <c r="BL417" s="18" t="s">
        <v>291</v>
      </c>
      <c r="BM417" s="231" t="s">
        <v>5691</v>
      </c>
    </row>
    <row r="418" s="2" customFormat="1">
      <c r="A418" s="39"/>
      <c r="B418" s="40"/>
      <c r="C418" s="41"/>
      <c r="D418" s="233" t="s">
        <v>221</v>
      </c>
      <c r="E418" s="41"/>
      <c r="F418" s="234" t="s">
        <v>5692</v>
      </c>
      <c r="G418" s="41"/>
      <c r="H418" s="41"/>
      <c r="I418" s="235"/>
      <c r="J418" s="41"/>
      <c r="K418" s="41"/>
      <c r="L418" s="45"/>
      <c r="M418" s="236"/>
      <c r="N418" s="237"/>
      <c r="O418" s="92"/>
      <c r="P418" s="92"/>
      <c r="Q418" s="92"/>
      <c r="R418" s="92"/>
      <c r="S418" s="92"/>
      <c r="T418" s="93"/>
      <c r="U418" s="39"/>
      <c r="V418" s="39"/>
      <c r="W418" s="39"/>
      <c r="X418" s="39"/>
      <c r="Y418" s="39"/>
      <c r="Z418" s="39"/>
      <c r="AA418" s="39"/>
      <c r="AB418" s="39"/>
      <c r="AC418" s="39"/>
      <c r="AD418" s="39"/>
      <c r="AE418" s="39"/>
      <c r="AT418" s="18" t="s">
        <v>221</v>
      </c>
      <c r="AU418" s="18" t="s">
        <v>90</v>
      </c>
    </row>
    <row r="419" s="2" customFormat="1">
      <c r="A419" s="39"/>
      <c r="B419" s="40"/>
      <c r="C419" s="41"/>
      <c r="D419" s="250" t="s">
        <v>362</v>
      </c>
      <c r="E419" s="41"/>
      <c r="F419" s="251" t="s">
        <v>5693</v>
      </c>
      <c r="G419" s="41"/>
      <c r="H419" s="41"/>
      <c r="I419" s="235"/>
      <c r="J419" s="41"/>
      <c r="K419" s="41"/>
      <c r="L419" s="45"/>
      <c r="M419" s="236"/>
      <c r="N419" s="237"/>
      <c r="O419" s="92"/>
      <c r="P419" s="92"/>
      <c r="Q419" s="92"/>
      <c r="R419" s="92"/>
      <c r="S419" s="92"/>
      <c r="T419" s="93"/>
      <c r="U419" s="39"/>
      <c r="V419" s="39"/>
      <c r="W419" s="39"/>
      <c r="X419" s="39"/>
      <c r="Y419" s="39"/>
      <c r="Z419" s="39"/>
      <c r="AA419" s="39"/>
      <c r="AB419" s="39"/>
      <c r="AC419" s="39"/>
      <c r="AD419" s="39"/>
      <c r="AE419" s="39"/>
      <c r="AT419" s="18" t="s">
        <v>362</v>
      </c>
      <c r="AU419" s="18" t="s">
        <v>90</v>
      </c>
    </row>
    <row r="420" s="2" customFormat="1" ht="16.5" customHeight="1">
      <c r="A420" s="39"/>
      <c r="B420" s="40"/>
      <c r="C420" s="220" t="s">
        <v>1197</v>
      </c>
      <c r="D420" s="220" t="s">
        <v>216</v>
      </c>
      <c r="E420" s="221" t="s">
        <v>5694</v>
      </c>
      <c r="F420" s="222" t="s">
        <v>5695</v>
      </c>
      <c r="G420" s="223" t="s">
        <v>288</v>
      </c>
      <c r="H420" s="224">
        <v>1</v>
      </c>
      <c r="I420" s="225"/>
      <c r="J420" s="226">
        <f>ROUND(I420*H420,2)</f>
        <v>0</v>
      </c>
      <c r="K420" s="222" t="s">
        <v>359</v>
      </c>
      <c r="L420" s="45"/>
      <c r="M420" s="227" t="s">
        <v>1</v>
      </c>
      <c r="N420" s="228" t="s">
        <v>46</v>
      </c>
      <c r="O420" s="92"/>
      <c r="P420" s="229">
        <f>O420*H420</f>
        <v>0</v>
      </c>
      <c r="Q420" s="229">
        <v>0.00089999999999999998</v>
      </c>
      <c r="R420" s="229">
        <f>Q420*H420</f>
        <v>0.00089999999999999998</v>
      </c>
      <c r="S420" s="229">
        <v>0</v>
      </c>
      <c r="T420" s="230">
        <f>S420*H420</f>
        <v>0</v>
      </c>
      <c r="U420" s="39"/>
      <c r="V420" s="39"/>
      <c r="W420" s="39"/>
      <c r="X420" s="39"/>
      <c r="Y420" s="39"/>
      <c r="Z420" s="39"/>
      <c r="AA420" s="39"/>
      <c r="AB420" s="39"/>
      <c r="AC420" s="39"/>
      <c r="AD420" s="39"/>
      <c r="AE420" s="39"/>
      <c r="AR420" s="231" t="s">
        <v>291</v>
      </c>
      <c r="AT420" s="231" t="s">
        <v>216</v>
      </c>
      <c r="AU420" s="231" t="s">
        <v>90</v>
      </c>
      <c r="AY420" s="18" t="s">
        <v>215</v>
      </c>
      <c r="BE420" s="232">
        <f>IF(N420="základní",J420,0)</f>
        <v>0</v>
      </c>
      <c r="BF420" s="232">
        <f>IF(N420="snížená",J420,0)</f>
        <v>0</v>
      </c>
      <c r="BG420" s="232">
        <f>IF(N420="zákl. přenesená",J420,0)</f>
        <v>0</v>
      </c>
      <c r="BH420" s="232">
        <f>IF(N420="sníž. přenesená",J420,0)</f>
        <v>0</v>
      </c>
      <c r="BI420" s="232">
        <f>IF(N420="nulová",J420,0)</f>
        <v>0</v>
      </c>
      <c r="BJ420" s="18" t="s">
        <v>88</v>
      </c>
      <c r="BK420" s="232">
        <f>ROUND(I420*H420,2)</f>
        <v>0</v>
      </c>
      <c r="BL420" s="18" t="s">
        <v>291</v>
      </c>
      <c r="BM420" s="231" t="s">
        <v>5696</v>
      </c>
    </row>
    <row r="421" s="2" customFormat="1">
      <c r="A421" s="39"/>
      <c r="B421" s="40"/>
      <c r="C421" s="41"/>
      <c r="D421" s="233" t="s">
        <v>221</v>
      </c>
      <c r="E421" s="41"/>
      <c r="F421" s="234" t="s">
        <v>5697</v>
      </c>
      <c r="G421" s="41"/>
      <c r="H421" s="41"/>
      <c r="I421" s="235"/>
      <c r="J421" s="41"/>
      <c r="K421" s="41"/>
      <c r="L421" s="45"/>
      <c r="M421" s="236"/>
      <c r="N421" s="237"/>
      <c r="O421" s="92"/>
      <c r="P421" s="92"/>
      <c r="Q421" s="92"/>
      <c r="R421" s="92"/>
      <c r="S421" s="92"/>
      <c r="T421" s="93"/>
      <c r="U421" s="39"/>
      <c r="V421" s="39"/>
      <c r="W421" s="39"/>
      <c r="X421" s="39"/>
      <c r="Y421" s="39"/>
      <c r="Z421" s="39"/>
      <c r="AA421" s="39"/>
      <c r="AB421" s="39"/>
      <c r="AC421" s="39"/>
      <c r="AD421" s="39"/>
      <c r="AE421" s="39"/>
      <c r="AT421" s="18" t="s">
        <v>221</v>
      </c>
      <c r="AU421" s="18" t="s">
        <v>90</v>
      </c>
    </row>
    <row r="422" s="2" customFormat="1">
      <c r="A422" s="39"/>
      <c r="B422" s="40"/>
      <c r="C422" s="41"/>
      <c r="D422" s="250" t="s">
        <v>362</v>
      </c>
      <c r="E422" s="41"/>
      <c r="F422" s="251" t="s">
        <v>5698</v>
      </c>
      <c r="G422" s="41"/>
      <c r="H422" s="41"/>
      <c r="I422" s="235"/>
      <c r="J422" s="41"/>
      <c r="K422" s="41"/>
      <c r="L422" s="45"/>
      <c r="M422" s="236"/>
      <c r="N422" s="237"/>
      <c r="O422" s="92"/>
      <c r="P422" s="92"/>
      <c r="Q422" s="92"/>
      <c r="R422" s="92"/>
      <c r="S422" s="92"/>
      <c r="T422" s="93"/>
      <c r="U422" s="39"/>
      <c r="V422" s="39"/>
      <c r="W422" s="39"/>
      <c r="X422" s="39"/>
      <c r="Y422" s="39"/>
      <c r="Z422" s="39"/>
      <c r="AA422" s="39"/>
      <c r="AB422" s="39"/>
      <c r="AC422" s="39"/>
      <c r="AD422" s="39"/>
      <c r="AE422" s="39"/>
      <c r="AT422" s="18" t="s">
        <v>362</v>
      </c>
      <c r="AU422" s="18" t="s">
        <v>90</v>
      </c>
    </row>
    <row r="423" s="2" customFormat="1" ht="24.15" customHeight="1">
      <c r="A423" s="39"/>
      <c r="B423" s="40"/>
      <c r="C423" s="220" t="s">
        <v>1284</v>
      </c>
      <c r="D423" s="220" t="s">
        <v>216</v>
      </c>
      <c r="E423" s="221" t="s">
        <v>5699</v>
      </c>
      <c r="F423" s="222" t="s">
        <v>5700</v>
      </c>
      <c r="G423" s="223" t="s">
        <v>716</v>
      </c>
      <c r="H423" s="224">
        <v>2</v>
      </c>
      <c r="I423" s="225"/>
      <c r="J423" s="226">
        <f>ROUND(I423*H423,2)</f>
        <v>0</v>
      </c>
      <c r="K423" s="222" t="s">
        <v>359</v>
      </c>
      <c r="L423" s="45"/>
      <c r="M423" s="227" t="s">
        <v>1</v>
      </c>
      <c r="N423" s="228" t="s">
        <v>46</v>
      </c>
      <c r="O423" s="92"/>
      <c r="P423" s="229">
        <f>O423*H423</f>
        <v>0</v>
      </c>
      <c r="Q423" s="229">
        <v>0.00022000000000000001</v>
      </c>
      <c r="R423" s="229">
        <f>Q423*H423</f>
        <v>0.00044000000000000002</v>
      </c>
      <c r="S423" s="229">
        <v>0</v>
      </c>
      <c r="T423" s="230">
        <f>S423*H423</f>
        <v>0</v>
      </c>
      <c r="U423" s="39"/>
      <c r="V423" s="39"/>
      <c r="W423" s="39"/>
      <c r="X423" s="39"/>
      <c r="Y423" s="39"/>
      <c r="Z423" s="39"/>
      <c r="AA423" s="39"/>
      <c r="AB423" s="39"/>
      <c r="AC423" s="39"/>
      <c r="AD423" s="39"/>
      <c r="AE423" s="39"/>
      <c r="AR423" s="231" t="s">
        <v>291</v>
      </c>
      <c r="AT423" s="231" t="s">
        <v>216</v>
      </c>
      <c r="AU423" s="231" t="s">
        <v>90</v>
      </c>
      <c r="AY423" s="18" t="s">
        <v>215</v>
      </c>
      <c r="BE423" s="232">
        <f>IF(N423="základní",J423,0)</f>
        <v>0</v>
      </c>
      <c r="BF423" s="232">
        <f>IF(N423="snížená",J423,0)</f>
        <v>0</v>
      </c>
      <c r="BG423" s="232">
        <f>IF(N423="zákl. přenesená",J423,0)</f>
        <v>0</v>
      </c>
      <c r="BH423" s="232">
        <f>IF(N423="sníž. přenesená",J423,0)</f>
        <v>0</v>
      </c>
      <c r="BI423" s="232">
        <f>IF(N423="nulová",J423,0)</f>
        <v>0</v>
      </c>
      <c r="BJ423" s="18" t="s">
        <v>88</v>
      </c>
      <c r="BK423" s="232">
        <f>ROUND(I423*H423,2)</f>
        <v>0</v>
      </c>
      <c r="BL423" s="18" t="s">
        <v>291</v>
      </c>
      <c r="BM423" s="231" t="s">
        <v>5701</v>
      </c>
    </row>
    <row r="424" s="2" customFormat="1">
      <c r="A424" s="39"/>
      <c r="B424" s="40"/>
      <c r="C424" s="41"/>
      <c r="D424" s="233" t="s">
        <v>221</v>
      </c>
      <c r="E424" s="41"/>
      <c r="F424" s="234" t="s">
        <v>5702</v>
      </c>
      <c r="G424" s="41"/>
      <c r="H424" s="41"/>
      <c r="I424" s="235"/>
      <c r="J424" s="41"/>
      <c r="K424" s="41"/>
      <c r="L424" s="45"/>
      <c r="M424" s="236"/>
      <c r="N424" s="237"/>
      <c r="O424" s="92"/>
      <c r="P424" s="92"/>
      <c r="Q424" s="92"/>
      <c r="R424" s="92"/>
      <c r="S424" s="92"/>
      <c r="T424" s="93"/>
      <c r="U424" s="39"/>
      <c r="V424" s="39"/>
      <c r="W424" s="39"/>
      <c r="X424" s="39"/>
      <c r="Y424" s="39"/>
      <c r="Z424" s="39"/>
      <c r="AA424" s="39"/>
      <c r="AB424" s="39"/>
      <c r="AC424" s="39"/>
      <c r="AD424" s="39"/>
      <c r="AE424" s="39"/>
      <c r="AT424" s="18" t="s">
        <v>221</v>
      </c>
      <c r="AU424" s="18" t="s">
        <v>90</v>
      </c>
    </row>
    <row r="425" s="2" customFormat="1">
      <c r="A425" s="39"/>
      <c r="B425" s="40"/>
      <c r="C425" s="41"/>
      <c r="D425" s="250" t="s">
        <v>362</v>
      </c>
      <c r="E425" s="41"/>
      <c r="F425" s="251" t="s">
        <v>5703</v>
      </c>
      <c r="G425" s="41"/>
      <c r="H425" s="41"/>
      <c r="I425" s="235"/>
      <c r="J425" s="41"/>
      <c r="K425" s="41"/>
      <c r="L425" s="45"/>
      <c r="M425" s="236"/>
      <c r="N425" s="237"/>
      <c r="O425" s="92"/>
      <c r="P425" s="92"/>
      <c r="Q425" s="92"/>
      <c r="R425" s="92"/>
      <c r="S425" s="92"/>
      <c r="T425" s="93"/>
      <c r="U425" s="39"/>
      <c r="V425" s="39"/>
      <c r="W425" s="39"/>
      <c r="X425" s="39"/>
      <c r="Y425" s="39"/>
      <c r="Z425" s="39"/>
      <c r="AA425" s="39"/>
      <c r="AB425" s="39"/>
      <c r="AC425" s="39"/>
      <c r="AD425" s="39"/>
      <c r="AE425" s="39"/>
      <c r="AT425" s="18" t="s">
        <v>362</v>
      </c>
      <c r="AU425" s="18" t="s">
        <v>90</v>
      </c>
    </row>
    <row r="426" s="2" customFormat="1" ht="24.15" customHeight="1">
      <c r="A426" s="39"/>
      <c r="B426" s="40"/>
      <c r="C426" s="220" t="s">
        <v>1345</v>
      </c>
      <c r="D426" s="220" t="s">
        <v>216</v>
      </c>
      <c r="E426" s="221" t="s">
        <v>5704</v>
      </c>
      <c r="F426" s="222" t="s">
        <v>5705</v>
      </c>
      <c r="G426" s="223" t="s">
        <v>716</v>
      </c>
      <c r="H426" s="224">
        <v>2</v>
      </c>
      <c r="I426" s="225"/>
      <c r="J426" s="226">
        <f>ROUND(I426*H426,2)</f>
        <v>0</v>
      </c>
      <c r="K426" s="222" t="s">
        <v>359</v>
      </c>
      <c r="L426" s="45"/>
      <c r="M426" s="227" t="s">
        <v>1</v>
      </c>
      <c r="N426" s="228" t="s">
        <v>46</v>
      </c>
      <c r="O426" s="92"/>
      <c r="P426" s="229">
        <f>O426*H426</f>
        <v>0</v>
      </c>
      <c r="Q426" s="229">
        <v>0.00027</v>
      </c>
      <c r="R426" s="229">
        <f>Q426*H426</f>
        <v>0.00054000000000000001</v>
      </c>
      <c r="S426" s="229">
        <v>0</v>
      </c>
      <c r="T426" s="230">
        <f>S426*H426</f>
        <v>0</v>
      </c>
      <c r="U426" s="39"/>
      <c r="V426" s="39"/>
      <c r="W426" s="39"/>
      <c r="X426" s="39"/>
      <c r="Y426" s="39"/>
      <c r="Z426" s="39"/>
      <c r="AA426" s="39"/>
      <c r="AB426" s="39"/>
      <c r="AC426" s="39"/>
      <c r="AD426" s="39"/>
      <c r="AE426" s="39"/>
      <c r="AR426" s="231" t="s">
        <v>291</v>
      </c>
      <c r="AT426" s="231" t="s">
        <v>216</v>
      </c>
      <c r="AU426" s="231" t="s">
        <v>90</v>
      </c>
      <c r="AY426" s="18" t="s">
        <v>215</v>
      </c>
      <c r="BE426" s="232">
        <f>IF(N426="základní",J426,0)</f>
        <v>0</v>
      </c>
      <c r="BF426" s="232">
        <f>IF(N426="snížená",J426,0)</f>
        <v>0</v>
      </c>
      <c r="BG426" s="232">
        <f>IF(N426="zákl. přenesená",J426,0)</f>
        <v>0</v>
      </c>
      <c r="BH426" s="232">
        <f>IF(N426="sníž. přenesená",J426,0)</f>
        <v>0</v>
      </c>
      <c r="BI426" s="232">
        <f>IF(N426="nulová",J426,0)</f>
        <v>0</v>
      </c>
      <c r="BJ426" s="18" t="s">
        <v>88</v>
      </c>
      <c r="BK426" s="232">
        <f>ROUND(I426*H426,2)</f>
        <v>0</v>
      </c>
      <c r="BL426" s="18" t="s">
        <v>291</v>
      </c>
      <c r="BM426" s="231" t="s">
        <v>5706</v>
      </c>
    </row>
    <row r="427" s="2" customFormat="1">
      <c r="A427" s="39"/>
      <c r="B427" s="40"/>
      <c r="C427" s="41"/>
      <c r="D427" s="233" t="s">
        <v>221</v>
      </c>
      <c r="E427" s="41"/>
      <c r="F427" s="234" t="s">
        <v>5707</v>
      </c>
      <c r="G427" s="41"/>
      <c r="H427" s="41"/>
      <c r="I427" s="235"/>
      <c r="J427" s="41"/>
      <c r="K427" s="41"/>
      <c r="L427" s="45"/>
      <c r="M427" s="236"/>
      <c r="N427" s="237"/>
      <c r="O427" s="92"/>
      <c r="P427" s="92"/>
      <c r="Q427" s="92"/>
      <c r="R427" s="92"/>
      <c r="S427" s="92"/>
      <c r="T427" s="93"/>
      <c r="U427" s="39"/>
      <c r="V427" s="39"/>
      <c r="W427" s="39"/>
      <c r="X427" s="39"/>
      <c r="Y427" s="39"/>
      <c r="Z427" s="39"/>
      <c r="AA427" s="39"/>
      <c r="AB427" s="39"/>
      <c r="AC427" s="39"/>
      <c r="AD427" s="39"/>
      <c r="AE427" s="39"/>
      <c r="AT427" s="18" t="s">
        <v>221</v>
      </c>
      <c r="AU427" s="18" t="s">
        <v>90</v>
      </c>
    </row>
    <row r="428" s="2" customFormat="1">
      <c r="A428" s="39"/>
      <c r="B428" s="40"/>
      <c r="C428" s="41"/>
      <c r="D428" s="250" t="s">
        <v>362</v>
      </c>
      <c r="E428" s="41"/>
      <c r="F428" s="251" t="s">
        <v>5708</v>
      </c>
      <c r="G428" s="41"/>
      <c r="H428" s="41"/>
      <c r="I428" s="235"/>
      <c r="J428" s="41"/>
      <c r="K428" s="41"/>
      <c r="L428" s="45"/>
      <c r="M428" s="236"/>
      <c r="N428" s="237"/>
      <c r="O428" s="92"/>
      <c r="P428" s="92"/>
      <c r="Q428" s="92"/>
      <c r="R428" s="92"/>
      <c r="S428" s="92"/>
      <c r="T428" s="93"/>
      <c r="U428" s="39"/>
      <c r="V428" s="39"/>
      <c r="W428" s="39"/>
      <c r="X428" s="39"/>
      <c r="Y428" s="39"/>
      <c r="Z428" s="39"/>
      <c r="AA428" s="39"/>
      <c r="AB428" s="39"/>
      <c r="AC428" s="39"/>
      <c r="AD428" s="39"/>
      <c r="AE428" s="39"/>
      <c r="AT428" s="18" t="s">
        <v>362</v>
      </c>
      <c r="AU428" s="18" t="s">
        <v>90</v>
      </c>
    </row>
    <row r="429" s="2" customFormat="1" ht="24.15" customHeight="1">
      <c r="A429" s="39"/>
      <c r="B429" s="40"/>
      <c r="C429" s="220" t="s">
        <v>1351</v>
      </c>
      <c r="D429" s="220" t="s">
        <v>216</v>
      </c>
      <c r="E429" s="221" t="s">
        <v>5709</v>
      </c>
      <c r="F429" s="222" t="s">
        <v>5710</v>
      </c>
      <c r="G429" s="223" t="s">
        <v>716</v>
      </c>
      <c r="H429" s="224">
        <v>1</v>
      </c>
      <c r="I429" s="225"/>
      <c r="J429" s="226">
        <f>ROUND(I429*H429,2)</f>
        <v>0</v>
      </c>
      <c r="K429" s="222" t="s">
        <v>359</v>
      </c>
      <c r="L429" s="45"/>
      <c r="M429" s="227" t="s">
        <v>1</v>
      </c>
      <c r="N429" s="228" t="s">
        <v>46</v>
      </c>
      <c r="O429" s="92"/>
      <c r="P429" s="229">
        <f>O429*H429</f>
        <v>0</v>
      </c>
      <c r="Q429" s="229">
        <v>2.0000000000000002E-05</v>
      </c>
      <c r="R429" s="229">
        <f>Q429*H429</f>
        <v>2.0000000000000002E-05</v>
      </c>
      <c r="S429" s="229">
        <v>0</v>
      </c>
      <c r="T429" s="230">
        <f>S429*H429</f>
        <v>0</v>
      </c>
      <c r="U429" s="39"/>
      <c r="V429" s="39"/>
      <c r="W429" s="39"/>
      <c r="X429" s="39"/>
      <c r="Y429" s="39"/>
      <c r="Z429" s="39"/>
      <c r="AA429" s="39"/>
      <c r="AB429" s="39"/>
      <c r="AC429" s="39"/>
      <c r="AD429" s="39"/>
      <c r="AE429" s="39"/>
      <c r="AR429" s="231" t="s">
        <v>291</v>
      </c>
      <c r="AT429" s="231" t="s">
        <v>216</v>
      </c>
      <c r="AU429" s="231" t="s">
        <v>90</v>
      </c>
      <c r="AY429" s="18" t="s">
        <v>215</v>
      </c>
      <c r="BE429" s="232">
        <f>IF(N429="základní",J429,0)</f>
        <v>0</v>
      </c>
      <c r="BF429" s="232">
        <f>IF(N429="snížená",J429,0)</f>
        <v>0</v>
      </c>
      <c r="BG429" s="232">
        <f>IF(N429="zákl. přenesená",J429,0)</f>
        <v>0</v>
      </c>
      <c r="BH429" s="232">
        <f>IF(N429="sníž. přenesená",J429,0)</f>
        <v>0</v>
      </c>
      <c r="BI429" s="232">
        <f>IF(N429="nulová",J429,0)</f>
        <v>0</v>
      </c>
      <c r="BJ429" s="18" t="s">
        <v>88</v>
      </c>
      <c r="BK429" s="232">
        <f>ROUND(I429*H429,2)</f>
        <v>0</v>
      </c>
      <c r="BL429" s="18" t="s">
        <v>291</v>
      </c>
      <c r="BM429" s="231" t="s">
        <v>5711</v>
      </c>
    </row>
    <row r="430" s="2" customFormat="1">
      <c r="A430" s="39"/>
      <c r="B430" s="40"/>
      <c r="C430" s="41"/>
      <c r="D430" s="233" t="s">
        <v>221</v>
      </c>
      <c r="E430" s="41"/>
      <c r="F430" s="234" t="s">
        <v>5712</v>
      </c>
      <c r="G430" s="41"/>
      <c r="H430" s="41"/>
      <c r="I430" s="235"/>
      <c r="J430" s="41"/>
      <c r="K430" s="41"/>
      <c r="L430" s="45"/>
      <c r="M430" s="236"/>
      <c r="N430" s="237"/>
      <c r="O430" s="92"/>
      <c r="P430" s="92"/>
      <c r="Q430" s="92"/>
      <c r="R430" s="92"/>
      <c r="S430" s="92"/>
      <c r="T430" s="93"/>
      <c r="U430" s="39"/>
      <c r="V430" s="39"/>
      <c r="W430" s="39"/>
      <c r="X430" s="39"/>
      <c r="Y430" s="39"/>
      <c r="Z430" s="39"/>
      <c r="AA430" s="39"/>
      <c r="AB430" s="39"/>
      <c r="AC430" s="39"/>
      <c r="AD430" s="39"/>
      <c r="AE430" s="39"/>
      <c r="AT430" s="18" t="s">
        <v>221</v>
      </c>
      <c r="AU430" s="18" t="s">
        <v>90</v>
      </c>
    </row>
    <row r="431" s="2" customFormat="1">
      <c r="A431" s="39"/>
      <c r="B431" s="40"/>
      <c r="C431" s="41"/>
      <c r="D431" s="250" t="s">
        <v>362</v>
      </c>
      <c r="E431" s="41"/>
      <c r="F431" s="251" t="s">
        <v>5713</v>
      </c>
      <c r="G431" s="41"/>
      <c r="H431" s="41"/>
      <c r="I431" s="235"/>
      <c r="J431" s="41"/>
      <c r="K431" s="41"/>
      <c r="L431" s="45"/>
      <c r="M431" s="236"/>
      <c r="N431" s="237"/>
      <c r="O431" s="92"/>
      <c r="P431" s="92"/>
      <c r="Q431" s="92"/>
      <c r="R431" s="92"/>
      <c r="S431" s="92"/>
      <c r="T431" s="93"/>
      <c r="U431" s="39"/>
      <c r="V431" s="39"/>
      <c r="W431" s="39"/>
      <c r="X431" s="39"/>
      <c r="Y431" s="39"/>
      <c r="Z431" s="39"/>
      <c r="AA431" s="39"/>
      <c r="AB431" s="39"/>
      <c r="AC431" s="39"/>
      <c r="AD431" s="39"/>
      <c r="AE431" s="39"/>
      <c r="AT431" s="18" t="s">
        <v>362</v>
      </c>
      <c r="AU431" s="18" t="s">
        <v>90</v>
      </c>
    </row>
    <row r="432" s="2" customFormat="1" ht="24.15" customHeight="1">
      <c r="A432" s="39"/>
      <c r="B432" s="40"/>
      <c r="C432" s="295" t="s">
        <v>1359</v>
      </c>
      <c r="D432" s="295" t="s">
        <v>539</v>
      </c>
      <c r="E432" s="296" t="s">
        <v>5714</v>
      </c>
      <c r="F432" s="297" t="s">
        <v>5715</v>
      </c>
      <c r="G432" s="298" t="s">
        <v>716</v>
      </c>
      <c r="H432" s="299">
        <v>1</v>
      </c>
      <c r="I432" s="300"/>
      <c r="J432" s="301">
        <f>ROUND(I432*H432,2)</f>
        <v>0</v>
      </c>
      <c r="K432" s="297" t="s">
        <v>1</v>
      </c>
      <c r="L432" s="302"/>
      <c r="M432" s="303" t="s">
        <v>1</v>
      </c>
      <c r="N432" s="304" t="s">
        <v>46</v>
      </c>
      <c r="O432" s="92"/>
      <c r="P432" s="229">
        <f>O432*H432</f>
        <v>0</v>
      </c>
      <c r="Q432" s="229">
        <v>0.00183</v>
      </c>
      <c r="R432" s="229">
        <f>Q432*H432</f>
        <v>0.00183</v>
      </c>
      <c r="S432" s="229">
        <v>0</v>
      </c>
      <c r="T432" s="230">
        <f>S432*H432</f>
        <v>0</v>
      </c>
      <c r="U432" s="39"/>
      <c r="V432" s="39"/>
      <c r="W432" s="39"/>
      <c r="X432" s="39"/>
      <c r="Y432" s="39"/>
      <c r="Z432" s="39"/>
      <c r="AA432" s="39"/>
      <c r="AB432" s="39"/>
      <c r="AC432" s="39"/>
      <c r="AD432" s="39"/>
      <c r="AE432" s="39"/>
      <c r="AR432" s="231" t="s">
        <v>676</v>
      </c>
      <c r="AT432" s="231" t="s">
        <v>539</v>
      </c>
      <c r="AU432" s="231" t="s">
        <v>90</v>
      </c>
      <c r="AY432" s="18" t="s">
        <v>215</v>
      </c>
      <c r="BE432" s="232">
        <f>IF(N432="základní",J432,0)</f>
        <v>0</v>
      </c>
      <c r="BF432" s="232">
        <f>IF(N432="snížená",J432,0)</f>
        <v>0</v>
      </c>
      <c r="BG432" s="232">
        <f>IF(N432="zákl. přenesená",J432,0)</f>
        <v>0</v>
      </c>
      <c r="BH432" s="232">
        <f>IF(N432="sníž. přenesená",J432,0)</f>
        <v>0</v>
      </c>
      <c r="BI432" s="232">
        <f>IF(N432="nulová",J432,0)</f>
        <v>0</v>
      </c>
      <c r="BJ432" s="18" t="s">
        <v>88</v>
      </c>
      <c r="BK432" s="232">
        <f>ROUND(I432*H432,2)</f>
        <v>0</v>
      </c>
      <c r="BL432" s="18" t="s">
        <v>291</v>
      </c>
      <c r="BM432" s="231" t="s">
        <v>5716</v>
      </c>
    </row>
    <row r="433" s="2" customFormat="1" ht="24.15" customHeight="1">
      <c r="A433" s="39"/>
      <c r="B433" s="40"/>
      <c r="C433" s="220" t="s">
        <v>1381</v>
      </c>
      <c r="D433" s="220" t="s">
        <v>216</v>
      </c>
      <c r="E433" s="221" t="s">
        <v>5717</v>
      </c>
      <c r="F433" s="222" t="s">
        <v>5718</v>
      </c>
      <c r="G433" s="223" t="s">
        <v>716</v>
      </c>
      <c r="H433" s="224">
        <v>1</v>
      </c>
      <c r="I433" s="225"/>
      <c r="J433" s="226">
        <f>ROUND(I433*H433,2)</f>
        <v>0</v>
      </c>
      <c r="K433" s="222" t="s">
        <v>359</v>
      </c>
      <c r="L433" s="45"/>
      <c r="M433" s="227" t="s">
        <v>1</v>
      </c>
      <c r="N433" s="228" t="s">
        <v>46</v>
      </c>
      <c r="O433" s="92"/>
      <c r="P433" s="229">
        <f>O433*H433</f>
        <v>0</v>
      </c>
      <c r="Q433" s="229">
        <v>0.00051999999999999995</v>
      </c>
      <c r="R433" s="229">
        <f>Q433*H433</f>
        <v>0.00051999999999999995</v>
      </c>
      <c r="S433" s="229">
        <v>0</v>
      </c>
      <c r="T433" s="230">
        <f>S433*H433</f>
        <v>0</v>
      </c>
      <c r="U433" s="39"/>
      <c r="V433" s="39"/>
      <c r="W433" s="39"/>
      <c r="X433" s="39"/>
      <c r="Y433" s="39"/>
      <c r="Z433" s="39"/>
      <c r="AA433" s="39"/>
      <c r="AB433" s="39"/>
      <c r="AC433" s="39"/>
      <c r="AD433" s="39"/>
      <c r="AE433" s="39"/>
      <c r="AR433" s="231" t="s">
        <v>291</v>
      </c>
      <c r="AT433" s="231" t="s">
        <v>216</v>
      </c>
      <c r="AU433" s="231" t="s">
        <v>90</v>
      </c>
      <c r="AY433" s="18" t="s">
        <v>215</v>
      </c>
      <c r="BE433" s="232">
        <f>IF(N433="základní",J433,0)</f>
        <v>0</v>
      </c>
      <c r="BF433" s="232">
        <f>IF(N433="snížená",J433,0)</f>
        <v>0</v>
      </c>
      <c r="BG433" s="232">
        <f>IF(N433="zákl. přenesená",J433,0)</f>
        <v>0</v>
      </c>
      <c r="BH433" s="232">
        <f>IF(N433="sníž. přenesená",J433,0)</f>
        <v>0</v>
      </c>
      <c r="BI433" s="232">
        <f>IF(N433="nulová",J433,0)</f>
        <v>0</v>
      </c>
      <c r="BJ433" s="18" t="s">
        <v>88</v>
      </c>
      <c r="BK433" s="232">
        <f>ROUND(I433*H433,2)</f>
        <v>0</v>
      </c>
      <c r="BL433" s="18" t="s">
        <v>291</v>
      </c>
      <c r="BM433" s="231" t="s">
        <v>5719</v>
      </c>
    </row>
    <row r="434" s="2" customFormat="1">
      <c r="A434" s="39"/>
      <c r="B434" s="40"/>
      <c r="C434" s="41"/>
      <c r="D434" s="233" t="s">
        <v>221</v>
      </c>
      <c r="E434" s="41"/>
      <c r="F434" s="234" t="s">
        <v>5720</v>
      </c>
      <c r="G434" s="41"/>
      <c r="H434" s="41"/>
      <c r="I434" s="235"/>
      <c r="J434" s="41"/>
      <c r="K434" s="41"/>
      <c r="L434" s="45"/>
      <c r="M434" s="236"/>
      <c r="N434" s="237"/>
      <c r="O434" s="92"/>
      <c r="P434" s="92"/>
      <c r="Q434" s="92"/>
      <c r="R434" s="92"/>
      <c r="S434" s="92"/>
      <c r="T434" s="93"/>
      <c r="U434" s="39"/>
      <c r="V434" s="39"/>
      <c r="W434" s="39"/>
      <c r="X434" s="39"/>
      <c r="Y434" s="39"/>
      <c r="Z434" s="39"/>
      <c r="AA434" s="39"/>
      <c r="AB434" s="39"/>
      <c r="AC434" s="39"/>
      <c r="AD434" s="39"/>
      <c r="AE434" s="39"/>
      <c r="AT434" s="18" t="s">
        <v>221</v>
      </c>
      <c r="AU434" s="18" t="s">
        <v>90</v>
      </c>
    </row>
    <row r="435" s="2" customFormat="1">
      <c r="A435" s="39"/>
      <c r="B435" s="40"/>
      <c r="C435" s="41"/>
      <c r="D435" s="250" t="s">
        <v>362</v>
      </c>
      <c r="E435" s="41"/>
      <c r="F435" s="251" t="s">
        <v>5721</v>
      </c>
      <c r="G435" s="41"/>
      <c r="H435" s="41"/>
      <c r="I435" s="235"/>
      <c r="J435" s="41"/>
      <c r="K435" s="41"/>
      <c r="L435" s="45"/>
      <c r="M435" s="236"/>
      <c r="N435" s="237"/>
      <c r="O435" s="92"/>
      <c r="P435" s="92"/>
      <c r="Q435" s="92"/>
      <c r="R435" s="92"/>
      <c r="S435" s="92"/>
      <c r="T435" s="93"/>
      <c r="U435" s="39"/>
      <c r="V435" s="39"/>
      <c r="W435" s="39"/>
      <c r="X435" s="39"/>
      <c r="Y435" s="39"/>
      <c r="Z435" s="39"/>
      <c r="AA435" s="39"/>
      <c r="AB435" s="39"/>
      <c r="AC435" s="39"/>
      <c r="AD435" s="39"/>
      <c r="AE435" s="39"/>
      <c r="AT435" s="18" t="s">
        <v>362</v>
      </c>
      <c r="AU435" s="18" t="s">
        <v>90</v>
      </c>
    </row>
    <row r="436" s="2" customFormat="1" ht="24.15" customHeight="1">
      <c r="A436" s="39"/>
      <c r="B436" s="40"/>
      <c r="C436" s="220" t="s">
        <v>1414</v>
      </c>
      <c r="D436" s="220" t="s">
        <v>216</v>
      </c>
      <c r="E436" s="221" t="s">
        <v>5722</v>
      </c>
      <c r="F436" s="222" t="s">
        <v>5723</v>
      </c>
      <c r="G436" s="223" t="s">
        <v>716</v>
      </c>
      <c r="H436" s="224">
        <v>1</v>
      </c>
      <c r="I436" s="225"/>
      <c r="J436" s="226">
        <f>ROUND(I436*H436,2)</f>
        <v>0</v>
      </c>
      <c r="K436" s="222" t="s">
        <v>359</v>
      </c>
      <c r="L436" s="45"/>
      <c r="M436" s="227" t="s">
        <v>1</v>
      </c>
      <c r="N436" s="228" t="s">
        <v>46</v>
      </c>
      <c r="O436" s="92"/>
      <c r="P436" s="229">
        <f>O436*H436</f>
        <v>0</v>
      </c>
      <c r="Q436" s="229">
        <v>0.00055999999999999995</v>
      </c>
      <c r="R436" s="229">
        <f>Q436*H436</f>
        <v>0.00055999999999999995</v>
      </c>
      <c r="S436" s="229">
        <v>0</v>
      </c>
      <c r="T436" s="230">
        <f>S436*H436</f>
        <v>0</v>
      </c>
      <c r="U436" s="39"/>
      <c r="V436" s="39"/>
      <c r="W436" s="39"/>
      <c r="X436" s="39"/>
      <c r="Y436" s="39"/>
      <c r="Z436" s="39"/>
      <c r="AA436" s="39"/>
      <c r="AB436" s="39"/>
      <c r="AC436" s="39"/>
      <c r="AD436" s="39"/>
      <c r="AE436" s="39"/>
      <c r="AR436" s="231" t="s">
        <v>291</v>
      </c>
      <c r="AT436" s="231" t="s">
        <v>216</v>
      </c>
      <c r="AU436" s="231" t="s">
        <v>90</v>
      </c>
      <c r="AY436" s="18" t="s">
        <v>215</v>
      </c>
      <c r="BE436" s="232">
        <f>IF(N436="základní",J436,0)</f>
        <v>0</v>
      </c>
      <c r="BF436" s="232">
        <f>IF(N436="snížená",J436,0)</f>
        <v>0</v>
      </c>
      <c r="BG436" s="232">
        <f>IF(N436="zákl. přenesená",J436,0)</f>
        <v>0</v>
      </c>
      <c r="BH436" s="232">
        <f>IF(N436="sníž. přenesená",J436,0)</f>
        <v>0</v>
      </c>
      <c r="BI436" s="232">
        <f>IF(N436="nulová",J436,0)</f>
        <v>0</v>
      </c>
      <c r="BJ436" s="18" t="s">
        <v>88</v>
      </c>
      <c r="BK436" s="232">
        <f>ROUND(I436*H436,2)</f>
        <v>0</v>
      </c>
      <c r="BL436" s="18" t="s">
        <v>291</v>
      </c>
      <c r="BM436" s="231" t="s">
        <v>5724</v>
      </c>
    </row>
    <row r="437" s="2" customFormat="1">
      <c r="A437" s="39"/>
      <c r="B437" s="40"/>
      <c r="C437" s="41"/>
      <c r="D437" s="233" t="s">
        <v>221</v>
      </c>
      <c r="E437" s="41"/>
      <c r="F437" s="234" t="s">
        <v>5725</v>
      </c>
      <c r="G437" s="41"/>
      <c r="H437" s="41"/>
      <c r="I437" s="235"/>
      <c r="J437" s="41"/>
      <c r="K437" s="41"/>
      <c r="L437" s="45"/>
      <c r="M437" s="236"/>
      <c r="N437" s="237"/>
      <c r="O437" s="92"/>
      <c r="P437" s="92"/>
      <c r="Q437" s="92"/>
      <c r="R437" s="92"/>
      <c r="S437" s="92"/>
      <c r="T437" s="93"/>
      <c r="U437" s="39"/>
      <c r="V437" s="39"/>
      <c r="W437" s="39"/>
      <c r="X437" s="39"/>
      <c r="Y437" s="39"/>
      <c r="Z437" s="39"/>
      <c r="AA437" s="39"/>
      <c r="AB437" s="39"/>
      <c r="AC437" s="39"/>
      <c r="AD437" s="39"/>
      <c r="AE437" s="39"/>
      <c r="AT437" s="18" t="s">
        <v>221</v>
      </c>
      <c r="AU437" s="18" t="s">
        <v>90</v>
      </c>
    </row>
    <row r="438" s="2" customFormat="1">
      <c r="A438" s="39"/>
      <c r="B438" s="40"/>
      <c r="C438" s="41"/>
      <c r="D438" s="250" t="s">
        <v>362</v>
      </c>
      <c r="E438" s="41"/>
      <c r="F438" s="251" t="s">
        <v>5726</v>
      </c>
      <c r="G438" s="41"/>
      <c r="H438" s="41"/>
      <c r="I438" s="235"/>
      <c r="J438" s="41"/>
      <c r="K438" s="41"/>
      <c r="L438" s="45"/>
      <c r="M438" s="236"/>
      <c r="N438" s="237"/>
      <c r="O438" s="92"/>
      <c r="P438" s="92"/>
      <c r="Q438" s="92"/>
      <c r="R438" s="92"/>
      <c r="S438" s="92"/>
      <c r="T438" s="93"/>
      <c r="U438" s="39"/>
      <c r="V438" s="39"/>
      <c r="W438" s="39"/>
      <c r="X438" s="39"/>
      <c r="Y438" s="39"/>
      <c r="Z438" s="39"/>
      <c r="AA438" s="39"/>
      <c r="AB438" s="39"/>
      <c r="AC438" s="39"/>
      <c r="AD438" s="39"/>
      <c r="AE438" s="39"/>
      <c r="AT438" s="18" t="s">
        <v>362</v>
      </c>
      <c r="AU438" s="18" t="s">
        <v>90</v>
      </c>
    </row>
    <row r="439" s="2" customFormat="1" ht="16.5" customHeight="1">
      <c r="A439" s="39"/>
      <c r="B439" s="40"/>
      <c r="C439" s="220" t="s">
        <v>1421</v>
      </c>
      <c r="D439" s="220" t="s">
        <v>216</v>
      </c>
      <c r="E439" s="221" t="s">
        <v>5727</v>
      </c>
      <c r="F439" s="222" t="s">
        <v>5728</v>
      </c>
      <c r="G439" s="223" t="s">
        <v>716</v>
      </c>
      <c r="H439" s="224">
        <v>1</v>
      </c>
      <c r="I439" s="225"/>
      <c r="J439" s="226">
        <f>ROUND(I439*H439,2)</f>
        <v>0</v>
      </c>
      <c r="K439" s="222" t="s">
        <v>359</v>
      </c>
      <c r="L439" s="45"/>
      <c r="M439" s="227" t="s">
        <v>1</v>
      </c>
      <c r="N439" s="228" t="s">
        <v>46</v>
      </c>
      <c r="O439" s="92"/>
      <c r="P439" s="229">
        <f>O439*H439</f>
        <v>0</v>
      </c>
      <c r="Q439" s="229">
        <v>0.00091</v>
      </c>
      <c r="R439" s="229">
        <f>Q439*H439</f>
        <v>0.00091</v>
      </c>
      <c r="S439" s="229">
        <v>0</v>
      </c>
      <c r="T439" s="230">
        <f>S439*H439</f>
        <v>0</v>
      </c>
      <c r="U439" s="39"/>
      <c r="V439" s="39"/>
      <c r="W439" s="39"/>
      <c r="X439" s="39"/>
      <c r="Y439" s="39"/>
      <c r="Z439" s="39"/>
      <c r="AA439" s="39"/>
      <c r="AB439" s="39"/>
      <c r="AC439" s="39"/>
      <c r="AD439" s="39"/>
      <c r="AE439" s="39"/>
      <c r="AR439" s="231" t="s">
        <v>291</v>
      </c>
      <c r="AT439" s="231" t="s">
        <v>216</v>
      </c>
      <c r="AU439" s="231" t="s">
        <v>90</v>
      </c>
      <c r="AY439" s="18" t="s">
        <v>215</v>
      </c>
      <c r="BE439" s="232">
        <f>IF(N439="základní",J439,0)</f>
        <v>0</v>
      </c>
      <c r="BF439" s="232">
        <f>IF(N439="snížená",J439,0)</f>
        <v>0</v>
      </c>
      <c r="BG439" s="232">
        <f>IF(N439="zákl. přenesená",J439,0)</f>
        <v>0</v>
      </c>
      <c r="BH439" s="232">
        <f>IF(N439="sníž. přenesená",J439,0)</f>
        <v>0</v>
      </c>
      <c r="BI439" s="232">
        <f>IF(N439="nulová",J439,0)</f>
        <v>0</v>
      </c>
      <c r="BJ439" s="18" t="s">
        <v>88</v>
      </c>
      <c r="BK439" s="232">
        <f>ROUND(I439*H439,2)</f>
        <v>0</v>
      </c>
      <c r="BL439" s="18" t="s">
        <v>291</v>
      </c>
      <c r="BM439" s="231" t="s">
        <v>5729</v>
      </c>
    </row>
    <row r="440" s="2" customFormat="1">
      <c r="A440" s="39"/>
      <c r="B440" s="40"/>
      <c r="C440" s="41"/>
      <c r="D440" s="233" t="s">
        <v>221</v>
      </c>
      <c r="E440" s="41"/>
      <c r="F440" s="234" t="s">
        <v>5730</v>
      </c>
      <c r="G440" s="41"/>
      <c r="H440" s="41"/>
      <c r="I440" s="235"/>
      <c r="J440" s="41"/>
      <c r="K440" s="41"/>
      <c r="L440" s="45"/>
      <c r="M440" s="236"/>
      <c r="N440" s="237"/>
      <c r="O440" s="92"/>
      <c r="P440" s="92"/>
      <c r="Q440" s="92"/>
      <c r="R440" s="92"/>
      <c r="S440" s="92"/>
      <c r="T440" s="93"/>
      <c r="U440" s="39"/>
      <c r="V440" s="39"/>
      <c r="W440" s="39"/>
      <c r="X440" s="39"/>
      <c r="Y440" s="39"/>
      <c r="Z440" s="39"/>
      <c r="AA440" s="39"/>
      <c r="AB440" s="39"/>
      <c r="AC440" s="39"/>
      <c r="AD440" s="39"/>
      <c r="AE440" s="39"/>
      <c r="AT440" s="18" t="s">
        <v>221</v>
      </c>
      <c r="AU440" s="18" t="s">
        <v>90</v>
      </c>
    </row>
    <row r="441" s="2" customFormat="1">
      <c r="A441" s="39"/>
      <c r="B441" s="40"/>
      <c r="C441" s="41"/>
      <c r="D441" s="250" t="s">
        <v>362</v>
      </c>
      <c r="E441" s="41"/>
      <c r="F441" s="251" t="s">
        <v>5731</v>
      </c>
      <c r="G441" s="41"/>
      <c r="H441" s="41"/>
      <c r="I441" s="235"/>
      <c r="J441" s="41"/>
      <c r="K441" s="41"/>
      <c r="L441" s="45"/>
      <c r="M441" s="236"/>
      <c r="N441" s="237"/>
      <c r="O441" s="92"/>
      <c r="P441" s="92"/>
      <c r="Q441" s="92"/>
      <c r="R441" s="92"/>
      <c r="S441" s="92"/>
      <c r="T441" s="93"/>
      <c r="U441" s="39"/>
      <c r="V441" s="39"/>
      <c r="W441" s="39"/>
      <c r="X441" s="39"/>
      <c r="Y441" s="39"/>
      <c r="Z441" s="39"/>
      <c r="AA441" s="39"/>
      <c r="AB441" s="39"/>
      <c r="AC441" s="39"/>
      <c r="AD441" s="39"/>
      <c r="AE441" s="39"/>
      <c r="AT441" s="18" t="s">
        <v>362</v>
      </c>
      <c r="AU441" s="18" t="s">
        <v>90</v>
      </c>
    </row>
    <row r="442" s="2" customFormat="1" ht="16.5" customHeight="1">
      <c r="A442" s="39"/>
      <c r="B442" s="40"/>
      <c r="C442" s="220" t="s">
        <v>1427</v>
      </c>
      <c r="D442" s="220" t="s">
        <v>216</v>
      </c>
      <c r="E442" s="221" t="s">
        <v>5732</v>
      </c>
      <c r="F442" s="222" t="s">
        <v>5733</v>
      </c>
      <c r="G442" s="223" t="s">
        <v>716</v>
      </c>
      <c r="H442" s="224">
        <v>1</v>
      </c>
      <c r="I442" s="225"/>
      <c r="J442" s="226">
        <f>ROUND(I442*H442,2)</f>
        <v>0</v>
      </c>
      <c r="K442" s="222" t="s">
        <v>359</v>
      </c>
      <c r="L442" s="45"/>
      <c r="M442" s="227" t="s">
        <v>1</v>
      </c>
      <c r="N442" s="228" t="s">
        <v>46</v>
      </c>
      <c r="O442" s="92"/>
      <c r="P442" s="229">
        <f>O442*H442</f>
        <v>0</v>
      </c>
      <c r="Q442" s="229">
        <v>0.00029</v>
      </c>
      <c r="R442" s="229">
        <f>Q442*H442</f>
        <v>0.00029</v>
      </c>
      <c r="S442" s="229">
        <v>0</v>
      </c>
      <c r="T442" s="230">
        <f>S442*H442</f>
        <v>0</v>
      </c>
      <c r="U442" s="39"/>
      <c r="V442" s="39"/>
      <c r="W442" s="39"/>
      <c r="X442" s="39"/>
      <c r="Y442" s="39"/>
      <c r="Z442" s="39"/>
      <c r="AA442" s="39"/>
      <c r="AB442" s="39"/>
      <c r="AC442" s="39"/>
      <c r="AD442" s="39"/>
      <c r="AE442" s="39"/>
      <c r="AR442" s="231" t="s">
        <v>291</v>
      </c>
      <c r="AT442" s="231" t="s">
        <v>216</v>
      </c>
      <c r="AU442" s="231" t="s">
        <v>90</v>
      </c>
      <c r="AY442" s="18" t="s">
        <v>215</v>
      </c>
      <c r="BE442" s="232">
        <f>IF(N442="základní",J442,0)</f>
        <v>0</v>
      </c>
      <c r="BF442" s="232">
        <f>IF(N442="snížená",J442,0)</f>
        <v>0</v>
      </c>
      <c r="BG442" s="232">
        <f>IF(N442="zákl. přenesená",J442,0)</f>
        <v>0</v>
      </c>
      <c r="BH442" s="232">
        <f>IF(N442="sníž. přenesená",J442,0)</f>
        <v>0</v>
      </c>
      <c r="BI442" s="232">
        <f>IF(N442="nulová",J442,0)</f>
        <v>0</v>
      </c>
      <c r="BJ442" s="18" t="s">
        <v>88</v>
      </c>
      <c r="BK442" s="232">
        <f>ROUND(I442*H442,2)</f>
        <v>0</v>
      </c>
      <c r="BL442" s="18" t="s">
        <v>291</v>
      </c>
      <c r="BM442" s="231" t="s">
        <v>5734</v>
      </c>
    </row>
    <row r="443" s="2" customFormat="1">
      <c r="A443" s="39"/>
      <c r="B443" s="40"/>
      <c r="C443" s="41"/>
      <c r="D443" s="233" t="s">
        <v>221</v>
      </c>
      <c r="E443" s="41"/>
      <c r="F443" s="234" t="s">
        <v>5735</v>
      </c>
      <c r="G443" s="41"/>
      <c r="H443" s="41"/>
      <c r="I443" s="235"/>
      <c r="J443" s="41"/>
      <c r="K443" s="41"/>
      <c r="L443" s="45"/>
      <c r="M443" s="236"/>
      <c r="N443" s="237"/>
      <c r="O443" s="92"/>
      <c r="P443" s="92"/>
      <c r="Q443" s="92"/>
      <c r="R443" s="92"/>
      <c r="S443" s="92"/>
      <c r="T443" s="93"/>
      <c r="U443" s="39"/>
      <c r="V443" s="39"/>
      <c r="W443" s="39"/>
      <c r="X443" s="39"/>
      <c r="Y443" s="39"/>
      <c r="Z443" s="39"/>
      <c r="AA443" s="39"/>
      <c r="AB443" s="39"/>
      <c r="AC443" s="39"/>
      <c r="AD443" s="39"/>
      <c r="AE443" s="39"/>
      <c r="AT443" s="18" t="s">
        <v>221</v>
      </c>
      <c r="AU443" s="18" t="s">
        <v>90</v>
      </c>
    </row>
    <row r="444" s="2" customFormat="1">
      <c r="A444" s="39"/>
      <c r="B444" s="40"/>
      <c r="C444" s="41"/>
      <c r="D444" s="250" t="s">
        <v>362</v>
      </c>
      <c r="E444" s="41"/>
      <c r="F444" s="251" t="s">
        <v>5736</v>
      </c>
      <c r="G444" s="41"/>
      <c r="H444" s="41"/>
      <c r="I444" s="235"/>
      <c r="J444" s="41"/>
      <c r="K444" s="41"/>
      <c r="L444" s="45"/>
      <c r="M444" s="236"/>
      <c r="N444" s="237"/>
      <c r="O444" s="92"/>
      <c r="P444" s="92"/>
      <c r="Q444" s="92"/>
      <c r="R444" s="92"/>
      <c r="S444" s="92"/>
      <c r="T444" s="93"/>
      <c r="U444" s="39"/>
      <c r="V444" s="39"/>
      <c r="W444" s="39"/>
      <c r="X444" s="39"/>
      <c r="Y444" s="39"/>
      <c r="Z444" s="39"/>
      <c r="AA444" s="39"/>
      <c r="AB444" s="39"/>
      <c r="AC444" s="39"/>
      <c r="AD444" s="39"/>
      <c r="AE444" s="39"/>
      <c r="AT444" s="18" t="s">
        <v>362</v>
      </c>
      <c r="AU444" s="18" t="s">
        <v>90</v>
      </c>
    </row>
    <row r="445" s="2" customFormat="1" ht="21.75" customHeight="1">
      <c r="A445" s="39"/>
      <c r="B445" s="40"/>
      <c r="C445" s="220" t="s">
        <v>1431</v>
      </c>
      <c r="D445" s="220" t="s">
        <v>216</v>
      </c>
      <c r="E445" s="221" t="s">
        <v>5737</v>
      </c>
      <c r="F445" s="222" t="s">
        <v>5738</v>
      </c>
      <c r="G445" s="223" t="s">
        <v>716</v>
      </c>
      <c r="H445" s="224">
        <v>2</v>
      </c>
      <c r="I445" s="225"/>
      <c r="J445" s="226">
        <f>ROUND(I445*H445,2)</f>
        <v>0</v>
      </c>
      <c r="K445" s="222" t="s">
        <v>359</v>
      </c>
      <c r="L445" s="45"/>
      <c r="M445" s="227" t="s">
        <v>1</v>
      </c>
      <c r="N445" s="228" t="s">
        <v>46</v>
      </c>
      <c r="O445" s="92"/>
      <c r="P445" s="229">
        <f>O445*H445</f>
        <v>0</v>
      </c>
      <c r="Q445" s="229">
        <v>0.00021000000000000001</v>
      </c>
      <c r="R445" s="229">
        <f>Q445*H445</f>
        <v>0.00042000000000000002</v>
      </c>
      <c r="S445" s="229">
        <v>0</v>
      </c>
      <c r="T445" s="230">
        <f>S445*H445</f>
        <v>0</v>
      </c>
      <c r="U445" s="39"/>
      <c r="V445" s="39"/>
      <c r="W445" s="39"/>
      <c r="X445" s="39"/>
      <c r="Y445" s="39"/>
      <c r="Z445" s="39"/>
      <c r="AA445" s="39"/>
      <c r="AB445" s="39"/>
      <c r="AC445" s="39"/>
      <c r="AD445" s="39"/>
      <c r="AE445" s="39"/>
      <c r="AR445" s="231" t="s">
        <v>291</v>
      </c>
      <c r="AT445" s="231" t="s">
        <v>216</v>
      </c>
      <c r="AU445" s="231" t="s">
        <v>90</v>
      </c>
      <c r="AY445" s="18" t="s">
        <v>215</v>
      </c>
      <c r="BE445" s="232">
        <f>IF(N445="základní",J445,0)</f>
        <v>0</v>
      </c>
      <c r="BF445" s="232">
        <f>IF(N445="snížená",J445,0)</f>
        <v>0</v>
      </c>
      <c r="BG445" s="232">
        <f>IF(N445="zákl. přenesená",J445,0)</f>
        <v>0</v>
      </c>
      <c r="BH445" s="232">
        <f>IF(N445="sníž. přenesená",J445,0)</f>
        <v>0</v>
      </c>
      <c r="BI445" s="232">
        <f>IF(N445="nulová",J445,0)</f>
        <v>0</v>
      </c>
      <c r="BJ445" s="18" t="s">
        <v>88</v>
      </c>
      <c r="BK445" s="232">
        <f>ROUND(I445*H445,2)</f>
        <v>0</v>
      </c>
      <c r="BL445" s="18" t="s">
        <v>291</v>
      </c>
      <c r="BM445" s="231" t="s">
        <v>5739</v>
      </c>
    </row>
    <row r="446" s="2" customFormat="1">
      <c r="A446" s="39"/>
      <c r="B446" s="40"/>
      <c r="C446" s="41"/>
      <c r="D446" s="233" t="s">
        <v>221</v>
      </c>
      <c r="E446" s="41"/>
      <c r="F446" s="234" t="s">
        <v>5740</v>
      </c>
      <c r="G446" s="41"/>
      <c r="H446" s="41"/>
      <c r="I446" s="235"/>
      <c r="J446" s="41"/>
      <c r="K446" s="41"/>
      <c r="L446" s="45"/>
      <c r="M446" s="236"/>
      <c r="N446" s="237"/>
      <c r="O446" s="92"/>
      <c r="P446" s="92"/>
      <c r="Q446" s="92"/>
      <c r="R446" s="92"/>
      <c r="S446" s="92"/>
      <c r="T446" s="93"/>
      <c r="U446" s="39"/>
      <c r="V446" s="39"/>
      <c r="W446" s="39"/>
      <c r="X446" s="39"/>
      <c r="Y446" s="39"/>
      <c r="Z446" s="39"/>
      <c r="AA446" s="39"/>
      <c r="AB446" s="39"/>
      <c r="AC446" s="39"/>
      <c r="AD446" s="39"/>
      <c r="AE446" s="39"/>
      <c r="AT446" s="18" t="s">
        <v>221</v>
      </c>
      <c r="AU446" s="18" t="s">
        <v>90</v>
      </c>
    </row>
    <row r="447" s="2" customFormat="1">
      <c r="A447" s="39"/>
      <c r="B447" s="40"/>
      <c r="C447" s="41"/>
      <c r="D447" s="250" t="s">
        <v>362</v>
      </c>
      <c r="E447" s="41"/>
      <c r="F447" s="251" t="s">
        <v>5741</v>
      </c>
      <c r="G447" s="41"/>
      <c r="H447" s="41"/>
      <c r="I447" s="235"/>
      <c r="J447" s="41"/>
      <c r="K447" s="41"/>
      <c r="L447" s="45"/>
      <c r="M447" s="236"/>
      <c r="N447" s="237"/>
      <c r="O447" s="92"/>
      <c r="P447" s="92"/>
      <c r="Q447" s="92"/>
      <c r="R447" s="92"/>
      <c r="S447" s="92"/>
      <c r="T447" s="93"/>
      <c r="U447" s="39"/>
      <c r="V447" s="39"/>
      <c r="W447" s="39"/>
      <c r="X447" s="39"/>
      <c r="Y447" s="39"/>
      <c r="Z447" s="39"/>
      <c r="AA447" s="39"/>
      <c r="AB447" s="39"/>
      <c r="AC447" s="39"/>
      <c r="AD447" s="39"/>
      <c r="AE447" s="39"/>
      <c r="AT447" s="18" t="s">
        <v>362</v>
      </c>
      <c r="AU447" s="18" t="s">
        <v>90</v>
      </c>
    </row>
    <row r="448" s="2" customFormat="1" ht="21.75" customHeight="1">
      <c r="A448" s="39"/>
      <c r="B448" s="40"/>
      <c r="C448" s="220" t="s">
        <v>1437</v>
      </c>
      <c r="D448" s="220" t="s">
        <v>216</v>
      </c>
      <c r="E448" s="221" t="s">
        <v>5742</v>
      </c>
      <c r="F448" s="222" t="s">
        <v>5743</v>
      </c>
      <c r="G448" s="223" t="s">
        <v>716</v>
      </c>
      <c r="H448" s="224">
        <v>1</v>
      </c>
      <c r="I448" s="225"/>
      <c r="J448" s="226">
        <f>ROUND(I448*H448,2)</f>
        <v>0</v>
      </c>
      <c r="K448" s="222" t="s">
        <v>359</v>
      </c>
      <c r="L448" s="45"/>
      <c r="M448" s="227" t="s">
        <v>1</v>
      </c>
      <c r="N448" s="228" t="s">
        <v>46</v>
      </c>
      <c r="O448" s="92"/>
      <c r="P448" s="229">
        <f>O448*H448</f>
        <v>0</v>
      </c>
      <c r="Q448" s="229">
        <v>0.00050000000000000001</v>
      </c>
      <c r="R448" s="229">
        <f>Q448*H448</f>
        <v>0.00050000000000000001</v>
      </c>
      <c r="S448" s="229">
        <v>0</v>
      </c>
      <c r="T448" s="230">
        <f>S448*H448</f>
        <v>0</v>
      </c>
      <c r="U448" s="39"/>
      <c r="V448" s="39"/>
      <c r="W448" s="39"/>
      <c r="X448" s="39"/>
      <c r="Y448" s="39"/>
      <c r="Z448" s="39"/>
      <c r="AA448" s="39"/>
      <c r="AB448" s="39"/>
      <c r="AC448" s="39"/>
      <c r="AD448" s="39"/>
      <c r="AE448" s="39"/>
      <c r="AR448" s="231" t="s">
        <v>291</v>
      </c>
      <c r="AT448" s="231" t="s">
        <v>216</v>
      </c>
      <c r="AU448" s="231" t="s">
        <v>90</v>
      </c>
      <c r="AY448" s="18" t="s">
        <v>215</v>
      </c>
      <c r="BE448" s="232">
        <f>IF(N448="základní",J448,0)</f>
        <v>0</v>
      </c>
      <c r="BF448" s="232">
        <f>IF(N448="snížená",J448,0)</f>
        <v>0</v>
      </c>
      <c r="BG448" s="232">
        <f>IF(N448="zákl. přenesená",J448,0)</f>
        <v>0</v>
      </c>
      <c r="BH448" s="232">
        <f>IF(N448="sníž. přenesená",J448,0)</f>
        <v>0</v>
      </c>
      <c r="BI448" s="232">
        <f>IF(N448="nulová",J448,0)</f>
        <v>0</v>
      </c>
      <c r="BJ448" s="18" t="s">
        <v>88</v>
      </c>
      <c r="BK448" s="232">
        <f>ROUND(I448*H448,2)</f>
        <v>0</v>
      </c>
      <c r="BL448" s="18" t="s">
        <v>291</v>
      </c>
      <c r="BM448" s="231" t="s">
        <v>5744</v>
      </c>
    </row>
    <row r="449" s="2" customFormat="1">
      <c r="A449" s="39"/>
      <c r="B449" s="40"/>
      <c r="C449" s="41"/>
      <c r="D449" s="233" t="s">
        <v>221</v>
      </c>
      <c r="E449" s="41"/>
      <c r="F449" s="234" t="s">
        <v>5745</v>
      </c>
      <c r="G449" s="41"/>
      <c r="H449" s="41"/>
      <c r="I449" s="235"/>
      <c r="J449" s="41"/>
      <c r="K449" s="41"/>
      <c r="L449" s="45"/>
      <c r="M449" s="236"/>
      <c r="N449" s="237"/>
      <c r="O449" s="92"/>
      <c r="P449" s="92"/>
      <c r="Q449" s="92"/>
      <c r="R449" s="92"/>
      <c r="S449" s="92"/>
      <c r="T449" s="93"/>
      <c r="U449" s="39"/>
      <c r="V449" s="39"/>
      <c r="W449" s="39"/>
      <c r="X449" s="39"/>
      <c r="Y449" s="39"/>
      <c r="Z449" s="39"/>
      <c r="AA449" s="39"/>
      <c r="AB449" s="39"/>
      <c r="AC449" s="39"/>
      <c r="AD449" s="39"/>
      <c r="AE449" s="39"/>
      <c r="AT449" s="18" t="s">
        <v>221</v>
      </c>
      <c r="AU449" s="18" t="s">
        <v>90</v>
      </c>
    </row>
    <row r="450" s="2" customFormat="1">
      <c r="A450" s="39"/>
      <c r="B450" s="40"/>
      <c r="C450" s="41"/>
      <c r="D450" s="250" t="s">
        <v>362</v>
      </c>
      <c r="E450" s="41"/>
      <c r="F450" s="251" t="s">
        <v>5746</v>
      </c>
      <c r="G450" s="41"/>
      <c r="H450" s="41"/>
      <c r="I450" s="235"/>
      <c r="J450" s="41"/>
      <c r="K450" s="41"/>
      <c r="L450" s="45"/>
      <c r="M450" s="236"/>
      <c r="N450" s="237"/>
      <c r="O450" s="92"/>
      <c r="P450" s="92"/>
      <c r="Q450" s="92"/>
      <c r="R450" s="92"/>
      <c r="S450" s="92"/>
      <c r="T450" s="93"/>
      <c r="U450" s="39"/>
      <c r="V450" s="39"/>
      <c r="W450" s="39"/>
      <c r="X450" s="39"/>
      <c r="Y450" s="39"/>
      <c r="Z450" s="39"/>
      <c r="AA450" s="39"/>
      <c r="AB450" s="39"/>
      <c r="AC450" s="39"/>
      <c r="AD450" s="39"/>
      <c r="AE450" s="39"/>
      <c r="AT450" s="18" t="s">
        <v>362</v>
      </c>
      <c r="AU450" s="18" t="s">
        <v>90</v>
      </c>
    </row>
    <row r="451" s="2" customFormat="1" ht="21.75" customHeight="1">
      <c r="A451" s="39"/>
      <c r="B451" s="40"/>
      <c r="C451" s="220" t="s">
        <v>1447</v>
      </c>
      <c r="D451" s="220" t="s">
        <v>216</v>
      </c>
      <c r="E451" s="221" t="s">
        <v>5747</v>
      </c>
      <c r="F451" s="222" t="s">
        <v>5748</v>
      </c>
      <c r="G451" s="223" t="s">
        <v>716</v>
      </c>
      <c r="H451" s="224">
        <v>5</v>
      </c>
      <c r="I451" s="225"/>
      <c r="J451" s="226">
        <f>ROUND(I451*H451,2)</f>
        <v>0</v>
      </c>
      <c r="K451" s="222" t="s">
        <v>359</v>
      </c>
      <c r="L451" s="45"/>
      <c r="M451" s="227" t="s">
        <v>1</v>
      </c>
      <c r="N451" s="228" t="s">
        <v>46</v>
      </c>
      <c r="O451" s="92"/>
      <c r="P451" s="229">
        <f>O451*H451</f>
        <v>0</v>
      </c>
      <c r="Q451" s="229">
        <v>0.00069999999999999999</v>
      </c>
      <c r="R451" s="229">
        <f>Q451*H451</f>
        <v>0.0035000000000000001</v>
      </c>
      <c r="S451" s="229">
        <v>0</v>
      </c>
      <c r="T451" s="230">
        <f>S451*H451</f>
        <v>0</v>
      </c>
      <c r="U451" s="39"/>
      <c r="V451" s="39"/>
      <c r="W451" s="39"/>
      <c r="X451" s="39"/>
      <c r="Y451" s="39"/>
      <c r="Z451" s="39"/>
      <c r="AA451" s="39"/>
      <c r="AB451" s="39"/>
      <c r="AC451" s="39"/>
      <c r="AD451" s="39"/>
      <c r="AE451" s="39"/>
      <c r="AR451" s="231" t="s">
        <v>291</v>
      </c>
      <c r="AT451" s="231" t="s">
        <v>216</v>
      </c>
      <c r="AU451" s="231" t="s">
        <v>90</v>
      </c>
      <c r="AY451" s="18" t="s">
        <v>215</v>
      </c>
      <c r="BE451" s="232">
        <f>IF(N451="základní",J451,0)</f>
        <v>0</v>
      </c>
      <c r="BF451" s="232">
        <f>IF(N451="snížená",J451,0)</f>
        <v>0</v>
      </c>
      <c r="BG451" s="232">
        <f>IF(N451="zákl. přenesená",J451,0)</f>
        <v>0</v>
      </c>
      <c r="BH451" s="232">
        <f>IF(N451="sníž. přenesená",J451,0)</f>
        <v>0</v>
      </c>
      <c r="BI451" s="232">
        <f>IF(N451="nulová",J451,0)</f>
        <v>0</v>
      </c>
      <c r="BJ451" s="18" t="s">
        <v>88</v>
      </c>
      <c r="BK451" s="232">
        <f>ROUND(I451*H451,2)</f>
        <v>0</v>
      </c>
      <c r="BL451" s="18" t="s">
        <v>291</v>
      </c>
      <c r="BM451" s="231" t="s">
        <v>5749</v>
      </c>
    </row>
    <row r="452" s="2" customFormat="1">
      <c r="A452" s="39"/>
      <c r="B452" s="40"/>
      <c r="C452" s="41"/>
      <c r="D452" s="233" t="s">
        <v>221</v>
      </c>
      <c r="E452" s="41"/>
      <c r="F452" s="234" t="s">
        <v>5750</v>
      </c>
      <c r="G452" s="41"/>
      <c r="H452" s="41"/>
      <c r="I452" s="235"/>
      <c r="J452" s="41"/>
      <c r="K452" s="41"/>
      <c r="L452" s="45"/>
      <c r="M452" s="236"/>
      <c r="N452" s="237"/>
      <c r="O452" s="92"/>
      <c r="P452" s="92"/>
      <c r="Q452" s="92"/>
      <c r="R452" s="92"/>
      <c r="S452" s="92"/>
      <c r="T452" s="93"/>
      <c r="U452" s="39"/>
      <c r="V452" s="39"/>
      <c r="W452" s="39"/>
      <c r="X452" s="39"/>
      <c r="Y452" s="39"/>
      <c r="Z452" s="39"/>
      <c r="AA452" s="39"/>
      <c r="AB452" s="39"/>
      <c r="AC452" s="39"/>
      <c r="AD452" s="39"/>
      <c r="AE452" s="39"/>
      <c r="AT452" s="18" t="s">
        <v>221</v>
      </c>
      <c r="AU452" s="18" t="s">
        <v>90</v>
      </c>
    </row>
    <row r="453" s="2" customFormat="1">
      <c r="A453" s="39"/>
      <c r="B453" s="40"/>
      <c r="C453" s="41"/>
      <c r="D453" s="250" t="s">
        <v>362</v>
      </c>
      <c r="E453" s="41"/>
      <c r="F453" s="251" t="s">
        <v>5751</v>
      </c>
      <c r="G453" s="41"/>
      <c r="H453" s="41"/>
      <c r="I453" s="235"/>
      <c r="J453" s="41"/>
      <c r="K453" s="41"/>
      <c r="L453" s="45"/>
      <c r="M453" s="236"/>
      <c r="N453" s="237"/>
      <c r="O453" s="92"/>
      <c r="P453" s="92"/>
      <c r="Q453" s="92"/>
      <c r="R453" s="92"/>
      <c r="S453" s="92"/>
      <c r="T453" s="93"/>
      <c r="U453" s="39"/>
      <c r="V453" s="39"/>
      <c r="W453" s="39"/>
      <c r="X453" s="39"/>
      <c r="Y453" s="39"/>
      <c r="Z453" s="39"/>
      <c r="AA453" s="39"/>
      <c r="AB453" s="39"/>
      <c r="AC453" s="39"/>
      <c r="AD453" s="39"/>
      <c r="AE453" s="39"/>
      <c r="AT453" s="18" t="s">
        <v>362</v>
      </c>
      <c r="AU453" s="18" t="s">
        <v>90</v>
      </c>
    </row>
    <row r="454" s="2" customFormat="1" ht="24.15" customHeight="1">
      <c r="A454" s="39"/>
      <c r="B454" s="40"/>
      <c r="C454" s="220" t="s">
        <v>1453</v>
      </c>
      <c r="D454" s="220" t="s">
        <v>216</v>
      </c>
      <c r="E454" s="221" t="s">
        <v>5752</v>
      </c>
      <c r="F454" s="222" t="s">
        <v>5753</v>
      </c>
      <c r="G454" s="223" t="s">
        <v>716</v>
      </c>
      <c r="H454" s="224">
        <v>2</v>
      </c>
      <c r="I454" s="225"/>
      <c r="J454" s="226">
        <f>ROUND(I454*H454,2)</f>
        <v>0</v>
      </c>
      <c r="K454" s="222" t="s">
        <v>359</v>
      </c>
      <c r="L454" s="45"/>
      <c r="M454" s="227" t="s">
        <v>1</v>
      </c>
      <c r="N454" s="228" t="s">
        <v>46</v>
      </c>
      <c r="O454" s="92"/>
      <c r="P454" s="229">
        <f>O454*H454</f>
        <v>0</v>
      </c>
      <c r="Q454" s="229">
        <v>0.00027</v>
      </c>
      <c r="R454" s="229">
        <f>Q454*H454</f>
        <v>0.00054000000000000001</v>
      </c>
      <c r="S454" s="229">
        <v>0</v>
      </c>
      <c r="T454" s="230">
        <f>S454*H454</f>
        <v>0</v>
      </c>
      <c r="U454" s="39"/>
      <c r="V454" s="39"/>
      <c r="W454" s="39"/>
      <c r="X454" s="39"/>
      <c r="Y454" s="39"/>
      <c r="Z454" s="39"/>
      <c r="AA454" s="39"/>
      <c r="AB454" s="39"/>
      <c r="AC454" s="39"/>
      <c r="AD454" s="39"/>
      <c r="AE454" s="39"/>
      <c r="AR454" s="231" t="s">
        <v>291</v>
      </c>
      <c r="AT454" s="231" t="s">
        <v>216</v>
      </c>
      <c r="AU454" s="231" t="s">
        <v>90</v>
      </c>
      <c r="AY454" s="18" t="s">
        <v>215</v>
      </c>
      <c r="BE454" s="232">
        <f>IF(N454="základní",J454,0)</f>
        <v>0</v>
      </c>
      <c r="BF454" s="232">
        <f>IF(N454="snížená",J454,0)</f>
        <v>0</v>
      </c>
      <c r="BG454" s="232">
        <f>IF(N454="zákl. přenesená",J454,0)</f>
        <v>0</v>
      </c>
      <c r="BH454" s="232">
        <f>IF(N454="sníž. přenesená",J454,0)</f>
        <v>0</v>
      </c>
      <c r="BI454" s="232">
        <f>IF(N454="nulová",J454,0)</f>
        <v>0</v>
      </c>
      <c r="BJ454" s="18" t="s">
        <v>88</v>
      </c>
      <c r="BK454" s="232">
        <f>ROUND(I454*H454,2)</f>
        <v>0</v>
      </c>
      <c r="BL454" s="18" t="s">
        <v>291</v>
      </c>
      <c r="BM454" s="231" t="s">
        <v>5754</v>
      </c>
    </row>
    <row r="455" s="2" customFormat="1">
      <c r="A455" s="39"/>
      <c r="B455" s="40"/>
      <c r="C455" s="41"/>
      <c r="D455" s="233" t="s">
        <v>221</v>
      </c>
      <c r="E455" s="41"/>
      <c r="F455" s="234" t="s">
        <v>5755</v>
      </c>
      <c r="G455" s="41"/>
      <c r="H455" s="41"/>
      <c r="I455" s="235"/>
      <c r="J455" s="41"/>
      <c r="K455" s="41"/>
      <c r="L455" s="45"/>
      <c r="M455" s="236"/>
      <c r="N455" s="237"/>
      <c r="O455" s="92"/>
      <c r="P455" s="92"/>
      <c r="Q455" s="92"/>
      <c r="R455" s="92"/>
      <c r="S455" s="92"/>
      <c r="T455" s="93"/>
      <c r="U455" s="39"/>
      <c r="V455" s="39"/>
      <c r="W455" s="39"/>
      <c r="X455" s="39"/>
      <c r="Y455" s="39"/>
      <c r="Z455" s="39"/>
      <c r="AA455" s="39"/>
      <c r="AB455" s="39"/>
      <c r="AC455" s="39"/>
      <c r="AD455" s="39"/>
      <c r="AE455" s="39"/>
      <c r="AT455" s="18" t="s">
        <v>221</v>
      </c>
      <c r="AU455" s="18" t="s">
        <v>90</v>
      </c>
    </row>
    <row r="456" s="2" customFormat="1">
      <c r="A456" s="39"/>
      <c r="B456" s="40"/>
      <c r="C456" s="41"/>
      <c r="D456" s="250" t="s">
        <v>362</v>
      </c>
      <c r="E456" s="41"/>
      <c r="F456" s="251" t="s">
        <v>5756</v>
      </c>
      <c r="G456" s="41"/>
      <c r="H456" s="41"/>
      <c r="I456" s="235"/>
      <c r="J456" s="41"/>
      <c r="K456" s="41"/>
      <c r="L456" s="45"/>
      <c r="M456" s="236"/>
      <c r="N456" s="237"/>
      <c r="O456" s="92"/>
      <c r="P456" s="92"/>
      <c r="Q456" s="92"/>
      <c r="R456" s="92"/>
      <c r="S456" s="92"/>
      <c r="T456" s="93"/>
      <c r="U456" s="39"/>
      <c r="V456" s="39"/>
      <c r="W456" s="39"/>
      <c r="X456" s="39"/>
      <c r="Y456" s="39"/>
      <c r="Z456" s="39"/>
      <c r="AA456" s="39"/>
      <c r="AB456" s="39"/>
      <c r="AC456" s="39"/>
      <c r="AD456" s="39"/>
      <c r="AE456" s="39"/>
      <c r="AT456" s="18" t="s">
        <v>362</v>
      </c>
      <c r="AU456" s="18" t="s">
        <v>90</v>
      </c>
    </row>
    <row r="457" s="2" customFormat="1" ht="24.15" customHeight="1">
      <c r="A457" s="39"/>
      <c r="B457" s="40"/>
      <c r="C457" s="220" t="s">
        <v>1459</v>
      </c>
      <c r="D457" s="220" t="s">
        <v>216</v>
      </c>
      <c r="E457" s="221" t="s">
        <v>5757</v>
      </c>
      <c r="F457" s="222" t="s">
        <v>5758</v>
      </c>
      <c r="G457" s="223" t="s">
        <v>716</v>
      </c>
      <c r="H457" s="224">
        <v>3</v>
      </c>
      <c r="I457" s="225"/>
      <c r="J457" s="226">
        <f>ROUND(I457*H457,2)</f>
        <v>0</v>
      </c>
      <c r="K457" s="222" t="s">
        <v>359</v>
      </c>
      <c r="L457" s="45"/>
      <c r="M457" s="227" t="s">
        <v>1</v>
      </c>
      <c r="N457" s="228" t="s">
        <v>46</v>
      </c>
      <c r="O457" s="92"/>
      <c r="P457" s="229">
        <f>O457*H457</f>
        <v>0</v>
      </c>
      <c r="Q457" s="229">
        <v>0.00056999999999999998</v>
      </c>
      <c r="R457" s="229">
        <f>Q457*H457</f>
        <v>0.0017099999999999999</v>
      </c>
      <c r="S457" s="229">
        <v>0</v>
      </c>
      <c r="T457" s="230">
        <f>S457*H457</f>
        <v>0</v>
      </c>
      <c r="U457" s="39"/>
      <c r="V457" s="39"/>
      <c r="W457" s="39"/>
      <c r="X457" s="39"/>
      <c r="Y457" s="39"/>
      <c r="Z457" s="39"/>
      <c r="AA457" s="39"/>
      <c r="AB457" s="39"/>
      <c r="AC457" s="39"/>
      <c r="AD457" s="39"/>
      <c r="AE457" s="39"/>
      <c r="AR457" s="231" t="s">
        <v>291</v>
      </c>
      <c r="AT457" s="231" t="s">
        <v>216</v>
      </c>
      <c r="AU457" s="231" t="s">
        <v>90</v>
      </c>
      <c r="AY457" s="18" t="s">
        <v>215</v>
      </c>
      <c r="BE457" s="232">
        <f>IF(N457="základní",J457,0)</f>
        <v>0</v>
      </c>
      <c r="BF457" s="232">
        <f>IF(N457="snížená",J457,0)</f>
        <v>0</v>
      </c>
      <c r="BG457" s="232">
        <f>IF(N457="zákl. přenesená",J457,0)</f>
        <v>0</v>
      </c>
      <c r="BH457" s="232">
        <f>IF(N457="sníž. přenesená",J457,0)</f>
        <v>0</v>
      </c>
      <c r="BI457" s="232">
        <f>IF(N457="nulová",J457,0)</f>
        <v>0</v>
      </c>
      <c r="BJ457" s="18" t="s">
        <v>88</v>
      </c>
      <c r="BK457" s="232">
        <f>ROUND(I457*H457,2)</f>
        <v>0</v>
      </c>
      <c r="BL457" s="18" t="s">
        <v>291</v>
      </c>
      <c r="BM457" s="231" t="s">
        <v>5759</v>
      </c>
    </row>
    <row r="458" s="2" customFormat="1">
      <c r="A458" s="39"/>
      <c r="B458" s="40"/>
      <c r="C458" s="41"/>
      <c r="D458" s="233" t="s">
        <v>221</v>
      </c>
      <c r="E458" s="41"/>
      <c r="F458" s="234" t="s">
        <v>5760</v>
      </c>
      <c r="G458" s="41"/>
      <c r="H458" s="41"/>
      <c r="I458" s="235"/>
      <c r="J458" s="41"/>
      <c r="K458" s="41"/>
      <c r="L458" s="45"/>
      <c r="M458" s="236"/>
      <c r="N458" s="237"/>
      <c r="O458" s="92"/>
      <c r="P458" s="92"/>
      <c r="Q458" s="92"/>
      <c r="R458" s="92"/>
      <c r="S458" s="92"/>
      <c r="T458" s="93"/>
      <c r="U458" s="39"/>
      <c r="V458" s="39"/>
      <c r="W458" s="39"/>
      <c r="X458" s="39"/>
      <c r="Y458" s="39"/>
      <c r="Z458" s="39"/>
      <c r="AA458" s="39"/>
      <c r="AB458" s="39"/>
      <c r="AC458" s="39"/>
      <c r="AD458" s="39"/>
      <c r="AE458" s="39"/>
      <c r="AT458" s="18" t="s">
        <v>221</v>
      </c>
      <c r="AU458" s="18" t="s">
        <v>90</v>
      </c>
    </row>
    <row r="459" s="2" customFormat="1">
      <c r="A459" s="39"/>
      <c r="B459" s="40"/>
      <c r="C459" s="41"/>
      <c r="D459" s="250" t="s">
        <v>362</v>
      </c>
      <c r="E459" s="41"/>
      <c r="F459" s="251" t="s">
        <v>5761</v>
      </c>
      <c r="G459" s="41"/>
      <c r="H459" s="41"/>
      <c r="I459" s="235"/>
      <c r="J459" s="41"/>
      <c r="K459" s="41"/>
      <c r="L459" s="45"/>
      <c r="M459" s="236"/>
      <c r="N459" s="237"/>
      <c r="O459" s="92"/>
      <c r="P459" s="92"/>
      <c r="Q459" s="92"/>
      <c r="R459" s="92"/>
      <c r="S459" s="92"/>
      <c r="T459" s="93"/>
      <c r="U459" s="39"/>
      <c r="V459" s="39"/>
      <c r="W459" s="39"/>
      <c r="X459" s="39"/>
      <c r="Y459" s="39"/>
      <c r="Z459" s="39"/>
      <c r="AA459" s="39"/>
      <c r="AB459" s="39"/>
      <c r="AC459" s="39"/>
      <c r="AD459" s="39"/>
      <c r="AE459" s="39"/>
      <c r="AT459" s="18" t="s">
        <v>362</v>
      </c>
      <c r="AU459" s="18" t="s">
        <v>90</v>
      </c>
    </row>
    <row r="460" s="2" customFormat="1" ht="24.15" customHeight="1">
      <c r="A460" s="39"/>
      <c r="B460" s="40"/>
      <c r="C460" s="220" t="s">
        <v>1549</v>
      </c>
      <c r="D460" s="220" t="s">
        <v>216</v>
      </c>
      <c r="E460" s="221" t="s">
        <v>5762</v>
      </c>
      <c r="F460" s="222" t="s">
        <v>5763</v>
      </c>
      <c r="G460" s="223" t="s">
        <v>716</v>
      </c>
      <c r="H460" s="224">
        <v>2</v>
      </c>
      <c r="I460" s="225"/>
      <c r="J460" s="226">
        <f>ROUND(I460*H460,2)</f>
        <v>0</v>
      </c>
      <c r="K460" s="222" t="s">
        <v>359</v>
      </c>
      <c r="L460" s="45"/>
      <c r="M460" s="227" t="s">
        <v>1</v>
      </c>
      <c r="N460" s="228" t="s">
        <v>46</v>
      </c>
      <c r="O460" s="92"/>
      <c r="P460" s="229">
        <f>O460*H460</f>
        <v>0</v>
      </c>
      <c r="Q460" s="229">
        <v>0.00080000000000000004</v>
      </c>
      <c r="R460" s="229">
        <f>Q460*H460</f>
        <v>0.0016000000000000001</v>
      </c>
      <c r="S460" s="229">
        <v>0</v>
      </c>
      <c r="T460" s="230">
        <f>S460*H460</f>
        <v>0</v>
      </c>
      <c r="U460" s="39"/>
      <c r="V460" s="39"/>
      <c r="W460" s="39"/>
      <c r="X460" s="39"/>
      <c r="Y460" s="39"/>
      <c r="Z460" s="39"/>
      <c r="AA460" s="39"/>
      <c r="AB460" s="39"/>
      <c r="AC460" s="39"/>
      <c r="AD460" s="39"/>
      <c r="AE460" s="39"/>
      <c r="AR460" s="231" t="s">
        <v>291</v>
      </c>
      <c r="AT460" s="231" t="s">
        <v>216</v>
      </c>
      <c r="AU460" s="231" t="s">
        <v>90</v>
      </c>
      <c r="AY460" s="18" t="s">
        <v>215</v>
      </c>
      <c r="BE460" s="232">
        <f>IF(N460="základní",J460,0)</f>
        <v>0</v>
      </c>
      <c r="BF460" s="232">
        <f>IF(N460="snížená",J460,0)</f>
        <v>0</v>
      </c>
      <c r="BG460" s="232">
        <f>IF(N460="zákl. přenesená",J460,0)</f>
        <v>0</v>
      </c>
      <c r="BH460" s="232">
        <f>IF(N460="sníž. přenesená",J460,0)</f>
        <v>0</v>
      </c>
      <c r="BI460" s="232">
        <f>IF(N460="nulová",J460,0)</f>
        <v>0</v>
      </c>
      <c r="BJ460" s="18" t="s">
        <v>88</v>
      </c>
      <c r="BK460" s="232">
        <f>ROUND(I460*H460,2)</f>
        <v>0</v>
      </c>
      <c r="BL460" s="18" t="s">
        <v>291</v>
      </c>
      <c r="BM460" s="231" t="s">
        <v>5764</v>
      </c>
    </row>
    <row r="461" s="2" customFormat="1">
      <c r="A461" s="39"/>
      <c r="B461" s="40"/>
      <c r="C461" s="41"/>
      <c r="D461" s="233" t="s">
        <v>221</v>
      </c>
      <c r="E461" s="41"/>
      <c r="F461" s="234" t="s">
        <v>5765</v>
      </c>
      <c r="G461" s="41"/>
      <c r="H461" s="41"/>
      <c r="I461" s="235"/>
      <c r="J461" s="41"/>
      <c r="K461" s="41"/>
      <c r="L461" s="45"/>
      <c r="M461" s="236"/>
      <c r="N461" s="237"/>
      <c r="O461" s="92"/>
      <c r="P461" s="92"/>
      <c r="Q461" s="92"/>
      <c r="R461" s="92"/>
      <c r="S461" s="92"/>
      <c r="T461" s="93"/>
      <c r="U461" s="39"/>
      <c r="V461" s="39"/>
      <c r="W461" s="39"/>
      <c r="X461" s="39"/>
      <c r="Y461" s="39"/>
      <c r="Z461" s="39"/>
      <c r="AA461" s="39"/>
      <c r="AB461" s="39"/>
      <c r="AC461" s="39"/>
      <c r="AD461" s="39"/>
      <c r="AE461" s="39"/>
      <c r="AT461" s="18" t="s">
        <v>221</v>
      </c>
      <c r="AU461" s="18" t="s">
        <v>90</v>
      </c>
    </row>
    <row r="462" s="2" customFormat="1">
      <c r="A462" s="39"/>
      <c r="B462" s="40"/>
      <c r="C462" s="41"/>
      <c r="D462" s="250" t="s">
        <v>362</v>
      </c>
      <c r="E462" s="41"/>
      <c r="F462" s="251" t="s">
        <v>5766</v>
      </c>
      <c r="G462" s="41"/>
      <c r="H462" s="41"/>
      <c r="I462" s="235"/>
      <c r="J462" s="41"/>
      <c r="K462" s="41"/>
      <c r="L462" s="45"/>
      <c r="M462" s="236"/>
      <c r="N462" s="237"/>
      <c r="O462" s="92"/>
      <c r="P462" s="92"/>
      <c r="Q462" s="92"/>
      <c r="R462" s="92"/>
      <c r="S462" s="92"/>
      <c r="T462" s="93"/>
      <c r="U462" s="39"/>
      <c r="V462" s="39"/>
      <c r="W462" s="39"/>
      <c r="X462" s="39"/>
      <c r="Y462" s="39"/>
      <c r="Z462" s="39"/>
      <c r="AA462" s="39"/>
      <c r="AB462" s="39"/>
      <c r="AC462" s="39"/>
      <c r="AD462" s="39"/>
      <c r="AE462" s="39"/>
      <c r="AT462" s="18" t="s">
        <v>362</v>
      </c>
      <c r="AU462" s="18" t="s">
        <v>90</v>
      </c>
    </row>
    <row r="463" s="2" customFormat="1" ht="21.75" customHeight="1">
      <c r="A463" s="39"/>
      <c r="B463" s="40"/>
      <c r="C463" s="220" t="s">
        <v>1555</v>
      </c>
      <c r="D463" s="220" t="s">
        <v>216</v>
      </c>
      <c r="E463" s="221" t="s">
        <v>5767</v>
      </c>
      <c r="F463" s="222" t="s">
        <v>5768</v>
      </c>
      <c r="G463" s="223" t="s">
        <v>716</v>
      </c>
      <c r="H463" s="224">
        <v>2</v>
      </c>
      <c r="I463" s="225"/>
      <c r="J463" s="226">
        <f>ROUND(I463*H463,2)</f>
        <v>0</v>
      </c>
      <c r="K463" s="222" t="s">
        <v>359</v>
      </c>
      <c r="L463" s="45"/>
      <c r="M463" s="227" t="s">
        <v>1</v>
      </c>
      <c r="N463" s="228" t="s">
        <v>46</v>
      </c>
      <c r="O463" s="92"/>
      <c r="P463" s="229">
        <f>O463*H463</f>
        <v>0</v>
      </c>
      <c r="Q463" s="229">
        <v>2.0000000000000002E-05</v>
      </c>
      <c r="R463" s="229">
        <f>Q463*H463</f>
        <v>4.0000000000000003E-05</v>
      </c>
      <c r="S463" s="229">
        <v>0</v>
      </c>
      <c r="T463" s="230">
        <f>S463*H463</f>
        <v>0</v>
      </c>
      <c r="U463" s="39"/>
      <c r="V463" s="39"/>
      <c r="W463" s="39"/>
      <c r="X463" s="39"/>
      <c r="Y463" s="39"/>
      <c r="Z463" s="39"/>
      <c r="AA463" s="39"/>
      <c r="AB463" s="39"/>
      <c r="AC463" s="39"/>
      <c r="AD463" s="39"/>
      <c r="AE463" s="39"/>
      <c r="AR463" s="231" t="s">
        <v>291</v>
      </c>
      <c r="AT463" s="231" t="s">
        <v>216</v>
      </c>
      <c r="AU463" s="231" t="s">
        <v>90</v>
      </c>
      <c r="AY463" s="18" t="s">
        <v>215</v>
      </c>
      <c r="BE463" s="232">
        <f>IF(N463="základní",J463,0)</f>
        <v>0</v>
      </c>
      <c r="BF463" s="232">
        <f>IF(N463="snížená",J463,0)</f>
        <v>0</v>
      </c>
      <c r="BG463" s="232">
        <f>IF(N463="zákl. přenesená",J463,0)</f>
        <v>0</v>
      </c>
      <c r="BH463" s="232">
        <f>IF(N463="sníž. přenesená",J463,0)</f>
        <v>0</v>
      </c>
      <c r="BI463" s="232">
        <f>IF(N463="nulová",J463,0)</f>
        <v>0</v>
      </c>
      <c r="BJ463" s="18" t="s">
        <v>88</v>
      </c>
      <c r="BK463" s="232">
        <f>ROUND(I463*H463,2)</f>
        <v>0</v>
      </c>
      <c r="BL463" s="18" t="s">
        <v>291</v>
      </c>
      <c r="BM463" s="231" t="s">
        <v>5769</v>
      </c>
    </row>
    <row r="464" s="2" customFormat="1">
      <c r="A464" s="39"/>
      <c r="B464" s="40"/>
      <c r="C464" s="41"/>
      <c r="D464" s="233" t="s">
        <v>221</v>
      </c>
      <c r="E464" s="41"/>
      <c r="F464" s="234" t="s">
        <v>5770</v>
      </c>
      <c r="G464" s="41"/>
      <c r="H464" s="41"/>
      <c r="I464" s="235"/>
      <c r="J464" s="41"/>
      <c r="K464" s="41"/>
      <c r="L464" s="45"/>
      <c r="M464" s="236"/>
      <c r="N464" s="237"/>
      <c r="O464" s="92"/>
      <c r="P464" s="92"/>
      <c r="Q464" s="92"/>
      <c r="R464" s="92"/>
      <c r="S464" s="92"/>
      <c r="T464" s="93"/>
      <c r="U464" s="39"/>
      <c r="V464" s="39"/>
      <c r="W464" s="39"/>
      <c r="X464" s="39"/>
      <c r="Y464" s="39"/>
      <c r="Z464" s="39"/>
      <c r="AA464" s="39"/>
      <c r="AB464" s="39"/>
      <c r="AC464" s="39"/>
      <c r="AD464" s="39"/>
      <c r="AE464" s="39"/>
      <c r="AT464" s="18" t="s">
        <v>221</v>
      </c>
      <c r="AU464" s="18" t="s">
        <v>90</v>
      </c>
    </row>
    <row r="465" s="2" customFormat="1">
      <c r="A465" s="39"/>
      <c r="B465" s="40"/>
      <c r="C465" s="41"/>
      <c r="D465" s="250" t="s">
        <v>362</v>
      </c>
      <c r="E465" s="41"/>
      <c r="F465" s="251" t="s">
        <v>5771</v>
      </c>
      <c r="G465" s="41"/>
      <c r="H465" s="41"/>
      <c r="I465" s="235"/>
      <c r="J465" s="41"/>
      <c r="K465" s="41"/>
      <c r="L465" s="45"/>
      <c r="M465" s="236"/>
      <c r="N465" s="237"/>
      <c r="O465" s="92"/>
      <c r="P465" s="92"/>
      <c r="Q465" s="92"/>
      <c r="R465" s="92"/>
      <c r="S465" s="92"/>
      <c r="T465" s="93"/>
      <c r="U465" s="39"/>
      <c r="V465" s="39"/>
      <c r="W465" s="39"/>
      <c r="X465" s="39"/>
      <c r="Y465" s="39"/>
      <c r="Z465" s="39"/>
      <c r="AA465" s="39"/>
      <c r="AB465" s="39"/>
      <c r="AC465" s="39"/>
      <c r="AD465" s="39"/>
      <c r="AE465" s="39"/>
      <c r="AT465" s="18" t="s">
        <v>362</v>
      </c>
      <c r="AU465" s="18" t="s">
        <v>90</v>
      </c>
    </row>
    <row r="466" s="2" customFormat="1" ht="37.8" customHeight="1">
      <c r="A466" s="39"/>
      <c r="B466" s="40"/>
      <c r="C466" s="295" t="s">
        <v>1562</v>
      </c>
      <c r="D466" s="295" t="s">
        <v>539</v>
      </c>
      <c r="E466" s="296" t="s">
        <v>5772</v>
      </c>
      <c r="F466" s="297" t="s">
        <v>5773</v>
      </c>
      <c r="G466" s="298" t="s">
        <v>716</v>
      </c>
      <c r="H466" s="299">
        <v>2</v>
      </c>
      <c r="I466" s="300"/>
      <c r="J466" s="301">
        <f>ROUND(I466*H466,2)</f>
        <v>0</v>
      </c>
      <c r="K466" s="297" t="s">
        <v>1</v>
      </c>
      <c r="L466" s="302"/>
      <c r="M466" s="303" t="s">
        <v>1</v>
      </c>
      <c r="N466" s="304" t="s">
        <v>46</v>
      </c>
      <c r="O466" s="92"/>
      <c r="P466" s="229">
        <f>O466*H466</f>
        <v>0</v>
      </c>
      <c r="Q466" s="229">
        <v>0.00064000000000000005</v>
      </c>
      <c r="R466" s="229">
        <f>Q466*H466</f>
        <v>0.0012800000000000001</v>
      </c>
      <c r="S466" s="229">
        <v>0</v>
      </c>
      <c r="T466" s="230">
        <f>S466*H466</f>
        <v>0</v>
      </c>
      <c r="U466" s="39"/>
      <c r="V466" s="39"/>
      <c r="W466" s="39"/>
      <c r="X466" s="39"/>
      <c r="Y466" s="39"/>
      <c r="Z466" s="39"/>
      <c r="AA466" s="39"/>
      <c r="AB466" s="39"/>
      <c r="AC466" s="39"/>
      <c r="AD466" s="39"/>
      <c r="AE466" s="39"/>
      <c r="AR466" s="231" t="s">
        <v>676</v>
      </c>
      <c r="AT466" s="231" t="s">
        <v>539</v>
      </c>
      <c r="AU466" s="231" t="s">
        <v>90</v>
      </c>
      <c r="AY466" s="18" t="s">
        <v>215</v>
      </c>
      <c r="BE466" s="232">
        <f>IF(N466="základní",J466,0)</f>
        <v>0</v>
      </c>
      <c r="BF466" s="232">
        <f>IF(N466="snížená",J466,0)</f>
        <v>0</v>
      </c>
      <c r="BG466" s="232">
        <f>IF(N466="zákl. přenesená",J466,0)</f>
        <v>0</v>
      </c>
      <c r="BH466" s="232">
        <f>IF(N466="sníž. přenesená",J466,0)</f>
        <v>0</v>
      </c>
      <c r="BI466" s="232">
        <f>IF(N466="nulová",J466,0)</f>
        <v>0</v>
      </c>
      <c r="BJ466" s="18" t="s">
        <v>88</v>
      </c>
      <c r="BK466" s="232">
        <f>ROUND(I466*H466,2)</f>
        <v>0</v>
      </c>
      <c r="BL466" s="18" t="s">
        <v>291</v>
      </c>
      <c r="BM466" s="231" t="s">
        <v>5774</v>
      </c>
    </row>
    <row r="467" s="2" customFormat="1">
      <c r="A467" s="39"/>
      <c r="B467" s="40"/>
      <c r="C467" s="41"/>
      <c r="D467" s="233" t="s">
        <v>221</v>
      </c>
      <c r="E467" s="41"/>
      <c r="F467" s="234" t="s">
        <v>5775</v>
      </c>
      <c r="G467" s="41"/>
      <c r="H467" s="41"/>
      <c r="I467" s="235"/>
      <c r="J467" s="41"/>
      <c r="K467" s="41"/>
      <c r="L467" s="45"/>
      <c r="M467" s="236"/>
      <c r="N467" s="237"/>
      <c r="O467" s="92"/>
      <c r="P467" s="92"/>
      <c r="Q467" s="92"/>
      <c r="R467" s="92"/>
      <c r="S467" s="92"/>
      <c r="T467" s="93"/>
      <c r="U467" s="39"/>
      <c r="V467" s="39"/>
      <c r="W467" s="39"/>
      <c r="X467" s="39"/>
      <c r="Y467" s="39"/>
      <c r="Z467" s="39"/>
      <c r="AA467" s="39"/>
      <c r="AB467" s="39"/>
      <c r="AC467" s="39"/>
      <c r="AD467" s="39"/>
      <c r="AE467" s="39"/>
      <c r="AT467" s="18" t="s">
        <v>221</v>
      </c>
      <c r="AU467" s="18" t="s">
        <v>90</v>
      </c>
    </row>
    <row r="468" s="2" customFormat="1" ht="21.75" customHeight="1">
      <c r="A468" s="39"/>
      <c r="B468" s="40"/>
      <c r="C468" s="220" t="s">
        <v>1570</v>
      </c>
      <c r="D468" s="220" t="s">
        <v>216</v>
      </c>
      <c r="E468" s="221" t="s">
        <v>5776</v>
      </c>
      <c r="F468" s="222" t="s">
        <v>5777</v>
      </c>
      <c r="G468" s="223" t="s">
        <v>716</v>
      </c>
      <c r="H468" s="224">
        <v>3</v>
      </c>
      <c r="I468" s="225"/>
      <c r="J468" s="226">
        <f>ROUND(I468*H468,2)</f>
        <v>0</v>
      </c>
      <c r="K468" s="222" t="s">
        <v>359</v>
      </c>
      <c r="L468" s="45"/>
      <c r="M468" s="227" t="s">
        <v>1</v>
      </c>
      <c r="N468" s="228" t="s">
        <v>46</v>
      </c>
      <c r="O468" s="92"/>
      <c r="P468" s="229">
        <f>O468*H468</f>
        <v>0</v>
      </c>
      <c r="Q468" s="229">
        <v>2.0000000000000002E-05</v>
      </c>
      <c r="R468" s="229">
        <f>Q468*H468</f>
        <v>6.0000000000000008E-05</v>
      </c>
      <c r="S468" s="229">
        <v>0</v>
      </c>
      <c r="T468" s="230">
        <f>S468*H468</f>
        <v>0</v>
      </c>
      <c r="U468" s="39"/>
      <c r="V468" s="39"/>
      <c r="W468" s="39"/>
      <c r="X468" s="39"/>
      <c r="Y468" s="39"/>
      <c r="Z468" s="39"/>
      <c r="AA468" s="39"/>
      <c r="AB468" s="39"/>
      <c r="AC468" s="39"/>
      <c r="AD468" s="39"/>
      <c r="AE468" s="39"/>
      <c r="AR468" s="231" t="s">
        <v>291</v>
      </c>
      <c r="AT468" s="231" t="s">
        <v>216</v>
      </c>
      <c r="AU468" s="231" t="s">
        <v>90</v>
      </c>
      <c r="AY468" s="18" t="s">
        <v>215</v>
      </c>
      <c r="BE468" s="232">
        <f>IF(N468="základní",J468,0)</f>
        <v>0</v>
      </c>
      <c r="BF468" s="232">
        <f>IF(N468="snížená",J468,0)</f>
        <v>0</v>
      </c>
      <c r="BG468" s="232">
        <f>IF(N468="zákl. přenesená",J468,0)</f>
        <v>0</v>
      </c>
      <c r="BH468" s="232">
        <f>IF(N468="sníž. přenesená",J468,0)</f>
        <v>0</v>
      </c>
      <c r="BI468" s="232">
        <f>IF(N468="nulová",J468,0)</f>
        <v>0</v>
      </c>
      <c r="BJ468" s="18" t="s">
        <v>88</v>
      </c>
      <c r="BK468" s="232">
        <f>ROUND(I468*H468,2)</f>
        <v>0</v>
      </c>
      <c r="BL468" s="18" t="s">
        <v>291</v>
      </c>
      <c r="BM468" s="231" t="s">
        <v>5778</v>
      </c>
    </row>
    <row r="469" s="2" customFormat="1">
      <c r="A469" s="39"/>
      <c r="B469" s="40"/>
      <c r="C469" s="41"/>
      <c r="D469" s="233" t="s">
        <v>221</v>
      </c>
      <c r="E469" s="41"/>
      <c r="F469" s="234" t="s">
        <v>5779</v>
      </c>
      <c r="G469" s="41"/>
      <c r="H469" s="41"/>
      <c r="I469" s="235"/>
      <c r="J469" s="41"/>
      <c r="K469" s="41"/>
      <c r="L469" s="45"/>
      <c r="M469" s="236"/>
      <c r="N469" s="237"/>
      <c r="O469" s="92"/>
      <c r="P469" s="92"/>
      <c r="Q469" s="92"/>
      <c r="R469" s="92"/>
      <c r="S469" s="92"/>
      <c r="T469" s="93"/>
      <c r="U469" s="39"/>
      <c r="V469" s="39"/>
      <c r="W469" s="39"/>
      <c r="X469" s="39"/>
      <c r="Y469" s="39"/>
      <c r="Z469" s="39"/>
      <c r="AA469" s="39"/>
      <c r="AB469" s="39"/>
      <c r="AC469" s="39"/>
      <c r="AD469" s="39"/>
      <c r="AE469" s="39"/>
      <c r="AT469" s="18" t="s">
        <v>221</v>
      </c>
      <c r="AU469" s="18" t="s">
        <v>90</v>
      </c>
    </row>
    <row r="470" s="2" customFormat="1">
      <c r="A470" s="39"/>
      <c r="B470" s="40"/>
      <c r="C470" s="41"/>
      <c r="D470" s="250" t="s">
        <v>362</v>
      </c>
      <c r="E470" s="41"/>
      <c r="F470" s="251" t="s">
        <v>5780</v>
      </c>
      <c r="G470" s="41"/>
      <c r="H470" s="41"/>
      <c r="I470" s="235"/>
      <c r="J470" s="41"/>
      <c r="K470" s="41"/>
      <c r="L470" s="45"/>
      <c r="M470" s="236"/>
      <c r="N470" s="237"/>
      <c r="O470" s="92"/>
      <c r="P470" s="92"/>
      <c r="Q470" s="92"/>
      <c r="R470" s="92"/>
      <c r="S470" s="92"/>
      <c r="T470" s="93"/>
      <c r="U470" s="39"/>
      <c r="V470" s="39"/>
      <c r="W470" s="39"/>
      <c r="X470" s="39"/>
      <c r="Y470" s="39"/>
      <c r="Z470" s="39"/>
      <c r="AA470" s="39"/>
      <c r="AB470" s="39"/>
      <c r="AC470" s="39"/>
      <c r="AD470" s="39"/>
      <c r="AE470" s="39"/>
      <c r="AT470" s="18" t="s">
        <v>362</v>
      </c>
      <c r="AU470" s="18" t="s">
        <v>90</v>
      </c>
    </row>
    <row r="471" s="2" customFormat="1" ht="37.8" customHeight="1">
      <c r="A471" s="39"/>
      <c r="B471" s="40"/>
      <c r="C471" s="295" t="s">
        <v>1575</v>
      </c>
      <c r="D471" s="295" t="s">
        <v>539</v>
      </c>
      <c r="E471" s="296" t="s">
        <v>5781</v>
      </c>
      <c r="F471" s="297" t="s">
        <v>5782</v>
      </c>
      <c r="G471" s="298" t="s">
        <v>716</v>
      </c>
      <c r="H471" s="299">
        <v>1</v>
      </c>
      <c r="I471" s="300"/>
      <c r="J471" s="301">
        <f>ROUND(I471*H471,2)</f>
        <v>0</v>
      </c>
      <c r="K471" s="297" t="s">
        <v>1</v>
      </c>
      <c r="L471" s="302"/>
      <c r="M471" s="303" t="s">
        <v>1</v>
      </c>
      <c r="N471" s="304" t="s">
        <v>46</v>
      </c>
      <c r="O471" s="92"/>
      <c r="P471" s="229">
        <f>O471*H471</f>
        <v>0</v>
      </c>
      <c r="Q471" s="229">
        <v>0</v>
      </c>
      <c r="R471" s="229">
        <f>Q471*H471</f>
        <v>0</v>
      </c>
      <c r="S471" s="229">
        <v>0</v>
      </c>
      <c r="T471" s="230">
        <f>S471*H471</f>
        <v>0</v>
      </c>
      <c r="U471" s="39"/>
      <c r="V471" s="39"/>
      <c r="W471" s="39"/>
      <c r="X471" s="39"/>
      <c r="Y471" s="39"/>
      <c r="Z471" s="39"/>
      <c r="AA471" s="39"/>
      <c r="AB471" s="39"/>
      <c r="AC471" s="39"/>
      <c r="AD471" s="39"/>
      <c r="AE471" s="39"/>
      <c r="AR471" s="231" t="s">
        <v>676</v>
      </c>
      <c r="AT471" s="231" t="s">
        <v>539</v>
      </c>
      <c r="AU471" s="231" t="s">
        <v>90</v>
      </c>
      <c r="AY471" s="18" t="s">
        <v>215</v>
      </c>
      <c r="BE471" s="232">
        <f>IF(N471="základní",J471,0)</f>
        <v>0</v>
      </c>
      <c r="BF471" s="232">
        <f>IF(N471="snížená",J471,0)</f>
        <v>0</v>
      </c>
      <c r="BG471" s="232">
        <f>IF(N471="zákl. přenesená",J471,0)</f>
        <v>0</v>
      </c>
      <c r="BH471" s="232">
        <f>IF(N471="sníž. přenesená",J471,0)</f>
        <v>0</v>
      </c>
      <c r="BI471" s="232">
        <f>IF(N471="nulová",J471,0)</f>
        <v>0</v>
      </c>
      <c r="BJ471" s="18" t="s">
        <v>88</v>
      </c>
      <c r="BK471" s="232">
        <f>ROUND(I471*H471,2)</f>
        <v>0</v>
      </c>
      <c r="BL471" s="18" t="s">
        <v>291</v>
      </c>
      <c r="BM471" s="231" t="s">
        <v>5783</v>
      </c>
    </row>
    <row r="472" s="2" customFormat="1">
      <c r="A472" s="39"/>
      <c r="B472" s="40"/>
      <c r="C472" s="41"/>
      <c r="D472" s="233" t="s">
        <v>221</v>
      </c>
      <c r="E472" s="41"/>
      <c r="F472" s="234" t="s">
        <v>5784</v>
      </c>
      <c r="G472" s="41"/>
      <c r="H472" s="41"/>
      <c r="I472" s="235"/>
      <c r="J472" s="41"/>
      <c r="K472" s="41"/>
      <c r="L472" s="45"/>
      <c r="M472" s="236"/>
      <c r="N472" s="237"/>
      <c r="O472" s="92"/>
      <c r="P472" s="92"/>
      <c r="Q472" s="92"/>
      <c r="R472" s="92"/>
      <c r="S472" s="92"/>
      <c r="T472" s="93"/>
      <c r="U472" s="39"/>
      <c r="V472" s="39"/>
      <c r="W472" s="39"/>
      <c r="X472" s="39"/>
      <c r="Y472" s="39"/>
      <c r="Z472" s="39"/>
      <c r="AA472" s="39"/>
      <c r="AB472" s="39"/>
      <c r="AC472" s="39"/>
      <c r="AD472" s="39"/>
      <c r="AE472" s="39"/>
      <c r="AT472" s="18" t="s">
        <v>221</v>
      </c>
      <c r="AU472" s="18" t="s">
        <v>90</v>
      </c>
    </row>
    <row r="473" s="2" customFormat="1" ht="33" customHeight="1">
      <c r="A473" s="39"/>
      <c r="B473" s="40"/>
      <c r="C473" s="295" t="s">
        <v>1594</v>
      </c>
      <c r="D473" s="295" t="s">
        <v>539</v>
      </c>
      <c r="E473" s="296" t="s">
        <v>5785</v>
      </c>
      <c r="F473" s="297" t="s">
        <v>5786</v>
      </c>
      <c r="G473" s="298" t="s">
        <v>716</v>
      </c>
      <c r="H473" s="299">
        <v>1</v>
      </c>
      <c r="I473" s="300"/>
      <c r="J473" s="301">
        <f>ROUND(I473*H473,2)</f>
        <v>0</v>
      </c>
      <c r="K473" s="297" t="s">
        <v>1</v>
      </c>
      <c r="L473" s="302"/>
      <c r="M473" s="303" t="s">
        <v>1</v>
      </c>
      <c r="N473" s="304" t="s">
        <v>46</v>
      </c>
      <c r="O473" s="92"/>
      <c r="P473" s="229">
        <f>O473*H473</f>
        <v>0</v>
      </c>
      <c r="Q473" s="229">
        <v>0</v>
      </c>
      <c r="R473" s="229">
        <f>Q473*H473</f>
        <v>0</v>
      </c>
      <c r="S473" s="229">
        <v>0</v>
      </c>
      <c r="T473" s="230">
        <f>S473*H473</f>
        <v>0</v>
      </c>
      <c r="U473" s="39"/>
      <c r="V473" s="39"/>
      <c r="W473" s="39"/>
      <c r="X473" s="39"/>
      <c r="Y473" s="39"/>
      <c r="Z473" s="39"/>
      <c r="AA473" s="39"/>
      <c r="AB473" s="39"/>
      <c r="AC473" s="39"/>
      <c r="AD473" s="39"/>
      <c r="AE473" s="39"/>
      <c r="AR473" s="231" t="s">
        <v>676</v>
      </c>
      <c r="AT473" s="231" t="s">
        <v>539</v>
      </c>
      <c r="AU473" s="231" t="s">
        <v>90</v>
      </c>
      <c r="AY473" s="18" t="s">
        <v>215</v>
      </c>
      <c r="BE473" s="232">
        <f>IF(N473="základní",J473,0)</f>
        <v>0</v>
      </c>
      <c r="BF473" s="232">
        <f>IF(N473="snížená",J473,0)</f>
        <v>0</v>
      </c>
      <c r="BG473" s="232">
        <f>IF(N473="zákl. přenesená",J473,0)</f>
        <v>0</v>
      </c>
      <c r="BH473" s="232">
        <f>IF(N473="sníž. přenesená",J473,0)</f>
        <v>0</v>
      </c>
      <c r="BI473" s="232">
        <f>IF(N473="nulová",J473,0)</f>
        <v>0</v>
      </c>
      <c r="BJ473" s="18" t="s">
        <v>88</v>
      </c>
      <c r="BK473" s="232">
        <f>ROUND(I473*H473,2)</f>
        <v>0</v>
      </c>
      <c r="BL473" s="18" t="s">
        <v>291</v>
      </c>
      <c r="BM473" s="231" t="s">
        <v>5787</v>
      </c>
    </row>
    <row r="474" s="2" customFormat="1" ht="16.5" customHeight="1">
      <c r="A474" s="39"/>
      <c r="B474" s="40"/>
      <c r="C474" s="295" t="s">
        <v>1599</v>
      </c>
      <c r="D474" s="295" t="s">
        <v>539</v>
      </c>
      <c r="E474" s="296" t="s">
        <v>5788</v>
      </c>
      <c r="F474" s="297" t="s">
        <v>5789</v>
      </c>
      <c r="G474" s="298" t="s">
        <v>716</v>
      </c>
      <c r="H474" s="299">
        <v>1</v>
      </c>
      <c r="I474" s="300"/>
      <c r="J474" s="301">
        <f>ROUND(I474*H474,2)</f>
        <v>0</v>
      </c>
      <c r="K474" s="297" t="s">
        <v>1</v>
      </c>
      <c r="L474" s="302"/>
      <c r="M474" s="303" t="s">
        <v>1</v>
      </c>
      <c r="N474" s="304" t="s">
        <v>46</v>
      </c>
      <c r="O474" s="92"/>
      <c r="P474" s="229">
        <f>O474*H474</f>
        <v>0</v>
      </c>
      <c r="Q474" s="229">
        <v>0</v>
      </c>
      <c r="R474" s="229">
        <f>Q474*H474</f>
        <v>0</v>
      </c>
      <c r="S474" s="229">
        <v>0</v>
      </c>
      <c r="T474" s="230">
        <f>S474*H474</f>
        <v>0</v>
      </c>
      <c r="U474" s="39"/>
      <c r="V474" s="39"/>
      <c r="W474" s="39"/>
      <c r="X474" s="39"/>
      <c r="Y474" s="39"/>
      <c r="Z474" s="39"/>
      <c r="AA474" s="39"/>
      <c r="AB474" s="39"/>
      <c r="AC474" s="39"/>
      <c r="AD474" s="39"/>
      <c r="AE474" s="39"/>
      <c r="AR474" s="231" t="s">
        <v>676</v>
      </c>
      <c r="AT474" s="231" t="s">
        <v>539</v>
      </c>
      <c r="AU474" s="231" t="s">
        <v>90</v>
      </c>
      <c r="AY474" s="18" t="s">
        <v>215</v>
      </c>
      <c r="BE474" s="232">
        <f>IF(N474="základní",J474,0)</f>
        <v>0</v>
      </c>
      <c r="BF474" s="232">
        <f>IF(N474="snížená",J474,0)</f>
        <v>0</v>
      </c>
      <c r="BG474" s="232">
        <f>IF(N474="zákl. přenesená",J474,0)</f>
        <v>0</v>
      </c>
      <c r="BH474" s="232">
        <f>IF(N474="sníž. přenesená",J474,0)</f>
        <v>0</v>
      </c>
      <c r="BI474" s="232">
        <f>IF(N474="nulová",J474,0)</f>
        <v>0</v>
      </c>
      <c r="BJ474" s="18" t="s">
        <v>88</v>
      </c>
      <c r="BK474" s="232">
        <f>ROUND(I474*H474,2)</f>
        <v>0</v>
      </c>
      <c r="BL474" s="18" t="s">
        <v>291</v>
      </c>
      <c r="BM474" s="231" t="s">
        <v>5790</v>
      </c>
    </row>
    <row r="475" s="2" customFormat="1">
      <c r="A475" s="39"/>
      <c r="B475" s="40"/>
      <c r="C475" s="41"/>
      <c r="D475" s="233" t="s">
        <v>221</v>
      </c>
      <c r="E475" s="41"/>
      <c r="F475" s="234" t="s">
        <v>5791</v>
      </c>
      <c r="G475" s="41"/>
      <c r="H475" s="41"/>
      <c r="I475" s="235"/>
      <c r="J475" s="41"/>
      <c r="K475" s="41"/>
      <c r="L475" s="45"/>
      <c r="M475" s="236"/>
      <c r="N475" s="237"/>
      <c r="O475" s="92"/>
      <c r="P475" s="92"/>
      <c r="Q475" s="92"/>
      <c r="R475" s="92"/>
      <c r="S475" s="92"/>
      <c r="T475" s="93"/>
      <c r="U475" s="39"/>
      <c r="V475" s="39"/>
      <c r="W475" s="39"/>
      <c r="X475" s="39"/>
      <c r="Y475" s="39"/>
      <c r="Z475" s="39"/>
      <c r="AA475" s="39"/>
      <c r="AB475" s="39"/>
      <c r="AC475" s="39"/>
      <c r="AD475" s="39"/>
      <c r="AE475" s="39"/>
      <c r="AT475" s="18" t="s">
        <v>221</v>
      </c>
      <c r="AU475" s="18" t="s">
        <v>90</v>
      </c>
    </row>
    <row r="476" s="2" customFormat="1" ht="24.15" customHeight="1">
      <c r="A476" s="39"/>
      <c r="B476" s="40"/>
      <c r="C476" s="220" t="s">
        <v>1619</v>
      </c>
      <c r="D476" s="220" t="s">
        <v>216</v>
      </c>
      <c r="E476" s="221" t="s">
        <v>5792</v>
      </c>
      <c r="F476" s="222" t="s">
        <v>5793</v>
      </c>
      <c r="G476" s="223" t="s">
        <v>288</v>
      </c>
      <c r="H476" s="224">
        <v>2</v>
      </c>
      <c r="I476" s="225"/>
      <c r="J476" s="226">
        <f>ROUND(I476*H476,2)</f>
        <v>0</v>
      </c>
      <c r="K476" s="222" t="s">
        <v>359</v>
      </c>
      <c r="L476" s="45"/>
      <c r="M476" s="227" t="s">
        <v>1</v>
      </c>
      <c r="N476" s="228" t="s">
        <v>46</v>
      </c>
      <c r="O476" s="92"/>
      <c r="P476" s="229">
        <f>O476*H476</f>
        <v>0</v>
      </c>
      <c r="Q476" s="229">
        <v>0.02913</v>
      </c>
      <c r="R476" s="229">
        <f>Q476*H476</f>
        <v>0.058259999999999999</v>
      </c>
      <c r="S476" s="229">
        <v>0</v>
      </c>
      <c r="T476" s="230">
        <f>S476*H476</f>
        <v>0</v>
      </c>
      <c r="U476" s="39"/>
      <c r="V476" s="39"/>
      <c r="W476" s="39"/>
      <c r="X476" s="39"/>
      <c r="Y476" s="39"/>
      <c r="Z476" s="39"/>
      <c r="AA476" s="39"/>
      <c r="AB476" s="39"/>
      <c r="AC476" s="39"/>
      <c r="AD476" s="39"/>
      <c r="AE476" s="39"/>
      <c r="AR476" s="231" t="s">
        <v>291</v>
      </c>
      <c r="AT476" s="231" t="s">
        <v>216</v>
      </c>
      <c r="AU476" s="231" t="s">
        <v>90</v>
      </c>
      <c r="AY476" s="18" t="s">
        <v>215</v>
      </c>
      <c r="BE476" s="232">
        <f>IF(N476="základní",J476,0)</f>
        <v>0</v>
      </c>
      <c r="BF476" s="232">
        <f>IF(N476="snížená",J476,0)</f>
        <v>0</v>
      </c>
      <c r="BG476" s="232">
        <f>IF(N476="zákl. přenesená",J476,0)</f>
        <v>0</v>
      </c>
      <c r="BH476" s="232">
        <f>IF(N476="sníž. přenesená",J476,0)</f>
        <v>0</v>
      </c>
      <c r="BI476" s="232">
        <f>IF(N476="nulová",J476,0)</f>
        <v>0</v>
      </c>
      <c r="BJ476" s="18" t="s">
        <v>88</v>
      </c>
      <c r="BK476" s="232">
        <f>ROUND(I476*H476,2)</f>
        <v>0</v>
      </c>
      <c r="BL476" s="18" t="s">
        <v>291</v>
      </c>
      <c r="BM476" s="231" t="s">
        <v>5794</v>
      </c>
    </row>
    <row r="477" s="2" customFormat="1">
      <c r="A477" s="39"/>
      <c r="B477" s="40"/>
      <c r="C477" s="41"/>
      <c r="D477" s="233" t="s">
        <v>221</v>
      </c>
      <c r="E477" s="41"/>
      <c r="F477" s="234" t="s">
        <v>5795</v>
      </c>
      <c r="G477" s="41"/>
      <c r="H477" s="41"/>
      <c r="I477" s="235"/>
      <c r="J477" s="41"/>
      <c r="K477" s="41"/>
      <c r="L477" s="45"/>
      <c r="M477" s="236"/>
      <c r="N477" s="237"/>
      <c r="O477" s="92"/>
      <c r="P477" s="92"/>
      <c r="Q477" s="92"/>
      <c r="R477" s="92"/>
      <c r="S477" s="92"/>
      <c r="T477" s="93"/>
      <c r="U477" s="39"/>
      <c r="V477" s="39"/>
      <c r="W477" s="39"/>
      <c r="X477" s="39"/>
      <c r="Y477" s="39"/>
      <c r="Z477" s="39"/>
      <c r="AA477" s="39"/>
      <c r="AB477" s="39"/>
      <c r="AC477" s="39"/>
      <c r="AD477" s="39"/>
      <c r="AE477" s="39"/>
      <c r="AT477" s="18" t="s">
        <v>221</v>
      </c>
      <c r="AU477" s="18" t="s">
        <v>90</v>
      </c>
    </row>
    <row r="478" s="2" customFormat="1">
      <c r="A478" s="39"/>
      <c r="B478" s="40"/>
      <c r="C478" s="41"/>
      <c r="D478" s="250" t="s">
        <v>362</v>
      </c>
      <c r="E478" s="41"/>
      <c r="F478" s="251" t="s">
        <v>5796</v>
      </c>
      <c r="G478" s="41"/>
      <c r="H478" s="41"/>
      <c r="I478" s="235"/>
      <c r="J478" s="41"/>
      <c r="K478" s="41"/>
      <c r="L478" s="45"/>
      <c r="M478" s="236"/>
      <c r="N478" s="237"/>
      <c r="O478" s="92"/>
      <c r="P478" s="92"/>
      <c r="Q478" s="92"/>
      <c r="R478" s="92"/>
      <c r="S478" s="92"/>
      <c r="T478" s="93"/>
      <c r="U478" s="39"/>
      <c r="V478" s="39"/>
      <c r="W478" s="39"/>
      <c r="X478" s="39"/>
      <c r="Y478" s="39"/>
      <c r="Z478" s="39"/>
      <c r="AA478" s="39"/>
      <c r="AB478" s="39"/>
      <c r="AC478" s="39"/>
      <c r="AD478" s="39"/>
      <c r="AE478" s="39"/>
      <c r="AT478" s="18" t="s">
        <v>362</v>
      </c>
      <c r="AU478" s="18" t="s">
        <v>90</v>
      </c>
    </row>
    <row r="479" s="2" customFormat="1" ht="24.15" customHeight="1">
      <c r="A479" s="39"/>
      <c r="B479" s="40"/>
      <c r="C479" s="220" t="s">
        <v>1639</v>
      </c>
      <c r="D479" s="220" t="s">
        <v>216</v>
      </c>
      <c r="E479" s="221" t="s">
        <v>5797</v>
      </c>
      <c r="F479" s="222" t="s">
        <v>5798</v>
      </c>
      <c r="G479" s="223" t="s">
        <v>716</v>
      </c>
      <c r="H479" s="224">
        <v>1</v>
      </c>
      <c r="I479" s="225"/>
      <c r="J479" s="226">
        <f>ROUND(I479*H479,2)</f>
        <v>0</v>
      </c>
      <c r="K479" s="222" t="s">
        <v>1</v>
      </c>
      <c r="L479" s="45"/>
      <c r="M479" s="227" t="s">
        <v>1</v>
      </c>
      <c r="N479" s="228" t="s">
        <v>46</v>
      </c>
      <c r="O479" s="92"/>
      <c r="P479" s="229">
        <f>O479*H479</f>
        <v>0</v>
      </c>
      <c r="Q479" s="229">
        <v>0.0032699999999999999</v>
      </c>
      <c r="R479" s="229">
        <f>Q479*H479</f>
        <v>0.0032699999999999999</v>
      </c>
      <c r="S479" s="229">
        <v>0</v>
      </c>
      <c r="T479" s="230">
        <f>S479*H479</f>
        <v>0</v>
      </c>
      <c r="U479" s="39"/>
      <c r="V479" s="39"/>
      <c r="W479" s="39"/>
      <c r="X479" s="39"/>
      <c r="Y479" s="39"/>
      <c r="Z479" s="39"/>
      <c r="AA479" s="39"/>
      <c r="AB479" s="39"/>
      <c r="AC479" s="39"/>
      <c r="AD479" s="39"/>
      <c r="AE479" s="39"/>
      <c r="AR479" s="231" t="s">
        <v>291</v>
      </c>
      <c r="AT479" s="231" t="s">
        <v>216</v>
      </c>
      <c r="AU479" s="231" t="s">
        <v>90</v>
      </c>
      <c r="AY479" s="18" t="s">
        <v>215</v>
      </c>
      <c r="BE479" s="232">
        <f>IF(N479="základní",J479,0)</f>
        <v>0</v>
      </c>
      <c r="BF479" s="232">
        <f>IF(N479="snížená",J479,0)</f>
        <v>0</v>
      </c>
      <c r="BG479" s="232">
        <f>IF(N479="zákl. přenesená",J479,0)</f>
        <v>0</v>
      </c>
      <c r="BH479" s="232">
        <f>IF(N479="sníž. přenesená",J479,0)</f>
        <v>0</v>
      </c>
      <c r="BI479" s="232">
        <f>IF(N479="nulová",J479,0)</f>
        <v>0</v>
      </c>
      <c r="BJ479" s="18" t="s">
        <v>88</v>
      </c>
      <c r="BK479" s="232">
        <f>ROUND(I479*H479,2)</f>
        <v>0</v>
      </c>
      <c r="BL479" s="18" t="s">
        <v>291</v>
      </c>
      <c r="BM479" s="231" t="s">
        <v>5799</v>
      </c>
    </row>
    <row r="480" s="2" customFormat="1" ht="24.15" customHeight="1">
      <c r="A480" s="39"/>
      <c r="B480" s="40"/>
      <c r="C480" s="295" t="s">
        <v>1645</v>
      </c>
      <c r="D480" s="295" t="s">
        <v>539</v>
      </c>
      <c r="E480" s="296" t="s">
        <v>5800</v>
      </c>
      <c r="F480" s="297" t="s">
        <v>5801</v>
      </c>
      <c r="G480" s="298" t="s">
        <v>716</v>
      </c>
      <c r="H480" s="299">
        <v>2</v>
      </c>
      <c r="I480" s="300"/>
      <c r="J480" s="301">
        <f>ROUND(I480*H480,2)</f>
        <v>0</v>
      </c>
      <c r="K480" s="297" t="s">
        <v>1</v>
      </c>
      <c r="L480" s="302"/>
      <c r="M480" s="303" t="s">
        <v>1</v>
      </c>
      <c r="N480" s="304" t="s">
        <v>46</v>
      </c>
      <c r="O480" s="92"/>
      <c r="P480" s="229">
        <f>O480*H480</f>
        <v>0</v>
      </c>
      <c r="Q480" s="229">
        <v>0</v>
      </c>
      <c r="R480" s="229">
        <f>Q480*H480</f>
        <v>0</v>
      </c>
      <c r="S480" s="229">
        <v>0</v>
      </c>
      <c r="T480" s="230">
        <f>S480*H480</f>
        <v>0</v>
      </c>
      <c r="U480" s="39"/>
      <c r="V480" s="39"/>
      <c r="W480" s="39"/>
      <c r="X480" s="39"/>
      <c r="Y480" s="39"/>
      <c r="Z480" s="39"/>
      <c r="AA480" s="39"/>
      <c r="AB480" s="39"/>
      <c r="AC480" s="39"/>
      <c r="AD480" s="39"/>
      <c r="AE480" s="39"/>
      <c r="AR480" s="231" t="s">
        <v>676</v>
      </c>
      <c r="AT480" s="231" t="s">
        <v>539</v>
      </c>
      <c r="AU480" s="231" t="s">
        <v>90</v>
      </c>
      <c r="AY480" s="18" t="s">
        <v>215</v>
      </c>
      <c r="BE480" s="232">
        <f>IF(N480="základní",J480,0)</f>
        <v>0</v>
      </c>
      <c r="BF480" s="232">
        <f>IF(N480="snížená",J480,0)</f>
        <v>0</v>
      </c>
      <c r="BG480" s="232">
        <f>IF(N480="zákl. přenesená",J480,0)</f>
        <v>0</v>
      </c>
      <c r="BH480" s="232">
        <f>IF(N480="sníž. přenesená",J480,0)</f>
        <v>0</v>
      </c>
      <c r="BI480" s="232">
        <f>IF(N480="nulová",J480,0)</f>
        <v>0</v>
      </c>
      <c r="BJ480" s="18" t="s">
        <v>88</v>
      </c>
      <c r="BK480" s="232">
        <f>ROUND(I480*H480,2)</f>
        <v>0</v>
      </c>
      <c r="BL480" s="18" t="s">
        <v>291</v>
      </c>
      <c r="BM480" s="231" t="s">
        <v>5802</v>
      </c>
    </row>
    <row r="481" s="2" customFormat="1">
      <c r="A481" s="39"/>
      <c r="B481" s="40"/>
      <c r="C481" s="41"/>
      <c r="D481" s="233" t="s">
        <v>221</v>
      </c>
      <c r="E481" s="41"/>
      <c r="F481" s="234" t="s">
        <v>5801</v>
      </c>
      <c r="G481" s="41"/>
      <c r="H481" s="41"/>
      <c r="I481" s="235"/>
      <c r="J481" s="41"/>
      <c r="K481" s="41"/>
      <c r="L481" s="45"/>
      <c r="M481" s="236"/>
      <c r="N481" s="237"/>
      <c r="O481" s="92"/>
      <c r="P481" s="92"/>
      <c r="Q481" s="92"/>
      <c r="R481" s="92"/>
      <c r="S481" s="92"/>
      <c r="T481" s="93"/>
      <c r="U481" s="39"/>
      <c r="V481" s="39"/>
      <c r="W481" s="39"/>
      <c r="X481" s="39"/>
      <c r="Y481" s="39"/>
      <c r="Z481" s="39"/>
      <c r="AA481" s="39"/>
      <c r="AB481" s="39"/>
      <c r="AC481" s="39"/>
      <c r="AD481" s="39"/>
      <c r="AE481" s="39"/>
      <c r="AT481" s="18" t="s">
        <v>221</v>
      </c>
      <c r="AU481" s="18" t="s">
        <v>90</v>
      </c>
    </row>
    <row r="482" s="2" customFormat="1" ht="24.15" customHeight="1">
      <c r="A482" s="39"/>
      <c r="B482" s="40"/>
      <c r="C482" s="220" t="s">
        <v>1654</v>
      </c>
      <c r="D482" s="220" t="s">
        <v>216</v>
      </c>
      <c r="E482" s="221" t="s">
        <v>5803</v>
      </c>
      <c r="F482" s="222" t="s">
        <v>5804</v>
      </c>
      <c r="G482" s="223" t="s">
        <v>797</v>
      </c>
      <c r="H482" s="224">
        <v>307</v>
      </c>
      <c r="I482" s="225"/>
      <c r="J482" s="226">
        <f>ROUND(I482*H482,2)</f>
        <v>0</v>
      </c>
      <c r="K482" s="222" t="s">
        <v>359</v>
      </c>
      <c r="L482" s="45"/>
      <c r="M482" s="227" t="s">
        <v>1</v>
      </c>
      <c r="N482" s="228" t="s">
        <v>46</v>
      </c>
      <c r="O482" s="92"/>
      <c r="P482" s="229">
        <f>O482*H482</f>
        <v>0</v>
      </c>
      <c r="Q482" s="229">
        <v>0.00019000000000000001</v>
      </c>
      <c r="R482" s="229">
        <f>Q482*H482</f>
        <v>0.05833</v>
      </c>
      <c r="S482" s="229">
        <v>0</v>
      </c>
      <c r="T482" s="230">
        <f>S482*H482</f>
        <v>0</v>
      </c>
      <c r="U482" s="39"/>
      <c r="V482" s="39"/>
      <c r="W482" s="39"/>
      <c r="X482" s="39"/>
      <c r="Y482" s="39"/>
      <c r="Z482" s="39"/>
      <c r="AA482" s="39"/>
      <c r="AB482" s="39"/>
      <c r="AC482" s="39"/>
      <c r="AD482" s="39"/>
      <c r="AE482" s="39"/>
      <c r="AR482" s="231" t="s">
        <v>291</v>
      </c>
      <c r="AT482" s="231" t="s">
        <v>216</v>
      </c>
      <c r="AU482" s="231" t="s">
        <v>90</v>
      </c>
      <c r="AY482" s="18" t="s">
        <v>215</v>
      </c>
      <c r="BE482" s="232">
        <f>IF(N482="základní",J482,0)</f>
        <v>0</v>
      </c>
      <c r="BF482" s="232">
        <f>IF(N482="snížená",J482,0)</f>
        <v>0</v>
      </c>
      <c r="BG482" s="232">
        <f>IF(N482="zákl. přenesená",J482,0)</f>
        <v>0</v>
      </c>
      <c r="BH482" s="232">
        <f>IF(N482="sníž. přenesená",J482,0)</f>
        <v>0</v>
      </c>
      <c r="BI482" s="232">
        <f>IF(N482="nulová",J482,0)</f>
        <v>0</v>
      </c>
      <c r="BJ482" s="18" t="s">
        <v>88</v>
      </c>
      <c r="BK482" s="232">
        <f>ROUND(I482*H482,2)</f>
        <v>0</v>
      </c>
      <c r="BL482" s="18" t="s">
        <v>291</v>
      </c>
      <c r="BM482" s="231" t="s">
        <v>5805</v>
      </c>
    </row>
    <row r="483" s="2" customFormat="1">
      <c r="A483" s="39"/>
      <c r="B483" s="40"/>
      <c r="C483" s="41"/>
      <c r="D483" s="233" t="s">
        <v>221</v>
      </c>
      <c r="E483" s="41"/>
      <c r="F483" s="234" t="s">
        <v>5806</v>
      </c>
      <c r="G483" s="41"/>
      <c r="H483" s="41"/>
      <c r="I483" s="235"/>
      <c r="J483" s="41"/>
      <c r="K483" s="41"/>
      <c r="L483" s="45"/>
      <c r="M483" s="236"/>
      <c r="N483" s="237"/>
      <c r="O483" s="92"/>
      <c r="P483" s="92"/>
      <c r="Q483" s="92"/>
      <c r="R483" s="92"/>
      <c r="S483" s="92"/>
      <c r="T483" s="93"/>
      <c r="U483" s="39"/>
      <c r="V483" s="39"/>
      <c r="W483" s="39"/>
      <c r="X483" s="39"/>
      <c r="Y483" s="39"/>
      <c r="Z483" s="39"/>
      <c r="AA483" s="39"/>
      <c r="AB483" s="39"/>
      <c r="AC483" s="39"/>
      <c r="AD483" s="39"/>
      <c r="AE483" s="39"/>
      <c r="AT483" s="18" t="s">
        <v>221</v>
      </c>
      <c r="AU483" s="18" t="s">
        <v>90</v>
      </c>
    </row>
    <row r="484" s="2" customFormat="1">
      <c r="A484" s="39"/>
      <c r="B484" s="40"/>
      <c r="C484" s="41"/>
      <c r="D484" s="250" t="s">
        <v>362</v>
      </c>
      <c r="E484" s="41"/>
      <c r="F484" s="251" t="s">
        <v>5807</v>
      </c>
      <c r="G484" s="41"/>
      <c r="H484" s="41"/>
      <c r="I484" s="235"/>
      <c r="J484" s="41"/>
      <c r="K484" s="41"/>
      <c r="L484" s="45"/>
      <c r="M484" s="236"/>
      <c r="N484" s="237"/>
      <c r="O484" s="92"/>
      <c r="P484" s="92"/>
      <c r="Q484" s="92"/>
      <c r="R484" s="92"/>
      <c r="S484" s="92"/>
      <c r="T484" s="93"/>
      <c r="U484" s="39"/>
      <c r="V484" s="39"/>
      <c r="W484" s="39"/>
      <c r="X484" s="39"/>
      <c r="Y484" s="39"/>
      <c r="Z484" s="39"/>
      <c r="AA484" s="39"/>
      <c r="AB484" s="39"/>
      <c r="AC484" s="39"/>
      <c r="AD484" s="39"/>
      <c r="AE484" s="39"/>
      <c r="AT484" s="18" t="s">
        <v>362</v>
      </c>
      <c r="AU484" s="18" t="s">
        <v>90</v>
      </c>
    </row>
    <row r="485" s="14" customFormat="1">
      <c r="A485" s="14"/>
      <c r="B485" s="262"/>
      <c r="C485" s="263"/>
      <c r="D485" s="233" t="s">
        <v>364</v>
      </c>
      <c r="E485" s="264" t="s">
        <v>1</v>
      </c>
      <c r="F485" s="265" t="s">
        <v>5808</v>
      </c>
      <c r="G485" s="263"/>
      <c r="H485" s="266">
        <v>307</v>
      </c>
      <c r="I485" s="267"/>
      <c r="J485" s="263"/>
      <c r="K485" s="263"/>
      <c r="L485" s="268"/>
      <c r="M485" s="269"/>
      <c r="N485" s="270"/>
      <c r="O485" s="270"/>
      <c r="P485" s="270"/>
      <c r="Q485" s="270"/>
      <c r="R485" s="270"/>
      <c r="S485" s="270"/>
      <c r="T485" s="271"/>
      <c r="U485" s="14"/>
      <c r="V485" s="14"/>
      <c r="W485" s="14"/>
      <c r="X485" s="14"/>
      <c r="Y485" s="14"/>
      <c r="Z485" s="14"/>
      <c r="AA485" s="14"/>
      <c r="AB485" s="14"/>
      <c r="AC485" s="14"/>
      <c r="AD485" s="14"/>
      <c r="AE485" s="14"/>
      <c r="AT485" s="272" t="s">
        <v>364</v>
      </c>
      <c r="AU485" s="272" t="s">
        <v>90</v>
      </c>
      <c r="AV485" s="14" t="s">
        <v>90</v>
      </c>
      <c r="AW485" s="14" t="s">
        <v>36</v>
      </c>
      <c r="AX485" s="14" t="s">
        <v>88</v>
      </c>
      <c r="AY485" s="272" t="s">
        <v>215</v>
      </c>
    </row>
    <row r="486" s="2" customFormat="1" ht="21.75" customHeight="1">
      <c r="A486" s="39"/>
      <c r="B486" s="40"/>
      <c r="C486" s="220" t="s">
        <v>1660</v>
      </c>
      <c r="D486" s="220" t="s">
        <v>216</v>
      </c>
      <c r="E486" s="221" t="s">
        <v>5809</v>
      </c>
      <c r="F486" s="222" t="s">
        <v>5810</v>
      </c>
      <c r="G486" s="223" t="s">
        <v>797</v>
      </c>
      <c r="H486" s="224">
        <v>307</v>
      </c>
      <c r="I486" s="225"/>
      <c r="J486" s="226">
        <f>ROUND(I486*H486,2)</f>
        <v>0</v>
      </c>
      <c r="K486" s="222" t="s">
        <v>359</v>
      </c>
      <c r="L486" s="45"/>
      <c r="M486" s="227" t="s">
        <v>1</v>
      </c>
      <c r="N486" s="228" t="s">
        <v>46</v>
      </c>
      <c r="O486" s="92"/>
      <c r="P486" s="229">
        <f>O486*H486</f>
        <v>0</v>
      </c>
      <c r="Q486" s="229">
        <v>1.0000000000000001E-05</v>
      </c>
      <c r="R486" s="229">
        <f>Q486*H486</f>
        <v>0.0030700000000000002</v>
      </c>
      <c r="S486" s="229">
        <v>0</v>
      </c>
      <c r="T486" s="230">
        <f>S486*H486</f>
        <v>0</v>
      </c>
      <c r="U486" s="39"/>
      <c r="V486" s="39"/>
      <c r="W486" s="39"/>
      <c r="X486" s="39"/>
      <c r="Y486" s="39"/>
      <c r="Z486" s="39"/>
      <c r="AA486" s="39"/>
      <c r="AB486" s="39"/>
      <c r="AC486" s="39"/>
      <c r="AD486" s="39"/>
      <c r="AE486" s="39"/>
      <c r="AR486" s="231" t="s">
        <v>291</v>
      </c>
      <c r="AT486" s="231" t="s">
        <v>216</v>
      </c>
      <c r="AU486" s="231" t="s">
        <v>90</v>
      </c>
      <c r="AY486" s="18" t="s">
        <v>215</v>
      </c>
      <c r="BE486" s="232">
        <f>IF(N486="základní",J486,0)</f>
        <v>0</v>
      </c>
      <c r="BF486" s="232">
        <f>IF(N486="snížená",J486,0)</f>
        <v>0</v>
      </c>
      <c r="BG486" s="232">
        <f>IF(N486="zákl. přenesená",J486,0)</f>
        <v>0</v>
      </c>
      <c r="BH486" s="232">
        <f>IF(N486="sníž. přenesená",J486,0)</f>
        <v>0</v>
      </c>
      <c r="BI486" s="232">
        <f>IF(N486="nulová",J486,0)</f>
        <v>0</v>
      </c>
      <c r="BJ486" s="18" t="s">
        <v>88</v>
      </c>
      <c r="BK486" s="232">
        <f>ROUND(I486*H486,2)</f>
        <v>0</v>
      </c>
      <c r="BL486" s="18" t="s">
        <v>291</v>
      </c>
      <c r="BM486" s="231" t="s">
        <v>5811</v>
      </c>
    </row>
    <row r="487" s="2" customFormat="1">
      <c r="A487" s="39"/>
      <c r="B487" s="40"/>
      <c r="C487" s="41"/>
      <c r="D487" s="233" t="s">
        <v>221</v>
      </c>
      <c r="E487" s="41"/>
      <c r="F487" s="234" t="s">
        <v>5812</v>
      </c>
      <c r="G487" s="41"/>
      <c r="H487" s="41"/>
      <c r="I487" s="235"/>
      <c r="J487" s="41"/>
      <c r="K487" s="41"/>
      <c r="L487" s="45"/>
      <c r="M487" s="236"/>
      <c r="N487" s="237"/>
      <c r="O487" s="92"/>
      <c r="P487" s="92"/>
      <c r="Q487" s="92"/>
      <c r="R487" s="92"/>
      <c r="S487" s="92"/>
      <c r="T487" s="93"/>
      <c r="U487" s="39"/>
      <c r="V487" s="39"/>
      <c r="W487" s="39"/>
      <c r="X487" s="39"/>
      <c r="Y487" s="39"/>
      <c r="Z487" s="39"/>
      <c r="AA487" s="39"/>
      <c r="AB487" s="39"/>
      <c r="AC487" s="39"/>
      <c r="AD487" s="39"/>
      <c r="AE487" s="39"/>
      <c r="AT487" s="18" t="s">
        <v>221</v>
      </c>
      <c r="AU487" s="18" t="s">
        <v>90</v>
      </c>
    </row>
    <row r="488" s="2" customFormat="1">
      <c r="A488" s="39"/>
      <c r="B488" s="40"/>
      <c r="C488" s="41"/>
      <c r="D488" s="250" t="s">
        <v>362</v>
      </c>
      <c r="E488" s="41"/>
      <c r="F488" s="251" t="s">
        <v>5813</v>
      </c>
      <c r="G488" s="41"/>
      <c r="H488" s="41"/>
      <c r="I488" s="235"/>
      <c r="J488" s="41"/>
      <c r="K488" s="41"/>
      <c r="L488" s="45"/>
      <c r="M488" s="236"/>
      <c r="N488" s="237"/>
      <c r="O488" s="92"/>
      <c r="P488" s="92"/>
      <c r="Q488" s="92"/>
      <c r="R488" s="92"/>
      <c r="S488" s="92"/>
      <c r="T488" s="93"/>
      <c r="U488" s="39"/>
      <c r="V488" s="39"/>
      <c r="W488" s="39"/>
      <c r="X488" s="39"/>
      <c r="Y488" s="39"/>
      <c r="Z488" s="39"/>
      <c r="AA488" s="39"/>
      <c r="AB488" s="39"/>
      <c r="AC488" s="39"/>
      <c r="AD488" s="39"/>
      <c r="AE488" s="39"/>
      <c r="AT488" s="18" t="s">
        <v>362</v>
      </c>
      <c r="AU488" s="18" t="s">
        <v>90</v>
      </c>
    </row>
    <row r="489" s="2" customFormat="1" ht="16.5" customHeight="1">
      <c r="A489" s="39"/>
      <c r="B489" s="40"/>
      <c r="C489" s="220" t="s">
        <v>1665</v>
      </c>
      <c r="D489" s="220" t="s">
        <v>216</v>
      </c>
      <c r="E489" s="221" t="s">
        <v>5814</v>
      </c>
      <c r="F489" s="222" t="s">
        <v>5815</v>
      </c>
      <c r="G489" s="223" t="s">
        <v>716</v>
      </c>
      <c r="H489" s="224">
        <v>10</v>
      </c>
      <c r="I489" s="225"/>
      <c r="J489" s="226">
        <f>ROUND(I489*H489,2)</f>
        <v>0</v>
      </c>
      <c r="K489" s="222" t="s">
        <v>1</v>
      </c>
      <c r="L489" s="45"/>
      <c r="M489" s="227" t="s">
        <v>1</v>
      </c>
      <c r="N489" s="228" t="s">
        <v>46</v>
      </c>
      <c r="O489" s="92"/>
      <c r="P489" s="229">
        <f>O489*H489</f>
        <v>0</v>
      </c>
      <c r="Q489" s="229">
        <v>0</v>
      </c>
      <c r="R489" s="229">
        <f>Q489*H489</f>
        <v>0</v>
      </c>
      <c r="S489" s="229">
        <v>0</v>
      </c>
      <c r="T489" s="230">
        <f>S489*H489</f>
        <v>0</v>
      </c>
      <c r="U489" s="39"/>
      <c r="V489" s="39"/>
      <c r="W489" s="39"/>
      <c r="X489" s="39"/>
      <c r="Y489" s="39"/>
      <c r="Z489" s="39"/>
      <c r="AA489" s="39"/>
      <c r="AB489" s="39"/>
      <c r="AC489" s="39"/>
      <c r="AD489" s="39"/>
      <c r="AE489" s="39"/>
      <c r="AR489" s="231" t="s">
        <v>291</v>
      </c>
      <c r="AT489" s="231" t="s">
        <v>216</v>
      </c>
      <c r="AU489" s="231" t="s">
        <v>90</v>
      </c>
      <c r="AY489" s="18" t="s">
        <v>215</v>
      </c>
      <c r="BE489" s="232">
        <f>IF(N489="základní",J489,0)</f>
        <v>0</v>
      </c>
      <c r="BF489" s="232">
        <f>IF(N489="snížená",J489,0)</f>
        <v>0</v>
      </c>
      <c r="BG489" s="232">
        <f>IF(N489="zákl. přenesená",J489,0)</f>
        <v>0</v>
      </c>
      <c r="BH489" s="232">
        <f>IF(N489="sníž. přenesená",J489,0)</f>
        <v>0</v>
      </c>
      <c r="BI489" s="232">
        <f>IF(N489="nulová",J489,0)</f>
        <v>0</v>
      </c>
      <c r="BJ489" s="18" t="s">
        <v>88</v>
      </c>
      <c r="BK489" s="232">
        <f>ROUND(I489*H489,2)</f>
        <v>0</v>
      </c>
      <c r="BL489" s="18" t="s">
        <v>291</v>
      </c>
      <c r="BM489" s="231" t="s">
        <v>5816</v>
      </c>
    </row>
    <row r="490" s="2" customFormat="1" ht="21.75" customHeight="1">
      <c r="A490" s="39"/>
      <c r="B490" s="40"/>
      <c r="C490" s="220" t="s">
        <v>1671</v>
      </c>
      <c r="D490" s="220" t="s">
        <v>216</v>
      </c>
      <c r="E490" s="221" t="s">
        <v>5817</v>
      </c>
      <c r="F490" s="222" t="s">
        <v>5818</v>
      </c>
      <c r="G490" s="223" t="s">
        <v>219</v>
      </c>
      <c r="H490" s="224">
        <v>1</v>
      </c>
      <c r="I490" s="225"/>
      <c r="J490" s="226">
        <f>ROUND(I490*H490,2)</f>
        <v>0</v>
      </c>
      <c r="K490" s="222" t="s">
        <v>1</v>
      </c>
      <c r="L490" s="45"/>
      <c r="M490" s="227" t="s">
        <v>1</v>
      </c>
      <c r="N490" s="228" t="s">
        <v>46</v>
      </c>
      <c r="O490" s="92"/>
      <c r="P490" s="229">
        <f>O490*H490</f>
        <v>0</v>
      </c>
      <c r="Q490" s="229">
        <v>0</v>
      </c>
      <c r="R490" s="229">
        <f>Q490*H490</f>
        <v>0</v>
      </c>
      <c r="S490" s="229">
        <v>0</v>
      </c>
      <c r="T490" s="230">
        <f>S490*H490</f>
        <v>0</v>
      </c>
      <c r="U490" s="39"/>
      <c r="V490" s="39"/>
      <c r="W490" s="39"/>
      <c r="X490" s="39"/>
      <c r="Y490" s="39"/>
      <c r="Z490" s="39"/>
      <c r="AA490" s="39"/>
      <c r="AB490" s="39"/>
      <c r="AC490" s="39"/>
      <c r="AD490" s="39"/>
      <c r="AE490" s="39"/>
      <c r="AR490" s="231" t="s">
        <v>291</v>
      </c>
      <c r="AT490" s="231" t="s">
        <v>216</v>
      </c>
      <c r="AU490" s="231" t="s">
        <v>90</v>
      </c>
      <c r="AY490" s="18" t="s">
        <v>215</v>
      </c>
      <c r="BE490" s="232">
        <f>IF(N490="základní",J490,0)</f>
        <v>0</v>
      </c>
      <c r="BF490" s="232">
        <f>IF(N490="snížená",J490,0)</f>
        <v>0</v>
      </c>
      <c r="BG490" s="232">
        <f>IF(N490="zákl. přenesená",J490,0)</f>
        <v>0</v>
      </c>
      <c r="BH490" s="232">
        <f>IF(N490="sníž. přenesená",J490,0)</f>
        <v>0</v>
      </c>
      <c r="BI490" s="232">
        <f>IF(N490="nulová",J490,0)</f>
        <v>0</v>
      </c>
      <c r="BJ490" s="18" t="s">
        <v>88</v>
      </c>
      <c r="BK490" s="232">
        <f>ROUND(I490*H490,2)</f>
        <v>0</v>
      </c>
      <c r="BL490" s="18" t="s">
        <v>291</v>
      </c>
      <c r="BM490" s="231" t="s">
        <v>5819</v>
      </c>
    </row>
    <row r="491" s="2" customFormat="1">
      <c r="A491" s="39"/>
      <c r="B491" s="40"/>
      <c r="C491" s="41"/>
      <c r="D491" s="233" t="s">
        <v>221</v>
      </c>
      <c r="E491" s="41"/>
      <c r="F491" s="234" t="s">
        <v>5820</v>
      </c>
      <c r="G491" s="41"/>
      <c r="H491" s="41"/>
      <c r="I491" s="235"/>
      <c r="J491" s="41"/>
      <c r="K491" s="41"/>
      <c r="L491" s="45"/>
      <c r="M491" s="236"/>
      <c r="N491" s="237"/>
      <c r="O491" s="92"/>
      <c r="P491" s="92"/>
      <c r="Q491" s="92"/>
      <c r="R491" s="92"/>
      <c r="S491" s="92"/>
      <c r="T491" s="93"/>
      <c r="U491" s="39"/>
      <c r="V491" s="39"/>
      <c r="W491" s="39"/>
      <c r="X491" s="39"/>
      <c r="Y491" s="39"/>
      <c r="Z491" s="39"/>
      <c r="AA491" s="39"/>
      <c r="AB491" s="39"/>
      <c r="AC491" s="39"/>
      <c r="AD491" s="39"/>
      <c r="AE491" s="39"/>
      <c r="AT491" s="18" t="s">
        <v>221</v>
      </c>
      <c r="AU491" s="18" t="s">
        <v>90</v>
      </c>
    </row>
    <row r="492" s="2" customFormat="1" ht="16.5" customHeight="1">
      <c r="A492" s="39"/>
      <c r="B492" s="40"/>
      <c r="C492" s="220" t="s">
        <v>1677</v>
      </c>
      <c r="D492" s="220" t="s">
        <v>216</v>
      </c>
      <c r="E492" s="221" t="s">
        <v>5821</v>
      </c>
      <c r="F492" s="222" t="s">
        <v>5822</v>
      </c>
      <c r="G492" s="223" t="s">
        <v>219</v>
      </c>
      <c r="H492" s="224">
        <v>1</v>
      </c>
      <c r="I492" s="225"/>
      <c r="J492" s="226">
        <f>ROUND(I492*H492,2)</f>
        <v>0</v>
      </c>
      <c r="K492" s="222" t="s">
        <v>1</v>
      </c>
      <c r="L492" s="45"/>
      <c r="M492" s="227" t="s">
        <v>1</v>
      </c>
      <c r="N492" s="228" t="s">
        <v>46</v>
      </c>
      <c r="O492" s="92"/>
      <c r="P492" s="229">
        <f>O492*H492</f>
        <v>0</v>
      </c>
      <c r="Q492" s="229">
        <v>0</v>
      </c>
      <c r="R492" s="229">
        <f>Q492*H492</f>
        <v>0</v>
      </c>
      <c r="S492" s="229">
        <v>0</v>
      </c>
      <c r="T492" s="230">
        <f>S492*H492</f>
        <v>0</v>
      </c>
      <c r="U492" s="39"/>
      <c r="V492" s="39"/>
      <c r="W492" s="39"/>
      <c r="X492" s="39"/>
      <c r="Y492" s="39"/>
      <c r="Z492" s="39"/>
      <c r="AA492" s="39"/>
      <c r="AB492" s="39"/>
      <c r="AC492" s="39"/>
      <c r="AD492" s="39"/>
      <c r="AE492" s="39"/>
      <c r="AR492" s="231" t="s">
        <v>291</v>
      </c>
      <c r="AT492" s="231" t="s">
        <v>216</v>
      </c>
      <c r="AU492" s="231" t="s">
        <v>90</v>
      </c>
      <c r="AY492" s="18" t="s">
        <v>215</v>
      </c>
      <c r="BE492" s="232">
        <f>IF(N492="základní",J492,0)</f>
        <v>0</v>
      </c>
      <c r="BF492" s="232">
        <f>IF(N492="snížená",J492,0)</f>
        <v>0</v>
      </c>
      <c r="BG492" s="232">
        <f>IF(N492="zákl. přenesená",J492,0)</f>
        <v>0</v>
      </c>
      <c r="BH492" s="232">
        <f>IF(N492="sníž. přenesená",J492,0)</f>
        <v>0</v>
      </c>
      <c r="BI492" s="232">
        <f>IF(N492="nulová",J492,0)</f>
        <v>0</v>
      </c>
      <c r="BJ492" s="18" t="s">
        <v>88</v>
      </c>
      <c r="BK492" s="232">
        <f>ROUND(I492*H492,2)</f>
        <v>0</v>
      </c>
      <c r="BL492" s="18" t="s">
        <v>291</v>
      </c>
      <c r="BM492" s="231" t="s">
        <v>5823</v>
      </c>
    </row>
    <row r="493" s="2" customFormat="1" ht="24.15" customHeight="1">
      <c r="A493" s="39"/>
      <c r="B493" s="40"/>
      <c r="C493" s="220" t="s">
        <v>1683</v>
      </c>
      <c r="D493" s="220" t="s">
        <v>216</v>
      </c>
      <c r="E493" s="221" t="s">
        <v>5824</v>
      </c>
      <c r="F493" s="222" t="s">
        <v>5825</v>
      </c>
      <c r="G493" s="223" t="s">
        <v>583</v>
      </c>
      <c r="H493" s="224">
        <v>0.55500000000000005</v>
      </c>
      <c r="I493" s="225"/>
      <c r="J493" s="226">
        <f>ROUND(I493*H493,2)</f>
        <v>0</v>
      </c>
      <c r="K493" s="222" t="s">
        <v>359</v>
      </c>
      <c r="L493" s="45"/>
      <c r="M493" s="227" t="s">
        <v>1</v>
      </c>
      <c r="N493" s="228" t="s">
        <v>46</v>
      </c>
      <c r="O493" s="92"/>
      <c r="P493" s="229">
        <f>O493*H493</f>
        <v>0</v>
      </c>
      <c r="Q493" s="229">
        <v>0</v>
      </c>
      <c r="R493" s="229">
        <f>Q493*H493</f>
        <v>0</v>
      </c>
      <c r="S493" s="229">
        <v>0</v>
      </c>
      <c r="T493" s="230">
        <f>S493*H493</f>
        <v>0</v>
      </c>
      <c r="U493" s="39"/>
      <c r="V493" s="39"/>
      <c r="W493" s="39"/>
      <c r="X493" s="39"/>
      <c r="Y493" s="39"/>
      <c r="Z493" s="39"/>
      <c r="AA493" s="39"/>
      <c r="AB493" s="39"/>
      <c r="AC493" s="39"/>
      <c r="AD493" s="39"/>
      <c r="AE493" s="39"/>
      <c r="AR493" s="231" t="s">
        <v>291</v>
      </c>
      <c r="AT493" s="231" t="s">
        <v>216</v>
      </c>
      <c r="AU493" s="231" t="s">
        <v>90</v>
      </c>
      <c r="AY493" s="18" t="s">
        <v>215</v>
      </c>
      <c r="BE493" s="232">
        <f>IF(N493="základní",J493,0)</f>
        <v>0</v>
      </c>
      <c r="BF493" s="232">
        <f>IF(N493="snížená",J493,0)</f>
        <v>0</v>
      </c>
      <c r="BG493" s="232">
        <f>IF(N493="zákl. přenesená",J493,0)</f>
        <v>0</v>
      </c>
      <c r="BH493" s="232">
        <f>IF(N493="sníž. přenesená",J493,0)</f>
        <v>0</v>
      </c>
      <c r="BI493" s="232">
        <f>IF(N493="nulová",J493,0)</f>
        <v>0</v>
      </c>
      <c r="BJ493" s="18" t="s">
        <v>88</v>
      </c>
      <c r="BK493" s="232">
        <f>ROUND(I493*H493,2)</f>
        <v>0</v>
      </c>
      <c r="BL493" s="18" t="s">
        <v>291</v>
      </c>
      <c r="BM493" s="231" t="s">
        <v>5826</v>
      </c>
    </row>
    <row r="494" s="2" customFormat="1">
      <c r="A494" s="39"/>
      <c r="B494" s="40"/>
      <c r="C494" s="41"/>
      <c r="D494" s="233" t="s">
        <v>221</v>
      </c>
      <c r="E494" s="41"/>
      <c r="F494" s="234" t="s">
        <v>5827</v>
      </c>
      <c r="G494" s="41"/>
      <c r="H494" s="41"/>
      <c r="I494" s="235"/>
      <c r="J494" s="41"/>
      <c r="K494" s="41"/>
      <c r="L494" s="45"/>
      <c r="M494" s="236"/>
      <c r="N494" s="237"/>
      <c r="O494" s="92"/>
      <c r="P494" s="92"/>
      <c r="Q494" s="92"/>
      <c r="R494" s="92"/>
      <c r="S494" s="92"/>
      <c r="T494" s="93"/>
      <c r="U494" s="39"/>
      <c r="V494" s="39"/>
      <c r="W494" s="39"/>
      <c r="X494" s="39"/>
      <c r="Y494" s="39"/>
      <c r="Z494" s="39"/>
      <c r="AA494" s="39"/>
      <c r="AB494" s="39"/>
      <c r="AC494" s="39"/>
      <c r="AD494" s="39"/>
      <c r="AE494" s="39"/>
      <c r="AT494" s="18" t="s">
        <v>221</v>
      </c>
      <c r="AU494" s="18" t="s">
        <v>90</v>
      </c>
    </row>
    <row r="495" s="2" customFormat="1">
      <c r="A495" s="39"/>
      <c r="B495" s="40"/>
      <c r="C495" s="41"/>
      <c r="D495" s="250" t="s">
        <v>362</v>
      </c>
      <c r="E495" s="41"/>
      <c r="F495" s="251" t="s">
        <v>5828</v>
      </c>
      <c r="G495" s="41"/>
      <c r="H495" s="41"/>
      <c r="I495" s="235"/>
      <c r="J495" s="41"/>
      <c r="K495" s="41"/>
      <c r="L495" s="45"/>
      <c r="M495" s="236"/>
      <c r="N495" s="237"/>
      <c r="O495" s="92"/>
      <c r="P495" s="92"/>
      <c r="Q495" s="92"/>
      <c r="R495" s="92"/>
      <c r="S495" s="92"/>
      <c r="T495" s="93"/>
      <c r="U495" s="39"/>
      <c r="V495" s="39"/>
      <c r="W495" s="39"/>
      <c r="X495" s="39"/>
      <c r="Y495" s="39"/>
      <c r="Z495" s="39"/>
      <c r="AA495" s="39"/>
      <c r="AB495" s="39"/>
      <c r="AC495" s="39"/>
      <c r="AD495" s="39"/>
      <c r="AE495" s="39"/>
      <c r="AT495" s="18" t="s">
        <v>362</v>
      </c>
      <c r="AU495" s="18" t="s">
        <v>90</v>
      </c>
    </row>
    <row r="496" s="11" customFormat="1" ht="22.8" customHeight="1">
      <c r="A496" s="11"/>
      <c r="B496" s="206"/>
      <c r="C496" s="207"/>
      <c r="D496" s="208" t="s">
        <v>80</v>
      </c>
      <c r="E496" s="248" t="s">
        <v>5829</v>
      </c>
      <c r="F496" s="248" t="s">
        <v>5830</v>
      </c>
      <c r="G496" s="207"/>
      <c r="H496" s="207"/>
      <c r="I496" s="210"/>
      <c r="J496" s="249">
        <f>BK496</f>
        <v>0</v>
      </c>
      <c r="K496" s="207"/>
      <c r="L496" s="212"/>
      <c r="M496" s="213"/>
      <c r="N496" s="214"/>
      <c r="O496" s="214"/>
      <c r="P496" s="215">
        <f>SUM(P497:P514)</f>
        <v>0</v>
      </c>
      <c r="Q496" s="214"/>
      <c r="R496" s="215">
        <f>SUM(R497:R514)</f>
        <v>0.0079299999999999995</v>
      </c>
      <c r="S496" s="214"/>
      <c r="T496" s="216">
        <f>SUM(T497:T514)</f>
        <v>0</v>
      </c>
      <c r="U496" s="11"/>
      <c r="V496" s="11"/>
      <c r="W496" s="11"/>
      <c r="X496" s="11"/>
      <c r="Y496" s="11"/>
      <c r="Z496" s="11"/>
      <c r="AA496" s="11"/>
      <c r="AB496" s="11"/>
      <c r="AC496" s="11"/>
      <c r="AD496" s="11"/>
      <c r="AE496" s="11"/>
      <c r="AR496" s="217" t="s">
        <v>90</v>
      </c>
      <c r="AT496" s="218" t="s">
        <v>80</v>
      </c>
      <c r="AU496" s="218" t="s">
        <v>88</v>
      </c>
      <c r="AY496" s="217" t="s">
        <v>215</v>
      </c>
      <c r="BK496" s="219">
        <f>SUM(BK497:BK514)</f>
        <v>0</v>
      </c>
    </row>
    <row r="497" s="2" customFormat="1" ht="24.15" customHeight="1">
      <c r="A497" s="39"/>
      <c r="B497" s="40"/>
      <c r="C497" s="220" t="s">
        <v>1689</v>
      </c>
      <c r="D497" s="220" t="s">
        <v>216</v>
      </c>
      <c r="E497" s="221" t="s">
        <v>5831</v>
      </c>
      <c r="F497" s="222" t="s">
        <v>5832</v>
      </c>
      <c r="G497" s="223" t="s">
        <v>288</v>
      </c>
      <c r="H497" s="224">
        <v>1</v>
      </c>
      <c r="I497" s="225"/>
      <c r="J497" s="226">
        <f>ROUND(I497*H497,2)</f>
        <v>0</v>
      </c>
      <c r="K497" s="222" t="s">
        <v>359</v>
      </c>
      <c r="L497" s="45"/>
      <c r="M497" s="227" t="s">
        <v>1</v>
      </c>
      <c r="N497" s="228" t="s">
        <v>46</v>
      </c>
      <c r="O497" s="92"/>
      <c r="P497" s="229">
        <f>O497*H497</f>
        <v>0</v>
      </c>
      <c r="Q497" s="229">
        <v>0.00125</v>
      </c>
      <c r="R497" s="229">
        <f>Q497*H497</f>
        <v>0.00125</v>
      </c>
      <c r="S497" s="229">
        <v>0</v>
      </c>
      <c r="T497" s="230">
        <f>S497*H497</f>
        <v>0</v>
      </c>
      <c r="U497" s="39"/>
      <c r="V497" s="39"/>
      <c r="W497" s="39"/>
      <c r="X497" s="39"/>
      <c r="Y497" s="39"/>
      <c r="Z497" s="39"/>
      <c r="AA497" s="39"/>
      <c r="AB497" s="39"/>
      <c r="AC497" s="39"/>
      <c r="AD497" s="39"/>
      <c r="AE497" s="39"/>
      <c r="AR497" s="231" t="s">
        <v>291</v>
      </c>
      <c r="AT497" s="231" t="s">
        <v>216</v>
      </c>
      <c r="AU497" s="231" t="s">
        <v>90</v>
      </c>
      <c r="AY497" s="18" t="s">
        <v>215</v>
      </c>
      <c r="BE497" s="232">
        <f>IF(N497="základní",J497,0)</f>
        <v>0</v>
      </c>
      <c r="BF497" s="232">
        <f>IF(N497="snížená",J497,0)</f>
        <v>0</v>
      </c>
      <c r="BG497" s="232">
        <f>IF(N497="zákl. přenesená",J497,0)</f>
        <v>0</v>
      </c>
      <c r="BH497" s="232">
        <f>IF(N497="sníž. přenesená",J497,0)</f>
        <v>0</v>
      </c>
      <c r="BI497" s="232">
        <f>IF(N497="nulová",J497,0)</f>
        <v>0</v>
      </c>
      <c r="BJ497" s="18" t="s">
        <v>88</v>
      </c>
      <c r="BK497" s="232">
        <f>ROUND(I497*H497,2)</f>
        <v>0</v>
      </c>
      <c r="BL497" s="18" t="s">
        <v>291</v>
      </c>
      <c r="BM497" s="231" t="s">
        <v>5833</v>
      </c>
    </row>
    <row r="498" s="2" customFormat="1">
      <c r="A498" s="39"/>
      <c r="B498" s="40"/>
      <c r="C498" s="41"/>
      <c r="D498" s="233" t="s">
        <v>221</v>
      </c>
      <c r="E498" s="41"/>
      <c r="F498" s="234" t="s">
        <v>5834</v>
      </c>
      <c r="G498" s="41"/>
      <c r="H498" s="41"/>
      <c r="I498" s="235"/>
      <c r="J498" s="41"/>
      <c r="K498" s="41"/>
      <c r="L498" s="45"/>
      <c r="M498" s="236"/>
      <c r="N498" s="237"/>
      <c r="O498" s="92"/>
      <c r="P498" s="92"/>
      <c r="Q498" s="92"/>
      <c r="R498" s="92"/>
      <c r="S498" s="92"/>
      <c r="T498" s="93"/>
      <c r="U498" s="39"/>
      <c r="V498" s="39"/>
      <c r="W498" s="39"/>
      <c r="X498" s="39"/>
      <c r="Y498" s="39"/>
      <c r="Z498" s="39"/>
      <c r="AA498" s="39"/>
      <c r="AB498" s="39"/>
      <c r="AC498" s="39"/>
      <c r="AD498" s="39"/>
      <c r="AE498" s="39"/>
      <c r="AT498" s="18" t="s">
        <v>221</v>
      </c>
      <c r="AU498" s="18" t="s">
        <v>90</v>
      </c>
    </row>
    <row r="499" s="2" customFormat="1">
      <c r="A499" s="39"/>
      <c r="B499" s="40"/>
      <c r="C499" s="41"/>
      <c r="D499" s="250" t="s">
        <v>362</v>
      </c>
      <c r="E499" s="41"/>
      <c r="F499" s="251" t="s">
        <v>5835</v>
      </c>
      <c r="G499" s="41"/>
      <c r="H499" s="41"/>
      <c r="I499" s="235"/>
      <c r="J499" s="41"/>
      <c r="K499" s="41"/>
      <c r="L499" s="45"/>
      <c r="M499" s="236"/>
      <c r="N499" s="237"/>
      <c r="O499" s="92"/>
      <c r="P499" s="92"/>
      <c r="Q499" s="92"/>
      <c r="R499" s="92"/>
      <c r="S499" s="92"/>
      <c r="T499" s="93"/>
      <c r="U499" s="39"/>
      <c r="V499" s="39"/>
      <c r="W499" s="39"/>
      <c r="X499" s="39"/>
      <c r="Y499" s="39"/>
      <c r="Z499" s="39"/>
      <c r="AA499" s="39"/>
      <c r="AB499" s="39"/>
      <c r="AC499" s="39"/>
      <c r="AD499" s="39"/>
      <c r="AE499" s="39"/>
      <c r="AT499" s="18" t="s">
        <v>362</v>
      </c>
      <c r="AU499" s="18" t="s">
        <v>90</v>
      </c>
    </row>
    <row r="500" s="2" customFormat="1" ht="37.8" customHeight="1">
      <c r="A500" s="39"/>
      <c r="B500" s="40"/>
      <c r="C500" s="220" t="s">
        <v>1695</v>
      </c>
      <c r="D500" s="220" t="s">
        <v>216</v>
      </c>
      <c r="E500" s="221" t="s">
        <v>5836</v>
      </c>
      <c r="F500" s="222" t="s">
        <v>5837</v>
      </c>
      <c r="G500" s="223" t="s">
        <v>288</v>
      </c>
      <c r="H500" s="224">
        <v>1</v>
      </c>
      <c r="I500" s="225"/>
      <c r="J500" s="226">
        <f>ROUND(I500*H500,2)</f>
        <v>0</v>
      </c>
      <c r="K500" s="222" t="s">
        <v>359</v>
      </c>
      <c r="L500" s="45"/>
      <c r="M500" s="227" t="s">
        <v>1</v>
      </c>
      <c r="N500" s="228" t="s">
        <v>46</v>
      </c>
      <c r="O500" s="92"/>
      <c r="P500" s="229">
        <f>O500*H500</f>
        <v>0</v>
      </c>
      <c r="Q500" s="229">
        <v>0.0035899999999999999</v>
      </c>
      <c r="R500" s="229">
        <f>Q500*H500</f>
        <v>0.0035899999999999999</v>
      </c>
      <c r="S500" s="229">
        <v>0</v>
      </c>
      <c r="T500" s="230">
        <f>S500*H500</f>
        <v>0</v>
      </c>
      <c r="U500" s="39"/>
      <c r="V500" s="39"/>
      <c r="W500" s="39"/>
      <c r="X500" s="39"/>
      <c r="Y500" s="39"/>
      <c r="Z500" s="39"/>
      <c r="AA500" s="39"/>
      <c r="AB500" s="39"/>
      <c r="AC500" s="39"/>
      <c r="AD500" s="39"/>
      <c r="AE500" s="39"/>
      <c r="AR500" s="231" t="s">
        <v>291</v>
      </c>
      <c r="AT500" s="231" t="s">
        <v>216</v>
      </c>
      <c r="AU500" s="231" t="s">
        <v>90</v>
      </c>
      <c r="AY500" s="18" t="s">
        <v>215</v>
      </c>
      <c r="BE500" s="232">
        <f>IF(N500="základní",J500,0)</f>
        <v>0</v>
      </c>
      <c r="BF500" s="232">
        <f>IF(N500="snížená",J500,0)</f>
        <v>0</v>
      </c>
      <c r="BG500" s="232">
        <f>IF(N500="zákl. přenesená",J500,0)</f>
        <v>0</v>
      </c>
      <c r="BH500" s="232">
        <f>IF(N500="sníž. přenesená",J500,0)</f>
        <v>0</v>
      </c>
      <c r="BI500" s="232">
        <f>IF(N500="nulová",J500,0)</f>
        <v>0</v>
      </c>
      <c r="BJ500" s="18" t="s">
        <v>88</v>
      </c>
      <c r="BK500" s="232">
        <f>ROUND(I500*H500,2)</f>
        <v>0</v>
      </c>
      <c r="BL500" s="18" t="s">
        <v>291</v>
      </c>
      <c r="BM500" s="231" t="s">
        <v>5838</v>
      </c>
    </row>
    <row r="501" s="2" customFormat="1">
      <c r="A501" s="39"/>
      <c r="B501" s="40"/>
      <c r="C501" s="41"/>
      <c r="D501" s="233" t="s">
        <v>221</v>
      </c>
      <c r="E501" s="41"/>
      <c r="F501" s="234" t="s">
        <v>5839</v>
      </c>
      <c r="G501" s="41"/>
      <c r="H501" s="41"/>
      <c r="I501" s="235"/>
      <c r="J501" s="41"/>
      <c r="K501" s="41"/>
      <c r="L501" s="45"/>
      <c r="M501" s="236"/>
      <c r="N501" s="237"/>
      <c r="O501" s="92"/>
      <c r="P501" s="92"/>
      <c r="Q501" s="92"/>
      <c r="R501" s="92"/>
      <c r="S501" s="92"/>
      <c r="T501" s="93"/>
      <c r="U501" s="39"/>
      <c r="V501" s="39"/>
      <c r="W501" s="39"/>
      <c r="X501" s="39"/>
      <c r="Y501" s="39"/>
      <c r="Z501" s="39"/>
      <c r="AA501" s="39"/>
      <c r="AB501" s="39"/>
      <c r="AC501" s="39"/>
      <c r="AD501" s="39"/>
      <c r="AE501" s="39"/>
      <c r="AT501" s="18" t="s">
        <v>221</v>
      </c>
      <c r="AU501" s="18" t="s">
        <v>90</v>
      </c>
    </row>
    <row r="502" s="2" customFormat="1">
      <c r="A502" s="39"/>
      <c r="B502" s="40"/>
      <c r="C502" s="41"/>
      <c r="D502" s="250" t="s">
        <v>362</v>
      </c>
      <c r="E502" s="41"/>
      <c r="F502" s="251" t="s">
        <v>5840</v>
      </c>
      <c r="G502" s="41"/>
      <c r="H502" s="41"/>
      <c r="I502" s="235"/>
      <c r="J502" s="41"/>
      <c r="K502" s="41"/>
      <c r="L502" s="45"/>
      <c r="M502" s="236"/>
      <c r="N502" s="237"/>
      <c r="O502" s="92"/>
      <c r="P502" s="92"/>
      <c r="Q502" s="92"/>
      <c r="R502" s="92"/>
      <c r="S502" s="92"/>
      <c r="T502" s="93"/>
      <c r="U502" s="39"/>
      <c r="V502" s="39"/>
      <c r="W502" s="39"/>
      <c r="X502" s="39"/>
      <c r="Y502" s="39"/>
      <c r="Z502" s="39"/>
      <c r="AA502" s="39"/>
      <c r="AB502" s="39"/>
      <c r="AC502" s="39"/>
      <c r="AD502" s="39"/>
      <c r="AE502" s="39"/>
      <c r="AT502" s="18" t="s">
        <v>362</v>
      </c>
      <c r="AU502" s="18" t="s">
        <v>90</v>
      </c>
    </row>
    <row r="503" s="2" customFormat="1" ht="24.15" customHeight="1">
      <c r="A503" s="39"/>
      <c r="B503" s="40"/>
      <c r="C503" s="220" t="s">
        <v>1700</v>
      </c>
      <c r="D503" s="220" t="s">
        <v>216</v>
      </c>
      <c r="E503" s="221" t="s">
        <v>5841</v>
      </c>
      <c r="F503" s="222" t="s">
        <v>5842</v>
      </c>
      <c r="G503" s="223" t="s">
        <v>288</v>
      </c>
      <c r="H503" s="224">
        <v>1</v>
      </c>
      <c r="I503" s="225"/>
      <c r="J503" s="226">
        <f>ROUND(I503*H503,2)</f>
        <v>0</v>
      </c>
      <c r="K503" s="222" t="s">
        <v>359</v>
      </c>
      <c r="L503" s="45"/>
      <c r="M503" s="227" t="s">
        <v>1</v>
      </c>
      <c r="N503" s="228" t="s">
        <v>46</v>
      </c>
      <c r="O503" s="92"/>
      <c r="P503" s="229">
        <f>O503*H503</f>
        <v>0</v>
      </c>
      <c r="Q503" s="229">
        <v>0.00068000000000000005</v>
      </c>
      <c r="R503" s="229">
        <f>Q503*H503</f>
        <v>0.00068000000000000005</v>
      </c>
      <c r="S503" s="229">
        <v>0</v>
      </c>
      <c r="T503" s="230">
        <f>S503*H503</f>
        <v>0</v>
      </c>
      <c r="U503" s="39"/>
      <c r="V503" s="39"/>
      <c r="W503" s="39"/>
      <c r="X503" s="39"/>
      <c r="Y503" s="39"/>
      <c r="Z503" s="39"/>
      <c r="AA503" s="39"/>
      <c r="AB503" s="39"/>
      <c r="AC503" s="39"/>
      <c r="AD503" s="39"/>
      <c r="AE503" s="39"/>
      <c r="AR503" s="231" t="s">
        <v>291</v>
      </c>
      <c r="AT503" s="231" t="s">
        <v>216</v>
      </c>
      <c r="AU503" s="231" t="s">
        <v>90</v>
      </c>
      <c r="AY503" s="18" t="s">
        <v>215</v>
      </c>
      <c r="BE503" s="232">
        <f>IF(N503="základní",J503,0)</f>
        <v>0</v>
      </c>
      <c r="BF503" s="232">
        <f>IF(N503="snížená",J503,0)</f>
        <v>0</v>
      </c>
      <c r="BG503" s="232">
        <f>IF(N503="zákl. přenesená",J503,0)</f>
        <v>0</v>
      </c>
      <c r="BH503" s="232">
        <f>IF(N503="sníž. přenesená",J503,0)</f>
        <v>0</v>
      </c>
      <c r="BI503" s="232">
        <f>IF(N503="nulová",J503,0)</f>
        <v>0</v>
      </c>
      <c r="BJ503" s="18" t="s">
        <v>88</v>
      </c>
      <c r="BK503" s="232">
        <f>ROUND(I503*H503,2)</f>
        <v>0</v>
      </c>
      <c r="BL503" s="18" t="s">
        <v>291</v>
      </c>
      <c r="BM503" s="231" t="s">
        <v>5843</v>
      </c>
    </row>
    <row r="504" s="2" customFormat="1">
      <c r="A504" s="39"/>
      <c r="B504" s="40"/>
      <c r="C504" s="41"/>
      <c r="D504" s="233" t="s">
        <v>221</v>
      </c>
      <c r="E504" s="41"/>
      <c r="F504" s="234" t="s">
        <v>5844</v>
      </c>
      <c r="G504" s="41"/>
      <c r="H504" s="41"/>
      <c r="I504" s="235"/>
      <c r="J504" s="41"/>
      <c r="K504" s="41"/>
      <c r="L504" s="45"/>
      <c r="M504" s="236"/>
      <c r="N504" s="237"/>
      <c r="O504" s="92"/>
      <c r="P504" s="92"/>
      <c r="Q504" s="92"/>
      <c r="R504" s="92"/>
      <c r="S504" s="92"/>
      <c r="T504" s="93"/>
      <c r="U504" s="39"/>
      <c r="V504" s="39"/>
      <c r="W504" s="39"/>
      <c r="X504" s="39"/>
      <c r="Y504" s="39"/>
      <c r="Z504" s="39"/>
      <c r="AA504" s="39"/>
      <c r="AB504" s="39"/>
      <c r="AC504" s="39"/>
      <c r="AD504" s="39"/>
      <c r="AE504" s="39"/>
      <c r="AT504" s="18" t="s">
        <v>221</v>
      </c>
      <c r="AU504" s="18" t="s">
        <v>90</v>
      </c>
    </row>
    <row r="505" s="2" customFormat="1">
      <c r="A505" s="39"/>
      <c r="B505" s="40"/>
      <c r="C505" s="41"/>
      <c r="D505" s="250" t="s">
        <v>362</v>
      </c>
      <c r="E505" s="41"/>
      <c r="F505" s="251" t="s">
        <v>5845</v>
      </c>
      <c r="G505" s="41"/>
      <c r="H505" s="41"/>
      <c r="I505" s="235"/>
      <c r="J505" s="41"/>
      <c r="K505" s="41"/>
      <c r="L505" s="45"/>
      <c r="M505" s="236"/>
      <c r="N505" s="237"/>
      <c r="O505" s="92"/>
      <c r="P505" s="92"/>
      <c r="Q505" s="92"/>
      <c r="R505" s="92"/>
      <c r="S505" s="92"/>
      <c r="T505" s="93"/>
      <c r="U505" s="39"/>
      <c r="V505" s="39"/>
      <c r="W505" s="39"/>
      <c r="X505" s="39"/>
      <c r="Y505" s="39"/>
      <c r="Z505" s="39"/>
      <c r="AA505" s="39"/>
      <c r="AB505" s="39"/>
      <c r="AC505" s="39"/>
      <c r="AD505" s="39"/>
      <c r="AE505" s="39"/>
      <c r="AT505" s="18" t="s">
        <v>362</v>
      </c>
      <c r="AU505" s="18" t="s">
        <v>90</v>
      </c>
    </row>
    <row r="506" s="2" customFormat="1" ht="44.25" customHeight="1">
      <c r="A506" s="39"/>
      <c r="B506" s="40"/>
      <c r="C506" s="295" t="s">
        <v>1706</v>
      </c>
      <c r="D506" s="295" t="s">
        <v>539</v>
      </c>
      <c r="E506" s="296" t="s">
        <v>5846</v>
      </c>
      <c r="F506" s="297" t="s">
        <v>5847</v>
      </c>
      <c r="G506" s="298" t="s">
        <v>716</v>
      </c>
      <c r="H506" s="299">
        <v>1</v>
      </c>
      <c r="I506" s="300"/>
      <c r="J506" s="301">
        <f>ROUND(I506*H506,2)</f>
        <v>0</v>
      </c>
      <c r="K506" s="297" t="s">
        <v>1</v>
      </c>
      <c r="L506" s="302"/>
      <c r="M506" s="303" t="s">
        <v>1</v>
      </c>
      <c r="N506" s="304" t="s">
        <v>46</v>
      </c>
      <c r="O506" s="92"/>
      <c r="P506" s="229">
        <f>O506*H506</f>
        <v>0</v>
      </c>
      <c r="Q506" s="229">
        <v>0.0020200000000000001</v>
      </c>
      <c r="R506" s="229">
        <f>Q506*H506</f>
        <v>0.0020200000000000001</v>
      </c>
      <c r="S506" s="229">
        <v>0</v>
      </c>
      <c r="T506" s="230">
        <f>S506*H506</f>
        <v>0</v>
      </c>
      <c r="U506" s="39"/>
      <c r="V506" s="39"/>
      <c r="W506" s="39"/>
      <c r="X506" s="39"/>
      <c r="Y506" s="39"/>
      <c r="Z506" s="39"/>
      <c r="AA506" s="39"/>
      <c r="AB506" s="39"/>
      <c r="AC506" s="39"/>
      <c r="AD506" s="39"/>
      <c r="AE506" s="39"/>
      <c r="AR506" s="231" t="s">
        <v>676</v>
      </c>
      <c r="AT506" s="231" t="s">
        <v>539</v>
      </c>
      <c r="AU506" s="231" t="s">
        <v>90</v>
      </c>
      <c r="AY506" s="18" t="s">
        <v>215</v>
      </c>
      <c r="BE506" s="232">
        <f>IF(N506="základní",J506,0)</f>
        <v>0</v>
      </c>
      <c r="BF506" s="232">
        <f>IF(N506="snížená",J506,0)</f>
        <v>0</v>
      </c>
      <c r="BG506" s="232">
        <f>IF(N506="zákl. přenesená",J506,0)</f>
        <v>0</v>
      </c>
      <c r="BH506" s="232">
        <f>IF(N506="sníž. přenesená",J506,0)</f>
        <v>0</v>
      </c>
      <c r="BI506" s="232">
        <f>IF(N506="nulová",J506,0)</f>
        <v>0</v>
      </c>
      <c r="BJ506" s="18" t="s">
        <v>88</v>
      </c>
      <c r="BK506" s="232">
        <f>ROUND(I506*H506,2)</f>
        <v>0</v>
      </c>
      <c r="BL506" s="18" t="s">
        <v>291</v>
      </c>
      <c r="BM506" s="231" t="s">
        <v>5848</v>
      </c>
    </row>
    <row r="507" s="2" customFormat="1" ht="24.15" customHeight="1">
      <c r="A507" s="39"/>
      <c r="B507" s="40"/>
      <c r="C507" s="220" t="s">
        <v>1715</v>
      </c>
      <c r="D507" s="220" t="s">
        <v>216</v>
      </c>
      <c r="E507" s="221" t="s">
        <v>5849</v>
      </c>
      <c r="F507" s="222" t="s">
        <v>5850</v>
      </c>
      <c r="G507" s="223" t="s">
        <v>716</v>
      </c>
      <c r="H507" s="224">
        <v>1</v>
      </c>
      <c r="I507" s="225"/>
      <c r="J507" s="226">
        <f>ROUND(I507*H507,2)</f>
        <v>0</v>
      </c>
      <c r="K507" s="222" t="s">
        <v>359</v>
      </c>
      <c r="L507" s="45"/>
      <c r="M507" s="227" t="s">
        <v>1</v>
      </c>
      <c r="N507" s="228" t="s">
        <v>46</v>
      </c>
      <c r="O507" s="92"/>
      <c r="P507" s="229">
        <f>O507*H507</f>
        <v>0</v>
      </c>
      <c r="Q507" s="229">
        <v>0.00027</v>
      </c>
      <c r="R507" s="229">
        <f>Q507*H507</f>
        <v>0.00027</v>
      </c>
      <c r="S507" s="229">
        <v>0</v>
      </c>
      <c r="T507" s="230">
        <f>S507*H507</f>
        <v>0</v>
      </c>
      <c r="U507" s="39"/>
      <c r="V507" s="39"/>
      <c r="W507" s="39"/>
      <c r="X507" s="39"/>
      <c r="Y507" s="39"/>
      <c r="Z507" s="39"/>
      <c r="AA507" s="39"/>
      <c r="AB507" s="39"/>
      <c r="AC507" s="39"/>
      <c r="AD507" s="39"/>
      <c r="AE507" s="39"/>
      <c r="AR507" s="231" t="s">
        <v>291</v>
      </c>
      <c r="AT507" s="231" t="s">
        <v>216</v>
      </c>
      <c r="AU507" s="231" t="s">
        <v>90</v>
      </c>
      <c r="AY507" s="18" t="s">
        <v>215</v>
      </c>
      <c r="BE507" s="232">
        <f>IF(N507="základní",J507,0)</f>
        <v>0</v>
      </c>
      <c r="BF507" s="232">
        <f>IF(N507="snížená",J507,0)</f>
        <v>0</v>
      </c>
      <c r="BG507" s="232">
        <f>IF(N507="zákl. přenesená",J507,0)</f>
        <v>0</v>
      </c>
      <c r="BH507" s="232">
        <f>IF(N507="sníž. přenesená",J507,0)</f>
        <v>0</v>
      </c>
      <c r="BI507" s="232">
        <f>IF(N507="nulová",J507,0)</f>
        <v>0</v>
      </c>
      <c r="BJ507" s="18" t="s">
        <v>88</v>
      </c>
      <c r="BK507" s="232">
        <f>ROUND(I507*H507,2)</f>
        <v>0</v>
      </c>
      <c r="BL507" s="18" t="s">
        <v>291</v>
      </c>
      <c r="BM507" s="231" t="s">
        <v>5851</v>
      </c>
    </row>
    <row r="508" s="2" customFormat="1">
      <c r="A508" s="39"/>
      <c r="B508" s="40"/>
      <c r="C508" s="41"/>
      <c r="D508" s="233" t="s">
        <v>221</v>
      </c>
      <c r="E508" s="41"/>
      <c r="F508" s="234" t="s">
        <v>5852</v>
      </c>
      <c r="G508" s="41"/>
      <c r="H508" s="41"/>
      <c r="I508" s="235"/>
      <c r="J508" s="41"/>
      <c r="K508" s="41"/>
      <c r="L508" s="45"/>
      <c r="M508" s="236"/>
      <c r="N508" s="237"/>
      <c r="O508" s="92"/>
      <c r="P508" s="92"/>
      <c r="Q508" s="92"/>
      <c r="R508" s="92"/>
      <c r="S508" s="92"/>
      <c r="T508" s="93"/>
      <c r="U508" s="39"/>
      <c r="V508" s="39"/>
      <c r="W508" s="39"/>
      <c r="X508" s="39"/>
      <c r="Y508" s="39"/>
      <c r="Z508" s="39"/>
      <c r="AA508" s="39"/>
      <c r="AB508" s="39"/>
      <c r="AC508" s="39"/>
      <c r="AD508" s="39"/>
      <c r="AE508" s="39"/>
      <c r="AT508" s="18" t="s">
        <v>221</v>
      </c>
      <c r="AU508" s="18" t="s">
        <v>90</v>
      </c>
    </row>
    <row r="509" s="2" customFormat="1">
      <c r="A509" s="39"/>
      <c r="B509" s="40"/>
      <c r="C509" s="41"/>
      <c r="D509" s="250" t="s">
        <v>362</v>
      </c>
      <c r="E509" s="41"/>
      <c r="F509" s="251" t="s">
        <v>5853</v>
      </c>
      <c r="G509" s="41"/>
      <c r="H509" s="41"/>
      <c r="I509" s="235"/>
      <c r="J509" s="41"/>
      <c r="K509" s="41"/>
      <c r="L509" s="45"/>
      <c r="M509" s="236"/>
      <c r="N509" s="237"/>
      <c r="O509" s="92"/>
      <c r="P509" s="92"/>
      <c r="Q509" s="92"/>
      <c r="R509" s="92"/>
      <c r="S509" s="92"/>
      <c r="T509" s="93"/>
      <c r="U509" s="39"/>
      <c r="V509" s="39"/>
      <c r="W509" s="39"/>
      <c r="X509" s="39"/>
      <c r="Y509" s="39"/>
      <c r="Z509" s="39"/>
      <c r="AA509" s="39"/>
      <c r="AB509" s="39"/>
      <c r="AC509" s="39"/>
      <c r="AD509" s="39"/>
      <c r="AE509" s="39"/>
      <c r="AT509" s="18" t="s">
        <v>362</v>
      </c>
      <c r="AU509" s="18" t="s">
        <v>90</v>
      </c>
    </row>
    <row r="510" s="2" customFormat="1" ht="24.15" customHeight="1">
      <c r="A510" s="39"/>
      <c r="B510" s="40"/>
      <c r="C510" s="295" t="s">
        <v>1721</v>
      </c>
      <c r="D510" s="295" t="s">
        <v>539</v>
      </c>
      <c r="E510" s="296" t="s">
        <v>5854</v>
      </c>
      <c r="F510" s="297" t="s">
        <v>5855</v>
      </c>
      <c r="G510" s="298" t="s">
        <v>716</v>
      </c>
      <c r="H510" s="299">
        <v>1</v>
      </c>
      <c r="I510" s="300"/>
      <c r="J510" s="301">
        <f>ROUND(I510*H510,2)</f>
        <v>0</v>
      </c>
      <c r="K510" s="297" t="s">
        <v>359</v>
      </c>
      <c r="L510" s="302"/>
      <c r="M510" s="303" t="s">
        <v>1</v>
      </c>
      <c r="N510" s="304" t="s">
        <v>46</v>
      </c>
      <c r="O510" s="92"/>
      <c r="P510" s="229">
        <f>O510*H510</f>
        <v>0</v>
      </c>
      <c r="Q510" s="229">
        <v>0.00012</v>
      </c>
      <c r="R510" s="229">
        <f>Q510*H510</f>
        <v>0.00012</v>
      </c>
      <c r="S510" s="229">
        <v>0</v>
      </c>
      <c r="T510" s="230">
        <f>S510*H510</f>
        <v>0</v>
      </c>
      <c r="U510" s="39"/>
      <c r="V510" s="39"/>
      <c r="W510" s="39"/>
      <c r="X510" s="39"/>
      <c r="Y510" s="39"/>
      <c r="Z510" s="39"/>
      <c r="AA510" s="39"/>
      <c r="AB510" s="39"/>
      <c r="AC510" s="39"/>
      <c r="AD510" s="39"/>
      <c r="AE510" s="39"/>
      <c r="AR510" s="231" t="s">
        <v>676</v>
      </c>
      <c r="AT510" s="231" t="s">
        <v>539</v>
      </c>
      <c r="AU510" s="231" t="s">
        <v>90</v>
      </c>
      <c r="AY510" s="18" t="s">
        <v>215</v>
      </c>
      <c r="BE510" s="232">
        <f>IF(N510="základní",J510,0)</f>
        <v>0</v>
      </c>
      <c r="BF510" s="232">
        <f>IF(N510="snížená",J510,0)</f>
        <v>0</v>
      </c>
      <c r="BG510" s="232">
        <f>IF(N510="zákl. přenesená",J510,0)</f>
        <v>0</v>
      </c>
      <c r="BH510" s="232">
        <f>IF(N510="sníž. přenesená",J510,0)</f>
        <v>0</v>
      </c>
      <c r="BI510" s="232">
        <f>IF(N510="nulová",J510,0)</f>
        <v>0</v>
      </c>
      <c r="BJ510" s="18" t="s">
        <v>88</v>
      </c>
      <c r="BK510" s="232">
        <f>ROUND(I510*H510,2)</f>
        <v>0</v>
      </c>
      <c r="BL510" s="18" t="s">
        <v>291</v>
      </c>
      <c r="BM510" s="231" t="s">
        <v>5856</v>
      </c>
    </row>
    <row r="511" s="2" customFormat="1">
      <c r="A511" s="39"/>
      <c r="B511" s="40"/>
      <c r="C511" s="41"/>
      <c r="D511" s="233" t="s">
        <v>221</v>
      </c>
      <c r="E511" s="41"/>
      <c r="F511" s="234" t="s">
        <v>5855</v>
      </c>
      <c r="G511" s="41"/>
      <c r="H511" s="41"/>
      <c r="I511" s="235"/>
      <c r="J511" s="41"/>
      <c r="K511" s="41"/>
      <c r="L511" s="45"/>
      <c r="M511" s="236"/>
      <c r="N511" s="237"/>
      <c r="O511" s="92"/>
      <c r="P511" s="92"/>
      <c r="Q511" s="92"/>
      <c r="R511" s="92"/>
      <c r="S511" s="92"/>
      <c r="T511" s="93"/>
      <c r="U511" s="39"/>
      <c r="V511" s="39"/>
      <c r="W511" s="39"/>
      <c r="X511" s="39"/>
      <c r="Y511" s="39"/>
      <c r="Z511" s="39"/>
      <c r="AA511" s="39"/>
      <c r="AB511" s="39"/>
      <c r="AC511" s="39"/>
      <c r="AD511" s="39"/>
      <c r="AE511" s="39"/>
      <c r="AT511" s="18" t="s">
        <v>221</v>
      </c>
      <c r="AU511" s="18" t="s">
        <v>90</v>
      </c>
    </row>
    <row r="512" s="2" customFormat="1" ht="24.15" customHeight="1">
      <c r="A512" s="39"/>
      <c r="B512" s="40"/>
      <c r="C512" s="220" t="s">
        <v>1729</v>
      </c>
      <c r="D512" s="220" t="s">
        <v>216</v>
      </c>
      <c r="E512" s="221" t="s">
        <v>5857</v>
      </c>
      <c r="F512" s="222" t="s">
        <v>5858</v>
      </c>
      <c r="G512" s="223" t="s">
        <v>583</v>
      </c>
      <c r="H512" s="224">
        <v>0.0080000000000000002</v>
      </c>
      <c r="I512" s="225"/>
      <c r="J512" s="226">
        <f>ROUND(I512*H512,2)</f>
        <v>0</v>
      </c>
      <c r="K512" s="222" t="s">
        <v>359</v>
      </c>
      <c r="L512" s="45"/>
      <c r="M512" s="227" t="s">
        <v>1</v>
      </c>
      <c r="N512" s="228" t="s">
        <v>46</v>
      </c>
      <c r="O512" s="92"/>
      <c r="P512" s="229">
        <f>O512*H512</f>
        <v>0</v>
      </c>
      <c r="Q512" s="229">
        <v>0</v>
      </c>
      <c r="R512" s="229">
        <f>Q512*H512</f>
        <v>0</v>
      </c>
      <c r="S512" s="229">
        <v>0</v>
      </c>
      <c r="T512" s="230">
        <f>S512*H512</f>
        <v>0</v>
      </c>
      <c r="U512" s="39"/>
      <c r="V512" s="39"/>
      <c r="W512" s="39"/>
      <c r="X512" s="39"/>
      <c r="Y512" s="39"/>
      <c r="Z512" s="39"/>
      <c r="AA512" s="39"/>
      <c r="AB512" s="39"/>
      <c r="AC512" s="39"/>
      <c r="AD512" s="39"/>
      <c r="AE512" s="39"/>
      <c r="AR512" s="231" t="s">
        <v>291</v>
      </c>
      <c r="AT512" s="231" t="s">
        <v>216</v>
      </c>
      <c r="AU512" s="231" t="s">
        <v>90</v>
      </c>
      <c r="AY512" s="18" t="s">
        <v>215</v>
      </c>
      <c r="BE512" s="232">
        <f>IF(N512="základní",J512,0)</f>
        <v>0</v>
      </c>
      <c r="BF512" s="232">
        <f>IF(N512="snížená",J512,0)</f>
        <v>0</v>
      </c>
      <c r="BG512" s="232">
        <f>IF(N512="zákl. přenesená",J512,0)</f>
        <v>0</v>
      </c>
      <c r="BH512" s="232">
        <f>IF(N512="sníž. přenesená",J512,0)</f>
        <v>0</v>
      </c>
      <c r="BI512" s="232">
        <f>IF(N512="nulová",J512,0)</f>
        <v>0</v>
      </c>
      <c r="BJ512" s="18" t="s">
        <v>88</v>
      </c>
      <c r="BK512" s="232">
        <f>ROUND(I512*H512,2)</f>
        <v>0</v>
      </c>
      <c r="BL512" s="18" t="s">
        <v>291</v>
      </c>
      <c r="BM512" s="231" t="s">
        <v>5859</v>
      </c>
    </row>
    <row r="513" s="2" customFormat="1">
      <c r="A513" s="39"/>
      <c r="B513" s="40"/>
      <c r="C513" s="41"/>
      <c r="D513" s="233" t="s">
        <v>221</v>
      </c>
      <c r="E513" s="41"/>
      <c r="F513" s="234" t="s">
        <v>5860</v>
      </c>
      <c r="G513" s="41"/>
      <c r="H513" s="41"/>
      <c r="I513" s="235"/>
      <c r="J513" s="41"/>
      <c r="K513" s="41"/>
      <c r="L513" s="45"/>
      <c r="M513" s="236"/>
      <c r="N513" s="237"/>
      <c r="O513" s="92"/>
      <c r="P513" s="92"/>
      <c r="Q513" s="92"/>
      <c r="R513" s="92"/>
      <c r="S513" s="92"/>
      <c r="T513" s="93"/>
      <c r="U513" s="39"/>
      <c r="V513" s="39"/>
      <c r="W513" s="39"/>
      <c r="X513" s="39"/>
      <c r="Y513" s="39"/>
      <c r="Z513" s="39"/>
      <c r="AA513" s="39"/>
      <c r="AB513" s="39"/>
      <c r="AC513" s="39"/>
      <c r="AD513" s="39"/>
      <c r="AE513" s="39"/>
      <c r="AT513" s="18" t="s">
        <v>221</v>
      </c>
      <c r="AU513" s="18" t="s">
        <v>90</v>
      </c>
    </row>
    <row r="514" s="2" customFormat="1">
      <c r="A514" s="39"/>
      <c r="B514" s="40"/>
      <c r="C514" s="41"/>
      <c r="D514" s="250" t="s">
        <v>362</v>
      </c>
      <c r="E514" s="41"/>
      <c r="F514" s="251" t="s">
        <v>5861</v>
      </c>
      <c r="G514" s="41"/>
      <c r="H514" s="41"/>
      <c r="I514" s="235"/>
      <c r="J514" s="41"/>
      <c r="K514" s="41"/>
      <c r="L514" s="45"/>
      <c r="M514" s="236"/>
      <c r="N514" s="237"/>
      <c r="O514" s="92"/>
      <c r="P514" s="92"/>
      <c r="Q514" s="92"/>
      <c r="R514" s="92"/>
      <c r="S514" s="92"/>
      <c r="T514" s="93"/>
      <c r="U514" s="39"/>
      <c r="V514" s="39"/>
      <c r="W514" s="39"/>
      <c r="X514" s="39"/>
      <c r="Y514" s="39"/>
      <c r="Z514" s="39"/>
      <c r="AA514" s="39"/>
      <c r="AB514" s="39"/>
      <c r="AC514" s="39"/>
      <c r="AD514" s="39"/>
      <c r="AE514" s="39"/>
      <c r="AT514" s="18" t="s">
        <v>362</v>
      </c>
      <c r="AU514" s="18" t="s">
        <v>90</v>
      </c>
    </row>
    <row r="515" s="11" customFormat="1" ht="22.8" customHeight="1">
      <c r="A515" s="11"/>
      <c r="B515" s="206"/>
      <c r="C515" s="207"/>
      <c r="D515" s="208" t="s">
        <v>80</v>
      </c>
      <c r="E515" s="248" t="s">
        <v>5862</v>
      </c>
      <c r="F515" s="248" t="s">
        <v>5863</v>
      </c>
      <c r="G515" s="207"/>
      <c r="H515" s="207"/>
      <c r="I515" s="210"/>
      <c r="J515" s="249">
        <f>BK515</f>
        <v>0</v>
      </c>
      <c r="K515" s="207"/>
      <c r="L515" s="212"/>
      <c r="M515" s="213"/>
      <c r="N515" s="214"/>
      <c r="O515" s="214"/>
      <c r="P515" s="215">
        <f>SUM(P516:P593)</f>
        <v>0</v>
      </c>
      <c r="Q515" s="214"/>
      <c r="R515" s="215">
        <f>SUM(R516:R593)</f>
        <v>0.40063000000000004</v>
      </c>
      <c r="S515" s="214"/>
      <c r="T515" s="216">
        <f>SUM(T516:T593)</f>
        <v>0</v>
      </c>
      <c r="U515" s="11"/>
      <c r="V515" s="11"/>
      <c r="W515" s="11"/>
      <c r="X515" s="11"/>
      <c r="Y515" s="11"/>
      <c r="Z515" s="11"/>
      <c r="AA515" s="11"/>
      <c r="AB515" s="11"/>
      <c r="AC515" s="11"/>
      <c r="AD515" s="11"/>
      <c r="AE515" s="11"/>
      <c r="AR515" s="217" t="s">
        <v>90</v>
      </c>
      <c r="AT515" s="218" t="s">
        <v>80</v>
      </c>
      <c r="AU515" s="218" t="s">
        <v>88</v>
      </c>
      <c r="AY515" s="217" t="s">
        <v>215</v>
      </c>
      <c r="BK515" s="219">
        <f>SUM(BK516:BK593)</f>
        <v>0</v>
      </c>
    </row>
    <row r="516" s="2" customFormat="1" ht="21.75" customHeight="1">
      <c r="A516" s="39"/>
      <c r="B516" s="40"/>
      <c r="C516" s="220" t="s">
        <v>1735</v>
      </c>
      <c r="D516" s="220" t="s">
        <v>216</v>
      </c>
      <c r="E516" s="221" t="s">
        <v>5864</v>
      </c>
      <c r="F516" s="222" t="s">
        <v>5865</v>
      </c>
      <c r="G516" s="223" t="s">
        <v>716</v>
      </c>
      <c r="H516" s="224">
        <v>6</v>
      </c>
      <c r="I516" s="225"/>
      <c r="J516" s="226">
        <f>ROUND(I516*H516,2)</f>
        <v>0</v>
      </c>
      <c r="K516" s="222" t="s">
        <v>359</v>
      </c>
      <c r="L516" s="45"/>
      <c r="M516" s="227" t="s">
        <v>1</v>
      </c>
      <c r="N516" s="228" t="s">
        <v>46</v>
      </c>
      <c r="O516" s="92"/>
      <c r="P516" s="229">
        <f>O516*H516</f>
        <v>0</v>
      </c>
      <c r="Q516" s="229">
        <v>0.0012700000000000001</v>
      </c>
      <c r="R516" s="229">
        <f>Q516*H516</f>
        <v>0.00762</v>
      </c>
      <c r="S516" s="229">
        <v>0</v>
      </c>
      <c r="T516" s="230">
        <f>S516*H516</f>
        <v>0</v>
      </c>
      <c r="U516" s="39"/>
      <c r="V516" s="39"/>
      <c r="W516" s="39"/>
      <c r="X516" s="39"/>
      <c r="Y516" s="39"/>
      <c r="Z516" s="39"/>
      <c r="AA516" s="39"/>
      <c r="AB516" s="39"/>
      <c r="AC516" s="39"/>
      <c r="AD516" s="39"/>
      <c r="AE516" s="39"/>
      <c r="AR516" s="231" t="s">
        <v>291</v>
      </c>
      <c r="AT516" s="231" t="s">
        <v>216</v>
      </c>
      <c r="AU516" s="231" t="s">
        <v>90</v>
      </c>
      <c r="AY516" s="18" t="s">
        <v>215</v>
      </c>
      <c r="BE516" s="232">
        <f>IF(N516="základní",J516,0)</f>
        <v>0</v>
      </c>
      <c r="BF516" s="232">
        <f>IF(N516="snížená",J516,0)</f>
        <v>0</v>
      </c>
      <c r="BG516" s="232">
        <f>IF(N516="zákl. přenesená",J516,0)</f>
        <v>0</v>
      </c>
      <c r="BH516" s="232">
        <f>IF(N516="sníž. přenesená",J516,0)</f>
        <v>0</v>
      </c>
      <c r="BI516" s="232">
        <f>IF(N516="nulová",J516,0)</f>
        <v>0</v>
      </c>
      <c r="BJ516" s="18" t="s">
        <v>88</v>
      </c>
      <c r="BK516" s="232">
        <f>ROUND(I516*H516,2)</f>
        <v>0</v>
      </c>
      <c r="BL516" s="18" t="s">
        <v>291</v>
      </c>
      <c r="BM516" s="231" t="s">
        <v>5866</v>
      </c>
    </row>
    <row r="517" s="2" customFormat="1">
      <c r="A517" s="39"/>
      <c r="B517" s="40"/>
      <c r="C517" s="41"/>
      <c r="D517" s="233" t="s">
        <v>221</v>
      </c>
      <c r="E517" s="41"/>
      <c r="F517" s="234" t="s">
        <v>5867</v>
      </c>
      <c r="G517" s="41"/>
      <c r="H517" s="41"/>
      <c r="I517" s="235"/>
      <c r="J517" s="41"/>
      <c r="K517" s="41"/>
      <c r="L517" s="45"/>
      <c r="M517" s="236"/>
      <c r="N517" s="237"/>
      <c r="O517" s="92"/>
      <c r="P517" s="92"/>
      <c r="Q517" s="92"/>
      <c r="R517" s="92"/>
      <c r="S517" s="92"/>
      <c r="T517" s="93"/>
      <c r="U517" s="39"/>
      <c r="V517" s="39"/>
      <c r="W517" s="39"/>
      <c r="X517" s="39"/>
      <c r="Y517" s="39"/>
      <c r="Z517" s="39"/>
      <c r="AA517" s="39"/>
      <c r="AB517" s="39"/>
      <c r="AC517" s="39"/>
      <c r="AD517" s="39"/>
      <c r="AE517" s="39"/>
      <c r="AT517" s="18" t="s">
        <v>221</v>
      </c>
      <c r="AU517" s="18" t="s">
        <v>90</v>
      </c>
    </row>
    <row r="518" s="2" customFormat="1">
      <c r="A518" s="39"/>
      <c r="B518" s="40"/>
      <c r="C518" s="41"/>
      <c r="D518" s="250" t="s">
        <v>362</v>
      </c>
      <c r="E518" s="41"/>
      <c r="F518" s="251" t="s">
        <v>5868</v>
      </c>
      <c r="G518" s="41"/>
      <c r="H518" s="41"/>
      <c r="I518" s="235"/>
      <c r="J518" s="41"/>
      <c r="K518" s="41"/>
      <c r="L518" s="45"/>
      <c r="M518" s="236"/>
      <c r="N518" s="237"/>
      <c r="O518" s="92"/>
      <c r="P518" s="92"/>
      <c r="Q518" s="92"/>
      <c r="R518" s="92"/>
      <c r="S518" s="92"/>
      <c r="T518" s="93"/>
      <c r="U518" s="39"/>
      <c r="V518" s="39"/>
      <c r="W518" s="39"/>
      <c r="X518" s="39"/>
      <c r="Y518" s="39"/>
      <c r="Z518" s="39"/>
      <c r="AA518" s="39"/>
      <c r="AB518" s="39"/>
      <c r="AC518" s="39"/>
      <c r="AD518" s="39"/>
      <c r="AE518" s="39"/>
      <c r="AT518" s="18" t="s">
        <v>362</v>
      </c>
      <c r="AU518" s="18" t="s">
        <v>90</v>
      </c>
    </row>
    <row r="519" s="2" customFormat="1" ht="37.8" customHeight="1">
      <c r="A519" s="39"/>
      <c r="B519" s="40"/>
      <c r="C519" s="295" t="s">
        <v>1738</v>
      </c>
      <c r="D519" s="295" t="s">
        <v>539</v>
      </c>
      <c r="E519" s="296" t="s">
        <v>5869</v>
      </c>
      <c r="F519" s="297" t="s">
        <v>5870</v>
      </c>
      <c r="G519" s="298" t="s">
        <v>716</v>
      </c>
      <c r="H519" s="299">
        <v>6</v>
      </c>
      <c r="I519" s="300"/>
      <c r="J519" s="301">
        <f>ROUND(I519*H519,2)</f>
        <v>0</v>
      </c>
      <c r="K519" s="297" t="s">
        <v>359</v>
      </c>
      <c r="L519" s="302"/>
      <c r="M519" s="303" t="s">
        <v>1</v>
      </c>
      <c r="N519" s="304" t="s">
        <v>46</v>
      </c>
      <c r="O519" s="92"/>
      <c r="P519" s="229">
        <f>O519*H519</f>
        <v>0</v>
      </c>
      <c r="Q519" s="229">
        <v>0.014999999999999999</v>
      </c>
      <c r="R519" s="229">
        <f>Q519*H519</f>
        <v>0.089999999999999997</v>
      </c>
      <c r="S519" s="229">
        <v>0</v>
      </c>
      <c r="T519" s="230">
        <f>S519*H519</f>
        <v>0</v>
      </c>
      <c r="U519" s="39"/>
      <c r="V519" s="39"/>
      <c r="W519" s="39"/>
      <c r="X519" s="39"/>
      <c r="Y519" s="39"/>
      <c r="Z519" s="39"/>
      <c r="AA519" s="39"/>
      <c r="AB519" s="39"/>
      <c r="AC519" s="39"/>
      <c r="AD519" s="39"/>
      <c r="AE519" s="39"/>
      <c r="AR519" s="231" t="s">
        <v>676</v>
      </c>
      <c r="AT519" s="231" t="s">
        <v>539</v>
      </c>
      <c r="AU519" s="231" t="s">
        <v>90</v>
      </c>
      <c r="AY519" s="18" t="s">
        <v>215</v>
      </c>
      <c r="BE519" s="232">
        <f>IF(N519="základní",J519,0)</f>
        <v>0</v>
      </c>
      <c r="BF519" s="232">
        <f>IF(N519="snížená",J519,0)</f>
        <v>0</v>
      </c>
      <c r="BG519" s="232">
        <f>IF(N519="zákl. přenesená",J519,0)</f>
        <v>0</v>
      </c>
      <c r="BH519" s="232">
        <f>IF(N519="sníž. přenesená",J519,0)</f>
        <v>0</v>
      </c>
      <c r="BI519" s="232">
        <f>IF(N519="nulová",J519,0)</f>
        <v>0</v>
      </c>
      <c r="BJ519" s="18" t="s">
        <v>88</v>
      </c>
      <c r="BK519" s="232">
        <f>ROUND(I519*H519,2)</f>
        <v>0</v>
      </c>
      <c r="BL519" s="18" t="s">
        <v>291</v>
      </c>
      <c r="BM519" s="231" t="s">
        <v>5871</v>
      </c>
    </row>
    <row r="520" s="2" customFormat="1" ht="16.5" customHeight="1">
      <c r="A520" s="39"/>
      <c r="B520" s="40"/>
      <c r="C520" s="220" t="s">
        <v>1740</v>
      </c>
      <c r="D520" s="220" t="s">
        <v>216</v>
      </c>
      <c r="E520" s="221" t="s">
        <v>5872</v>
      </c>
      <c r="F520" s="222" t="s">
        <v>5873</v>
      </c>
      <c r="G520" s="223" t="s">
        <v>716</v>
      </c>
      <c r="H520" s="224">
        <v>6</v>
      </c>
      <c r="I520" s="225"/>
      <c r="J520" s="226">
        <f>ROUND(I520*H520,2)</f>
        <v>0</v>
      </c>
      <c r="K520" s="222" t="s">
        <v>359</v>
      </c>
      <c r="L520" s="45"/>
      <c r="M520" s="227" t="s">
        <v>1</v>
      </c>
      <c r="N520" s="228" t="s">
        <v>46</v>
      </c>
      <c r="O520" s="92"/>
      <c r="P520" s="229">
        <f>O520*H520</f>
        <v>0</v>
      </c>
      <c r="Q520" s="229">
        <v>0</v>
      </c>
      <c r="R520" s="229">
        <f>Q520*H520</f>
        <v>0</v>
      </c>
      <c r="S520" s="229">
        <v>0</v>
      </c>
      <c r="T520" s="230">
        <f>S520*H520</f>
        <v>0</v>
      </c>
      <c r="U520" s="39"/>
      <c r="V520" s="39"/>
      <c r="W520" s="39"/>
      <c r="X520" s="39"/>
      <c r="Y520" s="39"/>
      <c r="Z520" s="39"/>
      <c r="AA520" s="39"/>
      <c r="AB520" s="39"/>
      <c r="AC520" s="39"/>
      <c r="AD520" s="39"/>
      <c r="AE520" s="39"/>
      <c r="AR520" s="231" t="s">
        <v>291</v>
      </c>
      <c r="AT520" s="231" t="s">
        <v>216</v>
      </c>
      <c r="AU520" s="231" t="s">
        <v>90</v>
      </c>
      <c r="AY520" s="18" t="s">
        <v>215</v>
      </c>
      <c r="BE520" s="232">
        <f>IF(N520="základní",J520,0)</f>
        <v>0</v>
      </c>
      <c r="BF520" s="232">
        <f>IF(N520="snížená",J520,0)</f>
        <v>0</v>
      </c>
      <c r="BG520" s="232">
        <f>IF(N520="zákl. přenesená",J520,0)</f>
        <v>0</v>
      </c>
      <c r="BH520" s="232">
        <f>IF(N520="sníž. přenesená",J520,0)</f>
        <v>0</v>
      </c>
      <c r="BI520" s="232">
        <f>IF(N520="nulová",J520,0)</f>
        <v>0</v>
      </c>
      <c r="BJ520" s="18" t="s">
        <v>88</v>
      </c>
      <c r="BK520" s="232">
        <f>ROUND(I520*H520,2)</f>
        <v>0</v>
      </c>
      <c r="BL520" s="18" t="s">
        <v>291</v>
      </c>
      <c r="BM520" s="231" t="s">
        <v>5874</v>
      </c>
    </row>
    <row r="521" s="2" customFormat="1">
      <c r="A521" s="39"/>
      <c r="B521" s="40"/>
      <c r="C521" s="41"/>
      <c r="D521" s="233" t="s">
        <v>221</v>
      </c>
      <c r="E521" s="41"/>
      <c r="F521" s="234" t="s">
        <v>5875</v>
      </c>
      <c r="G521" s="41"/>
      <c r="H521" s="41"/>
      <c r="I521" s="235"/>
      <c r="J521" s="41"/>
      <c r="K521" s="41"/>
      <c r="L521" s="45"/>
      <c r="M521" s="236"/>
      <c r="N521" s="237"/>
      <c r="O521" s="92"/>
      <c r="P521" s="92"/>
      <c r="Q521" s="92"/>
      <c r="R521" s="92"/>
      <c r="S521" s="92"/>
      <c r="T521" s="93"/>
      <c r="U521" s="39"/>
      <c r="V521" s="39"/>
      <c r="W521" s="39"/>
      <c r="X521" s="39"/>
      <c r="Y521" s="39"/>
      <c r="Z521" s="39"/>
      <c r="AA521" s="39"/>
      <c r="AB521" s="39"/>
      <c r="AC521" s="39"/>
      <c r="AD521" s="39"/>
      <c r="AE521" s="39"/>
      <c r="AT521" s="18" t="s">
        <v>221</v>
      </c>
      <c r="AU521" s="18" t="s">
        <v>90</v>
      </c>
    </row>
    <row r="522" s="2" customFormat="1">
      <c r="A522" s="39"/>
      <c r="B522" s="40"/>
      <c r="C522" s="41"/>
      <c r="D522" s="250" t="s">
        <v>362</v>
      </c>
      <c r="E522" s="41"/>
      <c r="F522" s="251" t="s">
        <v>5876</v>
      </c>
      <c r="G522" s="41"/>
      <c r="H522" s="41"/>
      <c r="I522" s="235"/>
      <c r="J522" s="41"/>
      <c r="K522" s="41"/>
      <c r="L522" s="45"/>
      <c r="M522" s="236"/>
      <c r="N522" s="237"/>
      <c r="O522" s="92"/>
      <c r="P522" s="92"/>
      <c r="Q522" s="92"/>
      <c r="R522" s="92"/>
      <c r="S522" s="92"/>
      <c r="T522" s="93"/>
      <c r="U522" s="39"/>
      <c r="V522" s="39"/>
      <c r="W522" s="39"/>
      <c r="X522" s="39"/>
      <c r="Y522" s="39"/>
      <c r="Z522" s="39"/>
      <c r="AA522" s="39"/>
      <c r="AB522" s="39"/>
      <c r="AC522" s="39"/>
      <c r="AD522" s="39"/>
      <c r="AE522" s="39"/>
      <c r="AT522" s="18" t="s">
        <v>362</v>
      </c>
      <c r="AU522" s="18" t="s">
        <v>90</v>
      </c>
    </row>
    <row r="523" s="2" customFormat="1" ht="24.15" customHeight="1">
      <c r="A523" s="39"/>
      <c r="B523" s="40"/>
      <c r="C523" s="295" t="s">
        <v>1756</v>
      </c>
      <c r="D523" s="295" t="s">
        <v>539</v>
      </c>
      <c r="E523" s="296" t="s">
        <v>5877</v>
      </c>
      <c r="F523" s="297" t="s">
        <v>5878</v>
      </c>
      <c r="G523" s="298" t="s">
        <v>716</v>
      </c>
      <c r="H523" s="299">
        <v>6</v>
      </c>
      <c r="I523" s="300"/>
      <c r="J523" s="301">
        <f>ROUND(I523*H523,2)</f>
        <v>0</v>
      </c>
      <c r="K523" s="297" t="s">
        <v>359</v>
      </c>
      <c r="L523" s="302"/>
      <c r="M523" s="303" t="s">
        <v>1</v>
      </c>
      <c r="N523" s="304" t="s">
        <v>46</v>
      </c>
      <c r="O523" s="92"/>
      <c r="P523" s="229">
        <f>O523*H523</f>
        <v>0</v>
      </c>
      <c r="Q523" s="229">
        <v>0.0022000000000000001</v>
      </c>
      <c r="R523" s="229">
        <f>Q523*H523</f>
        <v>0.0132</v>
      </c>
      <c r="S523" s="229">
        <v>0</v>
      </c>
      <c r="T523" s="230">
        <f>S523*H523</f>
        <v>0</v>
      </c>
      <c r="U523" s="39"/>
      <c r="V523" s="39"/>
      <c r="W523" s="39"/>
      <c r="X523" s="39"/>
      <c r="Y523" s="39"/>
      <c r="Z523" s="39"/>
      <c r="AA523" s="39"/>
      <c r="AB523" s="39"/>
      <c r="AC523" s="39"/>
      <c r="AD523" s="39"/>
      <c r="AE523" s="39"/>
      <c r="AR523" s="231" t="s">
        <v>676</v>
      </c>
      <c r="AT523" s="231" t="s">
        <v>539</v>
      </c>
      <c r="AU523" s="231" t="s">
        <v>90</v>
      </c>
      <c r="AY523" s="18" t="s">
        <v>215</v>
      </c>
      <c r="BE523" s="232">
        <f>IF(N523="základní",J523,0)</f>
        <v>0</v>
      </c>
      <c r="BF523" s="232">
        <f>IF(N523="snížená",J523,0)</f>
        <v>0</v>
      </c>
      <c r="BG523" s="232">
        <f>IF(N523="zákl. přenesená",J523,0)</f>
        <v>0</v>
      </c>
      <c r="BH523" s="232">
        <f>IF(N523="sníž. přenesená",J523,0)</f>
        <v>0</v>
      </c>
      <c r="BI523" s="232">
        <f>IF(N523="nulová",J523,0)</f>
        <v>0</v>
      </c>
      <c r="BJ523" s="18" t="s">
        <v>88</v>
      </c>
      <c r="BK523" s="232">
        <f>ROUND(I523*H523,2)</f>
        <v>0</v>
      </c>
      <c r="BL523" s="18" t="s">
        <v>291</v>
      </c>
      <c r="BM523" s="231" t="s">
        <v>5879</v>
      </c>
    </row>
    <row r="524" s="2" customFormat="1" ht="16.5" customHeight="1">
      <c r="A524" s="39"/>
      <c r="B524" s="40"/>
      <c r="C524" s="220" t="s">
        <v>1758</v>
      </c>
      <c r="D524" s="220" t="s">
        <v>216</v>
      </c>
      <c r="E524" s="221" t="s">
        <v>5880</v>
      </c>
      <c r="F524" s="222" t="s">
        <v>5881</v>
      </c>
      <c r="G524" s="223" t="s">
        <v>716</v>
      </c>
      <c r="H524" s="224">
        <v>3</v>
      </c>
      <c r="I524" s="225"/>
      <c r="J524" s="226">
        <f>ROUND(I524*H524,2)</f>
        <v>0</v>
      </c>
      <c r="K524" s="222" t="s">
        <v>359</v>
      </c>
      <c r="L524" s="45"/>
      <c r="M524" s="227" t="s">
        <v>1</v>
      </c>
      <c r="N524" s="228" t="s">
        <v>46</v>
      </c>
      <c r="O524" s="92"/>
      <c r="P524" s="229">
        <f>O524*H524</f>
        <v>0</v>
      </c>
      <c r="Q524" s="229">
        <v>0.00068999999999999997</v>
      </c>
      <c r="R524" s="229">
        <f>Q524*H524</f>
        <v>0.0020699999999999998</v>
      </c>
      <c r="S524" s="229">
        <v>0</v>
      </c>
      <c r="T524" s="230">
        <f>S524*H524</f>
        <v>0</v>
      </c>
      <c r="U524" s="39"/>
      <c r="V524" s="39"/>
      <c r="W524" s="39"/>
      <c r="X524" s="39"/>
      <c r="Y524" s="39"/>
      <c r="Z524" s="39"/>
      <c r="AA524" s="39"/>
      <c r="AB524" s="39"/>
      <c r="AC524" s="39"/>
      <c r="AD524" s="39"/>
      <c r="AE524" s="39"/>
      <c r="AR524" s="231" t="s">
        <v>291</v>
      </c>
      <c r="AT524" s="231" t="s">
        <v>216</v>
      </c>
      <c r="AU524" s="231" t="s">
        <v>90</v>
      </c>
      <c r="AY524" s="18" t="s">
        <v>215</v>
      </c>
      <c r="BE524" s="232">
        <f>IF(N524="základní",J524,0)</f>
        <v>0</v>
      </c>
      <c r="BF524" s="232">
        <f>IF(N524="snížená",J524,0)</f>
        <v>0</v>
      </c>
      <c r="BG524" s="232">
        <f>IF(N524="zákl. přenesená",J524,0)</f>
        <v>0</v>
      </c>
      <c r="BH524" s="232">
        <f>IF(N524="sníž. přenesená",J524,0)</f>
        <v>0</v>
      </c>
      <c r="BI524" s="232">
        <f>IF(N524="nulová",J524,0)</f>
        <v>0</v>
      </c>
      <c r="BJ524" s="18" t="s">
        <v>88</v>
      </c>
      <c r="BK524" s="232">
        <f>ROUND(I524*H524,2)</f>
        <v>0</v>
      </c>
      <c r="BL524" s="18" t="s">
        <v>291</v>
      </c>
      <c r="BM524" s="231" t="s">
        <v>5882</v>
      </c>
    </row>
    <row r="525" s="2" customFormat="1">
      <c r="A525" s="39"/>
      <c r="B525" s="40"/>
      <c r="C525" s="41"/>
      <c r="D525" s="233" t="s">
        <v>221</v>
      </c>
      <c r="E525" s="41"/>
      <c r="F525" s="234" t="s">
        <v>5883</v>
      </c>
      <c r="G525" s="41"/>
      <c r="H525" s="41"/>
      <c r="I525" s="235"/>
      <c r="J525" s="41"/>
      <c r="K525" s="41"/>
      <c r="L525" s="45"/>
      <c r="M525" s="236"/>
      <c r="N525" s="237"/>
      <c r="O525" s="92"/>
      <c r="P525" s="92"/>
      <c r="Q525" s="92"/>
      <c r="R525" s="92"/>
      <c r="S525" s="92"/>
      <c r="T525" s="93"/>
      <c r="U525" s="39"/>
      <c r="V525" s="39"/>
      <c r="W525" s="39"/>
      <c r="X525" s="39"/>
      <c r="Y525" s="39"/>
      <c r="Z525" s="39"/>
      <c r="AA525" s="39"/>
      <c r="AB525" s="39"/>
      <c r="AC525" s="39"/>
      <c r="AD525" s="39"/>
      <c r="AE525" s="39"/>
      <c r="AT525" s="18" t="s">
        <v>221</v>
      </c>
      <c r="AU525" s="18" t="s">
        <v>90</v>
      </c>
    </row>
    <row r="526" s="2" customFormat="1">
      <c r="A526" s="39"/>
      <c r="B526" s="40"/>
      <c r="C526" s="41"/>
      <c r="D526" s="250" t="s">
        <v>362</v>
      </c>
      <c r="E526" s="41"/>
      <c r="F526" s="251" t="s">
        <v>5884</v>
      </c>
      <c r="G526" s="41"/>
      <c r="H526" s="41"/>
      <c r="I526" s="235"/>
      <c r="J526" s="41"/>
      <c r="K526" s="41"/>
      <c r="L526" s="45"/>
      <c r="M526" s="236"/>
      <c r="N526" s="237"/>
      <c r="O526" s="92"/>
      <c r="P526" s="92"/>
      <c r="Q526" s="92"/>
      <c r="R526" s="92"/>
      <c r="S526" s="92"/>
      <c r="T526" s="93"/>
      <c r="U526" s="39"/>
      <c r="V526" s="39"/>
      <c r="W526" s="39"/>
      <c r="X526" s="39"/>
      <c r="Y526" s="39"/>
      <c r="Z526" s="39"/>
      <c r="AA526" s="39"/>
      <c r="AB526" s="39"/>
      <c r="AC526" s="39"/>
      <c r="AD526" s="39"/>
      <c r="AE526" s="39"/>
      <c r="AT526" s="18" t="s">
        <v>362</v>
      </c>
      <c r="AU526" s="18" t="s">
        <v>90</v>
      </c>
    </row>
    <row r="527" s="2" customFormat="1" ht="37.8" customHeight="1">
      <c r="A527" s="39"/>
      <c r="B527" s="40"/>
      <c r="C527" s="295" t="s">
        <v>1760</v>
      </c>
      <c r="D527" s="295" t="s">
        <v>539</v>
      </c>
      <c r="E527" s="296" t="s">
        <v>5885</v>
      </c>
      <c r="F527" s="297" t="s">
        <v>5886</v>
      </c>
      <c r="G527" s="298" t="s">
        <v>716</v>
      </c>
      <c r="H527" s="299">
        <v>3</v>
      </c>
      <c r="I527" s="300"/>
      <c r="J527" s="301">
        <f>ROUND(I527*H527,2)</f>
        <v>0</v>
      </c>
      <c r="K527" s="297" t="s">
        <v>1</v>
      </c>
      <c r="L527" s="302"/>
      <c r="M527" s="303" t="s">
        <v>1</v>
      </c>
      <c r="N527" s="304" t="s">
        <v>46</v>
      </c>
      <c r="O527" s="92"/>
      <c r="P527" s="229">
        <f>O527*H527</f>
        <v>0</v>
      </c>
      <c r="Q527" s="229">
        <v>0.010500000000000001</v>
      </c>
      <c r="R527" s="229">
        <f>Q527*H527</f>
        <v>0.0315</v>
      </c>
      <c r="S527" s="229">
        <v>0</v>
      </c>
      <c r="T527" s="230">
        <f>S527*H527</f>
        <v>0</v>
      </c>
      <c r="U527" s="39"/>
      <c r="V527" s="39"/>
      <c r="W527" s="39"/>
      <c r="X527" s="39"/>
      <c r="Y527" s="39"/>
      <c r="Z527" s="39"/>
      <c r="AA527" s="39"/>
      <c r="AB527" s="39"/>
      <c r="AC527" s="39"/>
      <c r="AD527" s="39"/>
      <c r="AE527" s="39"/>
      <c r="AR527" s="231" t="s">
        <v>676</v>
      </c>
      <c r="AT527" s="231" t="s">
        <v>539</v>
      </c>
      <c r="AU527" s="231" t="s">
        <v>90</v>
      </c>
      <c r="AY527" s="18" t="s">
        <v>215</v>
      </c>
      <c r="BE527" s="232">
        <f>IF(N527="základní",J527,0)</f>
        <v>0</v>
      </c>
      <c r="BF527" s="232">
        <f>IF(N527="snížená",J527,0)</f>
        <v>0</v>
      </c>
      <c r="BG527" s="232">
        <f>IF(N527="zákl. přenesená",J527,0)</f>
        <v>0</v>
      </c>
      <c r="BH527" s="232">
        <f>IF(N527="sníž. přenesená",J527,0)</f>
        <v>0</v>
      </c>
      <c r="BI527" s="232">
        <f>IF(N527="nulová",J527,0)</f>
        <v>0</v>
      </c>
      <c r="BJ527" s="18" t="s">
        <v>88</v>
      </c>
      <c r="BK527" s="232">
        <f>ROUND(I527*H527,2)</f>
        <v>0</v>
      </c>
      <c r="BL527" s="18" t="s">
        <v>291</v>
      </c>
      <c r="BM527" s="231" t="s">
        <v>5887</v>
      </c>
    </row>
    <row r="528" s="2" customFormat="1">
      <c r="A528" s="39"/>
      <c r="B528" s="40"/>
      <c r="C528" s="41"/>
      <c r="D528" s="233" t="s">
        <v>221</v>
      </c>
      <c r="E528" s="41"/>
      <c r="F528" s="234" t="s">
        <v>5888</v>
      </c>
      <c r="G528" s="41"/>
      <c r="H528" s="41"/>
      <c r="I528" s="235"/>
      <c r="J528" s="41"/>
      <c r="K528" s="41"/>
      <c r="L528" s="45"/>
      <c r="M528" s="236"/>
      <c r="N528" s="237"/>
      <c r="O528" s="92"/>
      <c r="P528" s="92"/>
      <c r="Q528" s="92"/>
      <c r="R528" s="92"/>
      <c r="S528" s="92"/>
      <c r="T528" s="93"/>
      <c r="U528" s="39"/>
      <c r="V528" s="39"/>
      <c r="W528" s="39"/>
      <c r="X528" s="39"/>
      <c r="Y528" s="39"/>
      <c r="Z528" s="39"/>
      <c r="AA528" s="39"/>
      <c r="AB528" s="39"/>
      <c r="AC528" s="39"/>
      <c r="AD528" s="39"/>
      <c r="AE528" s="39"/>
      <c r="AT528" s="18" t="s">
        <v>221</v>
      </c>
      <c r="AU528" s="18" t="s">
        <v>90</v>
      </c>
    </row>
    <row r="529" s="2" customFormat="1" ht="24.15" customHeight="1">
      <c r="A529" s="39"/>
      <c r="B529" s="40"/>
      <c r="C529" s="295" t="s">
        <v>1770</v>
      </c>
      <c r="D529" s="295" t="s">
        <v>539</v>
      </c>
      <c r="E529" s="296" t="s">
        <v>5889</v>
      </c>
      <c r="F529" s="297" t="s">
        <v>5890</v>
      </c>
      <c r="G529" s="298" t="s">
        <v>716</v>
      </c>
      <c r="H529" s="299">
        <v>2</v>
      </c>
      <c r="I529" s="300"/>
      <c r="J529" s="301">
        <f>ROUND(I529*H529,2)</f>
        <v>0</v>
      </c>
      <c r="K529" s="297" t="s">
        <v>1</v>
      </c>
      <c r="L529" s="302"/>
      <c r="M529" s="303" t="s">
        <v>1</v>
      </c>
      <c r="N529" s="304" t="s">
        <v>46</v>
      </c>
      <c r="O529" s="92"/>
      <c r="P529" s="229">
        <f>O529*H529</f>
        <v>0</v>
      </c>
      <c r="Q529" s="229">
        <v>0</v>
      </c>
      <c r="R529" s="229">
        <f>Q529*H529</f>
        <v>0</v>
      </c>
      <c r="S529" s="229">
        <v>0</v>
      </c>
      <c r="T529" s="230">
        <f>S529*H529</f>
        <v>0</v>
      </c>
      <c r="U529" s="39"/>
      <c r="V529" s="39"/>
      <c r="W529" s="39"/>
      <c r="X529" s="39"/>
      <c r="Y529" s="39"/>
      <c r="Z529" s="39"/>
      <c r="AA529" s="39"/>
      <c r="AB529" s="39"/>
      <c r="AC529" s="39"/>
      <c r="AD529" s="39"/>
      <c r="AE529" s="39"/>
      <c r="AR529" s="231" t="s">
        <v>676</v>
      </c>
      <c r="AT529" s="231" t="s">
        <v>539</v>
      </c>
      <c r="AU529" s="231" t="s">
        <v>90</v>
      </c>
      <c r="AY529" s="18" t="s">
        <v>215</v>
      </c>
      <c r="BE529" s="232">
        <f>IF(N529="základní",J529,0)</f>
        <v>0</v>
      </c>
      <c r="BF529" s="232">
        <f>IF(N529="snížená",J529,0)</f>
        <v>0</v>
      </c>
      <c r="BG529" s="232">
        <f>IF(N529="zákl. přenesená",J529,0)</f>
        <v>0</v>
      </c>
      <c r="BH529" s="232">
        <f>IF(N529="sníž. přenesená",J529,0)</f>
        <v>0</v>
      </c>
      <c r="BI529" s="232">
        <f>IF(N529="nulová",J529,0)</f>
        <v>0</v>
      </c>
      <c r="BJ529" s="18" t="s">
        <v>88</v>
      </c>
      <c r="BK529" s="232">
        <f>ROUND(I529*H529,2)</f>
        <v>0</v>
      </c>
      <c r="BL529" s="18" t="s">
        <v>291</v>
      </c>
      <c r="BM529" s="231" t="s">
        <v>5891</v>
      </c>
    </row>
    <row r="530" s="2" customFormat="1" ht="16.5" customHeight="1">
      <c r="A530" s="39"/>
      <c r="B530" s="40"/>
      <c r="C530" s="220" t="s">
        <v>1781</v>
      </c>
      <c r="D530" s="220" t="s">
        <v>216</v>
      </c>
      <c r="E530" s="221" t="s">
        <v>5892</v>
      </c>
      <c r="F530" s="222" t="s">
        <v>5893</v>
      </c>
      <c r="G530" s="223" t="s">
        <v>288</v>
      </c>
      <c r="H530" s="224">
        <v>8</v>
      </c>
      <c r="I530" s="225"/>
      <c r="J530" s="226">
        <f>ROUND(I530*H530,2)</f>
        <v>0</v>
      </c>
      <c r="K530" s="222" t="s">
        <v>359</v>
      </c>
      <c r="L530" s="45"/>
      <c r="M530" s="227" t="s">
        <v>1</v>
      </c>
      <c r="N530" s="228" t="s">
        <v>46</v>
      </c>
      <c r="O530" s="92"/>
      <c r="P530" s="229">
        <f>O530*H530</f>
        <v>0</v>
      </c>
      <c r="Q530" s="229">
        <v>0.0038300000000000001</v>
      </c>
      <c r="R530" s="229">
        <f>Q530*H530</f>
        <v>0.030640000000000001</v>
      </c>
      <c r="S530" s="229">
        <v>0</v>
      </c>
      <c r="T530" s="230">
        <f>S530*H530</f>
        <v>0</v>
      </c>
      <c r="U530" s="39"/>
      <c r="V530" s="39"/>
      <c r="W530" s="39"/>
      <c r="X530" s="39"/>
      <c r="Y530" s="39"/>
      <c r="Z530" s="39"/>
      <c r="AA530" s="39"/>
      <c r="AB530" s="39"/>
      <c r="AC530" s="39"/>
      <c r="AD530" s="39"/>
      <c r="AE530" s="39"/>
      <c r="AR530" s="231" t="s">
        <v>291</v>
      </c>
      <c r="AT530" s="231" t="s">
        <v>216</v>
      </c>
      <c r="AU530" s="231" t="s">
        <v>90</v>
      </c>
      <c r="AY530" s="18" t="s">
        <v>215</v>
      </c>
      <c r="BE530" s="232">
        <f>IF(N530="základní",J530,0)</f>
        <v>0</v>
      </c>
      <c r="BF530" s="232">
        <f>IF(N530="snížená",J530,0)</f>
        <v>0</v>
      </c>
      <c r="BG530" s="232">
        <f>IF(N530="zákl. přenesená",J530,0)</f>
        <v>0</v>
      </c>
      <c r="BH530" s="232">
        <f>IF(N530="sníž. přenesená",J530,0)</f>
        <v>0</v>
      </c>
      <c r="BI530" s="232">
        <f>IF(N530="nulová",J530,0)</f>
        <v>0</v>
      </c>
      <c r="BJ530" s="18" t="s">
        <v>88</v>
      </c>
      <c r="BK530" s="232">
        <f>ROUND(I530*H530,2)</f>
        <v>0</v>
      </c>
      <c r="BL530" s="18" t="s">
        <v>291</v>
      </c>
      <c r="BM530" s="231" t="s">
        <v>5894</v>
      </c>
    </row>
    <row r="531" s="2" customFormat="1">
      <c r="A531" s="39"/>
      <c r="B531" s="40"/>
      <c r="C531" s="41"/>
      <c r="D531" s="233" t="s">
        <v>221</v>
      </c>
      <c r="E531" s="41"/>
      <c r="F531" s="234" t="s">
        <v>5895</v>
      </c>
      <c r="G531" s="41"/>
      <c r="H531" s="41"/>
      <c r="I531" s="235"/>
      <c r="J531" s="41"/>
      <c r="K531" s="41"/>
      <c r="L531" s="45"/>
      <c r="M531" s="236"/>
      <c r="N531" s="237"/>
      <c r="O531" s="92"/>
      <c r="P531" s="92"/>
      <c r="Q531" s="92"/>
      <c r="R531" s="92"/>
      <c r="S531" s="92"/>
      <c r="T531" s="93"/>
      <c r="U531" s="39"/>
      <c r="V531" s="39"/>
      <c r="W531" s="39"/>
      <c r="X531" s="39"/>
      <c r="Y531" s="39"/>
      <c r="Z531" s="39"/>
      <c r="AA531" s="39"/>
      <c r="AB531" s="39"/>
      <c r="AC531" s="39"/>
      <c r="AD531" s="39"/>
      <c r="AE531" s="39"/>
      <c r="AT531" s="18" t="s">
        <v>221</v>
      </c>
      <c r="AU531" s="18" t="s">
        <v>90</v>
      </c>
    </row>
    <row r="532" s="2" customFormat="1">
      <c r="A532" s="39"/>
      <c r="B532" s="40"/>
      <c r="C532" s="41"/>
      <c r="D532" s="250" t="s">
        <v>362</v>
      </c>
      <c r="E532" s="41"/>
      <c r="F532" s="251" t="s">
        <v>5896</v>
      </c>
      <c r="G532" s="41"/>
      <c r="H532" s="41"/>
      <c r="I532" s="235"/>
      <c r="J532" s="41"/>
      <c r="K532" s="41"/>
      <c r="L532" s="45"/>
      <c r="M532" s="236"/>
      <c r="N532" s="237"/>
      <c r="O532" s="92"/>
      <c r="P532" s="92"/>
      <c r="Q532" s="92"/>
      <c r="R532" s="92"/>
      <c r="S532" s="92"/>
      <c r="T532" s="93"/>
      <c r="U532" s="39"/>
      <c r="V532" s="39"/>
      <c r="W532" s="39"/>
      <c r="X532" s="39"/>
      <c r="Y532" s="39"/>
      <c r="Z532" s="39"/>
      <c r="AA532" s="39"/>
      <c r="AB532" s="39"/>
      <c r="AC532" s="39"/>
      <c r="AD532" s="39"/>
      <c r="AE532" s="39"/>
      <c r="AT532" s="18" t="s">
        <v>362</v>
      </c>
      <c r="AU532" s="18" t="s">
        <v>90</v>
      </c>
    </row>
    <row r="533" s="2" customFormat="1" ht="24.15" customHeight="1">
      <c r="A533" s="39"/>
      <c r="B533" s="40"/>
      <c r="C533" s="295" t="s">
        <v>1797</v>
      </c>
      <c r="D533" s="295" t="s">
        <v>539</v>
      </c>
      <c r="E533" s="296" t="s">
        <v>5897</v>
      </c>
      <c r="F533" s="297" t="s">
        <v>5898</v>
      </c>
      <c r="G533" s="298" t="s">
        <v>716</v>
      </c>
      <c r="H533" s="299">
        <v>8</v>
      </c>
      <c r="I533" s="300"/>
      <c r="J533" s="301">
        <f>ROUND(I533*H533,2)</f>
        <v>0</v>
      </c>
      <c r="K533" s="297" t="s">
        <v>359</v>
      </c>
      <c r="L533" s="302"/>
      <c r="M533" s="303" t="s">
        <v>1</v>
      </c>
      <c r="N533" s="304" t="s">
        <v>46</v>
      </c>
      <c r="O533" s="92"/>
      <c r="P533" s="229">
        <f>O533*H533</f>
        <v>0</v>
      </c>
      <c r="Q533" s="229">
        <v>0.012</v>
      </c>
      <c r="R533" s="229">
        <f>Q533*H533</f>
        <v>0.096000000000000002</v>
      </c>
      <c r="S533" s="229">
        <v>0</v>
      </c>
      <c r="T533" s="230">
        <f>S533*H533</f>
        <v>0</v>
      </c>
      <c r="U533" s="39"/>
      <c r="V533" s="39"/>
      <c r="W533" s="39"/>
      <c r="X533" s="39"/>
      <c r="Y533" s="39"/>
      <c r="Z533" s="39"/>
      <c r="AA533" s="39"/>
      <c r="AB533" s="39"/>
      <c r="AC533" s="39"/>
      <c r="AD533" s="39"/>
      <c r="AE533" s="39"/>
      <c r="AR533" s="231" t="s">
        <v>676</v>
      </c>
      <c r="AT533" s="231" t="s">
        <v>539</v>
      </c>
      <c r="AU533" s="231" t="s">
        <v>90</v>
      </c>
      <c r="AY533" s="18" t="s">
        <v>215</v>
      </c>
      <c r="BE533" s="232">
        <f>IF(N533="základní",J533,0)</f>
        <v>0</v>
      </c>
      <c r="BF533" s="232">
        <f>IF(N533="snížená",J533,0)</f>
        <v>0</v>
      </c>
      <c r="BG533" s="232">
        <f>IF(N533="zákl. přenesená",J533,0)</f>
        <v>0</v>
      </c>
      <c r="BH533" s="232">
        <f>IF(N533="sníž. přenesená",J533,0)</f>
        <v>0</v>
      </c>
      <c r="BI533" s="232">
        <f>IF(N533="nulová",J533,0)</f>
        <v>0</v>
      </c>
      <c r="BJ533" s="18" t="s">
        <v>88</v>
      </c>
      <c r="BK533" s="232">
        <f>ROUND(I533*H533,2)</f>
        <v>0</v>
      </c>
      <c r="BL533" s="18" t="s">
        <v>291</v>
      </c>
      <c r="BM533" s="231" t="s">
        <v>5899</v>
      </c>
    </row>
    <row r="534" s="2" customFormat="1" ht="16.5" customHeight="1">
      <c r="A534" s="39"/>
      <c r="B534" s="40"/>
      <c r="C534" s="220" t="s">
        <v>1802</v>
      </c>
      <c r="D534" s="220" t="s">
        <v>216</v>
      </c>
      <c r="E534" s="221" t="s">
        <v>5900</v>
      </c>
      <c r="F534" s="222" t="s">
        <v>5901</v>
      </c>
      <c r="G534" s="223" t="s">
        <v>716</v>
      </c>
      <c r="H534" s="224">
        <v>1</v>
      </c>
      <c r="I534" s="225"/>
      <c r="J534" s="226">
        <f>ROUND(I534*H534,2)</f>
        <v>0</v>
      </c>
      <c r="K534" s="222" t="s">
        <v>359</v>
      </c>
      <c r="L534" s="45"/>
      <c r="M534" s="227" t="s">
        <v>1</v>
      </c>
      <c r="N534" s="228" t="s">
        <v>46</v>
      </c>
      <c r="O534" s="92"/>
      <c r="P534" s="229">
        <f>O534*H534</f>
        <v>0</v>
      </c>
      <c r="Q534" s="229">
        <v>0.00189</v>
      </c>
      <c r="R534" s="229">
        <f>Q534*H534</f>
        <v>0.00189</v>
      </c>
      <c r="S534" s="229">
        <v>0</v>
      </c>
      <c r="T534" s="230">
        <f>S534*H534</f>
        <v>0</v>
      </c>
      <c r="U534" s="39"/>
      <c r="V534" s="39"/>
      <c r="W534" s="39"/>
      <c r="X534" s="39"/>
      <c r="Y534" s="39"/>
      <c r="Z534" s="39"/>
      <c r="AA534" s="39"/>
      <c r="AB534" s="39"/>
      <c r="AC534" s="39"/>
      <c r="AD534" s="39"/>
      <c r="AE534" s="39"/>
      <c r="AR534" s="231" t="s">
        <v>291</v>
      </c>
      <c r="AT534" s="231" t="s">
        <v>216</v>
      </c>
      <c r="AU534" s="231" t="s">
        <v>90</v>
      </c>
      <c r="AY534" s="18" t="s">
        <v>215</v>
      </c>
      <c r="BE534" s="232">
        <f>IF(N534="základní",J534,0)</f>
        <v>0</v>
      </c>
      <c r="BF534" s="232">
        <f>IF(N534="snížená",J534,0)</f>
        <v>0</v>
      </c>
      <c r="BG534" s="232">
        <f>IF(N534="zákl. přenesená",J534,0)</f>
        <v>0</v>
      </c>
      <c r="BH534" s="232">
        <f>IF(N534="sníž. přenesená",J534,0)</f>
        <v>0</v>
      </c>
      <c r="BI534" s="232">
        <f>IF(N534="nulová",J534,0)</f>
        <v>0</v>
      </c>
      <c r="BJ534" s="18" t="s">
        <v>88</v>
      </c>
      <c r="BK534" s="232">
        <f>ROUND(I534*H534,2)</f>
        <v>0</v>
      </c>
      <c r="BL534" s="18" t="s">
        <v>291</v>
      </c>
      <c r="BM534" s="231" t="s">
        <v>5902</v>
      </c>
    </row>
    <row r="535" s="2" customFormat="1">
      <c r="A535" s="39"/>
      <c r="B535" s="40"/>
      <c r="C535" s="41"/>
      <c r="D535" s="233" t="s">
        <v>221</v>
      </c>
      <c r="E535" s="41"/>
      <c r="F535" s="234" t="s">
        <v>5903</v>
      </c>
      <c r="G535" s="41"/>
      <c r="H535" s="41"/>
      <c r="I535" s="235"/>
      <c r="J535" s="41"/>
      <c r="K535" s="41"/>
      <c r="L535" s="45"/>
      <c r="M535" s="236"/>
      <c r="N535" s="237"/>
      <c r="O535" s="92"/>
      <c r="P535" s="92"/>
      <c r="Q535" s="92"/>
      <c r="R535" s="92"/>
      <c r="S535" s="92"/>
      <c r="T535" s="93"/>
      <c r="U535" s="39"/>
      <c r="V535" s="39"/>
      <c r="W535" s="39"/>
      <c r="X535" s="39"/>
      <c r="Y535" s="39"/>
      <c r="Z535" s="39"/>
      <c r="AA535" s="39"/>
      <c r="AB535" s="39"/>
      <c r="AC535" s="39"/>
      <c r="AD535" s="39"/>
      <c r="AE535" s="39"/>
      <c r="AT535" s="18" t="s">
        <v>221</v>
      </c>
      <c r="AU535" s="18" t="s">
        <v>90</v>
      </c>
    </row>
    <row r="536" s="2" customFormat="1">
      <c r="A536" s="39"/>
      <c r="B536" s="40"/>
      <c r="C536" s="41"/>
      <c r="D536" s="250" t="s">
        <v>362</v>
      </c>
      <c r="E536" s="41"/>
      <c r="F536" s="251" t="s">
        <v>5904</v>
      </c>
      <c r="G536" s="41"/>
      <c r="H536" s="41"/>
      <c r="I536" s="235"/>
      <c r="J536" s="41"/>
      <c r="K536" s="41"/>
      <c r="L536" s="45"/>
      <c r="M536" s="236"/>
      <c r="N536" s="237"/>
      <c r="O536" s="92"/>
      <c r="P536" s="92"/>
      <c r="Q536" s="92"/>
      <c r="R536" s="92"/>
      <c r="S536" s="92"/>
      <c r="T536" s="93"/>
      <c r="U536" s="39"/>
      <c r="V536" s="39"/>
      <c r="W536" s="39"/>
      <c r="X536" s="39"/>
      <c r="Y536" s="39"/>
      <c r="Z536" s="39"/>
      <c r="AA536" s="39"/>
      <c r="AB536" s="39"/>
      <c r="AC536" s="39"/>
      <c r="AD536" s="39"/>
      <c r="AE536" s="39"/>
      <c r="AT536" s="18" t="s">
        <v>362</v>
      </c>
      <c r="AU536" s="18" t="s">
        <v>90</v>
      </c>
    </row>
    <row r="537" s="2" customFormat="1" ht="24.15" customHeight="1">
      <c r="A537" s="39"/>
      <c r="B537" s="40"/>
      <c r="C537" s="295" t="s">
        <v>1806</v>
      </c>
      <c r="D537" s="295" t="s">
        <v>539</v>
      </c>
      <c r="E537" s="296" t="s">
        <v>5905</v>
      </c>
      <c r="F537" s="297" t="s">
        <v>5906</v>
      </c>
      <c r="G537" s="298" t="s">
        <v>716</v>
      </c>
      <c r="H537" s="299">
        <v>1</v>
      </c>
      <c r="I537" s="300"/>
      <c r="J537" s="301">
        <f>ROUND(I537*H537,2)</f>
        <v>0</v>
      </c>
      <c r="K537" s="297" t="s">
        <v>359</v>
      </c>
      <c r="L537" s="302"/>
      <c r="M537" s="303" t="s">
        <v>1</v>
      </c>
      <c r="N537" s="304" t="s">
        <v>46</v>
      </c>
      <c r="O537" s="92"/>
      <c r="P537" s="229">
        <f>O537*H537</f>
        <v>0</v>
      </c>
      <c r="Q537" s="229">
        <v>0.016</v>
      </c>
      <c r="R537" s="229">
        <f>Q537*H537</f>
        <v>0.016</v>
      </c>
      <c r="S537" s="229">
        <v>0</v>
      </c>
      <c r="T537" s="230">
        <f>S537*H537</f>
        <v>0</v>
      </c>
      <c r="U537" s="39"/>
      <c r="V537" s="39"/>
      <c r="W537" s="39"/>
      <c r="X537" s="39"/>
      <c r="Y537" s="39"/>
      <c r="Z537" s="39"/>
      <c r="AA537" s="39"/>
      <c r="AB537" s="39"/>
      <c r="AC537" s="39"/>
      <c r="AD537" s="39"/>
      <c r="AE537" s="39"/>
      <c r="AR537" s="231" t="s">
        <v>676</v>
      </c>
      <c r="AT537" s="231" t="s">
        <v>539</v>
      </c>
      <c r="AU537" s="231" t="s">
        <v>90</v>
      </c>
      <c r="AY537" s="18" t="s">
        <v>215</v>
      </c>
      <c r="BE537" s="232">
        <f>IF(N537="základní",J537,0)</f>
        <v>0</v>
      </c>
      <c r="BF537" s="232">
        <f>IF(N537="snížená",J537,0)</f>
        <v>0</v>
      </c>
      <c r="BG537" s="232">
        <f>IF(N537="zákl. přenesená",J537,0)</f>
        <v>0</v>
      </c>
      <c r="BH537" s="232">
        <f>IF(N537="sníž. přenesená",J537,0)</f>
        <v>0</v>
      </c>
      <c r="BI537" s="232">
        <f>IF(N537="nulová",J537,0)</f>
        <v>0</v>
      </c>
      <c r="BJ537" s="18" t="s">
        <v>88</v>
      </c>
      <c r="BK537" s="232">
        <f>ROUND(I537*H537,2)</f>
        <v>0</v>
      </c>
      <c r="BL537" s="18" t="s">
        <v>291</v>
      </c>
      <c r="BM537" s="231" t="s">
        <v>5907</v>
      </c>
    </row>
    <row r="538" s="2" customFormat="1" ht="16.5" customHeight="1">
      <c r="A538" s="39"/>
      <c r="B538" s="40"/>
      <c r="C538" s="220" t="s">
        <v>1808</v>
      </c>
      <c r="D538" s="220" t="s">
        <v>216</v>
      </c>
      <c r="E538" s="221" t="s">
        <v>5908</v>
      </c>
      <c r="F538" s="222" t="s">
        <v>5909</v>
      </c>
      <c r="G538" s="223" t="s">
        <v>288</v>
      </c>
      <c r="H538" s="224">
        <v>2</v>
      </c>
      <c r="I538" s="225"/>
      <c r="J538" s="226">
        <f>ROUND(I538*H538,2)</f>
        <v>0</v>
      </c>
      <c r="K538" s="222" t="s">
        <v>359</v>
      </c>
      <c r="L538" s="45"/>
      <c r="M538" s="227" t="s">
        <v>1</v>
      </c>
      <c r="N538" s="228" t="s">
        <v>46</v>
      </c>
      <c r="O538" s="92"/>
      <c r="P538" s="229">
        <f>O538*H538</f>
        <v>0</v>
      </c>
      <c r="Q538" s="229">
        <v>0.00042000000000000002</v>
      </c>
      <c r="R538" s="229">
        <f>Q538*H538</f>
        <v>0.00084000000000000003</v>
      </c>
      <c r="S538" s="229">
        <v>0</v>
      </c>
      <c r="T538" s="230">
        <f>S538*H538</f>
        <v>0</v>
      </c>
      <c r="U538" s="39"/>
      <c r="V538" s="39"/>
      <c r="W538" s="39"/>
      <c r="X538" s="39"/>
      <c r="Y538" s="39"/>
      <c r="Z538" s="39"/>
      <c r="AA538" s="39"/>
      <c r="AB538" s="39"/>
      <c r="AC538" s="39"/>
      <c r="AD538" s="39"/>
      <c r="AE538" s="39"/>
      <c r="AR538" s="231" t="s">
        <v>291</v>
      </c>
      <c r="AT538" s="231" t="s">
        <v>216</v>
      </c>
      <c r="AU538" s="231" t="s">
        <v>90</v>
      </c>
      <c r="AY538" s="18" t="s">
        <v>215</v>
      </c>
      <c r="BE538" s="232">
        <f>IF(N538="základní",J538,0)</f>
        <v>0</v>
      </c>
      <c r="BF538" s="232">
        <f>IF(N538="snížená",J538,0)</f>
        <v>0</v>
      </c>
      <c r="BG538" s="232">
        <f>IF(N538="zákl. přenesená",J538,0)</f>
        <v>0</v>
      </c>
      <c r="BH538" s="232">
        <f>IF(N538="sníž. přenesená",J538,0)</f>
        <v>0</v>
      </c>
      <c r="BI538" s="232">
        <f>IF(N538="nulová",J538,0)</f>
        <v>0</v>
      </c>
      <c r="BJ538" s="18" t="s">
        <v>88</v>
      </c>
      <c r="BK538" s="232">
        <f>ROUND(I538*H538,2)</f>
        <v>0</v>
      </c>
      <c r="BL538" s="18" t="s">
        <v>291</v>
      </c>
      <c r="BM538" s="231" t="s">
        <v>5910</v>
      </c>
    </row>
    <row r="539" s="2" customFormat="1">
      <c r="A539" s="39"/>
      <c r="B539" s="40"/>
      <c r="C539" s="41"/>
      <c r="D539" s="233" t="s">
        <v>221</v>
      </c>
      <c r="E539" s="41"/>
      <c r="F539" s="234" t="s">
        <v>5911</v>
      </c>
      <c r="G539" s="41"/>
      <c r="H539" s="41"/>
      <c r="I539" s="235"/>
      <c r="J539" s="41"/>
      <c r="K539" s="41"/>
      <c r="L539" s="45"/>
      <c r="M539" s="236"/>
      <c r="N539" s="237"/>
      <c r="O539" s="92"/>
      <c r="P539" s="92"/>
      <c r="Q539" s="92"/>
      <c r="R539" s="92"/>
      <c r="S539" s="92"/>
      <c r="T539" s="93"/>
      <c r="U539" s="39"/>
      <c r="V539" s="39"/>
      <c r="W539" s="39"/>
      <c r="X539" s="39"/>
      <c r="Y539" s="39"/>
      <c r="Z539" s="39"/>
      <c r="AA539" s="39"/>
      <c r="AB539" s="39"/>
      <c r="AC539" s="39"/>
      <c r="AD539" s="39"/>
      <c r="AE539" s="39"/>
      <c r="AT539" s="18" t="s">
        <v>221</v>
      </c>
      <c r="AU539" s="18" t="s">
        <v>90</v>
      </c>
    </row>
    <row r="540" s="2" customFormat="1">
      <c r="A540" s="39"/>
      <c r="B540" s="40"/>
      <c r="C540" s="41"/>
      <c r="D540" s="250" t="s">
        <v>362</v>
      </c>
      <c r="E540" s="41"/>
      <c r="F540" s="251" t="s">
        <v>5912</v>
      </c>
      <c r="G540" s="41"/>
      <c r="H540" s="41"/>
      <c r="I540" s="235"/>
      <c r="J540" s="41"/>
      <c r="K540" s="41"/>
      <c r="L540" s="45"/>
      <c r="M540" s="236"/>
      <c r="N540" s="237"/>
      <c r="O540" s="92"/>
      <c r="P540" s="92"/>
      <c r="Q540" s="92"/>
      <c r="R540" s="92"/>
      <c r="S540" s="92"/>
      <c r="T540" s="93"/>
      <c r="U540" s="39"/>
      <c r="V540" s="39"/>
      <c r="W540" s="39"/>
      <c r="X540" s="39"/>
      <c r="Y540" s="39"/>
      <c r="Z540" s="39"/>
      <c r="AA540" s="39"/>
      <c r="AB540" s="39"/>
      <c r="AC540" s="39"/>
      <c r="AD540" s="39"/>
      <c r="AE540" s="39"/>
      <c r="AT540" s="18" t="s">
        <v>362</v>
      </c>
      <c r="AU540" s="18" t="s">
        <v>90</v>
      </c>
    </row>
    <row r="541" s="2" customFormat="1" ht="24.15" customHeight="1">
      <c r="A541" s="39"/>
      <c r="B541" s="40"/>
      <c r="C541" s="295" t="s">
        <v>1815</v>
      </c>
      <c r="D541" s="295" t="s">
        <v>539</v>
      </c>
      <c r="E541" s="296" t="s">
        <v>5913</v>
      </c>
      <c r="F541" s="297" t="s">
        <v>5914</v>
      </c>
      <c r="G541" s="298" t="s">
        <v>716</v>
      </c>
      <c r="H541" s="299">
        <v>2</v>
      </c>
      <c r="I541" s="300"/>
      <c r="J541" s="301">
        <f>ROUND(I541*H541,2)</f>
        <v>0</v>
      </c>
      <c r="K541" s="297" t="s">
        <v>1</v>
      </c>
      <c r="L541" s="302"/>
      <c r="M541" s="303" t="s">
        <v>1</v>
      </c>
      <c r="N541" s="304" t="s">
        <v>46</v>
      </c>
      <c r="O541" s="92"/>
      <c r="P541" s="229">
        <f>O541*H541</f>
        <v>0</v>
      </c>
      <c r="Q541" s="229">
        <v>0.017000000000000001</v>
      </c>
      <c r="R541" s="229">
        <f>Q541*H541</f>
        <v>0.034000000000000002</v>
      </c>
      <c r="S541" s="229">
        <v>0</v>
      </c>
      <c r="T541" s="230">
        <f>S541*H541</f>
        <v>0</v>
      </c>
      <c r="U541" s="39"/>
      <c r="V541" s="39"/>
      <c r="W541" s="39"/>
      <c r="X541" s="39"/>
      <c r="Y541" s="39"/>
      <c r="Z541" s="39"/>
      <c r="AA541" s="39"/>
      <c r="AB541" s="39"/>
      <c r="AC541" s="39"/>
      <c r="AD541" s="39"/>
      <c r="AE541" s="39"/>
      <c r="AR541" s="231" t="s">
        <v>676</v>
      </c>
      <c r="AT541" s="231" t="s">
        <v>539</v>
      </c>
      <c r="AU541" s="231" t="s">
        <v>90</v>
      </c>
      <c r="AY541" s="18" t="s">
        <v>215</v>
      </c>
      <c r="BE541" s="232">
        <f>IF(N541="základní",J541,0)</f>
        <v>0</v>
      </c>
      <c r="BF541" s="232">
        <f>IF(N541="snížená",J541,0)</f>
        <v>0</v>
      </c>
      <c r="BG541" s="232">
        <f>IF(N541="zákl. přenesená",J541,0)</f>
        <v>0</v>
      </c>
      <c r="BH541" s="232">
        <f>IF(N541="sníž. přenesená",J541,0)</f>
        <v>0</v>
      </c>
      <c r="BI541" s="232">
        <f>IF(N541="nulová",J541,0)</f>
        <v>0</v>
      </c>
      <c r="BJ541" s="18" t="s">
        <v>88</v>
      </c>
      <c r="BK541" s="232">
        <f>ROUND(I541*H541,2)</f>
        <v>0</v>
      </c>
      <c r="BL541" s="18" t="s">
        <v>291</v>
      </c>
      <c r="BM541" s="231" t="s">
        <v>5915</v>
      </c>
    </row>
    <row r="542" s="2" customFormat="1">
      <c r="A542" s="39"/>
      <c r="B542" s="40"/>
      <c r="C542" s="41"/>
      <c r="D542" s="233" t="s">
        <v>221</v>
      </c>
      <c r="E542" s="41"/>
      <c r="F542" s="234" t="s">
        <v>5916</v>
      </c>
      <c r="G542" s="41"/>
      <c r="H542" s="41"/>
      <c r="I542" s="235"/>
      <c r="J542" s="41"/>
      <c r="K542" s="41"/>
      <c r="L542" s="45"/>
      <c r="M542" s="236"/>
      <c r="N542" s="237"/>
      <c r="O542" s="92"/>
      <c r="P542" s="92"/>
      <c r="Q542" s="92"/>
      <c r="R542" s="92"/>
      <c r="S542" s="92"/>
      <c r="T542" s="93"/>
      <c r="U542" s="39"/>
      <c r="V542" s="39"/>
      <c r="W542" s="39"/>
      <c r="X542" s="39"/>
      <c r="Y542" s="39"/>
      <c r="Z542" s="39"/>
      <c r="AA542" s="39"/>
      <c r="AB542" s="39"/>
      <c r="AC542" s="39"/>
      <c r="AD542" s="39"/>
      <c r="AE542" s="39"/>
      <c r="AT542" s="18" t="s">
        <v>221</v>
      </c>
      <c r="AU542" s="18" t="s">
        <v>90</v>
      </c>
    </row>
    <row r="543" s="2" customFormat="1" ht="16.5" customHeight="1">
      <c r="A543" s="39"/>
      <c r="B543" s="40"/>
      <c r="C543" s="220" t="s">
        <v>1823</v>
      </c>
      <c r="D543" s="220" t="s">
        <v>216</v>
      </c>
      <c r="E543" s="221" t="s">
        <v>5917</v>
      </c>
      <c r="F543" s="222" t="s">
        <v>5918</v>
      </c>
      <c r="G543" s="223" t="s">
        <v>288</v>
      </c>
      <c r="H543" s="224">
        <v>1</v>
      </c>
      <c r="I543" s="225"/>
      <c r="J543" s="226">
        <f>ROUND(I543*H543,2)</f>
        <v>0</v>
      </c>
      <c r="K543" s="222" t="s">
        <v>359</v>
      </c>
      <c r="L543" s="45"/>
      <c r="M543" s="227" t="s">
        <v>1</v>
      </c>
      <c r="N543" s="228" t="s">
        <v>46</v>
      </c>
      <c r="O543" s="92"/>
      <c r="P543" s="229">
        <f>O543*H543</f>
        <v>0</v>
      </c>
      <c r="Q543" s="229">
        <v>0.00055999999999999995</v>
      </c>
      <c r="R543" s="229">
        <f>Q543*H543</f>
        <v>0.00055999999999999995</v>
      </c>
      <c r="S543" s="229">
        <v>0</v>
      </c>
      <c r="T543" s="230">
        <f>S543*H543</f>
        <v>0</v>
      </c>
      <c r="U543" s="39"/>
      <c r="V543" s="39"/>
      <c r="W543" s="39"/>
      <c r="X543" s="39"/>
      <c r="Y543" s="39"/>
      <c r="Z543" s="39"/>
      <c r="AA543" s="39"/>
      <c r="AB543" s="39"/>
      <c r="AC543" s="39"/>
      <c r="AD543" s="39"/>
      <c r="AE543" s="39"/>
      <c r="AR543" s="231" t="s">
        <v>291</v>
      </c>
      <c r="AT543" s="231" t="s">
        <v>216</v>
      </c>
      <c r="AU543" s="231" t="s">
        <v>90</v>
      </c>
      <c r="AY543" s="18" t="s">
        <v>215</v>
      </c>
      <c r="BE543" s="232">
        <f>IF(N543="základní",J543,0)</f>
        <v>0</v>
      </c>
      <c r="BF543" s="232">
        <f>IF(N543="snížená",J543,0)</f>
        <v>0</v>
      </c>
      <c r="BG543" s="232">
        <f>IF(N543="zákl. přenesená",J543,0)</f>
        <v>0</v>
      </c>
      <c r="BH543" s="232">
        <f>IF(N543="sníž. přenesená",J543,0)</f>
        <v>0</v>
      </c>
      <c r="BI543" s="232">
        <f>IF(N543="nulová",J543,0)</f>
        <v>0</v>
      </c>
      <c r="BJ543" s="18" t="s">
        <v>88</v>
      </c>
      <c r="BK543" s="232">
        <f>ROUND(I543*H543,2)</f>
        <v>0</v>
      </c>
      <c r="BL543" s="18" t="s">
        <v>291</v>
      </c>
      <c r="BM543" s="231" t="s">
        <v>5919</v>
      </c>
    </row>
    <row r="544" s="2" customFormat="1">
      <c r="A544" s="39"/>
      <c r="B544" s="40"/>
      <c r="C544" s="41"/>
      <c r="D544" s="233" t="s">
        <v>221</v>
      </c>
      <c r="E544" s="41"/>
      <c r="F544" s="234" t="s">
        <v>5920</v>
      </c>
      <c r="G544" s="41"/>
      <c r="H544" s="41"/>
      <c r="I544" s="235"/>
      <c r="J544" s="41"/>
      <c r="K544" s="41"/>
      <c r="L544" s="45"/>
      <c r="M544" s="236"/>
      <c r="N544" s="237"/>
      <c r="O544" s="92"/>
      <c r="P544" s="92"/>
      <c r="Q544" s="92"/>
      <c r="R544" s="92"/>
      <c r="S544" s="92"/>
      <c r="T544" s="93"/>
      <c r="U544" s="39"/>
      <c r="V544" s="39"/>
      <c r="W544" s="39"/>
      <c r="X544" s="39"/>
      <c r="Y544" s="39"/>
      <c r="Z544" s="39"/>
      <c r="AA544" s="39"/>
      <c r="AB544" s="39"/>
      <c r="AC544" s="39"/>
      <c r="AD544" s="39"/>
      <c r="AE544" s="39"/>
      <c r="AT544" s="18" t="s">
        <v>221</v>
      </c>
      <c r="AU544" s="18" t="s">
        <v>90</v>
      </c>
    </row>
    <row r="545" s="2" customFormat="1">
      <c r="A545" s="39"/>
      <c r="B545" s="40"/>
      <c r="C545" s="41"/>
      <c r="D545" s="250" t="s">
        <v>362</v>
      </c>
      <c r="E545" s="41"/>
      <c r="F545" s="251" t="s">
        <v>5921</v>
      </c>
      <c r="G545" s="41"/>
      <c r="H545" s="41"/>
      <c r="I545" s="235"/>
      <c r="J545" s="41"/>
      <c r="K545" s="41"/>
      <c r="L545" s="45"/>
      <c r="M545" s="236"/>
      <c r="N545" s="237"/>
      <c r="O545" s="92"/>
      <c r="P545" s="92"/>
      <c r="Q545" s="92"/>
      <c r="R545" s="92"/>
      <c r="S545" s="92"/>
      <c r="T545" s="93"/>
      <c r="U545" s="39"/>
      <c r="V545" s="39"/>
      <c r="W545" s="39"/>
      <c r="X545" s="39"/>
      <c r="Y545" s="39"/>
      <c r="Z545" s="39"/>
      <c r="AA545" s="39"/>
      <c r="AB545" s="39"/>
      <c r="AC545" s="39"/>
      <c r="AD545" s="39"/>
      <c r="AE545" s="39"/>
      <c r="AT545" s="18" t="s">
        <v>362</v>
      </c>
      <c r="AU545" s="18" t="s">
        <v>90</v>
      </c>
    </row>
    <row r="546" s="2" customFormat="1" ht="33" customHeight="1">
      <c r="A546" s="39"/>
      <c r="B546" s="40"/>
      <c r="C546" s="295" t="s">
        <v>1829</v>
      </c>
      <c r="D546" s="295" t="s">
        <v>539</v>
      </c>
      <c r="E546" s="296" t="s">
        <v>5922</v>
      </c>
      <c r="F546" s="297" t="s">
        <v>5923</v>
      </c>
      <c r="G546" s="298" t="s">
        <v>716</v>
      </c>
      <c r="H546" s="299">
        <v>1</v>
      </c>
      <c r="I546" s="300"/>
      <c r="J546" s="301">
        <f>ROUND(I546*H546,2)</f>
        <v>0</v>
      </c>
      <c r="K546" s="297" t="s">
        <v>1</v>
      </c>
      <c r="L546" s="302"/>
      <c r="M546" s="303" t="s">
        <v>1</v>
      </c>
      <c r="N546" s="304" t="s">
        <v>46</v>
      </c>
      <c r="O546" s="92"/>
      <c r="P546" s="229">
        <f>O546*H546</f>
        <v>0</v>
      </c>
      <c r="Q546" s="229">
        <v>0.0032000000000000002</v>
      </c>
      <c r="R546" s="229">
        <f>Q546*H546</f>
        <v>0.0032000000000000002</v>
      </c>
      <c r="S546" s="229">
        <v>0</v>
      </c>
      <c r="T546" s="230">
        <f>S546*H546</f>
        <v>0</v>
      </c>
      <c r="U546" s="39"/>
      <c r="V546" s="39"/>
      <c r="W546" s="39"/>
      <c r="X546" s="39"/>
      <c r="Y546" s="39"/>
      <c r="Z546" s="39"/>
      <c r="AA546" s="39"/>
      <c r="AB546" s="39"/>
      <c r="AC546" s="39"/>
      <c r="AD546" s="39"/>
      <c r="AE546" s="39"/>
      <c r="AR546" s="231" t="s">
        <v>676</v>
      </c>
      <c r="AT546" s="231" t="s">
        <v>539</v>
      </c>
      <c r="AU546" s="231" t="s">
        <v>90</v>
      </c>
      <c r="AY546" s="18" t="s">
        <v>215</v>
      </c>
      <c r="BE546" s="232">
        <f>IF(N546="základní",J546,0)</f>
        <v>0</v>
      </c>
      <c r="BF546" s="232">
        <f>IF(N546="snížená",J546,0)</f>
        <v>0</v>
      </c>
      <c r="BG546" s="232">
        <f>IF(N546="zákl. přenesená",J546,0)</f>
        <v>0</v>
      </c>
      <c r="BH546" s="232">
        <f>IF(N546="sníž. přenesená",J546,0)</f>
        <v>0</v>
      </c>
      <c r="BI546" s="232">
        <f>IF(N546="nulová",J546,0)</f>
        <v>0</v>
      </c>
      <c r="BJ546" s="18" t="s">
        <v>88</v>
      </c>
      <c r="BK546" s="232">
        <f>ROUND(I546*H546,2)</f>
        <v>0</v>
      </c>
      <c r="BL546" s="18" t="s">
        <v>291</v>
      </c>
      <c r="BM546" s="231" t="s">
        <v>5924</v>
      </c>
    </row>
    <row r="547" s="2" customFormat="1">
      <c r="A547" s="39"/>
      <c r="B547" s="40"/>
      <c r="C547" s="41"/>
      <c r="D547" s="233" t="s">
        <v>221</v>
      </c>
      <c r="E547" s="41"/>
      <c r="F547" s="234" t="s">
        <v>5925</v>
      </c>
      <c r="G547" s="41"/>
      <c r="H547" s="41"/>
      <c r="I547" s="235"/>
      <c r="J547" s="41"/>
      <c r="K547" s="41"/>
      <c r="L547" s="45"/>
      <c r="M547" s="236"/>
      <c r="N547" s="237"/>
      <c r="O547" s="92"/>
      <c r="P547" s="92"/>
      <c r="Q547" s="92"/>
      <c r="R547" s="92"/>
      <c r="S547" s="92"/>
      <c r="T547" s="93"/>
      <c r="U547" s="39"/>
      <c r="V547" s="39"/>
      <c r="W547" s="39"/>
      <c r="X547" s="39"/>
      <c r="Y547" s="39"/>
      <c r="Z547" s="39"/>
      <c r="AA547" s="39"/>
      <c r="AB547" s="39"/>
      <c r="AC547" s="39"/>
      <c r="AD547" s="39"/>
      <c r="AE547" s="39"/>
      <c r="AT547" s="18" t="s">
        <v>221</v>
      </c>
      <c r="AU547" s="18" t="s">
        <v>90</v>
      </c>
    </row>
    <row r="548" s="2" customFormat="1" ht="16.5" customHeight="1">
      <c r="A548" s="39"/>
      <c r="B548" s="40"/>
      <c r="C548" s="220" t="s">
        <v>1836</v>
      </c>
      <c r="D548" s="220" t="s">
        <v>216</v>
      </c>
      <c r="E548" s="221" t="s">
        <v>5926</v>
      </c>
      <c r="F548" s="222" t="s">
        <v>5927</v>
      </c>
      <c r="G548" s="223" t="s">
        <v>288</v>
      </c>
      <c r="H548" s="224">
        <v>2</v>
      </c>
      <c r="I548" s="225"/>
      <c r="J548" s="226">
        <f>ROUND(I548*H548,2)</f>
        <v>0</v>
      </c>
      <c r="K548" s="222" t="s">
        <v>359</v>
      </c>
      <c r="L548" s="45"/>
      <c r="M548" s="227" t="s">
        <v>1</v>
      </c>
      <c r="N548" s="228" t="s">
        <v>46</v>
      </c>
      <c r="O548" s="92"/>
      <c r="P548" s="229">
        <f>O548*H548</f>
        <v>0</v>
      </c>
      <c r="Q548" s="229">
        <v>0.00114</v>
      </c>
      <c r="R548" s="229">
        <f>Q548*H548</f>
        <v>0.0022799999999999999</v>
      </c>
      <c r="S548" s="229">
        <v>0</v>
      </c>
      <c r="T548" s="230">
        <f>S548*H548</f>
        <v>0</v>
      </c>
      <c r="U548" s="39"/>
      <c r="V548" s="39"/>
      <c r="W548" s="39"/>
      <c r="X548" s="39"/>
      <c r="Y548" s="39"/>
      <c r="Z548" s="39"/>
      <c r="AA548" s="39"/>
      <c r="AB548" s="39"/>
      <c r="AC548" s="39"/>
      <c r="AD548" s="39"/>
      <c r="AE548" s="39"/>
      <c r="AR548" s="231" t="s">
        <v>291</v>
      </c>
      <c r="AT548" s="231" t="s">
        <v>216</v>
      </c>
      <c r="AU548" s="231" t="s">
        <v>90</v>
      </c>
      <c r="AY548" s="18" t="s">
        <v>215</v>
      </c>
      <c r="BE548" s="232">
        <f>IF(N548="základní",J548,0)</f>
        <v>0</v>
      </c>
      <c r="BF548" s="232">
        <f>IF(N548="snížená",J548,0)</f>
        <v>0</v>
      </c>
      <c r="BG548" s="232">
        <f>IF(N548="zákl. přenesená",J548,0)</f>
        <v>0</v>
      </c>
      <c r="BH548" s="232">
        <f>IF(N548="sníž. přenesená",J548,0)</f>
        <v>0</v>
      </c>
      <c r="BI548" s="232">
        <f>IF(N548="nulová",J548,0)</f>
        <v>0</v>
      </c>
      <c r="BJ548" s="18" t="s">
        <v>88</v>
      </c>
      <c r="BK548" s="232">
        <f>ROUND(I548*H548,2)</f>
        <v>0</v>
      </c>
      <c r="BL548" s="18" t="s">
        <v>291</v>
      </c>
      <c r="BM548" s="231" t="s">
        <v>5928</v>
      </c>
    </row>
    <row r="549" s="2" customFormat="1">
      <c r="A549" s="39"/>
      <c r="B549" s="40"/>
      <c r="C549" s="41"/>
      <c r="D549" s="233" t="s">
        <v>221</v>
      </c>
      <c r="E549" s="41"/>
      <c r="F549" s="234" t="s">
        <v>5929</v>
      </c>
      <c r="G549" s="41"/>
      <c r="H549" s="41"/>
      <c r="I549" s="235"/>
      <c r="J549" s="41"/>
      <c r="K549" s="41"/>
      <c r="L549" s="45"/>
      <c r="M549" s="236"/>
      <c r="N549" s="237"/>
      <c r="O549" s="92"/>
      <c r="P549" s="92"/>
      <c r="Q549" s="92"/>
      <c r="R549" s="92"/>
      <c r="S549" s="92"/>
      <c r="T549" s="93"/>
      <c r="U549" s="39"/>
      <c r="V549" s="39"/>
      <c r="W549" s="39"/>
      <c r="X549" s="39"/>
      <c r="Y549" s="39"/>
      <c r="Z549" s="39"/>
      <c r="AA549" s="39"/>
      <c r="AB549" s="39"/>
      <c r="AC549" s="39"/>
      <c r="AD549" s="39"/>
      <c r="AE549" s="39"/>
      <c r="AT549" s="18" t="s">
        <v>221</v>
      </c>
      <c r="AU549" s="18" t="s">
        <v>90</v>
      </c>
    </row>
    <row r="550" s="2" customFormat="1">
      <c r="A550" s="39"/>
      <c r="B550" s="40"/>
      <c r="C550" s="41"/>
      <c r="D550" s="250" t="s">
        <v>362</v>
      </c>
      <c r="E550" s="41"/>
      <c r="F550" s="251" t="s">
        <v>5930</v>
      </c>
      <c r="G550" s="41"/>
      <c r="H550" s="41"/>
      <c r="I550" s="235"/>
      <c r="J550" s="41"/>
      <c r="K550" s="41"/>
      <c r="L550" s="45"/>
      <c r="M550" s="236"/>
      <c r="N550" s="237"/>
      <c r="O550" s="92"/>
      <c r="P550" s="92"/>
      <c r="Q550" s="92"/>
      <c r="R550" s="92"/>
      <c r="S550" s="92"/>
      <c r="T550" s="93"/>
      <c r="U550" s="39"/>
      <c r="V550" s="39"/>
      <c r="W550" s="39"/>
      <c r="X550" s="39"/>
      <c r="Y550" s="39"/>
      <c r="Z550" s="39"/>
      <c r="AA550" s="39"/>
      <c r="AB550" s="39"/>
      <c r="AC550" s="39"/>
      <c r="AD550" s="39"/>
      <c r="AE550" s="39"/>
      <c r="AT550" s="18" t="s">
        <v>362</v>
      </c>
      <c r="AU550" s="18" t="s">
        <v>90</v>
      </c>
    </row>
    <row r="551" s="2" customFormat="1" ht="24.15" customHeight="1">
      <c r="A551" s="39"/>
      <c r="B551" s="40"/>
      <c r="C551" s="295" t="s">
        <v>1842</v>
      </c>
      <c r="D551" s="295" t="s">
        <v>539</v>
      </c>
      <c r="E551" s="296" t="s">
        <v>5931</v>
      </c>
      <c r="F551" s="297" t="s">
        <v>5932</v>
      </c>
      <c r="G551" s="298" t="s">
        <v>716</v>
      </c>
      <c r="H551" s="299">
        <v>2</v>
      </c>
      <c r="I551" s="300"/>
      <c r="J551" s="301">
        <f>ROUND(I551*H551,2)</f>
        <v>0</v>
      </c>
      <c r="K551" s="297" t="s">
        <v>359</v>
      </c>
      <c r="L551" s="302"/>
      <c r="M551" s="303" t="s">
        <v>1</v>
      </c>
      <c r="N551" s="304" t="s">
        <v>46</v>
      </c>
      <c r="O551" s="92"/>
      <c r="P551" s="229">
        <f>O551*H551</f>
        <v>0</v>
      </c>
      <c r="Q551" s="229">
        <v>0.016199999999999999</v>
      </c>
      <c r="R551" s="229">
        <f>Q551*H551</f>
        <v>0.032399999999999998</v>
      </c>
      <c r="S551" s="229">
        <v>0</v>
      </c>
      <c r="T551" s="230">
        <f>S551*H551</f>
        <v>0</v>
      </c>
      <c r="U551" s="39"/>
      <c r="V551" s="39"/>
      <c r="W551" s="39"/>
      <c r="X551" s="39"/>
      <c r="Y551" s="39"/>
      <c r="Z551" s="39"/>
      <c r="AA551" s="39"/>
      <c r="AB551" s="39"/>
      <c r="AC551" s="39"/>
      <c r="AD551" s="39"/>
      <c r="AE551" s="39"/>
      <c r="AR551" s="231" t="s">
        <v>676</v>
      </c>
      <c r="AT551" s="231" t="s">
        <v>539</v>
      </c>
      <c r="AU551" s="231" t="s">
        <v>90</v>
      </c>
      <c r="AY551" s="18" t="s">
        <v>215</v>
      </c>
      <c r="BE551" s="232">
        <f>IF(N551="základní",J551,0)</f>
        <v>0</v>
      </c>
      <c r="BF551" s="232">
        <f>IF(N551="snížená",J551,0)</f>
        <v>0</v>
      </c>
      <c r="BG551" s="232">
        <f>IF(N551="zákl. přenesená",J551,0)</f>
        <v>0</v>
      </c>
      <c r="BH551" s="232">
        <f>IF(N551="sníž. přenesená",J551,0)</f>
        <v>0</v>
      </c>
      <c r="BI551" s="232">
        <f>IF(N551="nulová",J551,0)</f>
        <v>0</v>
      </c>
      <c r="BJ551" s="18" t="s">
        <v>88</v>
      </c>
      <c r="BK551" s="232">
        <f>ROUND(I551*H551,2)</f>
        <v>0</v>
      </c>
      <c r="BL551" s="18" t="s">
        <v>291</v>
      </c>
      <c r="BM551" s="231" t="s">
        <v>5933</v>
      </c>
    </row>
    <row r="552" s="2" customFormat="1" ht="24.15" customHeight="1">
      <c r="A552" s="39"/>
      <c r="B552" s="40"/>
      <c r="C552" s="220" t="s">
        <v>1849</v>
      </c>
      <c r="D552" s="220" t="s">
        <v>216</v>
      </c>
      <c r="E552" s="221" t="s">
        <v>5934</v>
      </c>
      <c r="F552" s="222" t="s">
        <v>5935</v>
      </c>
      <c r="G552" s="223" t="s">
        <v>288</v>
      </c>
      <c r="H552" s="224">
        <v>20</v>
      </c>
      <c r="I552" s="225"/>
      <c r="J552" s="226">
        <f>ROUND(I552*H552,2)</f>
        <v>0</v>
      </c>
      <c r="K552" s="222" t="s">
        <v>359</v>
      </c>
      <c r="L552" s="45"/>
      <c r="M552" s="227" t="s">
        <v>1</v>
      </c>
      <c r="N552" s="228" t="s">
        <v>46</v>
      </c>
      <c r="O552" s="92"/>
      <c r="P552" s="229">
        <f>O552*H552</f>
        <v>0</v>
      </c>
      <c r="Q552" s="229">
        <v>0.00024000000000000001</v>
      </c>
      <c r="R552" s="229">
        <f>Q552*H552</f>
        <v>0.0048000000000000004</v>
      </c>
      <c r="S552" s="229">
        <v>0</v>
      </c>
      <c r="T552" s="230">
        <f>S552*H552</f>
        <v>0</v>
      </c>
      <c r="U552" s="39"/>
      <c r="V552" s="39"/>
      <c r="W552" s="39"/>
      <c r="X552" s="39"/>
      <c r="Y552" s="39"/>
      <c r="Z552" s="39"/>
      <c r="AA552" s="39"/>
      <c r="AB552" s="39"/>
      <c r="AC552" s="39"/>
      <c r="AD552" s="39"/>
      <c r="AE552" s="39"/>
      <c r="AR552" s="231" t="s">
        <v>291</v>
      </c>
      <c r="AT552" s="231" t="s">
        <v>216</v>
      </c>
      <c r="AU552" s="231" t="s">
        <v>90</v>
      </c>
      <c r="AY552" s="18" t="s">
        <v>215</v>
      </c>
      <c r="BE552" s="232">
        <f>IF(N552="základní",J552,0)</f>
        <v>0</v>
      </c>
      <c r="BF552" s="232">
        <f>IF(N552="snížená",J552,0)</f>
        <v>0</v>
      </c>
      <c r="BG552" s="232">
        <f>IF(N552="zákl. přenesená",J552,0)</f>
        <v>0</v>
      </c>
      <c r="BH552" s="232">
        <f>IF(N552="sníž. přenesená",J552,0)</f>
        <v>0</v>
      </c>
      <c r="BI552" s="232">
        <f>IF(N552="nulová",J552,0)</f>
        <v>0</v>
      </c>
      <c r="BJ552" s="18" t="s">
        <v>88</v>
      </c>
      <c r="BK552" s="232">
        <f>ROUND(I552*H552,2)</f>
        <v>0</v>
      </c>
      <c r="BL552" s="18" t="s">
        <v>291</v>
      </c>
      <c r="BM552" s="231" t="s">
        <v>5936</v>
      </c>
    </row>
    <row r="553" s="2" customFormat="1">
      <c r="A553" s="39"/>
      <c r="B553" s="40"/>
      <c r="C553" s="41"/>
      <c r="D553" s="250" t="s">
        <v>362</v>
      </c>
      <c r="E553" s="41"/>
      <c r="F553" s="251" t="s">
        <v>5937</v>
      </c>
      <c r="G553" s="41"/>
      <c r="H553" s="41"/>
      <c r="I553" s="235"/>
      <c r="J553" s="41"/>
      <c r="K553" s="41"/>
      <c r="L553" s="45"/>
      <c r="M553" s="236"/>
      <c r="N553" s="237"/>
      <c r="O553" s="92"/>
      <c r="P553" s="92"/>
      <c r="Q553" s="92"/>
      <c r="R553" s="92"/>
      <c r="S553" s="92"/>
      <c r="T553" s="93"/>
      <c r="U553" s="39"/>
      <c r="V553" s="39"/>
      <c r="W553" s="39"/>
      <c r="X553" s="39"/>
      <c r="Y553" s="39"/>
      <c r="Z553" s="39"/>
      <c r="AA553" s="39"/>
      <c r="AB553" s="39"/>
      <c r="AC553" s="39"/>
      <c r="AD553" s="39"/>
      <c r="AE553" s="39"/>
      <c r="AT553" s="18" t="s">
        <v>362</v>
      </c>
      <c r="AU553" s="18" t="s">
        <v>90</v>
      </c>
    </row>
    <row r="554" s="14" customFormat="1">
      <c r="A554" s="14"/>
      <c r="B554" s="262"/>
      <c r="C554" s="263"/>
      <c r="D554" s="233" t="s">
        <v>364</v>
      </c>
      <c r="E554" s="264" t="s">
        <v>1</v>
      </c>
      <c r="F554" s="265" t="s">
        <v>5938</v>
      </c>
      <c r="G554" s="263"/>
      <c r="H554" s="266">
        <v>20</v>
      </c>
      <c r="I554" s="267"/>
      <c r="J554" s="263"/>
      <c r="K554" s="263"/>
      <c r="L554" s="268"/>
      <c r="M554" s="269"/>
      <c r="N554" s="270"/>
      <c r="O554" s="270"/>
      <c r="P554" s="270"/>
      <c r="Q554" s="270"/>
      <c r="R554" s="270"/>
      <c r="S554" s="270"/>
      <c r="T554" s="271"/>
      <c r="U554" s="14"/>
      <c r="V554" s="14"/>
      <c r="W554" s="14"/>
      <c r="X554" s="14"/>
      <c r="Y554" s="14"/>
      <c r="Z554" s="14"/>
      <c r="AA554" s="14"/>
      <c r="AB554" s="14"/>
      <c r="AC554" s="14"/>
      <c r="AD554" s="14"/>
      <c r="AE554" s="14"/>
      <c r="AT554" s="272" t="s">
        <v>364</v>
      </c>
      <c r="AU554" s="272" t="s">
        <v>90</v>
      </c>
      <c r="AV554" s="14" t="s">
        <v>90</v>
      </c>
      <c r="AW554" s="14" t="s">
        <v>36</v>
      </c>
      <c r="AX554" s="14" t="s">
        <v>88</v>
      </c>
      <c r="AY554" s="272" t="s">
        <v>215</v>
      </c>
    </row>
    <row r="555" s="2" customFormat="1" ht="21.75" customHeight="1">
      <c r="A555" s="39"/>
      <c r="B555" s="40"/>
      <c r="C555" s="220" t="s">
        <v>1857</v>
      </c>
      <c r="D555" s="220" t="s">
        <v>216</v>
      </c>
      <c r="E555" s="221" t="s">
        <v>5939</v>
      </c>
      <c r="F555" s="222" t="s">
        <v>5940</v>
      </c>
      <c r="G555" s="223" t="s">
        <v>716</v>
      </c>
      <c r="H555" s="224">
        <v>3</v>
      </c>
      <c r="I555" s="225"/>
      <c r="J555" s="226">
        <f>ROUND(I555*H555,2)</f>
        <v>0</v>
      </c>
      <c r="K555" s="222" t="s">
        <v>359</v>
      </c>
      <c r="L555" s="45"/>
      <c r="M555" s="227" t="s">
        <v>1</v>
      </c>
      <c r="N555" s="228" t="s">
        <v>46</v>
      </c>
      <c r="O555" s="92"/>
      <c r="P555" s="229">
        <f>O555*H555</f>
        <v>0</v>
      </c>
      <c r="Q555" s="229">
        <v>0.00016000000000000001</v>
      </c>
      <c r="R555" s="229">
        <f>Q555*H555</f>
        <v>0.00048000000000000007</v>
      </c>
      <c r="S555" s="229">
        <v>0</v>
      </c>
      <c r="T555" s="230">
        <f>S555*H555</f>
        <v>0</v>
      </c>
      <c r="U555" s="39"/>
      <c r="V555" s="39"/>
      <c r="W555" s="39"/>
      <c r="X555" s="39"/>
      <c r="Y555" s="39"/>
      <c r="Z555" s="39"/>
      <c r="AA555" s="39"/>
      <c r="AB555" s="39"/>
      <c r="AC555" s="39"/>
      <c r="AD555" s="39"/>
      <c r="AE555" s="39"/>
      <c r="AR555" s="231" t="s">
        <v>291</v>
      </c>
      <c r="AT555" s="231" t="s">
        <v>216</v>
      </c>
      <c r="AU555" s="231" t="s">
        <v>90</v>
      </c>
      <c r="AY555" s="18" t="s">
        <v>215</v>
      </c>
      <c r="BE555" s="232">
        <f>IF(N555="základní",J555,0)</f>
        <v>0</v>
      </c>
      <c r="BF555" s="232">
        <f>IF(N555="snížená",J555,0)</f>
        <v>0</v>
      </c>
      <c r="BG555" s="232">
        <f>IF(N555="zákl. přenesená",J555,0)</f>
        <v>0</v>
      </c>
      <c r="BH555" s="232">
        <f>IF(N555="sníž. přenesená",J555,0)</f>
        <v>0</v>
      </c>
      <c r="BI555" s="232">
        <f>IF(N555="nulová",J555,0)</f>
        <v>0</v>
      </c>
      <c r="BJ555" s="18" t="s">
        <v>88</v>
      </c>
      <c r="BK555" s="232">
        <f>ROUND(I555*H555,2)</f>
        <v>0</v>
      </c>
      <c r="BL555" s="18" t="s">
        <v>291</v>
      </c>
      <c r="BM555" s="231" t="s">
        <v>5941</v>
      </c>
    </row>
    <row r="556" s="2" customFormat="1">
      <c r="A556" s="39"/>
      <c r="B556" s="40"/>
      <c r="C556" s="41"/>
      <c r="D556" s="233" t="s">
        <v>221</v>
      </c>
      <c r="E556" s="41"/>
      <c r="F556" s="234" t="s">
        <v>5942</v>
      </c>
      <c r="G556" s="41"/>
      <c r="H556" s="41"/>
      <c r="I556" s="235"/>
      <c r="J556" s="41"/>
      <c r="K556" s="41"/>
      <c r="L556" s="45"/>
      <c r="M556" s="236"/>
      <c r="N556" s="237"/>
      <c r="O556" s="92"/>
      <c r="P556" s="92"/>
      <c r="Q556" s="92"/>
      <c r="R556" s="92"/>
      <c r="S556" s="92"/>
      <c r="T556" s="93"/>
      <c r="U556" s="39"/>
      <c r="V556" s="39"/>
      <c r="W556" s="39"/>
      <c r="X556" s="39"/>
      <c r="Y556" s="39"/>
      <c r="Z556" s="39"/>
      <c r="AA556" s="39"/>
      <c r="AB556" s="39"/>
      <c r="AC556" s="39"/>
      <c r="AD556" s="39"/>
      <c r="AE556" s="39"/>
      <c r="AT556" s="18" t="s">
        <v>221</v>
      </c>
      <c r="AU556" s="18" t="s">
        <v>90</v>
      </c>
    </row>
    <row r="557" s="2" customFormat="1">
      <c r="A557" s="39"/>
      <c r="B557" s="40"/>
      <c r="C557" s="41"/>
      <c r="D557" s="250" t="s">
        <v>362</v>
      </c>
      <c r="E557" s="41"/>
      <c r="F557" s="251" t="s">
        <v>5943</v>
      </c>
      <c r="G557" s="41"/>
      <c r="H557" s="41"/>
      <c r="I557" s="235"/>
      <c r="J557" s="41"/>
      <c r="K557" s="41"/>
      <c r="L557" s="45"/>
      <c r="M557" s="236"/>
      <c r="N557" s="237"/>
      <c r="O557" s="92"/>
      <c r="P557" s="92"/>
      <c r="Q557" s="92"/>
      <c r="R557" s="92"/>
      <c r="S557" s="92"/>
      <c r="T557" s="93"/>
      <c r="U557" s="39"/>
      <c r="V557" s="39"/>
      <c r="W557" s="39"/>
      <c r="X557" s="39"/>
      <c r="Y557" s="39"/>
      <c r="Z557" s="39"/>
      <c r="AA557" s="39"/>
      <c r="AB557" s="39"/>
      <c r="AC557" s="39"/>
      <c r="AD557" s="39"/>
      <c r="AE557" s="39"/>
      <c r="AT557" s="18" t="s">
        <v>362</v>
      </c>
      <c r="AU557" s="18" t="s">
        <v>90</v>
      </c>
    </row>
    <row r="558" s="2" customFormat="1" ht="37.8" customHeight="1">
      <c r="A558" s="39"/>
      <c r="B558" s="40"/>
      <c r="C558" s="295" t="s">
        <v>1863</v>
      </c>
      <c r="D558" s="295" t="s">
        <v>539</v>
      </c>
      <c r="E558" s="296" t="s">
        <v>5944</v>
      </c>
      <c r="F558" s="297" t="s">
        <v>5945</v>
      </c>
      <c r="G558" s="298" t="s">
        <v>716</v>
      </c>
      <c r="H558" s="299">
        <v>2</v>
      </c>
      <c r="I558" s="300"/>
      <c r="J558" s="301">
        <f>ROUND(I558*H558,2)</f>
        <v>0</v>
      </c>
      <c r="K558" s="297" t="s">
        <v>1</v>
      </c>
      <c r="L558" s="302"/>
      <c r="M558" s="303" t="s">
        <v>1</v>
      </c>
      <c r="N558" s="304" t="s">
        <v>46</v>
      </c>
      <c r="O558" s="92"/>
      <c r="P558" s="229">
        <f>O558*H558</f>
        <v>0</v>
      </c>
      <c r="Q558" s="229">
        <v>0.00156</v>
      </c>
      <c r="R558" s="229">
        <f>Q558*H558</f>
        <v>0.0031199999999999999</v>
      </c>
      <c r="S558" s="229">
        <v>0</v>
      </c>
      <c r="T558" s="230">
        <f>S558*H558</f>
        <v>0</v>
      </c>
      <c r="U558" s="39"/>
      <c r="V558" s="39"/>
      <c r="W558" s="39"/>
      <c r="X558" s="39"/>
      <c r="Y558" s="39"/>
      <c r="Z558" s="39"/>
      <c r="AA558" s="39"/>
      <c r="AB558" s="39"/>
      <c r="AC558" s="39"/>
      <c r="AD558" s="39"/>
      <c r="AE558" s="39"/>
      <c r="AR558" s="231" t="s">
        <v>676</v>
      </c>
      <c r="AT558" s="231" t="s">
        <v>539</v>
      </c>
      <c r="AU558" s="231" t="s">
        <v>90</v>
      </c>
      <c r="AY558" s="18" t="s">
        <v>215</v>
      </c>
      <c r="BE558" s="232">
        <f>IF(N558="základní",J558,0)</f>
        <v>0</v>
      </c>
      <c r="BF558" s="232">
        <f>IF(N558="snížená",J558,0)</f>
        <v>0</v>
      </c>
      <c r="BG558" s="232">
        <f>IF(N558="zákl. přenesená",J558,0)</f>
        <v>0</v>
      </c>
      <c r="BH558" s="232">
        <f>IF(N558="sníž. přenesená",J558,0)</f>
        <v>0</v>
      </c>
      <c r="BI558" s="232">
        <f>IF(N558="nulová",J558,0)</f>
        <v>0</v>
      </c>
      <c r="BJ558" s="18" t="s">
        <v>88</v>
      </c>
      <c r="BK558" s="232">
        <f>ROUND(I558*H558,2)</f>
        <v>0</v>
      </c>
      <c r="BL558" s="18" t="s">
        <v>291</v>
      </c>
      <c r="BM558" s="231" t="s">
        <v>5946</v>
      </c>
    </row>
    <row r="559" s="2" customFormat="1">
      <c r="A559" s="39"/>
      <c r="B559" s="40"/>
      <c r="C559" s="41"/>
      <c r="D559" s="233" t="s">
        <v>221</v>
      </c>
      <c r="E559" s="41"/>
      <c r="F559" s="234" t="s">
        <v>5947</v>
      </c>
      <c r="G559" s="41"/>
      <c r="H559" s="41"/>
      <c r="I559" s="235"/>
      <c r="J559" s="41"/>
      <c r="K559" s="41"/>
      <c r="L559" s="45"/>
      <c r="M559" s="236"/>
      <c r="N559" s="237"/>
      <c r="O559" s="92"/>
      <c r="P559" s="92"/>
      <c r="Q559" s="92"/>
      <c r="R559" s="92"/>
      <c r="S559" s="92"/>
      <c r="T559" s="93"/>
      <c r="U559" s="39"/>
      <c r="V559" s="39"/>
      <c r="W559" s="39"/>
      <c r="X559" s="39"/>
      <c r="Y559" s="39"/>
      <c r="Z559" s="39"/>
      <c r="AA559" s="39"/>
      <c r="AB559" s="39"/>
      <c r="AC559" s="39"/>
      <c r="AD559" s="39"/>
      <c r="AE559" s="39"/>
      <c r="AT559" s="18" t="s">
        <v>221</v>
      </c>
      <c r="AU559" s="18" t="s">
        <v>90</v>
      </c>
    </row>
    <row r="560" s="2" customFormat="1" ht="24.15" customHeight="1">
      <c r="A560" s="39"/>
      <c r="B560" s="40"/>
      <c r="C560" s="295" t="s">
        <v>1866</v>
      </c>
      <c r="D560" s="295" t="s">
        <v>539</v>
      </c>
      <c r="E560" s="296" t="s">
        <v>5948</v>
      </c>
      <c r="F560" s="297" t="s">
        <v>5949</v>
      </c>
      <c r="G560" s="298" t="s">
        <v>716</v>
      </c>
      <c r="H560" s="299">
        <v>1</v>
      </c>
      <c r="I560" s="300"/>
      <c r="J560" s="301">
        <f>ROUND(I560*H560,2)</f>
        <v>0</v>
      </c>
      <c r="K560" s="297" t="s">
        <v>1</v>
      </c>
      <c r="L560" s="302"/>
      <c r="M560" s="303" t="s">
        <v>1</v>
      </c>
      <c r="N560" s="304" t="s">
        <v>46</v>
      </c>
      <c r="O560" s="92"/>
      <c r="P560" s="229">
        <f>O560*H560</f>
        <v>0</v>
      </c>
      <c r="Q560" s="229">
        <v>0.0018</v>
      </c>
      <c r="R560" s="229">
        <f>Q560*H560</f>
        <v>0.0018</v>
      </c>
      <c r="S560" s="229">
        <v>0</v>
      </c>
      <c r="T560" s="230">
        <f>S560*H560</f>
        <v>0</v>
      </c>
      <c r="U560" s="39"/>
      <c r="V560" s="39"/>
      <c r="W560" s="39"/>
      <c r="X560" s="39"/>
      <c r="Y560" s="39"/>
      <c r="Z560" s="39"/>
      <c r="AA560" s="39"/>
      <c r="AB560" s="39"/>
      <c r="AC560" s="39"/>
      <c r="AD560" s="39"/>
      <c r="AE560" s="39"/>
      <c r="AR560" s="231" t="s">
        <v>676</v>
      </c>
      <c r="AT560" s="231" t="s">
        <v>539</v>
      </c>
      <c r="AU560" s="231" t="s">
        <v>90</v>
      </c>
      <c r="AY560" s="18" t="s">
        <v>215</v>
      </c>
      <c r="BE560" s="232">
        <f>IF(N560="základní",J560,0)</f>
        <v>0</v>
      </c>
      <c r="BF560" s="232">
        <f>IF(N560="snížená",J560,0)</f>
        <v>0</v>
      </c>
      <c r="BG560" s="232">
        <f>IF(N560="zákl. přenesená",J560,0)</f>
        <v>0</v>
      </c>
      <c r="BH560" s="232">
        <f>IF(N560="sníž. přenesená",J560,0)</f>
        <v>0</v>
      </c>
      <c r="BI560" s="232">
        <f>IF(N560="nulová",J560,0)</f>
        <v>0</v>
      </c>
      <c r="BJ560" s="18" t="s">
        <v>88</v>
      </c>
      <c r="BK560" s="232">
        <f>ROUND(I560*H560,2)</f>
        <v>0</v>
      </c>
      <c r="BL560" s="18" t="s">
        <v>291</v>
      </c>
      <c r="BM560" s="231" t="s">
        <v>5950</v>
      </c>
    </row>
    <row r="561" s="2" customFormat="1">
      <c r="A561" s="39"/>
      <c r="B561" s="40"/>
      <c r="C561" s="41"/>
      <c r="D561" s="233" t="s">
        <v>221</v>
      </c>
      <c r="E561" s="41"/>
      <c r="F561" s="234" t="s">
        <v>5947</v>
      </c>
      <c r="G561" s="41"/>
      <c r="H561" s="41"/>
      <c r="I561" s="235"/>
      <c r="J561" s="41"/>
      <c r="K561" s="41"/>
      <c r="L561" s="45"/>
      <c r="M561" s="236"/>
      <c r="N561" s="237"/>
      <c r="O561" s="92"/>
      <c r="P561" s="92"/>
      <c r="Q561" s="92"/>
      <c r="R561" s="92"/>
      <c r="S561" s="92"/>
      <c r="T561" s="93"/>
      <c r="U561" s="39"/>
      <c r="V561" s="39"/>
      <c r="W561" s="39"/>
      <c r="X561" s="39"/>
      <c r="Y561" s="39"/>
      <c r="Z561" s="39"/>
      <c r="AA561" s="39"/>
      <c r="AB561" s="39"/>
      <c r="AC561" s="39"/>
      <c r="AD561" s="39"/>
      <c r="AE561" s="39"/>
      <c r="AT561" s="18" t="s">
        <v>221</v>
      </c>
      <c r="AU561" s="18" t="s">
        <v>90</v>
      </c>
    </row>
    <row r="562" s="2" customFormat="1" ht="16.5" customHeight="1">
      <c r="A562" s="39"/>
      <c r="B562" s="40"/>
      <c r="C562" s="220" t="s">
        <v>1868</v>
      </c>
      <c r="D562" s="220" t="s">
        <v>216</v>
      </c>
      <c r="E562" s="221" t="s">
        <v>5951</v>
      </c>
      <c r="F562" s="222" t="s">
        <v>5952</v>
      </c>
      <c r="G562" s="223" t="s">
        <v>716</v>
      </c>
      <c r="H562" s="224">
        <v>1</v>
      </c>
      <c r="I562" s="225"/>
      <c r="J562" s="226">
        <f>ROUND(I562*H562,2)</f>
        <v>0</v>
      </c>
      <c r="K562" s="222" t="s">
        <v>359</v>
      </c>
      <c r="L562" s="45"/>
      <c r="M562" s="227" t="s">
        <v>1</v>
      </c>
      <c r="N562" s="228" t="s">
        <v>46</v>
      </c>
      <c r="O562" s="92"/>
      <c r="P562" s="229">
        <f>O562*H562</f>
        <v>0</v>
      </c>
      <c r="Q562" s="229">
        <v>0</v>
      </c>
      <c r="R562" s="229">
        <f>Q562*H562</f>
        <v>0</v>
      </c>
      <c r="S562" s="229">
        <v>0</v>
      </c>
      <c r="T562" s="230">
        <f>S562*H562</f>
        <v>0</v>
      </c>
      <c r="U562" s="39"/>
      <c r="V562" s="39"/>
      <c r="W562" s="39"/>
      <c r="X562" s="39"/>
      <c r="Y562" s="39"/>
      <c r="Z562" s="39"/>
      <c r="AA562" s="39"/>
      <c r="AB562" s="39"/>
      <c r="AC562" s="39"/>
      <c r="AD562" s="39"/>
      <c r="AE562" s="39"/>
      <c r="AR562" s="231" t="s">
        <v>291</v>
      </c>
      <c r="AT562" s="231" t="s">
        <v>216</v>
      </c>
      <c r="AU562" s="231" t="s">
        <v>90</v>
      </c>
      <c r="AY562" s="18" t="s">
        <v>215</v>
      </c>
      <c r="BE562" s="232">
        <f>IF(N562="základní",J562,0)</f>
        <v>0</v>
      </c>
      <c r="BF562" s="232">
        <f>IF(N562="snížená",J562,0)</f>
        <v>0</v>
      </c>
      <c r="BG562" s="232">
        <f>IF(N562="zákl. přenesená",J562,0)</f>
        <v>0</v>
      </c>
      <c r="BH562" s="232">
        <f>IF(N562="sníž. přenesená",J562,0)</f>
        <v>0</v>
      </c>
      <c r="BI562" s="232">
        <f>IF(N562="nulová",J562,0)</f>
        <v>0</v>
      </c>
      <c r="BJ562" s="18" t="s">
        <v>88</v>
      </c>
      <c r="BK562" s="232">
        <f>ROUND(I562*H562,2)</f>
        <v>0</v>
      </c>
      <c r="BL562" s="18" t="s">
        <v>291</v>
      </c>
      <c r="BM562" s="231" t="s">
        <v>5953</v>
      </c>
    </row>
    <row r="563" s="2" customFormat="1">
      <c r="A563" s="39"/>
      <c r="B563" s="40"/>
      <c r="C563" s="41"/>
      <c r="D563" s="233" t="s">
        <v>221</v>
      </c>
      <c r="E563" s="41"/>
      <c r="F563" s="234" t="s">
        <v>5954</v>
      </c>
      <c r="G563" s="41"/>
      <c r="H563" s="41"/>
      <c r="I563" s="235"/>
      <c r="J563" s="41"/>
      <c r="K563" s="41"/>
      <c r="L563" s="45"/>
      <c r="M563" s="236"/>
      <c r="N563" s="237"/>
      <c r="O563" s="92"/>
      <c r="P563" s="92"/>
      <c r="Q563" s="92"/>
      <c r="R563" s="92"/>
      <c r="S563" s="92"/>
      <c r="T563" s="93"/>
      <c r="U563" s="39"/>
      <c r="V563" s="39"/>
      <c r="W563" s="39"/>
      <c r="X563" s="39"/>
      <c r="Y563" s="39"/>
      <c r="Z563" s="39"/>
      <c r="AA563" s="39"/>
      <c r="AB563" s="39"/>
      <c r="AC563" s="39"/>
      <c r="AD563" s="39"/>
      <c r="AE563" s="39"/>
      <c r="AT563" s="18" t="s">
        <v>221</v>
      </c>
      <c r="AU563" s="18" t="s">
        <v>90</v>
      </c>
    </row>
    <row r="564" s="2" customFormat="1">
      <c r="A564" s="39"/>
      <c r="B564" s="40"/>
      <c r="C564" s="41"/>
      <c r="D564" s="250" t="s">
        <v>362</v>
      </c>
      <c r="E564" s="41"/>
      <c r="F564" s="251" t="s">
        <v>5955</v>
      </c>
      <c r="G564" s="41"/>
      <c r="H564" s="41"/>
      <c r="I564" s="235"/>
      <c r="J564" s="41"/>
      <c r="K564" s="41"/>
      <c r="L564" s="45"/>
      <c r="M564" s="236"/>
      <c r="N564" s="237"/>
      <c r="O564" s="92"/>
      <c r="P564" s="92"/>
      <c r="Q564" s="92"/>
      <c r="R564" s="92"/>
      <c r="S564" s="92"/>
      <c r="T564" s="93"/>
      <c r="U564" s="39"/>
      <c r="V564" s="39"/>
      <c r="W564" s="39"/>
      <c r="X564" s="39"/>
      <c r="Y564" s="39"/>
      <c r="Z564" s="39"/>
      <c r="AA564" s="39"/>
      <c r="AB564" s="39"/>
      <c r="AC564" s="39"/>
      <c r="AD564" s="39"/>
      <c r="AE564" s="39"/>
      <c r="AT564" s="18" t="s">
        <v>362</v>
      </c>
      <c r="AU564" s="18" t="s">
        <v>90</v>
      </c>
    </row>
    <row r="565" s="2" customFormat="1" ht="33" customHeight="1">
      <c r="A565" s="39"/>
      <c r="B565" s="40"/>
      <c r="C565" s="295" t="s">
        <v>1871</v>
      </c>
      <c r="D565" s="295" t="s">
        <v>539</v>
      </c>
      <c r="E565" s="296" t="s">
        <v>5956</v>
      </c>
      <c r="F565" s="297" t="s">
        <v>5957</v>
      </c>
      <c r="G565" s="298" t="s">
        <v>716</v>
      </c>
      <c r="H565" s="299">
        <v>1</v>
      </c>
      <c r="I565" s="300"/>
      <c r="J565" s="301">
        <f>ROUND(I565*H565,2)</f>
        <v>0</v>
      </c>
      <c r="K565" s="297" t="s">
        <v>1</v>
      </c>
      <c r="L565" s="302"/>
      <c r="M565" s="303" t="s">
        <v>1</v>
      </c>
      <c r="N565" s="304" t="s">
        <v>46</v>
      </c>
      <c r="O565" s="92"/>
      <c r="P565" s="229">
        <f>O565*H565</f>
        <v>0</v>
      </c>
      <c r="Q565" s="229">
        <v>0.0018</v>
      </c>
      <c r="R565" s="229">
        <f>Q565*H565</f>
        <v>0.0018</v>
      </c>
      <c r="S565" s="229">
        <v>0</v>
      </c>
      <c r="T565" s="230">
        <f>S565*H565</f>
        <v>0</v>
      </c>
      <c r="U565" s="39"/>
      <c r="V565" s="39"/>
      <c r="W565" s="39"/>
      <c r="X565" s="39"/>
      <c r="Y565" s="39"/>
      <c r="Z565" s="39"/>
      <c r="AA565" s="39"/>
      <c r="AB565" s="39"/>
      <c r="AC565" s="39"/>
      <c r="AD565" s="39"/>
      <c r="AE565" s="39"/>
      <c r="AR565" s="231" t="s">
        <v>676</v>
      </c>
      <c r="AT565" s="231" t="s">
        <v>539</v>
      </c>
      <c r="AU565" s="231" t="s">
        <v>90</v>
      </c>
      <c r="AY565" s="18" t="s">
        <v>215</v>
      </c>
      <c r="BE565" s="232">
        <f>IF(N565="základní",J565,0)</f>
        <v>0</v>
      </c>
      <c r="BF565" s="232">
        <f>IF(N565="snížená",J565,0)</f>
        <v>0</v>
      </c>
      <c r="BG565" s="232">
        <f>IF(N565="zákl. přenesená",J565,0)</f>
        <v>0</v>
      </c>
      <c r="BH565" s="232">
        <f>IF(N565="sníž. přenesená",J565,0)</f>
        <v>0</v>
      </c>
      <c r="BI565" s="232">
        <f>IF(N565="nulová",J565,0)</f>
        <v>0</v>
      </c>
      <c r="BJ565" s="18" t="s">
        <v>88</v>
      </c>
      <c r="BK565" s="232">
        <f>ROUND(I565*H565,2)</f>
        <v>0</v>
      </c>
      <c r="BL565" s="18" t="s">
        <v>291</v>
      </c>
      <c r="BM565" s="231" t="s">
        <v>5958</v>
      </c>
    </row>
    <row r="566" s="2" customFormat="1">
      <c r="A566" s="39"/>
      <c r="B566" s="40"/>
      <c r="C566" s="41"/>
      <c r="D566" s="233" t="s">
        <v>221</v>
      </c>
      <c r="E566" s="41"/>
      <c r="F566" s="234" t="s">
        <v>5947</v>
      </c>
      <c r="G566" s="41"/>
      <c r="H566" s="41"/>
      <c r="I566" s="235"/>
      <c r="J566" s="41"/>
      <c r="K566" s="41"/>
      <c r="L566" s="45"/>
      <c r="M566" s="236"/>
      <c r="N566" s="237"/>
      <c r="O566" s="92"/>
      <c r="P566" s="92"/>
      <c r="Q566" s="92"/>
      <c r="R566" s="92"/>
      <c r="S566" s="92"/>
      <c r="T566" s="93"/>
      <c r="U566" s="39"/>
      <c r="V566" s="39"/>
      <c r="W566" s="39"/>
      <c r="X566" s="39"/>
      <c r="Y566" s="39"/>
      <c r="Z566" s="39"/>
      <c r="AA566" s="39"/>
      <c r="AB566" s="39"/>
      <c r="AC566" s="39"/>
      <c r="AD566" s="39"/>
      <c r="AE566" s="39"/>
      <c r="AT566" s="18" t="s">
        <v>221</v>
      </c>
      <c r="AU566" s="18" t="s">
        <v>90</v>
      </c>
    </row>
    <row r="567" s="2" customFormat="1" ht="24.15" customHeight="1">
      <c r="A567" s="39"/>
      <c r="B567" s="40"/>
      <c r="C567" s="220" t="s">
        <v>1877</v>
      </c>
      <c r="D567" s="220" t="s">
        <v>216</v>
      </c>
      <c r="E567" s="221" t="s">
        <v>5959</v>
      </c>
      <c r="F567" s="222" t="s">
        <v>5960</v>
      </c>
      <c r="G567" s="223" t="s">
        <v>716</v>
      </c>
      <c r="H567" s="224">
        <v>8</v>
      </c>
      <c r="I567" s="225"/>
      <c r="J567" s="226">
        <f>ROUND(I567*H567,2)</f>
        <v>0</v>
      </c>
      <c r="K567" s="222" t="s">
        <v>359</v>
      </c>
      <c r="L567" s="45"/>
      <c r="M567" s="227" t="s">
        <v>1</v>
      </c>
      <c r="N567" s="228" t="s">
        <v>46</v>
      </c>
      <c r="O567" s="92"/>
      <c r="P567" s="229">
        <f>O567*H567</f>
        <v>0</v>
      </c>
      <c r="Q567" s="229">
        <v>4.0000000000000003E-05</v>
      </c>
      <c r="R567" s="229">
        <f>Q567*H567</f>
        <v>0.00032000000000000003</v>
      </c>
      <c r="S567" s="229">
        <v>0</v>
      </c>
      <c r="T567" s="230">
        <f>S567*H567</f>
        <v>0</v>
      </c>
      <c r="U567" s="39"/>
      <c r="V567" s="39"/>
      <c r="W567" s="39"/>
      <c r="X567" s="39"/>
      <c r="Y567" s="39"/>
      <c r="Z567" s="39"/>
      <c r="AA567" s="39"/>
      <c r="AB567" s="39"/>
      <c r="AC567" s="39"/>
      <c r="AD567" s="39"/>
      <c r="AE567" s="39"/>
      <c r="AR567" s="231" t="s">
        <v>291</v>
      </c>
      <c r="AT567" s="231" t="s">
        <v>216</v>
      </c>
      <c r="AU567" s="231" t="s">
        <v>90</v>
      </c>
      <c r="AY567" s="18" t="s">
        <v>215</v>
      </c>
      <c r="BE567" s="232">
        <f>IF(N567="základní",J567,0)</f>
        <v>0</v>
      </c>
      <c r="BF567" s="232">
        <f>IF(N567="snížená",J567,0)</f>
        <v>0</v>
      </c>
      <c r="BG567" s="232">
        <f>IF(N567="zákl. přenesená",J567,0)</f>
        <v>0</v>
      </c>
      <c r="BH567" s="232">
        <f>IF(N567="sníž. přenesená",J567,0)</f>
        <v>0</v>
      </c>
      <c r="BI567" s="232">
        <f>IF(N567="nulová",J567,0)</f>
        <v>0</v>
      </c>
      <c r="BJ567" s="18" t="s">
        <v>88</v>
      </c>
      <c r="BK567" s="232">
        <f>ROUND(I567*H567,2)</f>
        <v>0</v>
      </c>
      <c r="BL567" s="18" t="s">
        <v>291</v>
      </c>
      <c r="BM567" s="231" t="s">
        <v>5961</v>
      </c>
    </row>
    <row r="568" s="2" customFormat="1">
      <c r="A568" s="39"/>
      <c r="B568" s="40"/>
      <c r="C568" s="41"/>
      <c r="D568" s="233" t="s">
        <v>221</v>
      </c>
      <c r="E568" s="41"/>
      <c r="F568" s="234" t="s">
        <v>5962</v>
      </c>
      <c r="G568" s="41"/>
      <c r="H568" s="41"/>
      <c r="I568" s="235"/>
      <c r="J568" s="41"/>
      <c r="K568" s="41"/>
      <c r="L568" s="45"/>
      <c r="M568" s="236"/>
      <c r="N568" s="237"/>
      <c r="O568" s="92"/>
      <c r="P568" s="92"/>
      <c r="Q568" s="92"/>
      <c r="R568" s="92"/>
      <c r="S568" s="92"/>
      <c r="T568" s="93"/>
      <c r="U568" s="39"/>
      <c r="V568" s="39"/>
      <c r="W568" s="39"/>
      <c r="X568" s="39"/>
      <c r="Y568" s="39"/>
      <c r="Z568" s="39"/>
      <c r="AA568" s="39"/>
      <c r="AB568" s="39"/>
      <c r="AC568" s="39"/>
      <c r="AD568" s="39"/>
      <c r="AE568" s="39"/>
      <c r="AT568" s="18" t="s">
        <v>221</v>
      </c>
      <c r="AU568" s="18" t="s">
        <v>90</v>
      </c>
    </row>
    <row r="569" s="2" customFormat="1">
      <c r="A569" s="39"/>
      <c r="B569" s="40"/>
      <c r="C569" s="41"/>
      <c r="D569" s="250" t="s">
        <v>362</v>
      </c>
      <c r="E569" s="41"/>
      <c r="F569" s="251" t="s">
        <v>5963</v>
      </c>
      <c r="G569" s="41"/>
      <c r="H569" s="41"/>
      <c r="I569" s="235"/>
      <c r="J569" s="41"/>
      <c r="K569" s="41"/>
      <c r="L569" s="45"/>
      <c r="M569" s="236"/>
      <c r="N569" s="237"/>
      <c r="O569" s="92"/>
      <c r="P569" s="92"/>
      <c r="Q569" s="92"/>
      <c r="R569" s="92"/>
      <c r="S569" s="92"/>
      <c r="T569" s="93"/>
      <c r="U569" s="39"/>
      <c r="V569" s="39"/>
      <c r="W569" s="39"/>
      <c r="X569" s="39"/>
      <c r="Y569" s="39"/>
      <c r="Z569" s="39"/>
      <c r="AA569" s="39"/>
      <c r="AB569" s="39"/>
      <c r="AC569" s="39"/>
      <c r="AD569" s="39"/>
      <c r="AE569" s="39"/>
      <c r="AT569" s="18" t="s">
        <v>362</v>
      </c>
      <c r="AU569" s="18" t="s">
        <v>90</v>
      </c>
    </row>
    <row r="570" s="2" customFormat="1" ht="24.15" customHeight="1">
      <c r="A570" s="39"/>
      <c r="B570" s="40"/>
      <c r="C570" s="295" t="s">
        <v>1896</v>
      </c>
      <c r="D570" s="295" t="s">
        <v>539</v>
      </c>
      <c r="E570" s="296" t="s">
        <v>5964</v>
      </c>
      <c r="F570" s="297" t="s">
        <v>5965</v>
      </c>
      <c r="G570" s="298" t="s">
        <v>716</v>
      </c>
      <c r="H570" s="299">
        <v>8</v>
      </c>
      <c r="I570" s="300"/>
      <c r="J570" s="301">
        <f>ROUND(I570*H570,2)</f>
        <v>0</v>
      </c>
      <c r="K570" s="297" t="s">
        <v>1</v>
      </c>
      <c r="L570" s="302"/>
      <c r="M570" s="303" t="s">
        <v>1</v>
      </c>
      <c r="N570" s="304" t="s">
        <v>46</v>
      </c>
      <c r="O570" s="92"/>
      <c r="P570" s="229">
        <f>O570*H570</f>
        <v>0</v>
      </c>
      <c r="Q570" s="229">
        <v>0.00147</v>
      </c>
      <c r="R570" s="229">
        <f>Q570*H570</f>
        <v>0.01176</v>
      </c>
      <c r="S570" s="229">
        <v>0</v>
      </c>
      <c r="T570" s="230">
        <f>S570*H570</f>
        <v>0</v>
      </c>
      <c r="U570" s="39"/>
      <c r="V570" s="39"/>
      <c r="W570" s="39"/>
      <c r="X570" s="39"/>
      <c r="Y570" s="39"/>
      <c r="Z570" s="39"/>
      <c r="AA570" s="39"/>
      <c r="AB570" s="39"/>
      <c r="AC570" s="39"/>
      <c r="AD570" s="39"/>
      <c r="AE570" s="39"/>
      <c r="AR570" s="231" t="s">
        <v>676</v>
      </c>
      <c r="AT570" s="231" t="s">
        <v>539</v>
      </c>
      <c r="AU570" s="231" t="s">
        <v>90</v>
      </c>
      <c r="AY570" s="18" t="s">
        <v>215</v>
      </c>
      <c r="BE570" s="232">
        <f>IF(N570="základní",J570,0)</f>
        <v>0</v>
      </c>
      <c r="BF570" s="232">
        <f>IF(N570="snížená",J570,0)</f>
        <v>0</v>
      </c>
      <c r="BG570" s="232">
        <f>IF(N570="zákl. přenesená",J570,0)</f>
        <v>0</v>
      </c>
      <c r="BH570" s="232">
        <f>IF(N570="sníž. přenesená",J570,0)</f>
        <v>0</v>
      </c>
      <c r="BI570" s="232">
        <f>IF(N570="nulová",J570,0)</f>
        <v>0</v>
      </c>
      <c r="BJ570" s="18" t="s">
        <v>88</v>
      </c>
      <c r="BK570" s="232">
        <f>ROUND(I570*H570,2)</f>
        <v>0</v>
      </c>
      <c r="BL570" s="18" t="s">
        <v>291</v>
      </c>
      <c r="BM570" s="231" t="s">
        <v>5966</v>
      </c>
    </row>
    <row r="571" s="2" customFormat="1">
      <c r="A571" s="39"/>
      <c r="B571" s="40"/>
      <c r="C571" s="41"/>
      <c r="D571" s="233" t="s">
        <v>221</v>
      </c>
      <c r="E571" s="41"/>
      <c r="F571" s="234" t="s">
        <v>5967</v>
      </c>
      <c r="G571" s="41"/>
      <c r="H571" s="41"/>
      <c r="I571" s="235"/>
      <c r="J571" s="41"/>
      <c r="K571" s="41"/>
      <c r="L571" s="45"/>
      <c r="M571" s="236"/>
      <c r="N571" s="237"/>
      <c r="O571" s="92"/>
      <c r="P571" s="92"/>
      <c r="Q571" s="92"/>
      <c r="R571" s="92"/>
      <c r="S571" s="92"/>
      <c r="T571" s="93"/>
      <c r="U571" s="39"/>
      <c r="V571" s="39"/>
      <c r="W571" s="39"/>
      <c r="X571" s="39"/>
      <c r="Y571" s="39"/>
      <c r="Z571" s="39"/>
      <c r="AA571" s="39"/>
      <c r="AB571" s="39"/>
      <c r="AC571" s="39"/>
      <c r="AD571" s="39"/>
      <c r="AE571" s="39"/>
      <c r="AT571" s="18" t="s">
        <v>221</v>
      </c>
      <c r="AU571" s="18" t="s">
        <v>90</v>
      </c>
    </row>
    <row r="572" s="2" customFormat="1" ht="24.15" customHeight="1">
      <c r="A572" s="39"/>
      <c r="B572" s="40"/>
      <c r="C572" s="220" t="s">
        <v>1909</v>
      </c>
      <c r="D572" s="220" t="s">
        <v>216</v>
      </c>
      <c r="E572" s="221" t="s">
        <v>5968</v>
      </c>
      <c r="F572" s="222" t="s">
        <v>5969</v>
      </c>
      <c r="G572" s="223" t="s">
        <v>716</v>
      </c>
      <c r="H572" s="224">
        <v>1</v>
      </c>
      <c r="I572" s="225"/>
      <c r="J572" s="226">
        <f>ROUND(I572*H572,2)</f>
        <v>0</v>
      </c>
      <c r="K572" s="222" t="s">
        <v>359</v>
      </c>
      <c r="L572" s="45"/>
      <c r="M572" s="227" t="s">
        <v>1</v>
      </c>
      <c r="N572" s="228" t="s">
        <v>46</v>
      </c>
      <c r="O572" s="92"/>
      <c r="P572" s="229">
        <f>O572*H572</f>
        <v>0</v>
      </c>
      <c r="Q572" s="229">
        <v>4.0000000000000003E-05</v>
      </c>
      <c r="R572" s="229">
        <f>Q572*H572</f>
        <v>4.0000000000000003E-05</v>
      </c>
      <c r="S572" s="229">
        <v>0</v>
      </c>
      <c r="T572" s="230">
        <f>S572*H572</f>
        <v>0</v>
      </c>
      <c r="U572" s="39"/>
      <c r="V572" s="39"/>
      <c r="W572" s="39"/>
      <c r="X572" s="39"/>
      <c r="Y572" s="39"/>
      <c r="Z572" s="39"/>
      <c r="AA572" s="39"/>
      <c r="AB572" s="39"/>
      <c r="AC572" s="39"/>
      <c r="AD572" s="39"/>
      <c r="AE572" s="39"/>
      <c r="AR572" s="231" t="s">
        <v>291</v>
      </c>
      <c r="AT572" s="231" t="s">
        <v>216</v>
      </c>
      <c r="AU572" s="231" t="s">
        <v>90</v>
      </c>
      <c r="AY572" s="18" t="s">
        <v>215</v>
      </c>
      <c r="BE572" s="232">
        <f>IF(N572="základní",J572,0)</f>
        <v>0</v>
      </c>
      <c r="BF572" s="232">
        <f>IF(N572="snížená",J572,0)</f>
        <v>0</v>
      </c>
      <c r="BG572" s="232">
        <f>IF(N572="zákl. přenesená",J572,0)</f>
        <v>0</v>
      </c>
      <c r="BH572" s="232">
        <f>IF(N572="sníž. přenesená",J572,0)</f>
        <v>0</v>
      </c>
      <c r="BI572" s="232">
        <f>IF(N572="nulová",J572,0)</f>
        <v>0</v>
      </c>
      <c r="BJ572" s="18" t="s">
        <v>88</v>
      </c>
      <c r="BK572" s="232">
        <f>ROUND(I572*H572,2)</f>
        <v>0</v>
      </c>
      <c r="BL572" s="18" t="s">
        <v>291</v>
      </c>
      <c r="BM572" s="231" t="s">
        <v>5970</v>
      </c>
    </row>
    <row r="573" s="2" customFormat="1">
      <c r="A573" s="39"/>
      <c r="B573" s="40"/>
      <c r="C573" s="41"/>
      <c r="D573" s="233" t="s">
        <v>221</v>
      </c>
      <c r="E573" s="41"/>
      <c r="F573" s="234" t="s">
        <v>5971</v>
      </c>
      <c r="G573" s="41"/>
      <c r="H573" s="41"/>
      <c r="I573" s="235"/>
      <c r="J573" s="41"/>
      <c r="K573" s="41"/>
      <c r="L573" s="45"/>
      <c r="M573" s="236"/>
      <c r="N573" s="237"/>
      <c r="O573" s="92"/>
      <c r="P573" s="92"/>
      <c r="Q573" s="92"/>
      <c r="R573" s="92"/>
      <c r="S573" s="92"/>
      <c r="T573" s="93"/>
      <c r="U573" s="39"/>
      <c r="V573" s="39"/>
      <c r="W573" s="39"/>
      <c r="X573" s="39"/>
      <c r="Y573" s="39"/>
      <c r="Z573" s="39"/>
      <c r="AA573" s="39"/>
      <c r="AB573" s="39"/>
      <c r="AC573" s="39"/>
      <c r="AD573" s="39"/>
      <c r="AE573" s="39"/>
      <c r="AT573" s="18" t="s">
        <v>221</v>
      </c>
      <c r="AU573" s="18" t="s">
        <v>90</v>
      </c>
    </row>
    <row r="574" s="2" customFormat="1">
      <c r="A574" s="39"/>
      <c r="B574" s="40"/>
      <c r="C574" s="41"/>
      <c r="D574" s="250" t="s">
        <v>362</v>
      </c>
      <c r="E574" s="41"/>
      <c r="F574" s="251" t="s">
        <v>5972</v>
      </c>
      <c r="G574" s="41"/>
      <c r="H574" s="41"/>
      <c r="I574" s="235"/>
      <c r="J574" s="41"/>
      <c r="K574" s="41"/>
      <c r="L574" s="45"/>
      <c r="M574" s="236"/>
      <c r="N574" s="237"/>
      <c r="O574" s="92"/>
      <c r="P574" s="92"/>
      <c r="Q574" s="92"/>
      <c r="R574" s="92"/>
      <c r="S574" s="92"/>
      <c r="T574" s="93"/>
      <c r="U574" s="39"/>
      <c r="V574" s="39"/>
      <c r="W574" s="39"/>
      <c r="X574" s="39"/>
      <c r="Y574" s="39"/>
      <c r="Z574" s="39"/>
      <c r="AA574" s="39"/>
      <c r="AB574" s="39"/>
      <c r="AC574" s="39"/>
      <c r="AD574" s="39"/>
      <c r="AE574" s="39"/>
      <c r="AT574" s="18" t="s">
        <v>362</v>
      </c>
      <c r="AU574" s="18" t="s">
        <v>90</v>
      </c>
    </row>
    <row r="575" s="2" customFormat="1" ht="24.15" customHeight="1">
      <c r="A575" s="39"/>
      <c r="B575" s="40"/>
      <c r="C575" s="295" t="s">
        <v>1916</v>
      </c>
      <c r="D575" s="295" t="s">
        <v>539</v>
      </c>
      <c r="E575" s="296" t="s">
        <v>5973</v>
      </c>
      <c r="F575" s="297" t="s">
        <v>5974</v>
      </c>
      <c r="G575" s="298" t="s">
        <v>716</v>
      </c>
      <c r="H575" s="299">
        <v>1</v>
      </c>
      <c r="I575" s="300"/>
      <c r="J575" s="301">
        <f>ROUND(I575*H575,2)</f>
        <v>0</v>
      </c>
      <c r="K575" s="297" t="s">
        <v>1</v>
      </c>
      <c r="L575" s="302"/>
      <c r="M575" s="303" t="s">
        <v>1</v>
      </c>
      <c r="N575" s="304" t="s">
        <v>46</v>
      </c>
      <c r="O575" s="92"/>
      <c r="P575" s="229">
        <f>O575*H575</f>
        <v>0</v>
      </c>
      <c r="Q575" s="229">
        <v>0.0016299999999999999</v>
      </c>
      <c r="R575" s="229">
        <f>Q575*H575</f>
        <v>0.0016299999999999999</v>
      </c>
      <c r="S575" s="229">
        <v>0</v>
      </c>
      <c r="T575" s="230">
        <f>S575*H575</f>
        <v>0</v>
      </c>
      <c r="U575" s="39"/>
      <c r="V575" s="39"/>
      <c r="W575" s="39"/>
      <c r="X575" s="39"/>
      <c r="Y575" s="39"/>
      <c r="Z575" s="39"/>
      <c r="AA575" s="39"/>
      <c r="AB575" s="39"/>
      <c r="AC575" s="39"/>
      <c r="AD575" s="39"/>
      <c r="AE575" s="39"/>
      <c r="AR575" s="231" t="s">
        <v>676</v>
      </c>
      <c r="AT575" s="231" t="s">
        <v>539</v>
      </c>
      <c r="AU575" s="231" t="s">
        <v>90</v>
      </c>
      <c r="AY575" s="18" t="s">
        <v>215</v>
      </c>
      <c r="BE575" s="232">
        <f>IF(N575="základní",J575,0)</f>
        <v>0</v>
      </c>
      <c r="BF575" s="232">
        <f>IF(N575="snížená",J575,0)</f>
        <v>0</v>
      </c>
      <c r="BG575" s="232">
        <f>IF(N575="zákl. přenesená",J575,0)</f>
        <v>0</v>
      </c>
      <c r="BH575" s="232">
        <f>IF(N575="sníž. přenesená",J575,0)</f>
        <v>0</v>
      </c>
      <c r="BI575" s="232">
        <f>IF(N575="nulová",J575,0)</f>
        <v>0</v>
      </c>
      <c r="BJ575" s="18" t="s">
        <v>88</v>
      </c>
      <c r="BK575" s="232">
        <f>ROUND(I575*H575,2)</f>
        <v>0</v>
      </c>
      <c r="BL575" s="18" t="s">
        <v>291</v>
      </c>
      <c r="BM575" s="231" t="s">
        <v>5975</v>
      </c>
    </row>
    <row r="576" s="2" customFormat="1">
      <c r="A576" s="39"/>
      <c r="B576" s="40"/>
      <c r="C576" s="41"/>
      <c r="D576" s="233" t="s">
        <v>221</v>
      </c>
      <c r="E576" s="41"/>
      <c r="F576" s="234" t="s">
        <v>5947</v>
      </c>
      <c r="G576" s="41"/>
      <c r="H576" s="41"/>
      <c r="I576" s="235"/>
      <c r="J576" s="41"/>
      <c r="K576" s="41"/>
      <c r="L576" s="45"/>
      <c r="M576" s="236"/>
      <c r="N576" s="237"/>
      <c r="O576" s="92"/>
      <c r="P576" s="92"/>
      <c r="Q576" s="92"/>
      <c r="R576" s="92"/>
      <c r="S576" s="92"/>
      <c r="T576" s="93"/>
      <c r="U576" s="39"/>
      <c r="V576" s="39"/>
      <c r="W576" s="39"/>
      <c r="X576" s="39"/>
      <c r="Y576" s="39"/>
      <c r="Z576" s="39"/>
      <c r="AA576" s="39"/>
      <c r="AB576" s="39"/>
      <c r="AC576" s="39"/>
      <c r="AD576" s="39"/>
      <c r="AE576" s="39"/>
      <c r="AT576" s="18" t="s">
        <v>221</v>
      </c>
      <c r="AU576" s="18" t="s">
        <v>90</v>
      </c>
    </row>
    <row r="577" s="2" customFormat="1" ht="24.15" customHeight="1">
      <c r="A577" s="39"/>
      <c r="B577" s="40"/>
      <c r="C577" s="220" t="s">
        <v>1923</v>
      </c>
      <c r="D577" s="220" t="s">
        <v>216</v>
      </c>
      <c r="E577" s="221" t="s">
        <v>5976</v>
      </c>
      <c r="F577" s="222" t="s">
        <v>5977</v>
      </c>
      <c r="G577" s="223" t="s">
        <v>716</v>
      </c>
      <c r="H577" s="224">
        <v>2</v>
      </c>
      <c r="I577" s="225"/>
      <c r="J577" s="226">
        <f>ROUND(I577*H577,2)</f>
        <v>0</v>
      </c>
      <c r="K577" s="222" t="s">
        <v>359</v>
      </c>
      <c r="L577" s="45"/>
      <c r="M577" s="227" t="s">
        <v>1</v>
      </c>
      <c r="N577" s="228" t="s">
        <v>46</v>
      </c>
      <c r="O577" s="92"/>
      <c r="P577" s="229">
        <f>O577*H577</f>
        <v>0</v>
      </c>
      <c r="Q577" s="229">
        <v>0.00013999999999999999</v>
      </c>
      <c r="R577" s="229">
        <f>Q577*H577</f>
        <v>0.00027999999999999998</v>
      </c>
      <c r="S577" s="229">
        <v>0</v>
      </c>
      <c r="T577" s="230">
        <f>S577*H577</f>
        <v>0</v>
      </c>
      <c r="U577" s="39"/>
      <c r="V577" s="39"/>
      <c r="W577" s="39"/>
      <c r="X577" s="39"/>
      <c r="Y577" s="39"/>
      <c r="Z577" s="39"/>
      <c r="AA577" s="39"/>
      <c r="AB577" s="39"/>
      <c r="AC577" s="39"/>
      <c r="AD577" s="39"/>
      <c r="AE577" s="39"/>
      <c r="AR577" s="231" t="s">
        <v>291</v>
      </c>
      <c r="AT577" s="231" t="s">
        <v>216</v>
      </c>
      <c r="AU577" s="231" t="s">
        <v>90</v>
      </c>
      <c r="AY577" s="18" t="s">
        <v>215</v>
      </c>
      <c r="BE577" s="232">
        <f>IF(N577="základní",J577,0)</f>
        <v>0</v>
      </c>
      <c r="BF577" s="232">
        <f>IF(N577="snížená",J577,0)</f>
        <v>0</v>
      </c>
      <c r="BG577" s="232">
        <f>IF(N577="zákl. přenesená",J577,0)</f>
        <v>0</v>
      </c>
      <c r="BH577" s="232">
        <f>IF(N577="sníž. přenesená",J577,0)</f>
        <v>0</v>
      </c>
      <c r="BI577" s="232">
        <f>IF(N577="nulová",J577,0)</f>
        <v>0</v>
      </c>
      <c r="BJ577" s="18" t="s">
        <v>88</v>
      </c>
      <c r="BK577" s="232">
        <f>ROUND(I577*H577,2)</f>
        <v>0</v>
      </c>
      <c r="BL577" s="18" t="s">
        <v>291</v>
      </c>
      <c r="BM577" s="231" t="s">
        <v>5978</v>
      </c>
    </row>
    <row r="578" s="2" customFormat="1">
      <c r="A578" s="39"/>
      <c r="B578" s="40"/>
      <c r="C578" s="41"/>
      <c r="D578" s="233" t="s">
        <v>221</v>
      </c>
      <c r="E578" s="41"/>
      <c r="F578" s="234" t="s">
        <v>5979</v>
      </c>
      <c r="G578" s="41"/>
      <c r="H578" s="41"/>
      <c r="I578" s="235"/>
      <c r="J578" s="41"/>
      <c r="K578" s="41"/>
      <c r="L578" s="45"/>
      <c r="M578" s="236"/>
      <c r="N578" s="237"/>
      <c r="O578" s="92"/>
      <c r="P578" s="92"/>
      <c r="Q578" s="92"/>
      <c r="R578" s="92"/>
      <c r="S578" s="92"/>
      <c r="T578" s="93"/>
      <c r="U578" s="39"/>
      <c r="V578" s="39"/>
      <c r="W578" s="39"/>
      <c r="X578" s="39"/>
      <c r="Y578" s="39"/>
      <c r="Z578" s="39"/>
      <c r="AA578" s="39"/>
      <c r="AB578" s="39"/>
      <c r="AC578" s="39"/>
      <c r="AD578" s="39"/>
      <c r="AE578" s="39"/>
      <c r="AT578" s="18" t="s">
        <v>221</v>
      </c>
      <c r="AU578" s="18" t="s">
        <v>90</v>
      </c>
    </row>
    <row r="579" s="2" customFormat="1">
      <c r="A579" s="39"/>
      <c r="B579" s="40"/>
      <c r="C579" s="41"/>
      <c r="D579" s="250" t="s">
        <v>362</v>
      </c>
      <c r="E579" s="41"/>
      <c r="F579" s="251" t="s">
        <v>5980</v>
      </c>
      <c r="G579" s="41"/>
      <c r="H579" s="41"/>
      <c r="I579" s="235"/>
      <c r="J579" s="41"/>
      <c r="K579" s="41"/>
      <c r="L579" s="45"/>
      <c r="M579" s="236"/>
      <c r="N579" s="237"/>
      <c r="O579" s="92"/>
      <c r="P579" s="92"/>
      <c r="Q579" s="92"/>
      <c r="R579" s="92"/>
      <c r="S579" s="92"/>
      <c r="T579" s="93"/>
      <c r="U579" s="39"/>
      <c r="V579" s="39"/>
      <c r="W579" s="39"/>
      <c r="X579" s="39"/>
      <c r="Y579" s="39"/>
      <c r="Z579" s="39"/>
      <c r="AA579" s="39"/>
      <c r="AB579" s="39"/>
      <c r="AC579" s="39"/>
      <c r="AD579" s="39"/>
      <c r="AE579" s="39"/>
      <c r="AT579" s="18" t="s">
        <v>362</v>
      </c>
      <c r="AU579" s="18" t="s">
        <v>90</v>
      </c>
    </row>
    <row r="580" s="2" customFormat="1" ht="24.15" customHeight="1">
      <c r="A580" s="39"/>
      <c r="B580" s="40"/>
      <c r="C580" s="295" t="s">
        <v>1929</v>
      </c>
      <c r="D580" s="295" t="s">
        <v>539</v>
      </c>
      <c r="E580" s="296" t="s">
        <v>5981</v>
      </c>
      <c r="F580" s="297" t="s">
        <v>5982</v>
      </c>
      <c r="G580" s="298" t="s">
        <v>716</v>
      </c>
      <c r="H580" s="299">
        <v>2</v>
      </c>
      <c r="I580" s="300"/>
      <c r="J580" s="301">
        <f>ROUND(I580*H580,2)</f>
        <v>0</v>
      </c>
      <c r="K580" s="297" t="s">
        <v>1</v>
      </c>
      <c r="L580" s="302"/>
      <c r="M580" s="303" t="s">
        <v>1</v>
      </c>
      <c r="N580" s="304" t="s">
        <v>46</v>
      </c>
      <c r="O580" s="92"/>
      <c r="P580" s="229">
        <f>O580*H580</f>
        <v>0</v>
      </c>
      <c r="Q580" s="229">
        <v>0.0018</v>
      </c>
      <c r="R580" s="229">
        <f>Q580*H580</f>
        <v>0.0035999999999999999</v>
      </c>
      <c r="S580" s="229">
        <v>0</v>
      </c>
      <c r="T580" s="230">
        <f>S580*H580</f>
        <v>0</v>
      </c>
      <c r="U580" s="39"/>
      <c r="V580" s="39"/>
      <c r="W580" s="39"/>
      <c r="X580" s="39"/>
      <c r="Y580" s="39"/>
      <c r="Z580" s="39"/>
      <c r="AA580" s="39"/>
      <c r="AB580" s="39"/>
      <c r="AC580" s="39"/>
      <c r="AD580" s="39"/>
      <c r="AE580" s="39"/>
      <c r="AR580" s="231" t="s">
        <v>676</v>
      </c>
      <c r="AT580" s="231" t="s">
        <v>539</v>
      </c>
      <c r="AU580" s="231" t="s">
        <v>90</v>
      </c>
      <c r="AY580" s="18" t="s">
        <v>215</v>
      </c>
      <c r="BE580" s="232">
        <f>IF(N580="základní",J580,0)</f>
        <v>0</v>
      </c>
      <c r="BF580" s="232">
        <f>IF(N580="snížená",J580,0)</f>
        <v>0</v>
      </c>
      <c r="BG580" s="232">
        <f>IF(N580="zákl. přenesená",J580,0)</f>
        <v>0</v>
      </c>
      <c r="BH580" s="232">
        <f>IF(N580="sníž. přenesená",J580,0)</f>
        <v>0</v>
      </c>
      <c r="BI580" s="232">
        <f>IF(N580="nulová",J580,0)</f>
        <v>0</v>
      </c>
      <c r="BJ580" s="18" t="s">
        <v>88</v>
      </c>
      <c r="BK580" s="232">
        <f>ROUND(I580*H580,2)</f>
        <v>0</v>
      </c>
      <c r="BL580" s="18" t="s">
        <v>291</v>
      </c>
      <c r="BM580" s="231" t="s">
        <v>5983</v>
      </c>
    </row>
    <row r="581" s="2" customFormat="1">
      <c r="A581" s="39"/>
      <c r="B581" s="40"/>
      <c r="C581" s="41"/>
      <c r="D581" s="233" t="s">
        <v>221</v>
      </c>
      <c r="E581" s="41"/>
      <c r="F581" s="234" t="s">
        <v>5984</v>
      </c>
      <c r="G581" s="41"/>
      <c r="H581" s="41"/>
      <c r="I581" s="235"/>
      <c r="J581" s="41"/>
      <c r="K581" s="41"/>
      <c r="L581" s="45"/>
      <c r="M581" s="236"/>
      <c r="N581" s="237"/>
      <c r="O581" s="92"/>
      <c r="P581" s="92"/>
      <c r="Q581" s="92"/>
      <c r="R581" s="92"/>
      <c r="S581" s="92"/>
      <c r="T581" s="93"/>
      <c r="U581" s="39"/>
      <c r="V581" s="39"/>
      <c r="W581" s="39"/>
      <c r="X581" s="39"/>
      <c r="Y581" s="39"/>
      <c r="Z581" s="39"/>
      <c r="AA581" s="39"/>
      <c r="AB581" s="39"/>
      <c r="AC581" s="39"/>
      <c r="AD581" s="39"/>
      <c r="AE581" s="39"/>
      <c r="AT581" s="18" t="s">
        <v>221</v>
      </c>
      <c r="AU581" s="18" t="s">
        <v>90</v>
      </c>
    </row>
    <row r="582" s="2" customFormat="1" ht="21.75" customHeight="1">
      <c r="A582" s="39"/>
      <c r="B582" s="40"/>
      <c r="C582" s="220" t="s">
        <v>1964</v>
      </c>
      <c r="D582" s="220" t="s">
        <v>216</v>
      </c>
      <c r="E582" s="221" t="s">
        <v>5985</v>
      </c>
      <c r="F582" s="222" t="s">
        <v>5986</v>
      </c>
      <c r="G582" s="223" t="s">
        <v>716</v>
      </c>
      <c r="H582" s="224">
        <v>8</v>
      </c>
      <c r="I582" s="225"/>
      <c r="J582" s="226">
        <f>ROUND(I582*H582,2)</f>
        <v>0</v>
      </c>
      <c r="K582" s="222" t="s">
        <v>359</v>
      </c>
      <c r="L582" s="45"/>
      <c r="M582" s="227" t="s">
        <v>1</v>
      </c>
      <c r="N582" s="228" t="s">
        <v>46</v>
      </c>
      <c r="O582" s="92"/>
      <c r="P582" s="229">
        <f>O582*H582</f>
        <v>0</v>
      </c>
      <c r="Q582" s="229">
        <v>0.00014999999999999999</v>
      </c>
      <c r="R582" s="229">
        <f>Q582*H582</f>
        <v>0.0011999999999999999</v>
      </c>
      <c r="S582" s="229">
        <v>0</v>
      </c>
      <c r="T582" s="230">
        <f>S582*H582</f>
        <v>0</v>
      </c>
      <c r="U582" s="39"/>
      <c r="V582" s="39"/>
      <c r="W582" s="39"/>
      <c r="X582" s="39"/>
      <c r="Y582" s="39"/>
      <c r="Z582" s="39"/>
      <c r="AA582" s="39"/>
      <c r="AB582" s="39"/>
      <c r="AC582" s="39"/>
      <c r="AD582" s="39"/>
      <c r="AE582" s="39"/>
      <c r="AR582" s="231" t="s">
        <v>291</v>
      </c>
      <c r="AT582" s="231" t="s">
        <v>216</v>
      </c>
      <c r="AU582" s="231" t="s">
        <v>90</v>
      </c>
      <c r="AY582" s="18" t="s">
        <v>215</v>
      </c>
      <c r="BE582" s="232">
        <f>IF(N582="základní",J582,0)</f>
        <v>0</v>
      </c>
      <c r="BF582" s="232">
        <f>IF(N582="snížená",J582,0)</f>
        <v>0</v>
      </c>
      <c r="BG582" s="232">
        <f>IF(N582="zákl. přenesená",J582,0)</f>
        <v>0</v>
      </c>
      <c r="BH582" s="232">
        <f>IF(N582="sníž. přenesená",J582,0)</f>
        <v>0</v>
      </c>
      <c r="BI582" s="232">
        <f>IF(N582="nulová",J582,0)</f>
        <v>0</v>
      </c>
      <c r="BJ582" s="18" t="s">
        <v>88</v>
      </c>
      <c r="BK582" s="232">
        <f>ROUND(I582*H582,2)</f>
        <v>0</v>
      </c>
      <c r="BL582" s="18" t="s">
        <v>291</v>
      </c>
      <c r="BM582" s="231" t="s">
        <v>5987</v>
      </c>
    </row>
    <row r="583" s="2" customFormat="1">
      <c r="A583" s="39"/>
      <c r="B583" s="40"/>
      <c r="C583" s="41"/>
      <c r="D583" s="233" t="s">
        <v>221</v>
      </c>
      <c r="E583" s="41"/>
      <c r="F583" s="234" t="s">
        <v>5988</v>
      </c>
      <c r="G583" s="41"/>
      <c r="H583" s="41"/>
      <c r="I583" s="235"/>
      <c r="J583" s="41"/>
      <c r="K583" s="41"/>
      <c r="L583" s="45"/>
      <c r="M583" s="236"/>
      <c r="N583" s="237"/>
      <c r="O583" s="92"/>
      <c r="P583" s="92"/>
      <c r="Q583" s="92"/>
      <c r="R583" s="92"/>
      <c r="S583" s="92"/>
      <c r="T583" s="93"/>
      <c r="U583" s="39"/>
      <c r="V583" s="39"/>
      <c r="W583" s="39"/>
      <c r="X583" s="39"/>
      <c r="Y583" s="39"/>
      <c r="Z583" s="39"/>
      <c r="AA583" s="39"/>
      <c r="AB583" s="39"/>
      <c r="AC583" s="39"/>
      <c r="AD583" s="39"/>
      <c r="AE583" s="39"/>
      <c r="AT583" s="18" t="s">
        <v>221</v>
      </c>
      <c r="AU583" s="18" t="s">
        <v>90</v>
      </c>
    </row>
    <row r="584" s="2" customFormat="1">
      <c r="A584" s="39"/>
      <c r="B584" s="40"/>
      <c r="C584" s="41"/>
      <c r="D584" s="250" t="s">
        <v>362</v>
      </c>
      <c r="E584" s="41"/>
      <c r="F584" s="251" t="s">
        <v>5989</v>
      </c>
      <c r="G584" s="41"/>
      <c r="H584" s="41"/>
      <c r="I584" s="235"/>
      <c r="J584" s="41"/>
      <c r="K584" s="41"/>
      <c r="L584" s="45"/>
      <c r="M584" s="236"/>
      <c r="N584" s="237"/>
      <c r="O584" s="92"/>
      <c r="P584" s="92"/>
      <c r="Q584" s="92"/>
      <c r="R584" s="92"/>
      <c r="S584" s="92"/>
      <c r="T584" s="93"/>
      <c r="U584" s="39"/>
      <c r="V584" s="39"/>
      <c r="W584" s="39"/>
      <c r="X584" s="39"/>
      <c r="Y584" s="39"/>
      <c r="Z584" s="39"/>
      <c r="AA584" s="39"/>
      <c r="AB584" s="39"/>
      <c r="AC584" s="39"/>
      <c r="AD584" s="39"/>
      <c r="AE584" s="39"/>
      <c r="AT584" s="18" t="s">
        <v>362</v>
      </c>
      <c r="AU584" s="18" t="s">
        <v>90</v>
      </c>
    </row>
    <row r="585" s="2" customFormat="1" ht="37.8" customHeight="1">
      <c r="A585" s="39"/>
      <c r="B585" s="40"/>
      <c r="C585" s="295" t="s">
        <v>1974</v>
      </c>
      <c r="D585" s="295" t="s">
        <v>539</v>
      </c>
      <c r="E585" s="296" t="s">
        <v>5990</v>
      </c>
      <c r="F585" s="297" t="s">
        <v>5991</v>
      </c>
      <c r="G585" s="298" t="s">
        <v>716</v>
      </c>
      <c r="H585" s="299">
        <v>8</v>
      </c>
      <c r="I585" s="300"/>
      <c r="J585" s="301">
        <f>ROUND(I585*H585,2)</f>
        <v>0</v>
      </c>
      <c r="K585" s="297" t="s">
        <v>359</v>
      </c>
      <c r="L585" s="302"/>
      <c r="M585" s="303" t="s">
        <v>1</v>
      </c>
      <c r="N585" s="304" t="s">
        <v>46</v>
      </c>
      <c r="O585" s="92"/>
      <c r="P585" s="229">
        <f>O585*H585</f>
        <v>0</v>
      </c>
      <c r="Q585" s="229">
        <v>0.00089999999999999998</v>
      </c>
      <c r="R585" s="229">
        <f>Q585*H585</f>
        <v>0.0071999999999999998</v>
      </c>
      <c r="S585" s="229">
        <v>0</v>
      </c>
      <c r="T585" s="230">
        <f>S585*H585</f>
        <v>0</v>
      </c>
      <c r="U585" s="39"/>
      <c r="V585" s="39"/>
      <c r="W585" s="39"/>
      <c r="X585" s="39"/>
      <c r="Y585" s="39"/>
      <c r="Z585" s="39"/>
      <c r="AA585" s="39"/>
      <c r="AB585" s="39"/>
      <c r="AC585" s="39"/>
      <c r="AD585" s="39"/>
      <c r="AE585" s="39"/>
      <c r="AR585" s="231" t="s">
        <v>676</v>
      </c>
      <c r="AT585" s="231" t="s">
        <v>539</v>
      </c>
      <c r="AU585" s="231" t="s">
        <v>90</v>
      </c>
      <c r="AY585" s="18" t="s">
        <v>215</v>
      </c>
      <c r="BE585" s="232">
        <f>IF(N585="základní",J585,0)</f>
        <v>0</v>
      </c>
      <c r="BF585" s="232">
        <f>IF(N585="snížená",J585,0)</f>
        <v>0</v>
      </c>
      <c r="BG585" s="232">
        <f>IF(N585="zákl. přenesená",J585,0)</f>
        <v>0</v>
      </c>
      <c r="BH585" s="232">
        <f>IF(N585="sníž. přenesená",J585,0)</f>
        <v>0</v>
      </c>
      <c r="BI585" s="232">
        <f>IF(N585="nulová",J585,0)</f>
        <v>0</v>
      </c>
      <c r="BJ585" s="18" t="s">
        <v>88</v>
      </c>
      <c r="BK585" s="232">
        <f>ROUND(I585*H585,2)</f>
        <v>0</v>
      </c>
      <c r="BL585" s="18" t="s">
        <v>291</v>
      </c>
      <c r="BM585" s="231" t="s">
        <v>5992</v>
      </c>
    </row>
    <row r="586" s="2" customFormat="1" ht="24.15" customHeight="1">
      <c r="A586" s="39"/>
      <c r="B586" s="40"/>
      <c r="C586" s="220" t="s">
        <v>1984</v>
      </c>
      <c r="D586" s="220" t="s">
        <v>216</v>
      </c>
      <c r="E586" s="221" t="s">
        <v>5993</v>
      </c>
      <c r="F586" s="222" t="s">
        <v>5994</v>
      </c>
      <c r="G586" s="223" t="s">
        <v>716</v>
      </c>
      <c r="H586" s="224">
        <v>1</v>
      </c>
      <c r="I586" s="225"/>
      <c r="J586" s="226">
        <f>ROUND(I586*H586,2)</f>
        <v>0</v>
      </c>
      <c r="K586" s="222" t="s">
        <v>359</v>
      </c>
      <c r="L586" s="45"/>
      <c r="M586" s="227" t="s">
        <v>1</v>
      </c>
      <c r="N586" s="228" t="s">
        <v>46</v>
      </c>
      <c r="O586" s="92"/>
      <c r="P586" s="229">
        <f>O586*H586</f>
        <v>0</v>
      </c>
      <c r="Q586" s="229">
        <v>0.00017000000000000001</v>
      </c>
      <c r="R586" s="229">
        <f>Q586*H586</f>
        <v>0.00017000000000000001</v>
      </c>
      <c r="S586" s="229">
        <v>0</v>
      </c>
      <c r="T586" s="230">
        <f>S586*H586</f>
        <v>0</v>
      </c>
      <c r="U586" s="39"/>
      <c r="V586" s="39"/>
      <c r="W586" s="39"/>
      <c r="X586" s="39"/>
      <c r="Y586" s="39"/>
      <c r="Z586" s="39"/>
      <c r="AA586" s="39"/>
      <c r="AB586" s="39"/>
      <c r="AC586" s="39"/>
      <c r="AD586" s="39"/>
      <c r="AE586" s="39"/>
      <c r="AR586" s="231" t="s">
        <v>291</v>
      </c>
      <c r="AT586" s="231" t="s">
        <v>216</v>
      </c>
      <c r="AU586" s="231" t="s">
        <v>90</v>
      </c>
      <c r="AY586" s="18" t="s">
        <v>215</v>
      </c>
      <c r="BE586" s="232">
        <f>IF(N586="základní",J586,0)</f>
        <v>0</v>
      </c>
      <c r="BF586" s="232">
        <f>IF(N586="snížená",J586,0)</f>
        <v>0</v>
      </c>
      <c r="BG586" s="232">
        <f>IF(N586="zákl. přenesená",J586,0)</f>
        <v>0</v>
      </c>
      <c r="BH586" s="232">
        <f>IF(N586="sníž. přenesená",J586,0)</f>
        <v>0</v>
      </c>
      <c r="BI586" s="232">
        <f>IF(N586="nulová",J586,0)</f>
        <v>0</v>
      </c>
      <c r="BJ586" s="18" t="s">
        <v>88</v>
      </c>
      <c r="BK586" s="232">
        <f>ROUND(I586*H586,2)</f>
        <v>0</v>
      </c>
      <c r="BL586" s="18" t="s">
        <v>291</v>
      </c>
      <c r="BM586" s="231" t="s">
        <v>5995</v>
      </c>
    </row>
    <row r="587" s="2" customFormat="1">
      <c r="A587" s="39"/>
      <c r="B587" s="40"/>
      <c r="C587" s="41"/>
      <c r="D587" s="233" t="s">
        <v>221</v>
      </c>
      <c r="E587" s="41"/>
      <c r="F587" s="234" t="s">
        <v>5996</v>
      </c>
      <c r="G587" s="41"/>
      <c r="H587" s="41"/>
      <c r="I587" s="235"/>
      <c r="J587" s="41"/>
      <c r="K587" s="41"/>
      <c r="L587" s="45"/>
      <c r="M587" s="236"/>
      <c r="N587" s="237"/>
      <c r="O587" s="92"/>
      <c r="P587" s="92"/>
      <c r="Q587" s="92"/>
      <c r="R587" s="92"/>
      <c r="S587" s="92"/>
      <c r="T587" s="93"/>
      <c r="U587" s="39"/>
      <c r="V587" s="39"/>
      <c r="W587" s="39"/>
      <c r="X587" s="39"/>
      <c r="Y587" s="39"/>
      <c r="Z587" s="39"/>
      <c r="AA587" s="39"/>
      <c r="AB587" s="39"/>
      <c r="AC587" s="39"/>
      <c r="AD587" s="39"/>
      <c r="AE587" s="39"/>
      <c r="AT587" s="18" t="s">
        <v>221</v>
      </c>
      <c r="AU587" s="18" t="s">
        <v>90</v>
      </c>
    </row>
    <row r="588" s="2" customFormat="1">
      <c r="A588" s="39"/>
      <c r="B588" s="40"/>
      <c r="C588" s="41"/>
      <c r="D588" s="250" t="s">
        <v>362</v>
      </c>
      <c r="E588" s="41"/>
      <c r="F588" s="251" t="s">
        <v>5997</v>
      </c>
      <c r="G588" s="41"/>
      <c r="H588" s="41"/>
      <c r="I588" s="235"/>
      <c r="J588" s="41"/>
      <c r="K588" s="41"/>
      <c r="L588" s="45"/>
      <c r="M588" s="236"/>
      <c r="N588" s="237"/>
      <c r="O588" s="92"/>
      <c r="P588" s="92"/>
      <c r="Q588" s="92"/>
      <c r="R588" s="92"/>
      <c r="S588" s="92"/>
      <c r="T588" s="93"/>
      <c r="U588" s="39"/>
      <c r="V588" s="39"/>
      <c r="W588" s="39"/>
      <c r="X588" s="39"/>
      <c r="Y588" s="39"/>
      <c r="Z588" s="39"/>
      <c r="AA588" s="39"/>
      <c r="AB588" s="39"/>
      <c r="AC588" s="39"/>
      <c r="AD588" s="39"/>
      <c r="AE588" s="39"/>
      <c r="AT588" s="18" t="s">
        <v>362</v>
      </c>
      <c r="AU588" s="18" t="s">
        <v>90</v>
      </c>
    </row>
    <row r="589" s="2" customFormat="1" ht="21.75" customHeight="1">
      <c r="A589" s="39"/>
      <c r="B589" s="40"/>
      <c r="C589" s="295" t="s">
        <v>1990</v>
      </c>
      <c r="D589" s="295" t="s">
        <v>539</v>
      </c>
      <c r="E589" s="296" t="s">
        <v>5998</v>
      </c>
      <c r="F589" s="297" t="s">
        <v>5999</v>
      </c>
      <c r="G589" s="298" t="s">
        <v>716</v>
      </c>
      <c r="H589" s="299">
        <v>1</v>
      </c>
      <c r="I589" s="300"/>
      <c r="J589" s="301">
        <f>ROUND(I589*H589,2)</f>
        <v>0</v>
      </c>
      <c r="K589" s="297" t="s">
        <v>359</v>
      </c>
      <c r="L589" s="302"/>
      <c r="M589" s="303" t="s">
        <v>1</v>
      </c>
      <c r="N589" s="304" t="s">
        <v>46</v>
      </c>
      <c r="O589" s="92"/>
      <c r="P589" s="229">
        <f>O589*H589</f>
        <v>0</v>
      </c>
      <c r="Q589" s="229">
        <v>0.00023000000000000001</v>
      </c>
      <c r="R589" s="229">
        <f>Q589*H589</f>
        <v>0.00023000000000000001</v>
      </c>
      <c r="S589" s="229">
        <v>0</v>
      </c>
      <c r="T589" s="230">
        <f>S589*H589</f>
        <v>0</v>
      </c>
      <c r="U589" s="39"/>
      <c r="V589" s="39"/>
      <c r="W589" s="39"/>
      <c r="X589" s="39"/>
      <c r="Y589" s="39"/>
      <c r="Z589" s="39"/>
      <c r="AA589" s="39"/>
      <c r="AB589" s="39"/>
      <c r="AC589" s="39"/>
      <c r="AD589" s="39"/>
      <c r="AE589" s="39"/>
      <c r="AR589" s="231" t="s">
        <v>676</v>
      </c>
      <c r="AT589" s="231" t="s">
        <v>539</v>
      </c>
      <c r="AU589" s="231" t="s">
        <v>90</v>
      </c>
      <c r="AY589" s="18" t="s">
        <v>215</v>
      </c>
      <c r="BE589" s="232">
        <f>IF(N589="základní",J589,0)</f>
        <v>0</v>
      </c>
      <c r="BF589" s="232">
        <f>IF(N589="snížená",J589,0)</f>
        <v>0</v>
      </c>
      <c r="BG589" s="232">
        <f>IF(N589="zákl. přenesená",J589,0)</f>
        <v>0</v>
      </c>
      <c r="BH589" s="232">
        <f>IF(N589="sníž. přenesená",J589,0)</f>
        <v>0</v>
      </c>
      <c r="BI589" s="232">
        <f>IF(N589="nulová",J589,0)</f>
        <v>0</v>
      </c>
      <c r="BJ589" s="18" t="s">
        <v>88</v>
      </c>
      <c r="BK589" s="232">
        <f>ROUND(I589*H589,2)</f>
        <v>0</v>
      </c>
      <c r="BL589" s="18" t="s">
        <v>291</v>
      </c>
      <c r="BM589" s="231" t="s">
        <v>6000</v>
      </c>
    </row>
    <row r="590" s="2" customFormat="1">
      <c r="A590" s="39"/>
      <c r="B590" s="40"/>
      <c r="C590" s="41"/>
      <c r="D590" s="233" t="s">
        <v>221</v>
      </c>
      <c r="E590" s="41"/>
      <c r="F590" s="234" t="s">
        <v>5999</v>
      </c>
      <c r="G590" s="41"/>
      <c r="H590" s="41"/>
      <c r="I590" s="235"/>
      <c r="J590" s="41"/>
      <c r="K590" s="41"/>
      <c r="L590" s="45"/>
      <c r="M590" s="236"/>
      <c r="N590" s="237"/>
      <c r="O590" s="92"/>
      <c r="P590" s="92"/>
      <c r="Q590" s="92"/>
      <c r="R590" s="92"/>
      <c r="S590" s="92"/>
      <c r="T590" s="93"/>
      <c r="U590" s="39"/>
      <c r="V590" s="39"/>
      <c r="W590" s="39"/>
      <c r="X590" s="39"/>
      <c r="Y590" s="39"/>
      <c r="Z590" s="39"/>
      <c r="AA590" s="39"/>
      <c r="AB590" s="39"/>
      <c r="AC590" s="39"/>
      <c r="AD590" s="39"/>
      <c r="AE590" s="39"/>
      <c r="AT590" s="18" t="s">
        <v>221</v>
      </c>
      <c r="AU590" s="18" t="s">
        <v>90</v>
      </c>
    </row>
    <row r="591" s="2" customFormat="1" ht="24.15" customHeight="1">
      <c r="A591" s="39"/>
      <c r="B591" s="40"/>
      <c r="C591" s="220" t="s">
        <v>1997</v>
      </c>
      <c r="D591" s="220" t="s">
        <v>216</v>
      </c>
      <c r="E591" s="221" t="s">
        <v>6001</v>
      </c>
      <c r="F591" s="222" t="s">
        <v>6002</v>
      </c>
      <c r="G591" s="223" t="s">
        <v>583</v>
      </c>
      <c r="H591" s="224">
        <v>0.40100000000000002</v>
      </c>
      <c r="I591" s="225"/>
      <c r="J591" s="226">
        <f>ROUND(I591*H591,2)</f>
        <v>0</v>
      </c>
      <c r="K591" s="222" t="s">
        <v>359</v>
      </c>
      <c r="L591" s="45"/>
      <c r="M591" s="227" t="s">
        <v>1</v>
      </c>
      <c r="N591" s="228" t="s">
        <v>46</v>
      </c>
      <c r="O591" s="92"/>
      <c r="P591" s="229">
        <f>O591*H591</f>
        <v>0</v>
      </c>
      <c r="Q591" s="229">
        <v>0</v>
      </c>
      <c r="R591" s="229">
        <f>Q591*H591</f>
        <v>0</v>
      </c>
      <c r="S591" s="229">
        <v>0</v>
      </c>
      <c r="T591" s="230">
        <f>S591*H591</f>
        <v>0</v>
      </c>
      <c r="U591" s="39"/>
      <c r="V591" s="39"/>
      <c r="W591" s="39"/>
      <c r="X591" s="39"/>
      <c r="Y591" s="39"/>
      <c r="Z591" s="39"/>
      <c r="AA591" s="39"/>
      <c r="AB591" s="39"/>
      <c r="AC591" s="39"/>
      <c r="AD591" s="39"/>
      <c r="AE591" s="39"/>
      <c r="AR591" s="231" t="s">
        <v>291</v>
      </c>
      <c r="AT591" s="231" t="s">
        <v>216</v>
      </c>
      <c r="AU591" s="231" t="s">
        <v>90</v>
      </c>
      <c r="AY591" s="18" t="s">
        <v>215</v>
      </c>
      <c r="BE591" s="232">
        <f>IF(N591="základní",J591,0)</f>
        <v>0</v>
      </c>
      <c r="BF591" s="232">
        <f>IF(N591="snížená",J591,0)</f>
        <v>0</v>
      </c>
      <c r="BG591" s="232">
        <f>IF(N591="zákl. přenesená",J591,0)</f>
        <v>0</v>
      </c>
      <c r="BH591" s="232">
        <f>IF(N591="sníž. přenesená",J591,0)</f>
        <v>0</v>
      </c>
      <c r="BI591" s="232">
        <f>IF(N591="nulová",J591,0)</f>
        <v>0</v>
      </c>
      <c r="BJ591" s="18" t="s">
        <v>88</v>
      </c>
      <c r="BK591" s="232">
        <f>ROUND(I591*H591,2)</f>
        <v>0</v>
      </c>
      <c r="BL591" s="18" t="s">
        <v>291</v>
      </c>
      <c r="BM591" s="231" t="s">
        <v>6003</v>
      </c>
    </row>
    <row r="592" s="2" customFormat="1">
      <c r="A592" s="39"/>
      <c r="B592" s="40"/>
      <c r="C592" s="41"/>
      <c r="D592" s="233" t="s">
        <v>221</v>
      </c>
      <c r="E592" s="41"/>
      <c r="F592" s="234" t="s">
        <v>6004</v>
      </c>
      <c r="G592" s="41"/>
      <c r="H592" s="41"/>
      <c r="I592" s="235"/>
      <c r="J592" s="41"/>
      <c r="K592" s="41"/>
      <c r="L592" s="45"/>
      <c r="M592" s="236"/>
      <c r="N592" s="237"/>
      <c r="O592" s="92"/>
      <c r="P592" s="92"/>
      <c r="Q592" s="92"/>
      <c r="R592" s="92"/>
      <c r="S592" s="92"/>
      <c r="T592" s="93"/>
      <c r="U592" s="39"/>
      <c r="V592" s="39"/>
      <c r="W592" s="39"/>
      <c r="X592" s="39"/>
      <c r="Y592" s="39"/>
      <c r="Z592" s="39"/>
      <c r="AA592" s="39"/>
      <c r="AB592" s="39"/>
      <c r="AC592" s="39"/>
      <c r="AD592" s="39"/>
      <c r="AE592" s="39"/>
      <c r="AT592" s="18" t="s">
        <v>221</v>
      </c>
      <c r="AU592" s="18" t="s">
        <v>90</v>
      </c>
    </row>
    <row r="593" s="2" customFormat="1">
      <c r="A593" s="39"/>
      <c r="B593" s="40"/>
      <c r="C593" s="41"/>
      <c r="D593" s="250" t="s">
        <v>362</v>
      </c>
      <c r="E593" s="41"/>
      <c r="F593" s="251" t="s">
        <v>6005</v>
      </c>
      <c r="G593" s="41"/>
      <c r="H593" s="41"/>
      <c r="I593" s="235"/>
      <c r="J593" s="41"/>
      <c r="K593" s="41"/>
      <c r="L593" s="45"/>
      <c r="M593" s="236"/>
      <c r="N593" s="237"/>
      <c r="O593" s="92"/>
      <c r="P593" s="92"/>
      <c r="Q593" s="92"/>
      <c r="R593" s="92"/>
      <c r="S593" s="92"/>
      <c r="T593" s="93"/>
      <c r="U593" s="39"/>
      <c r="V593" s="39"/>
      <c r="W593" s="39"/>
      <c r="X593" s="39"/>
      <c r="Y593" s="39"/>
      <c r="Z593" s="39"/>
      <c r="AA593" s="39"/>
      <c r="AB593" s="39"/>
      <c r="AC593" s="39"/>
      <c r="AD593" s="39"/>
      <c r="AE593" s="39"/>
      <c r="AT593" s="18" t="s">
        <v>362</v>
      </c>
      <c r="AU593" s="18" t="s">
        <v>90</v>
      </c>
    </row>
    <row r="594" s="11" customFormat="1" ht="22.8" customHeight="1">
      <c r="A594" s="11"/>
      <c r="B594" s="206"/>
      <c r="C594" s="207"/>
      <c r="D594" s="208" t="s">
        <v>80</v>
      </c>
      <c r="E594" s="248" t="s">
        <v>6006</v>
      </c>
      <c r="F594" s="248" t="s">
        <v>6007</v>
      </c>
      <c r="G594" s="207"/>
      <c r="H594" s="207"/>
      <c r="I594" s="210"/>
      <c r="J594" s="249">
        <f>BK594</f>
        <v>0</v>
      </c>
      <c r="K594" s="207"/>
      <c r="L594" s="212"/>
      <c r="M594" s="213"/>
      <c r="N594" s="214"/>
      <c r="O594" s="214"/>
      <c r="P594" s="215">
        <f>SUM(P595:P615)</f>
        <v>0</v>
      </c>
      <c r="Q594" s="214"/>
      <c r="R594" s="215">
        <f>SUM(R595:R615)</f>
        <v>0.1356</v>
      </c>
      <c r="S594" s="214"/>
      <c r="T594" s="216">
        <f>SUM(T595:T615)</f>
        <v>0</v>
      </c>
      <c r="U594" s="11"/>
      <c r="V594" s="11"/>
      <c r="W594" s="11"/>
      <c r="X594" s="11"/>
      <c r="Y594" s="11"/>
      <c r="Z594" s="11"/>
      <c r="AA594" s="11"/>
      <c r="AB594" s="11"/>
      <c r="AC594" s="11"/>
      <c r="AD594" s="11"/>
      <c r="AE594" s="11"/>
      <c r="AR594" s="217" t="s">
        <v>90</v>
      </c>
      <c r="AT594" s="218" t="s">
        <v>80</v>
      </c>
      <c r="AU594" s="218" t="s">
        <v>88</v>
      </c>
      <c r="AY594" s="217" t="s">
        <v>215</v>
      </c>
      <c r="BK594" s="219">
        <f>SUM(BK595:BK615)</f>
        <v>0</v>
      </c>
    </row>
    <row r="595" s="2" customFormat="1" ht="24.15" customHeight="1">
      <c r="A595" s="39"/>
      <c r="B595" s="40"/>
      <c r="C595" s="220" t="s">
        <v>2003</v>
      </c>
      <c r="D595" s="220" t="s">
        <v>216</v>
      </c>
      <c r="E595" s="221" t="s">
        <v>6008</v>
      </c>
      <c r="F595" s="222" t="s">
        <v>6009</v>
      </c>
      <c r="G595" s="223" t="s">
        <v>288</v>
      </c>
      <c r="H595" s="224">
        <v>1</v>
      </c>
      <c r="I595" s="225"/>
      <c r="J595" s="226">
        <f>ROUND(I595*H595,2)</f>
        <v>0</v>
      </c>
      <c r="K595" s="222" t="s">
        <v>359</v>
      </c>
      <c r="L595" s="45"/>
      <c r="M595" s="227" t="s">
        <v>1</v>
      </c>
      <c r="N595" s="228" t="s">
        <v>46</v>
      </c>
      <c r="O595" s="92"/>
      <c r="P595" s="229">
        <f>O595*H595</f>
        <v>0</v>
      </c>
      <c r="Q595" s="229">
        <v>0</v>
      </c>
      <c r="R595" s="229">
        <f>Q595*H595</f>
        <v>0</v>
      </c>
      <c r="S595" s="229">
        <v>0</v>
      </c>
      <c r="T595" s="230">
        <f>S595*H595</f>
        <v>0</v>
      </c>
      <c r="U595" s="39"/>
      <c r="V595" s="39"/>
      <c r="W595" s="39"/>
      <c r="X595" s="39"/>
      <c r="Y595" s="39"/>
      <c r="Z595" s="39"/>
      <c r="AA595" s="39"/>
      <c r="AB595" s="39"/>
      <c r="AC595" s="39"/>
      <c r="AD595" s="39"/>
      <c r="AE595" s="39"/>
      <c r="AR595" s="231" t="s">
        <v>291</v>
      </c>
      <c r="AT595" s="231" t="s">
        <v>216</v>
      </c>
      <c r="AU595" s="231" t="s">
        <v>90</v>
      </c>
      <c r="AY595" s="18" t="s">
        <v>215</v>
      </c>
      <c r="BE595" s="232">
        <f>IF(N595="základní",J595,0)</f>
        <v>0</v>
      </c>
      <c r="BF595" s="232">
        <f>IF(N595="snížená",J595,0)</f>
        <v>0</v>
      </c>
      <c r="BG595" s="232">
        <f>IF(N595="zákl. přenesená",J595,0)</f>
        <v>0</v>
      </c>
      <c r="BH595" s="232">
        <f>IF(N595="sníž. přenesená",J595,0)</f>
        <v>0</v>
      </c>
      <c r="BI595" s="232">
        <f>IF(N595="nulová",J595,0)</f>
        <v>0</v>
      </c>
      <c r="BJ595" s="18" t="s">
        <v>88</v>
      </c>
      <c r="BK595" s="232">
        <f>ROUND(I595*H595,2)</f>
        <v>0</v>
      </c>
      <c r="BL595" s="18" t="s">
        <v>291</v>
      </c>
      <c r="BM595" s="231" t="s">
        <v>6010</v>
      </c>
    </row>
    <row r="596" s="2" customFormat="1">
      <c r="A596" s="39"/>
      <c r="B596" s="40"/>
      <c r="C596" s="41"/>
      <c r="D596" s="233" t="s">
        <v>221</v>
      </c>
      <c r="E596" s="41"/>
      <c r="F596" s="234" t="s">
        <v>6011</v>
      </c>
      <c r="G596" s="41"/>
      <c r="H596" s="41"/>
      <c r="I596" s="235"/>
      <c r="J596" s="41"/>
      <c r="K596" s="41"/>
      <c r="L596" s="45"/>
      <c r="M596" s="236"/>
      <c r="N596" s="237"/>
      <c r="O596" s="92"/>
      <c r="P596" s="92"/>
      <c r="Q596" s="92"/>
      <c r="R596" s="92"/>
      <c r="S596" s="92"/>
      <c r="T596" s="93"/>
      <c r="U596" s="39"/>
      <c r="V596" s="39"/>
      <c r="W596" s="39"/>
      <c r="X596" s="39"/>
      <c r="Y596" s="39"/>
      <c r="Z596" s="39"/>
      <c r="AA596" s="39"/>
      <c r="AB596" s="39"/>
      <c r="AC596" s="39"/>
      <c r="AD596" s="39"/>
      <c r="AE596" s="39"/>
      <c r="AT596" s="18" t="s">
        <v>221</v>
      </c>
      <c r="AU596" s="18" t="s">
        <v>90</v>
      </c>
    </row>
    <row r="597" s="2" customFormat="1">
      <c r="A597" s="39"/>
      <c r="B597" s="40"/>
      <c r="C597" s="41"/>
      <c r="D597" s="250" t="s">
        <v>362</v>
      </c>
      <c r="E597" s="41"/>
      <c r="F597" s="251" t="s">
        <v>6012</v>
      </c>
      <c r="G597" s="41"/>
      <c r="H597" s="41"/>
      <c r="I597" s="235"/>
      <c r="J597" s="41"/>
      <c r="K597" s="41"/>
      <c r="L597" s="45"/>
      <c r="M597" s="236"/>
      <c r="N597" s="237"/>
      <c r="O597" s="92"/>
      <c r="P597" s="92"/>
      <c r="Q597" s="92"/>
      <c r="R597" s="92"/>
      <c r="S597" s="92"/>
      <c r="T597" s="93"/>
      <c r="U597" s="39"/>
      <c r="V597" s="39"/>
      <c r="W597" s="39"/>
      <c r="X597" s="39"/>
      <c r="Y597" s="39"/>
      <c r="Z597" s="39"/>
      <c r="AA597" s="39"/>
      <c r="AB597" s="39"/>
      <c r="AC597" s="39"/>
      <c r="AD597" s="39"/>
      <c r="AE597" s="39"/>
      <c r="AT597" s="18" t="s">
        <v>362</v>
      </c>
      <c r="AU597" s="18" t="s">
        <v>90</v>
      </c>
    </row>
    <row r="598" s="2" customFormat="1" ht="33" customHeight="1">
      <c r="A598" s="39"/>
      <c r="B598" s="40"/>
      <c r="C598" s="295" t="s">
        <v>2011</v>
      </c>
      <c r="D598" s="295" t="s">
        <v>539</v>
      </c>
      <c r="E598" s="296" t="s">
        <v>6013</v>
      </c>
      <c r="F598" s="297" t="s">
        <v>6014</v>
      </c>
      <c r="G598" s="298" t="s">
        <v>716</v>
      </c>
      <c r="H598" s="299">
        <v>1</v>
      </c>
      <c r="I598" s="300"/>
      <c r="J598" s="301">
        <f>ROUND(I598*H598,2)</f>
        <v>0</v>
      </c>
      <c r="K598" s="297" t="s">
        <v>359</v>
      </c>
      <c r="L598" s="302"/>
      <c r="M598" s="303" t="s">
        <v>1</v>
      </c>
      <c r="N598" s="304" t="s">
        <v>46</v>
      </c>
      <c r="O598" s="92"/>
      <c r="P598" s="229">
        <f>O598*H598</f>
        <v>0</v>
      </c>
      <c r="Q598" s="229">
        <v>0.0038999999999999998</v>
      </c>
      <c r="R598" s="229">
        <f>Q598*H598</f>
        <v>0.0038999999999999998</v>
      </c>
      <c r="S598" s="229">
        <v>0</v>
      </c>
      <c r="T598" s="230">
        <f>S598*H598</f>
        <v>0</v>
      </c>
      <c r="U598" s="39"/>
      <c r="V598" s="39"/>
      <c r="W598" s="39"/>
      <c r="X598" s="39"/>
      <c r="Y598" s="39"/>
      <c r="Z598" s="39"/>
      <c r="AA598" s="39"/>
      <c r="AB598" s="39"/>
      <c r="AC598" s="39"/>
      <c r="AD598" s="39"/>
      <c r="AE598" s="39"/>
      <c r="AR598" s="231" t="s">
        <v>676</v>
      </c>
      <c r="AT598" s="231" t="s">
        <v>539</v>
      </c>
      <c r="AU598" s="231" t="s">
        <v>90</v>
      </c>
      <c r="AY598" s="18" t="s">
        <v>215</v>
      </c>
      <c r="BE598" s="232">
        <f>IF(N598="základní",J598,0)</f>
        <v>0</v>
      </c>
      <c r="BF598" s="232">
        <f>IF(N598="snížená",J598,0)</f>
        <v>0</v>
      </c>
      <c r="BG598" s="232">
        <f>IF(N598="zákl. přenesená",J598,0)</f>
        <v>0</v>
      </c>
      <c r="BH598" s="232">
        <f>IF(N598="sníž. přenesená",J598,0)</f>
        <v>0</v>
      </c>
      <c r="BI598" s="232">
        <f>IF(N598="nulová",J598,0)</f>
        <v>0</v>
      </c>
      <c r="BJ598" s="18" t="s">
        <v>88</v>
      </c>
      <c r="BK598" s="232">
        <f>ROUND(I598*H598,2)</f>
        <v>0</v>
      </c>
      <c r="BL598" s="18" t="s">
        <v>291</v>
      </c>
      <c r="BM598" s="231" t="s">
        <v>6015</v>
      </c>
    </row>
    <row r="599" s="2" customFormat="1" ht="24.15" customHeight="1">
      <c r="A599" s="39"/>
      <c r="B599" s="40"/>
      <c r="C599" s="220" t="s">
        <v>2017</v>
      </c>
      <c r="D599" s="220" t="s">
        <v>216</v>
      </c>
      <c r="E599" s="221" t="s">
        <v>6016</v>
      </c>
      <c r="F599" s="222" t="s">
        <v>6017</v>
      </c>
      <c r="G599" s="223" t="s">
        <v>288</v>
      </c>
      <c r="H599" s="224">
        <v>1</v>
      </c>
      <c r="I599" s="225"/>
      <c r="J599" s="226">
        <f>ROUND(I599*H599,2)</f>
        <v>0</v>
      </c>
      <c r="K599" s="222" t="s">
        <v>359</v>
      </c>
      <c r="L599" s="45"/>
      <c r="M599" s="227" t="s">
        <v>1</v>
      </c>
      <c r="N599" s="228" t="s">
        <v>46</v>
      </c>
      <c r="O599" s="92"/>
      <c r="P599" s="229">
        <f>O599*H599</f>
        <v>0</v>
      </c>
      <c r="Q599" s="229">
        <v>0</v>
      </c>
      <c r="R599" s="229">
        <f>Q599*H599</f>
        <v>0</v>
      </c>
      <c r="S599" s="229">
        <v>0</v>
      </c>
      <c r="T599" s="230">
        <f>S599*H599</f>
        <v>0</v>
      </c>
      <c r="U599" s="39"/>
      <c r="V599" s="39"/>
      <c r="W599" s="39"/>
      <c r="X599" s="39"/>
      <c r="Y599" s="39"/>
      <c r="Z599" s="39"/>
      <c r="AA599" s="39"/>
      <c r="AB599" s="39"/>
      <c r="AC599" s="39"/>
      <c r="AD599" s="39"/>
      <c r="AE599" s="39"/>
      <c r="AR599" s="231" t="s">
        <v>291</v>
      </c>
      <c r="AT599" s="231" t="s">
        <v>216</v>
      </c>
      <c r="AU599" s="231" t="s">
        <v>90</v>
      </c>
      <c r="AY599" s="18" t="s">
        <v>215</v>
      </c>
      <c r="BE599" s="232">
        <f>IF(N599="základní",J599,0)</f>
        <v>0</v>
      </c>
      <c r="BF599" s="232">
        <f>IF(N599="snížená",J599,0)</f>
        <v>0</v>
      </c>
      <c r="BG599" s="232">
        <f>IF(N599="zákl. přenesená",J599,0)</f>
        <v>0</v>
      </c>
      <c r="BH599" s="232">
        <f>IF(N599="sníž. přenesená",J599,0)</f>
        <v>0</v>
      </c>
      <c r="BI599" s="232">
        <f>IF(N599="nulová",J599,0)</f>
        <v>0</v>
      </c>
      <c r="BJ599" s="18" t="s">
        <v>88</v>
      </c>
      <c r="BK599" s="232">
        <f>ROUND(I599*H599,2)</f>
        <v>0</v>
      </c>
      <c r="BL599" s="18" t="s">
        <v>291</v>
      </c>
      <c r="BM599" s="231" t="s">
        <v>6018</v>
      </c>
    </row>
    <row r="600" s="2" customFormat="1">
      <c r="A600" s="39"/>
      <c r="B600" s="40"/>
      <c r="C600" s="41"/>
      <c r="D600" s="233" t="s">
        <v>221</v>
      </c>
      <c r="E600" s="41"/>
      <c r="F600" s="234" t="s">
        <v>6019</v>
      </c>
      <c r="G600" s="41"/>
      <c r="H600" s="41"/>
      <c r="I600" s="235"/>
      <c r="J600" s="41"/>
      <c r="K600" s="41"/>
      <c r="L600" s="45"/>
      <c r="M600" s="236"/>
      <c r="N600" s="237"/>
      <c r="O600" s="92"/>
      <c r="P600" s="92"/>
      <c r="Q600" s="92"/>
      <c r="R600" s="92"/>
      <c r="S600" s="92"/>
      <c r="T600" s="93"/>
      <c r="U600" s="39"/>
      <c r="V600" s="39"/>
      <c r="W600" s="39"/>
      <c r="X600" s="39"/>
      <c r="Y600" s="39"/>
      <c r="Z600" s="39"/>
      <c r="AA600" s="39"/>
      <c r="AB600" s="39"/>
      <c r="AC600" s="39"/>
      <c r="AD600" s="39"/>
      <c r="AE600" s="39"/>
      <c r="AT600" s="18" t="s">
        <v>221</v>
      </c>
      <c r="AU600" s="18" t="s">
        <v>90</v>
      </c>
    </row>
    <row r="601" s="2" customFormat="1">
      <c r="A601" s="39"/>
      <c r="B601" s="40"/>
      <c r="C601" s="41"/>
      <c r="D601" s="250" t="s">
        <v>362</v>
      </c>
      <c r="E601" s="41"/>
      <c r="F601" s="251" t="s">
        <v>6020</v>
      </c>
      <c r="G601" s="41"/>
      <c r="H601" s="41"/>
      <c r="I601" s="235"/>
      <c r="J601" s="41"/>
      <c r="K601" s="41"/>
      <c r="L601" s="45"/>
      <c r="M601" s="236"/>
      <c r="N601" s="237"/>
      <c r="O601" s="92"/>
      <c r="P601" s="92"/>
      <c r="Q601" s="92"/>
      <c r="R601" s="92"/>
      <c r="S601" s="92"/>
      <c r="T601" s="93"/>
      <c r="U601" s="39"/>
      <c r="V601" s="39"/>
      <c r="W601" s="39"/>
      <c r="X601" s="39"/>
      <c r="Y601" s="39"/>
      <c r="Z601" s="39"/>
      <c r="AA601" s="39"/>
      <c r="AB601" s="39"/>
      <c r="AC601" s="39"/>
      <c r="AD601" s="39"/>
      <c r="AE601" s="39"/>
      <c r="AT601" s="18" t="s">
        <v>362</v>
      </c>
      <c r="AU601" s="18" t="s">
        <v>90</v>
      </c>
    </row>
    <row r="602" s="2" customFormat="1" ht="24.15" customHeight="1">
      <c r="A602" s="39"/>
      <c r="B602" s="40"/>
      <c r="C602" s="295" t="s">
        <v>2022</v>
      </c>
      <c r="D602" s="295" t="s">
        <v>539</v>
      </c>
      <c r="E602" s="296" t="s">
        <v>6021</v>
      </c>
      <c r="F602" s="297" t="s">
        <v>6022</v>
      </c>
      <c r="G602" s="298" t="s">
        <v>716</v>
      </c>
      <c r="H602" s="299">
        <v>1</v>
      </c>
      <c r="I602" s="300"/>
      <c r="J602" s="301">
        <f>ROUND(I602*H602,2)</f>
        <v>0</v>
      </c>
      <c r="K602" s="297" t="s">
        <v>359</v>
      </c>
      <c r="L602" s="302"/>
      <c r="M602" s="303" t="s">
        <v>1</v>
      </c>
      <c r="N602" s="304" t="s">
        <v>46</v>
      </c>
      <c r="O602" s="92"/>
      <c r="P602" s="229">
        <f>O602*H602</f>
        <v>0</v>
      </c>
      <c r="Q602" s="229">
        <v>0.0067000000000000002</v>
      </c>
      <c r="R602" s="229">
        <f>Q602*H602</f>
        <v>0.0067000000000000002</v>
      </c>
      <c r="S602" s="229">
        <v>0</v>
      </c>
      <c r="T602" s="230">
        <f>S602*H602</f>
        <v>0</v>
      </c>
      <c r="U602" s="39"/>
      <c r="V602" s="39"/>
      <c r="W602" s="39"/>
      <c r="X602" s="39"/>
      <c r="Y602" s="39"/>
      <c r="Z602" s="39"/>
      <c r="AA602" s="39"/>
      <c r="AB602" s="39"/>
      <c r="AC602" s="39"/>
      <c r="AD602" s="39"/>
      <c r="AE602" s="39"/>
      <c r="AR602" s="231" t="s">
        <v>676</v>
      </c>
      <c r="AT602" s="231" t="s">
        <v>539</v>
      </c>
      <c r="AU602" s="231" t="s">
        <v>90</v>
      </c>
      <c r="AY602" s="18" t="s">
        <v>215</v>
      </c>
      <c r="BE602" s="232">
        <f>IF(N602="základní",J602,0)</f>
        <v>0</v>
      </c>
      <c r="BF602" s="232">
        <f>IF(N602="snížená",J602,0)</f>
        <v>0</v>
      </c>
      <c r="BG602" s="232">
        <f>IF(N602="zákl. přenesená",J602,0)</f>
        <v>0</v>
      </c>
      <c r="BH602" s="232">
        <f>IF(N602="sníž. přenesená",J602,0)</f>
        <v>0</v>
      </c>
      <c r="BI602" s="232">
        <f>IF(N602="nulová",J602,0)</f>
        <v>0</v>
      </c>
      <c r="BJ602" s="18" t="s">
        <v>88</v>
      </c>
      <c r="BK602" s="232">
        <f>ROUND(I602*H602,2)</f>
        <v>0</v>
      </c>
      <c r="BL602" s="18" t="s">
        <v>291</v>
      </c>
      <c r="BM602" s="231" t="s">
        <v>6023</v>
      </c>
    </row>
    <row r="603" s="2" customFormat="1">
      <c r="A603" s="39"/>
      <c r="B603" s="40"/>
      <c r="C603" s="41"/>
      <c r="D603" s="233" t="s">
        <v>221</v>
      </c>
      <c r="E603" s="41"/>
      <c r="F603" s="234" t="s">
        <v>6022</v>
      </c>
      <c r="G603" s="41"/>
      <c r="H603" s="41"/>
      <c r="I603" s="235"/>
      <c r="J603" s="41"/>
      <c r="K603" s="41"/>
      <c r="L603" s="45"/>
      <c r="M603" s="236"/>
      <c r="N603" s="237"/>
      <c r="O603" s="92"/>
      <c r="P603" s="92"/>
      <c r="Q603" s="92"/>
      <c r="R603" s="92"/>
      <c r="S603" s="92"/>
      <c r="T603" s="93"/>
      <c r="U603" s="39"/>
      <c r="V603" s="39"/>
      <c r="W603" s="39"/>
      <c r="X603" s="39"/>
      <c r="Y603" s="39"/>
      <c r="Z603" s="39"/>
      <c r="AA603" s="39"/>
      <c r="AB603" s="39"/>
      <c r="AC603" s="39"/>
      <c r="AD603" s="39"/>
      <c r="AE603" s="39"/>
      <c r="AT603" s="18" t="s">
        <v>221</v>
      </c>
      <c r="AU603" s="18" t="s">
        <v>90</v>
      </c>
    </row>
    <row r="604" s="2" customFormat="1" ht="24.15" customHeight="1">
      <c r="A604" s="39"/>
      <c r="B604" s="40"/>
      <c r="C604" s="220" t="s">
        <v>2028</v>
      </c>
      <c r="D604" s="220" t="s">
        <v>216</v>
      </c>
      <c r="E604" s="221" t="s">
        <v>6024</v>
      </c>
      <c r="F604" s="222" t="s">
        <v>6025</v>
      </c>
      <c r="G604" s="223" t="s">
        <v>288</v>
      </c>
      <c r="H604" s="224">
        <v>6</v>
      </c>
      <c r="I604" s="225"/>
      <c r="J604" s="226">
        <f>ROUND(I604*H604,2)</f>
        <v>0</v>
      </c>
      <c r="K604" s="222" t="s">
        <v>359</v>
      </c>
      <c r="L604" s="45"/>
      <c r="M604" s="227" t="s">
        <v>1</v>
      </c>
      <c r="N604" s="228" t="s">
        <v>46</v>
      </c>
      <c r="O604" s="92"/>
      <c r="P604" s="229">
        <f>O604*H604</f>
        <v>0</v>
      </c>
      <c r="Q604" s="229">
        <v>0</v>
      </c>
      <c r="R604" s="229">
        <f>Q604*H604</f>
        <v>0</v>
      </c>
      <c r="S604" s="229">
        <v>0</v>
      </c>
      <c r="T604" s="230">
        <f>S604*H604</f>
        <v>0</v>
      </c>
      <c r="U604" s="39"/>
      <c r="V604" s="39"/>
      <c r="W604" s="39"/>
      <c r="X604" s="39"/>
      <c r="Y604" s="39"/>
      <c r="Z604" s="39"/>
      <c r="AA604" s="39"/>
      <c r="AB604" s="39"/>
      <c r="AC604" s="39"/>
      <c r="AD604" s="39"/>
      <c r="AE604" s="39"/>
      <c r="AR604" s="231" t="s">
        <v>291</v>
      </c>
      <c r="AT604" s="231" t="s">
        <v>216</v>
      </c>
      <c r="AU604" s="231" t="s">
        <v>90</v>
      </c>
      <c r="AY604" s="18" t="s">
        <v>215</v>
      </c>
      <c r="BE604" s="232">
        <f>IF(N604="základní",J604,0)</f>
        <v>0</v>
      </c>
      <c r="BF604" s="232">
        <f>IF(N604="snížená",J604,0)</f>
        <v>0</v>
      </c>
      <c r="BG604" s="232">
        <f>IF(N604="zákl. přenesená",J604,0)</f>
        <v>0</v>
      </c>
      <c r="BH604" s="232">
        <f>IF(N604="sníž. přenesená",J604,0)</f>
        <v>0</v>
      </c>
      <c r="BI604" s="232">
        <f>IF(N604="nulová",J604,0)</f>
        <v>0</v>
      </c>
      <c r="BJ604" s="18" t="s">
        <v>88</v>
      </c>
      <c r="BK604" s="232">
        <f>ROUND(I604*H604,2)</f>
        <v>0</v>
      </c>
      <c r="BL604" s="18" t="s">
        <v>291</v>
      </c>
      <c r="BM604" s="231" t="s">
        <v>6026</v>
      </c>
    </row>
    <row r="605" s="2" customFormat="1">
      <c r="A605" s="39"/>
      <c r="B605" s="40"/>
      <c r="C605" s="41"/>
      <c r="D605" s="233" t="s">
        <v>221</v>
      </c>
      <c r="E605" s="41"/>
      <c r="F605" s="234" t="s">
        <v>6027</v>
      </c>
      <c r="G605" s="41"/>
      <c r="H605" s="41"/>
      <c r="I605" s="235"/>
      <c r="J605" s="41"/>
      <c r="K605" s="41"/>
      <c r="L605" s="45"/>
      <c r="M605" s="236"/>
      <c r="N605" s="237"/>
      <c r="O605" s="92"/>
      <c r="P605" s="92"/>
      <c r="Q605" s="92"/>
      <c r="R605" s="92"/>
      <c r="S605" s="92"/>
      <c r="T605" s="93"/>
      <c r="U605" s="39"/>
      <c r="V605" s="39"/>
      <c r="W605" s="39"/>
      <c r="X605" s="39"/>
      <c r="Y605" s="39"/>
      <c r="Z605" s="39"/>
      <c r="AA605" s="39"/>
      <c r="AB605" s="39"/>
      <c r="AC605" s="39"/>
      <c r="AD605" s="39"/>
      <c r="AE605" s="39"/>
      <c r="AT605" s="18" t="s">
        <v>221</v>
      </c>
      <c r="AU605" s="18" t="s">
        <v>90</v>
      </c>
    </row>
    <row r="606" s="2" customFormat="1">
      <c r="A606" s="39"/>
      <c r="B606" s="40"/>
      <c r="C606" s="41"/>
      <c r="D606" s="250" t="s">
        <v>362</v>
      </c>
      <c r="E606" s="41"/>
      <c r="F606" s="251" t="s">
        <v>6028</v>
      </c>
      <c r="G606" s="41"/>
      <c r="H606" s="41"/>
      <c r="I606" s="235"/>
      <c r="J606" s="41"/>
      <c r="K606" s="41"/>
      <c r="L606" s="45"/>
      <c r="M606" s="236"/>
      <c r="N606" s="237"/>
      <c r="O606" s="92"/>
      <c r="P606" s="92"/>
      <c r="Q606" s="92"/>
      <c r="R606" s="92"/>
      <c r="S606" s="92"/>
      <c r="T606" s="93"/>
      <c r="U606" s="39"/>
      <c r="V606" s="39"/>
      <c r="W606" s="39"/>
      <c r="X606" s="39"/>
      <c r="Y606" s="39"/>
      <c r="Z606" s="39"/>
      <c r="AA606" s="39"/>
      <c r="AB606" s="39"/>
      <c r="AC606" s="39"/>
      <c r="AD606" s="39"/>
      <c r="AE606" s="39"/>
      <c r="AT606" s="18" t="s">
        <v>362</v>
      </c>
      <c r="AU606" s="18" t="s">
        <v>90</v>
      </c>
    </row>
    <row r="607" s="2" customFormat="1" ht="49.05" customHeight="1">
      <c r="A607" s="39"/>
      <c r="B607" s="40"/>
      <c r="C607" s="295" t="s">
        <v>2035</v>
      </c>
      <c r="D607" s="295" t="s">
        <v>539</v>
      </c>
      <c r="E607" s="296" t="s">
        <v>6029</v>
      </c>
      <c r="F607" s="297" t="s">
        <v>6030</v>
      </c>
      <c r="G607" s="298" t="s">
        <v>716</v>
      </c>
      <c r="H607" s="299">
        <v>6</v>
      </c>
      <c r="I607" s="300"/>
      <c r="J607" s="301">
        <f>ROUND(I607*H607,2)</f>
        <v>0</v>
      </c>
      <c r="K607" s="297" t="s">
        <v>359</v>
      </c>
      <c r="L607" s="302"/>
      <c r="M607" s="303" t="s">
        <v>1</v>
      </c>
      <c r="N607" s="304" t="s">
        <v>46</v>
      </c>
      <c r="O607" s="92"/>
      <c r="P607" s="229">
        <f>O607*H607</f>
        <v>0</v>
      </c>
      <c r="Q607" s="229">
        <v>0.0086999999999999994</v>
      </c>
      <c r="R607" s="229">
        <f>Q607*H607</f>
        <v>0.052199999999999996</v>
      </c>
      <c r="S607" s="229">
        <v>0</v>
      </c>
      <c r="T607" s="230">
        <f>S607*H607</f>
        <v>0</v>
      </c>
      <c r="U607" s="39"/>
      <c r="V607" s="39"/>
      <c r="W607" s="39"/>
      <c r="X607" s="39"/>
      <c r="Y607" s="39"/>
      <c r="Z607" s="39"/>
      <c r="AA607" s="39"/>
      <c r="AB607" s="39"/>
      <c r="AC607" s="39"/>
      <c r="AD607" s="39"/>
      <c r="AE607" s="39"/>
      <c r="AR607" s="231" t="s">
        <v>676</v>
      </c>
      <c r="AT607" s="231" t="s">
        <v>539</v>
      </c>
      <c r="AU607" s="231" t="s">
        <v>90</v>
      </c>
      <c r="AY607" s="18" t="s">
        <v>215</v>
      </c>
      <c r="BE607" s="232">
        <f>IF(N607="základní",J607,0)</f>
        <v>0</v>
      </c>
      <c r="BF607" s="232">
        <f>IF(N607="snížená",J607,0)</f>
        <v>0</v>
      </c>
      <c r="BG607" s="232">
        <f>IF(N607="zákl. přenesená",J607,0)</f>
        <v>0</v>
      </c>
      <c r="BH607" s="232">
        <f>IF(N607="sníž. přenesená",J607,0)</f>
        <v>0</v>
      </c>
      <c r="BI607" s="232">
        <f>IF(N607="nulová",J607,0)</f>
        <v>0</v>
      </c>
      <c r="BJ607" s="18" t="s">
        <v>88</v>
      </c>
      <c r="BK607" s="232">
        <f>ROUND(I607*H607,2)</f>
        <v>0</v>
      </c>
      <c r="BL607" s="18" t="s">
        <v>291</v>
      </c>
      <c r="BM607" s="231" t="s">
        <v>6031</v>
      </c>
    </row>
    <row r="608" s="2" customFormat="1">
      <c r="A608" s="39"/>
      <c r="B608" s="40"/>
      <c r="C608" s="41"/>
      <c r="D608" s="233" t="s">
        <v>221</v>
      </c>
      <c r="E608" s="41"/>
      <c r="F608" s="234" t="s">
        <v>6032</v>
      </c>
      <c r="G608" s="41"/>
      <c r="H608" s="41"/>
      <c r="I608" s="235"/>
      <c r="J608" s="41"/>
      <c r="K608" s="41"/>
      <c r="L608" s="45"/>
      <c r="M608" s="236"/>
      <c r="N608" s="237"/>
      <c r="O608" s="92"/>
      <c r="P608" s="92"/>
      <c r="Q608" s="92"/>
      <c r="R608" s="92"/>
      <c r="S608" s="92"/>
      <c r="T608" s="93"/>
      <c r="U608" s="39"/>
      <c r="V608" s="39"/>
      <c r="W608" s="39"/>
      <c r="X608" s="39"/>
      <c r="Y608" s="39"/>
      <c r="Z608" s="39"/>
      <c r="AA608" s="39"/>
      <c r="AB608" s="39"/>
      <c r="AC608" s="39"/>
      <c r="AD608" s="39"/>
      <c r="AE608" s="39"/>
      <c r="AT608" s="18" t="s">
        <v>221</v>
      </c>
      <c r="AU608" s="18" t="s">
        <v>90</v>
      </c>
    </row>
    <row r="609" s="2" customFormat="1" ht="33" customHeight="1">
      <c r="A609" s="39"/>
      <c r="B609" s="40"/>
      <c r="C609" s="220" t="s">
        <v>2039</v>
      </c>
      <c r="D609" s="220" t="s">
        <v>216</v>
      </c>
      <c r="E609" s="221" t="s">
        <v>6033</v>
      </c>
      <c r="F609" s="222" t="s">
        <v>6034</v>
      </c>
      <c r="G609" s="223" t="s">
        <v>288</v>
      </c>
      <c r="H609" s="224">
        <v>2</v>
      </c>
      <c r="I609" s="225"/>
      <c r="J609" s="226">
        <f>ROUND(I609*H609,2)</f>
        <v>0</v>
      </c>
      <c r="K609" s="222" t="s">
        <v>359</v>
      </c>
      <c r="L609" s="45"/>
      <c r="M609" s="227" t="s">
        <v>1</v>
      </c>
      <c r="N609" s="228" t="s">
        <v>46</v>
      </c>
      <c r="O609" s="92"/>
      <c r="P609" s="229">
        <f>O609*H609</f>
        <v>0</v>
      </c>
      <c r="Q609" s="229">
        <v>0.016650000000000002</v>
      </c>
      <c r="R609" s="229">
        <f>Q609*H609</f>
        <v>0.033300000000000003</v>
      </c>
      <c r="S609" s="229">
        <v>0</v>
      </c>
      <c r="T609" s="230">
        <f>S609*H609</f>
        <v>0</v>
      </c>
      <c r="U609" s="39"/>
      <c r="V609" s="39"/>
      <c r="W609" s="39"/>
      <c r="X609" s="39"/>
      <c r="Y609" s="39"/>
      <c r="Z609" s="39"/>
      <c r="AA609" s="39"/>
      <c r="AB609" s="39"/>
      <c r="AC609" s="39"/>
      <c r="AD609" s="39"/>
      <c r="AE609" s="39"/>
      <c r="AR609" s="231" t="s">
        <v>291</v>
      </c>
      <c r="AT609" s="231" t="s">
        <v>216</v>
      </c>
      <c r="AU609" s="231" t="s">
        <v>90</v>
      </c>
      <c r="AY609" s="18" t="s">
        <v>215</v>
      </c>
      <c r="BE609" s="232">
        <f>IF(N609="základní",J609,0)</f>
        <v>0</v>
      </c>
      <c r="BF609" s="232">
        <f>IF(N609="snížená",J609,0)</f>
        <v>0</v>
      </c>
      <c r="BG609" s="232">
        <f>IF(N609="zákl. přenesená",J609,0)</f>
        <v>0</v>
      </c>
      <c r="BH609" s="232">
        <f>IF(N609="sníž. přenesená",J609,0)</f>
        <v>0</v>
      </c>
      <c r="BI609" s="232">
        <f>IF(N609="nulová",J609,0)</f>
        <v>0</v>
      </c>
      <c r="BJ609" s="18" t="s">
        <v>88</v>
      </c>
      <c r="BK609" s="232">
        <f>ROUND(I609*H609,2)</f>
        <v>0</v>
      </c>
      <c r="BL609" s="18" t="s">
        <v>291</v>
      </c>
      <c r="BM609" s="231" t="s">
        <v>6035</v>
      </c>
    </row>
    <row r="610" s="2" customFormat="1">
      <c r="A610" s="39"/>
      <c r="B610" s="40"/>
      <c r="C610" s="41"/>
      <c r="D610" s="233" t="s">
        <v>221</v>
      </c>
      <c r="E610" s="41"/>
      <c r="F610" s="234" t="s">
        <v>6036</v>
      </c>
      <c r="G610" s="41"/>
      <c r="H610" s="41"/>
      <c r="I610" s="235"/>
      <c r="J610" s="41"/>
      <c r="K610" s="41"/>
      <c r="L610" s="45"/>
      <c r="M610" s="236"/>
      <c r="N610" s="237"/>
      <c r="O610" s="92"/>
      <c r="P610" s="92"/>
      <c r="Q610" s="92"/>
      <c r="R610" s="92"/>
      <c r="S610" s="92"/>
      <c r="T610" s="93"/>
      <c r="U610" s="39"/>
      <c r="V610" s="39"/>
      <c r="W610" s="39"/>
      <c r="X610" s="39"/>
      <c r="Y610" s="39"/>
      <c r="Z610" s="39"/>
      <c r="AA610" s="39"/>
      <c r="AB610" s="39"/>
      <c r="AC610" s="39"/>
      <c r="AD610" s="39"/>
      <c r="AE610" s="39"/>
      <c r="AT610" s="18" t="s">
        <v>221</v>
      </c>
      <c r="AU610" s="18" t="s">
        <v>90</v>
      </c>
    </row>
    <row r="611" s="2" customFormat="1">
      <c r="A611" s="39"/>
      <c r="B611" s="40"/>
      <c r="C611" s="41"/>
      <c r="D611" s="250" t="s">
        <v>362</v>
      </c>
      <c r="E611" s="41"/>
      <c r="F611" s="251" t="s">
        <v>6037</v>
      </c>
      <c r="G611" s="41"/>
      <c r="H611" s="41"/>
      <c r="I611" s="235"/>
      <c r="J611" s="41"/>
      <c r="K611" s="41"/>
      <c r="L611" s="45"/>
      <c r="M611" s="236"/>
      <c r="N611" s="237"/>
      <c r="O611" s="92"/>
      <c r="P611" s="92"/>
      <c r="Q611" s="92"/>
      <c r="R611" s="92"/>
      <c r="S611" s="92"/>
      <c r="T611" s="93"/>
      <c r="U611" s="39"/>
      <c r="V611" s="39"/>
      <c r="W611" s="39"/>
      <c r="X611" s="39"/>
      <c r="Y611" s="39"/>
      <c r="Z611" s="39"/>
      <c r="AA611" s="39"/>
      <c r="AB611" s="39"/>
      <c r="AC611" s="39"/>
      <c r="AD611" s="39"/>
      <c r="AE611" s="39"/>
      <c r="AT611" s="18" t="s">
        <v>362</v>
      </c>
      <c r="AU611" s="18" t="s">
        <v>90</v>
      </c>
    </row>
    <row r="612" s="2" customFormat="1" ht="49.05" customHeight="1">
      <c r="A612" s="39"/>
      <c r="B612" s="40"/>
      <c r="C612" s="295" t="s">
        <v>2045</v>
      </c>
      <c r="D612" s="295" t="s">
        <v>539</v>
      </c>
      <c r="E612" s="296" t="s">
        <v>6038</v>
      </c>
      <c r="F612" s="297" t="s">
        <v>6039</v>
      </c>
      <c r="G612" s="298" t="s">
        <v>716</v>
      </c>
      <c r="H612" s="299">
        <v>2</v>
      </c>
      <c r="I612" s="300"/>
      <c r="J612" s="301">
        <f>ROUND(I612*H612,2)</f>
        <v>0</v>
      </c>
      <c r="K612" s="297" t="s">
        <v>1</v>
      </c>
      <c r="L612" s="302"/>
      <c r="M612" s="303" t="s">
        <v>1</v>
      </c>
      <c r="N612" s="304" t="s">
        <v>46</v>
      </c>
      <c r="O612" s="92"/>
      <c r="P612" s="229">
        <f>O612*H612</f>
        <v>0</v>
      </c>
      <c r="Q612" s="229">
        <v>0.01975</v>
      </c>
      <c r="R612" s="229">
        <f>Q612*H612</f>
        <v>0.0395</v>
      </c>
      <c r="S612" s="229">
        <v>0</v>
      </c>
      <c r="T612" s="230">
        <f>S612*H612</f>
        <v>0</v>
      </c>
      <c r="U612" s="39"/>
      <c r="V612" s="39"/>
      <c r="W612" s="39"/>
      <c r="X612" s="39"/>
      <c r="Y612" s="39"/>
      <c r="Z612" s="39"/>
      <c r="AA612" s="39"/>
      <c r="AB612" s="39"/>
      <c r="AC612" s="39"/>
      <c r="AD612" s="39"/>
      <c r="AE612" s="39"/>
      <c r="AR612" s="231" t="s">
        <v>676</v>
      </c>
      <c r="AT612" s="231" t="s">
        <v>539</v>
      </c>
      <c r="AU612" s="231" t="s">
        <v>90</v>
      </c>
      <c r="AY612" s="18" t="s">
        <v>215</v>
      </c>
      <c r="BE612" s="232">
        <f>IF(N612="základní",J612,0)</f>
        <v>0</v>
      </c>
      <c r="BF612" s="232">
        <f>IF(N612="snížená",J612,0)</f>
        <v>0</v>
      </c>
      <c r="BG612" s="232">
        <f>IF(N612="zákl. přenesená",J612,0)</f>
        <v>0</v>
      </c>
      <c r="BH612" s="232">
        <f>IF(N612="sníž. přenesená",J612,0)</f>
        <v>0</v>
      </c>
      <c r="BI612" s="232">
        <f>IF(N612="nulová",J612,0)</f>
        <v>0</v>
      </c>
      <c r="BJ612" s="18" t="s">
        <v>88</v>
      </c>
      <c r="BK612" s="232">
        <f>ROUND(I612*H612,2)</f>
        <v>0</v>
      </c>
      <c r="BL612" s="18" t="s">
        <v>291</v>
      </c>
      <c r="BM612" s="231" t="s">
        <v>6040</v>
      </c>
    </row>
    <row r="613" s="2" customFormat="1" ht="24.15" customHeight="1">
      <c r="A613" s="39"/>
      <c r="B613" s="40"/>
      <c r="C613" s="220" t="s">
        <v>2049</v>
      </c>
      <c r="D613" s="220" t="s">
        <v>216</v>
      </c>
      <c r="E613" s="221" t="s">
        <v>6041</v>
      </c>
      <c r="F613" s="222" t="s">
        <v>6042</v>
      </c>
      <c r="G613" s="223" t="s">
        <v>583</v>
      </c>
      <c r="H613" s="224">
        <v>0.13600000000000001</v>
      </c>
      <c r="I613" s="225"/>
      <c r="J613" s="226">
        <f>ROUND(I613*H613,2)</f>
        <v>0</v>
      </c>
      <c r="K613" s="222" t="s">
        <v>359</v>
      </c>
      <c r="L613" s="45"/>
      <c r="M613" s="227" t="s">
        <v>1</v>
      </c>
      <c r="N613" s="228" t="s">
        <v>46</v>
      </c>
      <c r="O613" s="92"/>
      <c r="P613" s="229">
        <f>O613*H613</f>
        <v>0</v>
      </c>
      <c r="Q613" s="229">
        <v>0</v>
      </c>
      <c r="R613" s="229">
        <f>Q613*H613</f>
        <v>0</v>
      </c>
      <c r="S613" s="229">
        <v>0</v>
      </c>
      <c r="T613" s="230">
        <f>S613*H613</f>
        <v>0</v>
      </c>
      <c r="U613" s="39"/>
      <c r="V613" s="39"/>
      <c r="W613" s="39"/>
      <c r="X613" s="39"/>
      <c r="Y613" s="39"/>
      <c r="Z613" s="39"/>
      <c r="AA613" s="39"/>
      <c r="AB613" s="39"/>
      <c r="AC613" s="39"/>
      <c r="AD613" s="39"/>
      <c r="AE613" s="39"/>
      <c r="AR613" s="231" t="s">
        <v>291</v>
      </c>
      <c r="AT613" s="231" t="s">
        <v>216</v>
      </c>
      <c r="AU613" s="231" t="s">
        <v>90</v>
      </c>
      <c r="AY613" s="18" t="s">
        <v>215</v>
      </c>
      <c r="BE613" s="232">
        <f>IF(N613="základní",J613,0)</f>
        <v>0</v>
      </c>
      <c r="BF613" s="232">
        <f>IF(N613="snížená",J613,0)</f>
        <v>0</v>
      </c>
      <c r="BG613" s="232">
        <f>IF(N613="zákl. přenesená",J613,0)</f>
        <v>0</v>
      </c>
      <c r="BH613" s="232">
        <f>IF(N613="sníž. přenesená",J613,0)</f>
        <v>0</v>
      </c>
      <c r="BI613" s="232">
        <f>IF(N613="nulová",J613,0)</f>
        <v>0</v>
      </c>
      <c r="BJ613" s="18" t="s">
        <v>88</v>
      </c>
      <c r="BK613" s="232">
        <f>ROUND(I613*H613,2)</f>
        <v>0</v>
      </c>
      <c r="BL613" s="18" t="s">
        <v>291</v>
      </c>
      <c r="BM613" s="231" t="s">
        <v>6043</v>
      </c>
    </row>
    <row r="614" s="2" customFormat="1">
      <c r="A614" s="39"/>
      <c r="B614" s="40"/>
      <c r="C614" s="41"/>
      <c r="D614" s="233" t="s">
        <v>221</v>
      </c>
      <c r="E614" s="41"/>
      <c r="F614" s="234" t="s">
        <v>6044</v>
      </c>
      <c r="G614" s="41"/>
      <c r="H614" s="41"/>
      <c r="I614" s="235"/>
      <c r="J614" s="41"/>
      <c r="K614" s="41"/>
      <c r="L614" s="45"/>
      <c r="M614" s="236"/>
      <c r="N614" s="237"/>
      <c r="O614" s="92"/>
      <c r="P614" s="92"/>
      <c r="Q614" s="92"/>
      <c r="R614" s="92"/>
      <c r="S614" s="92"/>
      <c r="T614" s="93"/>
      <c r="U614" s="39"/>
      <c r="V614" s="39"/>
      <c r="W614" s="39"/>
      <c r="X614" s="39"/>
      <c r="Y614" s="39"/>
      <c r="Z614" s="39"/>
      <c r="AA614" s="39"/>
      <c r="AB614" s="39"/>
      <c r="AC614" s="39"/>
      <c r="AD614" s="39"/>
      <c r="AE614" s="39"/>
      <c r="AT614" s="18" t="s">
        <v>221</v>
      </c>
      <c r="AU614" s="18" t="s">
        <v>90</v>
      </c>
    </row>
    <row r="615" s="2" customFormat="1">
      <c r="A615" s="39"/>
      <c r="B615" s="40"/>
      <c r="C615" s="41"/>
      <c r="D615" s="250" t="s">
        <v>362</v>
      </c>
      <c r="E615" s="41"/>
      <c r="F615" s="251" t="s">
        <v>6045</v>
      </c>
      <c r="G615" s="41"/>
      <c r="H615" s="41"/>
      <c r="I615" s="235"/>
      <c r="J615" s="41"/>
      <c r="K615" s="41"/>
      <c r="L615" s="45"/>
      <c r="M615" s="236"/>
      <c r="N615" s="237"/>
      <c r="O615" s="92"/>
      <c r="P615" s="92"/>
      <c r="Q615" s="92"/>
      <c r="R615" s="92"/>
      <c r="S615" s="92"/>
      <c r="T615" s="93"/>
      <c r="U615" s="39"/>
      <c r="V615" s="39"/>
      <c r="W615" s="39"/>
      <c r="X615" s="39"/>
      <c r="Y615" s="39"/>
      <c r="Z615" s="39"/>
      <c r="AA615" s="39"/>
      <c r="AB615" s="39"/>
      <c r="AC615" s="39"/>
      <c r="AD615" s="39"/>
      <c r="AE615" s="39"/>
      <c r="AT615" s="18" t="s">
        <v>362</v>
      </c>
      <c r="AU615" s="18" t="s">
        <v>90</v>
      </c>
    </row>
    <row r="616" s="11" customFormat="1" ht="22.8" customHeight="1">
      <c r="A616" s="11"/>
      <c r="B616" s="206"/>
      <c r="C616" s="207"/>
      <c r="D616" s="208" t="s">
        <v>80</v>
      </c>
      <c r="E616" s="248" t="s">
        <v>6046</v>
      </c>
      <c r="F616" s="248" t="s">
        <v>6047</v>
      </c>
      <c r="G616" s="207"/>
      <c r="H616" s="207"/>
      <c r="I616" s="210"/>
      <c r="J616" s="249">
        <f>BK616</f>
        <v>0</v>
      </c>
      <c r="K616" s="207"/>
      <c r="L616" s="212"/>
      <c r="M616" s="213"/>
      <c r="N616" s="214"/>
      <c r="O616" s="214"/>
      <c r="P616" s="215">
        <f>SUM(P617:P627)</f>
        <v>0</v>
      </c>
      <c r="Q616" s="214"/>
      <c r="R616" s="215">
        <f>SUM(R617:R627)</f>
        <v>0.0029700000000000004</v>
      </c>
      <c r="S616" s="214"/>
      <c r="T616" s="216">
        <f>SUM(T617:T627)</f>
        <v>0</v>
      </c>
      <c r="U616" s="11"/>
      <c r="V616" s="11"/>
      <c r="W616" s="11"/>
      <c r="X616" s="11"/>
      <c r="Y616" s="11"/>
      <c r="Z616" s="11"/>
      <c r="AA616" s="11"/>
      <c r="AB616" s="11"/>
      <c r="AC616" s="11"/>
      <c r="AD616" s="11"/>
      <c r="AE616" s="11"/>
      <c r="AR616" s="217" t="s">
        <v>90</v>
      </c>
      <c r="AT616" s="218" t="s">
        <v>80</v>
      </c>
      <c r="AU616" s="218" t="s">
        <v>88</v>
      </c>
      <c r="AY616" s="217" t="s">
        <v>215</v>
      </c>
      <c r="BK616" s="219">
        <f>SUM(BK617:BK627)</f>
        <v>0</v>
      </c>
    </row>
    <row r="617" s="2" customFormat="1" ht="24.15" customHeight="1">
      <c r="A617" s="39"/>
      <c r="B617" s="40"/>
      <c r="C617" s="220" t="s">
        <v>2055</v>
      </c>
      <c r="D617" s="220" t="s">
        <v>216</v>
      </c>
      <c r="E617" s="221" t="s">
        <v>6048</v>
      </c>
      <c r="F617" s="222" t="s">
        <v>6049</v>
      </c>
      <c r="G617" s="223" t="s">
        <v>716</v>
      </c>
      <c r="H617" s="224">
        <v>6</v>
      </c>
      <c r="I617" s="225"/>
      <c r="J617" s="226">
        <f>ROUND(I617*H617,2)</f>
        <v>0</v>
      </c>
      <c r="K617" s="222" t="s">
        <v>1</v>
      </c>
      <c r="L617" s="45"/>
      <c r="M617" s="227" t="s">
        <v>1</v>
      </c>
      <c r="N617" s="228" t="s">
        <v>46</v>
      </c>
      <c r="O617" s="92"/>
      <c r="P617" s="229">
        <f>O617*H617</f>
        <v>0</v>
      </c>
      <c r="Q617" s="229">
        <v>0.00012</v>
      </c>
      <c r="R617" s="229">
        <f>Q617*H617</f>
        <v>0.00072000000000000005</v>
      </c>
      <c r="S617" s="229">
        <v>0</v>
      </c>
      <c r="T617" s="230">
        <f>S617*H617</f>
        <v>0</v>
      </c>
      <c r="U617" s="39"/>
      <c r="V617" s="39"/>
      <c r="W617" s="39"/>
      <c r="X617" s="39"/>
      <c r="Y617" s="39"/>
      <c r="Z617" s="39"/>
      <c r="AA617" s="39"/>
      <c r="AB617" s="39"/>
      <c r="AC617" s="39"/>
      <c r="AD617" s="39"/>
      <c r="AE617" s="39"/>
      <c r="AR617" s="231" t="s">
        <v>291</v>
      </c>
      <c r="AT617" s="231" t="s">
        <v>216</v>
      </c>
      <c r="AU617" s="231" t="s">
        <v>90</v>
      </c>
      <c r="AY617" s="18" t="s">
        <v>215</v>
      </c>
      <c r="BE617" s="232">
        <f>IF(N617="základní",J617,0)</f>
        <v>0</v>
      </c>
      <c r="BF617" s="232">
        <f>IF(N617="snížená",J617,0)</f>
        <v>0</v>
      </c>
      <c r="BG617" s="232">
        <f>IF(N617="zákl. přenesená",J617,0)</f>
        <v>0</v>
      </c>
      <c r="BH617" s="232">
        <f>IF(N617="sníž. přenesená",J617,0)</f>
        <v>0</v>
      </c>
      <c r="BI617" s="232">
        <f>IF(N617="nulová",J617,0)</f>
        <v>0</v>
      </c>
      <c r="BJ617" s="18" t="s">
        <v>88</v>
      </c>
      <c r="BK617" s="232">
        <f>ROUND(I617*H617,2)</f>
        <v>0</v>
      </c>
      <c r="BL617" s="18" t="s">
        <v>291</v>
      </c>
      <c r="BM617" s="231" t="s">
        <v>6050</v>
      </c>
    </row>
    <row r="618" s="2" customFormat="1" ht="33" customHeight="1">
      <c r="A618" s="39"/>
      <c r="B618" s="40"/>
      <c r="C618" s="220" t="s">
        <v>2061</v>
      </c>
      <c r="D618" s="220" t="s">
        <v>216</v>
      </c>
      <c r="E618" s="221" t="s">
        <v>6051</v>
      </c>
      <c r="F618" s="222" t="s">
        <v>6052</v>
      </c>
      <c r="G618" s="223" t="s">
        <v>716</v>
      </c>
      <c r="H618" s="224">
        <v>7</v>
      </c>
      <c r="I618" s="225"/>
      <c r="J618" s="226">
        <f>ROUND(I618*H618,2)</f>
        <v>0</v>
      </c>
      <c r="K618" s="222" t="s">
        <v>1</v>
      </c>
      <c r="L618" s="45"/>
      <c r="M618" s="227" t="s">
        <v>1</v>
      </c>
      <c r="N618" s="228" t="s">
        <v>46</v>
      </c>
      <c r="O618" s="92"/>
      <c r="P618" s="229">
        <f>O618*H618</f>
        <v>0</v>
      </c>
      <c r="Q618" s="229">
        <v>0.00017000000000000001</v>
      </c>
      <c r="R618" s="229">
        <f>Q618*H618</f>
        <v>0.0011900000000000001</v>
      </c>
      <c r="S618" s="229">
        <v>0</v>
      </c>
      <c r="T618" s="230">
        <f>S618*H618</f>
        <v>0</v>
      </c>
      <c r="U618" s="39"/>
      <c r="V618" s="39"/>
      <c r="W618" s="39"/>
      <c r="X618" s="39"/>
      <c r="Y618" s="39"/>
      <c r="Z618" s="39"/>
      <c r="AA618" s="39"/>
      <c r="AB618" s="39"/>
      <c r="AC618" s="39"/>
      <c r="AD618" s="39"/>
      <c r="AE618" s="39"/>
      <c r="AR618" s="231" t="s">
        <v>291</v>
      </c>
      <c r="AT618" s="231" t="s">
        <v>216</v>
      </c>
      <c r="AU618" s="231" t="s">
        <v>90</v>
      </c>
      <c r="AY618" s="18" t="s">
        <v>215</v>
      </c>
      <c r="BE618" s="232">
        <f>IF(N618="základní",J618,0)</f>
        <v>0</v>
      </c>
      <c r="BF618" s="232">
        <f>IF(N618="snížená",J618,0)</f>
        <v>0</v>
      </c>
      <c r="BG618" s="232">
        <f>IF(N618="zákl. přenesená",J618,0)</f>
        <v>0</v>
      </c>
      <c r="BH618" s="232">
        <f>IF(N618="sníž. přenesená",J618,0)</f>
        <v>0</v>
      </c>
      <c r="BI618" s="232">
        <f>IF(N618="nulová",J618,0)</f>
        <v>0</v>
      </c>
      <c r="BJ618" s="18" t="s">
        <v>88</v>
      </c>
      <c r="BK618" s="232">
        <f>ROUND(I618*H618,2)</f>
        <v>0</v>
      </c>
      <c r="BL618" s="18" t="s">
        <v>291</v>
      </c>
      <c r="BM618" s="231" t="s">
        <v>6053</v>
      </c>
    </row>
    <row r="619" s="2" customFormat="1" ht="37.8" customHeight="1">
      <c r="A619" s="39"/>
      <c r="B619" s="40"/>
      <c r="C619" s="220" t="s">
        <v>2074</v>
      </c>
      <c r="D619" s="220" t="s">
        <v>216</v>
      </c>
      <c r="E619" s="221" t="s">
        <v>6054</v>
      </c>
      <c r="F619" s="222" t="s">
        <v>6055</v>
      </c>
      <c r="G619" s="223" t="s">
        <v>716</v>
      </c>
      <c r="H619" s="224">
        <v>3</v>
      </c>
      <c r="I619" s="225"/>
      <c r="J619" s="226">
        <f>ROUND(I619*H619,2)</f>
        <v>0</v>
      </c>
      <c r="K619" s="222" t="s">
        <v>3566</v>
      </c>
      <c r="L619" s="45"/>
      <c r="M619" s="227" t="s">
        <v>1</v>
      </c>
      <c r="N619" s="228" t="s">
        <v>46</v>
      </c>
      <c r="O619" s="92"/>
      <c r="P619" s="229">
        <f>O619*H619</f>
        <v>0</v>
      </c>
      <c r="Q619" s="229">
        <v>0.00024000000000000001</v>
      </c>
      <c r="R619" s="229">
        <f>Q619*H619</f>
        <v>0.00072000000000000005</v>
      </c>
      <c r="S619" s="229">
        <v>0</v>
      </c>
      <c r="T619" s="230">
        <f>S619*H619</f>
        <v>0</v>
      </c>
      <c r="U619" s="39"/>
      <c r="V619" s="39"/>
      <c r="W619" s="39"/>
      <c r="X619" s="39"/>
      <c r="Y619" s="39"/>
      <c r="Z619" s="39"/>
      <c r="AA619" s="39"/>
      <c r="AB619" s="39"/>
      <c r="AC619" s="39"/>
      <c r="AD619" s="39"/>
      <c r="AE619" s="39"/>
      <c r="AR619" s="231" t="s">
        <v>291</v>
      </c>
      <c r="AT619" s="231" t="s">
        <v>216</v>
      </c>
      <c r="AU619" s="231" t="s">
        <v>90</v>
      </c>
      <c r="AY619" s="18" t="s">
        <v>215</v>
      </c>
      <c r="BE619" s="232">
        <f>IF(N619="základní",J619,0)</f>
        <v>0</v>
      </c>
      <c r="BF619" s="232">
        <f>IF(N619="snížená",J619,0)</f>
        <v>0</v>
      </c>
      <c r="BG619" s="232">
        <f>IF(N619="zákl. přenesená",J619,0)</f>
        <v>0</v>
      </c>
      <c r="BH619" s="232">
        <f>IF(N619="sníž. přenesená",J619,0)</f>
        <v>0</v>
      </c>
      <c r="BI619" s="232">
        <f>IF(N619="nulová",J619,0)</f>
        <v>0</v>
      </c>
      <c r="BJ619" s="18" t="s">
        <v>88</v>
      </c>
      <c r="BK619" s="232">
        <f>ROUND(I619*H619,2)</f>
        <v>0</v>
      </c>
      <c r="BL619" s="18" t="s">
        <v>291</v>
      </c>
      <c r="BM619" s="231" t="s">
        <v>6056</v>
      </c>
    </row>
    <row r="620" s="2" customFormat="1">
      <c r="A620" s="39"/>
      <c r="B620" s="40"/>
      <c r="C620" s="41"/>
      <c r="D620" s="233" t="s">
        <v>221</v>
      </c>
      <c r="E620" s="41"/>
      <c r="F620" s="234" t="s">
        <v>6057</v>
      </c>
      <c r="G620" s="41"/>
      <c r="H620" s="41"/>
      <c r="I620" s="235"/>
      <c r="J620" s="41"/>
      <c r="K620" s="41"/>
      <c r="L620" s="45"/>
      <c r="M620" s="236"/>
      <c r="N620" s="237"/>
      <c r="O620" s="92"/>
      <c r="P620" s="92"/>
      <c r="Q620" s="92"/>
      <c r="R620" s="92"/>
      <c r="S620" s="92"/>
      <c r="T620" s="93"/>
      <c r="U620" s="39"/>
      <c r="V620" s="39"/>
      <c r="W620" s="39"/>
      <c r="X620" s="39"/>
      <c r="Y620" s="39"/>
      <c r="Z620" s="39"/>
      <c r="AA620" s="39"/>
      <c r="AB620" s="39"/>
      <c r="AC620" s="39"/>
      <c r="AD620" s="39"/>
      <c r="AE620" s="39"/>
      <c r="AT620" s="18" t="s">
        <v>221</v>
      </c>
      <c r="AU620" s="18" t="s">
        <v>90</v>
      </c>
    </row>
    <row r="621" s="2" customFormat="1">
      <c r="A621" s="39"/>
      <c r="B621" s="40"/>
      <c r="C621" s="41"/>
      <c r="D621" s="250" t="s">
        <v>362</v>
      </c>
      <c r="E621" s="41"/>
      <c r="F621" s="251" t="s">
        <v>6058</v>
      </c>
      <c r="G621" s="41"/>
      <c r="H621" s="41"/>
      <c r="I621" s="235"/>
      <c r="J621" s="41"/>
      <c r="K621" s="41"/>
      <c r="L621" s="45"/>
      <c r="M621" s="236"/>
      <c r="N621" s="237"/>
      <c r="O621" s="92"/>
      <c r="P621" s="92"/>
      <c r="Q621" s="92"/>
      <c r="R621" s="92"/>
      <c r="S621" s="92"/>
      <c r="T621" s="93"/>
      <c r="U621" s="39"/>
      <c r="V621" s="39"/>
      <c r="W621" s="39"/>
      <c r="X621" s="39"/>
      <c r="Y621" s="39"/>
      <c r="Z621" s="39"/>
      <c r="AA621" s="39"/>
      <c r="AB621" s="39"/>
      <c r="AC621" s="39"/>
      <c r="AD621" s="39"/>
      <c r="AE621" s="39"/>
      <c r="AT621" s="18" t="s">
        <v>362</v>
      </c>
      <c r="AU621" s="18" t="s">
        <v>90</v>
      </c>
    </row>
    <row r="622" s="2" customFormat="1" ht="37.8" customHeight="1">
      <c r="A622" s="39"/>
      <c r="B622" s="40"/>
      <c r="C622" s="220" t="s">
        <v>2081</v>
      </c>
      <c r="D622" s="220" t="s">
        <v>216</v>
      </c>
      <c r="E622" s="221" t="s">
        <v>6059</v>
      </c>
      <c r="F622" s="222" t="s">
        <v>6060</v>
      </c>
      <c r="G622" s="223" t="s">
        <v>716</v>
      </c>
      <c r="H622" s="224">
        <v>1</v>
      </c>
      <c r="I622" s="225"/>
      <c r="J622" s="226">
        <f>ROUND(I622*H622,2)</f>
        <v>0</v>
      </c>
      <c r="K622" s="222" t="s">
        <v>3566</v>
      </c>
      <c r="L622" s="45"/>
      <c r="M622" s="227" t="s">
        <v>1</v>
      </c>
      <c r="N622" s="228" t="s">
        <v>46</v>
      </c>
      <c r="O622" s="92"/>
      <c r="P622" s="229">
        <f>O622*H622</f>
        <v>0</v>
      </c>
      <c r="Q622" s="229">
        <v>0.00034000000000000002</v>
      </c>
      <c r="R622" s="229">
        <f>Q622*H622</f>
        <v>0.00034000000000000002</v>
      </c>
      <c r="S622" s="229">
        <v>0</v>
      </c>
      <c r="T622" s="230">
        <f>S622*H622</f>
        <v>0</v>
      </c>
      <c r="U622" s="39"/>
      <c r="V622" s="39"/>
      <c r="W622" s="39"/>
      <c r="X622" s="39"/>
      <c r="Y622" s="39"/>
      <c r="Z622" s="39"/>
      <c r="AA622" s="39"/>
      <c r="AB622" s="39"/>
      <c r="AC622" s="39"/>
      <c r="AD622" s="39"/>
      <c r="AE622" s="39"/>
      <c r="AR622" s="231" t="s">
        <v>291</v>
      </c>
      <c r="AT622" s="231" t="s">
        <v>216</v>
      </c>
      <c r="AU622" s="231" t="s">
        <v>90</v>
      </c>
      <c r="AY622" s="18" t="s">
        <v>215</v>
      </c>
      <c r="BE622" s="232">
        <f>IF(N622="základní",J622,0)</f>
        <v>0</v>
      </c>
      <c r="BF622" s="232">
        <f>IF(N622="snížená",J622,0)</f>
        <v>0</v>
      </c>
      <c r="BG622" s="232">
        <f>IF(N622="zákl. přenesená",J622,0)</f>
        <v>0</v>
      </c>
      <c r="BH622" s="232">
        <f>IF(N622="sníž. přenesená",J622,0)</f>
        <v>0</v>
      </c>
      <c r="BI622" s="232">
        <f>IF(N622="nulová",J622,0)</f>
        <v>0</v>
      </c>
      <c r="BJ622" s="18" t="s">
        <v>88</v>
      </c>
      <c r="BK622" s="232">
        <f>ROUND(I622*H622,2)</f>
        <v>0</v>
      </c>
      <c r="BL622" s="18" t="s">
        <v>291</v>
      </c>
      <c r="BM622" s="231" t="s">
        <v>6061</v>
      </c>
    </row>
    <row r="623" s="2" customFormat="1">
      <c r="A623" s="39"/>
      <c r="B623" s="40"/>
      <c r="C623" s="41"/>
      <c r="D623" s="233" t="s">
        <v>221</v>
      </c>
      <c r="E623" s="41"/>
      <c r="F623" s="234" t="s">
        <v>6062</v>
      </c>
      <c r="G623" s="41"/>
      <c r="H623" s="41"/>
      <c r="I623" s="235"/>
      <c r="J623" s="41"/>
      <c r="K623" s="41"/>
      <c r="L623" s="45"/>
      <c r="M623" s="236"/>
      <c r="N623" s="237"/>
      <c r="O623" s="92"/>
      <c r="P623" s="92"/>
      <c r="Q623" s="92"/>
      <c r="R623" s="92"/>
      <c r="S623" s="92"/>
      <c r="T623" s="93"/>
      <c r="U623" s="39"/>
      <c r="V623" s="39"/>
      <c r="W623" s="39"/>
      <c r="X623" s="39"/>
      <c r="Y623" s="39"/>
      <c r="Z623" s="39"/>
      <c r="AA623" s="39"/>
      <c r="AB623" s="39"/>
      <c r="AC623" s="39"/>
      <c r="AD623" s="39"/>
      <c r="AE623" s="39"/>
      <c r="AT623" s="18" t="s">
        <v>221</v>
      </c>
      <c r="AU623" s="18" t="s">
        <v>90</v>
      </c>
    </row>
    <row r="624" s="2" customFormat="1">
      <c r="A624" s="39"/>
      <c r="B624" s="40"/>
      <c r="C624" s="41"/>
      <c r="D624" s="250" t="s">
        <v>362</v>
      </c>
      <c r="E624" s="41"/>
      <c r="F624" s="251" t="s">
        <v>6063</v>
      </c>
      <c r="G624" s="41"/>
      <c r="H624" s="41"/>
      <c r="I624" s="235"/>
      <c r="J624" s="41"/>
      <c r="K624" s="41"/>
      <c r="L624" s="45"/>
      <c r="M624" s="236"/>
      <c r="N624" s="237"/>
      <c r="O624" s="92"/>
      <c r="P624" s="92"/>
      <c r="Q624" s="92"/>
      <c r="R624" s="92"/>
      <c r="S624" s="92"/>
      <c r="T624" s="93"/>
      <c r="U624" s="39"/>
      <c r="V624" s="39"/>
      <c r="W624" s="39"/>
      <c r="X624" s="39"/>
      <c r="Y624" s="39"/>
      <c r="Z624" s="39"/>
      <c r="AA624" s="39"/>
      <c r="AB624" s="39"/>
      <c r="AC624" s="39"/>
      <c r="AD624" s="39"/>
      <c r="AE624" s="39"/>
      <c r="AT624" s="18" t="s">
        <v>362</v>
      </c>
      <c r="AU624" s="18" t="s">
        <v>90</v>
      </c>
    </row>
    <row r="625" s="2" customFormat="1" ht="24.15" customHeight="1">
      <c r="A625" s="39"/>
      <c r="B625" s="40"/>
      <c r="C625" s="220" t="s">
        <v>2087</v>
      </c>
      <c r="D625" s="220" t="s">
        <v>216</v>
      </c>
      <c r="E625" s="221" t="s">
        <v>6064</v>
      </c>
      <c r="F625" s="222" t="s">
        <v>6065</v>
      </c>
      <c r="G625" s="223" t="s">
        <v>583</v>
      </c>
      <c r="H625" s="224">
        <v>0.0030000000000000001</v>
      </c>
      <c r="I625" s="225"/>
      <c r="J625" s="226">
        <f>ROUND(I625*H625,2)</f>
        <v>0</v>
      </c>
      <c r="K625" s="222" t="s">
        <v>359</v>
      </c>
      <c r="L625" s="45"/>
      <c r="M625" s="227" t="s">
        <v>1</v>
      </c>
      <c r="N625" s="228" t="s">
        <v>46</v>
      </c>
      <c r="O625" s="92"/>
      <c r="P625" s="229">
        <f>O625*H625</f>
        <v>0</v>
      </c>
      <c r="Q625" s="229">
        <v>0</v>
      </c>
      <c r="R625" s="229">
        <f>Q625*H625</f>
        <v>0</v>
      </c>
      <c r="S625" s="229">
        <v>0</v>
      </c>
      <c r="T625" s="230">
        <f>S625*H625</f>
        <v>0</v>
      </c>
      <c r="U625" s="39"/>
      <c r="V625" s="39"/>
      <c r="W625" s="39"/>
      <c r="X625" s="39"/>
      <c r="Y625" s="39"/>
      <c r="Z625" s="39"/>
      <c r="AA625" s="39"/>
      <c r="AB625" s="39"/>
      <c r="AC625" s="39"/>
      <c r="AD625" s="39"/>
      <c r="AE625" s="39"/>
      <c r="AR625" s="231" t="s">
        <v>291</v>
      </c>
      <c r="AT625" s="231" t="s">
        <v>216</v>
      </c>
      <c r="AU625" s="231" t="s">
        <v>90</v>
      </c>
      <c r="AY625" s="18" t="s">
        <v>215</v>
      </c>
      <c r="BE625" s="232">
        <f>IF(N625="základní",J625,0)</f>
        <v>0</v>
      </c>
      <c r="BF625" s="232">
        <f>IF(N625="snížená",J625,0)</f>
        <v>0</v>
      </c>
      <c r="BG625" s="232">
        <f>IF(N625="zákl. přenesená",J625,0)</f>
        <v>0</v>
      </c>
      <c r="BH625" s="232">
        <f>IF(N625="sníž. přenesená",J625,0)</f>
        <v>0</v>
      </c>
      <c r="BI625" s="232">
        <f>IF(N625="nulová",J625,0)</f>
        <v>0</v>
      </c>
      <c r="BJ625" s="18" t="s">
        <v>88</v>
      </c>
      <c r="BK625" s="232">
        <f>ROUND(I625*H625,2)</f>
        <v>0</v>
      </c>
      <c r="BL625" s="18" t="s">
        <v>291</v>
      </c>
      <c r="BM625" s="231" t="s">
        <v>6066</v>
      </c>
    </row>
    <row r="626" s="2" customFormat="1">
      <c r="A626" s="39"/>
      <c r="B626" s="40"/>
      <c r="C626" s="41"/>
      <c r="D626" s="233" t="s">
        <v>221</v>
      </c>
      <c r="E626" s="41"/>
      <c r="F626" s="234" t="s">
        <v>6067</v>
      </c>
      <c r="G626" s="41"/>
      <c r="H626" s="41"/>
      <c r="I626" s="235"/>
      <c r="J626" s="41"/>
      <c r="K626" s="41"/>
      <c r="L626" s="45"/>
      <c r="M626" s="236"/>
      <c r="N626" s="237"/>
      <c r="O626" s="92"/>
      <c r="P626" s="92"/>
      <c r="Q626" s="92"/>
      <c r="R626" s="92"/>
      <c r="S626" s="92"/>
      <c r="T626" s="93"/>
      <c r="U626" s="39"/>
      <c r="V626" s="39"/>
      <c r="W626" s="39"/>
      <c r="X626" s="39"/>
      <c r="Y626" s="39"/>
      <c r="Z626" s="39"/>
      <c r="AA626" s="39"/>
      <c r="AB626" s="39"/>
      <c r="AC626" s="39"/>
      <c r="AD626" s="39"/>
      <c r="AE626" s="39"/>
      <c r="AT626" s="18" t="s">
        <v>221</v>
      </c>
      <c r="AU626" s="18" t="s">
        <v>90</v>
      </c>
    </row>
    <row r="627" s="2" customFormat="1">
      <c r="A627" s="39"/>
      <c r="B627" s="40"/>
      <c r="C627" s="41"/>
      <c r="D627" s="250" t="s">
        <v>362</v>
      </c>
      <c r="E627" s="41"/>
      <c r="F627" s="251" t="s">
        <v>6068</v>
      </c>
      <c r="G627" s="41"/>
      <c r="H627" s="41"/>
      <c r="I627" s="235"/>
      <c r="J627" s="41"/>
      <c r="K627" s="41"/>
      <c r="L627" s="45"/>
      <c r="M627" s="305"/>
      <c r="N627" s="306"/>
      <c r="O627" s="240"/>
      <c r="P627" s="240"/>
      <c r="Q627" s="240"/>
      <c r="R627" s="240"/>
      <c r="S627" s="240"/>
      <c r="T627" s="307"/>
      <c r="U627" s="39"/>
      <c r="V627" s="39"/>
      <c r="W627" s="39"/>
      <c r="X627" s="39"/>
      <c r="Y627" s="39"/>
      <c r="Z627" s="39"/>
      <c r="AA627" s="39"/>
      <c r="AB627" s="39"/>
      <c r="AC627" s="39"/>
      <c r="AD627" s="39"/>
      <c r="AE627" s="39"/>
      <c r="AT627" s="18" t="s">
        <v>362</v>
      </c>
      <c r="AU627" s="18" t="s">
        <v>90</v>
      </c>
    </row>
    <row r="628" s="2" customFormat="1" ht="6.96" customHeight="1">
      <c r="A628" s="39"/>
      <c r="B628" s="67"/>
      <c r="C628" s="68"/>
      <c r="D628" s="68"/>
      <c r="E628" s="68"/>
      <c r="F628" s="68"/>
      <c r="G628" s="68"/>
      <c r="H628" s="68"/>
      <c r="I628" s="68"/>
      <c r="J628" s="68"/>
      <c r="K628" s="68"/>
      <c r="L628" s="45"/>
      <c r="M628" s="39"/>
      <c r="O628" s="39"/>
      <c r="P628" s="39"/>
      <c r="Q628" s="39"/>
      <c r="R628" s="39"/>
      <c r="S628" s="39"/>
      <c r="T628" s="39"/>
      <c r="U628" s="39"/>
      <c r="V628" s="39"/>
      <c r="W628" s="39"/>
      <c r="X628" s="39"/>
      <c r="Y628" s="39"/>
      <c r="Z628" s="39"/>
      <c r="AA628" s="39"/>
      <c r="AB628" s="39"/>
      <c r="AC628" s="39"/>
      <c r="AD628" s="39"/>
      <c r="AE628" s="39"/>
    </row>
  </sheetData>
  <sheetProtection sheet="1" autoFilter="0" formatColumns="0" formatRows="0" objects="1" scenarios="1" spinCount="100000" saltValue="nwgqerWeICJOLnwEnwh9zuhRHFmKkRbUV9MnbpDeIUfiM6ZLKeAgCZC4AR1xSpGIwIQrw9ortLPqopaD08MXSA==" hashValue="1DQTq5uTHPV8oeekw1p67YycZd9Tq4ff9akGklM6iuZtd+WrNQIVGt/IcOp0bd9f1DHdj9yDKOogjUA7Ozc6bw==" algorithmName="SHA-512" password="CC35"/>
  <autoFilter ref="C130:K627"/>
  <mergeCells count="12">
    <mergeCell ref="E7:H7"/>
    <mergeCell ref="E9:H9"/>
    <mergeCell ref="E11:H11"/>
    <mergeCell ref="E20:H20"/>
    <mergeCell ref="E29:H29"/>
    <mergeCell ref="E85:H85"/>
    <mergeCell ref="E87:H87"/>
    <mergeCell ref="E89:H89"/>
    <mergeCell ref="E119:H119"/>
    <mergeCell ref="E121:H121"/>
    <mergeCell ref="E123:H123"/>
    <mergeCell ref="L2:V2"/>
  </mergeCells>
  <hyperlinks>
    <hyperlink ref="F136" r:id="rId1" display="https://podminky.urs.cz/item/CS_URS_2025_01/132251104"/>
    <hyperlink ref="F140" r:id="rId2" display="https://podminky.urs.cz/item/CS_URS_2025_01/151101101"/>
    <hyperlink ref="F144" r:id="rId3" display="https://podminky.urs.cz/item/CS_URS_2025_01/151101111"/>
    <hyperlink ref="F147" r:id="rId4" display="https://podminky.urs.cz/item/CS_URS_2025_01/162751115"/>
    <hyperlink ref="F150" r:id="rId5" display="https://podminky.urs.cz/item/CS_URS_2025_01/167151101"/>
    <hyperlink ref="F154" r:id="rId6" display="https://podminky.urs.cz/item/CS_URS_2025_01/171201231"/>
    <hyperlink ref="F158" r:id="rId7" display="https://podminky.urs.cz/item/CS_URS_2025_01/174151101"/>
    <hyperlink ref="F162" r:id="rId8" display="https://podminky.urs.cz/item/CS_URS_2025_01/175151101"/>
    <hyperlink ref="F173" r:id="rId9" display="https://podminky.urs.cz/item/CS_URS_2025_01/451572111"/>
    <hyperlink ref="F182" r:id="rId10" display="https://podminky.urs.cz/item/CS_URS_2025_01/713463311"/>
    <hyperlink ref="F197" r:id="rId11" display="https://podminky.urs.cz/item/CS_URS_2025_01/713463313"/>
    <hyperlink ref="F203" r:id="rId12" display="https://podminky.urs.cz/item/CS_URS_2025_01/998713101"/>
    <hyperlink ref="F216" r:id="rId13" display="https://podminky.urs.cz/item/CS_URS_2025_01/721173401"/>
    <hyperlink ref="F220" r:id="rId14" display="https://podminky.urs.cz/item/CS_URS_2025_01/721173402"/>
    <hyperlink ref="F224" r:id="rId15" display="https://podminky.urs.cz/item/CS_URS_2025_01/721173403"/>
    <hyperlink ref="F228" r:id="rId16" display="https://podminky.urs.cz/item/CS_URS_2025_01/721174004"/>
    <hyperlink ref="F232" r:id="rId17" display="https://podminky.urs.cz/item/CS_URS_2025_01/721174005"/>
    <hyperlink ref="F236" r:id="rId18" display="https://podminky.urs.cz/item/CS_URS_2025_01/721174024"/>
    <hyperlink ref="F240" r:id="rId19" display="https://podminky.urs.cz/item/CS_URS_2025_01/721174025"/>
    <hyperlink ref="F244" r:id="rId20" display="https://podminky.urs.cz/item/CS_URS_2025_01/721174041"/>
    <hyperlink ref="F248" r:id="rId21" display="https://podminky.urs.cz/item/CS_URS_2025_01/721174042"/>
    <hyperlink ref="F252" r:id="rId22" display="https://podminky.urs.cz/item/CS_URS_2025_01/721174043"/>
    <hyperlink ref="F256" r:id="rId23" display="https://podminky.urs.cz/item/CS_URS_2025_01/721174045"/>
    <hyperlink ref="F260" r:id="rId24" display="https://podminky.urs.cz/item/CS_URS_2025_01/721174055"/>
    <hyperlink ref="F264" r:id="rId25" display="https://podminky.urs.cz/item/CS_URS_2025_01/721175232"/>
    <hyperlink ref="F268" r:id="rId26" display="https://podminky.urs.cz/item/CS_URS_2025_01/721194103"/>
    <hyperlink ref="F271" r:id="rId27" display="https://podminky.urs.cz/item/CS_URS_2025_01/721194104"/>
    <hyperlink ref="F275" r:id="rId28" display="https://podminky.urs.cz/item/CS_URS_2025_01/721194105"/>
    <hyperlink ref="F279" r:id="rId29" display="https://podminky.urs.cz/item/CS_URS_2025_01/721194109"/>
    <hyperlink ref="F283" r:id="rId30" display="https://podminky.urs.cz/item/CS_URS_2025_01/721211913"/>
    <hyperlink ref="F290" r:id="rId31" display="https://podminky.urs.cz/item/CS_URS_2025_01/721219128"/>
    <hyperlink ref="F295" r:id="rId32" display="https://podminky.urs.cz/item/CS_URS_2025_01/721229111"/>
    <hyperlink ref="F309" r:id="rId33" display="https://podminky.urs.cz/item/CS_URS_2025_01/721239114"/>
    <hyperlink ref="F316" r:id="rId34" display="https://podminky.urs.cz/item/CS_URS_2025_01/721239221"/>
    <hyperlink ref="F320" r:id="rId35" display="https://podminky.urs.cz/item/CS_URS_2025_01/721279153"/>
    <hyperlink ref="F327" r:id="rId36" display="https://podminky.urs.cz/item/CS_URS_2025_01/721290111"/>
    <hyperlink ref="F331" r:id="rId37" display="https://podminky.urs.cz/item/CS_URS_2025_01/721290112"/>
    <hyperlink ref="F334" r:id="rId38" display="https://podminky.urs.cz/item/CS_URS_2025_01/998721101"/>
    <hyperlink ref="F338" r:id="rId39" display="https://podminky.urs.cz/item/CS_URS_2025_01/722130233"/>
    <hyperlink ref="F346" r:id="rId40" display="https://podminky.urs.cz/item/CS_URS_2025_01/722130234"/>
    <hyperlink ref="F354" r:id="rId41" display="https://podminky.urs.cz/item/CS_URS_2025_01/722175002"/>
    <hyperlink ref="F366" r:id="rId42" display="https://podminky.urs.cz/item/CS_URS_2025_01/722175003"/>
    <hyperlink ref="F374" r:id="rId43" display="https://podminky.urs.cz/item/CS_URS_2025_01/722175004"/>
    <hyperlink ref="F382" r:id="rId44" display="https://podminky.urs.cz/item/CS_URS_2025_01/722175005"/>
    <hyperlink ref="F390" r:id="rId45" display="https://podminky.urs.cz/item/CS_URS_2025_01/722181221"/>
    <hyperlink ref="F394" r:id="rId46" display="https://podminky.urs.cz/item/CS_URS_2025_01/722181222"/>
    <hyperlink ref="F398" r:id="rId47" display="https://podminky.urs.cz/item/CS_URS_2025_01/722182011"/>
    <hyperlink ref="F401" r:id="rId48" display="https://podminky.urs.cz/item/CS_URS_2025_01/722182012"/>
    <hyperlink ref="F404" r:id="rId49" display="https://podminky.urs.cz/item/CS_URS_2025_01/722182013"/>
    <hyperlink ref="F407" r:id="rId50" display="https://podminky.urs.cz/item/CS_URS_2025_01/722182014"/>
    <hyperlink ref="F410" r:id="rId51" display="https://podminky.urs.cz/item/CS_URS_2025_01/722220111"/>
    <hyperlink ref="F416" r:id="rId52" display="https://podminky.urs.cz/item/CS_URS_2025_01/722220121"/>
    <hyperlink ref="F419" r:id="rId53" display="https://podminky.urs.cz/item/CS_URS_2025_01/722221134"/>
    <hyperlink ref="F422" r:id="rId54" display="https://podminky.urs.cz/item/CS_URS_2025_01/722221135"/>
    <hyperlink ref="F425" r:id="rId55" display="https://podminky.urs.cz/item/CS_URS_2025_01/722224115"/>
    <hyperlink ref="F428" r:id="rId56" display="https://podminky.urs.cz/item/CS_URS_2025_01/722224116"/>
    <hyperlink ref="F431" r:id="rId57" display="https://podminky.urs.cz/item/CS_URS_2025_01/722229101"/>
    <hyperlink ref="F435" r:id="rId58" display="https://podminky.urs.cz/item/CS_URS_2025_01/722231074"/>
    <hyperlink ref="F438" r:id="rId59" display="https://podminky.urs.cz/item/CS_URS_2025_01/722231075"/>
    <hyperlink ref="F441" r:id="rId60" display="https://podminky.urs.cz/item/CS_URS_2025_01/722231085"/>
    <hyperlink ref="F444" r:id="rId61" display="https://podminky.urs.cz/item/CS_URS_2025_01/722231141"/>
    <hyperlink ref="F447" r:id="rId62" display="https://podminky.urs.cz/item/CS_URS_2025_01/722232043"/>
    <hyperlink ref="F450" r:id="rId63" display="https://podminky.urs.cz/item/CS_URS_2025_01/722232045"/>
    <hyperlink ref="F453" r:id="rId64" display="https://podminky.urs.cz/item/CS_URS_2025_01/722232046"/>
    <hyperlink ref="F456" r:id="rId65" display="https://podminky.urs.cz/item/CS_URS_2025_01/722232061"/>
    <hyperlink ref="F459" r:id="rId66" display="https://podminky.urs.cz/item/CS_URS_2025_01/722232063"/>
    <hyperlink ref="F462" r:id="rId67" display="https://podminky.urs.cz/item/CS_URS_2025_01/722232064"/>
    <hyperlink ref="F465" r:id="rId68" display="https://podminky.urs.cz/item/CS_URS_2025_01/722239101"/>
    <hyperlink ref="F470" r:id="rId69" display="https://podminky.urs.cz/item/CS_URS_2025_01/722239104"/>
    <hyperlink ref="F478" r:id="rId70" display="https://podminky.urs.cz/item/CS_URS_2025_01/722250133"/>
    <hyperlink ref="F484" r:id="rId71" display="https://podminky.urs.cz/item/CS_URS_2025_01/722290226"/>
    <hyperlink ref="F488" r:id="rId72" display="https://podminky.urs.cz/item/CS_URS_2025_01/722290234"/>
    <hyperlink ref="F495" r:id="rId73" display="https://podminky.urs.cz/item/CS_URS_2025_01/998722101"/>
    <hyperlink ref="F499" r:id="rId74" display="https://podminky.urs.cz/item/CS_URS_2025_01/724231128"/>
    <hyperlink ref="F502" r:id="rId75" display="https://podminky.urs.cz/item/CS_URS_2025_01/724233011"/>
    <hyperlink ref="F505" r:id="rId76" display="https://podminky.urs.cz/item/CS_URS_2025_01/732429212"/>
    <hyperlink ref="F509" r:id="rId77" display="https://podminky.urs.cz/item/CS_URS_2025_01/734419111"/>
    <hyperlink ref="F514" r:id="rId78" display="https://podminky.urs.cz/item/CS_URS_2025_01/998724101"/>
    <hyperlink ref="F518" r:id="rId79" display="https://podminky.urs.cz/item/CS_URS_2025_01/725119125"/>
    <hyperlink ref="F522" r:id="rId80" display="https://podminky.urs.cz/item/CS_URS_2025_01/725119131"/>
    <hyperlink ref="F526" r:id="rId81" display="https://podminky.urs.cz/item/CS_URS_2025_01/725129101"/>
    <hyperlink ref="F532" r:id="rId82" display="https://podminky.urs.cz/item/CS_URS_2025_01/725219101"/>
    <hyperlink ref="F536" r:id="rId83" display="https://podminky.urs.cz/item/CS_URS_2025_01/725239101"/>
    <hyperlink ref="F540" r:id="rId84" display="https://podminky.urs.cz/item/CS_URS_2025_01/725244904"/>
    <hyperlink ref="F545" r:id="rId85" display="https://podminky.urs.cz/item/CS_URS_2025_01/725319111"/>
    <hyperlink ref="F550" r:id="rId86" display="https://podminky.urs.cz/item/CS_URS_2025_01/725339111"/>
    <hyperlink ref="F553" r:id="rId87" display="https://podminky.urs.cz/item/CS_URS_2025_01/725813111"/>
    <hyperlink ref="F557" r:id="rId88" display="https://podminky.urs.cz/item/CS_URS_2025_01/725829101"/>
    <hyperlink ref="F564" r:id="rId89" display="https://podminky.urs.cz/item/CS_URS_2025_01/725829111"/>
    <hyperlink ref="F569" r:id="rId90" display="https://podminky.urs.cz/item/CS_URS_2025_01/725829131"/>
    <hyperlink ref="F574" r:id="rId91" display="https://podminky.urs.cz/item/CS_URS_2025_01/725829141"/>
    <hyperlink ref="F579" r:id="rId92" display="https://podminky.urs.cz/item/CS_URS_2025_01/725849411"/>
    <hyperlink ref="F584" r:id="rId93" display="https://podminky.urs.cz/item/CS_URS_2025_01/725869101"/>
    <hyperlink ref="F588" r:id="rId94" display="https://podminky.urs.cz/item/CS_URS_2025_01/725869204"/>
    <hyperlink ref="F593" r:id="rId95" display="https://podminky.urs.cz/item/CS_URS_2025_01/998725101"/>
    <hyperlink ref="F597" r:id="rId96" display="https://podminky.urs.cz/item/CS_URS_2025_01/726111202"/>
    <hyperlink ref="F601" r:id="rId97" display="https://podminky.urs.cz/item/CS_URS_2025_01/726111203"/>
    <hyperlink ref="F606" r:id="rId98" display="https://podminky.urs.cz/item/CS_URS_2025_01/726111204"/>
    <hyperlink ref="F611" r:id="rId99" display="https://podminky.urs.cz/item/CS_URS_2025_01/726131041"/>
    <hyperlink ref="F615" r:id="rId100" display="https://podminky.urs.cz/item/CS_URS_2025_01/998726111"/>
    <hyperlink ref="F621" r:id="rId101" display="https://podminky.urs.cz/item/CS_URS_2024_02/727223125"/>
    <hyperlink ref="F624" r:id="rId102" display="https://podminky.urs.cz/item/CS_URS_2024_02/727223127"/>
    <hyperlink ref="F627" r:id="rId103" display="https://podminky.urs.cz/item/CS_URS_2025_01/998727101"/>
  </hyperlinks>
  <pageMargins left="0.39375" right="0.39375" top="0.39375" bottom="0.39375" header="0" footer="0"/>
  <pageSetup paperSize="9" orientation="portrait" blackAndWhite="1" fitToHeight="100"/>
  <headerFooter>
    <oddFooter>&amp;CStrana &amp;P z &amp;N</oddFooter>
  </headerFooter>
  <drawing r:id="rId104"/>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114</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317</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6069</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102</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334.5" customHeight="1">
      <c r="A29" s="155"/>
      <c r="B29" s="156"/>
      <c r="C29" s="155"/>
      <c r="D29" s="155"/>
      <c r="E29" s="157" t="s">
        <v>6070</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ROUND(J130,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ROUND((SUM(BE130:BE478)),  2)</f>
        <v>0</v>
      </c>
      <c r="G35" s="39"/>
      <c r="H35" s="39"/>
      <c r="I35" s="165">
        <v>0.20999999999999999</v>
      </c>
      <c r="J35" s="164">
        <f>ROUND(((SUM(BE130:BE478))*I35),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ROUND((SUM(BF130:BF478)),  2)</f>
        <v>0</v>
      </c>
      <c r="G36" s="39"/>
      <c r="H36" s="39"/>
      <c r="I36" s="165">
        <v>0.12</v>
      </c>
      <c r="J36" s="164">
        <f>ROUND(((SUM(BF130:BF478))*I36),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ROUND((SUM(BG130:BG478)),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ROUND((SUM(BH130:BH478)),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ROUND((SUM(BI130:BI478)),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317</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14-D - Zařízení silnoproude elektrotechniky, vč. bleskosvodu</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J130</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6071</v>
      </c>
      <c r="E99" s="192"/>
      <c r="F99" s="192"/>
      <c r="G99" s="192"/>
      <c r="H99" s="192"/>
      <c r="I99" s="192"/>
      <c r="J99" s="193">
        <f>J131</f>
        <v>0</v>
      </c>
      <c r="K99" s="190"/>
      <c r="L99" s="194"/>
      <c r="S99" s="9"/>
      <c r="T99" s="9"/>
      <c r="U99" s="9"/>
      <c r="V99" s="9"/>
      <c r="W99" s="9"/>
      <c r="X99" s="9"/>
      <c r="Y99" s="9"/>
      <c r="Z99" s="9"/>
      <c r="AA99" s="9"/>
      <c r="AB99" s="9"/>
      <c r="AC99" s="9"/>
      <c r="AD99" s="9"/>
      <c r="AE99" s="9"/>
    </row>
    <row r="100" s="9" customFormat="1" ht="24.96" customHeight="1">
      <c r="A100" s="9"/>
      <c r="B100" s="189"/>
      <c r="C100" s="190"/>
      <c r="D100" s="191" t="s">
        <v>6072</v>
      </c>
      <c r="E100" s="192"/>
      <c r="F100" s="192"/>
      <c r="G100" s="192"/>
      <c r="H100" s="192"/>
      <c r="I100" s="192"/>
      <c r="J100" s="193">
        <f>J182</f>
        <v>0</v>
      </c>
      <c r="K100" s="190"/>
      <c r="L100" s="194"/>
      <c r="S100" s="9"/>
      <c r="T100" s="9"/>
      <c r="U100" s="9"/>
      <c r="V100" s="9"/>
      <c r="W100" s="9"/>
      <c r="X100" s="9"/>
      <c r="Y100" s="9"/>
      <c r="Z100" s="9"/>
      <c r="AA100" s="9"/>
      <c r="AB100" s="9"/>
      <c r="AC100" s="9"/>
      <c r="AD100" s="9"/>
      <c r="AE100" s="9"/>
    </row>
    <row r="101" s="9" customFormat="1" ht="24.96" customHeight="1">
      <c r="A101" s="9"/>
      <c r="B101" s="189"/>
      <c r="C101" s="190"/>
      <c r="D101" s="191" t="s">
        <v>6073</v>
      </c>
      <c r="E101" s="192"/>
      <c r="F101" s="192"/>
      <c r="G101" s="192"/>
      <c r="H101" s="192"/>
      <c r="I101" s="192"/>
      <c r="J101" s="193">
        <f>J251</f>
        <v>0</v>
      </c>
      <c r="K101" s="190"/>
      <c r="L101" s="194"/>
      <c r="S101" s="9"/>
      <c r="T101" s="9"/>
      <c r="U101" s="9"/>
      <c r="V101" s="9"/>
      <c r="W101" s="9"/>
      <c r="X101" s="9"/>
      <c r="Y101" s="9"/>
      <c r="Z101" s="9"/>
      <c r="AA101" s="9"/>
      <c r="AB101" s="9"/>
      <c r="AC101" s="9"/>
      <c r="AD101" s="9"/>
      <c r="AE101" s="9"/>
    </row>
    <row r="102" s="9" customFormat="1" ht="24.96" customHeight="1">
      <c r="A102" s="9"/>
      <c r="B102" s="189"/>
      <c r="C102" s="190"/>
      <c r="D102" s="191" t="s">
        <v>6074</v>
      </c>
      <c r="E102" s="192"/>
      <c r="F102" s="192"/>
      <c r="G102" s="192"/>
      <c r="H102" s="192"/>
      <c r="I102" s="192"/>
      <c r="J102" s="193">
        <f>J306</f>
        <v>0</v>
      </c>
      <c r="K102" s="190"/>
      <c r="L102" s="194"/>
      <c r="S102" s="9"/>
      <c r="T102" s="9"/>
      <c r="U102" s="9"/>
      <c r="V102" s="9"/>
      <c r="W102" s="9"/>
      <c r="X102" s="9"/>
      <c r="Y102" s="9"/>
      <c r="Z102" s="9"/>
      <c r="AA102" s="9"/>
      <c r="AB102" s="9"/>
      <c r="AC102" s="9"/>
      <c r="AD102" s="9"/>
      <c r="AE102" s="9"/>
    </row>
    <row r="103" s="9" customFormat="1" ht="24.96" customHeight="1">
      <c r="A103" s="9"/>
      <c r="B103" s="189"/>
      <c r="C103" s="190"/>
      <c r="D103" s="191" t="s">
        <v>6075</v>
      </c>
      <c r="E103" s="192"/>
      <c r="F103" s="192"/>
      <c r="G103" s="192"/>
      <c r="H103" s="192"/>
      <c r="I103" s="192"/>
      <c r="J103" s="193">
        <f>J339</f>
        <v>0</v>
      </c>
      <c r="K103" s="190"/>
      <c r="L103" s="194"/>
      <c r="S103" s="9"/>
      <c r="T103" s="9"/>
      <c r="U103" s="9"/>
      <c r="V103" s="9"/>
      <c r="W103" s="9"/>
      <c r="X103" s="9"/>
      <c r="Y103" s="9"/>
      <c r="Z103" s="9"/>
      <c r="AA103" s="9"/>
      <c r="AB103" s="9"/>
      <c r="AC103" s="9"/>
      <c r="AD103" s="9"/>
      <c r="AE103" s="9"/>
    </row>
    <row r="104" s="9" customFormat="1" ht="24.96" customHeight="1">
      <c r="A104" s="9"/>
      <c r="B104" s="189"/>
      <c r="C104" s="190"/>
      <c r="D104" s="191" t="s">
        <v>6076</v>
      </c>
      <c r="E104" s="192"/>
      <c r="F104" s="192"/>
      <c r="G104" s="192"/>
      <c r="H104" s="192"/>
      <c r="I104" s="192"/>
      <c r="J104" s="193">
        <f>J358</f>
        <v>0</v>
      </c>
      <c r="K104" s="190"/>
      <c r="L104" s="194"/>
      <c r="S104" s="9"/>
      <c r="T104" s="9"/>
      <c r="U104" s="9"/>
      <c r="V104" s="9"/>
      <c r="W104" s="9"/>
      <c r="X104" s="9"/>
      <c r="Y104" s="9"/>
      <c r="Z104" s="9"/>
      <c r="AA104" s="9"/>
      <c r="AB104" s="9"/>
      <c r="AC104" s="9"/>
      <c r="AD104" s="9"/>
      <c r="AE104" s="9"/>
    </row>
    <row r="105" s="9" customFormat="1" ht="24.96" customHeight="1">
      <c r="A105" s="9"/>
      <c r="B105" s="189"/>
      <c r="C105" s="190"/>
      <c r="D105" s="191" t="s">
        <v>6077</v>
      </c>
      <c r="E105" s="192"/>
      <c r="F105" s="192"/>
      <c r="G105" s="192"/>
      <c r="H105" s="192"/>
      <c r="I105" s="192"/>
      <c r="J105" s="193">
        <f>J387</f>
        <v>0</v>
      </c>
      <c r="K105" s="190"/>
      <c r="L105" s="194"/>
      <c r="S105" s="9"/>
      <c r="T105" s="9"/>
      <c r="U105" s="9"/>
      <c r="V105" s="9"/>
      <c r="W105" s="9"/>
      <c r="X105" s="9"/>
      <c r="Y105" s="9"/>
      <c r="Z105" s="9"/>
      <c r="AA105" s="9"/>
      <c r="AB105" s="9"/>
      <c r="AC105" s="9"/>
      <c r="AD105" s="9"/>
      <c r="AE105" s="9"/>
    </row>
    <row r="106" s="9" customFormat="1" ht="24.96" customHeight="1">
      <c r="A106" s="9"/>
      <c r="B106" s="189"/>
      <c r="C106" s="190"/>
      <c r="D106" s="191" t="s">
        <v>6078</v>
      </c>
      <c r="E106" s="192"/>
      <c r="F106" s="192"/>
      <c r="G106" s="192"/>
      <c r="H106" s="192"/>
      <c r="I106" s="192"/>
      <c r="J106" s="193">
        <f>J442</f>
        <v>0</v>
      </c>
      <c r="K106" s="190"/>
      <c r="L106" s="194"/>
      <c r="S106" s="9"/>
      <c r="T106" s="9"/>
      <c r="U106" s="9"/>
      <c r="V106" s="9"/>
      <c r="W106" s="9"/>
      <c r="X106" s="9"/>
      <c r="Y106" s="9"/>
      <c r="Z106" s="9"/>
      <c r="AA106" s="9"/>
      <c r="AB106" s="9"/>
      <c r="AC106" s="9"/>
      <c r="AD106" s="9"/>
      <c r="AE106" s="9"/>
    </row>
    <row r="107" s="9" customFormat="1" ht="24.96" customHeight="1">
      <c r="A107" s="9"/>
      <c r="B107" s="189"/>
      <c r="C107" s="190"/>
      <c r="D107" s="191" t="s">
        <v>6079</v>
      </c>
      <c r="E107" s="192"/>
      <c r="F107" s="192"/>
      <c r="G107" s="192"/>
      <c r="H107" s="192"/>
      <c r="I107" s="192"/>
      <c r="J107" s="193">
        <f>J461</f>
        <v>0</v>
      </c>
      <c r="K107" s="190"/>
      <c r="L107" s="194"/>
      <c r="S107" s="9"/>
      <c r="T107" s="9"/>
      <c r="U107" s="9"/>
      <c r="V107" s="9"/>
      <c r="W107" s="9"/>
      <c r="X107" s="9"/>
      <c r="Y107" s="9"/>
      <c r="Z107" s="9"/>
      <c r="AA107" s="9"/>
      <c r="AB107" s="9"/>
      <c r="AC107" s="9"/>
      <c r="AD107" s="9"/>
      <c r="AE107" s="9"/>
    </row>
    <row r="108" s="9" customFormat="1" ht="24.96" customHeight="1">
      <c r="A108" s="9"/>
      <c r="B108" s="189"/>
      <c r="C108" s="190"/>
      <c r="D108" s="191" t="s">
        <v>6080</v>
      </c>
      <c r="E108" s="192"/>
      <c r="F108" s="192"/>
      <c r="G108" s="192"/>
      <c r="H108" s="192"/>
      <c r="I108" s="192"/>
      <c r="J108" s="193">
        <f>J470</f>
        <v>0</v>
      </c>
      <c r="K108" s="190"/>
      <c r="L108" s="194"/>
      <c r="S108" s="9"/>
      <c r="T108" s="9"/>
      <c r="U108" s="9"/>
      <c r="V108" s="9"/>
      <c r="W108" s="9"/>
      <c r="X108" s="9"/>
      <c r="Y108" s="9"/>
      <c r="Z108" s="9"/>
      <c r="AA108" s="9"/>
      <c r="AB108" s="9"/>
      <c r="AC108" s="9"/>
      <c r="AD108" s="9"/>
      <c r="AE108" s="9"/>
    </row>
    <row r="109" s="2" customFormat="1" ht="21.84" customHeight="1">
      <c r="A109" s="39"/>
      <c r="B109" s="40"/>
      <c r="C109" s="41"/>
      <c r="D109" s="41"/>
      <c r="E109" s="41"/>
      <c r="F109" s="41"/>
      <c r="G109" s="41"/>
      <c r="H109" s="41"/>
      <c r="I109" s="41"/>
      <c r="J109" s="41"/>
      <c r="K109" s="41"/>
      <c r="L109" s="64"/>
      <c r="S109" s="39"/>
      <c r="T109" s="39"/>
      <c r="U109" s="39"/>
      <c r="V109" s="39"/>
      <c r="W109" s="39"/>
      <c r="X109" s="39"/>
      <c r="Y109" s="39"/>
      <c r="Z109" s="39"/>
      <c r="AA109" s="39"/>
      <c r="AB109" s="39"/>
      <c r="AC109" s="39"/>
      <c r="AD109" s="39"/>
      <c r="AE109" s="39"/>
    </row>
    <row r="110" s="2" customFormat="1" ht="6.96" customHeight="1">
      <c r="A110" s="39"/>
      <c r="B110" s="67"/>
      <c r="C110" s="68"/>
      <c r="D110" s="68"/>
      <c r="E110" s="68"/>
      <c r="F110" s="68"/>
      <c r="G110" s="68"/>
      <c r="H110" s="68"/>
      <c r="I110" s="68"/>
      <c r="J110" s="68"/>
      <c r="K110" s="68"/>
      <c r="L110" s="64"/>
      <c r="S110" s="39"/>
      <c r="T110" s="39"/>
      <c r="U110" s="39"/>
      <c r="V110" s="39"/>
      <c r="W110" s="39"/>
      <c r="X110" s="39"/>
      <c r="Y110" s="39"/>
      <c r="Z110" s="39"/>
      <c r="AA110" s="39"/>
      <c r="AB110" s="39"/>
      <c r="AC110" s="39"/>
      <c r="AD110" s="39"/>
      <c r="AE110" s="39"/>
    </row>
    <row r="114" s="2" customFormat="1" ht="6.96" customHeight="1">
      <c r="A114" s="39"/>
      <c r="B114" s="69"/>
      <c r="C114" s="70"/>
      <c r="D114" s="70"/>
      <c r="E114" s="70"/>
      <c r="F114" s="70"/>
      <c r="G114" s="70"/>
      <c r="H114" s="70"/>
      <c r="I114" s="70"/>
      <c r="J114" s="70"/>
      <c r="K114" s="70"/>
      <c r="L114" s="64"/>
      <c r="S114" s="39"/>
      <c r="T114" s="39"/>
      <c r="U114" s="39"/>
      <c r="V114" s="39"/>
      <c r="W114" s="39"/>
      <c r="X114" s="39"/>
      <c r="Y114" s="39"/>
      <c r="Z114" s="39"/>
      <c r="AA114" s="39"/>
      <c r="AB114" s="39"/>
      <c r="AC114" s="39"/>
      <c r="AD114" s="39"/>
      <c r="AE114" s="39"/>
    </row>
    <row r="115" s="2" customFormat="1" ht="24.96" customHeight="1">
      <c r="A115" s="39"/>
      <c r="B115" s="40"/>
      <c r="C115" s="24" t="s">
        <v>200</v>
      </c>
      <c r="D115" s="41"/>
      <c r="E115" s="41"/>
      <c r="F115" s="41"/>
      <c r="G115" s="41"/>
      <c r="H115" s="41"/>
      <c r="I115" s="41"/>
      <c r="J115" s="41"/>
      <c r="K115" s="41"/>
      <c r="L115" s="64"/>
      <c r="S115" s="39"/>
      <c r="T115" s="39"/>
      <c r="U115" s="39"/>
      <c r="V115" s="39"/>
      <c r="W115" s="39"/>
      <c r="X115" s="39"/>
      <c r="Y115" s="39"/>
      <c r="Z115" s="39"/>
      <c r="AA115" s="39"/>
      <c r="AB115" s="39"/>
      <c r="AC115" s="39"/>
      <c r="AD115" s="39"/>
      <c r="AE115" s="39"/>
    </row>
    <row r="116" s="2" customFormat="1" ht="6.96" customHeight="1">
      <c r="A116" s="39"/>
      <c r="B116" s="40"/>
      <c r="C116" s="41"/>
      <c r="D116" s="41"/>
      <c r="E116" s="41"/>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16</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184" t="str">
        <f>E7</f>
        <v>Výstavba výjezdové základny ZZS KV – Velké Meziříčí</v>
      </c>
      <c r="F118" s="33"/>
      <c r="G118" s="33"/>
      <c r="H118" s="33"/>
      <c r="I118" s="41"/>
      <c r="J118" s="41"/>
      <c r="K118" s="41"/>
      <c r="L118" s="64"/>
      <c r="S118" s="39"/>
      <c r="T118" s="39"/>
      <c r="U118" s="39"/>
      <c r="V118" s="39"/>
      <c r="W118" s="39"/>
      <c r="X118" s="39"/>
      <c r="Y118" s="39"/>
      <c r="Z118" s="39"/>
      <c r="AA118" s="39"/>
      <c r="AB118" s="39"/>
      <c r="AC118" s="39"/>
      <c r="AD118" s="39"/>
      <c r="AE118" s="39"/>
    </row>
    <row r="119" s="1" customFormat="1" ht="12" customHeight="1">
      <c r="B119" s="22"/>
      <c r="C119" s="33" t="s">
        <v>189</v>
      </c>
      <c r="D119" s="23"/>
      <c r="E119" s="23"/>
      <c r="F119" s="23"/>
      <c r="G119" s="23"/>
      <c r="H119" s="23"/>
      <c r="I119" s="23"/>
      <c r="J119" s="23"/>
      <c r="K119" s="23"/>
      <c r="L119" s="21"/>
    </row>
    <row r="120" s="2" customFormat="1" ht="16.5" customHeight="1">
      <c r="A120" s="39"/>
      <c r="B120" s="40"/>
      <c r="C120" s="41"/>
      <c r="D120" s="41"/>
      <c r="E120" s="184" t="s">
        <v>317</v>
      </c>
      <c r="F120" s="41"/>
      <c r="G120" s="41"/>
      <c r="H120" s="41"/>
      <c r="I120" s="41"/>
      <c r="J120" s="41"/>
      <c r="K120" s="41"/>
      <c r="L120" s="64"/>
      <c r="S120" s="39"/>
      <c r="T120" s="39"/>
      <c r="U120" s="39"/>
      <c r="V120" s="39"/>
      <c r="W120" s="39"/>
      <c r="X120" s="39"/>
      <c r="Y120" s="39"/>
      <c r="Z120" s="39"/>
      <c r="AA120" s="39"/>
      <c r="AB120" s="39"/>
      <c r="AC120" s="39"/>
      <c r="AD120" s="39"/>
      <c r="AE120" s="39"/>
    </row>
    <row r="121" s="2" customFormat="1" ht="12" customHeight="1">
      <c r="A121" s="39"/>
      <c r="B121" s="40"/>
      <c r="C121" s="33" t="s">
        <v>191</v>
      </c>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16.5" customHeight="1">
      <c r="A122" s="39"/>
      <c r="B122" s="40"/>
      <c r="C122" s="41"/>
      <c r="D122" s="41"/>
      <c r="E122" s="77" t="str">
        <f>E11</f>
        <v>14-D - Zařízení silnoproude elektrotechniky, vč. bleskosvodu</v>
      </c>
      <c r="F122" s="41"/>
      <c r="G122" s="41"/>
      <c r="H122" s="41"/>
      <c r="I122" s="41"/>
      <c r="J122" s="41"/>
      <c r="K122" s="41"/>
      <c r="L122" s="64"/>
      <c r="S122" s="39"/>
      <c r="T122" s="39"/>
      <c r="U122" s="39"/>
      <c r="V122" s="39"/>
      <c r="W122" s="39"/>
      <c r="X122" s="39"/>
      <c r="Y122" s="39"/>
      <c r="Z122" s="39"/>
      <c r="AA122" s="39"/>
      <c r="AB122" s="39"/>
      <c r="AC122" s="39"/>
      <c r="AD122" s="39"/>
      <c r="AE122" s="39"/>
    </row>
    <row r="123" s="2" customFormat="1" ht="6.96" customHeight="1">
      <c r="A123" s="39"/>
      <c r="B123" s="40"/>
      <c r="C123" s="41"/>
      <c r="D123" s="41"/>
      <c r="E123" s="41"/>
      <c r="F123" s="41"/>
      <c r="G123" s="41"/>
      <c r="H123" s="41"/>
      <c r="I123" s="41"/>
      <c r="J123" s="41"/>
      <c r="K123" s="41"/>
      <c r="L123" s="64"/>
      <c r="S123" s="39"/>
      <c r="T123" s="39"/>
      <c r="U123" s="39"/>
      <c r="V123" s="39"/>
      <c r="W123" s="39"/>
      <c r="X123" s="39"/>
      <c r="Y123" s="39"/>
      <c r="Z123" s="39"/>
      <c r="AA123" s="39"/>
      <c r="AB123" s="39"/>
      <c r="AC123" s="39"/>
      <c r="AD123" s="39"/>
      <c r="AE123" s="39"/>
    </row>
    <row r="124" s="2" customFormat="1" ht="12" customHeight="1">
      <c r="A124" s="39"/>
      <c r="B124" s="40"/>
      <c r="C124" s="33" t="s">
        <v>20</v>
      </c>
      <c r="D124" s="41"/>
      <c r="E124" s="41"/>
      <c r="F124" s="28" t="str">
        <f>F14</f>
        <v>Velké Meziříčí</v>
      </c>
      <c r="G124" s="41"/>
      <c r="H124" s="41"/>
      <c r="I124" s="33" t="s">
        <v>22</v>
      </c>
      <c r="J124" s="80" t="str">
        <f>IF(J14="","",J14)</f>
        <v>27. 3. 2025</v>
      </c>
      <c r="K124" s="41"/>
      <c r="L124" s="64"/>
      <c r="S124" s="39"/>
      <c r="T124" s="39"/>
      <c r="U124" s="39"/>
      <c r="V124" s="39"/>
      <c r="W124" s="39"/>
      <c r="X124" s="39"/>
      <c r="Y124" s="39"/>
      <c r="Z124" s="39"/>
      <c r="AA124" s="39"/>
      <c r="AB124" s="39"/>
      <c r="AC124" s="39"/>
      <c r="AD124" s="39"/>
      <c r="AE124" s="39"/>
    </row>
    <row r="125" s="2" customFormat="1" ht="6.96" customHeight="1">
      <c r="A125" s="39"/>
      <c r="B125" s="40"/>
      <c r="C125" s="41"/>
      <c r="D125" s="41"/>
      <c r="E125" s="41"/>
      <c r="F125" s="41"/>
      <c r="G125" s="41"/>
      <c r="H125" s="41"/>
      <c r="I125" s="41"/>
      <c r="J125" s="41"/>
      <c r="K125" s="41"/>
      <c r="L125" s="64"/>
      <c r="S125" s="39"/>
      <c r="T125" s="39"/>
      <c r="U125" s="39"/>
      <c r="V125" s="39"/>
      <c r="W125" s="39"/>
      <c r="X125" s="39"/>
      <c r="Y125" s="39"/>
      <c r="Z125" s="39"/>
      <c r="AA125" s="39"/>
      <c r="AB125" s="39"/>
      <c r="AC125" s="39"/>
      <c r="AD125" s="39"/>
      <c r="AE125" s="39"/>
    </row>
    <row r="126" s="2" customFormat="1" ht="25.65" customHeight="1">
      <c r="A126" s="39"/>
      <c r="B126" s="40"/>
      <c r="C126" s="33" t="s">
        <v>24</v>
      </c>
      <c r="D126" s="41"/>
      <c r="E126" s="41"/>
      <c r="F126" s="28" t="str">
        <f>E17</f>
        <v>Kraj Vysočina</v>
      </c>
      <c r="G126" s="41"/>
      <c r="H126" s="41"/>
      <c r="I126" s="33" t="s">
        <v>32</v>
      </c>
      <c r="J126" s="37" t="str">
        <f>E23</f>
        <v>PROJEKT CENTRUM NOVA s.r.o.</v>
      </c>
      <c r="K126" s="41"/>
      <c r="L126" s="64"/>
      <c r="S126" s="39"/>
      <c r="T126" s="39"/>
      <c r="U126" s="39"/>
      <c r="V126" s="39"/>
      <c r="W126" s="39"/>
      <c r="X126" s="39"/>
      <c r="Y126" s="39"/>
      <c r="Z126" s="39"/>
      <c r="AA126" s="39"/>
      <c r="AB126" s="39"/>
      <c r="AC126" s="39"/>
      <c r="AD126" s="39"/>
      <c r="AE126" s="39"/>
    </row>
    <row r="127" s="2" customFormat="1" ht="15.15" customHeight="1">
      <c r="A127" s="39"/>
      <c r="B127" s="40"/>
      <c r="C127" s="33" t="s">
        <v>30</v>
      </c>
      <c r="D127" s="41"/>
      <c r="E127" s="41"/>
      <c r="F127" s="28" t="str">
        <f>IF(E20="","",E20)</f>
        <v>Vyplň údaj</v>
      </c>
      <c r="G127" s="41"/>
      <c r="H127" s="41"/>
      <c r="I127" s="33" t="s">
        <v>37</v>
      </c>
      <c r="J127" s="37" t="str">
        <f>E26</f>
        <v xml:space="preserve"> </v>
      </c>
      <c r="K127" s="41"/>
      <c r="L127" s="64"/>
      <c r="S127" s="39"/>
      <c r="T127" s="39"/>
      <c r="U127" s="39"/>
      <c r="V127" s="39"/>
      <c r="W127" s="39"/>
      <c r="X127" s="39"/>
      <c r="Y127" s="39"/>
      <c r="Z127" s="39"/>
      <c r="AA127" s="39"/>
      <c r="AB127" s="39"/>
      <c r="AC127" s="39"/>
      <c r="AD127" s="39"/>
      <c r="AE127" s="39"/>
    </row>
    <row r="128" s="2" customFormat="1" ht="10.32" customHeight="1">
      <c r="A128" s="39"/>
      <c r="B128" s="40"/>
      <c r="C128" s="41"/>
      <c r="D128" s="41"/>
      <c r="E128" s="41"/>
      <c r="F128" s="41"/>
      <c r="G128" s="41"/>
      <c r="H128" s="41"/>
      <c r="I128" s="41"/>
      <c r="J128" s="41"/>
      <c r="K128" s="41"/>
      <c r="L128" s="64"/>
      <c r="S128" s="39"/>
      <c r="T128" s="39"/>
      <c r="U128" s="39"/>
      <c r="V128" s="39"/>
      <c r="W128" s="39"/>
      <c r="X128" s="39"/>
      <c r="Y128" s="39"/>
      <c r="Z128" s="39"/>
      <c r="AA128" s="39"/>
      <c r="AB128" s="39"/>
      <c r="AC128" s="39"/>
      <c r="AD128" s="39"/>
      <c r="AE128" s="39"/>
    </row>
    <row r="129" s="10" customFormat="1" ht="29.28" customHeight="1">
      <c r="A129" s="195"/>
      <c r="B129" s="196"/>
      <c r="C129" s="197" t="s">
        <v>201</v>
      </c>
      <c r="D129" s="198" t="s">
        <v>66</v>
      </c>
      <c r="E129" s="198" t="s">
        <v>62</v>
      </c>
      <c r="F129" s="198" t="s">
        <v>63</v>
      </c>
      <c r="G129" s="198" t="s">
        <v>202</v>
      </c>
      <c r="H129" s="198" t="s">
        <v>203</v>
      </c>
      <c r="I129" s="198" t="s">
        <v>204</v>
      </c>
      <c r="J129" s="198" t="s">
        <v>196</v>
      </c>
      <c r="K129" s="199" t="s">
        <v>205</v>
      </c>
      <c r="L129" s="200"/>
      <c r="M129" s="101" t="s">
        <v>1</v>
      </c>
      <c r="N129" s="102" t="s">
        <v>45</v>
      </c>
      <c r="O129" s="102" t="s">
        <v>206</v>
      </c>
      <c r="P129" s="102" t="s">
        <v>207</v>
      </c>
      <c r="Q129" s="102" t="s">
        <v>208</v>
      </c>
      <c r="R129" s="102" t="s">
        <v>209</v>
      </c>
      <c r="S129" s="102" t="s">
        <v>210</v>
      </c>
      <c r="T129" s="103" t="s">
        <v>211</v>
      </c>
      <c r="U129" s="195"/>
      <c r="V129" s="195"/>
      <c r="W129" s="195"/>
      <c r="X129" s="195"/>
      <c r="Y129" s="195"/>
      <c r="Z129" s="195"/>
      <c r="AA129" s="195"/>
      <c r="AB129" s="195"/>
      <c r="AC129" s="195"/>
      <c r="AD129" s="195"/>
      <c r="AE129" s="195"/>
    </row>
    <row r="130" s="2" customFormat="1" ht="22.8" customHeight="1">
      <c r="A130" s="39"/>
      <c r="B130" s="40"/>
      <c r="C130" s="108" t="s">
        <v>212</v>
      </c>
      <c r="D130" s="41"/>
      <c r="E130" s="41"/>
      <c r="F130" s="41"/>
      <c r="G130" s="41"/>
      <c r="H130" s="41"/>
      <c r="I130" s="41"/>
      <c r="J130" s="201">
        <f>BK130</f>
        <v>0</v>
      </c>
      <c r="K130" s="41"/>
      <c r="L130" s="45"/>
      <c r="M130" s="104"/>
      <c r="N130" s="202"/>
      <c r="O130" s="105"/>
      <c r="P130" s="203">
        <f>P131+P182+P251+P306+P339+P358+P387+P442+P461+P470</f>
        <v>0</v>
      </c>
      <c r="Q130" s="105"/>
      <c r="R130" s="203">
        <f>R131+R182+R251+R306+R339+R358+R387+R442+R461+R470</f>
        <v>0</v>
      </c>
      <c r="S130" s="105"/>
      <c r="T130" s="204">
        <f>T131+T182+T251+T306+T339+T358+T387+T442+T461+T470</f>
        <v>0</v>
      </c>
      <c r="U130" s="39"/>
      <c r="V130" s="39"/>
      <c r="W130" s="39"/>
      <c r="X130" s="39"/>
      <c r="Y130" s="39"/>
      <c r="Z130" s="39"/>
      <c r="AA130" s="39"/>
      <c r="AB130" s="39"/>
      <c r="AC130" s="39"/>
      <c r="AD130" s="39"/>
      <c r="AE130" s="39"/>
      <c r="AT130" s="18" t="s">
        <v>80</v>
      </c>
      <c r="AU130" s="18" t="s">
        <v>198</v>
      </c>
      <c r="BK130" s="205">
        <f>BK131+BK182+BK251+BK306+BK339+BK358+BK387+BK442+BK461+BK470</f>
        <v>0</v>
      </c>
    </row>
    <row r="131" s="11" customFormat="1" ht="25.92" customHeight="1">
      <c r="A131" s="11"/>
      <c r="B131" s="206"/>
      <c r="C131" s="207"/>
      <c r="D131" s="208" t="s">
        <v>80</v>
      </c>
      <c r="E131" s="209" t="s">
        <v>6081</v>
      </c>
      <c r="F131" s="209" t="s">
        <v>6082</v>
      </c>
      <c r="G131" s="207"/>
      <c r="H131" s="207"/>
      <c r="I131" s="210"/>
      <c r="J131" s="211">
        <f>BK131</f>
        <v>0</v>
      </c>
      <c r="K131" s="207"/>
      <c r="L131" s="212"/>
      <c r="M131" s="213"/>
      <c r="N131" s="214"/>
      <c r="O131" s="214"/>
      <c r="P131" s="215">
        <f>SUM(P132:P181)</f>
        <v>0</v>
      </c>
      <c r="Q131" s="214"/>
      <c r="R131" s="215">
        <f>SUM(R132:R181)</f>
        <v>0</v>
      </c>
      <c r="S131" s="214"/>
      <c r="T131" s="216">
        <f>SUM(T132:T181)</f>
        <v>0</v>
      </c>
      <c r="U131" s="11"/>
      <c r="V131" s="11"/>
      <c r="W131" s="11"/>
      <c r="X131" s="11"/>
      <c r="Y131" s="11"/>
      <c r="Z131" s="11"/>
      <c r="AA131" s="11"/>
      <c r="AB131" s="11"/>
      <c r="AC131" s="11"/>
      <c r="AD131" s="11"/>
      <c r="AE131" s="11"/>
      <c r="AR131" s="217" t="s">
        <v>88</v>
      </c>
      <c r="AT131" s="218" t="s">
        <v>80</v>
      </c>
      <c r="AU131" s="218" t="s">
        <v>81</v>
      </c>
      <c r="AY131" s="217" t="s">
        <v>215</v>
      </c>
      <c r="BK131" s="219">
        <f>SUM(BK132:BK181)</f>
        <v>0</v>
      </c>
    </row>
    <row r="132" s="2" customFormat="1" ht="33" customHeight="1">
      <c r="A132" s="39"/>
      <c r="B132" s="40"/>
      <c r="C132" s="220" t="s">
        <v>88</v>
      </c>
      <c r="D132" s="220" t="s">
        <v>216</v>
      </c>
      <c r="E132" s="221" t="s">
        <v>6083</v>
      </c>
      <c r="F132" s="222" t="s">
        <v>6084</v>
      </c>
      <c r="G132" s="223" t="s">
        <v>6085</v>
      </c>
      <c r="H132" s="224">
        <v>1</v>
      </c>
      <c r="I132" s="225"/>
      <c r="J132" s="226">
        <f>ROUND(I132*H132,2)</f>
        <v>0</v>
      </c>
      <c r="K132" s="222" t="s">
        <v>1</v>
      </c>
      <c r="L132" s="45"/>
      <c r="M132" s="227" t="s">
        <v>1</v>
      </c>
      <c r="N132" s="228" t="s">
        <v>46</v>
      </c>
      <c r="O132" s="92"/>
      <c r="P132" s="229">
        <f>O132*H132</f>
        <v>0</v>
      </c>
      <c r="Q132" s="229">
        <v>0</v>
      </c>
      <c r="R132" s="229">
        <f>Q132*H132</f>
        <v>0</v>
      </c>
      <c r="S132" s="229">
        <v>0</v>
      </c>
      <c r="T132" s="230">
        <f>S132*H132</f>
        <v>0</v>
      </c>
      <c r="U132" s="39"/>
      <c r="V132" s="39"/>
      <c r="W132" s="39"/>
      <c r="X132" s="39"/>
      <c r="Y132" s="39"/>
      <c r="Z132" s="39"/>
      <c r="AA132" s="39"/>
      <c r="AB132" s="39"/>
      <c r="AC132" s="39"/>
      <c r="AD132" s="39"/>
      <c r="AE132" s="39"/>
      <c r="AR132" s="231" t="s">
        <v>214</v>
      </c>
      <c r="AT132" s="231" t="s">
        <v>216</v>
      </c>
      <c r="AU132" s="231" t="s">
        <v>88</v>
      </c>
      <c r="AY132" s="18" t="s">
        <v>215</v>
      </c>
      <c r="BE132" s="232">
        <f>IF(N132="základní",J132,0)</f>
        <v>0</v>
      </c>
      <c r="BF132" s="232">
        <f>IF(N132="snížená",J132,0)</f>
        <v>0</v>
      </c>
      <c r="BG132" s="232">
        <f>IF(N132="zákl. přenesená",J132,0)</f>
        <v>0</v>
      </c>
      <c r="BH132" s="232">
        <f>IF(N132="sníž. přenesená",J132,0)</f>
        <v>0</v>
      </c>
      <c r="BI132" s="232">
        <f>IF(N132="nulová",J132,0)</f>
        <v>0</v>
      </c>
      <c r="BJ132" s="18" t="s">
        <v>88</v>
      </c>
      <c r="BK132" s="232">
        <f>ROUND(I132*H132,2)</f>
        <v>0</v>
      </c>
      <c r="BL132" s="18" t="s">
        <v>214</v>
      </c>
      <c r="BM132" s="231" t="s">
        <v>90</v>
      </c>
    </row>
    <row r="133" s="2" customFormat="1">
      <c r="A133" s="39"/>
      <c r="B133" s="40"/>
      <c r="C133" s="41"/>
      <c r="D133" s="233" t="s">
        <v>221</v>
      </c>
      <c r="E133" s="41"/>
      <c r="F133" s="234" t="s">
        <v>6084</v>
      </c>
      <c r="G133" s="41"/>
      <c r="H133" s="41"/>
      <c r="I133" s="235"/>
      <c r="J133" s="41"/>
      <c r="K133" s="41"/>
      <c r="L133" s="45"/>
      <c r="M133" s="236"/>
      <c r="N133" s="237"/>
      <c r="O133" s="92"/>
      <c r="P133" s="92"/>
      <c r="Q133" s="92"/>
      <c r="R133" s="92"/>
      <c r="S133" s="92"/>
      <c r="T133" s="93"/>
      <c r="U133" s="39"/>
      <c r="V133" s="39"/>
      <c r="W133" s="39"/>
      <c r="X133" s="39"/>
      <c r="Y133" s="39"/>
      <c r="Z133" s="39"/>
      <c r="AA133" s="39"/>
      <c r="AB133" s="39"/>
      <c r="AC133" s="39"/>
      <c r="AD133" s="39"/>
      <c r="AE133" s="39"/>
      <c r="AT133" s="18" t="s">
        <v>221</v>
      </c>
      <c r="AU133" s="18" t="s">
        <v>88</v>
      </c>
    </row>
    <row r="134" s="2" customFormat="1" ht="33" customHeight="1">
      <c r="A134" s="39"/>
      <c r="B134" s="40"/>
      <c r="C134" s="220" t="s">
        <v>90</v>
      </c>
      <c r="D134" s="220" t="s">
        <v>216</v>
      </c>
      <c r="E134" s="221" t="s">
        <v>6086</v>
      </c>
      <c r="F134" s="222" t="s">
        <v>6087</v>
      </c>
      <c r="G134" s="223" t="s">
        <v>6085</v>
      </c>
      <c r="H134" s="224">
        <v>1</v>
      </c>
      <c r="I134" s="225"/>
      <c r="J134" s="226">
        <f>ROUND(I134*H134,2)</f>
        <v>0</v>
      </c>
      <c r="K134" s="222" t="s">
        <v>1</v>
      </c>
      <c r="L134" s="45"/>
      <c r="M134" s="227" t="s">
        <v>1</v>
      </c>
      <c r="N134" s="228" t="s">
        <v>46</v>
      </c>
      <c r="O134" s="92"/>
      <c r="P134" s="229">
        <f>O134*H134</f>
        <v>0</v>
      </c>
      <c r="Q134" s="229">
        <v>0</v>
      </c>
      <c r="R134" s="229">
        <f>Q134*H134</f>
        <v>0</v>
      </c>
      <c r="S134" s="229">
        <v>0</v>
      </c>
      <c r="T134" s="230">
        <f>S134*H134</f>
        <v>0</v>
      </c>
      <c r="U134" s="39"/>
      <c r="V134" s="39"/>
      <c r="W134" s="39"/>
      <c r="X134" s="39"/>
      <c r="Y134" s="39"/>
      <c r="Z134" s="39"/>
      <c r="AA134" s="39"/>
      <c r="AB134" s="39"/>
      <c r="AC134" s="39"/>
      <c r="AD134" s="39"/>
      <c r="AE134" s="39"/>
      <c r="AR134" s="231" t="s">
        <v>214</v>
      </c>
      <c r="AT134" s="231" t="s">
        <v>216</v>
      </c>
      <c r="AU134" s="231" t="s">
        <v>88</v>
      </c>
      <c r="AY134" s="18" t="s">
        <v>215</v>
      </c>
      <c r="BE134" s="232">
        <f>IF(N134="základní",J134,0)</f>
        <v>0</v>
      </c>
      <c r="BF134" s="232">
        <f>IF(N134="snížená",J134,0)</f>
        <v>0</v>
      </c>
      <c r="BG134" s="232">
        <f>IF(N134="zákl. přenesená",J134,0)</f>
        <v>0</v>
      </c>
      <c r="BH134" s="232">
        <f>IF(N134="sníž. přenesená",J134,0)</f>
        <v>0</v>
      </c>
      <c r="BI134" s="232">
        <f>IF(N134="nulová",J134,0)</f>
        <v>0</v>
      </c>
      <c r="BJ134" s="18" t="s">
        <v>88</v>
      </c>
      <c r="BK134" s="232">
        <f>ROUND(I134*H134,2)</f>
        <v>0</v>
      </c>
      <c r="BL134" s="18" t="s">
        <v>214</v>
      </c>
      <c r="BM134" s="231" t="s">
        <v>214</v>
      </c>
    </row>
    <row r="135" s="2" customFormat="1">
      <c r="A135" s="39"/>
      <c r="B135" s="40"/>
      <c r="C135" s="41"/>
      <c r="D135" s="233" t="s">
        <v>221</v>
      </c>
      <c r="E135" s="41"/>
      <c r="F135" s="234" t="s">
        <v>6087</v>
      </c>
      <c r="G135" s="41"/>
      <c r="H135" s="41"/>
      <c r="I135" s="235"/>
      <c r="J135" s="41"/>
      <c r="K135" s="41"/>
      <c r="L135" s="45"/>
      <c r="M135" s="236"/>
      <c r="N135" s="237"/>
      <c r="O135" s="92"/>
      <c r="P135" s="92"/>
      <c r="Q135" s="92"/>
      <c r="R135" s="92"/>
      <c r="S135" s="92"/>
      <c r="T135" s="93"/>
      <c r="U135" s="39"/>
      <c r="V135" s="39"/>
      <c r="W135" s="39"/>
      <c r="X135" s="39"/>
      <c r="Y135" s="39"/>
      <c r="Z135" s="39"/>
      <c r="AA135" s="39"/>
      <c r="AB135" s="39"/>
      <c r="AC135" s="39"/>
      <c r="AD135" s="39"/>
      <c r="AE135" s="39"/>
      <c r="AT135" s="18" t="s">
        <v>221</v>
      </c>
      <c r="AU135" s="18" t="s">
        <v>88</v>
      </c>
    </row>
    <row r="136" s="2" customFormat="1" ht="33" customHeight="1">
      <c r="A136" s="39"/>
      <c r="B136" s="40"/>
      <c r="C136" s="220" t="s">
        <v>227</v>
      </c>
      <c r="D136" s="220" t="s">
        <v>216</v>
      </c>
      <c r="E136" s="221" t="s">
        <v>6088</v>
      </c>
      <c r="F136" s="222" t="s">
        <v>6089</v>
      </c>
      <c r="G136" s="223" t="s">
        <v>6085</v>
      </c>
      <c r="H136" s="224">
        <v>1</v>
      </c>
      <c r="I136" s="225"/>
      <c r="J136" s="226">
        <f>ROUND(I136*H136,2)</f>
        <v>0</v>
      </c>
      <c r="K136" s="222" t="s">
        <v>1</v>
      </c>
      <c r="L136" s="45"/>
      <c r="M136" s="227" t="s">
        <v>1</v>
      </c>
      <c r="N136" s="228" t="s">
        <v>46</v>
      </c>
      <c r="O136" s="92"/>
      <c r="P136" s="229">
        <f>O136*H136</f>
        <v>0</v>
      </c>
      <c r="Q136" s="229">
        <v>0</v>
      </c>
      <c r="R136" s="229">
        <f>Q136*H136</f>
        <v>0</v>
      </c>
      <c r="S136" s="229">
        <v>0</v>
      </c>
      <c r="T136" s="230">
        <f>S136*H136</f>
        <v>0</v>
      </c>
      <c r="U136" s="39"/>
      <c r="V136" s="39"/>
      <c r="W136" s="39"/>
      <c r="X136" s="39"/>
      <c r="Y136" s="39"/>
      <c r="Z136" s="39"/>
      <c r="AA136" s="39"/>
      <c r="AB136" s="39"/>
      <c r="AC136" s="39"/>
      <c r="AD136" s="39"/>
      <c r="AE136" s="39"/>
      <c r="AR136" s="231" t="s">
        <v>214</v>
      </c>
      <c r="AT136" s="231" t="s">
        <v>216</v>
      </c>
      <c r="AU136" s="231" t="s">
        <v>88</v>
      </c>
      <c r="AY136" s="18" t="s">
        <v>215</v>
      </c>
      <c r="BE136" s="232">
        <f>IF(N136="základní",J136,0)</f>
        <v>0</v>
      </c>
      <c r="BF136" s="232">
        <f>IF(N136="snížená",J136,0)</f>
        <v>0</v>
      </c>
      <c r="BG136" s="232">
        <f>IF(N136="zákl. přenesená",J136,0)</f>
        <v>0</v>
      </c>
      <c r="BH136" s="232">
        <f>IF(N136="sníž. přenesená",J136,0)</f>
        <v>0</v>
      </c>
      <c r="BI136" s="232">
        <f>IF(N136="nulová",J136,0)</f>
        <v>0</v>
      </c>
      <c r="BJ136" s="18" t="s">
        <v>88</v>
      </c>
      <c r="BK136" s="232">
        <f>ROUND(I136*H136,2)</f>
        <v>0</v>
      </c>
      <c r="BL136" s="18" t="s">
        <v>214</v>
      </c>
      <c r="BM136" s="231" t="s">
        <v>241</v>
      </c>
    </row>
    <row r="137" s="2" customFormat="1">
      <c r="A137" s="39"/>
      <c r="B137" s="40"/>
      <c r="C137" s="41"/>
      <c r="D137" s="233" t="s">
        <v>221</v>
      </c>
      <c r="E137" s="41"/>
      <c r="F137" s="234" t="s">
        <v>6089</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221</v>
      </c>
      <c r="AU137" s="18" t="s">
        <v>88</v>
      </c>
    </row>
    <row r="138" s="2" customFormat="1" ht="21.75" customHeight="1">
      <c r="A138" s="39"/>
      <c r="B138" s="40"/>
      <c r="C138" s="220" t="s">
        <v>214</v>
      </c>
      <c r="D138" s="220" t="s">
        <v>216</v>
      </c>
      <c r="E138" s="221" t="s">
        <v>6090</v>
      </c>
      <c r="F138" s="222" t="s">
        <v>6091</v>
      </c>
      <c r="G138" s="223" t="s">
        <v>6085</v>
      </c>
      <c r="H138" s="224">
        <v>1</v>
      </c>
      <c r="I138" s="225"/>
      <c r="J138" s="226">
        <f>ROUND(I138*H138,2)</f>
        <v>0</v>
      </c>
      <c r="K138" s="222" t="s">
        <v>1</v>
      </c>
      <c r="L138" s="45"/>
      <c r="M138" s="227" t="s">
        <v>1</v>
      </c>
      <c r="N138" s="228" t="s">
        <v>46</v>
      </c>
      <c r="O138" s="92"/>
      <c r="P138" s="229">
        <f>O138*H138</f>
        <v>0</v>
      </c>
      <c r="Q138" s="229">
        <v>0</v>
      </c>
      <c r="R138" s="229">
        <f>Q138*H138</f>
        <v>0</v>
      </c>
      <c r="S138" s="229">
        <v>0</v>
      </c>
      <c r="T138" s="230">
        <f>S138*H138</f>
        <v>0</v>
      </c>
      <c r="U138" s="39"/>
      <c r="V138" s="39"/>
      <c r="W138" s="39"/>
      <c r="X138" s="39"/>
      <c r="Y138" s="39"/>
      <c r="Z138" s="39"/>
      <c r="AA138" s="39"/>
      <c r="AB138" s="39"/>
      <c r="AC138" s="39"/>
      <c r="AD138" s="39"/>
      <c r="AE138" s="39"/>
      <c r="AR138" s="231" t="s">
        <v>214</v>
      </c>
      <c r="AT138" s="231" t="s">
        <v>216</v>
      </c>
      <c r="AU138" s="231" t="s">
        <v>88</v>
      </c>
      <c r="AY138" s="18" t="s">
        <v>215</v>
      </c>
      <c r="BE138" s="232">
        <f>IF(N138="základní",J138,0)</f>
        <v>0</v>
      </c>
      <c r="BF138" s="232">
        <f>IF(N138="snížená",J138,0)</f>
        <v>0</v>
      </c>
      <c r="BG138" s="232">
        <f>IF(N138="zákl. přenesená",J138,0)</f>
        <v>0</v>
      </c>
      <c r="BH138" s="232">
        <f>IF(N138="sníž. přenesená",J138,0)</f>
        <v>0</v>
      </c>
      <c r="BI138" s="232">
        <f>IF(N138="nulová",J138,0)</f>
        <v>0</v>
      </c>
      <c r="BJ138" s="18" t="s">
        <v>88</v>
      </c>
      <c r="BK138" s="232">
        <f>ROUND(I138*H138,2)</f>
        <v>0</v>
      </c>
      <c r="BL138" s="18" t="s">
        <v>214</v>
      </c>
      <c r="BM138" s="231" t="s">
        <v>251</v>
      </c>
    </row>
    <row r="139" s="2" customFormat="1">
      <c r="A139" s="39"/>
      <c r="B139" s="40"/>
      <c r="C139" s="41"/>
      <c r="D139" s="233" t="s">
        <v>221</v>
      </c>
      <c r="E139" s="41"/>
      <c r="F139" s="234" t="s">
        <v>6091</v>
      </c>
      <c r="G139" s="41"/>
      <c r="H139" s="41"/>
      <c r="I139" s="235"/>
      <c r="J139" s="41"/>
      <c r="K139" s="41"/>
      <c r="L139" s="45"/>
      <c r="M139" s="236"/>
      <c r="N139" s="237"/>
      <c r="O139" s="92"/>
      <c r="P139" s="92"/>
      <c r="Q139" s="92"/>
      <c r="R139" s="92"/>
      <c r="S139" s="92"/>
      <c r="T139" s="93"/>
      <c r="U139" s="39"/>
      <c r="V139" s="39"/>
      <c r="W139" s="39"/>
      <c r="X139" s="39"/>
      <c r="Y139" s="39"/>
      <c r="Z139" s="39"/>
      <c r="AA139" s="39"/>
      <c r="AB139" s="39"/>
      <c r="AC139" s="39"/>
      <c r="AD139" s="39"/>
      <c r="AE139" s="39"/>
      <c r="AT139" s="18" t="s">
        <v>221</v>
      </c>
      <c r="AU139" s="18" t="s">
        <v>88</v>
      </c>
    </row>
    <row r="140" s="2" customFormat="1" ht="21.75" customHeight="1">
      <c r="A140" s="39"/>
      <c r="B140" s="40"/>
      <c r="C140" s="220" t="s">
        <v>236</v>
      </c>
      <c r="D140" s="220" t="s">
        <v>216</v>
      </c>
      <c r="E140" s="221" t="s">
        <v>6092</v>
      </c>
      <c r="F140" s="222" t="s">
        <v>6093</v>
      </c>
      <c r="G140" s="223" t="s">
        <v>6085</v>
      </c>
      <c r="H140" s="224">
        <v>1</v>
      </c>
      <c r="I140" s="225"/>
      <c r="J140" s="226">
        <f>ROUND(I140*H140,2)</f>
        <v>0</v>
      </c>
      <c r="K140" s="222" t="s">
        <v>1</v>
      </c>
      <c r="L140" s="45"/>
      <c r="M140" s="227" t="s">
        <v>1</v>
      </c>
      <c r="N140" s="228" t="s">
        <v>46</v>
      </c>
      <c r="O140" s="92"/>
      <c r="P140" s="229">
        <f>O140*H140</f>
        <v>0</v>
      </c>
      <c r="Q140" s="229">
        <v>0</v>
      </c>
      <c r="R140" s="229">
        <f>Q140*H140</f>
        <v>0</v>
      </c>
      <c r="S140" s="229">
        <v>0</v>
      </c>
      <c r="T140" s="230">
        <f>S140*H140</f>
        <v>0</v>
      </c>
      <c r="U140" s="39"/>
      <c r="V140" s="39"/>
      <c r="W140" s="39"/>
      <c r="X140" s="39"/>
      <c r="Y140" s="39"/>
      <c r="Z140" s="39"/>
      <c r="AA140" s="39"/>
      <c r="AB140" s="39"/>
      <c r="AC140" s="39"/>
      <c r="AD140" s="39"/>
      <c r="AE140" s="39"/>
      <c r="AR140" s="231" t="s">
        <v>214</v>
      </c>
      <c r="AT140" s="231" t="s">
        <v>216</v>
      </c>
      <c r="AU140" s="231" t="s">
        <v>88</v>
      </c>
      <c r="AY140" s="18" t="s">
        <v>215</v>
      </c>
      <c r="BE140" s="232">
        <f>IF(N140="základní",J140,0)</f>
        <v>0</v>
      </c>
      <c r="BF140" s="232">
        <f>IF(N140="snížená",J140,0)</f>
        <v>0</v>
      </c>
      <c r="BG140" s="232">
        <f>IF(N140="zákl. přenesená",J140,0)</f>
        <v>0</v>
      </c>
      <c r="BH140" s="232">
        <f>IF(N140="sníž. přenesená",J140,0)</f>
        <v>0</v>
      </c>
      <c r="BI140" s="232">
        <f>IF(N140="nulová",J140,0)</f>
        <v>0</v>
      </c>
      <c r="BJ140" s="18" t="s">
        <v>88</v>
      </c>
      <c r="BK140" s="232">
        <f>ROUND(I140*H140,2)</f>
        <v>0</v>
      </c>
      <c r="BL140" s="18" t="s">
        <v>214</v>
      </c>
      <c r="BM140" s="231" t="s">
        <v>261</v>
      </c>
    </row>
    <row r="141" s="2" customFormat="1">
      <c r="A141" s="39"/>
      <c r="B141" s="40"/>
      <c r="C141" s="41"/>
      <c r="D141" s="233" t="s">
        <v>221</v>
      </c>
      <c r="E141" s="41"/>
      <c r="F141" s="234" t="s">
        <v>6093</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221</v>
      </c>
      <c r="AU141" s="18" t="s">
        <v>88</v>
      </c>
    </row>
    <row r="142" s="2" customFormat="1" ht="37.8" customHeight="1">
      <c r="A142" s="39"/>
      <c r="B142" s="40"/>
      <c r="C142" s="220" t="s">
        <v>241</v>
      </c>
      <c r="D142" s="220" t="s">
        <v>216</v>
      </c>
      <c r="E142" s="221" t="s">
        <v>6094</v>
      </c>
      <c r="F142" s="222" t="s">
        <v>6095</v>
      </c>
      <c r="G142" s="223" t="s">
        <v>6085</v>
      </c>
      <c r="H142" s="224">
        <v>3</v>
      </c>
      <c r="I142" s="225"/>
      <c r="J142" s="226">
        <f>ROUND(I142*H142,2)</f>
        <v>0</v>
      </c>
      <c r="K142" s="222" t="s">
        <v>1</v>
      </c>
      <c r="L142" s="45"/>
      <c r="M142" s="227" t="s">
        <v>1</v>
      </c>
      <c r="N142" s="228" t="s">
        <v>46</v>
      </c>
      <c r="O142" s="92"/>
      <c r="P142" s="229">
        <f>O142*H142</f>
        <v>0</v>
      </c>
      <c r="Q142" s="229">
        <v>0</v>
      </c>
      <c r="R142" s="229">
        <f>Q142*H142</f>
        <v>0</v>
      </c>
      <c r="S142" s="229">
        <v>0</v>
      </c>
      <c r="T142" s="230">
        <f>S142*H142</f>
        <v>0</v>
      </c>
      <c r="U142" s="39"/>
      <c r="V142" s="39"/>
      <c r="W142" s="39"/>
      <c r="X142" s="39"/>
      <c r="Y142" s="39"/>
      <c r="Z142" s="39"/>
      <c r="AA142" s="39"/>
      <c r="AB142" s="39"/>
      <c r="AC142" s="39"/>
      <c r="AD142" s="39"/>
      <c r="AE142" s="39"/>
      <c r="AR142" s="231" t="s">
        <v>214</v>
      </c>
      <c r="AT142" s="231" t="s">
        <v>216</v>
      </c>
      <c r="AU142" s="231" t="s">
        <v>88</v>
      </c>
      <c r="AY142" s="18" t="s">
        <v>215</v>
      </c>
      <c r="BE142" s="232">
        <f>IF(N142="základní",J142,0)</f>
        <v>0</v>
      </c>
      <c r="BF142" s="232">
        <f>IF(N142="snížená",J142,0)</f>
        <v>0</v>
      </c>
      <c r="BG142" s="232">
        <f>IF(N142="zákl. přenesená",J142,0)</f>
        <v>0</v>
      </c>
      <c r="BH142" s="232">
        <f>IF(N142="sníž. přenesená",J142,0)</f>
        <v>0</v>
      </c>
      <c r="BI142" s="232">
        <f>IF(N142="nulová",J142,0)</f>
        <v>0</v>
      </c>
      <c r="BJ142" s="18" t="s">
        <v>88</v>
      </c>
      <c r="BK142" s="232">
        <f>ROUND(I142*H142,2)</f>
        <v>0</v>
      </c>
      <c r="BL142" s="18" t="s">
        <v>214</v>
      </c>
      <c r="BM142" s="231" t="s">
        <v>8</v>
      </c>
    </row>
    <row r="143" s="2" customFormat="1">
      <c r="A143" s="39"/>
      <c r="B143" s="40"/>
      <c r="C143" s="41"/>
      <c r="D143" s="233" t="s">
        <v>221</v>
      </c>
      <c r="E143" s="41"/>
      <c r="F143" s="234" t="s">
        <v>6095</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221</v>
      </c>
      <c r="AU143" s="18" t="s">
        <v>88</v>
      </c>
    </row>
    <row r="144" s="2" customFormat="1" ht="37.8" customHeight="1">
      <c r="A144" s="39"/>
      <c r="B144" s="40"/>
      <c r="C144" s="220" t="s">
        <v>246</v>
      </c>
      <c r="D144" s="220" t="s">
        <v>216</v>
      </c>
      <c r="E144" s="221" t="s">
        <v>6096</v>
      </c>
      <c r="F144" s="222" t="s">
        <v>6097</v>
      </c>
      <c r="G144" s="223" t="s">
        <v>6085</v>
      </c>
      <c r="H144" s="224">
        <v>2</v>
      </c>
      <c r="I144" s="225"/>
      <c r="J144" s="226">
        <f>ROUND(I144*H144,2)</f>
        <v>0</v>
      </c>
      <c r="K144" s="222" t="s">
        <v>1</v>
      </c>
      <c r="L144" s="45"/>
      <c r="M144" s="227" t="s">
        <v>1</v>
      </c>
      <c r="N144" s="228" t="s">
        <v>46</v>
      </c>
      <c r="O144" s="92"/>
      <c r="P144" s="229">
        <f>O144*H144</f>
        <v>0</v>
      </c>
      <c r="Q144" s="229">
        <v>0</v>
      </c>
      <c r="R144" s="229">
        <f>Q144*H144</f>
        <v>0</v>
      </c>
      <c r="S144" s="229">
        <v>0</v>
      </c>
      <c r="T144" s="230">
        <f>S144*H144</f>
        <v>0</v>
      </c>
      <c r="U144" s="39"/>
      <c r="V144" s="39"/>
      <c r="W144" s="39"/>
      <c r="X144" s="39"/>
      <c r="Y144" s="39"/>
      <c r="Z144" s="39"/>
      <c r="AA144" s="39"/>
      <c r="AB144" s="39"/>
      <c r="AC144" s="39"/>
      <c r="AD144" s="39"/>
      <c r="AE144" s="39"/>
      <c r="AR144" s="231" t="s">
        <v>214</v>
      </c>
      <c r="AT144" s="231" t="s">
        <v>216</v>
      </c>
      <c r="AU144" s="231" t="s">
        <v>88</v>
      </c>
      <c r="AY144" s="18" t="s">
        <v>215</v>
      </c>
      <c r="BE144" s="232">
        <f>IF(N144="základní",J144,0)</f>
        <v>0</v>
      </c>
      <c r="BF144" s="232">
        <f>IF(N144="snížená",J144,0)</f>
        <v>0</v>
      </c>
      <c r="BG144" s="232">
        <f>IF(N144="zákl. přenesená",J144,0)</f>
        <v>0</v>
      </c>
      <c r="BH144" s="232">
        <f>IF(N144="sníž. přenesená",J144,0)</f>
        <v>0</v>
      </c>
      <c r="BI144" s="232">
        <f>IF(N144="nulová",J144,0)</f>
        <v>0</v>
      </c>
      <c r="BJ144" s="18" t="s">
        <v>88</v>
      </c>
      <c r="BK144" s="232">
        <f>ROUND(I144*H144,2)</f>
        <v>0</v>
      </c>
      <c r="BL144" s="18" t="s">
        <v>214</v>
      </c>
      <c r="BM144" s="231" t="s">
        <v>280</v>
      </c>
    </row>
    <row r="145" s="2" customFormat="1">
      <c r="A145" s="39"/>
      <c r="B145" s="40"/>
      <c r="C145" s="41"/>
      <c r="D145" s="233" t="s">
        <v>221</v>
      </c>
      <c r="E145" s="41"/>
      <c r="F145" s="234" t="s">
        <v>6097</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221</v>
      </c>
      <c r="AU145" s="18" t="s">
        <v>88</v>
      </c>
    </row>
    <row r="146" s="2" customFormat="1" ht="55.5" customHeight="1">
      <c r="A146" s="39"/>
      <c r="B146" s="40"/>
      <c r="C146" s="220" t="s">
        <v>251</v>
      </c>
      <c r="D146" s="220" t="s">
        <v>216</v>
      </c>
      <c r="E146" s="221" t="s">
        <v>6098</v>
      </c>
      <c r="F146" s="222" t="s">
        <v>6099</v>
      </c>
      <c r="G146" s="223" t="s">
        <v>6085</v>
      </c>
      <c r="H146" s="224">
        <v>1</v>
      </c>
      <c r="I146" s="225"/>
      <c r="J146" s="226">
        <f>ROUND(I146*H146,2)</f>
        <v>0</v>
      </c>
      <c r="K146" s="222" t="s">
        <v>1</v>
      </c>
      <c r="L146" s="45"/>
      <c r="M146" s="227" t="s">
        <v>1</v>
      </c>
      <c r="N146" s="228" t="s">
        <v>46</v>
      </c>
      <c r="O146" s="92"/>
      <c r="P146" s="229">
        <f>O146*H146</f>
        <v>0</v>
      </c>
      <c r="Q146" s="229">
        <v>0</v>
      </c>
      <c r="R146" s="229">
        <f>Q146*H146</f>
        <v>0</v>
      </c>
      <c r="S146" s="229">
        <v>0</v>
      </c>
      <c r="T146" s="230">
        <f>S146*H146</f>
        <v>0</v>
      </c>
      <c r="U146" s="39"/>
      <c r="V146" s="39"/>
      <c r="W146" s="39"/>
      <c r="X146" s="39"/>
      <c r="Y146" s="39"/>
      <c r="Z146" s="39"/>
      <c r="AA146" s="39"/>
      <c r="AB146" s="39"/>
      <c r="AC146" s="39"/>
      <c r="AD146" s="39"/>
      <c r="AE146" s="39"/>
      <c r="AR146" s="231" t="s">
        <v>214</v>
      </c>
      <c r="AT146" s="231" t="s">
        <v>216</v>
      </c>
      <c r="AU146" s="231" t="s">
        <v>88</v>
      </c>
      <c r="AY146" s="18" t="s">
        <v>215</v>
      </c>
      <c r="BE146" s="232">
        <f>IF(N146="základní",J146,0)</f>
        <v>0</v>
      </c>
      <c r="BF146" s="232">
        <f>IF(N146="snížená",J146,0)</f>
        <v>0</v>
      </c>
      <c r="BG146" s="232">
        <f>IF(N146="zákl. přenesená",J146,0)</f>
        <v>0</v>
      </c>
      <c r="BH146" s="232">
        <f>IF(N146="sníž. přenesená",J146,0)</f>
        <v>0</v>
      </c>
      <c r="BI146" s="232">
        <f>IF(N146="nulová",J146,0)</f>
        <v>0</v>
      </c>
      <c r="BJ146" s="18" t="s">
        <v>88</v>
      </c>
      <c r="BK146" s="232">
        <f>ROUND(I146*H146,2)</f>
        <v>0</v>
      </c>
      <c r="BL146" s="18" t="s">
        <v>214</v>
      </c>
      <c r="BM146" s="231" t="s">
        <v>291</v>
      </c>
    </row>
    <row r="147" s="2" customFormat="1">
      <c r="A147" s="39"/>
      <c r="B147" s="40"/>
      <c r="C147" s="41"/>
      <c r="D147" s="233" t="s">
        <v>221</v>
      </c>
      <c r="E147" s="41"/>
      <c r="F147" s="234" t="s">
        <v>6099</v>
      </c>
      <c r="G147" s="41"/>
      <c r="H147" s="41"/>
      <c r="I147" s="235"/>
      <c r="J147" s="41"/>
      <c r="K147" s="41"/>
      <c r="L147" s="45"/>
      <c r="M147" s="236"/>
      <c r="N147" s="237"/>
      <c r="O147" s="92"/>
      <c r="P147" s="92"/>
      <c r="Q147" s="92"/>
      <c r="R147" s="92"/>
      <c r="S147" s="92"/>
      <c r="T147" s="93"/>
      <c r="U147" s="39"/>
      <c r="V147" s="39"/>
      <c r="W147" s="39"/>
      <c r="X147" s="39"/>
      <c r="Y147" s="39"/>
      <c r="Z147" s="39"/>
      <c r="AA147" s="39"/>
      <c r="AB147" s="39"/>
      <c r="AC147" s="39"/>
      <c r="AD147" s="39"/>
      <c r="AE147" s="39"/>
      <c r="AT147" s="18" t="s">
        <v>221</v>
      </c>
      <c r="AU147" s="18" t="s">
        <v>88</v>
      </c>
    </row>
    <row r="148" s="2" customFormat="1" ht="24.15" customHeight="1">
      <c r="A148" s="39"/>
      <c r="B148" s="40"/>
      <c r="C148" s="220" t="s">
        <v>256</v>
      </c>
      <c r="D148" s="220" t="s">
        <v>216</v>
      </c>
      <c r="E148" s="221" t="s">
        <v>6100</v>
      </c>
      <c r="F148" s="222" t="s">
        <v>6101</v>
      </c>
      <c r="G148" s="223" t="s">
        <v>219</v>
      </c>
      <c r="H148" s="224">
        <v>1</v>
      </c>
      <c r="I148" s="225"/>
      <c r="J148" s="226">
        <f>ROUND(I148*H148,2)</f>
        <v>0</v>
      </c>
      <c r="K148" s="222" t="s">
        <v>1</v>
      </c>
      <c r="L148" s="45"/>
      <c r="M148" s="227" t="s">
        <v>1</v>
      </c>
      <c r="N148" s="228" t="s">
        <v>46</v>
      </c>
      <c r="O148" s="92"/>
      <c r="P148" s="229">
        <f>O148*H148</f>
        <v>0</v>
      </c>
      <c r="Q148" s="229">
        <v>0</v>
      </c>
      <c r="R148" s="229">
        <f>Q148*H148</f>
        <v>0</v>
      </c>
      <c r="S148" s="229">
        <v>0</v>
      </c>
      <c r="T148" s="230">
        <f>S148*H148</f>
        <v>0</v>
      </c>
      <c r="U148" s="39"/>
      <c r="V148" s="39"/>
      <c r="W148" s="39"/>
      <c r="X148" s="39"/>
      <c r="Y148" s="39"/>
      <c r="Z148" s="39"/>
      <c r="AA148" s="39"/>
      <c r="AB148" s="39"/>
      <c r="AC148" s="39"/>
      <c r="AD148" s="39"/>
      <c r="AE148" s="39"/>
      <c r="AR148" s="231" t="s">
        <v>214</v>
      </c>
      <c r="AT148" s="231" t="s">
        <v>216</v>
      </c>
      <c r="AU148" s="231" t="s">
        <v>88</v>
      </c>
      <c r="AY148" s="18" t="s">
        <v>215</v>
      </c>
      <c r="BE148" s="232">
        <f>IF(N148="základní",J148,0)</f>
        <v>0</v>
      </c>
      <c r="BF148" s="232">
        <f>IF(N148="snížená",J148,0)</f>
        <v>0</v>
      </c>
      <c r="BG148" s="232">
        <f>IF(N148="zákl. přenesená",J148,0)</f>
        <v>0</v>
      </c>
      <c r="BH148" s="232">
        <f>IF(N148="sníž. přenesená",J148,0)</f>
        <v>0</v>
      </c>
      <c r="BI148" s="232">
        <f>IF(N148="nulová",J148,0)</f>
        <v>0</v>
      </c>
      <c r="BJ148" s="18" t="s">
        <v>88</v>
      </c>
      <c r="BK148" s="232">
        <f>ROUND(I148*H148,2)</f>
        <v>0</v>
      </c>
      <c r="BL148" s="18" t="s">
        <v>214</v>
      </c>
      <c r="BM148" s="231" t="s">
        <v>300</v>
      </c>
    </row>
    <row r="149" s="2" customFormat="1">
      <c r="A149" s="39"/>
      <c r="B149" s="40"/>
      <c r="C149" s="41"/>
      <c r="D149" s="233" t="s">
        <v>221</v>
      </c>
      <c r="E149" s="41"/>
      <c r="F149" s="234" t="s">
        <v>6101</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221</v>
      </c>
      <c r="AU149" s="18" t="s">
        <v>88</v>
      </c>
    </row>
    <row r="150" s="2" customFormat="1" ht="44.25" customHeight="1">
      <c r="A150" s="39"/>
      <c r="B150" s="40"/>
      <c r="C150" s="220" t="s">
        <v>261</v>
      </c>
      <c r="D150" s="220" t="s">
        <v>216</v>
      </c>
      <c r="E150" s="221" t="s">
        <v>6102</v>
      </c>
      <c r="F150" s="222" t="s">
        <v>6103</v>
      </c>
      <c r="G150" s="223" t="s">
        <v>219</v>
      </c>
      <c r="H150" s="224">
        <v>1</v>
      </c>
      <c r="I150" s="225"/>
      <c r="J150" s="226">
        <f>ROUND(I150*H150,2)</f>
        <v>0</v>
      </c>
      <c r="K150" s="222" t="s">
        <v>1</v>
      </c>
      <c r="L150" s="45"/>
      <c r="M150" s="227" t="s">
        <v>1</v>
      </c>
      <c r="N150" s="228" t="s">
        <v>46</v>
      </c>
      <c r="O150" s="92"/>
      <c r="P150" s="229">
        <f>O150*H150</f>
        <v>0</v>
      </c>
      <c r="Q150" s="229">
        <v>0</v>
      </c>
      <c r="R150" s="229">
        <f>Q150*H150</f>
        <v>0</v>
      </c>
      <c r="S150" s="229">
        <v>0</v>
      </c>
      <c r="T150" s="230">
        <f>S150*H150</f>
        <v>0</v>
      </c>
      <c r="U150" s="39"/>
      <c r="V150" s="39"/>
      <c r="W150" s="39"/>
      <c r="X150" s="39"/>
      <c r="Y150" s="39"/>
      <c r="Z150" s="39"/>
      <c r="AA150" s="39"/>
      <c r="AB150" s="39"/>
      <c r="AC150" s="39"/>
      <c r="AD150" s="39"/>
      <c r="AE150" s="39"/>
      <c r="AR150" s="231" t="s">
        <v>214</v>
      </c>
      <c r="AT150" s="231" t="s">
        <v>216</v>
      </c>
      <c r="AU150" s="231" t="s">
        <v>88</v>
      </c>
      <c r="AY150" s="18" t="s">
        <v>215</v>
      </c>
      <c r="BE150" s="232">
        <f>IF(N150="základní",J150,0)</f>
        <v>0</v>
      </c>
      <c r="BF150" s="232">
        <f>IF(N150="snížená",J150,0)</f>
        <v>0</v>
      </c>
      <c r="BG150" s="232">
        <f>IF(N150="zákl. přenesená",J150,0)</f>
        <v>0</v>
      </c>
      <c r="BH150" s="232">
        <f>IF(N150="sníž. přenesená",J150,0)</f>
        <v>0</v>
      </c>
      <c r="BI150" s="232">
        <f>IF(N150="nulová",J150,0)</f>
        <v>0</v>
      </c>
      <c r="BJ150" s="18" t="s">
        <v>88</v>
      </c>
      <c r="BK150" s="232">
        <f>ROUND(I150*H150,2)</f>
        <v>0</v>
      </c>
      <c r="BL150" s="18" t="s">
        <v>214</v>
      </c>
      <c r="BM150" s="231" t="s">
        <v>309</v>
      </c>
    </row>
    <row r="151" s="2" customFormat="1">
      <c r="A151" s="39"/>
      <c r="B151" s="40"/>
      <c r="C151" s="41"/>
      <c r="D151" s="233" t="s">
        <v>221</v>
      </c>
      <c r="E151" s="41"/>
      <c r="F151" s="234" t="s">
        <v>6103</v>
      </c>
      <c r="G151" s="41"/>
      <c r="H151" s="41"/>
      <c r="I151" s="235"/>
      <c r="J151" s="41"/>
      <c r="K151" s="41"/>
      <c r="L151" s="45"/>
      <c r="M151" s="236"/>
      <c r="N151" s="237"/>
      <c r="O151" s="92"/>
      <c r="P151" s="92"/>
      <c r="Q151" s="92"/>
      <c r="R151" s="92"/>
      <c r="S151" s="92"/>
      <c r="T151" s="93"/>
      <c r="U151" s="39"/>
      <c r="V151" s="39"/>
      <c r="W151" s="39"/>
      <c r="X151" s="39"/>
      <c r="Y151" s="39"/>
      <c r="Z151" s="39"/>
      <c r="AA151" s="39"/>
      <c r="AB151" s="39"/>
      <c r="AC151" s="39"/>
      <c r="AD151" s="39"/>
      <c r="AE151" s="39"/>
      <c r="AT151" s="18" t="s">
        <v>221</v>
      </c>
      <c r="AU151" s="18" t="s">
        <v>88</v>
      </c>
    </row>
    <row r="152" s="2" customFormat="1" ht="24.15" customHeight="1">
      <c r="A152" s="39"/>
      <c r="B152" s="40"/>
      <c r="C152" s="220" t="s">
        <v>266</v>
      </c>
      <c r="D152" s="220" t="s">
        <v>216</v>
      </c>
      <c r="E152" s="221" t="s">
        <v>6104</v>
      </c>
      <c r="F152" s="222" t="s">
        <v>6105</v>
      </c>
      <c r="G152" s="223" t="s">
        <v>219</v>
      </c>
      <c r="H152" s="224">
        <v>1</v>
      </c>
      <c r="I152" s="225"/>
      <c r="J152" s="226">
        <f>ROUND(I152*H152,2)</f>
        <v>0</v>
      </c>
      <c r="K152" s="222" t="s">
        <v>1</v>
      </c>
      <c r="L152" s="45"/>
      <c r="M152" s="227" t="s">
        <v>1</v>
      </c>
      <c r="N152" s="228" t="s">
        <v>46</v>
      </c>
      <c r="O152" s="92"/>
      <c r="P152" s="229">
        <f>O152*H152</f>
        <v>0</v>
      </c>
      <c r="Q152" s="229">
        <v>0</v>
      </c>
      <c r="R152" s="229">
        <f>Q152*H152</f>
        <v>0</v>
      </c>
      <c r="S152" s="229">
        <v>0</v>
      </c>
      <c r="T152" s="230">
        <f>S152*H152</f>
        <v>0</v>
      </c>
      <c r="U152" s="39"/>
      <c r="V152" s="39"/>
      <c r="W152" s="39"/>
      <c r="X152" s="39"/>
      <c r="Y152" s="39"/>
      <c r="Z152" s="39"/>
      <c r="AA152" s="39"/>
      <c r="AB152" s="39"/>
      <c r="AC152" s="39"/>
      <c r="AD152" s="39"/>
      <c r="AE152" s="39"/>
      <c r="AR152" s="231" t="s">
        <v>214</v>
      </c>
      <c r="AT152" s="231" t="s">
        <v>216</v>
      </c>
      <c r="AU152" s="231" t="s">
        <v>88</v>
      </c>
      <c r="AY152" s="18" t="s">
        <v>215</v>
      </c>
      <c r="BE152" s="232">
        <f>IF(N152="základní",J152,0)</f>
        <v>0</v>
      </c>
      <c r="BF152" s="232">
        <f>IF(N152="snížená",J152,0)</f>
        <v>0</v>
      </c>
      <c r="BG152" s="232">
        <f>IF(N152="zákl. přenesená",J152,0)</f>
        <v>0</v>
      </c>
      <c r="BH152" s="232">
        <f>IF(N152="sníž. přenesená",J152,0)</f>
        <v>0</v>
      </c>
      <c r="BI152" s="232">
        <f>IF(N152="nulová",J152,0)</f>
        <v>0</v>
      </c>
      <c r="BJ152" s="18" t="s">
        <v>88</v>
      </c>
      <c r="BK152" s="232">
        <f>ROUND(I152*H152,2)</f>
        <v>0</v>
      </c>
      <c r="BL152" s="18" t="s">
        <v>214</v>
      </c>
      <c r="BM152" s="231" t="s">
        <v>538</v>
      </c>
    </row>
    <row r="153" s="2" customFormat="1">
      <c r="A153" s="39"/>
      <c r="B153" s="40"/>
      <c r="C153" s="41"/>
      <c r="D153" s="233" t="s">
        <v>221</v>
      </c>
      <c r="E153" s="41"/>
      <c r="F153" s="234" t="s">
        <v>6105</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221</v>
      </c>
      <c r="AU153" s="18" t="s">
        <v>88</v>
      </c>
    </row>
    <row r="154" s="2" customFormat="1" ht="33" customHeight="1">
      <c r="A154" s="39"/>
      <c r="B154" s="40"/>
      <c r="C154" s="220" t="s">
        <v>8</v>
      </c>
      <c r="D154" s="220" t="s">
        <v>216</v>
      </c>
      <c r="E154" s="221" t="s">
        <v>6106</v>
      </c>
      <c r="F154" s="222" t="s">
        <v>6107</v>
      </c>
      <c r="G154" s="223" t="s">
        <v>219</v>
      </c>
      <c r="H154" s="224">
        <v>1</v>
      </c>
      <c r="I154" s="225"/>
      <c r="J154" s="226">
        <f>ROUND(I154*H154,2)</f>
        <v>0</v>
      </c>
      <c r="K154" s="222" t="s">
        <v>1</v>
      </c>
      <c r="L154" s="45"/>
      <c r="M154" s="227" t="s">
        <v>1</v>
      </c>
      <c r="N154" s="228" t="s">
        <v>46</v>
      </c>
      <c r="O154" s="92"/>
      <c r="P154" s="229">
        <f>O154*H154</f>
        <v>0</v>
      </c>
      <c r="Q154" s="229">
        <v>0</v>
      </c>
      <c r="R154" s="229">
        <f>Q154*H154</f>
        <v>0</v>
      </c>
      <c r="S154" s="229">
        <v>0</v>
      </c>
      <c r="T154" s="230">
        <f>S154*H154</f>
        <v>0</v>
      </c>
      <c r="U154" s="39"/>
      <c r="V154" s="39"/>
      <c r="W154" s="39"/>
      <c r="X154" s="39"/>
      <c r="Y154" s="39"/>
      <c r="Z154" s="39"/>
      <c r="AA154" s="39"/>
      <c r="AB154" s="39"/>
      <c r="AC154" s="39"/>
      <c r="AD154" s="39"/>
      <c r="AE154" s="39"/>
      <c r="AR154" s="231" t="s">
        <v>214</v>
      </c>
      <c r="AT154" s="231" t="s">
        <v>216</v>
      </c>
      <c r="AU154" s="231" t="s">
        <v>88</v>
      </c>
      <c r="AY154" s="18" t="s">
        <v>215</v>
      </c>
      <c r="BE154" s="232">
        <f>IF(N154="základní",J154,0)</f>
        <v>0</v>
      </c>
      <c r="BF154" s="232">
        <f>IF(N154="snížená",J154,0)</f>
        <v>0</v>
      </c>
      <c r="BG154" s="232">
        <f>IF(N154="zákl. přenesená",J154,0)</f>
        <v>0</v>
      </c>
      <c r="BH154" s="232">
        <f>IF(N154="sníž. přenesená",J154,0)</f>
        <v>0</v>
      </c>
      <c r="BI154" s="232">
        <f>IF(N154="nulová",J154,0)</f>
        <v>0</v>
      </c>
      <c r="BJ154" s="18" t="s">
        <v>88</v>
      </c>
      <c r="BK154" s="232">
        <f>ROUND(I154*H154,2)</f>
        <v>0</v>
      </c>
      <c r="BL154" s="18" t="s">
        <v>214</v>
      </c>
      <c r="BM154" s="231" t="s">
        <v>553</v>
      </c>
    </row>
    <row r="155" s="2" customFormat="1">
      <c r="A155" s="39"/>
      <c r="B155" s="40"/>
      <c r="C155" s="41"/>
      <c r="D155" s="233" t="s">
        <v>221</v>
      </c>
      <c r="E155" s="41"/>
      <c r="F155" s="234" t="s">
        <v>6107</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221</v>
      </c>
      <c r="AU155" s="18" t="s">
        <v>88</v>
      </c>
    </row>
    <row r="156" s="2" customFormat="1" ht="16.5" customHeight="1">
      <c r="A156" s="39"/>
      <c r="B156" s="40"/>
      <c r="C156" s="220" t="s">
        <v>275</v>
      </c>
      <c r="D156" s="220" t="s">
        <v>216</v>
      </c>
      <c r="E156" s="221" t="s">
        <v>6108</v>
      </c>
      <c r="F156" s="222" t="s">
        <v>6109</v>
      </c>
      <c r="G156" s="223" t="s">
        <v>6085</v>
      </c>
      <c r="H156" s="224">
        <v>3</v>
      </c>
      <c r="I156" s="225"/>
      <c r="J156" s="226">
        <f>ROUND(I156*H156,2)</f>
        <v>0</v>
      </c>
      <c r="K156" s="222" t="s">
        <v>1</v>
      </c>
      <c r="L156" s="45"/>
      <c r="M156" s="227" t="s">
        <v>1</v>
      </c>
      <c r="N156" s="228" t="s">
        <v>46</v>
      </c>
      <c r="O156" s="92"/>
      <c r="P156" s="229">
        <f>O156*H156</f>
        <v>0</v>
      </c>
      <c r="Q156" s="229">
        <v>0</v>
      </c>
      <c r="R156" s="229">
        <f>Q156*H156</f>
        <v>0</v>
      </c>
      <c r="S156" s="229">
        <v>0</v>
      </c>
      <c r="T156" s="230">
        <f>S156*H156</f>
        <v>0</v>
      </c>
      <c r="U156" s="39"/>
      <c r="V156" s="39"/>
      <c r="W156" s="39"/>
      <c r="X156" s="39"/>
      <c r="Y156" s="39"/>
      <c r="Z156" s="39"/>
      <c r="AA156" s="39"/>
      <c r="AB156" s="39"/>
      <c r="AC156" s="39"/>
      <c r="AD156" s="39"/>
      <c r="AE156" s="39"/>
      <c r="AR156" s="231" t="s">
        <v>214</v>
      </c>
      <c r="AT156" s="231" t="s">
        <v>216</v>
      </c>
      <c r="AU156" s="231" t="s">
        <v>88</v>
      </c>
      <c r="AY156" s="18" t="s">
        <v>215</v>
      </c>
      <c r="BE156" s="232">
        <f>IF(N156="základní",J156,0)</f>
        <v>0</v>
      </c>
      <c r="BF156" s="232">
        <f>IF(N156="snížená",J156,0)</f>
        <v>0</v>
      </c>
      <c r="BG156" s="232">
        <f>IF(N156="zákl. přenesená",J156,0)</f>
        <v>0</v>
      </c>
      <c r="BH156" s="232">
        <f>IF(N156="sníž. přenesená",J156,0)</f>
        <v>0</v>
      </c>
      <c r="BI156" s="232">
        <f>IF(N156="nulová",J156,0)</f>
        <v>0</v>
      </c>
      <c r="BJ156" s="18" t="s">
        <v>88</v>
      </c>
      <c r="BK156" s="232">
        <f>ROUND(I156*H156,2)</f>
        <v>0</v>
      </c>
      <c r="BL156" s="18" t="s">
        <v>214</v>
      </c>
      <c r="BM156" s="231" t="s">
        <v>574</v>
      </c>
    </row>
    <row r="157" s="2" customFormat="1">
      <c r="A157" s="39"/>
      <c r="B157" s="40"/>
      <c r="C157" s="41"/>
      <c r="D157" s="233" t="s">
        <v>221</v>
      </c>
      <c r="E157" s="41"/>
      <c r="F157" s="234" t="s">
        <v>6109</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221</v>
      </c>
      <c r="AU157" s="18" t="s">
        <v>88</v>
      </c>
    </row>
    <row r="158" s="2" customFormat="1" ht="16.5" customHeight="1">
      <c r="A158" s="39"/>
      <c r="B158" s="40"/>
      <c r="C158" s="220" t="s">
        <v>280</v>
      </c>
      <c r="D158" s="220" t="s">
        <v>216</v>
      </c>
      <c r="E158" s="221" t="s">
        <v>6110</v>
      </c>
      <c r="F158" s="222" t="s">
        <v>6111</v>
      </c>
      <c r="G158" s="223" t="s">
        <v>6085</v>
      </c>
      <c r="H158" s="224">
        <v>1</v>
      </c>
      <c r="I158" s="225"/>
      <c r="J158" s="226">
        <f>ROUND(I158*H158,2)</f>
        <v>0</v>
      </c>
      <c r="K158" s="222" t="s">
        <v>1</v>
      </c>
      <c r="L158" s="45"/>
      <c r="M158" s="227" t="s">
        <v>1</v>
      </c>
      <c r="N158" s="228" t="s">
        <v>46</v>
      </c>
      <c r="O158" s="92"/>
      <c r="P158" s="229">
        <f>O158*H158</f>
        <v>0</v>
      </c>
      <c r="Q158" s="229">
        <v>0</v>
      </c>
      <c r="R158" s="229">
        <f>Q158*H158</f>
        <v>0</v>
      </c>
      <c r="S158" s="229">
        <v>0</v>
      </c>
      <c r="T158" s="230">
        <f>S158*H158</f>
        <v>0</v>
      </c>
      <c r="U158" s="39"/>
      <c r="V158" s="39"/>
      <c r="W158" s="39"/>
      <c r="X158" s="39"/>
      <c r="Y158" s="39"/>
      <c r="Z158" s="39"/>
      <c r="AA158" s="39"/>
      <c r="AB158" s="39"/>
      <c r="AC158" s="39"/>
      <c r="AD158" s="39"/>
      <c r="AE158" s="39"/>
      <c r="AR158" s="231" t="s">
        <v>214</v>
      </c>
      <c r="AT158" s="231" t="s">
        <v>216</v>
      </c>
      <c r="AU158" s="231" t="s">
        <v>88</v>
      </c>
      <c r="AY158" s="18" t="s">
        <v>215</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214</v>
      </c>
      <c r="BM158" s="231" t="s">
        <v>589</v>
      </c>
    </row>
    <row r="159" s="2" customFormat="1">
      <c r="A159" s="39"/>
      <c r="B159" s="40"/>
      <c r="C159" s="41"/>
      <c r="D159" s="233" t="s">
        <v>221</v>
      </c>
      <c r="E159" s="41"/>
      <c r="F159" s="234" t="s">
        <v>6111</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221</v>
      </c>
      <c r="AU159" s="18" t="s">
        <v>88</v>
      </c>
    </row>
    <row r="160" s="2" customFormat="1" ht="16.5" customHeight="1">
      <c r="A160" s="39"/>
      <c r="B160" s="40"/>
      <c r="C160" s="220" t="s">
        <v>285</v>
      </c>
      <c r="D160" s="220" t="s">
        <v>216</v>
      </c>
      <c r="E160" s="221" t="s">
        <v>6112</v>
      </c>
      <c r="F160" s="222" t="s">
        <v>6113</v>
      </c>
      <c r="G160" s="223" t="s">
        <v>6085</v>
      </c>
      <c r="H160" s="224">
        <v>3</v>
      </c>
      <c r="I160" s="225"/>
      <c r="J160" s="226">
        <f>ROUND(I160*H160,2)</f>
        <v>0</v>
      </c>
      <c r="K160" s="222" t="s">
        <v>1</v>
      </c>
      <c r="L160" s="45"/>
      <c r="M160" s="227" t="s">
        <v>1</v>
      </c>
      <c r="N160" s="228" t="s">
        <v>46</v>
      </c>
      <c r="O160" s="92"/>
      <c r="P160" s="229">
        <f>O160*H160</f>
        <v>0</v>
      </c>
      <c r="Q160" s="229">
        <v>0</v>
      </c>
      <c r="R160" s="229">
        <f>Q160*H160</f>
        <v>0</v>
      </c>
      <c r="S160" s="229">
        <v>0</v>
      </c>
      <c r="T160" s="230">
        <f>S160*H160</f>
        <v>0</v>
      </c>
      <c r="U160" s="39"/>
      <c r="V160" s="39"/>
      <c r="W160" s="39"/>
      <c r="X160" s="39"/>
      <c r="Y160" s="39"/>
      <c r="Z160" s="39"/>
      <c r="AA160" s="39"/>
      <c r="AB160" s="39"/>
      <c r="AC160" s="39"/>
      <c r="AD160" s="39"/>
      <c r="AE160" s="39"/>
      <c r="AR160" s="231" t="s">
        <v>214</v>
      </c>
      <c r="AT160" s="231" t="s">
        <v>216</v>
      </c>
      <c r="AU160" s="231" t="s">
        <v>88</v>
      </c>
      <c r="AY160" s="18" t="s">
        <v>215</v>
      </c>
      <c r="BE160" s="232">
        <f>IF(N160="základní",J160,0)</f>
        <v>0</v>
      </c>
      <c r="BF160" s="232">
        <f>IF(N160="snížená",J160,0)</f>
        <v>0</v>
      </c>
      <c r="BG160" s="232">
        <f>IF(N160="zákl. přenesená",J160,0)</f>
        <v>0</v>
      </c>
      <c r="BH160" s="232">
        <f>IF(N160="sníž. přenesená",J160,0)</f>
        <v>0</v>
      </c>
      <c r="BI160" s="232">
        <f>IF(N160="nulová",J160,0)</f>
        <v>0</v>
      </c>
      <c r="BJ160" s="18" t="s">
        <v>88</v>
      </c>
      <c r="BK160" s="232">
        <f>ROUND(I160*H160,2)</f>
        <v>0</v>
      </c>
      <c r="BL160" s="18" t="s">
        <v>214</v>
      </c>
      <c r="BM160" s="231" t="s">
        <v>625</v>
      </c>
    </row>
    <row r="161" s="2" customFormat="1">
      <c r="A161" s="39"/>
      <c r="B161" s="40"/>
      <c r="C161" s="41"/>
      <c r="D161" s="233" t="s">
        <v>221</v>
      </c>
      <c r="E161" s="41"/>
      <c r="F161" s="234" t="s">
        <v>6113</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221</v>
      </c>
      <c r="AU161" s="18" t="s">
        <v>88</v>
      </c>
    </row>
    <row r="162" s="2" customFormat="1" ht="16.5" customHeight="1">
      <c r="A162" s="39"/>
      <c r="B162" s="40"/>
      <c r="C162" s="220" t="s">
        <v>291</v>
      </c>
      <c r="D162" s="220" t="s">
        <v>216</v>
      </c>
      <c r="E162" s="221" t="s">
        <v>6114</v>
      </c>
      <c r="F162" s="222" t="s">
        <v>6115</v>
      </c>
      <c r="G162" s="223" t="s">
        <v>6085</v>
      </c>
      <c r="H162" s="224">
        <v>17</v>
      </c>
      <c r="I162" s="225"/>
      <c r="J162" s="226">
        <f>ROUND(I162*H162,2)</f>
        <v>0</v>
      </c>
      <c r="K162" s="222" t="s">
        <v>1</v>
      </c>
      <c r="L162" s="45"/>
      <c r="M162" s="227" t="s">
        <v>1</v>
      </c>
      <c r="N162" s="228" t="s">
        <v>46</v>
      </c>
      <c r="O162" s="92"/>
      <c r="P162" s="229">
        <f>O162*H162</f>
        <v>0</v>
      </c>
      <c r="Q162" s="229">
        <v>0</v>
      </c>
      <c r="R162" s="229">
        <f>Q162*H162</f>
        <v>0</v>
      </c>
      <c r="S162" s="229">
        <v>0</v>
      </c>
      <c r="T162" s="230">
        <f>S162*H162</f>
        <v>0</v>
      </c>
      <c r="U162" s="39"/>
      <c r="V162" s="39"/>
      <c r="W162" s="39"/>
      <c r="X162" s="39"/>
      <c r="Y162" s="39"/>
      <c r="Z162" s="39"/>
      <c r="AA162" s="39"/>
      <c r="AB162" s="39"/>
      <c r="AC162" s="39"/>
      <c r="AD162" s="39"/>
      <c r="AE162" s="39"/>
      <c r="AR162" s="231" t="s">
        <v>214</v>
      </c>
      <c r="AT162" s="231" t="s">
        <v>216</v>
      </c>
      <c r="AU162" s="231" t="s">
        <v>88</v>
      </c>
      <c r="AY162" s="18" t="s">
        <v>215</v>
      </c>
      <c r="BE162" s="232">
        <f>IF(N162="základní",J162,0)</f>
        <v>0</v>
      </c>
      <c r="BF162" s="232">
        <f>IF(N162="snížená",J162,0)</f>
        <v>0</v>
      </c>
      <c r="BG162" s="232">
        <f>IF(N162="zákl. přenesená",J162,0)</f>
        <v>0</v>
      </c>
      <c r="BH162" s="232">
        <f>IF(N162="sníž. přenesená",J162,0)</f>
        <v>0</v>
      </c>
      <c r="BI162" s="232">
        <f>IF(N162="nulová",J162,0)</f>
        <v>0</v>
      </c>
      <c r="BJ162" s="18" t="s">
        <v>88</v>
      </c>
      <c r="BK162" s="232">
        <f>ROUND(I162*H162,2)</f>
        <v>0</v>
      </c>
      <c r="BL162" s="18" t="s">
        <v>214</v>
      </c>
      <c r="BM162" s="231" t="s">
        <v>676</v>
      </c>
    </row>
    <row r="163" s="2" customFormat="1">
      <c r="A163" s="39"/>
      <c r="B163" s="40"/>
      <c r="C163" s="41"/>
      <c r="D163" s="233" t="s">
        <v>221</v>
      </c>
      <c r="E163" s="41"/>
      <c r="F163" s="234" t="s">
        <v>6115</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221</v>
      </c>
      <c r="AU163" s="18" t="s">
        <v>88</v>
      </c>
    </row>
    <row r="164" s="2" customFormat="1" ht="16.5" customHeight="1">
      <c r="A164" s="39"/>
      <c r="B164" s="40"/>
      <c r="C164" s="220" t="s">
        <v>296</v>
      </c>
      <c r="D164" s="220" t="s">
        <v>216</v>
      </c>
      <c r="E164" s="221" t="s">
        <v>6116</v>
      </c>
      <c r="F164" s="222" t="s">
        <v>6117</v>
      </c>
      <c r="G164" s="223" t="s">
        <v>6085</v>
      </c>
      <c r="H164" s="224">
        <v>10</v>
      </c>
      <c r="I164" s="225"/>
      <c r="J164" s="226">
        <f>ROUND(I164*H164,2)</f>
        <v>0</v>
      </c>
      <c r="K164" s="222" t="s">
        <v>1</v>
      </c>
      <c r="L164" s="45"/>
      <c r="M164" s="227" t="s">
        <v>1</v>
      </c>
      <c r="N164" s="228" t="s">
        <v>46</v>
      </c>
      <c r="O164" s="92"/>
      <c r="P164" s="229">
        <f>O164*H164</f>
        <v>0</v>
      </c>
      <c r="Q164" s="229">
        <v>0</v>
      </c>
      <c r="R164" s="229">
        <f>Q164*H164</f>
        <v>0</v>
      </c>
      <c r="S164" s="229">
        <v>0</v>
      </c>
      <c r="T164" s="230">
        <f>S164*H164</f>
        <v>0</v>
      </c>
      <c r="U164" s="39"/>
      <c r="V164" s="39"/>
      <c r="W164" s="39"/>
      <c r="X164" s="39"/>
      <c r="Y164" s="39"/>
      <c r="Z164" s="39"/>
      <c r="AA164" s="39"/>
      <c r="AB164" s="39"/>
      <c r="AC164" s="39"/>
      <c r="AD164" s="39"/>
      <c r="AE164" s="39"/>
      <c r="AR164" s="231" t="s">
        <v>214</v>
      </c>
      <c r="AT164" s="231" t="s">
        <v>216</v>
      </c>
      <c r="AU164" s="231" t="s">
        <v>88</v>
      </c>
      <c r="AY164" s="18" t="s">
        <v>215</v>
      </c>
      <c r="BE164" s="232">
        <f>IF(N164="základní",J164,0)</f>
        <v>0</v>
      </c>
      <c r="BF164" s="232">
        <f>IF(N164="snížená",J164,0)</f>
        <v>0</v>
      </c>
      <c r="BG164" s="232">
        <f>IF(N164="zákl. přenesená",J164,0)</f>
        <v>0</v>
      </c>
      <c r="BH164" s="232">
        <f>IF(N164="sníž. přenesená",J164,0)</f>
        <v>0</v>
      </c>
      <c r="BI164" s="232">
        <f>IF(N164="nulová",J164,0)</f>
        <v>0</v>
      </c>
      <c r="BJ164" s="18" t="s">
        <v>88</v>
      </c>
      <c r="BK164" s="232">
        <f>ROUND(I164*H164,2)</f>
        <v>0</v>
      </c>
      <c r="BL164" s="18" t="s">
        <v>214</v>
      </c>
      <c r="BM164" s="231" t="s">
        <v>713</v>
      </c>
    </row>
    <row r="165" s="2" customFormat="1">
      <c r="A165" s="39"/>
      <c r="B165" s="40"/>
      <c r="C165" s="41"/>
      <c r="D165" s="233" t="s">
        <v>221</v>
      </c>
      <c r="E165" s="41"/>
      <c r="F165" s="234" t="s">
        <v>6117</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221</v>
      </c>
      <c r="AU165" s="18" t="s">
        <v>88</v>
      </c>
    </row>
    <row r="166" s="2" customFormat="1" ht="16.5" customHeight="1">
      <c r="A166" s="39"/>
      <c r="B166" s="40"/>
      <c r="C166" s="220" t="s">
        <v>300</v>
      </c>
      <c r="D166" s="220" t="s">
        <v>216</v>
      </c>
      <c r="E166" s="221" t="s">
        <v>6118</v>
      </c>
      <c r="F166" s="222" t="s">
        <v>6119</v>
      </c>
      <c r="G166" s="223" t="s">
        <v>6085</v>
      </c>
      <c r="H166" s="224">
        <v>48</v>
      </c>
      <c r="I166" s="225"/>
      <c r="J166" s="226">
        <f>ROUND(I166*H166,2)</f>
        <v>0</v>
      </c>
      <c r="K166" s="222" t="s">
        <v>1</v>
      </c>
      <c r="L166" s="45"/>
      <c r="M166" s="227" t="s">
        <v>1</v>
      </c>
      <c r="N166" s="228" t="s">
        <v>46</v>
      </c>
      <c r="O166" s="92"/>
      <c r="P166" s="229">
        <f>O166*H166</f>
        <v>0</v>
      </c>
      <c r="Q166" s="229">
        <v>0</v>
      </c>
      <c r="R166" s="229">
        <f>Q166*H166</f>
        <v>0</v>
      </c>
      <c r="S166" s="229">
        <v>0</v>
      </c>
      <c r="T166" s="230">
        <f>S166*H166</f>
        <v>0</v>
      </c>
      <c r="U166" s="39"/>
      <c r="V166" s="39"/>
      <c r="W166" s="39"/>
      <c r="X166" s="39"/>
      <c r="Y166" s="39"/>
      <c r="Z166" s="39"/>
      <c r="AA166" s="39"/>
      <c r="AB166" s="39"/>
      <c r="AC166" s="39"/>
      <c r="AD166" s="39"/>
      <c r="AE166" s="39"/>
      <c r="AR166" s="231" t="s">
        <v>214</v>
      </c>
      <c r="AT166" s="231" t="s">
        <v>216</v>
      </c>
      <c r="AU166" s="231" t="s">
        <v>88</v>
      </c>
      <c r="AY166" s="18" t="s">
        <v>215</v>
      </c>
      <c r="BE166" s="232">
        <f>IF(N166="základní",J166,0)</f>
        <v>0</v>
      </c>
      <c r="BF166" s="232">
        <f>IF(N166="snížená",J166,0)</f>
        <v>0</v>
      </c>
      <c r="BG166" s="232">
        <f>IF(N166="zákl. přenesená",J166,0)</f>
        <v>0</v>
      </c>
      <c r="BH166" s="232">
        <f>IF(N166="sníž. přenesená",J166,0)</f>
        <v>0</v>
      </c>
      <c r="BI166" s="232">
        <f>IF(N166="nulová",J166,0)</f>
        <v>0</v>
      </c>
      <c r="BJ166" s="18" t="s">
        <v>88</v>
      </c>
      <c r="BK166" s="232">
        <f>ROUND(I166*H166,2)</f>
        <v>0</v>
      </c>
      <c r="BL166" s="18" t="s">
        <v>214</v>
      </c>
      <c r="BM166" s="231" t="s">
        <v>727</v>
      </c>
    </row>
    <row r="167" s="2" customFormat="1">
      <c r="A167" s="39"/>
      <c r="B167" s="40"/>
      <c r="C167" s="41"/>
      <c r="D167" s="233" t="s">
        <v>221</v>
      </c>
      <c r="E167" s="41"/>
      <c r="F167" s="234" t="s">
        <v>6119</v>
      </c>
      <c r="G167" s="41"/>
      <c r="H167" s="41"/>
      <c r="I167" s="235"/>
      <c r="J167" s="41"/>
      <c r="K167" s="41"/>
      <c r="L167" s="45"/>
      <c r="M167" s="236"/>
      <c r="N167" s="237"/>
      <c r="O167" s="92"/>
      <c r="P167" s="92"/>
      <c r="Q167" s="92"/>
      <c r="R167" s="92"/>
      <c r="S167" s="92"/>
      <c r="T167" s="93"/>
      <c r="U167" s="39"/>
      <c r="V167" s="39"/>
      <c r="W167" s="39"/>
      <c r="X167" s="39"/>
      <c r="Y167" s="39"/>
      <c r="Z167" s="39"/>
      <c r="AA167" s="39"/>
      <c r="AB167" s="39"/>
      <c r="AC167" s="39"/>
      <c r="AD167" s="39"/>
      <c r="AE167" s="39"/>
      <c r="AT167" s="18" t="s">
        <v>221</v>
      </c>
      <c r="AU167" s="18" t="s">
        <v>88</v>
      </c>
    </row>
    <row r="168" s="2" customFormat="1" ht="16.5" customHeight="1">
      <c r="A168" s="39"/>
      <c r="B168" s="40"/>
      <c r="C168" s="220" t="s">
        <v>305</v>
      </c>
      <c r="D168" s="220" t="s">
        <v>216</v>
      </c>
      <c r="E168" s="221" t="s">
        <v>6120</v>
      </c>
      <c r="F168" s="222" t="s">
        <v>6121</v>
      </c>
      <c r="G168" s="223" t="s">
        <v>6085</v>
      </c>
      <c r="H168" s="224">
        <v>1</v>
      </c>
      <c r="I168" s="225"/>
      <c r="J168" s="226">
        <f>ROUND(I168*H168,2)</f>
        <v>0</v>
      </c>
      <c r="K168" s="222" t="s">
        <v>1</v>
      </c>
      <c r="L168" s="45"/>
      <c r="M168" s="227" t="s">
        <v>1</v>
      </c>
      <c r="N168" s="228" t="s">
        <v>46</v>
      </c>
      <c r="O168" s="92"/>
      <c r="P168" s="229">
        <f>O168*H168</f>
        <v>0</v>
      </c>
      <c r="Q168" s="229">
        <v>0</v>
      </c>
      <c r="R168" s="229">
        <f>Q168*H168</f>
        <v>0</v>
      </c>
      <c r="S168" s="229">
        <v>0</v>
      </c>
      <c r="T168" s="230">
        <f>S168*H168</f>
        <v>0</v>
      </c>
      <c r="U168" s="39"/>
      <c r="V168" s="39"/>
      <c r="W168" s="39"/>
      <c r="X168" s="39"/>
      <c r="Y168" s="39"/>
      <c r="Z168" s="39"/>
      <c r="AA168" s="39"/>
      <c r="AB168" s="39"/>
      <c r="AC168" s="39"/>
      <c r="AD168" s="39"/>
      <c r="AE168" s="39"/>
      <c r="AR168" s="231" t="s">
        <v>214</v>
      </c>
      <c r="AT168" s="231" t="s">
        <v>216</v>
      </c>
      <c r="AU168" s="231" t="s">
        <v>88</v>
      </c>
      <c r="AY168" s="18" t="s">
        <v>215</v>
      </c>
      <c r="BE168" s="232">
        <f>IF(N168="základní",J168,0)</f>
        <v>0</v>
      </c>
      <c r="BF168" s="232">
        <f>IF(N168="snížená",J168,0)</f>
        <v>0</v>
      </c>
      <c r="BG168" s="232">
        <f>IF(N168="zákl. přenesená",J168,0)</f>
        <v>0</v>
      </c>
      <c r="BH168" s="232">
        <f>IF(N168="sníž. přenesená",J168,0)</f>
        <v>0</v>
      </c>
      <c r="BI168" s="232">
        <f>IF(N168="nulová",J168,0)</f>
        <v>0</v>
      </c>
      <c r="BJ168" s="18" t="s">
        <v>88</v>
      </c>
      <c r="BK168" s="232">
        <f>ROUND(I168*H168,2)</f>
        <v>0</v>
      </c>
      <c r="BL168" s="18" t="s">
        <v>214</v>
      </c>
      <c r="BM168" s="231" t="s">
        <v>745</v>
      </c>
    </row>
    <row r="169" s="2" customFormat="1">
      <c r="A169" s="39"/>
      <c r="B169" s="40"/>
      <c r="C169" s="41"/>
      <c r="D169" s="233" t="s">
        <v>221</v>
      </c>
      <c r="E169" s="41"/>
      <c r="F169" s="234" t="s">
        <v>6121</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221</v>
      </c>
      <c r="AU169" s="18" t="s">
        <v>88</v>
      </c>
    </row>
    <row r="170" s="2" customFormat="1" ht="37.8" customHeight="1">
      <c r="A170" s="39"/>
      <c r="B170" s="40"/>
      <c r="C170" s="220" t="s">
        <v>309</v>
      </c>
      <c r="D170" s="220" t="s">
        <v>216</v>
      </c>
      <c r="E170" s="221" t="s">
        <v>6122</v>
      </c>
      <c r="F170" s="222" t="s">
        <v>6123</v>
      </c>
      <c r="G170" s="223" t="s">
        <v>219</v>
      </c>
      <c r="H170" s="224">
        <v>1</v>
      </c>
      <c r="I170" s="225"/>
      <c r="J170" s="226">
        <f>ROUND(I170*H170,2)</f>
        <v>0</v>
      </c>
      <c r="K170" s="222" t="s">
        <v>1</v>
      </c>
      <c r="L170" s="45"/>
      <c r="M170" s="227" t="s">
        <v>1</v>
      </c>
      <c r="N170" s="228" t="s">
        <v>46</v>
      </c>
      <c r="O170" s="92"/>
      <c r="P170" s="229">
        <f>O170*H170</f>
        <v>0</v>
      </c>
      <c r="Q170" s="229">
        <v>0</v>
      </c>
      <c r="R170" s="229">
        <f>Q170*H170</f>
        <v>0</v>
      </c>
      <c r="S170" s="229">
        <v>0</v>
      </c>
      <c r="T170" s="230">
        <f>S170*H170</f>
        <v>0</v>
      </c>
      <c r="U170" s="39"/>
      <c r="V170" s="39"/>
      <c r="W170" s="39"/>
      <c r="X170" s="39"/>
      <c r="Y170" s="39"/>
      <c r="Z170" s="39"/>
      <c r="AA170" s="39"/>
      <c r="AB170" s="39"/>
      <c r="AC170" s="39"/>
      <c r="AD170" s="39"/>
      <c r="AE170" s="39"/>
      <c r="AR170" s="231" t="s">
        <v>214</v>
      </c>
      <c r="AT170" s="231" t="s">
        <v>216</v>
      </c>
      <c r="AU170" s="231" t="s">
        <v>88</v>
      </c>
      <c r="AY170" s="18" t="s">
        <v>215</v>
      </c>
      <c r="BE170" s="232">
        <f>IF(N170="základní",J170,0)</f>
        <v>0</v>
      </c>
      <c r="BF170" s="232">
        <f>IF(N170="snížená",J170,0)</f>
        <v>0</v>
      </c>
      <c r="BG170" s="232">
        <f>IF(N170="zákl. přenesená",J170,0)</f>
        <v>0</v>
      </c>
      <c r="BH170" s="232">
        <f>IF(N170="sníž. přenesená",J170,0)</f>
        <v>0</v>
      </c>
      <c r="BI170" s="232">
        <f>IF(N170="nulová",J170,0)</f>
        <v>0</v>
      </c>
      <c r="BJ170" s="18" t="s">
        <v>88</v>
      </c>
      <c r="BK170" s="232">
        <f>ROUND(I170*H170,2)</f>
        <v>0</v>
      </c>
      <c r="BL170" s="18" t="s">
        <v>214</v>
      </c>
      <c r="BM170" s="231" t="s">
        <v>758</v>
      </c>
    </row>
    <row r="171" s="2" customFormat="1">
      <c r="A171" s="39"/>
      <c r="B171" s="40"/>
      <c r="C171" s="41"/>
      <c r="D171" s="233" t="s">
        <v>221</v>
      </c>
      <c r="E171" s="41"/>
      <c r="F171" s="234" t="s">
        <v>6123</v>
      </c>
      <c r="G171" s="41"/>
      <c r="H171" s="41"/>
      <c r="I171" s="235"/>
      <c r="J171" s="41"/>
      <c r="K171" s="41"/>
      <c r="L171" s="45"/>
      <c r="M171" s="236"/>
      <c r="N171" s="237"/>
      <c r="O171" s="92"/>
      <c r="P171" s="92"/>
      <c r="Q171" s="92"/>
      <c r="R171" s="92"/>
      <c r="S171" s="92"/>
      <c r="T171" s="93"/>
      <c r="U171" s="39"/>
      <c r="V171" s="39"/>
      <c r="W171" s="39"/>
      <c r="X171" s="39"/>
      <c r="Y171" s="39"/>
      <c r="Z171" s="39"/>
      <c r="AA171" s="39"/>
      <c r="AB171" s="39"/>
      <c r="AC171" s="39"/>
      <c r="AD171" s="39"/>
      <c r="AE171" s="39"/>
      <c r="AT171" s="18" t="s">
        <v>221</v>
      </c>
      <c r="AU171" s="18" t="s">
        <v>88</v>
      </c>
    </row>
    <row r="172" s="2" customFormat="1" ht="16.5" customHeight="1">
      <c r="A172" s="39"/>
      <c r="B172" s="40"/>
      <c r="C172" s="220" t="s">
        <v>7</v>
      </c>
      <c r="D172" s="220" t="s">
        <v>216</v>
      </c>
      <c r="E172" s="221" t="s">
        <v>6124</v>
      </c>
      <c r="F172" s="222" t="s">
        <v>6125</v>
      </c>
      <c r="G172" s="223" t="s">
        <v>6085</v>
      </c>
      <c r="H172" s="224">
        <v>2</v>
      </c>
      <c r="I172" s="225"/>
      <c r="J172" s="226">
        <f>ROUND(I172*H172,2)</f>
        <v>0</v>
      </c>
      <c r="K172" s="222" t="s">
        <v>1</v>
      </c>
      <c r="L172" s="45"/>
      <c r="M172" s="227" t="s">
        <v>1</v>
      </c>
      <c r="N172" s="228" t="s">
        <v>46</v>
      </c>
      <c r="O172" s="92"/>
      <c r="P172" s="229">
        <f>O172*H172</f>
        <v>0</v>
      </c>
      <c r="Q172" s="229">
        <v>0</v>
      </c>
      <c r="R172" s="229">
        <f>Q172*H172</f>
        <v>0</v>
      </c>
      <c r="S172" s="229">
        <v>0</v>
      </c>
      <c r="T172" s="230">
        <f>S172*H172</f>
        <v>0</v>
      </c>
      <c r="U172" s="39"/>
      <c r="V172" s="39"/>
      <c r="W172" s="39"/>
      <c r="X172" s="39"/>
      <c r="Y172" s="39"/>
      <c r="Z172" s="39"/>
      <c r="AA172" s="39"/>
      <c r="AB172" s="39"/>
      <c r="AC172" s="39"/>
      <c r="AD172" s="39"/>
      <c r="AE172" s="39"/>
      <c r="AR172" s="231" t="s">
        <v>214</v>
      </c>
      <c r="AT172" s="231" t="s">
        <v>216</v>
      </c>
      <c r="AU172" s="231" t="s">
        <v>88</v>
      </c>
      <c r="AY172" s="18" t="s">
        <v>215</v>
      </c>
      <c r="BE172" s="232">
        <f>IF(N172="základní",J172,0)</f>
        <v>0</v>
      </c>
      <c r="BF172" s="232">
        <f>IF(N172="snížená",J172,0)</f>
        <v>0</v>
      </c>
      <c r="BG172" s="232">
        <f>IF(N172="zákl. přenesená",J172,0)</f>
        <v>0</v>
      </c>
      <c r="BH172" s="232">
        <f>IF(N172="sníž. přenesená",J172,0)</f>
        <v>0</v>
      </c>
      <c r="BI172" s="232">
        <f>IF(N172="nulová",J172,0)</f>
        <v>0</v>
      </c>
      <c r="BJ172" s="18" t="s">
        <v>88</v>
      </c>
      <c r="BK172" s="232">
        <f>ROUND(I172*H172,2)</f>
        <v>0</v>
      </c>
      <c r="BL172" s="18" t="s">
        <v>214</v>
      </c>
      <c r="BM172" s="231" t="s">
        <v>802</v>
      </c>
    </row>
    <row r="173" s="2" customFormat="1">
      <c r="A173" s="39"/>
      <c r="B173" s="40"/>
      <c r="C173" s="41"/>
      <c r="D173" s="233" t="s">
        <v>221</v>
      </c>
      <c r="E173" s="41"/>
      <c r="F173" s="234" t="s">
        <v>6125</v>
      </c>
      <c r="G173" s="41"/>
      <c r="H173" s="41"/>
      <c r="I173" s="235"/>
      <c r="J173" s="41"/>
      <c r="K173" s="41"/>
      <c r="L173" s="45"/>
      <c r="M173" s="236"/>
      <c r="N173" s="237"/>
      <c r="O173" s="92"/>
      <c r="P173" s="92"/>
      <c r="Q173" s="92"/>
      <c r="R173" s="92"/>
      <c r="S173" s="92"/>
      <c r="T173" s="93"/>
      <c r="U173" s="39"/>
      <c r="V173" s="39"/>
      <c r="W173" s="39"/>
      <c r="X173" s="39"/>
      <c r="Y173" s="39"/>
      <c r="Z173" s="39"/>
      <c r="AA173" s="39"/>
      <c r="AB173" s="39"/>
      <c r="AC173" s="39"/>
      <c r="AD173" s="39"/>
      <c r="AE173" s="39"/>
      <c r="AT173" s="18" t="s">
        <v>221</v>
      </c>
      <c r="AU173" s="18" t="s">
        <v>88</v>
      </c>
    </row>
    <row r="174" s="2" customFormat="1" ht="16.5" customHeight="1">
      <c r="A174" s="39"/>
      <c r="B174" s="40"/>
      <c r="C174" s="220" t="s">
        <v>538</v>
      </c>
      <c r="D174" s="220" t="s">
        <v>216</v>
      </c>
      <c r="E174" s="221" t="s">
        <v>6126</v>
      </c>
      <c r="F174" s="222" t="s">
        <v>6127</v>
      </c>
      <c r="G174" s="223" t="s">
        <v>6085</v>
      </c>
      <c r="H174" s="224">
        <v>2</v>
      </c>
      <c r="I174" s="225"/>
      <c r="J174" s="226">
        <f>ROUND(I174*H174,2)</f>
        <v>0</v>
      </c>
      <c r="K174" s="222" t="s">
        <v>1</v>
      </c>
      <c r="L174" s="45"/>
      <c r="M174" s="227" t="s">
        <v>1</v>
      </c>
      <c r="N174" s="228" t="s">
        <v>46</v>
      </c>
      <c r="O174" s="92"/>
      <c r="P174" s="229">
        <f>O174*H174</f>
        <v>0</v>
      </c>
      <c r="Q174" s="229">
        <v>0</v>
      </c>
      <c r="R174" s="229">
        <f>Q174*H174</f>
        <v>0</v>
      </c>
      <c r="S174" s="229">
        <v>0</v>
      </c>
      <c r="T174" s="230">
        <f>S174*H174</f>
        <v>0</v>
      </c>
      <c r="U174" s="39"/>
      <c r="V174" s="39"/>
      <c r="W174" s="39"/>
      <c r="X174" s="39"/>
      <c r="Y174" s="39"/>
      <c r="Z174" s="39"/>
      <c r="AA174" s="39"/>
      <c r="AB174" s="39"/>
      <c r="AC174" s="39"/>
      <c r="AD174" s="39"/>
      <c r="AE174" s="39"/>
      <c r="AR174" s="231" t="s">
        <v>214</v>
      </c>
      <c r="AT174" s="231" t="s">
        <v>216</v>
      </c>
      <c r="AU174" s="231" t="s">
        <v>88</v>
      </c>
      <c r="AY174" s="18" t="s">
        <v>215</v>
      </c>
      <c r="BE174" s="232">
        <f>IF(N174="základní",J174,0)</f>
        <v>0</v>
      </c>
      <c r="BF174" s="232">
        <f>IF(N174="snížená",J174,0)</f>
        <v>0</v>
      </c>
      <c r="BG174" s="232">
        <f>IF(N174="zákl. přenesená",J174,0)</f>
        <v>0</v>
      </c>
      <c r="BH174" s="232">
        <f>IF(N174="sníž. přenesená",J174,0)</f>
        <v>0</v>
      </c>
      <c r="BI174" s="232">
        <f>IF(N174="nulová",J174,0)</f>
        <v>0</v>
      </c>
      <c r="BJ174" s="18" t="s">
        <v>88</v>
      </c>
      <c r="BK174" s="232">
        <f>ROUND(I174*H174,2)</f>
        <v>0</v>
      </c>
      <c r="BL174" s="18" t="s">
        <v>214</v>
      </c>
      <c r="BM174" s="231" t="s">
        <v>816</v>
      </c>
    </row>
    <row r="175" s="2" customFormat="1">
      <c r="A175" s="39"/>
      <c r="B175" s="40"/>
      <c r="C175" s="41"/>
      <c r="D175" s="233" t="s">
        <v>221</v>
      </c>
      <c r="E175" s="41"/>
      <c r="F175" s="234" t="s">
        <v>6127</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221</v>
      </c>
      <c r="AU175" s="18" t="s">
        <v>88</v>
      </c>
    </row>
    <row r="176" s="2" customFormat="1" ht="16.5" customHeight="1">
      <c r="A176" s="39"/>
      <c r="B176" s="40"/>
      <c r="C176" s="220" t="s">
        <v>544</v>
      </c>
      <c r="D176" s="220" t="s">
        <v>216</v>
      </c>
      <c r="E176" s="221" t="s">
        <v>6128</v>
      </c>
      <c r="F176" s="222" t="s">
        <v>6129</v>
      </c>
      <c r="G176" s="223" t="s">
        <v>6085</v>
      </c>
      <c r="H176" s="224">
        <v>2</v>
      </c>
      <c r="I176" s="225"/>
      <c r="J176" s="226">
        <f>ROUND(I176*H176,2)</f>
        <v>0</v>
      </c>
      <c r="K176" s="222" t="s">
        <v>1</v>
      </c>
      <c r="L176" s="45"/>
      <c r="M176" s="227" t="s">
        <v>1</v>
      </c>
      <c r="N176" s="228" t="s">
        <v>46</v>
      </c>
      <c r="O176" s="92"/>
      <c r="P176" s="229">
        <f>O176*H176</f>
        <v>0</v>
      </c>
      <c r="Q176" s="229">
        <v>0</v>
      </c>
      <c r="R176" s="229">
        <f>Q176*H176</f>
        <v>0</v>
      </c>
      <c r="S176" s="229">
        <v>0</v>
      </c>
      <c r="T176" s="230">
        <f>S176*H176</f>
        <v>0</v>
      </c>
      <c r="U176" s="39"/>
      <c r="V176" s="39"/>
      <c r="W176" s="39"/>
      <c r="X176" s="39"/>
      <c r="Y176" s="39"/>
      <c r="Z176" s="39"/>
      <c r="AA176" s="39"/>
      <c r="AB176" s="39"/>
      <c r="AC176" s="39"/>
      <c r="AD176" s="39"/>
      <c r="AE176" s="39"/>
      <c r="AR176" s="231" t="s">
        <v>214</v>
      </c>
      <c r="AT176" s="231" t="s">
        <v>216</v>
      </c>
      <c r="AU176" s="231" t="s">
        <v>88</v>
      </c>
      <c r="AY176" s="18" t="s">
        <v>215</v>
      </c>
      <c r="BE176" s="232">
        <f>IF(N176="základní",J176,0)</f>
        <v>0</v>
      </c>
      <c r="BF176" s="232">
        <f>IF(N176="snížená",J176,0)</f>
        <v>0</v>
      </c>
      <c r="BG176" s="232">
        <f>IF(N176="zákl. přenesená",J176,0)</f>
        <v>0</v>
      </c>
      <c r="BH176" s="232">
        <f>IF(N176="sníž. přenesená",J176,0)</f>
        <v>0</v>
      </c>
      <c r="BI176" s="232">
        <f>IF(N176="nulová",J176,0)</f>
        <v>0</v>
      </c>
      <c r="BJ176" s="18" t="s">
        <v>88</v>
      </c>
      <c r="BK176" s="232">
        <f>ROUND(I176*H176,2)</f>
        <v>0</v>
      </c>
      <c r="BL176" s="18" t="s">
        <v>214</v>
      </c>
      <c r="BM176" s="231" t="s">
        <v>901</v>
      </c>
    </row>
    <row r="177" s="2" customFormat="1">
      <c r="A177" s="39"/>
      <c r="B177" s="40"/>
      <c r="C177" s="41"/>
      <c r="D177" s="233" t="s">
        <v>221</v>
      </c>
      <c r="E177" s="41"/>
      <c r="F177" s="234" t="s">
        <v>6129</v>
      </c>
      <c r="G177" s="41"/>
      <c r="H177" s="41"/>
      <c r="I177" s="235"/>
      <c r="J177" s="41"/>
      <c r="K177" s="41"/>
      <c r="L177" s="45"/>
      <c r="M177" s="236"/>
      <c r="N177" s="237"/>
      <c r="O177" s="92"/>
      <c r="P177" s="92"/>
      <c r="Q177" s="92"/>
      <c r="R177" s="92"/>
      <c r="S177" s="92"/>
      <c r="T177" s="93"/>
      <c r="U177" s="39"/>
      <c r="V177" s="39"/>
      <c r="W177" s="39"/>
      <c r="X177" s="39"/>
      <c r="Y177" s="39"/>
      <c r="Z177" s="39"/>
      <c r="AA177" s="39"/>
      <c r="AB177" s="39"/>
      <c r="AC177" s="39"/>
      <c r="AD177" s="39"/>
      <c r="AE177" s="39"/>
      <c r="AT177" s="18" t="s">
        <v>221</v>
      </c>
      <c r="AU177" s="18" t="s">
        <v>88</v>
      </c>
    </row>
    <row r="178" s="2" customFormat="1" ht="33" customHeight="1">
      <c r="A178" s="39"/>
      <c r="B178" s="40"/>
      <c r="C178" s="220" t="s">
        <v>553</v>
      </c>
      <c r="D178" s="220" t="s">
        <v>216</v>
      </c>
      <c r="E178" s="221" t="s">
        <v>6130</v>
      </c>
      <c r="F178" s="222" t="s">
        <v>6131</v>
      </c>
      <c r="G178" s="223" t="s">
        <v>219</v>
      </c>
      <c r="H178" s="224">
        <v>5</v>
      </c>
      <c r="I178" s="225"/>
      <c r="J178" s="226">
        <f>ROUND(I178*H178,2)</f>
        <v>0</v>
      </c>
      <c r="K178" s="222" t="s">
        <v>1</v>
      </c>
      <c r="L178" s="45"/>
      <c r="M178" s="227" t="s">
        <v>1</v>
      </c>
      <c r="N178" s="228" t="s">
        <v>46</v>
      </c>
      <c r="O178" s="92"/>
      <c r="P178" s="229">
        <f>O178*H178</f>
        <v>0</v>
      </c>
      <c r="Q178" s="229">
        <v>0</v>
      </c>
      <c r="R178" s="229">
        <f>Q178*H178</f>
        <v>0</v>
      </c>
      <c r="S178" s="229">
        <v>0</v>
      </c>
      <c r="T178" s="230">
        <f>S178*H178</f>
        <v>0</v>
      </c>
      <c r="U178" s="39"/>
      <c r="V178" s="39"/>
      <c r="W178" s="39"/>
      <c r="X178" s="39"/>
      <c r="Y178" s="39"/>
      <c r="Z178" s="39"/>
      <c r="AA178" s="39"/>
      <c r="AB178" s="39"/>
      <c r="AC178" s="39"/>
      <c r="AD178" s="39"/>
      <c r="AE178" s="39"/>
      <c r="AR178" s="231" t="s">
        <v>214</v>
      </c>
      <c r="AT178" s="231" t="s">
        <v>216</v>
      </c>
      <c r="AU178" s="231" t="s">
        <v>88</v>
      </c>
      <c r="AY178" s="18" t="s">
        <v>215</v>
      </c>
      <c r="BE178" s="232">
        <f>IF(N178="základní",J178,0)</f>
        <v>0</v>
      </c>
      <c r="BF178" s="232">
        <f>IF(N178="snížená",J178,0)</f>
        <v>0</v>
      </c>
      <c r="BG178" s="232">
        <f>IF(N178="zákl. přenesená",J178,0)</f>
        <v>0</v>
      </c>
      <c r="BH178" s="232">
        <f>IF(N178="sníž. přenesená",J178,0)</f>
        <v>0</v>
      </c>
      <c r="BI178" s="232">
        <f>IF(N178="nulová",J178,0)</f>
        <v>0</v>
      </c>
      <c r="BJ178" s="18" t="s">
        <v>88</v>
      </c>
      <c r="BK178" s="232">
        <f>ROUND(I178*H178,2)</f>
        <v>0</v>
      </c>
      <c r="BL178" s="18" t="s">
        <v>214</v>
      </c>
      <c r="BM178" s="231" t="s">
        <v>920</v>
      </c>
    </row>
    <row r="179" s="2" customFormat="1">
      <c r="A179" s="39"/>
      <c r="B179" s="40"/>
      <c r="C179" s="41"/>
      <c r="D179" s="233" t="s">
        <v>221</v>
      </c>
      <c r="E179" s="41"/>
      <c r="F179" s="234" t="s">
        <v>6131</v>
      </c>
      <c r="G179" s="41"/>
      <c r="H179" s="41"/>
      <c r="I179" s="235"/>
      <c r="J179" s="41"/>
      <c r="K179" s="41"/>
      <c r="L179" s="45"/>
      <c r="M179" s="236"/>
      <c r="N179" s="237"/>
      <c r="O179" s="92"/>
      <c r="P179" s="92"/>
      <c r="Q179" s="92"/>
      <c r="R179" s="92"/>
      <c r="S179" s="92"/>
      <c r="T179" s="93"/>
      <c r="U179" s="39"/>
      <c r="V179" s="39"/>
      <c r="W179" s="39"/>
      <c r="X179" s="39"/>
      <c r="Y179" s="39"/>
      <c r="Z179" s="39"/>
      <c r="AA179" s="39"/>
      <c r="AB179" s="39"/>
      <c r="AC179" s="39"/>
      <c r="AD179" s="39"/>
      <c r="AE179" s="39"/>
      <c r="AT179" s="18" t="s">
        <v>221</v>
      </c>
      <c r="AU179" s="18" t="s">
        <v>88</v>
      </c>
    </row>
    <row r="180" s="2" customFormat="1" ht="33" customHeight="1">
      <c r="A180" s="39"/>
      <c r="B180" s="40"/>
      <c r="C180" s="220" t="s">
        <v>564</v>
      </c>
      <c r="D180" s="220" t="s">
        <v>216</v>
      </c>
      <c r="E180" s="221" t="s">
        <v>6132</v>
      </c>
      <c r="F180" s="222" t="s">
        <v>6133</v>
      </c>
      <c r="G180" s="223" t="s">
        <v>219</v>
      </c>
      <c r="H180" s="224">
        <v>1</v>
      </c>
      <c r="I180" s="225"/>
      <c r="J180" s="226">
        <f>ROUND(I180*H180,2)</f>
        <v>0</v>
      </c>
      <c r="K180" s="222" t="s">
        <v>1</v>
      </c>
      <c r="L180" s="45"/>
      <c r="M180" s="227" t="s">
        <v>1</v>
      </c>
      <c r="N180" s="228" t="s">
        <v>46</v>
      </c>
      <c r="O180" s="92"/>
      <c r="P180" s="229">
        <f>O180*H180</f>
        <v>0</v>
      </c>
      <c r="Q180" s="229">
        <v>0</v>
      </c>
      <c r="R180" s="229">
        <f>Q180*H180</f>
        <v>0</v>
      </c>
      <c r="S180" s="229">
        <v>0</v>
      </c>
      <c r="T180" s="230">
        <f>S180*H180</f>
        <v>0</v>
      </c>
      <c r="U180" s="39"/>
      <c r="V180" s="39"/>
      <c r="W180" s="39"/>
      <c r="X180" s="39"/>
      <c r="Y180" s="39"/>
      <c r="Z180" s="39"/>
      <c r="AA180" s="39"/>
      <c r="AB180" s="39"/>
      <c r="AC180" s="39"/>
      <c r="AD180" s="39"/>
      <c r="AE180" s="39"/>
      <c r="AR180" s="231" t="s">
        <v>214</v>
      </c>
      <c r="AT180" s="231" t="s">
        <v>216</v>
      </c>
      <c r="AU180" s="231" t="s">
        <v>88</v>
      </c>
      <c r="AY180" s="18" t="s">
        <v>215</v>
      </c>
      <c r="BE180" s="232">
        <f>IF(N180="základní",J180,0)</f>
        <v>0</v>
      </c>
      <c r="BF180" s="232">
        <f>IF(N180="snížená",J180,0)</f>
        <v>0</v>
      </c>
      <c r="BG180" s="232">
        <f>IF(N180="zákl. přenesená",J180,0)</f>
        <v>0</v>
      </c>
      <c r="BH180" s="232">
        <f>IF(N180="sníž. přenesená",J180,0)</f>
        <v>0</v>
      </c>
      <c r="BI180" s="232">
        <f>IF(N180="nulová",J180,0)</f>
        <v>0</v>
      </c>
      <c r="BJ180" s="18" t="s">
        <v>88</v>
      </c>
      <c r="BK180" s="232">
        <f>ROUND(I180*H180,2)</f>
        <v>0</v>
      </c>
      <c r="BL180" s="18" t="s">
        <v>214</v>
      </c>
      <c r="BM180" s="231" t="s">
        <v>934</v>
      </c>
    </row>
    <row r="181" s="2" customFormat="1">
      <c r="A181" s="39"/>
      <c r="B181" s="40"/>
      <c r="C181" s="41"/>
      <c r="D181" s="233" t="s">
        <v>221</v>
      </c>
      <c r="E181" s="41"/>
      <c r="F181" s="234" t="s">
        <v>6133</v>
      </c>
      <c r="G181" s="41"/>
      <c r="H181" s="41"/>
      <c r="I181" s="235"/>
      <c r="J181" s="41"/>
      <c r="K181" s="41"/>
      <c r="L181" s="45"/>
      <c r="M181" s="236"/>
      <c r="N181" s="237"/>
      <c r="O181" s="92"/>
      <c r="P181" s="92"/>
      <c r="Q181" s="92"/>
      <c r="R181" s="92"/>
      <c r="S181" s="92"/>
      <c r="T181" s="93"/>
      <c r="U181" s="39"/>
      <c r="V181" s="39"/>
      <c r="W181" s="39"/>
      <c r="X181" s="39"/>
      <c r="Y181" s="39"/>
      <c r="Z181" s="39"/>
      <c r="AA181" s="39"/>
      <c r="AB181" s="39"/>
      <c r="AC181" s="39"/>
      <c r="AD181" s="39"/>
      <c r="AE181" s="39"/>
      <c r="AT181" s="18" t="s">
        <v>221</v>
      </c>
      <c r="AU181" s="18" t="s">
        <v>88</v>
      </c>
    </row>
    <row r="182" s="11" customFormat="1" ht="25.92" customHeight="1">
      <c r="A182" s="11"/>
      <c r="B182" s="206"/>
      <c r="C182" s="207"/>
      <c r="D182" s="208" t="s">
        <v>80</v>
      </c>
      <c r="E182" s="209" t="s">
        <v>6134</v>
      </c>
      <c r="F182" s="209" t="s">
        <v>6135</v>
      </c>
      <c r="G182" s="207"/>
      <c r="H182" s="207"/>
      <c r="I182" s="210"/>
      <c r="J182" s="211">
        <f>BK182</f>
        <v>0</v>
      </c>
      <c r="K182" s="207"/>
      <c r="L182" s="212"/>
      <c r="M182" s="213"/>
      <c r="N182" s="214"/>
      <c r="O182" s="214"/>
      <c r="P182" s="215">
        <f>SUM(P183:P250)</f>
        <v>0</v>
      </c>
      <c r="Q182" s="214"/>
      <c r="R182" s="215">
        <f>SUM(R183:R250)</f>
        <v>0</v>
      </c>
      <c r="S182" s="214"/>
      <c r="T182" s="216">
        <f>SUM(T183:T250)</f>
        <v>0</v>
      </c>
      <c r="U182" s="11"/>
      <c r="V182" s="11"/>
      <c r="W182" s="11"/>
      <c r="X182" s="11"/>
      <c r="Y182" s="11"/>
      <c r="Z182" s="11"/>
      <c r="AA182" s="11"/>
      <c r="AB182" s="11"/>
      <c r="AC182" s="11"/>
      <c r="AD182" s="11"/>
      <c r="AE182" s="11"/>
      <c r="AR182" s="217" t="s">
        <v>88</v>
      </c>
      <c r="AT182" s="218" t="s">
        <v>80</v>
      </c>
      <c r="AU182" s="218" t="s">
        <v>81</v>
      </c>
      <c r="AY182" s="217" t="s">
        <v>215</v>
      </c>
      <c r="BK182" s="219">
        <f>SUM(BK183:BK250)</f>
        <v>0</v>
      </c>
    </row>
    <row r="183" s="2" customFormat="1" ht="16.5" customHeight="1">
      <c r="A183" s="39"/>
      <c r="B183" s="40"/>
      <c r="C183" s="220" t="s">
        <v>574</v>
      </c>
      <c r="D183" s="220" t="s">
        <v>216</v>
      </c>
      <c r="E183" s="221" t="s">
        <v>6136</v>
      </c>
      <c r="F183" s="222" t="s">
        <v>6137</v>
      </c>
      <c r="G183" s="223" t="s">
        <v>797</v>
      </c>
      <c r="H183" s="224">
        <v>20</v>
      </c>
      <c r="I183" s="225"/>
      <c r="J183" s="226">
        <f>ROUND(I183*H183,2)</f>
        <v>0</v>
      </c>
      <c r="K183" s="222" t="s">
        <v>1</v>
      </c>
      <c r="L183" s="45"/>
      <c r="M183" s="227" t="s">
        <v>1</v>
      </c>
      <c r="N183" s="228" t="s">
        <v>46</v>
      </c>
      <c r="O183" s="92"/>
      <c r="P183" s="229">
        <f>O183*H183</f>
        <v>0</v>
      </c>
      <c r="Q183" s="229">
        <v>0</v>
      </c>
      <c r="R183" s="229">
        <f>Q183*H183</f>
        <v>0</v>
      </c>
      <c r="S183" s="229">
        <v>0</v>
      </c>
      <c r="T183" s="230">
        <f>S183*H183</f>
        <v>0</v>
      </c>
      <c r="U183" s="39"/>
      <c r="V183" s="39"/>
      <c r="W183" s="39"/>
      <c r="X183" s="39"/>
      <c r="Y183" s="39"/>
      <c r="Z183" s="39"/>
      <c r="AA183" s="39"/>
      <c r="AB183" s="39"/>
      <c r="AC183" s="39"/>
      <c r="AD183" s="39"/>
      <c r="AE183" s="39"/>
      <c r="AR183" s="231" t="s">
        <v>214</v>
      </c>
      <c r="AT183" s="231" t="s">
        <v>216</v>
      </c>
      <c r="AU183" s="231" t="s">
        <v>88</v>
      </c>
      <c r="AY183" s="18" t="s">
        <v>215</v>
      </c>
      <c r="BE183" s="232">
        <f>IF(N183="základní",J183,0)</f>
        <v>0</v>
      </c>
      <c r="BF183" s="232">
        <f>IF(N183="snížená",J183,0)</f>
        <v>0</v>
      </c>
      <c r="BG183" s="232">
        <f>IF(N183="zákl. přenesená",J183,0)</f>
        <v>0</v>
      </c>
      <c r="BH183" s="232">
        <f>IF(N183="sníž. přenesená",J183,0)</f>
        <v>0</v>
      </c>
      <c r="BI183" s="232">
        <f>IF(N183="nulová",J183,0)</f>
        <v>0</v>
      </c>
      <c r="BJ183" s="18" t="s">
        <v>88</v>
      </c>
      <c r="BK183" s="232">
        <f>ROUND(I183*H183,2)</f>
        <v>0</v>
      </c>
      <c r="BL183" s="18" t="s">
        <v>214</v>
      </c>
      <c r="BM183" s="231" t="s">
        <v>944</v>
      </c>
    </row>
    <row r="184" s="2" customFormat="1">
      <c r="A184" s="39"/>
      <c r="B184" s="40"/>
      <c r="C184" s="41"/>
      <c r="D184" s="233" t="s">
        <v>221</v>
      </c>
      <c r="E184" s="41"/>
      <c r="F184" s="234" t="s">
        <v>6137</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221</v>
      </c>
      <c r="AU184" s="18" t="s">
        <v>88</v>
      </c>
    </row>
    <row r="185" s="2" customFormat="1" ht="16.5" customHeight="1">
      <c r="A185" s="39"/>
      <c r="B185" s="40"/>
      <c r="C185" s="220" t="s">
        <v>580</v>
      </c>
      <c r="D185" s="220" t="s">
        <v>216</v>
      </c>
      <c r="E185" s="221" t="s">
        <v>6138</v>
      </c>
      <c r="F185" s="222" t="s">
        <v>6139</v>
      </c>
      <c r="G185" s="223" t="s">
        <v>797</v>
      </c>
      <c r="H185" s="224">
        <v>20</v>
      </c>
      <c r="I185" s="225"/>
      <c r="J185" s="226">
        <f>ROUND(I185*H185,2)</f>
        <v>0</v>
      </c>
      <c r="K185" s="222" t="s">
        <v>1</v>
      </c>
      <c r="L185" s="45"/>
      <c r="M185" s="227" t="s">
        <v>1</v>
      </c>
      <c r="N185" s="228" t="s">
        <v>46</v>
      </c>
      <c r="O185" s="92"/>
      <c r="P185" s="229">
        <f>O185*H185</f>
        <v>0</v>
      </c>
      <c r="Q185" s="229">
        <v>0</v>
      </c>
      <c r="R185" s="229">
        <f>Q185*H185</f>
        <v>0</v>
      </c>
      <c r="S185" s="229">
        <v>0</v>
      </c>
      <c r="T185" s="230">
        <f>S185*H185</f>
        <v>0</v>
      </c>
      <c r="U185" s="39"/>
      <c r="V185" s="39"/>
      <c r="W185" s="39"/>
      <c r="X185" s="39"/>
      <c r="Y185" s="39"/>
      <c r="Z185" s="39"/>
      <c r="AA185" s="39"/>
      <c r="AB185" s="39"/>
      <c r="AC185" s="39"/>
      <c r="AD185" s="39"/>
      <c r="AE185" s="39"/>
      <c r="AR185" s="231" t="s">
        <v>214</v>
      </c>
      <c r="AT185" s="231" t="s">
        <v>216</v>
      </c>
      <c r="AU185" s="231" t="s">
        <v>88</v>
      </c>
      <c r="AY185" s="18" t="s">
        <v>215</v>
      </c>
      <c r="BE185" s="232">
        <f>IF(N185="základní",J185,0)</f>
        <v>0</v>
      </c>
      <c r="BF185" s="232">
        <f>IF(N185="snížená",J185,0)</f>
        <v>0</v>
      </c>
      <c r="BG185" s="232">
        <f>IF(N185="zákl. přenesená",J185,0)</f>
        <v>0</v>
      </c>
      <c r="BH185" s="232">
        <f>IF(N185="sníž. přenesená",J185,0)</f>
        <v>0</v>
      </c>
      <c r="BI185" s="232">
        <f>IF(N185="nulová",J185,0)</f>
        <v>0</v>
      </c>
      <c r="BJ185" s="18" t="s">
        <v>88</v>
      </c>
      <c r="BK185" s="232">
        <f>ROUND(I185*H185,2)</f>
        <v>0</v>
      </c>
      <c r="BL185" s="18" t="s">
        <v>214</v>
      </c>
      <c r="BM185" s="231" t="s">
        <v>959</v>
      </c>
    </row>
    <row r="186" s="2" customFormat="1">
      <c r="A186" s="39"/>
      <c r="B186" s="40"/>
      <c r="C186" s="41"/>
      <c r="D186" s="233" t="s">
        <v>221</v>
      </c>
      <c r="E186" s="41"/>
      <c r="F186" s="234" t="s">
        <v>6139</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221</v>
      </c>
      <c r="AU186" s="18" t="s">
        <v>88</v>
      </c>
    </row>
    <row r="187" s="2" customFormat="1" ht="16.5" customHeight="1">
      <c r="A187" s="39"/>
      <c r="B187" s="40"/>
      <c r="C187" s="220" t="s">
        <v>589</v>
      </c>
      <c r="D187" s="220" t="s">
        <v>216</v>
      </c>
      <c r="E187" s="221" t="s">
        <v>6140</v>
      </c>
      <c r="F187" s="222" t="s">
        <v>6141</v>
      </c>
      <c r="G187" s="223" t="s">
        <v>797</v>
      </c>
      <c r="H187" s="224">
        <v>20</v>
      </c>
      <c r="I187" s="225"/>
      <c r="J187" s="226">
        <f>ROUND(I187*H187,2)</f>
        <v>0</v>
      </c>
      <c r="K187" s="222" t="s">
        <v>1</v>
      </c>
      <c r="L187" s="45"/>
      <c r="M187" s="227" t="s">
        <v>1</v>
      </c>
      <c r="N187" s="228" t="s">
        <v>46</v>
      </c>
      <c r="O187" s="92"/>
      <c r="P187" s="229">
        <f>O187*H187</f>
        <v>0</v>
      </c>
      <c r="Q187" s="229">
        <v>0</v>
      </c>
      <c r="R187" s="229">
        <f>Q187*H187</f>
        <v>0</v>
      </c>
      <c r="S187" s="229">
        <v>0</v>
      </c>
      <c r="T187" s="230">
        <f>S187*H187</f>
        <v>0</v>
      </c>
      <c r="U187" s="39"/>
      <c r="V187" s="39"/>
      <c r="W187" s="39"/>
      <c r="X187" s="39"/>
      <c r="Y187" s="39"/>
      <c r="Z187" s="39"/>
      <c r="AA187" s="39"/>
      <c r="AB187" s="39"/>
      <c r="AC187" s="39"/>
      <c r="AD187" s="39"/>
      <c r="AE187" s="39"/>
      <c r="AR187" s="231" t="s">
        <v>214</v>
      </c>
      <c r="AT187" s="231" t="s">
        <v>216</v>
      </c>
      <c r="AU187" s="231" t="s">
        <v>88</v>
      </c>
      <c r="AY187" s="18" t="s">
        <v>215</v>
      </c>
      <c r="BE187" s="232">
        <f>IF(N187="základní",J187,0)</f>
        <v>0</v>
      </c>
      <c r="BF187" s="232">
        <f>IF(N187="snížená",J187,0)</f>
        <v>0</v>
      </c>
      <c r="BG187" s="232">
        <f>IF(N187="zákl. přenesená",J187,0)</f>
        <v>0</v>
      </c>
      <c r="BH187" s="232">
        <f>IF(N187="sníž. přenesená",J187,0)</f>
        <v>0</v>
      </c>
      <c r="BI187" s="232">
        <f>IF(N187="nulová",J187,0)</f>
        <v>0</v>
      </c>
      <c r="BJ187" s="18" t="s">
        <v>88</v>
      </c>
      <c r="BK187" s="232">
        <f>ROUND(I187*H187,2)</f>
        <v>0</v>
      </c>
      <c r="BL187" s="18" t="s">
        <v>214</v>
      </c>
      <c r="BM187" s="231" t="s">
        <v>977</v>
      </c>
    </row>
    <row r="188" s="2" customFormat="1">
      <c r="A188" s="39"/>
      <c r="B188" s="40"/>
      <c r="C188" s="41"/>
      <c r="D188" s="233" t="s">
        <v>221</v>
      </c>
      <c r="E188" s="41"/>
      <c r="F188" s="234" t="s">
        <v>6141</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221</v>
      </c>
      <c r="AU188" s="18" t="s">
        <v>88</v>
      </c>
    </row>
    <row r="189" s="2" customFormat="1" ht="16.5" customHeight="1">
      <c r="A189" s="39"/>
      <c r="B189" s="40"/>
      <c r="C189" s="220" t="s">
        <v>609</v>
      </c>
      <c r="D189" s="220" t="s">
        <v>216</v>
      </c>
      <c r="E189" s="221" t="s">
        <v>6142</v>
      </c>
      <c r="F189" s="222" t="s">
        <v>6143</v>
      </c>
      <c r="G189" s="223" t="s">
        <v>797</v>
      </c>
      <c r="H189" s="224">
        <v>36</v>
      </c>
      <c r="I189" s="225"/>
      <c r="J189" s="226">
        <f>ROUND(I189*H189,2)</f>
        <v>0</v>
      </c>
      <c r="K189" s="222" t="s">
        <v>1</v>
      </c>
      <c r="L189" s="45"/>
      <c r="M189" s="227" t="s">
        <v>1</v>
      </c>
      <c r="N189" s="228" t="s">
        <v>46</v>
      </c>
      <c r="O189" s="92"/>
      <c r="P189" s="229">
        <f>O189*H189</f>
        <v>0</v>
      </c>
      <c r="Q189" s="229">
        <v>0</v>
      </c>
      <c r="R189" s="229">
        <f>Q189*H189</f>
        <v>0</v>
      </c>
      <c r="S189" s="229">
        <v>0</v>
      </c>
      <c r="T189" s="230">
        <f>S189*H189</f>
        <v>0</v>
      </c>
      <c r="U189" s="39"/>
      <c r="V189" s="39"/>
      <c r="W189" s="39"/>
      <c r="X189" s="39"/>
      <c r="Y189" s="39"/>
      <c r="Z189" s="39"/>
      <c r="AA189" s="39"/>
      <c r="AB189" s="39"/>
      <c r="AC189" s="39"/>
      <c r="AD189" s="39"/>
      <c r="AE189" s="39"/>
      <c r="AR189" s="231" t="s">
        <v>214</v>
      </c>
      <c r="AT189" s="231" t="s">
        <v>216</v>
      </c>
      <c r="AU189" s="231" t="s">
        <v>88</v>
      </c>
      <c r="AY189" s="18" t="s">
        <v>215</v>
      </c>
      <c r="BE189" s="232">
        <f>IF(N189="základní",J189,0)</f>
        <v>0</v>
      </c>
      <c r="BF189" s="232">
        <f>IF(N189="snížená",J189,0)</f>
        <v>0</v>
      </c>
      <c r="BG189" s="232">
        <f>IF(N189="zákl. přenesená",J189,0)</f>
        <v>0</v>
      </c>
      <c r="BH189" s="232">
        <f>IF(N189="sníž. přenesená",J189,0)</f>
        <v>0</v>
      </c>
      <c r="BI189" s="232">
        <f>IF(N189="nulová",J189,0)</f>
        <v>0</v>
      </c>
      <c r="BJ189" s="18" t="s">
        <v>88</v>
      </c>
      <c r="BK189" s="232">
        <f>ROUND(I189*H189,2)</f>
        <v>0</v>
      </c>
      <c r="BL189" s="18" t="s">
        <v>214</v>
      </c>
      <c r="BM189" s="231" t="s">
        <v>999</v>
      </c>
    </row>
    <row r="190" s="2" customFormat="1">
      <c r="A190" s="39"/>
      <c r="B190" s="40"/>
      <c r="C190" s="41"/>
      <c r="D190" s="233" t="s">
        <v>221</v>
      </c>
      <c r="E190" s="41"/>
      <c r="F190" s="234" t="s">
        <v>6143</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221</v>
      </c>
      <c r="AU190" s="18" t="s">
        <v>88</v>
      </c>
    </row>
    <row r="191" s="2" customFormat="1" ht="16.5" customHeight="1">
      <c r="A191" s="39"/>
      <c r="B191" s="40"/>
      <c r="C191" s="220" t="s">
        <v>625</v>
      </c>
      <c r="D191" s="220" t="s">
        <v>216</v>
      </c>
      <c r="E191" s="221" t="s">
        <v>6144</v>
      </c>
      <c r="F191" s="222" t="s">
        <v>6145</v>
      </c>
      <c r="G191" s="223" t="s">
        <v>797</v>
      </c>
      <c r="H191" s="224">
        <v>8</v>
      </c>
      <c r="I191" s="225"/>
      <c r="J191" s="226">
        <f>ROUND(I191*H191,2)</f>
        <v>0</v>
      </c>
      <c r="K191" s="222" t="s">
        <v>1</v>
      </c>
      <c r="L191" s="45"/>
      <c r="M191" s="227" t="s">
        <v>1</v>
      </c>
      <c r="N191" s="228" t="s">
        <v>46</v>
      </c>
      <c r="O191" s="92"/>
      <c r="P191" s="229">
        <f>O191*H191</f>
        <v>0</v>
      </c>
      <c r="Q191" s="229">
        <v>0</v>
      </c>
      <c r="R191" s="229">
        <f>Q191*H191</f>
        <v>0</v>
      </c>
      <c r="S191" s="229">
        <v>0</v>
      </c>
      <c r="T191" s="230">
        <f>S191*H191</f>
        <v>0</v>
      </c>
      <c r="U191" s="39"/>
      <c r="V191" s="39"/>
      <c r="W191" s="39"/>
      <c r="X191" s="39"/>
      <c r="Y191" s="39"/>
      <c r="Z191" s="39"/>
      <c r="AA191" s="39"/>
      <c r="AB191" s="39"/>
      <c r="AC191" s="39"/>
      <c r="AD191" s="39"/>
      <c r="AE191" s="39"/>
      <c r="AR191" s="231" t="s">
        <v>214</v>
      </c>
      <c r="AT191" s="231" t="s">
        <v>216</v>
      </c>
      <c r="AU191" s="231" t="s">
        <v>88</v>
      </c>
      <c r="AY191" s="18" t="s">
        <v>215</v>
      </c>
      <c r="BE191" s="232">
        <f>IF(N191="základní",J191,0)</f>
        <v>0</v>
      </c>
      <c r="BF191" s="232">
        <f>IF(N191="snížená",J191,0)</f>
        <v>0</v>
      </c>
      <c r="BG191" s="232">
        <f>IF(N191="zákl. přenesená",J191,0)</f>
        <v>0</v>
      </c>
      <c r="BH191" s="232">
        <f>IF(N191="sníž. přenesená",J191,0)</f>
        <v>0</v>
      </c>
      <c r="BI191" s="232">
        <f>IF(N191="nulová",J191,0)</f>
        <v>0</v>
      </c>
      <c r="BJ191" s="18" t="s">
        <v>88</v>
      </c>
      <c r="BK191" s="232">
        <f>ROUND(I191*H191,2)</f>
        <v>0</v>
      </c>
      <c r="BL191" s="18" t="s">
        <v>214</v>
      </c>
      <c r="BM191" s="231" t="s">
        <v>1014</v>
      </c>
    </row>
    <row r="192" s="2" customFormat="1">
      <c r="A192" s="39"/>
      <c r="B192" s="40"/>
      <c r="C192" s="41"/>
      <c r="D192" s="233" t="s">
        <v>221</v>
      </c>
      <c r="E192" s="41"/>
      <c r="F192" s="234" t="s">
        <v>6145</v>
      </c>
      <c r="G192" s="41"/>
      <c r="H192" s="41"/>
      <c r="I192" s="235"/>
      <c r="J192" s="41"/>
      <c r="K192" s="41"/>
      <c r="L192" s="45"/>
      <c r="M192" s="236"/>
      <c r="N192" s="237"/>
      <c r="O192" s="92"/>
      <c r="P192" s="92"/>
      <c r="Q192" s="92"/>
      <c r="R192" s="92"/>
      <c r="S192" s="92"/>
      <c r="T192" s="93"/>
      <c r="U192" s="39"/>
      <c r="V192" s="39"/>
      <c r="W192" s="39"/>
      <c r="X192" s="39"/>
      <c r="Y192" s="39"/>
      <c r="Z192" s="39"/>
      <c r="AA192" s="39"/>
      <c r="AB192" s="39"/>
      <c r="AC192" s="39"/>
      <c r="AD192" s="39"/>
      <c r="AE192" s="39"/>
      <c r="AT192" s="18" t="s">
        <v>221</v>
      </c>
      <c r="AU192" s="18" t="s">
        <v>88</v>
      </c>
    </row>
    <row r="193" s="2" customFormat="1" ht="16.5" customHeight="1">
      <c r="A193" s="39"/>
      <c r="B193" s="40"/>
      <c r="C193" s="220" t="s">
        <v>631</v>
      </c>
      <c r="D193" s="220" t="s">
        <v>216</v>
      </c>
      <c r="E193" s="221" t="s">
        <v>6146</v>
      </c>
      <c r="F193" s="222" t="s">
        <v>6147</v>
      </c>
      <c r="G193" s="223" t="s">
        <v>797</v>
      </c>
      <c r="H193" s="224">
        <v>40</v>
      </c>
      <c r="I193" s="225"/>
      <c r="J193" s="226">
        <f>ROUND(I193*H193,2)</f>
        <v>0</v>
      </c>
      <c r="K193" s="222" t="s">
        <v>1</v>
      </c>
      <c r="L193" s="45"/>
      <c r="M193" s="227" t="s">
        <v>1</v>
      </c>
      <c r="N193" s="228" t="s">
        <v>46</v>
      </c>
      <c r="O193" s="92"/>
      <c r="P193" s="229">
        <f>O193*H193</f>
        <v>0</v>
      </c>
      <c r="Q193" s="229">
        <v>0</v>
      </c>
      <c r="R193" s="229">
        <f>Q193*H193</f>
        <v>0</v>
      </c>
      <c r="S193" s="229">
        <v>0</v>
      </c>
      <c r="T193" s="230">
        <f>S193*H193</f>
        <v>0</v>
      </c>
      <c r="U193" s="39"/>
      <c r="V193" s="39"/>
      <c r="W193" s="39"/>
      <c r="X193" s="39"/>
      <c r="Y193" s="39"/>
      <c r="Z193" s="39"/>
      <c r="AA193" s="39"/>
      <c r="AB193" s="39"/>
      <c r="AC193" s="39"/>
      <c r="AD193" s="39"/>
      <c r="AE193" s="39"/>
      <c r="AR193" s="231" t="s">
        <v>214</v>
      </c>
      <c r="AT193" s="231" t="s">
        <v>216</v>
      </c>
      <c r="AU193" s="231" t="s">
        <v>88</v>
      </c>
      <c r="AY193" s="18" t="s">
        <v>215</v>
      </c>
      <c r="BE193" s="232">
        <f>IF(N193="základní",J193,0)</f>
        <v>0</v>
      </c>
      <c r="BF193" s="232">
        <f>IF(N193="snížená",J193,0)</f>
        <v>0</v>
      </c>
      <c r="BG193" s="232">
        <f>IF(N193="zákl. přenesená",J193,0)</f>
        <v>0</v>
      </c>
      <c r="BH193" s="232">
        <f>IF(N193="sníž. přenesená",J193,0)</f>
        <v>0</v>
      </c>
      <c r="BI193" s="232">
        <f>IF(N193="nulová",J193,0)</f>
        <v>0</v>
      </c>
      <c r="BJ193" s="18" t="s">
        <v>88</v>
      </c>
      <c r="BK193" s="232">
        <f>ROUND(I193*H193,2)</f>
        <v>0</v>
      </c>
      <c r="BL193" s="18" t="s">
        <v>214</v>
      </c>
      <c r="BM193" s="231" t="s">
        <v>1030</v>
      </c>
    </row>
    <row r="194" s="2" customFormat="1">
      <c r="A194" s="39"/>
      <c r="B194" s="40"/>
      <c r="C194" s="41"/>
      <c r="D194" s="233" t="s">
        <v>221</v>
      </c>
      <c r="E194" s="41"/>
      <c r="F194" s="234" t="s">
        <v>6147</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221</v>
      </c>
      <c r="AU194" s="18" t="s">
        <v>88</v>
      </c>
    </row>
    <row r="195" s="2" customFormat="1" ht="16.5" customHeight="1">
      <c r="A195" s="39"/>
      <c r="B195" s="40"/>
      <c r="C195" s="220" t="s">
        <v>676</v>
      </c>
      <c r="D195" s="220" t="s">
        <v>216</v>
      </c>
      <c r="E195" s="221" t="s">
        <v>6148</v>
      </c>
      <c r="F195" s="222" t="s">
        <v>6149</v>
      </c>
      <c r="G195" s="223" t="s">
        <v>797</v>
      </c>
      <c r="H195" s="224">
        <v>14</v>
      </c>
      <c r="I195" s="225"/>
      <c r="J195" s="226">
        <f>ROUND(I195*H195,2)</f>
        <v>0</v>
      </c>
      <c r="K195" s="222" t="s">
        <v>1</v>
      </c>
      <c r="L195" s="45"/>
      <c r="M195" s="227" t="s">
        <v>1</v>
      </c>
      <c r="N195" s="228" t="s">
        <v>46</v>
      </c>
      <c r="O195" s="92"/>
      <c r="P195" s="229">
        <f>O195*H195</f>
        <v>0</v>
      </c>
      <c r="Q195" s="229">
        <v>0</v>
      </c>
      <c r="R195" s="229">
        <f>Q195*H195</f>
        <v>0</v>
      </c>
      <c r="S195" s="229">
        <v>0</v>
      </c>
      <c r="T195" s="230">
        <f>S195*H195</f>
        <v>0</v>
      </c>
      <c r="U195" s="39"/>
      <c r="V195" s="39"/>
      <c r="W195" s="39"/>
      <c r="X195" s="39"/>
      <c r="Y195" s="39"/>
      <c r="Z195" s="39"/>
      <c r="AA195" s="39"/>
      <c r="AB195" s="39"/>
      <c r="AC195" s="39"/>
      <c r="AD195" s="39"/>
      <c r="AE195" s="39"/>
      <c r="AR195" s="231" t="s">
        <v>214</v>
      </c>
      <c r="AT195" s="231" t="s">
        <v>216</v>
      </c>
      <c r="AU195" s="231" t="s">
        <v>88</v>
      </c>
      <c r="AY195" s="18" t="s">
        <v>215</v>
      </c>
      <c r="BE195" s="232">
        <f>IF(N195="základní",J195,0)</f>
        <v>0</v>
      </c>
      <c r="BF195" s="232">
        <f>IF(N195="snížená",J195,0)</f>
        <v>0</v>
      </c>
      <c r="BG195" s="232">
        <f>IF(N195="zákl. přenesená",J195,0)</f>
        <v>0</v>
      </c>
      <c r="BH195" s="232">
        <f>IF(N195="sníž. přenesená",J195,0)</f>
        <v>0</v>
      </c>
      <c r="BI195" s="232">
        <f>IF(N195="nulová",J195,0)</f>
        <v>0</v>
      </c>
      <c r="BJ195" s="18" t="s">
        <v>88</v>
      </c>
      <c r="BK195" s="232">
        <f>ROUND(I195*H195,2)</f>
        <v>0</v>
      </c>
      <c r="BL195" s="18" t="s">
        <v>214</v>
      </c>
      <c r="BM195" s="231" t="s">
        <v>1043</v>
      </c>
    </row>
    <row r="196" s="2" customFormat="1">
      <c r="A196" s="39"/>
      <c r="B196" s="40"/>
      <c r="C196" s="41"/>
      <c r="D196" s="233" t="s">
        <v>221</v>
      </c>
      <c r="E196" s="41"/>
      <c r="F196" s="234" t="s">
        <v>6149</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221</v>
      </c>
      <c r="AU196" s="18" t="s">
        <v>88</v>
      </c>
    </row>
    <row r="197" s="2" customFormat="1" ht="16.5" customHeight="1">
      <c r="A197" s="39"/>
      <c r="B197" s="40"/>
      <c r="C197" s="220" t="s">
        <v>711</v>
      </c>
      <c r="D197" s="220" t="s">
        <v>216</v>
      </c>
      <c r="E197" s="221" t="s">
        <v>6150</v>
      </c>
      <c r="F197" s="222" t="s">
        <v>6151</v>
      </c>
      <c r="G197" s="223" t="s">
        <v>797</v>
      </c>
      <c r="H197" s="224">
        <v>22</v>
      </c>
      <c r="I197" s="225"/>
      <c r="J197" s="226">
        <f>ROUND(I197*H197,2)</f>
        <v>0</v>
      </c>
      <c r="K197" s="222" t="s">
        <v>1</v>
      </c>
      <c r="L197" s="45"/>
      <c r="M197" s="227" t="s">
        <v>1</v>
      </c>
      <c r="N197" s="228" t="s">
        <v>46</v>
      </c>
      <c r="O197" s="92"/>
      <c r="P197" s="229">
        <f>O197*H197</f>
        <v>0</v>
      </c>
      <c r="Q197" s="229">
        <v>0</v>
      </c>
      <c r="R197" s="229">
        <f>Q197*H197</f>
        <v>0</v>
      </c>
      <c r="S197" s="229">
        <v>0</v>
      </c>
      <c r="T197" s="230">
        <f>S197*H197</f>
        <v>0</v>
      </c>
      <c r="U197" s="39"/>
      <c r="V197" s="39"/>
      <c r="W197" s="39"/>
      <c r="X197" s="39"/>
      <c r="Y197" s="39"/>
      <c r="Z197" s="39"/>
      <c r="AA197" s="39"/>
      <c r="AB197" s="39"/>
      <c r="AC197" s="39"/>
      <c r="AD197" s="39"/>
      <c r="AE197" s="39"/>
      <c r="AR197" s="231" t="s">
        <v>214</v>
      </c>
      <c r="AT197" s="231" t="s">
        <v>216</v>
      </c>
      <c r="AU197" s="231" t="s">
        <v>88</v>
      </c>
      <c r="AY197" s="18" t="s">
        <v>215</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214</v>
      </c>
      <c r="BM197" s="231" t="s">
        <v>1061</v>
      </c>
    </row>
    <row r="198" s="2" customFormat="1">
      <c r="A198" s="39"/>
      <c r="B198" s="40"/>
      <c r="C198" s="41"/>
      <c r="D198" s="233" t="s">
        <v>221</v>
      </c>
      <c r="E198" s="41"/>
      <c r="F198" s="234" t="s">
        <v>6151</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221</v>
      </c>
      <c r="AU198" s="18" t="s">
        <v>88</v>
      </c>
    </row>
    <row r="199" s="2" customFormat="1" ht="16.5" customHeight="1">
      <c r="A199" s="39"/>
      <c r="B199" s="40"/>
      <c r="C199" s="220" t="s">
        <v>713</v>
      </c>
      <c r="D199" s="220" t="s">
        <v>216</v>
      </c>
      <c r="E199" s="221" t="s">
        <v>6152</v>
      </c>
      <c r="F199" s="222" t="s">
        <v>6153</v>
      </c>
      <c r="G199" s="223" t="s">
        <v>797</v>
      </c>
      <c r="H199" s="224">
        <v>34</v>
      </c>
      <c r="I199" s="225"/>
      <c r="J199" s="226">
        <f>ROUND(I199*H199,2)</f>
        <v>0</v>
      </c>
      <c r="K199" s="222" t="s">
        <v>1</v>
      </c>
      <c r="L199" s="45"/>
      <c r="M199" s="227" t="s">
        <v>1</v>
      </c>
      <c r="N199" s="228" t="s">
        <v>46</v>
      </c>
      <c r="O199" s="92"/>
      <c r="P199" s="229">
        <f>O199*H199</f>
        <v>0</v>
      </c>
      <c r="Q199" s="229">
        <v>0</v>
      </c>
      <c r="R199" s="229">
        <f>Q199*H199</f>
        <v>0</v>
      </c>
      <c r="S199" s="229">
        <v>0</v>
      </c>
      <c r="T199" s="230">
        <f>S199*H199</f>
        <v>0</v>
      </c>
      <c r="U199" s="39"/>
      <c r="V199" s="39"/>
      <c r="W199" s="39"/>
      <c r="X199" s="39"/>
      <c r="Y199" s="39"/>
      <c r="Z199" s="39"/>
      <c r="AA199" s="39"/>
      <c r="AB199" s="39"/>
      <c r="AC199" s="39"/>
      <c r="AD199" s="39"/>
      <c r="AE199" s="39"/>
      <c r="AR199" s="231" t="s">
        <v>214</v>
      </c>
      <c r="AT199" s="231" t="s">
        <v>216</v>
      </c>
      <c r="AU199" s="231" t="s">
        <v>88</v>
      </c>
      <c r="AY199" s="18" t="s">
        <v>215</v>
      </c>
      <c r="BE199" s="232">
        <f>IF(N199="základní",J199,0)</f>
        <v>0</v>
      </c>
      <c r="BF199" s="232">
        <f>IF(N199="snížená",J199,0)</f>
        <v>0</v>
      </c>
      <c r="BG199" s="232">
        <f>IF(N199="zákl. přenesená",J199,0)</f>
        <v>0</v>
      </c>
      <c r="BH199" s="232">
        <f>IF(N199="sníž. přenesená",J199,0)</f>
        <v>0</v>
      </c>
      <c r="BI199" s="232">
        <f>IF(N199="nulová",J199,0)</f>
        <v>0</v>
      </c>
      <c r="BJ199" s="18" t="s">
        <v>88</v>
      </c>
      <c r="BK199" s="232">
        <f>ROUND(I199*H199,2)</f>
        <v>0</v>
      </c>
      <c r="BL199" s="18" t="s">
        <v>214</v>
      </c>
      <c r="BM199" s="231" t="s">
        <v>1074</v>
      </c>
    </row>
    <row r="200" s="2" customFormat="1">
      <c r="A200" s="39"/>
      <c r="B200" s="40"/>
      <c r="C200" s="41"/>
      <c r="D200" s="233" t="s">
        <v>221</v>
      </c>
      <c r="E200" s="41"/>
      <c r="F200" s="234" t="s">
        <v>6153</v>
      </c>
      <c r="G200" s="41"/>
      <c r="H200" s="41"/>
      <c r="I200" s="235"/>
      <c r="J200" s="41"/>
      <c r="K200" s="41"/>
      <c r="L200" s="45"/>
      <c r="M200" s="236"/>
      <c r="N200" s="237"/>
      <c r="O200" s="92"/>
      <c r="P200" s="92"/>
      <c r="Q200" s="92"/>
      <c r="R200" s="92"/>
      <c r="S200" s="92"/>
      <c r="T200" s="93"/>
      <c r="U200" s="39"/>
      <c r="V200" s="39"/>
      <c r="W200" s="39"/>
      <c r="X200" s="39"/>
      <c r="Y200" s="39"/>
      <c r="Z200" s="39"/>
      <c r="AA200" s="39"/>
      <c r="AB200" s="39"/>
      <c r="AC200" s="39"/>
      <c r="AD200" s="39"/>
      <c r="AE200" s="39"/>
      <c r="AT200" s="18" t="s">
        <v>221</v>
      </c>
      <c r="AU200" s="18" t="s">
        <v>88</v>
      </c>
    </row>
    <row r="201" s="2" customFormat="1" ht="16.5" customHeight="1">
      <c r="A201" s="39"/>
      <c r="B201" s="40"/>
      <c r="C201" s="220" t="s">
        <v>720</v>
      </c>
      <c r="D201" s="220" t="s">
        <v>216</v>
      </c>
      <c r="E201" s="221" t="s">
        <v>6154</v>
      </c>
      <c r="F201" s="222" t="s">
        <v>6155</v>
      </c>
      <c r="G201" s="223" t="s">
        <v>797</v>
      </c>
      <c r="H201" s="224">
        <v>12</v>
      </c>
      <c r="I201" s="225"/>
      <c r="J201" s="226">
        <f>ROUND(I201*H201,2)</f>
        <v>0</v>
      </c>
      <c r="K201" s="222" t="s">
        <v>1</v>
      </c>
      <c r="L201" s="45"/>
      <c r="M201" s="227" t="s">
        <v>1</v>
      </c>
      <c r="N201" s="228" t="s">
        <v>46</v>
      </c>
      <c r="O201" s="92"/>
      <c r="P201" s="229">
        <f>O201*H201</f>
        <v>0</v>
      </c>
      <c r="Q201" s="229">
        <v>0</v>
      </c>
      <c r="R201" s="229">
        <f>Q201*H201</f>
        <v>0</v>
      </c>
      <c r="S201" s="229">
        <v>0</v>
      </c>
      <c r="T201" s="230">
        <f>S201*H201</f>
        <v>0</v>
      </c>
      <c r="U201" s="39"/>
      <c r="V201" s="39"/>
      <c r="W201" s="39"/>
      <c r="X201" s="39"/>
      <c r="Y201" s="39"/>
      <c r="Z201" s="39"/>
      <c r="AA201" s="39"/>
      <c r="AB201" s="39"/>
      <c r="AC201" s="39"/>
      <c r="AD201" s="39"/>
      <c r="AE201" s="39"/>
      <c r="AR201" s="231" t="s">
        <v>214</v>
      </c>
      <c r="AT201" s="231" t="s">
        <v>216</v>
      </c>
      <c r="AU201" s="231" t="s">
        <v>88</v>
      </c>
      <c r="AY201" s="18" t="s">
        <v>215</v>
      </c>
      <c r="BE201" s="232">
        <f>IF(N201="základní",J201,0)</f>
        <v>0</v>
      </c>
      <c r="BF201" s="232">
        <f>IF(N201="snížená",J201,0)</f>
        <v>0</v>
      </c>
      <c r="BG201" s="232">
        <f>IF(N201="zákl. přenesená",J201,0)</f>
        <v>0</v>
      </c>
      <c r="BH201" s="232">
        <f>IF(N201="sníž. přenesená",J201,0)</f>
        <v>0</v>
      </c>
      <c r="BI201" s="232">
        <f>IF(N201="nulová",J201,0)</f>
        <v>0</v>
      </c>
      <c r="BJ201" s="18" t="s">
        <v>88</v>
      </c>
      <c r="BK201" s="232">
        <f>ROUND(I201*H201,2)</f>
        <v>0</v>
      </c>
      <c r="BL201" s="18" t="s">
        <v>214</v>
      </c>
      <c r="BM201" s="231" t="s">
        <v>1094</v>
      </c>
    </row>
    <row r="202" s="2" customFormat="1">
      <c r="A202" s="39"/>
      <c r="B202" s="40"/>
      <c r="C202" s="41"/>
      <c r="D202" s="233" t="s">
        <v>221</v>
      </c>
      <c r="E202" s="41"/>
      <c r="F202" s="234" t="s">
        <v>6155</v>
      </c>
      <c r="G202" s="41"/>
      <c r="H202" s="41"/>
      <c r="I202" s="235"/>
      <c r="J202" s="41"/>
      <c r="K202" s="41"/>
      <c r="L202" s="45"/>
      <c r="M202" s="236"/>
      <c r="N202" s="237"/>
      <c r="O202" s="92"/>
      <c r="P202" s="92"/>
      <c r="Q202" s="92"/>
      <c r="R202" s="92"/>
      <c r="S202" s="92"/>
      <c r="T202" s="93"/>
      <c r="U202" s="39"/>
      <c r="V202" s="39"/>
      <c r="W202" s="39"/>
      <c r="X202" s="39"/>
      <c r="Y202" s="39"/>
      <c r="Z202" s="39"/>
      <c r="AA202" s="39"/>
      <c r="AB202" s="39"/>
      <c r="AC202" s="39"/>
      <c r="AD202" s="39"/>
      <c r="AE202" s="39"/>
      <c r="AT202" s="18" t="s">
        <v>221</v>
      </c>
      <c r="AU202" s="18" t="s">
        <v>88</v>
      </c>
    </row>
    <row r="203" s="2" customFormat="1" ht="16.5" customHeight="1">
      <c r="A203" s="39"/>
      <c r="B203" s="40"/>
      <c r="C203" s="220" t="s">
        <v>727</v>
      </c>
      <c r="D203" s="220" t="s">
        <v>216</v>
      </c>
      <c r="E203" s="221" t="s">
        <v>6156</v>
      </c>
      <c r="F203" s="222" t="s">
        <v>6157</v>
      </c>
      <c r="G203" s="223" t="s">
        <v>797</v>
      </c>
      <c r="H203" s="224">
        <v>16</v>
      </c>
      <c r="I203" s="225"/>
      <c r="J203" s="226">
        <f>ROUND(I203*H203,2)</f>
        <v>0</v>
      </c>
      <c r="K203" s="222" t="s">
        <v>1</v>
      </c>
      <c r="L203" s="45"/>
      <c r="M203" s="227" t="s">
        <v>1</v>
      </c>
      <c r="N203" s="228" t="s">
        <v>46</v>
      </c>
      <c r="O203" s="92"/>
      <c r="P203" s="229">
        <f>O203*H203</f>
        <v>0</v>
      </c>
      <c r="Q203" s="229">
        <v>0</v>
      </c>
      <c r="R203" s="229">
        <f>Q203*H203</f>
        <v>0</v>
      </c>
      <c r="S203" s="229">
        <v>0</v>
      </c>
      <c r="T203" s="230">
        <f>S203*H203</f>
        <v>0</v>
      </c>
      <c r="U203" s="39"/>
      <c r="V203" s="39"/>
      <c r="W203" s="39"/>
      <c r="X203" s="39"/>
      <c r="Y203" s="39"/>
      <c r="Z203" s="39"/>
      <c r="AA203" s="39"/>
      <c r="AB203" s="39"/>
      <c r="AC203" s="39"/>
      <c r="AD203" s="39"/>
      <c r="AE203" s="39"/>
      <c r="AR203" s="231" t="s">
        <v>214</v>
      </c>
      <c r="AT203" s="231" t="s">
        <v>216</v>
      </c>
      <c r="AU203" s="231" t="s">
        <v>88</v>
      </c>
      <c r="AY203" s="18" t="s">
        <v>215</v>
      </c>
      <c r="BE203" s="232">
        <f>IF(N203="základní",J203,0)</f>
        <v>0</v>
      </c>
      <c r="BF203" s="232">
        <f>IF(N203="snížená",J203,0)</f>
        <v>0</v>
      </c>
      <c r="BG203" s="232">
        <f>IF(N203="zákl. přenesená",J203,0)</f>
        <v>0</v>
      </c>
      <c r="BH203" s="232">
        <f>IF(N203="sníž. přenesená",J203,0)</f>
        <v>0</v>
      </c>
      <c r="BI203" s="232">
        <f>IF(N203="nulová",J203,0)</f>
        <v>0</v>
      </c>
      <c r="BJ203" s="18" t="s">
        <v>88</v>
      </c>
      <c r="BK203" s="232">
        <f>ROUND(I203*H203,2)</f>
        <v>0</v>
      </c>
      <c r="BL203" s="18" t="s">
        <v>214</v>
      </c>
      <c r="BM203" s="231" t="s">
        <v>1120</v>
      </c>
    </row>
    <row r="204" s="2" customFormat="1">
      <c r="A204" s="39"/>
      <c r="B204" s="40"/>
      <c r="C204" s="41"/>
      <c r="D204" s="233" t="s">
        <v>221</v>
      </c>
      <c r="E204" s="41"/>
      <c r="F204" s="234" t="s">
        <v>6157</v>
      </c>
      <c r="G204" s="41"/>
      <c r="H204" s="41"/>
      <c r="I204" s="235"/>
      <c r="J204" s="41"/>
      <c r="K204" s="41"/>
      <c r="L204" s="45"/>
      <c r="M204" s="236"/>
      <c r="N204" s="237"/>
      <c r="O204" s="92"/>
      <c r="P204" s="92"/>
      <c r="Q204" s="92"/>
      <c r="R204" s="92"/>
      <c r="S204" s="92"/>
      <c r="T204" s="93"/>
      <c r="U204" s="39"/>
      <c r="V204" s="39"/>
      <c r="W204" s="39"/>
      <c r="X204" s="39"/>
      <c r="Y204" s="39"/>
      <c r="Z204" s="39"/>
      <c r="AA204" s="39"/>
      <c r="AB204" s="39"/>
      <c r="AC204" s="39"/>
      <c r="AD204" s="39"/>
      <c r="AE204" s="39"/>
      <c r="AT204" s="18" t="s">
        <v>221</v>
      </c>
      <c r="AU204" s="18" t="s">
        <v>88</v>
      </c>
    </row>
    <row r="205" s="2" customFormat="1" ht="16.5" customHeight="1">
      <c r="A205" s="39"/>
      <c r="B205" s="40"/>
      <c r="C205" s="220" t="s">
        <v>735</v>
      </c>
      <c r="D205" s="220" t="s">
        <v>216</v>
      </c>
      <c r="E205" s="221" t="s">
        <v>6158</v>
      </c>
      <c r="F205" s="222" t="s">
        <v>6159</v>
      </c>
      <c r="G205" s="223" t="s">
        <v>797</v>
      </c>
      <c r="H205" s="224">
        <v>10</v>
      </c>
      <c r="I205" s="225"/>
      <c r="J205" s="226">
        <f>ROUND(I205*H205,2)</f>
        <v>0</v>
      </c>
      <c r="K205" s="222" t="s">
        <v>1</v>
      </c>
      <c r="L205" s="45"/>
      <c r="M205" s="227" t="s">
        <v>1</v>
      </c>
      <c r="N205" s="228" t="s">
        <v>46</v>
      </c>
      <c r="O205" s="92"/>
      <c r="P205" s="229">
        <f>O205*H205</f>
        <v>0</v>
      </c>
      <c r="Q205" s="229">
        <v>0</v>
      </c>
      <c r="R205" s="229">
        <f>Q205*H205</f>
        <v>0</v>
      </c>
      <c r="S205" s="229">
        <v>0</v>
      </c>
      <c r="T205" s="230">
        <f>S205*H205</f>
        <v>0</v>
      </c>
      <c r="U205" s="39"/>
      <c r="V205" s="39"/>
      <c r="W205" s="39"/>
      <c r="X205" s="39"/>
      <c r="Y205" s="39"/>
      <c r="Z205" s="39"/>
      <c r="AA205" s="39"/>
      <c r="AB205" s="39"/>
      <c r="AC205" s="39"/>
      <c r="AD205" s="39"/>
      <c r="AE205" s="39"/>
      <c r="AR205" s="231" t="s">
        <v>214</v>
      </c>
      <c r="AT205" s="231" t="s">
        <v>216</v>
      </c>
      <c r="AU205" s="231" t="s">
        <v>88</v>
      </c>
      <c r="AY205" s="18" t="s">
        <v>215</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214</v>
      </c>
      <c r="BM205" s="231" t="s">
        <v>1152</v>
      </c>
    </row>
    <row r="206" s="2" customFormat="1">
      <c r="A206" s="39"/>
      <c r="B206" s="40"/>
      <c r="C206" s="41"/>
      <c r="D206" s="233" t="s">
        <v>221</v>
      </c>
      <c r="E206" s="41"/>
      <c r="F206" s="234" t="s">
        <v>6159</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221</v>
      </c>
      <c r="AU206" s="18" t="s">
        <v>88</v>
      </c>
    </row>
    <row r="207" s="2" customFormat="1" ht="16.5" customHeight="1">
      <c r="A207" s="39"/>
      <c r="B207" s="40"/>
      <c r="C207" s="220" t="s">
        <v>745</v>
      </c>
      <c r="D207" s="220" t="s">
        <v>216</v>
      </c>
      <c r="E207" s="221" t="s">
        <v>6160</v>
      </c>
      <c r="F207" s="222" t="s">
        <v>6161</v>
      </c>
      <c r="G207" s="223" t="s">
        <v>219</v>
      </c>
      <c r="H207" s="224">
        <v>1</v>
      </c>
      <c r="I207" s="225"/>
      <c r="J207" s="226">
        <f>ROUND(I207*H207,2)</f>
        <v>0</v>
      </c>
      <c r="K207" s="222" t="s">
        <v>1</v>
      </c>
      <c r="L207" s="45"/>
      <c r="M207" s="227" t="s">
        <v>1</v>
      </c>
      <c r="N207" s="228" t="s">
        <v>46</v>
      </c>
      <c r="O207" s="92"/>
      <c r="P207" s="229">
        <f>O207*H207</f>
        <v>0</v>
      </c>
      <c r="Q207" s="229">
        <v>0</v>
      </c>
      <c r="R207" s="229">
        <f>Q207*H207</f>
        <v>0</v>
      </c>
      <c r="S207" s="229">
        <v>0</v>
      </c>
      <c r="T207" s="230">
        <f>S207*H207</f>
        <v>0</v>
      </c>
      <c r="U207" s="39"/>
      <c r="V207" s="39"/>
      <c r="W207" s="39"/>
      <c r="X207" s="39"/>
      <c r="Y207" s="39"/>
      <c r="Z207" s="39"/>
      <c r="AA207" s="39"/>
      <c r="AB207" s="39"/>
      <c r="AC207" s="39"/>
      <c r="AD207" s="39"/>
      <c r="AE207" s="39"/>
      <c r="AR207" s="231" t="s">
        <v>214</v>
      </c>
      <c r="AT207" s="231" t="s">
        <v>216</v>
      </c>
      <c r="AU207" s="231" t="s">
        <v>88</v>
      </c>
      <c r="AY207" s="18" t="s">
        <v>215</v>
      </c>
      <c r="BE207" s="232">
        <f>IF(N207="základní",J207,0)</f>
        <v>0</v>
      </c>
      <c r="BF207" s="232">
        <f>IF(N207="snížená",J207,0)</f>
        <v>0</v>
      </c>
      <c r="BG207" s="232">
        <f>IF(N207="zákl. přenesená",J207,0)</f>
        <v>0</v>
      </c>
      <c r="BH207" s="232">
        <f>IF(N207="sníž. přenesená",J207,0)</f>
        <v>0</v>
      </c>
      <c r="BI207" s="232">
        <f>IF(N207="nulová",J207,0)</f>
        <v>0</v>
      </c>
      <c r="BJ207" s="18" t="s">
        <v>88</v>
      </c>
      <c r="BK207" s="232">
        <f>ROUND(I207*H207,2)</f>
        <v>0</v>
      </c>
      <c r="BL207" s="18" t="s">
        <v>214</v>
      </c>
      <c r="BM207" s="231" t="s">
        <v>1170</v>
      </c>
    </row>
    <row r="208" s="2" customFormat="1">
      <c r="A208" s="39"/>
      <c r="B208" s="40"/>
      <c r="C208" s="41"/>
      <c r="D208" s="233" t="s">
        <v>221</v>
      </c>
      <c r="E208" s="41"/>
      <c r="F208" s="234" t="s">
        <v>6161</v>
      </c>
      <c r="G208" s="41"/>
      <c r="H208" s="41"/>
      <c r="I208" s="235"/>
      <c r="J208" s="41"/>
      <c r="K208" s="41"/>
      <c r="L208" s="45"/>
      <c r="M208" s="236"/>
      <c r="N208" s="237"/>
      <c r="O208" s="92"/>
      <c r="P208" s="92"/>
      <c r="Q208" s="92"/>
      <c r="R208" s="92"/>
      <c r="S208" s="92"/>
      <c r="T208" s="93"/>
      <c r="U208" s="39"/>
      <c r="V208" s="39"/>
      <c r="W208" s="39"/>
      <c r="X208" s="39"/>
      <c r="Y208" s="39"/>
      <c r="Z208" s="39"/>
      <c r="AA208" s="39"/>
      <c r="AB208" s="39"/>
      <c r="AC208" s="39"/>
      <c r="AD208" s="39"/>
      <c r="AE208" s="39"/>
      <c r="AT208" s="18" t="s">
        <v>221</v>
      </c>
      <c r="AU208" s="18" t="s">
        <v>88</v>
      </c>
    </row>
    <row r="209" s="2" customFormat="1" ht="16.5" customHeight="1">
      <c r="A209" s="39"/>
      <c r="B209" s="40"/>
      <c r="C209" s="220" t="s">
        <v>751</v>
      </c>
      <c r="D209" s="220" t="s">
        <v>216</v>
      </c>
      <c r="E209" s="221" t="s">
        <v>6162</v>
      </c>
      <c r="F209" s="222" t="s">
        <v>6163</v>
      </c>
      <c r="G209" s="223" t="s">
        <v>219</v>
      </c>
      <c r="H209" s="224">
        <v>1</v>
      </c>
      <c r="I209" s="225"/>
      <c r="J209" s="226">
        <f>ROUND(I209*H209,2)</f>
        <v>0</v>
      </c>
      <c r="K209" s="222" t="s">
        <v>1</v>
      </c>
      <c r="L209" s="45"/>
      <c r="M209" s="227" t="s">
        <v>1</v>
      </c>
      <c r="N209" s="228" t="s">
        <v>46</v>
      </c>
      <c r="O209" s="92"/>
      <c r="P209" s="229">
        <f>O209*H209</f>
        <v>0</v>
      </c>
      <c r="Q209" s="229">
        <v>0</v>
      </c>
      <c r="R209" s="229">
        <f>Q209*H209</f>
        <v>0</v>
      </c>
      <c r="S209" s="229">
        <v>0</v>
      </c>
      <c r="T209" s="230">
        <f>S209*H209</f>
        <v>0</v>
      </c>
      <c r="U209" s="39"/>
      <c r="V209" s="39"/>
      <c r="W209" s="39"/>
      <c r="X209" s="39"/>
      <c r="Y209" s="39"/>
      <c r="Z209" s="39"/>
      <c r="AA209" s="39"/>
      <c r="AB209" s="39"/>
      <c r="AC209" s="39"/>
      <c r="AD209" s="39"/>
      <c r="AE209" s="39"/>
      <c r="AR209" s="231" t="s">
        <v>214</v>
      </c>
      <c r="AT209" s="231" t="s">
        <v>216</v>
      </c>
      <c r="AU209" s="231" t="s">
        <v>88</v>
      </c>
      <c r="AY209" s="18" t="s">
        <v>215</v>
      </c>
      <c r="BE209" s="232">
        <f>IF(N209="základní",J209,0)</f>
        <v>0</v>
      </c>
      <c r="BF209" s="232">
        <f>IF(N209="snížená",J209,0)</f>
        <v>0</v>
      </c>
      <c r="BG209" s="232">
        <f>IF(N209="zákl. přenesená",J209,0)</f>
        <v>0</v>
      </c>
      <c r="BH209" s="232">
        <f>IF(N209="sníž. přenesená",J209,0)</f>
        <v>0</v>
      </c>
      <c r="BI209" s="232">
        <f>IF(N209="nulová",J209,0)</f>
        <v>0</v>
      </c>
      <c r="BJ209" s="18" t="s">
        <v>88</v>
      </c>
      <c r="BK209" s="232">
        <f>ROUND(I209*H209,2)</f>
        <v>0</v>
      </c>
      <c r="BL209" s="18" t="s">
        <v>214</v>
      </c>
      <c r="BM209" s="231" t="s">
        <v>1184</v>
      </c>
    </row>
    <row r="210" s="2" customFormat="1">
      <c r="A210" s="39"/>
      <c r="B210" s="40"/>
      <c r="C210" s="41"/>
      <c r="D210" s="233" t="s">
        <v>221</v>
      </c>
      <c r="E210" s="41"/>
      <c r="F210" s="234" t="s">
        <v>6163</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221</v>
      </c>
      <c r="AU210" s="18" t="s">
        <v>88</v>
      </c>
    </row>
    <row r="211" s="2" customFormat="1" ht="16.5" customHeight="1">
      <c r="A211" s="39"/>
      <c r="B211" s="40"/>
      <c r="C211" s="220" t="s">
        <v>758</v>
      </c>
      <c r="D211" s="220" t="s">
        <v>216</v>
      </c>
      <c r="E211" s="221" t="s">
        <v>6164</v>
      </c>
      <c r="F211" s="222" t="s">
        <v>6165</v>
      </c>
      <c r="G211" s="223" t="s">
        <v>797</v>
      </c>
      <c r="H211" s="224">
        <v>80</v>
      </c>
      <c r="I211" s="225"/>
      <c r="J211" s="226">
        <f>ROUND(I211*H211,2)</f>
        <v>0</v>
      </c>
      <c r="K211" s="222" t="s">
        <v>1</v>
      </c>
      <c r="L211" s="45"/>
      <c r="M211" s="227" t="s">
        <v>1</v>
      </c>
      <c r="N211" s="228" t="s">
        <v>46</v>
      </c>
      <c r="O211" s="92"/>
      <c r="P211" s="229">
        <f>O211*H211</f>
        <v>0</v>
      </c>
      <c r="Q211" s="229">
        <v>0</v>
      </c>
      <c r="R211" s="229">
        <f>Q211*H211</f>
        <v>0</v>
      </c>
      <c r="S211" s="229">
        <v>0</v>
      </c>
      <c r="T211" s="230">
        <f>S211*H211</f>
        <v>0</v>
      </c>
      <c r="U211" s="39"/>
      <c r="V211" s="39"/>
      <c r="W211" s="39"/>
      <c r="X211" s="39"/>
      <c r="Y211" s="39"/>
      <c r="Z211" s="39"/>
      <c r="AA211" s="39"/>
      <c r="AB211" s="39"/>
      <c r="AC211" s="39"/>
      <c r="AD211" s="39"/>
      <c r="AE211" s="39"/>
      <c r="AR211" s="231" t="s">
        <v>214</v>
      </c>
      <c r="AT211" s="231" t="s">
        <v>216</v>
      </c>
      <c r="AU211" s="231" t="s">
        <v>88</v>
      </c>
      <c r="AY211" s="18" t="s">
        <v>215</v>
      </c>
      <c r="BE211" s="232">
        <f>IF(N211="základní",J211,0)</f>
        <v>0</v>
      </c>
      <c r="BF211" s="232">
        <f>IF(N211="snížená",J211,0)</f>
        <v>0</v>
      </c>
      <c r="BG211" s="232">
        <f>IF(N211="zákl. přenesená",J211,0)</f>
        <v>0</v>
      </c>
      <c r="BH211" s="232">
        <f>IF(N211="sníž. přenesená",J211,0)</f>
        <v>0</v>
      </c>
      <c r="BI211" s="232">
        <f>IF(N211="nulová",J211,0)</f>
        <v>0</v>
      </c>
      <c r="BJ211" s="18" t="s">
        <v>88</v>
      </c>
      <c r="BK211" s="232">
        <f>ROUND(I211*H211,2)</f>
        <v>0</v>
      </c>
      <c r="BL211" s="18" t="s">
        <v>214</v>
      </c>
      <c r="BM211" s="231" t="s">
        <v>1192</v>
      </c>
    </row>
    <row r="212" s="2" customFormat="1">
      <c r="A212" s="39"/>
      <c r="B212" s="40"/>
      <c r="C212" s="41"/>
      <c r="D212" s="233" t="s">
        <v>221</v>
      </c>
      <c r="E212" s="41"/>
      <c r="F212" s="234" t="s">
        <v>6165</v>
      </c>
      <c r="G212" s="41"/>
      <c r="H212" s="41"/>
      <c r="I212" s="235"/>
      <c r="J212" s="41"/>
      <c r="K212" s="41"/>
      <c r="L212" s="45"/>
      <c r="M212" s="236"/>
      <c r="N212" s="237"/>
      <c r="O212" s="92"/>
      <c r="P212" s="92"/>
      <c r="Q212" s="92"/>
      <c r="R212" s="92"/>
      <c r="S212" s="92"/>
      <c r="T212" s="93"/>
      <c r="U212" s="39"/>
      <c r="V212" s="39"/>
      <c r="W212" s="39"/>
      <c r="X212" s="39"/>
      <c r="Y212" s="39"/>
      <c r="Z212" s="39"/>
      <c r="AA212" s="39"/>
      <c r="AB212" s="39"/>
      <c r="AC212" s="39"/>
      <c r="AD212" s="39"/>
      <c r="AE212" s="39"/>
      <c r="AT212" s="18" t="s">
        <v>221</v>
      </c>
      <c r="AU212" s="18" t="s">
        <v>88</v>
      </c>
    </row>
    <row r="213" s="2" customFormat="1" ht="16.5" customHeight="1">
      <c r="A213" s="39"/>
      <c r="B213" s="40"/>
      <c r="C213" s="220" t="s">
        <v>794</v>
      </c>
      <c r="D213" s="220" t="s">
        <v>216</v>
      </c>
      <c r="E213" s="221" t="s">
        <v>6166</v>
      </c>
      <c r="F213" s="222" t="s">
        <v>6167</v>
      </c>
      <c r="G213" s="223" t="s">
        <v>219</v>
      </c>
      <c r="H213" s="224">
        <v>1</v>
      </c>
      <c r="I213" s="225"/>
      <c r="J213" s="226">
        <f>ROUND(I213*H213,2)</f>
        <v>0</v>
      </c>
      <c r="K213" s="222" t="s">
        <v>1</v>
      </c>
      <c r="L213" s="45"/>
      <c r="M213" s="227" t="s">
        <v>1</v>
      </c>
      <c r="N213" s="228" t="s">
        <v>46</v>
      </c>
      <c r="O213" s="92"/>
      <c r="P213" s="229">
        <f>O213*H213</f>
        <v>0</v>
      </c>
      <c r="Q213" s="229">
        <v>0</v>
      </c>
      <c r="R213" s="229">
        <f>Q213*H213</f>
        <v>0</v>
      </c>
      <c r="S213" s="229">
        <v>0</v>
      </c>
      <c r="T213" s="230">
        <f>S213*H213</f>
        <v>0</v>
      </c>
      <c r="U213" s="39"/>
      <c r="V213" s="39"/>
      <c r="W213" s="39"/>
      <c r="X213" s="39"/>
      <c r="Y213" s="39"/>
      <c r="Z213" s="39"/>
      <c r="AA213" s="39"/>
      <c r="AB213" s="39"/>
      <c r="AC213" s="39"/>
      <c r="AD213" s="39"/>
      <c r="AE213" s="39"/>
      <c r="AR213" s="231" t="s">
        <v>214</v>
      </c>
      <c r="AT213" s="231" t="s">
        <v>216</v>
      </c>
      <c r="AU213" s="231" t="s">
        <v>88</v>
      </c>
      <c r="AY213" s="18" t="s">
        <v>215</v>
      </c>
      <c r="BE213" s="232">
        <f>IF(N213="základní",J213,0)</f>
        <v>0</v>
      </c>
      <c r="BF213" s="232">
        <f>IF(N213="snížená",J213,0)</f>
        <v>0</v>
      </c>
      <c r="BG213" s="232">
        <f>IF(N213="zákl. přenesená",J213,0)</f>
        <v>0</v>
      </c>
      <c r="BH213" s="232">
        <f>IF(N213="sníž. přenesená",J213,0)</f>
        <v>0</v>
      </c>
      <c r="BI213" s="232">
        <f>IF(N213="nulová",J213,0)</f>
        <v>0</v>
      </c>
      <c r="BJ213" s="18" t="s">
        <v>88</v>
      </c>
      <c r="BK213" s="232">
        <f>ROUND(I213*H213,2)</f>
        <v>0</v>
      </c>
      <c r="BL213" s="18" t="s">
        <v>214</v>
      </c>
      <c r="BM213" s="231" t="s">
        <v>1284</v>
      </c>
    </row>
    <row r="214" s="2" customFormat="1">
      <c r="A214" s="39"/>
      <c r="B214" s="40"/>
      <c r="C214" s="41"/>
      <c r="D214" s="233" t="s">
        <v>221</v>
      </c>
      <c r="E214" s="41"/>
      <c r="F214" s="234" t="s">
        <v>6167</v>
      </c>
      <c r="G214" s="41"/>
      <c r="H214" s="41"/>
      <c r="I214" s="235"/>
      <c r="J214" s="41"/>
      <c r="K214" s="41"/>
      <c r="L214" s="45"/>
      <c r="M214" s="236"/>
      <c r="N214" s="237"/>
      <c r="O214" s="92"/>
      <c r="P214" s="92"/>
      <c r="Q214" s="92"/>
      <c r="R214" s="92"/>
      <c r="S214" s="92"/>
      <c r="T214" s="93"/>
      <c r="U214" s="39"/>
      <c r="V214" s="39"/>
      <c r="W214" s="39"/>
      <c r="X214" s="39"/>
      <c r="Y214" s="39"/>
      <c r="Z214" s="39"/>
      <c r="AA214" s="39"/>
      <c r="AB214" s="39"/>
      <c r="AC214" s="39"/>
      <c r="AD214" s="39"/>
      <c r="AE214" s="39"/>
      <c r="AT214" s="18" t="s">
        <v>221</v>
      </c>
      <c r="AU214" s="18" t="s">
        <v>88</v>
      </c>
    </row>
    <row r="215" s="2" customFormat="1" ht="16.5" customHeight="1">
      <c r="A215" s="39"/>
      <c r="B215" s="40"/>
      <c r="C215" s="220" t="s">
        <v>802</v>
      </c>
      <c r="D215" s="220" t="s">
        <v>216</v>
      </c>
      <c r="E215" s="221" t="s">
        <v>6168</v>
      </c>
      <c r="F215" s="222" t="s">
        <v>6169</v>
      </c>
      <c r="G215" s="223" t="s">
        <v>797</v>
      </c>
      <c r="H215" s="224">
        <v>46</v>
      </c>
      <c r="I215" s="225"/>
      <c r="J215" s="226">
        <f>ROUND(I215*H215,2)</f>
        <v>0</v>
      </c>
      <c r="K215" s="222" t="s">
        <v>1</v>
      </c>
      <c r="L215" s="45"/>
      <c r="M215" s="227" t="s">
        <v>1</v>
      </c>
      <c r="N215" s="228" t="s">
        <v>46</v>
      </c>
      <c r="O215" s="92"/>
      <c r="P215" s="229">
        <f>O215*H215</f>
        <v>0</v>
      </c>
      <c r="Q215" s="229">
        <v>0</v>
      </c>
      <c r="R215" s="229">
        <f>Q215*H215</f>
        <v>0</v>
      </c>
      <c r="S215" s="229">
        <v>0</v>
      </c>
      <c r="T215" s="230">
        <f>S215*H215</f>
        <v>0</v>
      </c>
      <c r="U215" s="39"/>
      <c r="V215" s="39"/>
      <c r="W215" s="39"/>
      <c r="X215" s="39"/>
      <c r="Y215" s="39"/>
      <c r="Z215" s="39"/>
      <c r="AA215" s="39"/>
      <c r="AB215" s="39"/>
      <c r="AC215" s="39"/>
      <c r="AD215" s="39"/>
      <c r="AE215" s="39"/>
      <c r="AR215" s="231" t="s">
        <v>214</v>
      </c>
      <c r="AT215" s="231" t="s">
        <v>216</v>
      </c>
      <c r="AU215" s="231" t="s">
        <v>88</v>
      </c>
      <c r="AY215" s="18" t="s">
        <v>215</v>
      </c>
      <c r="BE215" s="232">
        <f>IF(N215="základní",J215,0)</f>
        <v>0</v>
      </c>
      <c r="BF215" s="232">
        <f>IF(N215="snížená",J215,0)</f>
        <v>0</v>
      </c>
      <c r="BG215" s="232">
        <f>IF(N215="zákl. přenesená",J215,0)</f>
        <v>0</v>
      </c>
      <c r="BH215" s="232">
        <f>IF(N215="sníž. přenesená",J215,0)</f>
        <v>0</v>
      </c>
      <c r="BI215" s="232">
        <f>IF(N215="nulová",J215,0)</f>
        <v>0</v>
      </c>
      <c r="BJ215" s="18" t="s">
        <v>88</v>
      </c>
      <c r="BK215" s="232">
        <f>ROUND(I215*H215,2)</f>
        <v>0</v>
      </c>
      <c r="BL215" s="18" t="s">
        <v>214</v>
      </c>
      <c r="BM215" s="231" t="s">
        <v>1351</v>
      </c>
    </row>
    <row r="216" s="2" customFormat="1">
      <c r="A216" s="39"/>
      <c r="B216" s="40"/>
      <c r="C216" s="41"/>
      <c r="D216" s="233" t="s">
        <v>221</v>
      </c>
      <c r="E216" s="41"/>
      <c r="F216" s="234" t="s">
        <v>6169</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221</v>
      </c>
      <c r="AU216" s="18" t="s">
        <v>88</v>
      </c>
    </row>
    <row r="217" s="2" customFormat="1" ht="16.5" customHeight="1">
      <c r="A217" s="39"/>
      <c r="B217" s="40"/>
      <c r="C217" s="220" t="s">
        <v>808</v>
      </c>
      <c r="D217" s="220" t="s">
        <v>216</v>
      </c>
      <c r="E217" s="221" t="s">
        <v>6170</v>
      </c>
      <c r="F217" s="222" t="s">
        <v>6171</v>
      </c>
      <c r="G217" s="223" t="s">
        <v>6085</v>
      </c>
      <c r="H217" s="224">
        <v>230</v>
      </c>
      <c r="I217" s="225"/>
      <c r="J217" s="226">
        <f>ROUND(I217*H217,2)</f>
        <v>0</v>
      </c>
      <c r="K217" s="222" t="s">
        <v>1</v>
      </c>
      <c r="L217" s="45"/>
      <c r="M217" s="227" t="s">
        <v>1</v>
      </c>
      <c r="N217" s="228" t="s">
        <v>46</v>
      </c>
      <c r="O217" s="92"/>
      <c r="P217" s="229">
        <f>O217*H217</f>
        <v>0</v>
      </c>
      <c r="Q217" s="229">
        <v>0</v>
      </c>
      <c r="R217" s="229">
        <f>Q217*H217</f>
        <v>0</v>
      </c>
      <c r="S217" s="229">
        <v>0</v>
      </c>
      <c r="T217" s="230">
        <f>S217*H217</f>
        <v>0</v>
      </c>
      <c r="U217" s="39"/>
      <c r="V217" s="39"/>
      <c r="W217" s="39"/>
      <c r="X217" s="39"/>
      <c r="Y217" s="39"/>
      <c r="Z217" s="39"/>
      <c r="AA217" s="39"/>
      <c r="AB217" s="39"/>
      <c r="AC217" s="39"/>
      <c r="AD217" s="39"/>
      <c r="AE217" s="39"/>
      <c r="AR217" s="231" t="s">
        <v>214</v>
      </c>
      <c r="AT217" s="231" t="s">
        <v>216</v>
      </c>
      <c r="AU217" s="231" t="s">
        <v>88</v>
      </c>
      <c r="AY217" s="18" t="s">
        <v>215</v>
      </c>
      <c r="BE217" s="232">
        <f>IF(N217="základní",J217,0)</f>
        <v>0</v>
      </c>
      <c r="BF217" s="232">
        <f>IF(N217="snížená",J217,0)</f>
        <v>0</v>
      </c>
      <c r="BG217" s="232">
        <f>IF(N217="zákl. přenesená",J217,0)</f>
        <v>0</v>
      </c>
      <c r="BH217" s="232">
        <f>IF(N217="sníž. přenesená",J217,0)</f>
        <v>0</v>
      </c>
      <c r="BI217" s="232">
        <f>IF(N217="nulová",J217,0)</f>
        <v>0</v>
      </c>
      <c r="BJ217" s="18" t="s">
        <v>88</v>
      </c>
      <c r="BK217" s="232">
        <f>ROUND(I217*H217,2)</f>
        <v>0</v>
      </c>
      <c r="BL217" s="18" t="s">
        <v>214</v>
      </c>
      <c r="BM217" s="231" t="s">
        <v>1381</v>
      </c>
    </row>
    <row r="218" s="2" customFormat="1">
      <c r="A218" s="39"/>
      <c r="B218" s="40"/>
      <c r="C218" s="41"/>
      <c r="D218" s="233" t="s">
        <v>221</v>
      </c>
      <c r="E218" s="41"/>
      <c r="F218" s="234" t="s">
        <v>6171</v>
      </c>
      <c r="G218" s="41"/>
      <c r="H218" s="41"/>
      <c r="I218" s="235"/>
      <c r="J218" s="41"/>
      <c r="K218" s="41"/>
      <c r="L218" s="45"/>
      <c r="M218" s="236"/>
      <c r="N218" s="237"/>
      <c r="O218" s="92"/>
      <c r="P218" s="92"/>
      <c r="Q218" s="92"/>
      <c r="R218" s="92"/>
      <c r="S218" s="92"/>
      <c r="T218" s="93"/>
      <c r="U218" s="39"/>
      <c r="V218" s="39"/>
      <c r="W218" s="39"/>
      <c r="X218" s="39"/>
      <c r="Y218" s="39"/>
      <c r="Z218" s="39"/>
      <c r="AA218" s="39"/>
      <c r="AB218" s="39"/>
      <c r="AC218" s="39"/>
      <c r="AD218" s="39"/>
      <c r="AE218" s="39"/>
      <c r="AT218" s="18" t="s">
        <v>221</v>
      </c>
      <c r="AU218" s="18" t="s">
        <v>88</v>
      </c>
    </row>
    <row r="219" s="2" customFormat="1" ht="16.5" customHeight="1">
      <c r="A219" s="39"/>
      <c r="B219" s="40"/>
      <c r="C219" s="220" t="s">
        <v>816</v>
      </c>
      <c r="D219" s="220" t="s">
        <v>216</v>
      </c>
      <c r="E219" s="221" t="s">
        <v>6172</v>
      </c>
      <c r="F219" s="222" t="s">
        <v>6173</v>
      </c>
      <c r="G219" s="223" t="s">
        <v>6085</v>
      </c>
      <c r="H219" s="224">
        <v>920</v>
      </c>
      <c r="I219" s="225"/>
      <c r="J219" s="226">
        <f>ROUND(I219*H219,2)</f>
        <v>0</v>
      </c>
      <c r="K219" s="222" t="s">
        <v>1</v>
      </c>
      <c r="L219" s="45"/>
      <c r="M219" s="227" t="s">
        <v>1</v>
      </c>
      <c r="N219" s="228" t="s">
        <v>46</v>
      </c>
      <c r="O219" s="92"/>
      <c r="P219" s="229">
        <f>O219*H219</f>
        <v>0</v>
      </c>
      <c r="Q219" s="229">
        <v>0</v>
      </c>
      <c r="R219" s="229">
        <f>Q219*H219</f>
        <v>0</v>
      </c>
      <c r="S219" s="229">
        <v>0</v>
      </c>
      <c r="T219" s="230">
        <f>S219*H219</f>
        <v>0</v>
      </c>
      <c r="U219" s="39"/>
      <c r="V219" s="39"/>
      <c r="W219" s="39"/>
      <c r="X219" s="39"/>
      <c r="Y219" s="39"/>
      <c r="Z219" s="39"/>
      <c r="AA219" s="39"/>
      <c r="AB219" s="39"/>
      <c r="AC219" s="39"/>
      <c r="AD219" s="39"/>
      <c r="AE219" s="39"/>
      <c r="AR219" s="231" t="s">
        <v>214</v>
      </c>
      <c r="AT219" s="231" t="s">
        <v>216</v>
      </c>
      <c r="AU219" s="231" t="s">
        <v>88</v>
      </c>
      <c r="AY219" s="18" t="s">
        <v>215</v>
      </c>
      <c r="BE219" s="232">
        <f>IF(N219="základní",J219,0)</f>
        <v>0</v>
      </c>
      <c r="BF219" s="232">
        <f>IF(N219="snížená",J219,0)</f>
        <v>0</v>
      </c>
      <c r="BG219" s="232">
        <f>IF(N219="zákl. přenesená",J219,0)</f>
        <v>0</v>
      </c>
      <c r="BH219" s="232">
        <f>IF(N219="sníž. přenesená",J219,0)</f>
        <v>0</v>
      </c>
      <c r="BI219" s="232">
        <f>IF(N219="nulová",J219,0)</f>
        <v>0</v>
      </c>
      <c r="BJ219" s="18" t="s">
        <v>88</v>
      </c>
      <c r="BK219" s="232">
        <f>ROUND(I219*H219,2)</f>
        <v>0</v>
      </c>
      <c r="BL219" s="18" t="s">
        <v>214</v>
      </c>
      <c r="BM219" s="231" t="s">
        <v>1421</v>
      </c>
    </row>
    <row r="220" s="2" customFormat="1">
      <c r="A220" s="39"/>
      <c r="B220" s="40"/>
      <c r="C220" s="41"/>
      <c r="D220" s="233" t="s">
        <v>221</v>
      </c>
      <c r="E220" s="41"/>
      <c r="F220" s="234" t="s">
        <v>6173</v>
      </c>
      <c r="G220" s="41"/>
      <c r="H220" s="41"/>
      <c r="I220" s="235"/>
      <c r="J220" s="41"/>
      <c r="K220" s="41"/>
      <c r="L220" s="45"/>
      <c r="M220" s="236"/>
      <c r="N220" s="237"/>
      <c r="O220" s="92"/>
      <c r="P220" s="92"/>
      <c r="Q220" s="92"/>
      <c r="R220" s="92"/>
      <c r="S220" s="92"/>
      <c r="T220" s="93"/>
      <c r="U220" s="39"/>
      <c r="V220" s="39"/>
      <c r="W220" s="39"/>
      <c r="X220" s="39"/>
      <c r="Y220" s="39"/>
      <c r="Z220" s="39"/>
      <c r="AA220" s="39"/>
      <c r="AB220" s="39"/>
      <c r="AC220" s="39"/>
      <c r="AD220" s="39"/>
      <c r="AE220" s="39"/>
      <c r="AT220" s="18" t="s">
        <v>221</v>
      </c>
      <c r="AU220" s="18" t="s">
        <v>88</v>
      </c>
    </row>
    <row r="221" s="2" customFormat="1" ht="33" customHeight="1">
      <c r="A221" s="39"/>
      <c r="B221" s="40"/>
      <c r="C221" s="220" t="s">
        <v>876</v>
      </c>
      <c r="D221" s="220" t="s">
        <v>216</v>
      </c>
      <c r="E221" s="221" t="s">
        <v>6174</v>
      </c>
      <c r="F221" s="222" t="s">
        <v>6175</v>
      </c>
      <c r="G221" s="223" t="s">
        <v>6085</v>
      </c>
      <c r="H221" s="224">
        <v>730</v>
      </c>
      <c r="I221" s="225"/>
      <c r="J221" s="226">
        <f>ROUND(I221*H221,2)</f>
        <v>0</v>
      </c>
      <c r="K221" s="222" t="s">
        <v>1</v>
      </c>
      <c r="L221" s="45"/>
      <c r="M221" s="227" t="s">
        <v>1</v>
      </c>
      <c r="N221" s="228" t="s">
        <v>46</v>
      </c>
      <c r="O221" s="92"/>
      <c r="P221" s="229">
        <f>O221*H221</f>
        <v>0</v>
      </c>
      <c r="Q221" s="229">
        <v>0</v>
      </c>
      <c r="R221" s="229">
        <f>Q221*H221</f>
        <v>0</v>
      </c>
      <c r="S221" s="229">
        <v>0</v>
      </c>
      <c r="T221" s="230">
        <f>S221*H221</f>
        <v>0</v>
      </c>
      <c r="U221" s="39"/>
      <c r="V221" s="39"/>
      <c r="W221" s="39"/>
      <c r="X221" s="39"/>
      <c r="Y221" s="39"/>
      <c r="Z221" s="39"/>
      <c r="AA221" s="39"/>
      <c r="AB221" s="39"/>
      <c r="AC221" s="39"/>
      <c r="AD221" s="39"/>
      <c r="AE221" s="39"/>
      <c r="AR221" s="231" t="s">
        <v>214</v>
      </c>
      <c r="AT221" s="231" t="s">
        <v>216</v>
      </c>
      <c r="AU221" s="231" t="s">
        <v>88</v>
      </c>
      <c r="AY221" s="18" t="s">
        <v>215</v>
      </c>
      <c r="BE221" s="232">
        <f>IF(N221="základní",J221,0)</f>
        <v>0</v>
      </c>
      <c r="BF221" s="232">
        <f>IF(N221="snížená",J221,0)</f>
        <v>0</v>
      </c>
      <c r="BG221" s="232">
        <f>IF(N221="zákl. přenesená",J221,0)</f>
        <v>0</v>
      </c>
      <c r="BH221" s="232">
        <f>IF(N221="sníž. přenesená",J221,0)</f>
        <v>0</v>
      </c>
      <c r="BI221" s="232">
        <f>IF(N221="nulová",J221,0)</f>
        <v>0</v>
      </c>
      <c r="BJ221" s="18" t="s">
        <v>88</v>
      </c>
      <c r="BK221" s="232">
        <f>ROUND(I221*H221,2)</f>
        <v>0</v>
      </c>
      <c r="BL221" s="18" t="s">
        <v>214</v>
      </c>
      <c r="BM221" s="231" t="s">
        <v>1431</v>
      </c>
    </row>
    <row r="222" s="2" customFormat="1">
      <c r="A222" s="39"/>
      <c r="B222" s="40"/>
      <c r="C222" s="41"/>
      <c r="D222" s="233" t="s">
        <v>221</v>
      </c>
      <c r="E222" s="41"/>
      <c r="F222" s="234" t="s">
        <v>6175</v>
      </c>
      <c r="G222" s="41"/>
      <c r="H222" s="41"/>
      <c r="I222" s="235"/>
      <c r="J222" s="41"/>
      <c r="K222" s="41"/>
      <c r="L222" s="45"/>
      <c r="M222" s="236"/>
      <c r="N222" s="237"/>
      <c r="O222" s="92"/>
      <c r="P222" s="92"/>
      <c r="Q222" s="92"/>
      <c r="R222" s="92"/>
      <c r="S222" s="92"/>
      <c r="T222" s="93"/>
      <c r="U222" s="39"/>
      <c r="V222" s="39"/>
      <c r="W222" s="39"/>
      <c r="X222" s="39"/>
      <c r="Y222" s="39"/>
      <c r="Z222" s="39"/>
      <c r="AA222" s="39"/>
      <c r="AB222" s="39"/>
      <c r="AC222" s="39"/>
      <c r="AD222" s="39"/>
      <c r="AE222" s="39"/>
      <c r="AT222" s="18" t="s">
        <v>221</v>
      </c>
      <c r="AU222" s="18" t="s">
        <v>88</v>
      </c>
    </row>
    <row r="223" s="2" customFormat="1" ht="16.5" customHeight="1">
      <c r="A223" s="39"/>
      <c r="B223" s="40"/>
      <c r="C223" s="220" t="s">
        <v>901</v>
      </c>
      <c r="D223" s="220" t="s">
        <v>216</v>
      </c>
      <c r="E223" s="221" t="s">
        <v>6176</v>
      </c>
      <c r="F223" s="222" t="s">
        <v>6177</v>
      </c>
      <c r="G223" s="223" t="s">
        <v>797</v>
      </c>
      <c r="H223" s="224">
        <v>330</v>
      </c>
      <c r="I223" s="225"/>
      <c r="J223" s="226">
        <f>ROUND(I223*H223,2)</f>
        <v>0</v>
      </c>
      <c r="K223" s="222" t="s">
        <v>1</v>
      </c>
      <c r="L223" s="45"/>
      <c r="M223" s="227" t="s">
        <v>1</v>
      </c>
      <c r="N223" s="228" t="s">
        <v>46</v>
      </c>
      <c r="O223" s="92"/>
      <c r="P223" s="229">
        <f>O223*H223</f>
        <v>0</v>
      </c>
      <c r="Q223" s="229">
        <v>0</v>
      </c>
      <c r="R223" s="229">
        <f>Q223*H223</f>
        <v>0</v>
      </c>
      <c r="S223" s="229">
        <v>0</v>
      </c>
      <c r="T223" s="230">
        <f>S223*H223</f>
        <v>0</v>
      </c>
      <c r="U223" s="39"/>
      <c r="V223" s="39"/>
      <c r="W223" s="39"/>
      <c r="X223" s="39"/>
      <c r="Y223" s="39"/>
      <c r="Z223" s="39"/>
      <c r="AA223" s="39"/>
      <c r="AB223" s="39"/>
      <c r="AC223" s="39"/>
      <c r="AD223" s="39"/>
      <c r="AE223" s="39"/>
      <c r="AR223" s="231" t="s">
        <v>214</v>
      </c>
      <c r="AT223" s="231" t="s">
        <v>216</v>
      </c>
      <c r="AU223" s="231" t="s">
        <v>88</v>
      </c>
      <c r="AY223" s="18" t="s">
        <v>215</v>
      </c>
      <c r="BE223" s="232">
        <f>IF(N223="základní",J223,0)</f>
        <v>0</v>
      </c>
      <c r="BF223" s="232">
        <f>IF(N223="snížená",J223,0)</f>
        <v>0</v>
      </c>
      <c r="BG223" s="232">
        <f>IF(N223="zákl. přenesená",J223,0)</f>
        <v>0</v>
      </c>
      <c r="BH223" s="232">
        <f>IF(N223="sníž. přenesená",J223,0)</f>
        <v>0</v>
      </c>
      <c r="BI223" s="232">
        <f>IF(N223="nulová",J223,0)</f>
        <v>0</v>
      </c>
      <c r="BJ223" s="18" t="s">
        <v>88</v>
      </c>
      <c r="BK223" s="232">
        <f>ROUND(I223*H223,2)</f>
        <v>0</v>
      </c>
      <c r="BL223" s="18" t="s">
        <v>214</v>
      </c>
      <c r="BM223" s="231" t="s">
        <v>1447</v>
      </c>
    </row>
    <row r="224" s="2" customFormat="1">
      <c r="A224" s="39"/>
      <c r="B224" s="40"/>
      <c r="C224" s="41"/>
      <c r="D224" s="233" t="s">
        <v>221</v>
      </c>
      <c r="E224" s="41"/>
      <c r="F224" s="234" t="s">
        <v>6177</v>
      </c>
      <c r="G224" s="41"/>
      <c r="H224" s="41"/>
      <c r="I224" s="235"/>
      <c r="J224" s="41"/>
      <c r="K224" s="41"/>
      <c r="L224" s="45"/>
      <c r="M224" s="236"/>
      <c r="N224" s="237"/>
      <c r="O224" s="92"/>
      <c r="P224" s="92"/>
      <c r="Q224" s="92"/>
      <c r="R224" s="92"/>
      <c r="S224" s="92"/>
      <c r="T224" s="93"/>
      <c r="U224" s="39"/>
      <c r="V224" s="39"/>
      <c r="W224" s="39"/>
      <c r="X224" s="39"/>
      <c r="Y224" s="39"/>
      <c r="Z224" s="39"/>
      <c r="AA224" s="39"/>
      <c r="AB224" s="39"/>
      <c r="AC224" s="39"/>
      <c r="AD224" s="39"/>
      <c r="AE224" s="39"/>
      <c r="AT224" s="18" t="s">
        <v>221</v>
      </c>
      <c r="AU224" s="18" t="s">
        <v>88</v>
      </c>
    </row>
    <row r="225" s="2" customFormat="1" ht="16.5" customHeight="1">
      <c r="A225" s="39"/>
      <c r="B225" s="40"/>
      <c r="C225" s="220" t="s">
        <v>912</v>
      </c>
      <c r="D225" s="220" t="s">
        <v>216</v>
      </c>
      <c r="E225" s="221" t="s">
        <v>6178</v>
      </c>
      <c r="F225" s="222" t="s">
        <v>6179</v>
      </c>
      <c r="G225" s="223" t="s">
        <v>6085</v>
      </c>
      <c r="H225" s="224">
        <v>210</v>
      </c>
      <c r="I225" s="225"/>
      <c r="J225" s="226">
        <f>ROUND(I225*H225,2)</f>
        <v>0</v>
      </c>
      <c r="K225" s="222" t="s">
        <v>1</v>
      </c>
      <c r="L225" s="45"/>
      <c r="M225" s="227" t="s">
        <v>1</v>
      </c>
      <c r="N225" s="228" t="s">
        <v>46</v>
      </c>
      <c r="O225" s="92"/>
      <c r="P225" s="229">
        <f>O225*H225</f>
        <v>0</v>
      </c>
      <c r="Q225" s="229">
        <v>0</v>
      </c>
      <c r="R225" s="229">
        <f>Q225*H225</f>
        <v>0</v>
      </c>
      <c r="S225" s="229">
        <v>0</v>
      </c>
      <c r="T225" s="230">
        <f>S225*H225</f>
        <v>0</v>
      </c>
      <c r="U225" s="39"/>
      <c r="V225" s="39"/>
      <c r="W225" s="39"/>
      <c r="X225" s="39"/>
      <c r="Y225" s="39"/>
      <c r="Z225" s="39"/>
      <c r="AA225" s="39"/>
      <c r="AB225" s="39"/>
      <c r="AC225" s="39"/>
      <c r="AD225" s="39"/>
      <c r="AE225" s="39"/>
      <c r="AR225" s="231" t="s">
        <v>214</v>
      </c>
      <c r="AT225" s="231" t="s">
        <v>216</v>
      </c>
      <c r="AU225" s="231" t="s">
        <v>88</v>
      </c>
      <c r="AY225" s="18" t="s">
        <v>215</v>
      </c>
      <c r="BE225" s="232">
        <f>IF(N225="základní",J225,0)</f>
        <v>0</v>
      </c>
      <c r="BF225" s="232">
        <f>IF(N225="snížená",J225,0)</f>
        <v>0</v>
      </c>
      <c r="BG225" s="232">
        <f>IF(N225="zákl. přenesená",J225,0)</f>
        <v>0</v>
      </c>
      <c r="BH225" s="232">
        <f>IF(N225="sníž. přenesená",J225,0)</f>
        <v>0</v>
      </c>
      <c r="BI225" s="232">
        <f>IF(N225="nulová",J225,0)</f>
        <v>0</v>
      </c>
      <c r="BJ225" s="18" t="s">
        <v>88</v>
      </c>
      <c r="BK225" s="232">
        <f>ROUND(I225*H225,2)</f>
        <v>0</v>
      </c>
      <c r="BL225" s="18" t="s">
        <v>214</v>
      </c>
      <c r="BM225" s="231" t="s">
        <v>1459</v>
      </c>
    </row>
    <row r="226" s="2" customFormat="1">
      <c r="A226" s="39"/>
      <c r="B226" s="40"/>
      <c r="C226" s="41"/>
      <c r="D226" s="233" t="s">
        <v>221</v>
      </c>
      <c r="E226" s="41"/>
      <c r="F226" s="234" t="s">
        <v>6179</v>
      </c>
      <c r="G226" s="41"/>
      <c r="H226" s="41"/>
      <c r="I226" s="235"/>
      <c r="J226" s="41"/>
      <c r="K226" s="41"/>
      <c r="L226" s="45"/>
      <c r="M226" s="236"/>
      <c r="N226" s="237"/>
      <c r="O226" s="92"/>
      <c r="P226" s="92"/>
      <c r="Q226" s="92"/>
      <c r="R226" s="92"/>
      <c r="S226" s="92"/>
      <c r="T226" s="93"/>
      <c r="U226" s="39"/>
      <c r="V226" s="39"/>
      <c r="W226" s="39"/>
      <c r="X226" s="39"/>
      <c r="Y226" s="39"/>
      <c r="Z226" s="39"/>
      <c r="AA226" s="39"/>
      <c r="AB226" s="39"/>
      <c r="AC226" s="39"/>
      <c r="AD226" s="39"/>
      <c r="AE226" s="39"/>
      <c r="AT226" s="18" t="s">
        <v>221</v>
      </c>
      <c r="AU226" s="18" t="s">
        <v>88</v>
      </c>
    </row>
    <row r="227" s="2" customFormat="1" ht="21.75" customHeight="1">
      <c r="A227" s="39"/>
      <c r="B227" s="40"/>
      <c r="C227" s="220" t="s">
        <v>920</v>
      </c>
      <c r="D227" s="220" t="s">
        <v>216</v>
      </c>
      <c r="E227" s="221" t="s">
        <v>6180</v>
      </c>
      <c r="F227" s="222" t="s">
        <v>6181</v>
      </c>
      <c r="G227" s="223" t="s">
        <v>219</v>
      </c>
      <c r="H227" s="224">
        <v>1</v>
      </c>
      <c r="I227" s="225"/>
      <c r="J227" s="226">
        <f>ROUND(I227*H227,2)</f>
        <v>0</v>
      </c>
      <c r="K227" s="222" t="s">
        <v>1</v>
      </c>
      <c r="L227" s="45"/>
      <c r="M227" s="227" t="s">
        <v>1</v>
      </c>
      <c r="N227" s="228" t="s">
        <v>46</v>
      </c>
      <c r="O227" s="92"/>
      <c r="P227" s="229">
        <f>O227*H227</f>
        <v>0</v>
      </c>
      <c r="Q227" s="229">
        <v>0</v>
      </c>
      <c r="R227" s="229">
        <f>Q227*H227</f>
        <v>0</v>
      </c>
      <c r="S227" s="229">
        <v>0</v>
      </c>
      <c r="T227" s="230">
        <f>S227*H227</f>
        <v>0</v>
      </c>
      <c r="U227" s="39"/>
      <c r="V227" s="39"/>
      <c r="W227" s="39"/>
      <c r="X227" s="39"/>
      <c r="Y227" s="39"/>
      <c r="Z227" s="39"/>
      <c r="AA227" s="39"/>
      <c r="AB227" s="39"/>
      <c r="AC227" s="39"/>
      <c r="AD227" s="39"/>
      <c r="AE227" s="39"/>
      <c r="AR227" s="231" t="s">
        <v>214</v>
      </c>
      <c r="AT227" s="231" t="s">
        <v>216</v>
      </c>
      <c r="AU227" s="231" t="s">
        <v>88</v>
      </c>
      <c r="AY227" s="18" t="s">
        <v>215</v>
      </c>
      <c r="BE227" s="232">
        <f>IF(N227="základní",J227,0)</f>
        <v>0</v>
      </c>
      <c r="BF227" s="232">
        <f>IF(N227="snížená",J227,0)</f>
        <v>0</v>
      </c>
      <c r="BG227" s="232">
        <f>IF(N227="zákl. přenesená",J227,0)</f>
        <v>0</v>
      </c>
      <c r="BH227" s="232">
        <f>IF(N227="sníž. přenesená",J227,0)</f>
        <v>0</v>
      </c>
      <c r="BI227" s="232">
        <f>IF(N227="nulová",J227,0)</f>
        <v>0</v>
      </c>
      <c r="BJ227" s="18" t="s">
        <v>88</v>
      </c>
      <c r="BK227" s="232">
        <f>ROUND(I227*H227,2)</f>
        <v>0</v>
      </c>
      <c r="BL227" s="18" t="s">
        <v>214</v>
      </c>
      <c r="BM227" s="231" t="s">
        <v>1555</v>
      </c>
    </row>
    <row r="228" s="2" customFormat="1">
      <c r="A228" s="39"/>
      <c r="B228" s="40"/>
      <c r="C228" s="41"/>
      <c r="D228" s="233" t="s">
        <v>221</v>
      </c>
      <c r="E228" s="41"/>
      <c r="F228" s="234" t="s">
        <v>6181</v>
      </c>
      <c r="G228" s="41"/>
      <c r="H228" s="41"/>
      <c r="I228" s="235"/>
      <c r="J228" s="41"/>
      <c r="K228" s="41"/>
      <c r="L228" s="45"/>
      <c r="M228" s="236"/>
      <c r="N228" s="237"/>
      <c r="O228" s="92"/>
      <c r="P228" s="92"/>
      <c r="Q228" s="92"/>
      <c r="R228" s="92"/>
      <c r="S228" s="92"/>
      <c r="T228" s="93"/>
      <c r="U228" s="39"/>
      <c r="V228" s="39"/>
      <c r="W228" s="39"/>
      <c r="X228" s="39"/>
      <c r="Y228" s="39"/>
      <c r="Z228" s="39"/>
      <c r="AA228" s="39"/>
      <c r="AB228" s="39"/>
      <c r="AC228" s="39"/>
      <c r="AD228" s="39"/>
      <c r="AE228" s="39"/>
      <c r="AT228" s="18" t="s">
        <v>221</v>
      </c>
      <c r="AU228" s="18" t="s">
        <v>88</v>
      </c>
    </row>
    <row r="229" s="2" customFormat="1" ht="16.5" customHeight="1">
      <c r="A229" s="39"/>
      <c r="B229" s="40"/>
      <c r="C229" s="220" t="s">
        <v>925</v>
      </c>
      <c r="D229" s="220" t="s">
        <v>216</v>
      </c>
      <c r="E229" s="221" t="s">
        <v>6182</v>
      </c>
      <c r="F229" s="222" t="s">
        <v>6183</v>
      </c>
      <c r="G229" s="223" t="s">
        <v>797</v>
      </c>
      <c r="H229" s="224">
        <v>170</v>
      </c>
      <c r="I229" s="225"/>
      <c r="J229" s="226">
        <f>ROUND(I229*H229,2)</f>
        <v>0</v>
      </c>
      <c r="K229" s="222" t="s">
        <v>1</v>
      </c>
      <c r="L229" s="45"/>
      <c r="M229" s="227" t="s">
        <v>1</v>
      </c>
      <c r="N229" s="228" t="s">
        <v>46</v>
      </c>
      <c r="O229" s="92"/>
      <c r="P229" s="229">
        <f>O229*H229</f>
        <v>0</v>
      </c>
      <c r="Q229" s="229">
        <v>0</v>
      </c>
      <c r="R229" s="229">
        <f>Q229*H229</f>
        <v>0</v>
      </c>
      <c r="S229" s="229">
        <v>0</v>
      </c>
      <c r="T229" s="230">
        <f>S229*H229</f>
        <v>0</v>
      </c>
      <c r="U229" s="39"/>
      <c r="V229" s="39"/>
      <c r="W229" s="39"/>
      <c r="X229" s="39"/>
      <c r="Y229" s="39"/>
      <c r="Z229" s="39"/>
      <c r="AA229" s="39"/>
      <c r="AB229" s="39"/>
      <c r="AC229" s="39"/>
      <c r="AD229" s="39"/>
      <c r="AE229" s="39"/>
      <c r="AR229" s="231" t="s">
        <v>214</v>
      </c>
      <c r="AT229" s="231" t="s">
        <v>216</v>
      </c>
      <c r="AU229" s="231" t="s">
        <v>88</v>
      </c>
      <c r="AY229" s="18" t="s">
        <v>215</v>
      </c>
      <c r="BE229" s="232">
        <f>IF(N229="základní",J229,0)</f>
        <v>0</v>
      </c>
      <c r="BF229" s="232">
        <f>IF(N229="snížená",J229,0)</f>
        <v>0</v>
      </c>
      <c r="BG229" s="232">
        <f>IF(N229="zákl. přenesená",J229,0)</f>
        <v>0</v>
      </c>
      <c r="BH229" s="232">
        <f>IF(N229="sníž. přenesená",J229,0)</f>
        <v>0</v>
      </c>
      <c r="BI229" s="232">
        <f>IF(N229="nulová",J229,0)</f>
        <v>0</v>
      </c>
      <c r="BJ229" s="18" t="s">
        <v>88</v>
      </c>
      <c r="BK229" s="232">
        <f>ROUND(I229*H229,2)</f>
        <v>0</v>
      </c>
      <c r="BL229" s="18" t="s">
        <v>214</v>
      </c>
      <c r="BM229" s="231" t="s">
        <v>1570</v>
      </c>
    </row>
    <row r="230" s="2" customFormat="1">
      <c r="A230" s="39"/>
      <c r="B230" s="40"/>
      <c r="C230" s="41"/>
      <c r="D230" s="233" t="s">
        <v>221</v>
      </c>
      <c r="E230" s="41"/>
      <c r="F230" s="234" t="s">
        <v>6183</v>
      </c>
      <c r="G230" s="41"/>
      <c r="H230" s="41"/>
      <c r="I230" s="235"/>
      <c r="J230" s="41"/>
      <c r="K230" s="41"/>
      <c r="L230" s="45"/>
      <c r="M230" s="236"/>
      <c r="N230" s="237"/>
      <c r="O230" s="92"/>
      <c r="P230" s="92"/>
      <c r="Q230" s="92"/>
      <c r="R230" s="92"/>
      <c r="S230" s="92"/>
      <c r="T230" s="93"/>
      <c r="U230" s="39"/>
      <c r="V230" s="39"/>
      <c r="W230" s="39"/>
      <c r="X230" s="39"/>
      <c r="Y230" s="39"/>
      <c r="Z230" s="39"/>
      <c r="AA230" s="39"/>
      <c r="AB230" s="39"/>
      <c r="AC230" s="39"/>
      <c r="AD230" s="39"/>
      <c r="AE230" s="39"/>
      <c r="AT230" s="18" t="s">
        <v>221</v>
      </c>
      <c r="AU230" s="18" t="s">
        <v>88</v>
      </c>
    </row>
    <row r="231" s="2" customFormat="1" ht="16.5" customHeight="1">
      <c r="A231" s="39"/>
      <c r="B231" s="40"/>
      <c r="C231" s="220" t="s">
        <v>934</v>
      </c>
      <c r="D231" s="220" t="s">
        <v>216</v>
      </c>
      <c r="E231" s="221" t="s">
        <v>6184</v>
      </c>
      <c r="F231" s="222" t="s">
        <v>6185</v>
      </c>
      <c r="G231" s="223" t="s">
        <v>6085</v>
      </c>
      <c r="H231" s="224">
        <v>130</v>
      </c>
      <c r="I231" s="225"/>
      <c r="J231" s="226">
        <f>ROUND(I231*H231,2)</f>
        <v>0</v>
      </c>
      <c r="K231" s="222" t="s">
        <v>1</v>
      </c>
      <c r="L231" s="45"/>
      <c r="M231" s="227" t="s">
        <v>1</v>
      </c>
      <c r="N231" s="228" t="s">
        <v>46</v>
      </c>
      <c r="O231" s="92"/>
      <c r="P231" s="229">
        <f>O231*H231</f>
        <v>0</v>
      </c>
      <c r="Q231" s="229">
        <v>0</v>
      </c>
      <c r="R231" s="229">
        <f>Q231*H231</f>
        <v>0</v>
      </c>
      <c r="S231" s="229">
        <v>0</v>
      </c>
      <c r="T231" s="230">
        <f>S231*H231</f>
        <v>0</v>
      </c>
      <c r="U231" s="39"/>
      <c r="V231" s="39"/>
      <c r="W231" s="39"/>
      <c r="X231" s="39"/>
      <c r="Y231" s="39"/>
      <c r="Z231" s="39"/>
      <c r="AA231" s="39"/>
      <c r="AB231" s="39"/>
      <c r="AC231" s="39"/>
      <c r="AD231" s="39"/>
      <c r="AE231" s="39"/>
      <c r="AR231" s="231" t="s">
        <v>214</v>
      </c>
      <c r="AT231" s="231" t="s">
        <v>216</v>
      </c>
      <c r="AU231" s="231" t="s">
        <v>88</v>
      </c>
      <c r="AY231" s="18" t="s">
        <v>215</v>
      </c>
      <c r="BE231" s="232">
        <f>IF(N231="základní",J231,0)</f>
        <v>0</v>
      </c>
      <c r="BF231" s="232">
        <f>IF(N231="snížená",J231,0)</f>
        <v>0</v>
      </c>
      <c r="BG231" s="232">
        <f>IF(N231="zákl. přenesená",J231,0)</f>
        <v>0</v>
      </c>
      <c r="BH231" s="232">
        <f>IF(N231="sníž. přenesená",J231,0)</f>
        <v>0</v>
      </c>
      <c r="BI231" s="232">
        <f>IF(N231="nulová",J231,0)</f>
        <v>0</v>
      </c>
      <c r="BJ231" s="18" t="s">
        <v>88</v>
      </c>
      <c r="BK231" s="232">
        <f>ROUND(I231*H231,2)</f>
        <v>0</v>
      </c>
      <c r="BL231" s="18" t="s">
        <v>214</v>
      </c>
      <c r="BM231" s="231" t="s">
        <v>1594</v>
      </c>
    </row>
    <row r="232" s="2" customFormat="1">
      <c r="A232" s="39"/>
      <c r="B232" s="40"/>
      <c r="C232" s="41"/>
      <c r="D232" s="233" t="s">
        <v>221</v>
      </c>
      <c r="E232" s="41"/>
      <c r="F232" s="234" t="s">
        <v>6185</v>
      </c>
      <c r="G232" s="41"/>
      <c r="H232" s="41"/>
      <c r="I232" s="235"/>
      <c r="J232" s="41"/>
      <c r="K232" s="41"/>
      <c r="L232" s="45"/>
      <c r="M232" s="236"/>
      <c r="N232" s="237"/>
      <c r="O232" s="92"/>
      <c r="P232" s="92"/>
      <c r="Q232" s="92"/>
      <c r="R232" s="92"/>
      <c r="S232" s="92"/>
      <c r="T232" s="93"/>
      <c r="U232" s="39"/>
      <c r="V232" s="39"/>
      <c r="W232" s="39"/>
      <c r="X232" s="39"/>
      <c r="Y232" s="39"/>
      <c r="Z232" s="39"/>
      <c r="AA232" s="39"/>
      <c r="AB232" s="39"/>
      <c r="AC232" s="39"/>
      <c r="AD232" s="39"/>
      <c r="AE232" s="39"/>
      <c r="AT232" s="18" t="s">
        <v>221</v>
      </c>
      <c r="AU232" s="18" t="s">
        <v>88</v>
      </c>
    </row>
    <row r="233" s="2" customFormat="1" ht="21.75" customHeight="1">
      <c r="A233" s="39"/>
      <c r="B233" s="40"/>
      <c r="C233" s="220" t="s">
        <v>939</v>
      </c>
      <c r="D233" s="220" t="s">
        <v>216</v>
      </c>
      <c r="E233" s="221" t="s">
        <v>6186</v>
      </c>
      <c r="F233" s="222" t="s">
        <v>6187</v>
      </c>
      <c r="G233" s="223" t="s">
        <v>219</v>
      </c>
      <c r="H233" s="224">
        <v>1</v>
      </c>
      <c r="I233" s="225"/>
      <c r="J233" s="226">
        <f>ROUND(I233*H233,2)</f>
        <v>0</v>
      </c>
      <c r="K233" s="222" t="s">
        <v>1</v>
      </c>
      <c r="L233" s="45"/>
      <c r="M233" s="227" t="s">
        <v>1</v>
      </c>
      <c r="N233" s="228" t="s">
        <v>46</v>
      </c>
      <c r="O233" s="92"/>
      <c r="P233" s="229">
        <f>O233*H233</f>
        <v>0</v>
      </c>
      <c r="Q233" s="229">
        <v>0</v>
      </c>
      <c r="R233" s="229">
        <f>Q233*H233</f>
        <v>0</v>
      </c>
      <c r="S233" s="229">
        <v>0</v>
      </c>
      <c r="T233" s="230">
        <f>S233*H233</f>
        <v>0</v>
      </c>
      <c r="U233" s="39"/>
      <c r="V233" s="39"/>
      <c r="W233" s="39"/>
      <c r="X233" s="39"/>
      <c r="Y233" s="39"/>
      <c r="Z233" s="39"/>
      <c r="AA233" s="39"/>
      <c r="AB233" s="39"/>
      <c r="AC233" s="39"/>
      <c r="AD233" s="39"/>
      <c r="AE233" s="39"/>
      <c r="AR233" s="231" t="s">
        <v>214</v>
      </c>
      <c r="AT233" s="231" t="s">
        <v>216</v>
      </c>
      <c r="AU233" s="231" t="s">
        <v>88</v>
      </c>
      <c r="AY233" s="18" t="s">
        <v>215</v>
      </c>
      <c r="BE233" s="232">
        <f>IF(N233="základní",J233,0)</f>
        <v>0</v>
      </c>
      <c r="BF233" s="232">
        <f>IF(N233="snížená",J233,0)</f>
        <v>0</v>
      </c>
      <c r="BG233" s="232">
        <f>IF(N233="zákl. přenesená",J233,0)</f>
        <v>0</v>
      </c>
      <c r="BH233" s="232">
        <f>IF(N233="sníž. přenesená",J233,0)</f>
        <v>0</v>
      </c>
      <c r="BI233" s="232">
        <f>IF(N233="nulová",J233,0)</f>
        <v>0</v>
      </c>
      <c r="BJ233" s="18" t="s">
        <v>88</v>
      </c>
      <c r="BK233" s="232">
        <f>ROUND(I233*H233,2)</f>
        <v>0</v>
      </c>
      <c r="BL233" s="18" t="s">
        <v>214</v>
      </c>
      <c r="BM233" s="231" t="s">
        <v>1619</v>
      </c>
    </row>
    <row r="234" s="2" customFormat="1">
      <c r="A234" s="39"/>
      <c r="B234" s="40"/>
      <c r="C234" s="41"/>
      <c r="D234" s="233" t="s">
        <v>221</v>
      </c>
      <c r="E234" s="41"/>
      <c r="F234" s="234" t="s">
        <v>6187</v>
      </c>
      <c r="G234" s="41"/>
      <c r="H234" s="41"/>
      <c r="I234" s="235"/>
      <c r="J234" s="41"/>
      <c r="K234" s="41"/>
      <c r="L234" s="45"/>
      <c r="M234" s="236"/>
      <c r="N234" s="237"/>
      <c r="O234" s="92"/>
      <c r="P234" s="92"/>
      <c r="Q234" s="92"/>
      <c r="R234" s="92"/>
      <c r="S234" s="92"/>
      <c r="T234" s="93"/>
      <c r="U234" s="39"/>
      <c r="V234" s="39"/>
      <c r="W234" s="39"/>
      <c r="X234" s="39"/>
      <c r="Y234" s="39"/>
      <c r="Z234" s="39"/>
      <c r="AA234" s="39"/>
      <c r="AB234" s="39"/>
      <c r="AC234" s="39"/>
      <c r="AD234" s="39"/>
      <c r="AE234" s="39"/>
      <c r="AT234" s="18" t="s">
        <v>221</v>
      </c>
      <c r="AU234" s="18" t="s">
        <v>88</v>
      </c>
    </row>
    <row r="235" s="2" customFormat="1" ht="16.5" customHeight="1">
      <c r="A235" s="39"/>
      <c r="B235" s="40"/>
      <c r="C235" s="220" t="s">
        <v>944</v>
      </c>
      <c r="D235" s="220" t="s">
        <v>216</v>
      </c>
      <c r="E235" s="221" t="s">
        <v>6188</v>
      </c>
      <c r="F235" s="222" t="s">
        <v>6189</v>
      </c>
      <c r="G235" s="223" t="s">
        <v>797</v>
      </c>
      <c r="H235" s="224">
        <v>68</v>
      </c>
      <c r="I235" s="225"/>
      <c r="J235" s="226">
        <f>ROUND(I235*H235,2)</f>
        <v>0</v>
      </c>
      <c r="K235" s="222" t="s">
        <v>1</v>
      </c>
      <c r="L235" s="45"/>
      <c r="M235" s="227" t="s">
        <v>1</v>
      </c>
      <c r="N235" s="228" t="s">
        <v>46</v>
      </c>
      <c r="O235" s="92"/>
      <c r="P235" s="229">
        <f>O235*H235</f>
        <v>0</v>
      </c>
      <c r="Q235" s="229">
        <v>0</v>
      </c>
      <c r="R235" s="229">
        <f>Q235*H235</f>
        <v>0</v>
      </c>
      <c r="S235" s="229">
        <v>0</v>
      </c>
      <c r="T235" s="230">
        <f>S235*H235</f>
        <v>0</v>
      </c>
      <c r="U235" s="39"/>
      <c r="V235" s="39"/>
      <c r="W235" s="39"/>
      <c r="X235" s="39"/>
      <c r="Y235" s="39"/>
      <c r="Z235" s="39"/>
      <c r="AA235" s="39"/>
      <c r="AB235" s="39"/>
      <c r="AC235" s="39"/>
      <c r="AD235" s="39"/>
      <c r="AE235" s="39"/>
      <c r="AR235" s="231" t="s">
        <v>214</v>
      </c>
      <c r="AT235" s="231" t="s">
        <v>216</v>
      </c>
      <c r="AU235" s="231" t="s">
        <v>88</v>
      </c>
      <c r="AY235" s="18" t="s">
        <v>215</v>
      </c>
      <c r="BE235" s="232">
        <f>IF(N235="základní",J235,0)</f>
        <v>0</v>
      </c>
      <c r="BF235" s="232">
        <f>IF(N235="snížená",J235,0)</f>
        <v>0</v>
      </c>
      <c r="BG235" s="232">
        <f>IF(N235="zákl. přenesená",J235,0)</f>
        <v>0</v>
      </c>
      <c r="BH235" s="232">
        <f>IF(N235="sníž. přenesená",J235,0)</f>
        <v>0</v>
      </c>
      <c r="BI235" s="232">
        <f>IF(N235="nulová",J235,0)</f>
        <v>0</v>
      </c>
      <c r="BJ235" s="18" t="s">
        <v>88</v>
      </c>
      <c r="BK235" s="232">
        <f>ROUND(I235*H235,2)</f>
        <v>0</v>
      </c>
      <c r="BL235" s="18" t="s">
        <v>214</v>
      </c>
      <c r="BM235" s="231" t="s">
        <v>1645</v>
      </c>
    </row>
    <row r="236" s="2" customFormat="1">
      <c r="A236" s="39"/>
      <c r="B236" s="40"/>
      <c r="C236" s="41"/>
      <c r="D236" s="233" t="s">
        <v>221</v>
      </c>
      <c r="E236" s="41"/>
      <c r="F236" s="234" t="s">
        <v>6189</v>
      </c>
      <c r="G236" s="41"/>
      <c r="H236" s="41"/>
      <c r="I236" s="235"/>
      <c r="J236" s="41"/>
      <c r="K236" s="41"/>
      <c r="L236" s="45"/>
      <c r="M236" s="236"/>
      <c r="N236" s="237"/>
      <c r="O236" s="92"/>
      <c r="P236" s="92"/>
      <c r="Q236" s="92"/>
      <c r="R236" s="92"/>
      <c r="S236" s="92"/>
      <c r="T236" s="93"/>
      <c r="U236" s="39"/>
      <c r="V236" s="39"/>
      <c r="W236" s="39"/>
      <c r="X236" s="39"/>
      <c r="Y236" s="39"/>
      <c r="Z236" s="39"/>
      <c r="AA236" s="39"/>
      <c r="AB236" s="39"/>
      <c r="AC236" s="39"/>
      <c r="AD236" s="39"/>
      <c r="AE236" s="39"/>
      <c r="AT236" s="18" t="s">
        <v>221</v>
      </c>
      <c r="AU236" s="18" t="s">
        <v>88</v>
      </c>
    </row>
    <row r="237" s="2" customFormat="1" ht="16.5" customHeight="1">
      <c r="A237" s="39"/>
      <c r="B237" s="40"/>
      <c r="C237" s="220" t="s">
        <v>952</v>
      </c>
      <c r="D237" s="220" t="s">
        <v>216</v>
      </c>
      <c r="E237" s="221" t="s">
        <v>6190</v>
      </c>
      <c r="F237" s="222" t="s">
        <v>6191</v>
      </c>
      <c r="G237" s="223" t="s">
        <v>6085</v>
      </c>
      <c r="H237" s="224">
        <v>11</v>
      </c>
      <c r="I237" s="225"/>
      <c r="J237" s="226">
        <f>ROUND(I237*H237,2)</f>
        <v>0</v>
      </c>
      <c r="K237" s="222" t="s">
        <v>1</v>
      </c>
      <c r="L237" s="45"/>
      <c r="M237" s="227" t="s">
        <v>1</v>
      </c>
      <c r="N237" s="228" t="s">
        <v>46</v>
      </c>
      <c r="O237" s="92"/>
      <c r="P237" s="229">
        <f>O237*H237</f>
        <v>0</v>
      </c>
      <c r="Q237" s="229">
        <v>0</v>
      </c>
      <c r="R237" s="229">
        <f>Q237*H237</f>
        <v>0</v>
      </c>
      <c r="S237" s="229">
        <v>0</v>
      </c>
      <c r="T237" s="230">
        <f>S237*H237</f>
        <v>0</v>
      </c>
      <c r="U237" s="39"/>
      <c r="V237" s="39"/>
      <c r="W237" s="39"/>
      <c r="X237" s="39"/>
      <c r="Y237" s="39"/>
      <c r="Z237" s="39"/>
      <c r="AA237" s="39"/>
      <c r="AB237" s="39"/>
      <c r="AC237" s="39"/>
      <c r="AD237" s="39"/>
      <c r="AE237" s="39"/>
      <c r="AR237" s="231" t="s">
        <v>214</v>
      </c>
      <c r="AT237" s="231" t="s">
        <v>216</v>
      </c>
      <c r="AU237" s="231" t="s">
        <v>88</v>
      </c>
      <c r="AY237" s="18" t="s">
        <v>215</v>
      </c>
      <c r="BE237" s="232">
        <f>IF(N237="základní",J237,0)</f>
        <v>0</v>
      </c>
      <c r="BF237" s="232">
        <f>IF(N237="snížená",J237,0)</f>
        <v>0</v>
      </c>
      <c r="BG237" s="232">
        <f>IF(N237="zákl. přenesená",J237,0)</f>
        <v>0</v>
      </c>
      <c r="BH237" s="232">
        <f>IF(N237="sníž. přenesená",J237,0)</f>
        <v>0</v>
      </c>
      <c r="BI237" s="232">
        <f>IF(N237="nulová",J237,0)</f>
        <v>0</v>
      </c>
      <c r="BJ237" s="18" t="s">
        <v>88</v>
      </c>
      <c r="BK237" s="232">
        <f>ROUND(I237*H237,2)</f>
        <v>0</v>
      </c>
      <c r="BL237" s="18" t="s">
        <v>214</v>
      </c>
      <c r="BM237" s="231" t="s">
        <v>1660</v>
      </c>
    </row>
    <row r="238" s="2" customFormat="1">
      <c r="A238" s="39"/>
      <c r="B238" s="40"/>
      <c r="C238" s="41"/>
      <c r="D238" s="233" t="s">
        <v>221</v>
      </c>
      <c r="E238" s="41"/>
      <c r="F238" s="234" t="s">
        <v>6191</v>
      </c>
      <c r="G238" s="41"/>
      <c r="H238" s="41"/>
      <c r="I238" s="235"/>
      <c r="J238" s="41"/>
      <c r="K238" s="41"/>
      <c r="L238" s="45"/>
      <c r="M238" s="236"/>
      <c r="N238" s="237"/>
      <c r="O238" s="92"/>
      <c r="P238" s="92"/>
      <c r="Q238" s="92"/>
      <c r="R238" s="92"/>
      <c r="S238" s="92"/>
      <c r="T238" s="93"/>
      <c r="U238" s="39"/>
      <c r="V238" s="39"/>
      <c r="W238" s="39"/>
      <c r="X238" s="39"/>
      <c r="Y238" s="39"/>
      <c r="Z238" s="39"/>
      <c r="AA238" s="39"/>
      <c r="AB238" s="39"/>
      <c r="AC238" s="39"/>
      <c r="AD238" s="39"/>
      <c r="AE238" s="39"/>
      <c r="AT238" s="18" t="s">
        <v>221</v>
      </c>
      <c r="AU238" s="18" t="s">
        <v>88</v>
      </c>
    </row>
    <row r="239" s="2" customFormat="1" ht="16.5" customHeight="1">
      <c r="A239" s="39"/>
      <c r="B239" s="40"/>
      <c r="C239" s="220" t="s">
        <v>959</v>
      </c>
      <c r="D239" s="220" t="s">
        <v>216</v>
      </c>
      <c r="E239" s="221" t="s">
        <v>6192</v>
      </c>
      <c r="F239" s="222" t="s">
        <v>6193</v>
      </c>
      <c r="G239" s="223" t="s">
        <v>797</v>
      </c>
      <c r="H239" s="224">
        <v>12</v>
      </c>
      <c r="I239" s="225"/>
      <c r="J239" s="226">
        <f>ROUND(I239*H239,2)</f>
        <v>0</v>
      </c>
      <c r="K239" s="222" t="s">
        <v>1</v>
      </c>
      <c r="L239" s="45"/>
      <c r="M239" s="227" t="s">
        <v>1</v>
      </c>
      <c r="N239" s="228" t="s">
        <v>46</v>
      </c>
      <c r="O239" s="92"/>
      <c r="P239" s="229">
        <f>O239*H239</f>
        <v>0</v>
      </c>
      <c r="Q239" s="229">
        <v>0</v>
      </c>
      <c r="R239" s="229">
        <f>Q239*H239</f>
        <v>0</v>
      </c>
      <c r="S239" s="229">
        <v>0</v>
      </c>
      <c r="T239" s="230">
        <f>S239*H239</f>
        <v>0</v>
      </c>
      <c r="U239" s="39"/>
      <c r="V239" s="39"/>
      <c r="W239" s="39"/>
      <c r="X239" s="39"/>
      <c r="Y239" s="39"/>
      <c r="Z239" s="39"/>
      <c r="AA239" s="39"/>
      <c r="AB239" s="39"/>
      <c r="AC239" s="39"/>
      <c r="AD239" s="39"/>
      <c r="AE239" s="39"/>
      <c r="AR239" s="231" t="s">
        <v>214</v>
      </c>
      <c r="AT239" s="231" t="s">
        <v>216</v>
      </c>
      <c r="AU239" s="231" t="s">
        <v>88</v>
      </c>
      <c r="AY239" s="18" t="s">
        <v>215</v>
      </c>
      <c r="BE239" s="232">
        <f>IF(N239="základní",J239,0)</f>
        <v>0</v>
      </c>
      <c r="BF239" s="232">
        <f>IF(N239="snížená",J239,0)</f>
        <v>0</v>
      </c>
      <c r="BG239" s="232">
        <f>IF(N239="zákl. přenesená",J239,0)</f>
        <v>0</v>
      </c>
      <c r="BH239" s="232">
        <f>IF(N239="sníž. přenesená",J239,0)</f>
        <v>0</v>
      </c>
      <c r="BI239" s="232">
        <f>IF(N239="nulová",J239,0)</f>
        <v>0</v>
      </c>
      <c r="BJ239" s="18" t="s">
        <v>88</v>
      </c>
      <c r="BK239" s="232">
        <f>ROUND(I239*H239,2)</f>
        <v>0</v>
      </c>
      <c r="BL239" s="18" t="s">
        <v>214</v>
      </c>
      <c r="BM239" s="231" t="s">
        <v>1671</v>
      </c>
    </row>
    <row r="240" s="2" customFormat="1">
      <c r="A240" s="39"/>
      <c r="B240" s="40"/>
      <c r="C240" s="41"/>
      <c r="D240" s="233" t="s">
        <v>221</v>
      </c>
      <c r="E240" s="41"/>
      <c r="F240" s="234" t="s">
        <v>6193</v>
      </c>
      <c r="G240" s="41"/>
      <c r="H240" s="41"/>
      <c r="I240" s="235"/>
      <c r="J240" s="41"/>
      <c r="K240" s="41"/>
      <c r="L240" s="45"/>
      <c r="M240" s="236"/>
      <c r="N240" s="237"/>
      <c r="O240" s="92"/>
      <c r="P240" s="92"/>
      <c r="Q240" s="92"/>
      <c r="R240" s="92"/>
      <c r="S240" s="92"/>
      <c r="T240" s="93"/>
      <c r="U240" s="39"/>
      <c r="V240" s="39"/>
      <c r="W240" s="39"/>
      <c r="X240" s="39"/>
      <c r="Y240" s="39"/>
      <c r="Z240" s="39"/>
      <c r="AA240" s="39"/>
      <c r="AB240" s="39"/>
      <c r="AC240" s="39"/>
      <c r="AD240" s="39"/>
      <c r="AE240" s="39"/>
      <c r="AT240" s="18" t="s">
        <v>221</v>
      </c>
      <c r="AU240" s="18" t="s">
        <v>88</v>
      </c>
    </row>
    <row r="241" s="2" customFormat="1" ht="16.5" customHeight="1">
      <c r="A241" s="39"/>
      <c r="B241" s="40"/>
      <c r="C241" s="220" t="s">
        <v>968</v>
      </c>
      <c r="D241" s="220" t="s">
        <v>216</v>
      </c>
      <c r="E241" s="221" t="s">
        <v>6194</v>
      </c>
      <c r="F241" s="222" t="s">
        <v>6195</v>
      </c>
      <c r="G241" s="223" t="s">
        <v>797</v>
      </c>
      <c r="H241" s="224">
        <v>690</v>
      </c>
      <c r="I241" s="225"/>
      <c r="J241" s="226">
        <f>ROUND(I241*H241,2)</f>
        <v>0</v>
      </c>
      <c r="K241" s="222" t="s">
        <v>1</v>
      </c>
      <c r="L241" s="45"/>
      <c r="M241" s="227" t="s">
        <v>1</v>
      </c>
      <c r="N241" s="228" t="s">
        <v>46</v>
      </c>
      <c r="O241" s="92"/>
      <c r="P241" s="229">
        <f>O241*H241</f>
        <v>0</v>
      </c>
      <c r="Q241" s="229">
        <v>0</v>
      </c>
      <c r="R241" s="229">
        <f>Q241*H241</f>
        <v>0</v>
      </c>
      <c r="S241" s="229">
        <v>0</v>
      </c>
      <c r="T241" s="230">
        <f>S241*H241</f>
        <v>0</v>
      </c>
      <c r="U241" s="39"/>
      <c r="V241" s="39"/>
      <c r="W241" s="39"/>
      <c r="X241" s="39"/>
      <c r="Y241" s="39"/>
      <c r="Z241" s="39"/>
      <c r="AA241" s="39"/>
      <c r="AB241" s="39"/>
      <c r="AC241" s="39"/>
      <c r="AD241" s="39"/>
      <c r="AE241" s="39"/>
      <c r="AR241" s="231" t="s">
        <v>214</v>
      </c>
      <c r="AT241" s="231" t="s">
        <v>216</v>
      </c>
      <c r="AU241" s="231" t="s">
        <v>88</v>
      </c>
      <c r="AY241" s="18" t="s">
        <v>215</v>
      </c>
      <c r="BE241" s="232">
        <f>IF(N241="základní",J241,0)</f>
        <v>0</v>
      </c>
      <c r="BF241" s="232">
        <f>IF(N241="snížená",J241,0)</f>
        <v>0</v>
      </c>
      <c r="BG241" s="232">
        <f>IF(N241="zákl. přenesená",J241,0)</f>
        <v>0</v>
      </c>
      <c r="BH241" s="232">
        <f>IF(N241="sníž. přenesená",J241,0)</f>
        <v>0</v>
      </c>
      <c r="BI241" s="232">
        <f>IF(N241="nulová",J241,0)</f>
        <v>0</v>
      </c>
      <c r="BJ241" s="18" t="s">
        <v>88</v>
      </c>
      <c r="BK241" s="232">
        <f>ROUND(I241*H241,2)</f>
        <v>0</v>
      </c>
      <c r="BL241" s="18" t="s">
        <v>214</v>
      </c>
      <c r="BM241" s="231" t="s">
        <v>1683</v>
      </c>
    </row>
    <row r="242" s="2" customFormat="1">
      <c r="A242" s="39"/>
      <c r="B242" s="40"/>
      <c r="C242" s="41"/>
      <c r="D242" s="233" t="s">
        <v>221</v>
      </c>
      <c r="E242" s="41"/>
      <c r="F242" s="234" t="s">
        <v>6195</v>
      </c>
      <c r="G242" s="41"/>
      <c r="H242" s="41"/>
      <c r="I242" s="235"/>
      <c r="J242" s="41"/>
      <c r="K242" s="41"/>
      <c r="L242" s="45"/>
      <c r="M242" s="236"/>
      <c r="N242" s="237"/>
      <c r="O242" s="92"/>
      <c r="P242" s="92"/>
      <c r="Q242" s="92"/>
      <c r="R242" s="92"/>
      <c r="S242" s="92"/>
      <c r="T242" s="93"/>
      <c r="U242" s="39"/>
      <c r="V242" s="39"/>
      <c r="W242" s="39"/>
      <c r="X242" s="39"/>
      <c r="Y242" s="39"/>
      <c r="Z242" s="39"/>
      <c r="AA242" s="39"/>
      <c r="AB242" s="39"/>
      <c r="AC242" s="39"/>
      <c r="AD242" s="39"/>
      <c r="AE242" s="39"/>
      <c r="AT242" s="18" t="s">
        <v>221</v>
      </c>
      <c r="AU242" s="18" t="s">
        <v>88</v>
      </c>
    </row>
    <row r="243" s="2" customFormat="1" ht="16.5" customHeight="1">
      <c r="A243" s="39"/>
      <c r="B243" s="40"/>
      <c r="C243" s="220" t="s">
        <v>977</v>
      </c>
      <c r="D243" s="220" t="s">
        <v>216</v>
      </c>
      <c r="E243" s="221" t="s">
        <v>6196</v>
      </c>
      <c r="F243" s="222" t="s">
        <v>6197</v>
      </c>
      <c r="G243" s="223" t="s">
        <v>797</v>
      </c>
      <c r="H243" s="224">
        <v>40</v>
      </c>
      <c r="I243" s="225"/>
      <c r="J243" s="226">
        <f>ROUND(I243*H243,2)</f>
        <v>0</v>
      </c>
      <c r="K243" s="222" t="s">
        <v>1</v>
      </c>
      <c r="L243" s="45"/>
      <c r="M243" s="227" t="s">
        <v>1</v>
      </c>
      <c r="N243" s="228" t="s">
        <v>46</v>
      </c>
      <c r="O243" s="92"/>
      <c r="P243" s="229">
        <f>O243*H243</f>
        <v>0</v>
      </c>
      <c r="Q243" s="229">
        <v>0</v>
      </c>
      <c r="R243" s="229">
        <f>Q243*H243</f>
        <v>0</v>
      </c>
      <c r="S243" s="229">
        <v>0</v>
      </c>
      <c r="T243" s="230">
        <f>S243*H243</f>
        <v>0</v>
      </c>
      <c r="U243" s="39"/>
      <c r="V243" s="39"/>
      <c r="W243" s="39"/>
      <c r="X243" s="39"/>
      <c r="Y243" s="39"/>
      <c r="Z243" s="39"/>
      <c r="AA243" s="39"/>
      <c r="AB243" s="39"/>
      <c r="AC243" s="39"/>
      <c r="AD243" s="39"/>
      <c r="AE243" s="39"/>
      <c r="AR243" s="231" t="s">
        <v>214</v>
      </c>
      <c r="AT243" s="231" t="s">
        <v>216</v>
      </c>
      <c r="AU243" s="231" t="s">
        <v>88</v>
      </c>
      <c r="AY243" s="18" t="s">
        <v>215</v>
      </c>
      <c r="BE243" s="232">
        <f>IF(N243="základní",J243,0)</f>
        <v>0</v>
      </c>
      <c r="BF243" s="232">
        <f>IF(N243="snížená",J243,0)</f>
        <v>0</v>
      </c>
      <c r="BG243" s="232">
        <f>IF(N243="zákl. přenesená",J243,0)</f>
        <v>0</v>
      </c>
      <c r="BH243" s="232">
        <f>IF(N243="sníž. přenesená",J243,0)</f>
        <v>0</v>
      </c>
      <c r="BI243" s="232">
        <f>IF(N243="nulová",J243,0)</f>
        <v>0</v>
      </c>
      <c r="BJ243" s="18" t="s">
        <v>88</v>
      </c>
      <c r="BK243" s="232">
        <f>ROUND(I243*H243,2)</f>
        <v>0</v>
      </c>
      <c r="BL243" s="18" t="s">
        <v>214</v>
      </c>
      <c r="BM243" s="231" t="s">
        <v>1695</v>
      </c>
    </row>
    <row r="244" s="2" customFormat="1">
      <c r="A244" s="39"/>
      <c r="B244" s="40"/>
      <c r="C244" s="41"/>
      <c r="D244" s="233" t="s">
        <v>221</v>
      </c>
      <c r="E244" s="41"/>
      <c r="F244" s="234" t="s">
        <v>6197</v>
      </c>
      <c r="G244" s="41"/>
      <c r="H244" s="41"/>
      <c r="I244" s="235"/>
      <c r="J244" s="41"/>
      <c r="K244" s="41"/>
      <c r="L244" s="45"/>
      <c r="M244" s="236"/>
      <c r="N244" s="237"/>
      <c r="O244" s="92"/>
      <c r="P244" s="92"/>
      <c r="Q244" s="92"/>
      <c r="R244" s="92"/>
      <c r="S244" s="92"/>
      <c r="T244" s="93"/>
      <c r="U244" s="39"/>
      <c r="V244" s="39"/>
      <c r="W244" s="39"/>
      <c r="X244" s="39"/>
      <c r="Y244" s="39"/>
      <c r="Z244" s="39"/>
      <c r="AA244" s="39"/>
      <c r="AB244" s="39"/>
      <c r="AC244" s="39"/>
      <c r="AD244" s="39"/>
      <c r="AE244" s="39"/>
      <c r="AT244" s="18" t="s">
        <v>221</v>
      </c>
      <c r="AU244" s="18" t="s">
        <v>88</v>
      </c>
    </row>
    <row r="245" s="2" customFormat="1" ht="16.5" customHeight="1">
      <c r="A245" s="39"/>
      <c r="B245" s="40"/>
      <c r="C245" s="220" t="s">
        <v>988</v>
      </c>
      <c r="D245" s="220" t="s">
        <v>216</v>
      </c>
      <c r="E245" s="221" t="s">
        <v>6198</v>
      </c>
      <c r="F245" s="222" t="s">
        <v>6199</v>
      </c>
      <c r="G245" s="223" t="s">
        <v>219</v>
      </c>
      <c r="H245" s="224">
        <v>1</v>
      </c>
      <c r="I245" s="225"/>
      <c r="J245" s="226">
        <f>ROUND(I245*H245,2)</f>
        <v>0</v>
      </c>
      <c r="K245" s="222" t="s">
        <v>1</v>
      </c>
      <c r="L245" s="45"/>
      <c r="M245" s="227" t="s">
        <v>1</v>
      </c>
      <c r="N245" s="228" t="s">
        <v>46</v>
      </c>
      <c r="O245" s="92"/>
      <c r="P245" s="229">
        <f>O245*H245</f>
        <v>0</v>
      </c>
      <c r="Q245" s="229">
        <v>0</v>
      </c>
      <c r="R245" s="229">
        <f>Q245*H245</f>
        <v>0</v>
      </c>
      <c r="S245" s="229">
        <v>0</v>
      </c>
      <c r="T245" s="230">
        <f>S245*H245</f>
        <v>0</v>
      </c>
      <c r="U245" s="39"/>
      <c r="V245" s="39"/>
      <c r="W245" s="39"/>
      <c r="X245" s="39"/>
      <c r="Y245" s="39"/>
      <c r="Z245" s="39"/>
      <c r="AA245" s="39"/>
      <c r="AB245" s="39"/>
      <c r="AC245" s="39"/>
      <c r="AD245" s="39"/>
      <c r="AE245" s="39"/>
      <c r="AR245" s="231" t="s">
        <v>214</v>
      </c>
      <c r="AT245" s="231" t="s">
        <v>216</v>
      </c>
      <c r="AU245" s="231" t="s">
        <v>88</v>
      </c>
      <c r="AY245" s="18" t="s">
        <v>215</v>
      </c>
      <c r="BE245" s="232">
        <f>IF(N245="základní",J245,0)</f>
        <v>0</v>
      </c>
      <c r="BF245" s="232">
        <f>IF(N245="snížená",J245,0)</f>
        <v>0</v>
      </c>
      <c r="BG245" s="232">
        <f>IF(N245="zákl. přenesená",J245,0)</f>
        <v>0</v>
      </c>
      <c r="BH245" s="232">
        <f>IF(N245="sníž. přenesená",J245,0)</f>
        <v>0</v>
      </c>
      <c r="BI245" s="232">
        <f>IF(N245="nulová",J245,0)</f>
        <v>0</v>
      </c>
      <c r="BJ245" s="18" t="s">
        <v>88</v>
      </c>
      <c r="BK245" s="232">
        <f>ROUND(I245*H245,2)</f>
        <v>0</v>
      </c>
      <c r="BL245" s="18" t="s">
        <v>214</v>
      </c>
      <c r="BM245" s="231" t="s">
        <v>1706</v>
      </c>
    </row>
    <row r="246" s="2" customFormat="1">
      <c r="A246" s="39"/>
      <c r="B246" s="40"/>
      <c r="C246" s="41"/>
      <c r="D246" s="233" t="s">
        <v>221</v>
      </c>
      <c r="E246" s="41"/>
      <c r="F246" s="234" t="s">
        <v>6199</v>
      </c>
      <c r="G246" s="41"/>
      <c r="H246" s="41"/>
      <c r="I246" s="235"/>
      <c r="J246" s="41"/>
      <c r="K246" s="41"/>
      <c r="L246" s="45"/>
      <c r="M246" s="236"/>
      <c r="N246" s="237"/>
      <c r="O246" s="92"/>
      <c r="P246" s="92"/>
      <c r="Q246" s="92"/>
      <c r="R246" s="92"/>
      <c r="S246" s="92"/>
      <c r="T246" s="93"/>
      <c r="U246" s="39"/>
      <c r="V246" s="39"/>
      <c r="W246" s="39"/>
      <c r="X246" s="39"/>
      <c r="Y246" s="39"/>
      <c r="Z246" s="39"/>
      <c r="AA246" s="39"/>
      <c r="AB246" s="39"/>
      <c r="AC246" s="39"/>
      <c r="AD246" s="39"/>
      <c r="AE246" s="39"/>
      <c r="AT246" s="18" t="s">
        <v>221</v>
      </c>
      <c r="AU246" s="18" t="s">
        <v>88</v>
      </c>
    </row>
    <row r="247" s="2" customFormat="1" ht="16.5" customHeight="1">
      <c r="A247" s="39"/>
      <c r="B247" s="40"/>
      <c r="C247" s="220" t="s">
        <v>999</v>
      </c>
      <c r="D247" s="220" t="s">
        <v>216</v>
      </c>
      <c r="E247" s="221" t="s">
        <v>6200</v>
      </c>
      <c r="F247" s="222" t="s">
        <v>6201</v>
      </c>
      <c r="G247" s="223" t="s">
        <v>6085</v>
      </c>
      <c r="H247" s="224">
        <v>197</v>
      </c>
      <c r="I247" s="225"/>
      <c r="J247" s="226">
        <f>ROUND(I247*H247,2)</f>
        <v>0</v>
      </c>
      <c r="K247" s="222" t="s">
        <v>1</v>
      </c>
      <c r="L247" s="45"/>
      <c r="M247" s="227" t="s">
        <v>1</v>
      </c>
      <c r="N247" s="228" t="s">
        <v>46</v>
      </c>
      <c r="O247" s="92"/>
      <c r="P247" s="229">
        <f>O247*H247</f>
        <v>0</v>
      </c>
      <c r="Q247" s="229">
        <v>0</v>
      </c>
      <c r="R247" s="229">
        <f>Q247*H247</f>
        <v>0</v>
      </c>
      <c r="S247" s="229">
        <v>0</v>
      </c>
      <c r="T247" s="230">
        <f>S247*H247</f>
        <v>0</v>
      </c>
      <c r="U247" s="39"/>
      <c r="V247" s="39"/>
      <c r="W247" s="39"/>
      <c r="X247" s="39"/>
      <c r="Y247" s="39"/>
      <c r="Z247" s="39"/>
      <c r="AA247" s="39"/>
      <c r="AB247" s="39"/>
      <c r="AC247" s="39"/>
      <c r="AD247" s="39"/>
      <c r="AE247" s="39"/>
      <c r="AR247" s="231" t="s">
        <v>214</v>
      </c>
      <c r="AT247" s="231" t="s">
        <v>216</v>
      </c>
      <c r="AU247" s="231" t="s">
        <v>88</v>
      </c>
      <c r="AY247" s="18" t="s">
        <v>215</v>
      </c>
      <c r="BE247" s="232">
        <f>IF(N247="základní",J247,0)</f>
        <v>0</v>
      </c>
      <c r="BF247" s="232">
        <f>IF(N247="snížená",J247,0)</f>
        <v>0</v>
      </c>
      <c r="BG247" s="232">
        <f>IF(N247="zákl. přenesená",J247,0)</f>
        <v>0</v>
      </c>
      <c r="BH247" s="232">
        <f>IF(N247="sníž. přenesená",J247,0)</f>
        <v>0</v>
      </c>
      <c r="BI247" s="232">
        <f>IF(N247="nulová",J247,0)</f>
        <v>0</v>
      </c>
      <c r="BJ247" s="18" t="s">
        <v>88</v>
      </c>
      <c r="BK247" s="232">
        <f>ROUND(I247*H247,2)</f>
        <v>0</v>
      </c>
      <c r="BL247" s="18" t="s">
        <v>214</v>
      </c>
      <c r="BM247" s="231" t="s">
        <v>1721</v>
      </c>
    </row>
    <row r="248" s="2" customFormat="1">
      <c r="A248" s="39"/>
      <c r="B248" s="40"/>
      <c r="C248" s="41"/>
      <c r="D248" s="233" t="s">
        <v>221</v>
      </c>
      <c r="E248" s="41"/>
      <c r="F248" s="234" t="s">
        <v>6201</v>
      </c>
      <c r="G248" s="41"/>
      <c r="H248" s="41"/>
      <c r="I248" s="235"/>
      <c r="J248" s="41"/>
      <c r="K248" s="41"/>
      <c r="L248" s="45"/>
      <c r="M248" s="236"/>
      <c r="N248" s="237"/>
      <c r="O248" s="92"/>
      <c r="P248" s="92"/>
      <c r="Q248" s="92"/>
      <c r="R248" s="92"/>
      <c r="S248" s="92"/>
      <c r="T248" s="93"/>
      <c r="U248" s="39"/>
      <c r="V248" s="39"/>
      <c r="W248" s="39"/>
      <c r="X248" s="39"/>
      <c r="Y248" s="39"/>
      <c r="Z248" s="39"/>
      <c r="AA248" s="39"/>
      <c r="AB248" s="39"/>
      <c r="AC248" s="39"/>
      <c r="AD248" s="39"/>
      <c r="AE248" s="39"/>
      <c r="AT248" s="18" t="s">
        <v>221</v>
      </c>
      <c r="AU248" s="18" t="s">
        <v>88</v>
      </c>
    </row>
    <row r="249" s="2" customFormat="1" ht="16.5" customHeight="1">
      <c r="A249" s="39"/>
      <c r="B249" s="40"/>
      <c r="C249" s="220" t="s">
        <v>1006</v>
      </c>
      <c r="D249" s="220" t="s">
        <v>216</v>
      </c>
      <c r="E249" s="221" t="s">
        <v>6202</v>
      </c>
      <c r="F249" s="222" t="s">
        <v>6203</v>
      </c>
      <c r="G249" s="223" t="s">
        <v>219</v>
      </c>
      <c r="H249" s="224">
        <v>1</v>
      </c>
      <c r="I249" s="225"/>
      <c r="J249" s="226">
        <f>ROUND(I249*H249,2)</f>
        <v>0</v>
      </c>
      <c r="K249" s="222" t="s">
        <v>1</v>
      </c>
      <c r="L249" s="45"/>
      <c r="M249" s="227" t="s">
        <v>1</v>
      </c>
      <c r="N249" s="228" t="s">
        <v>46</v>
      </c>
      <c r="O249" s="92"/>
      <c r="P249" s="229">
        <f>O249*H249</f>
        <v>0</v>
      </c>
      <c r="Q249" s="229">
        <v>0</v>
      </c>
      <c r="R249" s="229">
        <f>Q249*H249</f>
        <v>0</v>
      </c>
      <c r="S249" s="229">
        <v>0</v>
      </c>
      <c r="T249" s="230">
        <f>S249*H249</f>
        <v>0</v>
      </c>
      <c r="U249" s="39"/>
      <c r="V249" s="39"/>
      <c r="W249" s="39"/>
      <c r="X249" s="39"/>
      <c r="Y249" s="39"/>
      <c r="Z249" s="39"/>
      <c r="AA249" s="39"/>
      <c r="AB249" s="39"/>
      <c r="AC249" s="39"/>
      <c r="AD249" s="39"/>
      <c r="AE249" s="39"/>
      <c r="AR249" s="231" t="s">
        <v>214</v>
      </c>
      <c r="AT249" s="231" t="s">
        <v>216</v>
      </c>
      <c r="AU249" s="231" t="s">
        <v>88</v>
      </c>
      <c r="AY249" s="18" t="s">
        <v>215</v>
      </c>
      <c r="BE249" s="232">
        <f>IF(N249="základní",J249,0)</f>
        <v>0</v>
      </c>
      <c r="BF249" s="232">
        <f>IF(N249="snížená",J249,0)</f>
        <v>0</v>
      </c>
      <c r="BG249" s="232">
        <f>IF(N249="zákl. přenesená",J249,0)</f>
        <v>0</v>
      </c>
      <c r="BH249" s="232">
        <f>IF(N249="sníž. přenesená",J249,0)</f>
        <v>0</v>
      </c>
      <c r="BI249" s="232">
        <f>IF(N249="nulová",J249,0)</f>
        <v>0</v>
      </c>
      <c r="BJ249" s="18" t="s">
        <v>88</v>
      </c>
      <c r="BK249" s="232">
        <f>ROUND(I249*H249,2)</f>
        <v>0</v>
      </c>
      <c r="BL249" s="18" t="s">
        <v>214</v>
      </c>
      <c r="BM249" s="231" t="s">
        <v>1735</v>
      </c>
    </row>
    <row r="250" s="2" customFormat="1">
      <c r="A250" s="39"/>
      <c r="B250" s="40"/>
      <c r="C250" s="41"/>
      <c r="D250" s="233" t="s">
        <v>221</v>
      </c>
      <c r="E250" s="41"/>
      <c r="F250" s="234" t="s">
        <v>6203</v>
      </c>
      <c r="G250" s="41"/>
      <c r="H250" s="41"/>
      <c r="I250" s="235"/>
      <c r="J250" s="41"/>
      <c r="K250" s="41"/>
      <c r="L250" s="45"/>
      <c r="M250" s="236"/>
      <c r="N250" s="237"/>
      <c r="O250" s="92"/>
      <c r="P250" s="92"/>
      <c r="Q250" s="92"/>
      <c r="R250" s="92"/>
      <c r="S250" s="92"/>
      <c r="T250" s="93"/>
      <c r="U250" s="39"/>
      <c r="V250" s="39"/>
      <c r="W250" s="39"/>
      <c r="X250" s="39"/>
      <c r="Y250" s="39"/>
      <c r="Z250" s="39"/>
      <c r="AA250" s="39"/>
      <c r="AB250" s="39"/>
      <c r="AC250" s="39"/>
      <c r="AD250" s="39"/>
      <c r="AE250" s="39"/>
      <c r="AT250" s="18" t="s">
        <v>221</v>
      </c>
      <c r="AU250" s="18" t="s">
        <v>88</v>
      </c>
    </row>
    <row r="251" s="11" customFormat="1" ht="25.92" customHeight="1">
      <c r="A251" s="11"/>
      <c r="B251" s="206"/>
      <c r="C251" s="207"/>
      <c r="D251" s="208" t="s">
        <v>80</v>
      </c>
      <c r="E251" s="209" t="s">
        <v>6204</v>
      </c>
      <c r="F251" s="209" t="s">
        <v>6205</v>
      </c>
      <c r="G251" s="207"/>
      <c r="H251" s="207"/>
      <c r="I251" s="210"/>
      <c r="J251" s="211">
        <f>BK251</f>
        <v>0</v>
      </c>
      <c r="K251" s="207"/>
      <c r="L251" s="212"/>
      <c r="M251" s="213"/>
      <c r="N251" s="214"/>
      <c r="O251" s="214"/>
      <c r="P251" s="215">
        <f>SUM(P252:P305)</f>
        <v>0</v>
      </c>
      <c r="Q251" s="214"/>
      <c r="R251" s="215">
        <f>SUM(R252:R305)</f>
        <v>0</v>
      </c>
      <c r="S251" s="214"/>
      <c r="T251" s="216">
        <f>SUM(T252:T305)</f>
        <v>0</v>
      </c>
      <c r="U251" s="11"/>
      <c r="V251" s="11"/>
      <c r="W251" s="11"/>
      <c r="X251" s="11"/>
      <c r="Y251" s="11"/>
      <c r="Z251" s="11"/>
      <c r="AA251" s="11"/>
      <c r="AB251" s="11"/>
      <c r="AC251" s="11"/>
      <c r="AD251" s="11"/>
      <c r="AE251" s="11"/>
      <c r="AR251" s="217" t="s">
        <v>88</v>
      </c>
      <c r="AT251" s="218" t="s">
        <v>80</v>
      </c>
      <c r="AU251" s="218" t="s">
        <v>81</v>
      </c>
      <c r="AY251" s="217" t="s">
        <v>215</v>
      </c>
      <c r="BK251" s="219">
        <f>SUM(BK252:BK305)</f>
        <v>0</v>
      </c>
    </row>
    <row r="252" s="2" customFormat="1" ht="16.5" customHeight="1">
      <c r="A252" s="39"/>
      <c r="B252" s="40"/>
      <c r="C252" s="220" t="s">
        <v>1014</v>
      </c>
      <c r="D252" s="220" t="s">
        <v>216</v>
      </c>
      <c r="E252" s="221" t="s">
        <v>6206</v>
      </c>
      <c r="F252" s="222" t="s">
        <v>6207</v>
      </c>
      <c r="G252" s="223" t="s">
        <v>6085</v>
      </c>
      <c r="H252" s="224">
        <v>10</v>
      </c>
      <c r="I252" s="225"/>
      <c r="J252" s="226">
        <f>ROUND(I252*H252,2)</f>
        <v>0</v>
      </c>
      <c r="K252" s="222" t="s">
        <v>1</v>
      </c>
      <c r="L252" s="45"/>
      <c r="M252" s="227" t="s">
        <v>1</v>
      </c>
      <c r="N252" s="228" t="s">
        <v>46</v>
      </c>
      <c r="O252" s="92"/>
      <c r="P252" s="229">
        <f>O252*H252</f>
        <v>0</v>
      </c>
      <c r="Q252" s="229">
        <v>0</v>
      </c>
      <c r="R252" s="229">
        <f>Q252*H252</f>
        <v>0</v>
      </c>
      <c r="S252" s="229">
        <v>0</v>
      </c>
      <c r="T252" s="230">
        <f>S252*H252</f>
        <v>0</v>
      </c>
      <c r="U252" s="39"/>
      <c r="V252" s="39"/>
      <c r="W252" s="39"/>
      <c r="X252" s="39"/>
      <c r="Y252" s="39"/>
      <c r="Z252" s="39"/>
      <c r="AA252" s="39"/>
      <c r="AB252" s="39"/>
      <c r="AC252" s="39"/>
      <c r="AD252" s="39"/>
      <c r="AE252" s="39"/>
      <c r="AR252" s="231" t="s">
        <v>214</v>
      </c>
      <c r="AT252" s="231" t="s">
        <v>216</v>
      </c>
      <c r="AU252" s="231" t="s">
        <v>88</v>
      </c>
      <c r="AY252" s="18" t="s">
        <v>215</v>
      </c>
      <c r="BE252" s="232">
        <f>IF(N252="základní",J252,0)</f>
        <v>0</v>
      </c>
      <c r="BF252" s="232">
        <f>IF(N252="snížená",J252,0)</f>
        <v>0</v>
      </c>
      <c r="BG252" s="232">
        <f>IF(N252="zákl. přenesená",J252,0)</f>
        <v>0</v>
      </c>
      <c r="BH252" s="232">
        <f>IF(N252="sníž. přenesená",J252,0)</f>
        <v>0</v>
      </c>
      <c r="BI252" s="232">
        <f>IF(N252="nulová",J252,0)</f>
        <v>0</v>
      </c>
      <c r="BJ252" s="18" t="s">
        <v>88</v>
      </c>
      <c r="BK252" s="232">
        <f>ROUND(I252*H252,2)</f>
        <v>0</v>
      </c>
      <c r="BL252" s="18" t="s">
        <v>214</v>
      </c>
      <c r="BM252" s="231" t="s">
        <v>1740</v>
      </c>
    </row>
    <row r="253" s="2" customFormat="1">
      <c r="A253" s="39"/>
      <c r="B253" s="40"/>
      <c r="C253" s="41"/>
      <c r="D253" s="233" t="s">
        <v>221</v>
      </c>
      <c r="E253" s="41"/>
      <c r="F253" s="234" t="s">
        <v>6207</v>
      </c>
      <c r="G253" s="41"/>
      <c r="H253" s="41"/>
      <c r="I253" s="235"/>
      <c r="J253" s="41"/>
      <c r="K253" s="41"/>
      <c r="L253" s="45"/>
      <c r="M253" s="236"/>
      <c r="N253" s="237"/>
      <c r="O253" s="92"/>
      <c r="P253" s="92"/>
      <c r="Q253" s="92"/>
      <c r="R253" s="92"/>
      <c r="S253" s="92"/>
      <c r="T253" s="93"/>
      <c r="U253" s="39"/>
      <c r="V253" s="39"/>
      <c r="W253" s="39"/>
      <c r="X253" s="39"/>
      <c r="Y253" s="39"/>
      <c r="Z253" s="39"/>
      <c r="AA253" s="39"/>
      <c r="AB253" s="39"/>
      <c r="AC253" s="39"/>
      <c r="AD253" s="39"/>
      <c r="AE253" s="39"/>
      <c r="AT253" s="18" t="s">
        <v>221</v>
      </c>
      <c r="AU253" s="18" t="s">
        <v>88</v>
      </c>
    </row>
    <row r="254" s="2" customFormat="1" ht="16.5" customHeight="1">
      <c r="A254" s="39"/>
      <c r="B254" s="40"/>
      <c r="C254" s="220" t="s">
        <v>1022</v>
      </c>
      <c r="D254" s="220" t="s">
        <v>216</v>
      </c>
      <c r="E254" s="221" t="s">
        <v>6208</v>
      </c>
      <c r="F254" s="222" t="s">
        <v>6209</v>
      </c>
      <c r="G254" s="223" t="s">
        <v>6085</v>
      </c>
      <c r="H254" s="224">
        <v>8</v>
      </c>
      <c r="I254" s="225"/>
      <c r="J254" s="226">
        <f>ROUND(I254*H254,2)</f>
        <v>0</v>
      </c>
      <c r="K254" s="222" t="s">
        <v>1</v>
      </c>
      <c r="L254" s="45"/>
      <c r="M254" s="227" t="s">
        <v>1</v>
      </c>
      <c r="N254" s="228" t="s">
        <v>46</v>
      </c>
      <c r="O254" s="92"/>
      <c r="P254" s="229">
        <f>O254*H254</f>
        <v>0</v>
      </c>
      <c r="Q254" s="229">
        <v>0</v>
      </c>
      <c r="R254" s="229">
        <f>Q254*H254</f>
        <v>0</v>
      </c>
      <c r="S254" s="229">
        <v>0</v>
      </c>
      <c r="T254" s="230">
        <f>S254*H254</f>
        <v>0</v>
      </c>
      <c r="U254" s="39"/>
      <c r="V254" s="39"/>
      <c r="W254" s="39"/>
      <c r="X254" s="39"/>
      <c r="Y254" s="39"/>
      <c r="Z254" s="39"/>
      <c r="AA254" s="39"/>
      <c r="AB254" s="39"/>
      <c r="AC254" s="39"/>
      <c r="AD254" s="39"/>
      <c r="AE254" s="39"/>
      <c r="AR254" s="231" t="s">
        <v>214</v>
      </c>
      <c r="AT254" s="231" t="s">
        <v>216</v>
      </c>
      <c r="AU254" s="231" t="s">
        <v>88</v>
      </c>
      <c r="AY254" s="18" t="s">
        <v>215</v>
      </c>
      <c r="BE254" s="232">
        <f>IF(N254="základní",J254,0)</f>
        <v>0</v>
      </c>
      <c r="BF254" s="232">
        <f>IF(N254="snížená",J254,0)</f>
        <v>0</v>
      </c>
      <c r="BG254" s="232">
        <f>IF(N254="zákl. přenesená",J254,0)</f>
        <v>0</v>
      </c>
      <c r="BH254" s="232">
        <f>IF(N254="sníž. přenesená",J254,0)</f>
        <v>0</v>
      </c>
      <c r="BI254" s="232">
        <f>IF(N254="nulová",J254,0)</f>
        <v>0</v>
      </c>
      <c r="BJ254" s="18" t="s">
        <v>88</v>
      </c>
      <c r="BK254" s="232">
        <f>ROUND(I254*H254,2)</f>
        <v>0</v>
      </c>
      <c r="BL254" s="18" t="s">
        <v>214</v>
      </c>
      <c r="BM254" s="231" t="s">
        <v>1758</v>
      </c>
    </row>
    <row r="255" s="2" customFormat="1">
      <c r="A255" s="39"/>
      <c r="B255" s="40"/>
      <c r="C255" s="41"/>
      <c r="D255" s="233" t="s">
        <v>221</v>
      </c>
      <c r="E255" s="41"/>
      <c r="F255" s="234" t="s">
        <v>6209</v>
      </c>
      <c r="G255" s="41"/>
      <c r="H255" s="41"/>
      <c r="I255" s="235"/>
      <c r="J255" s="41"/>
      <c r="K255" s="41"/>
      <c r="L255" s="45"/>
      <c r="M255" s="236"/>
      <c r="N255" s="237"/>
      <c r="O255" s="92"/>
      <c r="P255" s="92"/>
      <c r="Q255" s="92"/>
      <c r="R255" s="92"/>
      <c r="S255" s="92"/>
      <c r="T255" s="93"/>
      <c r="U255" s="39"/>
      <c r="V255" s="39"/>
      <c r="W255" s="39"/>
      <c r="X255" s="39"/>
      <c r="Y255" s="39"/>
      <c r="Z255" s="39"/>
      <c r="AA255" s="39"/>
      <c r="AB255" s="39"/>
      <c r="AC255" s="39"/>
      <c r="AD255" s="39"/>
      <c r="AE255" s="39"/>
      <c r="AT255" s="18" t="s">
        <v>221</v>
      </c>
      <c r="AU255" s="18" t="s">
        <v>88</v>
      </c>
    </row>
    <row r="256" s="2" customFormat="1" ht="16.5" customHeight="1">
      <c r="A256" s="39"/>
      <c r="B256" s="40"/>
      <c r="C256" s="220" t="s">
        <v>1030</v>
      </c>
      <c r="D256" s="220" t="s">
        <v>216</v>
      </c>
      <c r="E256" s="221" t="s">
        <v>6210</v>
      </c>
      <c r="F256" s="222" t="s">
        <v>6211</v>
      </c>
      <c r="G256" s="223" t="s">
        <v>6085</v>
      </c>
      <c r="H256" s="224">
        <v>15</v>
      </c>
      <c r="I256" s="225"/>
      <c r="J256" s="226">
        <f>ROUND(I256*H256,2)</f>
        <v>0</v>
      </c>
      <c r="K256" s="222" t="s">
        <v>1</v>
      </c>
      <c r="L256" s="45"/>
      <c r="M256" s="227" t="s">
        <v>1</v>
      </c>
      <c r="N256" s="228" t="s">
        <v>46</v>
      </c>
      <c r="O256" s="92"/>
      <c r="P256" s="229">
        <f>O256*H256</f>
        <v>0</v>
      </c>
      <c r="Q256" s="229">
        <v>0</v>
      </c>
      <c r="R256" s="229">
        <f>Q256*H256</f>
        <v>0</v>
      </c>
      <c r="S256" s="229">
        <v>0</v>
      </c>
      <c r="T256" s="230">
        <f>S256*H256</f>
        <v>0</v>
      </c>
      <c r="U256" s="39"/>
      <c r="V256" s="39"/>
      <c r="W256" s="39"/>
      <c r="X256" s="39"/>
      <c r="Y256" s="39"/>
      <c r="Z256" s="39"/>
      <c r="AA256" s="39"/>
      <c r="AB256" s="39"/>
      <c r="AC256" s="39"/>
      <c r="AD256" s="39"/>
      <c r="AE256" s="39"/>
      <c r="AR256" s="231" t="s">
        <v>214</v>
      </c>
      <c r="AT256" s="231" t="s">
        <v>216</v>
      </c>
      <c r="AU256" s="231" t="s">
        <v>88</v>
      </c>
      <c r="AY256" s="18" t="s">
        <v>215</v>
      </c>
      <c r="BE256" s="232">
        <f>IF(N256="základní",J256,0)</f>
        <v>0</v>
      </c>
      <c r="BF256" s="232">
        <f>IF(N256="snížená",J256,0)</f>
        <v>0</v>
      </c>
      <c r="BG256" s="232">
        <f>IF(N256="zákl. přenesená",J256,0)</f>
        <v>0</v>
      </c>
      <c r="BH256" s="232">
        <f>IF(N256="sníž. přenesená",J256,0)</f>
        <v>0</v>
      </c>
      <c r="BI256" s="232">
        <f>IF(N256="nulová",J256,0)</f>
        <v>0</v>
      </c>
      <c r="BJ256" s="18" t="s">
        <v>88</v>
      </c>
      <c r="BK256" s="232">
        <f>ROUND(I256*H256,2)</f>
        <v>0</v>
      </c>
      <c r="BL256" s="18" t="s">
        <v>214</v>
      </c>
      <c r="BM256" s="231" t="s">
        <v>1770</v>
      </c>
    </row>
    <row r="257" s="2" customFormat="1">
      <c r="A257" s="39"/>
      <c r="B257" s="40"/>
      <c r="C257" s="41"/>
      <c r="D257" s="233" t="s">
        <v>221</v>
      </c>
      <c r="E257" s="41"/>
      <c r="F257" s="234" t="s">
        <v>6211</v>
      </c>
      <c r="G257" s="41"/>
      <c r="H257" s="41"/>
      <c r="I257" s="235"/>
      <c r="J257" s="41"/>
      <c r="K257" s="41"/>
      <c r="L257" s="45"/>
      <c r="M257" s="236"/>
      <c r="N257" s="237"/>
      <c r="O257" s="92"/>
      <c r="P257" s="92"/>
      <c r="Q257" s="92"/>
      <c r="R257" s="92"/>
      <c r="S257" s="92"/>
      <c r="T257" s="93"/>
      <c r="U257" s="39"/>
      <c r="V257" s="39"/>
      <c r="W257" s="39"/>
      <c r="X257" s="39"/>
      <c r="Y257" s="39"/>
      <c r="Z257" s="39"/>
      <c r="AA257" s="39"/>
      <c r="AB257" s="39"/>
      <c r="AC257" s="39"/>
      <c r="AD257" s="39"/>
      <c r="AE257" s="39"/>
      <c r="AT257" s="18" t="s">
        <v>221</v>
      </c>
      <c r="AU257" s="18" t="s">
        <v>88</v>
      </c>
    </row>
    <row r="258" s="2" customFormat="1" ht="21.75" customHeight="1">
      <c r="A258" s="39"/>
      <c r="B258" s="40"/>
      <c r="C258" s="220" t="s">
        <v>1037</v>
      </c>
      <c r="D258" s="220" t="s">
        <v>216</v>
      </c>
      <c r="E258" s="221" t="s">
        <v>6212</v>
      </c>
      <c r="F258" s="222" t="s">
        <v>6213</v>
      </c>
      <c r="G258" s="223" t="s">
        <v>219</v>
      </c>
      <c r="H258" s="224">
        <v>7</v>
      </c>
      <c r="I258" s="225"/>
      <c r="J258" s="226">
        <f>ROUND(I258*H258,2)</f>
        <v>0</v>
      </c>
      <c r="K258" s="222" t="s">
        <v>1</v>
      </c>
      <c r="L258" s="45"/>
      <c r="M258" s="227" t="s">
        <v>1</v>
      </c>
      <c r="N258" s="228" t="s">
        <v>46</v>
      </c>
      <c r="O258" s="92"/>
      <c r="P258" s="229">
        <f>O258*H258</f>
        <v>0</v>
      </c>
      <c r="Q258" s="229">
        <v>0</v>
      </c>
      <c r="R258" s="229">
        <f>Q258*H258</f>
        <v>0</v>
      </c>
      <c r="S258" s="229">
        <v>0</v>
      </c>
      <c r="T258" s="230">
        <f>S258*H258</f>
        <v>0</v>
      </c>
      <c r="U258" s="39"/>
      <c r="V258" s="39"/>
      <c r="W258" s="39"/>
      <c r="X258" s="39"/>
      <c r="Y258" s="39"/>
      <c r="Z258" s="39"/>
      <c r="AA258" s="39"/>
      <c r="AB258" s="39"/>
      <c r="AC258" s="39"/>
      <c r="AD258" s="39"/>
      <c r="AE258" s="39"/>
      <c r="AR258" s="231" t="s">
        <v>214</v>
      </c>
      <c r="AT258" s="231" t="s">
        <v>216</v>
      </c>
      <c r="AU258" s="231" t="s">
        <v>88</v>
      </c>
      <c r="AY258" s="18" t="s">
        <v>215</v>
      </c>
      <c r="BE258" s="232">
        <f>IF(N258="základní",J258,0)</f>
        <v>0</v>
      </c>
      <c r="BF258" s="232">
        <f>IF(N258="snížená",J258,0)</f>
        <v>0</v>
      </c>
      <c r="BG258" s="232">
        <f>IF(N258="zákl. přenesená",J258,0)</f>
        <v>0</v>
      </c>
      <c r="BH258" s="232">
        <f>IF(N258="sníž. přenesená",J258,0)</f>
        <v>0</v>
      </c>
      <c r="BI258" s="232">
        <f>IF(N258="nulová",J258,0)</f>
        <v>0</v>
      </c>
      <c r="BJ258" s="18" t="s">
        <v>88</v>
      </c>
      <c r="BK258" s="232">
        <f>ROUND(I258*H258,2)</f>
        <v>0</v>
      </c>
      <c r="BL258" s="18" t="s">
        <v>214</v>
      </c>
      <c r="BM258" s="231" t="s">
        <v>1797</v>
      </c>
    </row>
    <row r="259" s="2" customFormat="1">
      <c r="A259" s="39"/>
      <c r="B259" s="40"/>
      <c r="C259" s="41"/>
      <c r="D259" s="233" t="s">
        <v>221</v>
      </c>
      <c r="E259" s="41"/>
      <c r="F259" s="234" t="s">
        <v>6213</v>
      </c>
      <c r="G259" s="41"/>
      <c r="H259" s="41"/>
      <c r="I259" s="235"/>
      <c r="J259" s="41"/>
      <c r="K259" s="41"/>
      <c r="L259" s="45"/>
      <c r="M259" s="236"/>
      <c r="N259" s="237"/>
      <c r="O259" s="92"/>
      <c r="P259" s="92"/>
      <c r="Q259" s="92"/>
      <c r="R259" s="92"/>
      <c r="S259" s="92"/>
      <c r="T259" s="93"/>
      <c r="U259" s="39"/>
      <c r="V259" s="39"/>
      <c r="W259" s="39"/>
      <c r="X259" s="39"/>
      <c r="Y259" s="39"/>
      <c r="Z259" s="39"/>
      <c r="AA259" s="39"/>
      <c r="AB259" s="39"/>
      <c r="AC259" s="39"/>
      <c r="AD259" s="39"/>
      <c r="AE259" s="39"/>
      <c r="AT259" s="18" t="s">
        <v>221</v>
      </c>
      <c r="AU259" s="18" t="s">
        <v>88</v>
      </c>
    </row>
    <row r="260" s="2" customFormat="1" ht="21.75" customHeight="1">
      <c r="A260" s="39"/>
      <c r="B260" s="40"/>
      <c r="C260" s="220" t="s">
        <v>1043</v>
      </c>
      <c r="D260" s="220" t="s">
        <v>216</v>
      </c>
      <c r="E260" s="221" t="s">
        <v>6214</v>
      </c>
      <c r="F260" s="222" t="s">
        <v>6215</v>
      </c>
      <c r="G260" s="223" t="s">
        <v>219</v>
      </c>
      <c r="H260" s="224">
        <v>5</v>
      </c>
      <c r="I260" s="225"/>
      <c r="J260" s="226">
        <f>ROUND(I260*H260,2)</f>
        <v>0</v>
      </c>
      <c r="K260" s="222" t="s">
        <v>1</v>
      </c>
      <c r="L260" s="45"/>
      <c r="M260" s="227" t="s">
        <v>1</v>
      </c>
      <c r="N260" s="228" t="s">
        <v>46</v>
      </c>
      <c r="O260" s="92"/>
      <c r="P260" s="229">
        <f>O260*H260</f>
        <v>0</v>
      </c>
      <c r="Q260" s="229">
        <v>0</v>
      </c>
      <c r="R260" s="229">
        <f>Q260*H260</f>
        <v>0</v>
      </c>
      <c r="S260" s="229">
        <v>0</v>
      </c>
      <c r="T260" s="230">
        <f>S260*H260</f>
        <v>0</v>
      </c>
      <c r="U260" s="39"/>
      <c r="V260" s="39"/>
      <c r="W260" s="39"/>
      <c r="X260" s="39"/>
      <c r="Y260" s="39"/>
      <c r="Z260" s="39"/>
      <c r="AA260" s="39"/>
      <c r="AB260" s="39"/>
      <c r="AC260" s="39"/>
      <c r="AD260" s="39"/>
      <c r="AE260" s="39"/>
      <c r="AR260" s="231" t="s">
        <v>214</v>
      </c>
      <c r="AT260" s="231" t="s">
        <v>216</v>
      </c>
      <c r="AU260" s="231" t="s">
        <v>88</v>
      </c>
      <c r="AY260" s="18" t="s">
        <v>215</v>
      </c>
      <c r="BE260" s="232">
        <f>IF(N260="základní",J260,0)</f>
        <v>0</v>
      </c>
      <c r="BF260" s="232">
        <f>IF(N260="snížená",J260,0)</f>
        <v>0</v>
      </c>
      <c r="BG260" s="232">
        <f>IF(N260="zákl. přenesená",J260,0)</f>
        <v>0</v>
      </c>
      <c r="BH260" s="232">
        <f>IF(N260="sníž. přenesená",J260,0)</f>
        <v>0</v>
      </c>
      <c r="BI260" s="232">
        <f>IF(N260="nulová",J260,0)</f>
        <v>0</v>
      </c>
      <c r="BJ260" s="18" t="s">
        <v>88</v>
      </c>
      <c r="BK260" s="232">
        <f>ROUND(I260*H260,2)</f>
        <v>0</v>
      </c>
      <c r="BL260" s="18" t="s">
        <v>214</v>
      </c>
      <c r="BM260" s="231" t="s">
        <v>1806</v>
      </c>
    </row>
    <row r="261" s="2" customFormat="1">
      <c r="A261" s="39"/>
      <c r="B261" s="40"/>
      <c r="C261" s="41"/>
      <c r="D261" s="233" t="s">
        <v>221</v>
      </c>
      <c r="E261" s="41"/>
      <c r="F261" s="234" t="s">
        <v>6215</v>
      </c>
      <c r="G261" s="41"/>
      <c r="H261" s="41"/>
      <c r="I261" s="235"/>
      <c r="J261" s="41"/>
      <c r="K261" s="41"/>
      <c r="L261" s="45"/>
      <c r="M261" s="236"/>
      <c r="N261" s="237"/>
      <c r="O261" s="92"/>
      <c r="P261" s="92"/>
      <c r="Q261" s="92"/>
      <c r="R261" s="92"/>
      <c r="S261" s="92"/>
      <c r="T261" s="93"/>
      <c r="U261" s="39"/>
      <c r="V261" s="39"/>
      <c r="W261" s="39"/>
      <c r="X261" s="39"/>
      <c r="Y261" s="39"/>
      <c r="Z261" s="39"/>
      <c r="AA261" s="39"/>
      <c r="AB261" s="39"/>
      <c r="AC261" s="39"/>
      <c r="AD261" s="39"/>
      <c r="AE261" s="39"/>
      <c r="AT261" s="18" t="s">
        <v>221</v>
      </c>
      <c r="AU261" s="18" t="s">
        <v>88</v>
      </c>
    </row>
    <row r="262" s="2" customFormat="1" ht="21.75" customHeight="1">
      <c r="A262" s="39"/>
      <c r="B262" s="40"/>
      <c r="C262" s="220" t="s">
        <v>1052</v>
      </c>
      <c r="D262" s="220" t="s">
        <v>216</v>
      </c>
      <c r="E262" s="221" t="s">
        <v>6216</v>
      </c>
      <c r="F262" s="222" t="s">
        <v>6217</v>
      </c>
      <c r="G262" s="223" t="s">
        <v>219</v>
      </c>
      <c r="H262" s="224">
        <v>1</v>
      </c>
      <c r="I262" s="225"/>
      <c r="J262" s="226">
        <f>ROUND(I262*H262,2)</f>
        <v>0</v>
      </c>
      <c r="K262" s="222" t="s">
        <v>1</v>
      </c>
      <c r="L262" s="45"/>
      <c r="M262" s="227" t="s">
        <v>1</v>
      </c>
      <c r="N262" s="228" t="s">
        <v>46</v>
      </c>
      <c r="O262" s="92"/>
      <c r="P262" s="229">
        <f>O262*H262</f>
        <v>0</v>
      </c>
      <c r="Q262" s="229">
        <v>0</v>
      </c>
      <c r="R262" s="229">
        <f>Q262*H262</f>
        <v>0</v>
      </c>
      <c r="S262" s="229">
        <v>0</v>
      </c>
      <c r="T262" s="230">
        <f>S262*H262</f>
        <v>0</v>
      </c>
      <c r="U262" s="39"/>
      <c r="V262" s="39"/>
      <c r="W262" s="39"/>
      <c r="X262" s="39"/>
      <c r="Y262" s="39"/>
      <c r="Z262" s="39"/>
      <c r="AA262" s="39"/>
      <c r="AB262" s="39"/>
      <c r="AC262" s="39"/>
      <c r="AD262" s="39"/>
      <c r="AE262" s="39"/>
      <c r="AR262" s="231" t="s">
        <v>214</v>
      </c>
      <c r="AT262" s="231" t="s">
        <v>216</v>
      </c>
      <c r="AU262" s="231" t="s">
        <v>88</v>
      </c>
      <c r="AY262" s="18" t="s">
        <v>215</v>
      </c>
      <c r="BE262" s="232">
        <f>IF(N262="základní",J262,0)</f>
        <v>0</v>
      </c>
      <c r="BF262" s="232">
        <f>IF(N262="snížená",J262,0)</f>
        <v>0</v>
      </c>
      <c r="BG262" s="232">
        <f>IF(N262="zákl. přenesená",J262,0)</f>
        <v>0</v>
      </c>
      <c r="BH262" s="232">
        <f>IF(N262="sníž. přenesená",J262,0)</f>
        <v>0</v>
      </c>
      <c r="BI262" s="232">
        <f>IF(N262="nulová",J262,0)</f>
        <v>0</v>
      </c>
      <c r="BJ262" s="18" t="s">
        <v>88</v>
      </c>
      <c r="BK262" s="232">
        <f>ROUND(I262*H262,2)</f>
        <v>0</v>
      </c>
      <c r="BL262" s="18" t="s">
        <v>214</v>
      </c>
      <c r="BM262" s="231" t="s">
        <v>1815</v>
      </c>
    </row>
    <row r="263" s="2" customFormat="1">
      <c r="A263" s="39"/>
      <c r="B263" s="40"/>
      <c r="C263" s="41"/>
      <c r="D263" s="233" t="s">
        <v>221</v>
      </c>
      <c r="E263" s="41"/>
      <c r="F263" s="234" t="s">
        <v>6217</v>
      </c>
      <c r="G263" s="41"/>
      <c r="H263" s="41"/>
      <c r="I263" s="235"/>
      <c r="J263" s="41"/>
      <c r="K263" s="41"/>
      <c r="L263" s="45"/>
      <c r="M263" s="236"/>
      <c r="N263" s="237"/>
      <c r="O263" s="92"/>
      <c r="P263" s="92"/>
      <c r="Q263" s="92"/>
      <c r="R263" s="92"/>
      <c r="S263" s="92"/>
      <c r="T263" s="93"/>
      <c r="U263" s="39"/>
      <c r="V263" s="39"/>
      <c r="W263" s="39"/>
      <c r="X263" s="39"/>
      <c r="Y263" s="39"/>
      <c r="Z263" s="39"/>
      <c r="AA263" s="39"/>
      <c r="AB263" s="39"/>
      <c r="AC263" s="39"/>
      <c r="AD263" s="39"/>
      <c r="AE263" s="39"/>
      <c r="AT263" s="18" t="s">
        <v>221</v>
      </c>
      <c r="AU263" s="18" t="s">
        <v>88</v>
      </c>
    </row>
    <row r="264" s="2" customFormat="1" ht="21.75" customHeight="1">
      <c r="A264" s="39"/>
      <c r="B264" s="40"/>
      <c r="C264" s="220" t="s">
        <v>1061</v>
      </c>
      <c r="D264" s="220" t="s">
        <v>216</v>
      </c>
      <c r="E264" s="221" t="s">
        <v>6218</v>
      </c>
      <c r="F264" s="222" t="s">
        <v>6219</v>
      </c>
      <c r="G264" s="223" t="s">
        <v>219</v>
      </c>
      <c r="H264" s="224">
        <v>12</v>
      </c>
      <c r="I264" s="225"/>
      <c r="J264" s="226">
        <f>ROUND(I264*H264,2)</f>
        <v>0</v>
      </c>
      <c r="K264" s="222" t="s">
        <v>1</v>
      </c>
      <c r="L264" s="45"/>
      <c r="M264" s="227" t="s">
        <v>1</v>
      </c>
      <c r="N264" s="228" t="s">
        <v>46</v>
      </c>
      <c r="O264" s="92"/>
      <c r="P264" s="229">
        <f>O264*H264</f>
        <v>0</v>
      </c>
      <c r="Q264" s="229">
        <v>0</v>
      </c>
      <c r="R264" s="229">
        <f>Q264*H264</f>
        <v>0</v>
      </c>
      <c r="S264" s="229">
        <v>0</v>
      </c>
      <c r="T264" s="230">
        <f>S264*H264</f>
        <v>0</v>
      </c>
      <c r="U264" s="39"/>
      <c r="V264" s="39"/>
      <c r="W264" s="39"/>
      <c r="X264" s="39"/>
      <c r="Y264" s="39"/>
      <c r="Z264" s="39"/>
      <c r="AA264" s="39"/>
      <c r="AB264" s="39"/>
      <c r="AC264" s="39"/>
      <c r="AD264" s="39"/>
      <c r="AE264" s="39"/>
      <c r="AR264" s="231" t="s">
        <v>214</v>
      </c>
      <c r="AT264" s="231" t="s">
        <v>216</v>
      </c>
      <c r="AU264" s="231" t="s">
        <v>88</v>
      </c>
      <c r="AY264" s="18" t="s">
        <v>215</v>
      </c>
      <c r="BE264" s="232">
        <f>IF(N264="základní",J264,0)</f>
        <v>0</v>
      </c>
      <c r="BF264" s="232">
        <f>IF(N264="snížená",J264,0)</f>
        <v>0</v>
      </c>
      <c r="BG264" s="232">
        <f>IF(N264="zákl. přenesená",J264,0)</f>
        <v>0</v>
      </c>
      <c r="BH264" s="232">
        <f>IF(N264="sníž. přenesená",J264,0)</f>
        <v>0</v>
      </c>
      <c r="BI264" s="232">
        <f>IF(N264="nulová",J264,0)</f>
        <v>0</v>
      </c>
      <c r="BJ264" s="18" t="s">
        <v>88</v>
      </c>
      <c r="BK264" s="232">
        <f>ROUND(I264*H264,2)</f>
        <v>0</v>
      </c>
      <c r="BL264" s="18" t="s">
        <v>214</v>
      </c>
      <c r="BM264" s="231" t="s">
        <v>1829</v>
      </c>
    </row>
    <row r="265" s="2" customFormat="1">
      <c r="A265" s="39"/>
      <c r="B265" s="40"/>
      <c r="C265" s="41"/>
      <c r="D265" s="233" t="s">
        <v>221</v>
      </c>
      <c r="E265" s="41"/>
      <c r="F265" s="234" t="s">
        <v>6219</v>
      </c>
      <c r="G265" s="41"/>
      <c r="H265" s="41"/>
      <c r="I265" s="235"/>
      <c r="J265" s="41"/>
      <c r="K265" s="41"/>
      <c r="L265" s="45"/>
      <c r="M265" s="236"/>
      <c r="N265" s="237"/>
      <c r="O265" s="92"/>
      <c r="P265" s="92"/>
      <c r="Q265" s="92"/>
      <c r="R265" s="92"/>
      <c r="S265" s="92"/>
      <c r="T265" s="93"/>
      <c r="U265" s="39"/>
      <c r="V265" s="39"/>
      <c r="W265" s="39"/>
      <c r="X265" s="39"/>
      <c r="Y265" s="39"/>
      <c r="Z265" s="39"/>
      <c r="AA265" s="39"/>
      <c r="AB265" s="39"/>
      <c r="AC265" s="39"/>
      <c r="AD265" s="39"/>
      <c r="AE265" s="39"/>
      <c r="AT265" s="18" t="s">
        <v>221</v>
      </c>
      <c r="AU265" s="18" t="s">
        <v>88</v>
      </c>
    </row>
    <row r="266" s="2" customFormat="1" ht="21.75" customHeight="1">
      <c r="A266" s="39"/>
      <c r="B266" s="40"/>
      <c r="C266" s="220" t="s">
        <v>1068</v>
      </c>
      <c r="D266" s="220" t="s">
        <v>216</v>
      </c>
      <c r="E266" s="221" t="s">
        <v>6220</v>
      </c>
      <c r="F266" s="222" t="s">
        <v>6221</v>
      </c>
      <c r="G266" s="223" t="s">
        <v>219</v>
      </c>
      <c r="H266" s="224">
        <v>4</v>
      </c>
      <c r="I266" s="225"/>
      <c r="J266" s="226">
        <f>ROUND(I266*H266,2)</f>
        <v>0</v>
      </c>
      <c r="K266" s="222" t="s">
        <v>1</v>
      </c>
      <c r="L266" s="45"/>
      <c r="M266" s="227" t="s">
        <v>1</v>
      </c>
      <c r="N266" s="228" t="s">
        <v>46</v>
      </c>
      <c r="O266" s="92"/>
      <c r="P266" s="229">
        <f>O266*H266</f>
        <v>0</v>
      </c>
      <c r="Q266" s="229">
        <v>0</v>
      </c>
      <c r="R266" s="229">
        <f>Q266*H266</f>
        <v>0</v>
      </c>
      <c r="S266" s="229">
        <v>0</v>
      </c>
      <c r="T266" s="230">
        <f>S266*H266</f>
        <v>0</v>
      </c>
      <c r="U266" s="39"/>
      <c r="V266" s="39"/>
      <c r="W266" s="39"/>
      <c r="X266" s="39"/>
      <c r="Y266" s="39"/>
      <c r="Z266" s="39"/>
      <c r="AA266" s="39"/>
      <c r="AB266" s="39"/>
      <c r="AC266" s="39"/>
      <c r="AD266" s="39"/>
      <c r="AE266" s="39"/>
      <c r="AR266" s="231" t="s">
        <v>214</v>
      </c>
      <c r="AT266" s="231" t="s">
        <v>216</v>
      </c>
      <c r="AU266" s="231" t="s">
        <v>88</v>
      </c>
      <c r="AY266" s="18" t="s">
        <v>215</v>
      </c>
      <c r="BE266" s="232">
        <f>IF(N266="základní",J266,0)</f>
        <v>0</v>
      </c>
      <c r="BF266" s="232">
        <f>IF(N266="snížená",J266,0)</f>
        <v>0</v>
      </c>
      <c r="BG266" s="232">
        <f>IF(N266="zákl. přenesená",J266,0)</f>
        <v>0</v>
      </c>
      <c r="BH266" s="232">
        <f>IF(N266="sníž. přenesená",J266,0)</f>
        <v>0</v>
      </c>
      <c r="BI266" s="232">
        <f>IF(N266="nulová",J266,0)</f>
        <v>0</v>
      </c>
      <c r="BJ266" s="18" t="s">
        <v>88</v>
      </c>
      <c r="BK266" s="232">
        <f>ROUND(I266*H266,2)</f>
        <v>0</v>
      </c>
      <c r="BL266" s="18" t="s">
        <v>214</v>
      </c>
      <c r="BM266" s="231" t="s">
        <v>1842</v>
      </c>
    </row>
    <row r="267" s="2" customFormat="1">
      <c r="A267" s="39"/>
      <c r="B267" s="40"/>
      <c r="C267" s="41"/>
      <c r="D267" s="233" t="s">
        <v>221</v>
      </c>
      <c r="E267" s="41"/>
      <c r="F267" s="234" t="s">
        <v>6221</v>
      </c>
      <c r="G267" s="41"/>
      <c r="H267" s="41"/>
      <c r="I267" s="235"/>
      <c r="J267" s="41"/>
      <c r="K267" s="41"/>
      <c r="L267" s="45"/>
      <c r="M267" s="236"/>
      <c r="N267" s="237"/>
      <c r="O267" s="92"/>
      <c r="P267" s="92"/>
      <c r="Q267" s="92"/>
      <c r="R267" s="92"/>
      <c r="S267" s="92"/>
      <c r="T267" s="93"/>
      <c r="U267" s="39"/>
      <c r="V267" s="39"/>
      <c r="W267" s="39"/>
      <c r="X267" s="39"/>
      <c r="Y267" s="39"/>
      <c r="Z267" s="39"/>
      <c r="AA267" s="39"/>
      <c r="AB267" s="39"/>
      <c r="AC267" s="39"/>
      <c r="AD267" s="39"/>
      <c r="AE267" s="39"/>
      <c r="AT267" s="18" t="s">
        <v>221</v>
      </c>
      <c r="AU267" s="18" t="s">
        <v>88</v>
      </c>
    </row>
    <row r="268" s="2" customFormat="1" ht="24.15" customHeight="1">
      <c r="A268" s="39"/>
      <c r="B268" s="40"/>
      <c r="C268" s="220" t="s">
        <v>1074</v>
      </c>
      <c r="D268" s="220" t="s">
        <v>216</v>
      </c>
      <c r="E268" s="221" t="s">
        <v>6222</v>
      </c>
      <c r="F268" s="222" t="s">
        <v>6223</v>
      </c>
      <c r="G268" s="223" t="s">
        <v>219</v>
      </c>
      <c r="H268" s="224">
        <v>2</v>
      </c>
      <c r="I268" s="225"/>
      <c r="J268" s="226">
        <f>ROUND(I268*H268,2)</f>
        <v>0</v>
      </c>
      <c r="K268" s="222" t="s">
        <v>1</v>
      </c>
      <c r="L268" s="45"/>
      <c r="M268" s="227" t="s">
        <v>1</v>
      </c>
      <c r="N268" s="228" t="s">
        <v>46</v>
      </c>
      <c r="O268" s="92"/>
      <c r="P268" s="229">
        <f>O268*H268</f>
        <v>0</v>
      </c>
      <c r="Q268" s="229">
        <v>0</v>
      </c>
      <c r="R268" s="229">
        <f>Q268*H268</f>
        <v>0</v>
      </c>
      <c r="S268" s="229">
        <v>0</v>
      </c>
      <c r="T268" s="230">
        <f>S268*H268</f>
        <v>0</v>
      </c>
      <c r="U268" s="39"/>
      <c r="V268" s="39"/>
      <c r="W268" s="39"/>
      <c r="X268" s="39"/>
      <c r="Y268" s="39"/>
      <c r="Z268" s="39"/>
      <c r="AA268" s="39"/>
      <c r="AB268" s="39"/>
      <c r="AC268" s="39"/>
      <c r="AD268" s="39"/>
      <c r="AE268" s="39"/>
      <c r="AR268" s="231" t="s">
        <v>214</v>
      </c>
      <c r="AT268" s="231" t="s">
        <v>216</v>
      </c>
      <c r="AU268" s="231" t="s">
        <v>88</v>
      </c>
      <c r="AY268" s="18" t="s">
        <v>215</v>
      </c>
      <c r="BE268" s="232">
        <f>IF(N268="základní",J268,0)</f>
        <v>0</v>
      </c>
      <c r="BF268" s="232">
        <f>IF(N268="snížená",J268,0)</f>
        <v>0</v>
      </c>
      <c r="BG268" s="232">
        <f>IF(N268="zákl. přenesená",J268,0)</f>
        <v>0</v>
      </c>
      <c r="BH268" s="232">
        <f>IF(N268="sníž. přenesená",J268,0)</f>
        <v>0</v>
      </c>
      <c r="BI268" s="232">
        <f>IF(N268="nulová",J268,0)</f>
        <v>0</v>
      </c>
      <c r="BJ268" s="18" t="s">
        <v>88</v>
      </c>
      <c r="BK268" s="232">
        <f>ROUND(I268*H268,2)</f>
        <v>0</v>
      </c>
      <c r="BL268" s="18" t="s">
        <v>214</v>
      </c>
      <c r="BM268" s="231" t="s">
        <v>1857</v>
      </c>
    </row>
    <row r="269" s="2" customFormat="1">
      <c r="A269" s="39"/>
      <c r="B269" s="40"/>
      <c r="C269" s="41"/>
      <c r="D269" s="233" t="s">
        <v>221</v>
      </c>
      <c r="E269" s="41"/>
      <c r="F269" s="234" t="s">
        <v>6223</v>
      </c>
      <c r="G269" s="41"/>
      <c r="H269" s="41"/>
      <c r="I269" s="235"/>
      <c r="J269" s="41"/>
      <c r="K269" s="41"/>
      <c r="L269" s="45"/>
      <c r="M269" s="236"/>
      <c r="N269" s="237"/>
      <c r="O269" s="92"/>
      <c r="P269" s="92"/>
      <c r="Q269" s="92"/>
      <c r="R269" s="92"/>
      <c r="S269" s="92"/>
      <c r="T269" s="93"/>
      <c r="U269" s="39"/>
      <c r="V269" s="39"/>
      <c r="W269" s="39"/>
      <c r="X269" s="39"/>
      <c r="Y269" s="39"/>
      <c r="Z269" s="39"/>
      <c r="AA269" s="39"/>
      <c r="AB269" s="39"/>
      <c r="AC269" s="39"/>
      <c r="AD269" s="39"/>
      <c r="AE269" s="39"/>
      <c r="AT269" s="18" t="s">
        <v>221</v>
      </c>
      <c r="AU269" s="18" t="s">
        <v>88</v>
      </c>
    </row>
    <row r="270" s="2" customFormat="1" ht="21.75" customHeight="1">
      <c r="A270" s="39"/>
      <c r="B270" s="40"/>
      <c r="C270" s="220" t="s">
        <v>1081</v>
      </c>
      <c r="D270" s="220" t="s">
        <v>216</v>
      </c>
      <c r="E270" s="221" t="s">
        <v>6224</v>
      </c>
      <c r="F270" s="222" t="s">
        <v>6225</v>
      </c>
      <c r="G270" s="223" t="s">
        <v>219</v>
      </c>
      <c r="H270" s="224">
        <v>134</v>
      </c>
      <c r="I270" s="225"/>
      <c r="J270" s="226">
        <f>ROUND(I270*H270,2)</f>
        <v>0</v>
      </c>
      <c r="K270" s="222" t="s">
        <v>1</v>
      </c>
      <c r="L270" s="45"/>
      <c r="M270" s="227" t="s">
        <v>1</v>
      </c>
      <c r="N270" s="228" t="s">
        <v>46</v>
      </c>
      <c r="O270" s="92"/>
      <c r="P270" s="229">
        <f>O270*H270</f>
        <v>0</v>
      </c>
      <c r="Q270" s="229">
        <v>0</v>
      </c>
      <c r="R270" s="229">
        <f>Q270*H270</f>
        <v>0</v>
      </c>
      <c r="S270" s="229">
        <v>0</v>
      </c>
      <c r="T270" s="230">
        <f>S270*H270</f>
        <v>0</v>
      </c>
      <c r="U270" s="39"/>
      <c r="V270" s="39"/>
      <c r="W270" s="39"/>
      <c r="X270" s="39"/>
      <c r="Y270" s="39"/>
      <c r="Z270" s="39"/>
      <c r="AA270" s="39"/>
      <c r="AB270" s="39"/>
      <c r="AC270" s="39"/>
      <c r="AD270" s="39"/>
      <c r="AE270" s="39"/>
      <c r="AR270" s="231" t="s">
        <v>214</v>
      </c>
      <c r="AT270" s="231" t="s">
        <v>216</v>
      </c>
      <c r="AU270" s="231" t="s">
        <v>88</v>
      </c>
      <c r="AY270" s="18" t="s">
        <v>215</v>
      </c>
      <c r="BE270" s="232">
        <f>IF(N270="základní",J270,0)</f>
        <v>0</v>
      </c>
      <c r="BF270" s="232">
        <f>IF(N270="snížená",J270,0)</f>
        <v>0</v>
      </c>
      <c r="BG270" s="232">
        <f>IF(N270="zákl. přenesená",J270,0)</f>
        <v>0</v>
      </c>
      <c r="BH270" s="232">
        <f>IF(N270="sníž. přenesená",J270,0)</f>
        <v>0</v>
      </c>
      <c r="BI270" s="232">
        <f>IF(N270="nulová",J270,0)</f>
        <v>0</v>
      </c>
      <c r="BJ270" s="18" t="s">
        <v>88</v>
      </c>
      <c r="BK270" s="232">
        <f>ROUND(I270*H270,2)</f>
        <v>0</v>
      </c>
      <c r="BL270" s="18" t="s">
        <v>214</v>
      </c>
      <c r="BM270" s="231" t="s">
        <v>1866</v>
      </c>
    </row>
    <row r="271" s="2" customFormat="1">
      <c r="A271" s="39"/>
      <c r="B271" s="40"/>
      <c r="C271" s="41"/>
      <c r="D271" s="233" t="s">
        <v>221</v>
      </c>
      <c r="E271" s="41"/>
      <c r="F271" s="234" t="s">
        <v>6225</v>
      </c>
      <c r="G271" s="41"/>
      <c r="H271" s="41"/>
      <c r="I271" s="235"/>
      <c r="J271" s="41"/>
      <c r="K271" s="41"/>
      <c r="L271" s="45"/>
      <c r="M271" s="236"/>
      <c r="N271" s="237"/>
      <c r="O271" s="92"/>
      <c r="P271" s="92"/>
      <c r="Q271" s="92"/>
      <c r="R271" s="92"/>
      <c r="S271" s="92"/>
      <c r="T271" s="93"/>
      <c r="U271" s="39"/>
      <c r="V271" s="39"/>
      <c r="W271" s="39"/>
      <c r="X271" s="39"/>
      <c r="Y271" s="39"/>
      <c r="Z271" s="39"/>
      <c r="AA271" s="39"/>
      <c r="AB271" s="39"/>
      <c r="AC271" s="39"/>
      <c r="AD271" s="39"/>
      <c r="AE271" s="39"/>
      <c r="AT271" s="18" t="s">
        <v>221</v>
      </c>
      <c r="AU271" s="18" t="s">
        <v>88</v>
      </c>
    </row>
    <row r="272" s="2" customFormat="1" ht="21.75" customHeight="1">
      <c r="A272" s="39"/>
      <c r="B272" s="40"/>
      <c r="C272" s="220" t="s">
        <v>1094</v>
      </c>
      <c r="D272" s="220" t="s">
        <v>216</v>
      </c>
      <c r="E272" s="221" t="s">
        <v>6226</v>
      </c>
      <c r="F272" s="222" t="s">
        <v>6227</v>
      </c>
      <c r="G272" s="223" t="s">
        <v>219</v>
      </c>
      <c r="H272" s="224">
        <v>7</v>
      </c>
      <c r="I272" s="225"/>
      <c r="J272" s="226">
        <f>ROUND(I272*H272,2)</f>
        <v>0</v>
      </c>
      <c r="K272" s="222" t="s">
        <v>1</v>
      </c>
      <c r="L272" s="45"/>
      <c r="M272" s="227" t="s">
        <v>1</v>
      </c>
      <c r="N272" s="228" t="s">
        <v>46</v>
      </c>
      <c r="O272" s="92"/>
      <c r="P272" s="229">
        <f>O272*H272</f>
        <v>0</v>
      </c>
      <c r="Q272" s="229">
        <v>0</v>
      </c>
      <c r="R272" s="229">
        <f>Q272*H272</f>
        <v>0</v>
      </c>
      <c r="S272" s="229">
        <v>0</v>
      </c>
      <c r="T272" s="230">
        <f>S272*H272</f>
        <v>0</v>
      </c>
      <c r="U272" s="39"/>
      <c r="V272" s="39"/>
      <c r="W272" s="39"/>
      <c r="X272" s="39"/>
      <c r="Y272" s="39"/>
      <c r="Z272" s="39"/>
      <c r="AA272" s="39"/>
      <c r="AB272" s="39"/>
      <c r="AC272" s="39"/>
      <c r="AD272" s="39"/>
      <c r="AE272" s="39"/>
      <c r="AR272" s="231" t="s">
        <v>214</v>
      </c>
      <c r="AT272" s="231" t="s">
        <v>216</v>
      </c>
      <c r="AU272" s="231" t="s">
        <v>88</v>
      </c>
      <c r="AY272" s="18" t="s">
        <v>215</v>
      </c>
      <c r="BE272" s="232">
        <f>IF(N272="základní",J272,0)</f>
        <v>0</v>
      </c>
      <c r="BF272" s="232">
        <f>IF(N272="snížená",J272,0)</f>
        <v>0</v>
      </c>
      <c r="BG272" s="232">
        <f>IF(N272="zákl. přenesená",J272,0)</f>
        <v>0</v>
      </c>
      <c r="BH272" s="232">
        <f>IF(N272="sníž. přenesená",J272,0)</f>
        <v>0</v>
      </c>
      <c r="BI272" s="232">
        <f>IF(N272="nulová",J272,0)</f>
        <v>0</v>
      </c>
      <c r="BJ272" s="18" t="s">
        <v>88</v>
      </c>
      <c r="BK272" s="232">
        <f>ROUND(I272*H272,2)</f>
        <v>0</v>
      </c>
      <c r="BL272" s="18" t="s">
        <v>214</v>
      </c>
      <c r="BM272" s="231" t="s">
        <v>1871</v>
      </c>
    </row>
    <row r="273" s="2" customFormat="1">
      <c r="A273" s="39"/>
      <c r="B273" s="40"/>
      <c r="C273" s="41"/>
      <c r="D273" s="233" t="s">
        <v>221</v>
      </c>
      <c r="E273" s="41"/>
      <c r="F273" s="234" t="s">
        <v>6227</v>
      </c>
      <c r="G273" s="41"/>
      <c r="H273" s="41"/>
      <c r="I273" s="235"/>
      <c r="J273" s="41"/>
      <c r="K273" s="41"/>
      <c r="L273" s="45"/>
      <c r="M273" s="236"/>
      <c r="N273" s="237"/>
      <c r="O273" s="92"/>
      <c r="P273" s="92"/>
      <c r="Q273" s="92"/>
      <c r="R273" s="92"/>
      <c r="S273" s="92"/>
      <c r="T273" s="93"/>
      <c r="U273" s="39"/>
      <c r="V273" s="39"/>
      <c r="W273" s="39"/>
      <c r="X273" s="39"/>
      <c r="Y273" s="39"/>
      <c r="Z273" s="39"/>
      <c r="AA273" s="39"/>
      <c r="AB273" s="39"/>
      <c r="AC273" s="39"/>
      <c r="AD273" s="39"/>
      <c r="AE273" s="39"/>
      <c r="AT273" s="18" t="s">
        <v>221</v>
      </c>
      <c r="AU273" s="18" t="s">
        <v>88</v>
      </c>
    </row>
    <row r="274" s="2" customFormat="1" ht="16.5" customHeight="1">
      <c r="A274" s="39"/>
      <c r="B274" s="40"/>
      <c r="C274" s="220" t="s">
        <v>1108</v>
      </c>
      <c r="D274" s="220" t="s">
        <v>216</v>
      </c>
      <c r="E274" s="221" t="s">
        <v>6228</v>
      </c>
      <c r="F274" s="222" t="s">
        <v>6229</v>
      </c>
      <c r="G274" s="223" t="s">
        <v>6085</v>
      </c>
      <c r="H274" s="224">
        <v>34</v>
      </c>
      <c r="I274" s="225"/>
      <c r="J274" s="226">
        <f>ROUND(I274*H274,2)</f>
        <v>0</v>
      </c>
      <c r="K274" s="222" t="s">
        <v>1</v>
      </c>
      <c r="L274" s="45"/>
      <c r="M274" s="227" t="s">
        <v>1</v>
      </c>
      <c r="N274" s="228" t="s">
        <v>46</v>
      </c>
      <c r="O274" s="92"/>
      <c r="P274" s="229">
        <f>O274*H274</f>
        <v>0</v>
      </c>
      <c r="Q274" s="229">
        <v>0</v>
      </c>
      <c r="R274" s="229">
        <f>Q274*H274</f>
        <v>0</v>
      </c>
      <c r="S274" s="229">
        <v>0</v>
      </c>
      <c r="T274" s="230">
        <f>S274*H274</f>
        <v>0</v>
      </c>
      <c r="U274" s="39"/>
      <c r="V274" s="39"/>
      <c r="W274" s="39"/>
      <c r="X274" s="39"/>
      <c r="Y274" s="39"/>
      <c r="Z274" s="39"/>
      <c r="AA274" s="39"/>
      <c r="AB274" s="39"/>
      <c r="AC274" s="39"/>
      <c r="AD274" s="39"/>
      <c r="AE274" s="39"/>
      <c r="AR274" s="231" t="s">
        <v>214</v>
      </c>
      <c r="AT274" s="231" t="s">
        <v>216</v>
      </c>
      <c r="AU274" s="231" t="s">
        <v>88</v>
      </c>
      <c r="AY274" s="18" t="s">
        <v>215</v>
      </c>
      <c r="BE274" s="232">
        <f>IF(N274="základní",J274,0)</f>
        <v>0</v>
      </c>
      <c r="BF274" s="232">
        <f>IF(N274="snížená",J274,0)</f>
        <v>0</v>
      </c>
      <c r="BG274" s="232">
        <f>IF(N274="zákl. přenesená",J274,0)</f>
        <v>0</v>
      </c>
      <c r="BH274" s="232">
        <f>IF(N274="sníž. přenesená",J274,0)</f>
        <v>0</v>
      </c>
      <c r="BI274" s="232">
        <f>IF(N274="nulová",J274,0)</f>
        <v>0</v>
      </c>
      <c r="BJ274" s="18" t="s">
        <v>88</v>
      </c>
      <c r="BK274" s="232">
        <f>ROUND(I274*H274,2)</f>
        <v>0</v>
      </c>
      <c r="BL274" s="18" t="s">
        <v>214</v>
      </c>
      <c r="BM274" s="231" t="s">
        <v>1896</v>
      </c>
    </row>
    <row r="275" s="2" customFormat="1">
      <c r="A275" s="39"/>
      <c r="B275" s="40"/>
      <c r="C275" s="41"/>
      <c r="D275" s="233" t="s">
        <v>221</v>
      </c>
      <c r="E275" s="41"/>
      <c r="F275" s="234" t="s">
        <v>6229</v>
      </c>
      <c r="G275" s="41"/>
      <c r="H275" s="41"/>
      <c r="I275" s="235"/>
      <c r="J275" s="41"/>
      <c r="K275" s="41"/>
      <c r="L275" s="45"/>
      <c r="M275" s="236"/>
      <c r="N275" s="237"/>
      <c r="O275" s="92"/>
      <c r="P275" s="92"/>
      <c r="Q275" s="92"/>
      <c r="R275" s="92"/>
      <c r="S275" s="92"/>
      <c r="T275" s="93"/>
      <c r="U275" s="39"/>
      <c r="V275" s="39"/>
      <c r="W275" s="39"/>
      <c r="X275" s="39"/>
      <c r="Y275" s="39"/>
      <c r="Z275" s="39"/>
      <c r="AA275" s="39"/>
      <c r="AB275" s="39"/>
      <c r="AC275" s="39"/>
      <c r="AD275" s="39"/>
      <c r="AE275" s="39"/>
      <c r="AT275" s="18" t="s">
        <v>221</v>
      </c>
      <c r="AU275" s="18" t="s">
        <v>88</v>
      </c>
    </row>
    <row r="276" s="2" customFormat="1" ht="16.5" customHeight="1">
      <c r="A276" s="39"/>
      <c r="B276" s="40"/>
      <c r="C276" s="220" t="s">
        <v>1120</v>
      </c>
      <c r="D276" s="220" t="s">
        <v>216</v>
      </c>
      <c r="E276" s="221" t="s">
        <v>6230</v>
      </c>
      <c r="F276" s="222" t="s">
        <v>6231</v>
      </c>
      <c r="G276" s="223" t="s">
        <v>6085</v>
      </c>
      <c r="H276" s="224">
        <v>10</v>
      </c>
      <c r="I276" s="225"/>
      <c r="J276" s="226">
        <f>ROUND(I276*H276,2)</f>
        <v>0</v>
      </c>
      <c r="K276" s="222" t="s">
        <v>1</v>
      </c>
      <c r="L276" s="45"/>
      <c r="M276" s="227" t="s">
        <v>1</v>
      </c>
      <c r="N276" s="228" t="s">
        <v>46</v>
      </c>
      <c r="O276" s="92"/>
      <c r="P276" s="229">
        <f>O276*H276</f>
        <v>0</v>
      </c>
      <c r="Q276" s="229">
        <v>0</v>
      </c>
      <c r="R276" s="229">
        <f>Q276*H276</f>
        <v>0</v>
      </c>
      <c r="S276" s="229">
        <v>0</v>
      </c>
      <c r="T276" s="230">
        <f>S276*H276</f>
        <v>0</v>
      </c>
      <c r="U276" s="39"/>
      <c r="V276" s="39"/>
      <c r="W276" s="39"/>
      <c r="X276" s="39"/>
      <c r="Y276" s="39"/>
      <c r="Z276" s="39"/>
      <c r="AA276" s="39"/>
      <c r="AB276" s="39"/>
      <c r="AC276" s="39"/>
      <c r="AD276" s="39"/>
      <c r="AE276" s="39"/>
      <c r="AR276" s="231" t="s">
        <v>214</v>
      </c>
      <c r="AT276" s="231" t="s">
        <v>216</v>
      </c>
      <c r="AU276" s="231" t="s">
        <v>88</v>
      </c>
      <c r="AY276" s="18" t="s">
        <v>215</v>
      </c>
      <c r="BE276" s="232">
        <f>IF(N276="základní",J276,0)</f>
        <v>0</v>
      </c>
      <c r="BF276" s="232">
        <f>IF(N276="snížená",J276,0)</f>
        <v>0</v>
      </c>
      <c r="BG276" s="232">
        <f>IF(N276="zákl. přenesená",J276,0)</f>
        <v>0</v>
      </c>
      <c r="BH276" s="232">
        <f>IF(N276="sníž. přenesená",J276,0)</f>
        <v>0</v>
      </c>
      <c r="BI276" s="232">
        <f>IF(N276="nulová",J276,0)</f>
        <v>0</v>
      </c>
      <c r="BJ276" s="18" t="s">
        <v>88</v>
      </c>
      <c r="BK276" s="232">
        <f>ROUND(I276*H276,2)</f>
        <v>0</v>
      </c>
      <c r="BL276" s="18" t="s">
        <v>214</v>
      </c>
      <c r="BM276" s="231" t="s">
        <v>1916</v>
      </c>
    </row>
    <row r="277" s="2" customFormat="1">
      <c r="A277" s="39"/>
      <c r="B277" s="40"/>
      <c r="C277" s="41"/>
      <c r="D277" s="233" t="s">
        <v>221</v>
      </c>
      <c r="E277" s="41"/>
      <c r="F277" s="234" t="s">
        <v>6231</v>
      </c>
      <c r="G277" s="41"/>
      <c r="H277" s="41"/>
      <c r="I277" s="235"/>
      <c r="J277" s="41"/>
      <c r="K277" s="41"/>
      <c r="L277" s="45"/>
      <c r="M277" s="236"/>
      <c r="N277" s="237"/>
      <c r="O277" s="92"/>
      <c r="P277" s="92"/>
      <c r="Q277" s="92"/>
      <c r="R277" s="92"/>
      <c r="S277" s="92"/>
      <c r="T277" s="93"/>
      <c r="U277" s="39"/>
      <c r="V277" s="39"/>
      <c r="W277" s="39"/>
      <c r="X277" s="39"/>
      <c r="Y277" s="39"/>
      <c r="Z277" s="39"/>
      <c r="AA277" s="39"/>
      <c r="AB277" s="39"/>
      <c r="AC277" s="39"/>
      <c r="AD277" s="39"/>
      <c r="AE277" s="39"/>
      <c r="AT277" s="18" t="s">
        <v>221</v>
      </c>
      <c r="AU277" s="18" t="s">
        <v>88</v>
      </c>
    </row>
    <row r="278" s="2" customFormat="1" ht="21.75" customHeight="1">
      <c r="A278" s="39"/>
      <c r="B278" s="40"/>
      <c r="C278" s="220" t="s">
        <v>1129</v>
      </c>
      <c r="D278" s="220" t="s">
        <v>216</v>
      </c>
      <c r="E278" s="221" t="s">
        <v>6232</v>
      </c>
      <c r="F278" s="222" t="s">
        <v>6233</v>
      </c>
      <c r="G278" s="223" t="s">
        <v>6085</v>
      </c>
      <c r="H278" s="224">
        <v>8</v>
      </c>
      <c r="I278" s="225"/>
      <c r="J278" s="226">
        <f>ROUND(I278*H278,2)</f>
        <v>0</v>
      </c>
      <c r="K278" s="222" t="s">
        <v>1</v>
      </c>
      <c r="L278" s="45"/>
      <c r="M278" s="227" t="s">
        <v>1</v>
      </c>
      <c r="N278" s="228" t="s">
        <v>46</v>
      </c>
      <c r="O278" s="92"/>
      <c r="P278" s="229">
        <f>O278*H278</f>
        <v>0</v>
      </c>
      <c r="Q278" s="229">
        <v>0</v>
      </c>
      <c r="R278" s="229">
        <f>Q278*H278</f>
        <v>0</v>
      </c>
      <c r="S278" s="229">
        <v>0</v>
      </c>
      <c r="T278" s="230">
        <f>S278*H278</f>
        <v>0</v>
      </c>
      <c r="U278" s="39"/>
      <c r="V278" s="39"/>
      <c r="W278" s="39"/>
      <c r="X278" s="39"/>
      <c r="Y278" s="39"/>
      <c r="Z278" s="39"/>
      <c r="AA278" s="39"/>
      <c r="AB278" s="39"/>
      <c r="AC278" s="39"/>
      <c r="AD278" s="39"/>
      <c r="AE278" s="39"/>
      <c r="AR278" s="231" t="s">
        <v>214</v>
      </c>
      <c r="AT278" s="231" t="s">
        <v>216</v>
      </c>
      <c r="AU278" s="231" t="s">
        <v>88</v>
      </c>
      <c r="AY278" s="18" t="s">
        <v>215</v>
      </c>
      <c r="BE278" s="232">
        <f>IF(N278="základní",J278,0)</f>
        <v>0</v>
      </c>
      <c r="BF278" s="232">
        <f>IF(N278="snížená",J278,0)</f>
        <v>0</v>
      </c>
      <c r="BG278" s="232">
        <f>IF(N278="zákl. přenesená",J278,0)</f>
        <v>0</v>
      </c>
      <c r="BH278" s="232">
        <f>IF(N278="sníž. přenesená",J278,0)</f>
        <v>0</v>
      </c>
      <c r="BI278" s="232">
        <f>IF(N278="nulová",J278,0)</f>
        <v>0</v>
      </c>
      <c r="BJ278" s="18" t="s">
        <v>88</v>
      </c>
      <c r="BK278" s="232">
        <f>ROUND(I278*H278,2)</f>
        <v>0</v>
      </c>
      <c r="BL278" s="18" t="s">
        <v>214</v>
      </c>
      <c r="BM278" s="231" t="s">
        <v>1929</v>
      </c>
    </row>
    <row r="279" s="2" customFormat="1">
      <c r="A279" s="39"/>
      <c r="B279" s="40"/>
      <c r="C279" s="41"/>
      <c r="D279" s="233" t="s">
        <v>221</v>
      </c>
      <c r="E279" s="41"/>
      <c r="F279" s="234" t="s">
        <v>6233</v>
      </c>
      <c r="G279" s="41"/>
      <c r="H279" s="41"/>
      <c r="I279" s="235"/>
      <c r="J279" s="41"/>
      <c r="K279" s="41"/>
      <c r="L279" s="45"/>
      <c r="M279" s="236"/>
      <c r="N279" s="237"/>
      <c r="O279" s="92"/>
      <c r="P279" s="92"/>
      <c r="Q279" s="92"/>
      <c r="R279" s="92"/>
      <c r="S279" s="92"/>
      <c r="T279" s="93"/>
      <c r="U279" s="39"/>
      <c r="V279" s="39"/>
      <c r="W279" s="39"/>
      <c r="X279" s="39"/>
      <c r="Y279" s="39"/>
      <c r="Z279" s="39"/>
      <c r="AA279" s="39"/>
      <c r="AB279" s="39"/>
      <c r="AC279" s="39"/>
      <c r="AD279" s="39"/>
      <c r="AE279" s="39"/>
      <c r="AT279" s="18" t="s">
        <v>221</v>
      </c>
      <c r="AU279" s="18" t="s">
        <v>88</v>
      </c>
    </row>
    <row r="280" s="2" customFormat="1" ht="16.5" customHeight="1">
      <c r="A280" s="39"/>
      <c r="B280" s="40"/>
      <c r="C280" s="220" t="s">
        <v>1152</v>
      </c>
      <c r="D280" s="220" t="s">
        <v>216</v>
      </c>
      <c r="E280" s="221" t="s">
        <v>6234</v>
      </c>
      <c r="F280" s="222" t="s">
        <v>6235</v>
      </c>
      <c r="G280" s="223" t="s">
        <v>6085</v>
      </c>
      <c r="H280" s="224">
        <v>10</v>
      </c>
      <c r="I280" s="225"/>
      <c r="J280" s="226">
        <f>ROUND(I280*H280,2)</f>
        <v>0</v>
      </c>
      <c r="K280" s="222" t="s">
        <v>1</v>
      </c>
      <c r="L280" s="45"/>
      <c r="M280" s="227" t="s">
        <v>1</v>
      </c>
      <c r="N280" s="228" t="s">
        <v>46</v>
      </c>
      <c r="O280" s="92"/>
      <c r="P280" s="229">
        <f>O280*H280</f>
        <v>0</v>
      </c>
      <c r="Q280" s="229">
        <v>0</v>
      </c>
      <c r="R280" s="229">
        <f>Q280*H280</f>
        <v>0</v>
      </c>
      <c r="S280" s="229">
        <v>0</v>
      </c>
      <c r="T280" s="230">
        <f>S280*H280</f>
        <v>0</v>
      </c>
      <c r="U280" s="39"/>
      <c r="V280" s="39"/>
      <c r="W280" s="39"/>
      <c r="X280" s="39"/>
      <c r="Y280" s="39"/>
      <c r="Z280" s="39"/>
      <c r="AA280" s="39"/>
      <c r="AB280" s="39"/>
      <c r="AC280" s="39"/>
      <c r="AD280" s="39"/>
      <c r="AE280" s="39"/>
      <c r="AR280" s="231" t="s">
        <v>214</v>
      </c>
      <c r="AT280" s="231" t="s">
        <v>216</v>
      </c>
      <c r="AU280" s="231" t="s">
        <v>88</v>
      </c>
      <c r="AY280" s="18" t="s">
        <v>215</v>
      </c>
      <c r="BE280" s="232">
        <f>IF(N280="základní",J280,0)</f>
        <v>0</v>
      </c>
      <c r="BF280" s="232">
        <f>IF(N280="snížená",J280,0)</f>
        <v>0</v>
      </c>
      <c r="BG280" s="232">
        <f>IF(N280="zákl. přenesená",J280,0)</f>
        <v>0</v>
      </c>
      <c r="BH280" s="232">
        <f>IF(N280="sníž. přenesená",J280,0)</f>
        <v>0</v>
      </c>
      <c r="BI280" s="232">
        <f>IF(N280="nulová",J280,0)</f>
        <v>0</v>
      </c>
      <c r="BJ280" s="18" t="s">
        <v>88</v>
      </c>
      <c r="BK280" s="232">
        <f>ROUND(I280*H280,2)</f>
        <v>0</v>
      </c>
      <c r="BL280" s="18" t="s">
        <v>214</v>
      </c>
      <c r="BM280" s="231" t="s">
        <v>1974</v>
      </c>
    </row>
    <row r="281" s="2" customFormat="1">
      <c r="A281" s="39"/>
      <c r="B281" s="40"/>
      <c r="C281" s="41"/>
      <c r="D281" s="233" t="s">
        <v>221</v>
      </c>
      <c r="E281" s="41"/>
      <c r="F281" s="234" t="s">
        <v>6235</v>
      </c>
      <c r="G281" s="41"/>
      <c r="H281" s="41"/>
      <c r="I281" s="235"/>
      <c r="J281" s="41"/>
      <c r="K281" s="41"/>
      <c r="L281" s="45"/>
      <c r="M281" s="236"/>
      <c r="N281" s="237"/>
      <c r="O281" s="92"/>
      <c r="P281" s="92"/>
      <c r="Q281" s="92"/>
      <c r="R281" s="92"/>
      <c r="S281" s="92"/>
      <c r="T281" s="93"/>
      <c r="U281" s="39"/>
      <c r="V281" s="39"/>
      <c r="W281" s="39"/>
      <c r="X281" s="39"/>
      <c r="Y281" s="39"/>
      <c r="Z281" s="39"/>
      <c r="AA281" s="39"/>
      <c r="AB281" s="39"/>
      <c r="AC281" s="39"/>
      <c r="AD281" s="39"/>
      <c r="AE281" s="39"/>
      <c r="AT281" s="18" t="s">
        <v>221</v>
      </c>
      <c r="AU281" s="18" t="s">
        <v>88</v>
      </c>
    </row>
    <row r="282" s="2" customFormat="1" ht="24.15" customHeight="1">
      <c r="A282" s="39"/>
      <c r="B282" s="40"/>
      <c r="C282" s="220" t="s">
        <v>1164</v>
      </c>
      <c r="D282" s="220" t="s">
        <v>216</v>
      </c>
      <c r="E282" s="221" t="s">
        <v>6236</v>
      </c>
      <c r="F282" s="222" t="s">
        <v>6237</v>
      </c>
      <c r="G282" s="223" t="s">
        <v>6085</v>
      </c>
      <c r="H282" s="224">
        <v>3</v>
      </c>
      <c r="I282" s="225"/>
      <c r="J282" s="226">
        <f>ROUND(I282*H282,2)</f>
        <v>0</v>
      </c>
      <c r="K282" s="222" t="s">
        <v>1</v>
      </c>
      <c r="L282" s="45"/>
      <c r="M282" s="227" t="s">
        <v>1</v>
      </c>
      <c r="N282" s="228" t="s">
        <v>46</v>
      </c>
      <c r="O282" s="92"/>
      <c r="P282" s="229">
        <f>O282*H282</f>
        <v>0</v>
      </c>
      <c r="Q282" s="229">
        <v>0</v>
      </c>
      <c r="R282" s="229">
        <f>Q282*H282</f>
        <v>0</v>
      </c>
      <c r="S282" s="229">
        <v>0</v>
      </c>
      <c r="T282" s="230">
        <f>S282*H282</f>
        <v>0</v>
      </c>
      <c r="U282" s="39"/>
      <c r="V282" s="39"/>
      <c r="W282" s="39"/>
      <c r="X282" s="39"/>
      <c r="Y282" s="39"/>
      <c r="Z282" s="39"/>
      <c r="AA282" s="39"/>
      <c r="AB282" s="39"/>
      <c r="AC282" s="39"/>
      <c r="AD282" s="39"/>
      <c r="AE282" s="39"/>
      <c r="AR282" s="231" t="s">
        <v>214</v>
      </c>
      <c r="AT282" s="231" t="s">
        <v>216</v>
      </c>
      <c r="AU282" s="231" t="s">
        <v>88</v>
      </c>
      <c r="AY282" s="18" t="s">
        <v>215</v>
      </c>
      <c r="BE282" s="232">
        <f>IF(N282="základní",J282,0)</f>
        <v>0</v>
      </c>
      <c r="BF282" s="232">
        <f>IF(N282="snížená",J282,0)</f>
        <v>0</v>
      </c>
      <c r="BG282" s="232">
        <f>IF(N282="zákl. přenesená",J282,0)</f>
        <v>0</v>
      </c>
      <c r="BH282" s="232">
        <f>IF(N282="sníž. přenesená",J282,0)</f>
        <v>0</v>
      </c>
      <c r="BI282" s="232">
        <f>IF(N282="nulová",J282,0)</f>
        <v>0</v>
      </c>
      <c r="BJ282" s="18" t="s">
        <v>88</v>
      </c>
      <c r="BK282" s="232">
        <f>ROUND(I282*H282,2)</f>
        <v>0</v>
      </c>
      <c r="BL282" s="18" t="s">
        <v>214</v>
      </c>
      <c r="BM282" s="231" t="s">
        <v>1990</v>
      </c>
    </row>
    <row r="283" s="2" customFormat="1">
      <c r="A283" s="39"/>
      <c r="B283" s="40"/>
      <c r="C283" s="41"/>
      <c r="D283" s="233" t="s">
        <v>221</v>
      </c>
      <c r="E283" s="41"/>
      <c r="F283" s="234" t="s">
        <v>6237</v>
      </c>
      <c r="G283" s="41"/>
      <c r="H283" s="41"/>
      <c r="I283" s="235"/>
      <c r="J283" s="41"/>
      <c r="K283" s="41"/>
      <c r="L283" s="45"/>
      <c r="M283" s="236"/>
      <c r="N283" s="237"/>
      <c r="O283" s="92"/>
      <c r="P283" s="92"/>
      <c r="Q283" s="92"/>
      <c r="R283" s="92"/>
      <c r="S283" s="92"/>
      <c r="T283" s="93"/>
      <c r="U283" s="39"/>
      <c r="V283" s="39"/>
      <c r="W283" s="39"/>
      <c r="X283" s="39"/>
      <c r="Y283" s="39"/>
      <c r="Z283" s="39"/>
      <c r="AA283" s="39"/>
      <c r="AB283" s="39"/>
      <c r="AC283" s="39"/>
      <c r="AD283" s="39"/>
      <c r="AE283" s="39"/>
      <c r="AT283" s="18" t="s">
        <v>221</v>
      </c>
      <c r="AU283" s="18" t="s">
        <v>88</v>
      </c>
    </row>
    <row r="284" s="2" customFormat="1" ht="16.5" customHeight="1">
      <c r="A284" s="39"/>
      <c r="B284" s="40"/>
      <c r="C284" s="220" t="s">
        <v>1170</v>
      </c>
      <c r="D284" s="220" t="s">
        <v>216</v>
      </c>
      <c r="E284" s="221" t="s">
        <v>6238</v>
      </c>
      <c r="F284" s="222" t="s">
        <v>6239</v>
      </c>
      <c r="G284" s="223" t="s">
        <v>6085</v>
      </c>
      <c r="H284" s="224">
        <v>5</v>
      </c>
      <c r="I284" s="225"/>
      <c r="J284" s="226">
        <f>ROUND(I284*H284,2)</f>
        <v>0</v>
      </c>
      <c r="K284" s="222" t="s">
        <v>1</v>
      </c>
      <c r="L284" s="45"/>
      <c r="M284" s="227" t="s">
        <v>1</v>
      </c>
      <c r="N284" s="228" t="s">
        <v>46</v>
      </c>
      <c r="O284" s="92"/>
      <c r="P284" s="229">
        <f>O284*H284</f>
        <v>0</v>
      </c>
      <c r="Q284" s="229">
        <v>0</v>
      </c>
      <c r="R284" s="229">
        <f>Q284*H284</f>
        <v>0</v>
      </c>
      <c r="S284" s="229">
        <v>0</v>
      </c>
      <c r="T284" s="230">
        <f>S284*H284</f>
        <v>0</v>
      </c>
      <c r="U284" s="39"/>
      <c r="V284" s="39"/>
      <c r="W284" s="39"/>
      <c r="X284" s="39"/>
      <c r="Y284" s="39"/>
      <c r="Z284" s="39"/>
      <c r="AA284" s="39"/>
      <c r="AB284" s="39"/>
      <c r="AC284" s="39"/>
      <c r="AD284" s="39"/>
      <c r="AE284" s="39"/>
      <c r="AR284" s="231" t="s">
        <v>214</v>
      </c>
      <c r="AT284" s="231" t="s">
        <v>216</v>
      </c>
      <c r="AU284" s="231" t="s">
        <v>88</v>
      </c>
      <c r="AY284" s="18" t="s">
        <v>215</v>
      </c>
      <c r="BE284" s="232">
        <f>IF(N284="základní",J284,0)</f>
        <v>0</v>
      </c>
      <c r="BF284" s="232">
        <f>IF(N284="snížená",J284,0)</f>
        <v>0</v>
      </c>
      <c r="BG284" s="232">
        <f>IF(N284="zákl. přenesená",J284,0)</f>
        <v>0</v>
      </c>
      <c r="BH284" s="232">
        <f>IF(N284="sníž. přenesená",J284,0)</f>
        <v>0</v>
      </c>
      <c r="BI284" s="232">
        <f>IF(N284="nulová",J284,0)</f>
        <v>0</v>
      </c>
      <c r="BJ284" s="18" t="s">
        <v>88</v>
      </c>
      <c r="BK284" s="232">
        <f>ROUND(I284*H284,2)</f>
        <v>0</v>
      </c>
      <c r="BL284" s="18" t="s">
        <v>214</v>
      </c>
      <c r="BM284" s="231" t="s">
        <v>2003</v>
      </c>
    </row>
    <row r="285" s="2" customFormat="1">
      <c r="A285" s="39"/>
      <c r="B285" s="40"/>
      <c r="C285" s="41"/>
      <c r="D285" s="233" t="s">
        <v>221</v>
      </c>
      <c r="E285" s="41"/>
      <c r="F285" s="234" t="s">
        <v>6239</v>
      </c>
      <c r="G285" s="41"/>
      <c r="H285" s="41"/>
      <c r="I285" s="235"/>
      <c r="J285" s="41"/>
      <c r="K285" s="41"/>
      <c r="L285" s="45"/>
      <c r="M285" s="236"/>
      <c r="N285" s="237"/>
      <c r="O285" s="92"/>
      <c r="P285" s="92"/>
      <c r="Q285" s="92"/>
      <c r="R285" s="92"/>
      <c r="S285" s="92"/>
      <c r="T285" s="93"/>
      <c r="U285" s="39"/>
      <c r="V285" s="39"/>
      <c r="W285" s="39"/>
      <c r="X285" s="39"/>
      <c r="Y285" s="39"/>
      <c r="Z285" s="39"/>
      <c r="AA285" s="39"/>
      <c r="AB285" s="39"/>
      <c r="AC285" s="39"/>
      <c r="AD285" s="39"/>
      <c r="AE285" s="39"/>
      <c r="AT285" s="18" t="s">
        <v>221</v>
      </c>
      <c r="AU285" s="18" t="s">
        <v>88</v>
      </c>
    </row>
    <row r="286" s="2" customFormat="1" ht="16.5" customHeight="1">
      <c r="A286" s="39"/>
      <c r="B286" s="40"/>
      <c r="C286" s="220" t="s">
        <v>1176</v>
      </c>
      <c r="D286" s="220" t="s">
        <v>216</v>
      </c>
      <c r="E286" s="221" t="s">
        <v>6240</v>
      </c>
      <c r="F286" s="222" t="s">
        <v>6241</v>
      </c>
      <c r="G286" s="223" t="s">
        <v>6085</v>
      </c>
      <c r="H286" s="224">
        <v>64</v>
      </c>
      <c r="I286" s="225"/>
      <c r="J286" s="226">
        <f>ROUND(I286*H286,2)</f>
        <v>0</v>
      </c>
      <c r="K286" s="222" t="s">
        <v>1</v>
      </c>
      <c r="L286" s="45"/>
      <c r="M286" s="227" t="s">
        <v>1</v>
      </c>
      <c r="N286" s="228" t="s">
        <v>46</v>
      </c>
      <c r="O286" s="92"/>
      <c r="P286" s="229">
        <f>O286*H286</f>
        <v>0</v>
      </c>
      <c r="Q286" s="229">
        <v>0</v>
      </c>
      <c r="R286" s="229">
        <f>Q286*H286</f>
        <v>0</v>
      </c>
      <c r="S286" s="229">
        <v>0</v>
      </c>
      <c r="T286" s="230">
        <f>S286*H286</f>
        <v>0</v>
      </c>
      <c r="U286" s="39"/>
      <c r="V286" s="39"/>
      <c r="W286" s="39"/>
      <c r="X286" s="39"/>
      <c r="Y286" s="39"/>
      <c r="Z286" s="39"/>
      <c r="AA286" s="39"/>
      <c r="AB286" s="39"/>
      <c r="AC286" s="39"/>
      <c r="AD286" s="39"/>
      <c r="AE286" s="39"/>
      <c r="AR286" s="231" t="s">
        <v>214</v>
      </c>
      <c r="AT286" s="231" t="s">
        <v>216</v>
      </c>
      <c r="AU286" s="231" t="s">
        <v>88</v>
      </c>
      <c r="AY286" s="18" t="s">
        <v>215</v>
      </c>
      <c r="BE286" s="232">
        <f>IF(N286="základní",J286,0)</f>
        <v>0</v>
      </c>
      <c r="BF286" s="232">
        <f>IF(N286="snížená",J286,0)</f>
        <v>0</v>
      </c>
      <c r="BG286" s="232">
        <f>IF(N286="zákl. přenesená",J286,0)</f>
        <v>0</v>
      </c>
      <c r="BH286" s="232">
        <f>IF(N286="sníž. přenesená",J286,0)</f>
        <v>0</v>
      </c>
      <c r="BI286" s="232">
        <f>IF(N286="nulová",J286,0)</f>
        <v>0</v>
      </c>
      <c r="BJ286" s="18" t="s">
        <v>88</v>
      </c>
      <c r="BK286" s="232">
        <f>ROUND(I286*H286,2)</f>
        <v>0</v>
      </c>
      <c r="BL286" s="18" t="s">
        <v>214</v>
      </c>
      <c r="BM286" s="231" t="s">
        <v>2017</v>
      </c>
    </row>
    <row r="287" s="2" customFormat="1">
      <c r="A287" s="39"/>
      <c r="B287" s="40"/>
      <c r="C287" s="41"/>
      <c r="D287" s="233" t="s">
        <v>221</v>
      </c>
      <c r="E287" s="41"/>
      <c r="F287" s="234" t="s">
        <v>6241</v>
      </c>
      <c r="G287" s="41"/>
      <c r="H287" s="41"/>
      <c r="I287" s="235"/>
      <c r="J287" s="41"/>
      <c r="K287" s="41"/>
      <c r="L287" s="45"/>
      <c r="M287" s="236"/>
      <c r="N287" s="237"/>
      <c r="O287" s="92"/>
      <c r="P287" s="92"/>
      <c r="Q287" s="92"/>
      <c r="R287" s="92"/>
      <c r="S287" s="92"/>
      <c r="T287" s="93"/>
      <c r="U287" s="39"/>
      <c r="V287" s="39"/>
      <c r="W287" s="39"/>
      <c r="X287" s="39"/>
      <c r="Y287" s="39"/>
      <c r="Z287" s="39"/>
      <c r="AA287" s="39"/>
      <c r="AB287" s="39"/>
      <c r="AC287" s="39"/>
      <c r="AD287" s="39"/>
      <c r="AE287" s="39"/>
      <c r="AT287" s="18" t="s">
        <v>221</v>
      </c>
      <c r="AU287" s="18" t="s">
        <v>88</v>
      </c>
    </row>
    <row r="288" s="2" customFormat="1" ht="16.5" customHeight="1">
      <c r="A288" s="39"/>
      <c r="B288" s="40"/>
      <c r="C288" s="220" t="s">
        <v>1184</v>
      </c>
      <c r="D288" s="220" t="s">
        <v>216</v>
      </c>
      <c r="E288" s="221" t="s">
        <v>6242</v>
      </c>
      <c r="F288" s="222" t="s">
        <v>6243</v>
      </c>
      <c r="G288" s="223" t="s">
        <v>6085</v>
      </c>
      <c r="H288" s="224">
        <v>42</v>
      </c>
      <c r="I288" s="225"/>
      <c r="J288" s="226">
        <f>ROUND(I288*H288,2)</f>
        <v>0</v>
      </c>
      <c r="K288" s="222" t="s">
        <v>1</v>
      </c>
      <c r="L288" s="45"/>
      <c r="M288" s="227" t="s">
        <v>1</v>
      </c>
      <c r="N288" s="228" t="s">
        <v>46</v>
      </c>
      <c r="O288" s="92"/>
      <c r="P288" s="229">
        <f>O288*H288</f>
        <v>0</v>
      </c>
      <c r="Q288" s="229">
        <v>0</v>
      </c>
      <c r="R288" s="229">
        <f>Q288*H288</f>
        <v>0</v>
      </c>
      <c r="S288" s="229">
        <v>0</v>
      </c>
      <c r="T288" s="230">
        <f>S288*H288</f>
        <v>0</v>
      </c>
      <c r="U288" s="39"/>
      <c r="V288" s="39"/>
      <c r="W288" s="39"/>
      <c r="X288" s="39"/>
      <c r="Y288" s="39"/>
      <c r="Z288" s="39"/>
      <c r="AA288" s="39"/>
      <c r="AB288" s="39"/>
      <c r="AC288" s="39"/>
      <c r="AD288" s="39"/>
      <c r="AE288" s="39"/>
      <c r="AR288" s="231" t="s">
        <v>214</v>
      </c>
      <c r="AT288" s="231" t="s">
        <v>216</v>
      </c>
      <c r="AU288" s="231" t="s">
        <v>88</v>
      </c>
      <c r="AY288" s="18" t="s">
        <v>215</v>
      </c>
      <c r="BE288" s="232">
        <f>IF(N288="základní",J288,0)</f>
        <v>0</v>
      </c>
      <c r="BF288" s="232">
        <f>IF(N288="snížená",J288,0)</f>
        <v>0</v>
      </c>
      <c r="BG288" s="232">
        <f>IF(N288="zákl. přenesená",J288,0)</f>
        <v>0</v>
      </c>
      <c r="BH288" s="232">
        <f>IF(N288="sníž. přenesená",J288,0)</f>
        <v>0</v>
      </c>
      <c r="BI288" s="232">
        <f>IF(N288="nulová",J288,0)</f>
        <v>0</v>
      </c>
      <c r="BJ288" s="18" t="s">
        <v>88</v>
      </c>
      <c r="BK288" s="232">
        <f>ROUND(I288*H288,2)</f>
        <v>0</v>
      </c>
      <c r="BL288" s="18" t="s">
        <v>214</v>
      </c>
      <c r="BM288" s="231" t="s">
        <v>2028</v>
      </c>
    </row>
    <row r="289" s="2" customFormat="1">
      <c r="A289" s="39"/>
      <c r="B289" s="40"/>
      <c r="C289" s="41"/>
      <c r="D289" s="233" t="s">
        <v>221</v>
      </c>
      <c r="E289" s="41"/>
      <c r="F289" s="234" t="s">
        <v>6243</v>
      </c>
      <c r="G289" s="41"/>
      <c r="H289" s="41"/>
      <c r="I289" s="235"/>
      <c r="J289" s="41"/>
      <c r="K289" s="41"/>
      <c r="L289" s="45"/>
      <c r="M289" s="236"/>
      <c r="N289" s="237"/>
      <c r="O289" s="92"/>
      <c r="P289" s="92"/>
      <c r="Q289" s="92"/>
      <c r="R289" s="92"/>
      <c r="S289" s="92"/>
      <c r="T289" s="93"/>
      <c r="U289" s="39"/>
      <c r="V289" s="39"/>
      <c r="W289" s="39"/>
      <c r="X289" s="39"/>
      <c r="Y289" s="39"/>
      <c r="Z289" s="39"/>
      <c r="AA289" s="39"/>
      <c r="AB289" s="39"/>
      <c r="AC289" s="39"/>
      <c r="AD289" s="39"/>
      <c r="AE289" s="39"/>
      <c r="AT289" s="18" t="s">
        <v>221</v>
      </c>
      <c r="AU289" s="18" t="s">
        <v>88</v>
      </c>
    </row>
    <row r="290" s="2" customFormat="1" ht="16.5" customHeight="1">
      <c r="A290" s="39"/>
      <c r="B290" s="40"/>
      <c r="C290" s="220" t="s">
        <v>1188</v>
      </c>
      <c r="D290" s="220" t="s">
        <v>216</v>
      </c>
      <c r="E290" s="221" t="s">
        <v>6244</v>
      </c>
      <c r="F290" s="222" t="s">
        <v>6245</v>
      </c>
      <c r="G290" s="223" t="s">
        <v>6085</v>
      </c>
      <c r="H290" s="224">
        <v>5</v>
      </c>
      <c r="I290" s="225"/>
      <c r="J290" s="226">
        <f>ROUND(I290*H290,2)</f>
        <v>0</v>
      </c>
      <c r="K290" s="222" t="s">
        <v>1</v>
      </c>
      <c r="L290" s="45"/>
      <c r="M290" s="227" t="s">
        <v>1</v>
      </c>
      <c r="N290" s="228" t="s">
        <v>46</v>
      </c>
      <c r="O290" s="92"/>
      <c r="P290" s="229">
        <f>O290*H290</f>
        <v>0</v>
      </c>
      <c r="Q290" s="229">
        <v>0</v>
      </c>
      <c r="R290" s="229">
        <f>Q290*H290</f>
        <v>0</v>
      </c>
      <c r="S290" s="229">
        <v>0</v>
      </c>
      <c r="T290" s="230">
        <f>S290*H290</f>
        <v>0</v>
      </c>
      <c r="U290" s="39"/>
      <c r="V290" s="39"/>
      <c r="W290" s="39"/>
      <c r="X290" s="39"/>
      <c r="Y290" s="39"/>
      <c r="Z290" s="39"/>
      <c r="AA290" s="39"/>
      <c r="AB290" s="39"/>
      <c r="AC290" s="39"/>
      <c r="AD290" s="39"/>
      <c r="AE290" s="39"/>
      <c r="AR290" s="231" t="s">
        <v>214</v>
      </c>
      <c r="AT290" s="231" t="s">
        <v>216</v>
      </c>
      <c r="AU290" s="231" t="s">
        <v>88</v>
      </c>
      <c r="AY290" s="18" t="s">
        <v>215</v>
      </c>
      <c r="BE290" s="232">
        <f>IF(N290="základní",J290,0)</f>
        <v>0</v>
      </c>
      <c r="BF290" s="232">
        <f>IF(N290="snížená",J290,0)</f>
        <v>0</v>
      </c>
      <c r="BG290" s="232">
        <f>IF(N290="zákl. přenesená",J290,0)</f>
        <v>0</v>
      </c>
      <c r="BH290" s="232">
        <f>IF(N290="sníž. přenesená",J290,0)</f>
        <v>0</v>
      </c>
      <c r="BI290" s="232">
        <f>IF(N290="nulová",J290,0)</f>
        <v>0</v>
      </c>
      <c r="BJ290" s="18" t="s">
        <v>88</v>
      </c>
      <c r="BK290" s="232">
        <f>ROUND(I290*H290,2)</f>
        <v>0</v>
      </c>
      <c r="BL290" s="18" t="s">
        <v>214</v>
      </c>
      <c r="BM290" s="231" t="s">
        <v>2039</v>
      </c>
    </row>
    <row r="291" s="2" customFormat="1">
      <c r="A291" s="39"/>
      <c r="B291" s="40"/>
      <c r="C291" s="41"/>
      <c r="D291" s="233" t="s">
        <v>221</v>
      </c>
      <c r="E291" s="41"/>
      <c r="F291" s="234" t="s">
        <v>6245</v>
      </c>
      <c r="G291" s="41"/>
      <c r="H291" s="41"/>
      <c r="I291" s="235"/>
      <c r="J291" s="41"/>
      <c r="K291" s="41"/>
      <c r="L291" s="45"/>
      <c r="M291" s="236"/>
      <c r="N291" s="237"/>
      <c r="O291" s="92"/>
      <c r="P291" s="92"/>
      <c r="Q291" s="92"/>
      <c r="R291" s="92"/>
      <c r="S291" s="92"/>
      <c r="T291" s="93"/>
      <c r="U291" s="39"/>
      <c r="V291" s="39"/>
      <c r="W291" s="39"/>
      <c r="X291" s="39"/>
      <c r="Y291" s="39"/>
      <c r="Z291" s="39"/>
      <c r="AA291" s="39"/>
      <c r="AB291" s="39"/>
      <c r="AC291" s="39"/>
      <c r="AD291" s="39"/>
      <c r="AE291" s="39"/>
      <c r="AT291" s="18" t="s">
        <v>221</v>
      </c>
      <c r="AU291" s="18" t="s">
        <v>88</v>
      </c>
    </row>
    <row r="292" s="2" customFormat="1" ht="16.5" customHeight="1">
      <c r="A292" s="39"/>
      <c r="B292" s="40"/>
      <c r="C292" s="220" t="s">
        <v>1192</v>
      </c>
      <c r="D292" s="220" t="s">
        <v>216</v>
      </c>
      <c r="E292" s="221" t="s">
        <v>6246</v>
      </c>
      <c r="F292" s="222" t="s">
        <v>6247</v>
      </c>
      <c r="G292" s="223" t="s">
        <v>6085</v>
      </c>
      <c r="H292" s="224">
        <v>372</v>
      </c>
      <c r="I292" s="225"/>
      <c r="J292" s="226">
        <f>ROUND(I292*H292,2)</f>
        <v>0</v>
      </c>
      <c r="K292" s="222" t="s">
        <v>1</v>
      </c>
      <c r="L292" s="45"/>
      <c r="M292" s="227" t="s">
        <v>1</v>
      </c>
      <c r="N292" s="228" t="s">
        <v>46</v>
      </c>
      <c r="O292" s="92"/>
      <c r="P292" s="229">
        <f>O292*H292</f>
        <v>0</v>
      </c>
      <c r="Q292" s="229">
        <v>0</v>
      </c>
      <c r="R292" s="229">
        <f>Q292*H292</f>
        <v>0</v>
      </c>
      <c r="S292" s="229">
        <v>0</v>
      </c>
      <c r="T292" s="230">
        <f>S292*H292</f>
        <v>0</v>
      </c>
      <c r="U292" s="39"/>
      <c r="V292" s="39"/>
      <c r="W292" s="39"/>
      <c r="X292" s="39"/>
      <c r="Y292" s="39"/>
      <c r="Z292" s="39"/>
      <c r="AA292" s="39"/>
      <c r="AB292" s="39"/>
      <c r="AC292" s="39"/>
      <c r="AD292" s="39"/>
      <c r="AE292" s="39"/>
      <c r="AR292" s="231" t="s">
        <v>214</v>
      </c>
      <c r="AT292" s="231" t="s">
        <v>216</v>
      </c>
      <c r="AU292" s="231" t="s">
        <v>88</v>
      </c>
      <c r="AY292" s="18" t="s">
        <v>215</v>
      </c>
      <c r="BE292" s="232">
        <f>IF(N292="základní",J292,0)</f>
        <v>0</v>
      </c>
      <c r="BF292" s="232">
        <f>IF(N292="snížená",J292,0)</f>
        <v>0</v>
      </c>
      <c r="BG292" s="232">
        <f>IF(N292="zákl. přenesená",J292,0)</f>
        <v>0</v>
      </c>
      <c r="BH292" s="232">
        <f>IF(N292="sníž. přenesená",J292,0)</f>
        <v>0</v>
      </c>
      <c r="BI292" s="232">
        <f>IF(N292="nulová",J292,0)</f>
        <v>0</v>
      </c>
      <c r="BJ292" s="18" t="s">
        <v>88</v>
      </c>
      <c r="BK292" s="232">
        <f>ROUND(I292*H292,2)</f>
        <v>0</v>
      </c>
      <c r="BL292" s="18" t="s">
        <v>214</v>
      </c>
      <c r="BM292" s="231" t="s">
        <v>2049</v>
      </c>
    </row>
    <row r="293" s="2" customFormat="1">
      <c r="A293" s="39"/>
      <c r="B293" s="40"/>
      <c r="C293" s="41"/>
      <c r="D293" s="233" t="s">
        <v>221</v>
      </c>
      <c r="E293" s="41"/>
      <c r="F293" s="234" t="s">
        <v>6247</v>
      </c>
      <c r="G293" s="41"/>
      <c r="H293" s="41"/>
      <c r="I293" s="235"/>
      <c r="J293" s="41"/>
      <c r="K293" s="41"/>
      <c r="L293" s="45"/>
      <c r="M293" s="236"/>
      <c r="N293" s="237"/>
      <c r="O293" s="92"/>
      <c r="P293" s="92"/>
      <c r="Q293" s="92"/>
      <c r="R293" s="92"/>
      <c r="S293" s="92"/>
      <c r="T293" s="93"/>
      <c r="U293" s="39"/>
      <c r="V293" s="39"/>
      <c r="W293" s="39"/>
      <c r="X293" s="39"/>
      <c r="Y293" s="39"/>
      <c r="Z293" s="39"/>
      <c r="AA293" s="39"/>
      <c r="AB293" s="39"/>
      <c r="AC293" s="39"/>
      <c r="AD293" s="39"/>
      <c r="AE293" s="39"/>
      <c r="AT293" s="18" t="s">
        <v>221</v>
      </c>
      <c r="AU293" s="18" t="s">
        <v>88</v>
      </c>
    </row>
    <row r="294" s="2" customFormat="1" ht="33" customHeight="1">
      <c r="A294" s="39"/>
      <c r="B294" s="40"/>
      <c r="C294" s="220" t="s">
        <v>1197</v>
      </c>
      <c r="D294" s="220" t="s">
        <v>216</v>
      </c>
      <c r="E294" s="221" t="s">
        <v>6248</v>
      </c>
      <c r="F294" s="222" t="s">
        <v>6249</v>
      </c>
      <c r="G294" s="223" t="s">
        <v>6085</v>
      </c>
      <c r="H294" s="224">
        <v>34</v>
      </c>
      <c r="I294" s="225"/>
      <c r="J294" s="226">
        <f>ROUND(I294*H294,2)</f>
        <v>0</v>
      </c>
      <c r="K294" s="222" t="s">
        <v>1</v>
      </c>
      <c r="L294" s="45"/>
      <c r="M294" s="227" t="s">
        <v>1</v>
      </c>
      <c r="N294" s="228" t="s">
        <v>46</v>
      </c>
      <c r="O294" s="92"/>
      <c r="P294" s="229">
        <f>O294*H294</f>
        <v>0</v>
      </c>
      <c r="Q294" s="229">
        <v>0</v>
      </c>
      <c r="R294" s="229">
        <f>Q294*H294</f>
        <v>0</v>
      </c>
      <c r="S294" s="229">
        <v>0</v>
      </c>
      <c r="T294" s="230">
        <f>S294*H294</f>
        <v>0</v>
      </c>
      <c r="U294" s="39"/>
      <c r="V294" s="39"/>
      <c r="W294" s="39"/>
      <c r="X294" s="39"/>
      <c r="Y294" s="39"/>
      <c r="Z294" s="39"/>
      <c r="AA294" s="39"/>
      <c r="AB294" s="39"/>
      <c r="AC294" s="39"/>
      <c r="AD294" s="39"/>
      <c r="AE294" s="39"/>
      <c r="AR294" s="231" t="s">
        <v>214</v>
      </c>
      <c r="AT294" s="231" t="s">
        <v>216</v>
      </c>
      <c r="AU294" s="231" t="s">
        <v>88</v>
      </c>
      <c r="AY294" s="18" t="s">
        <v>215</v>
      </c>
      <c r="BE294" s="232">
        <f>IF(N294="základní",J294,0)</f>
        <v>0</v>
      </c>
      <c r="BF294" s="232">
        <f>IF(N294="snížená",J294,0)</f>
        <v>0</v>
      </c>
      <c r="BG294" s="232">
        <f>IF(N294="zákl. přenesená",J294,0)</f>
        <v>0</v>
      </c>
      <c r="BH294" s="232">
        <f>IF(N294="sníž. přenesená",J294,0)</f>
        <v>0</v>
      </c>
      <c r="BI294" s="232">
        <f>IF(N294="nulová",J294,0)</f>
        <v>0</v>
      </c>
      <c r="BJ294" s="18" t="s">
        <v>88</v>
      </c>
      <c r="BK294" s="232">
        <f>ROUND(I294*H294,2)</f>
        <v>0</v>
      </c>
      <c r="BL294" s="18" t="s">
        <v>214</v>
      </c>
      <c r="BM294" s="231" t="s">
        <v>2061</v>
      </c>
    </row>
    <row r="295" s="2" customFormat="1">
      <c r="A295" s="39"/>
      <c r="B295" s="40"/>
      <c r="C295" s="41"/>
      <c r="D295" s="233" t="s">
        <v>221</v>
      </c>
      <c r="E295" s="41"/>
      <c r="F295" s="234" t="s">
        <v>6249</v>
      </c>
      <c r="G295" s="41"/>
      <c r="H295" s="41"/>
      <c r="I295" s="235"/>
      <c r="J295" s="41"/>
      <c r="K295" s="41"/>
      <c r="L295" s="45"/>
      <c r="M295" s="236"/>
      <c r="N295" s="237"/>
      <c r="O295" s="92"/>
      <c r="P295" s="92"/>
      <c r="Q295" s="92"/>
      <c r="R295" s="92"/>
      <c r="S295" s="92"/>
      <c r="T295" s="93"/>
      <c r="U295" s="39"/>
      <c r="V295" s="39"/>
      <c r="W295" s="39"/>
      <c r="X295" s="39"/>
      <c r="Y295" s="39"/>
      <c r="Z295" s="39"/>
      <c r="AA295" s="39"/>
      <c r="AB295" s="39"/>
      <c r="AC295" s="39"/>
      <c r="AD295" s="39"/>
      <c r="AE295" s="39"/>
      <c r="AT295" s="18" t="s">
        <v>221</v>
      </c>
      <c r="AU295" s="18" t="s">
        <v>88</v>
      </c>
    </row>
    <row r="296" s="2" customFormat="1" ht="21.75" customHeight="1">
      <c r="A296" s="39"/>
      <c r="B296" s="40"/>
      <c r="C296" s="220" t="s">
        <v>1284</v>
      </c>
      <c r="D296" s="220" t="s">
        <v>216</v>
      </c>
      <c r="E296" s="221" t="s">
        <v>6250</v>
      </c>
      <c r="F296" s="222" t="s">
        <v>6251</v>
      </c>
      <c r="G296" s="223" t="s">
        <v>6085</v>
      </c>
      <c r="H296" s="224">
        <v>640</v>
      </c>
      <c r="I296" s="225"/>
      <c r="J296" s="226">
        <f>ROUND(I296*H296,2)</f>
        <v>0</v>
      </c>
      <c r="K296" s="222" t="s">
        <v>1</v>
      </c>
      <c r="L296" s="45"/>
      <c r="M296" s="227" t="s">
        <v>1</v>
      </c>
      <c r="N296" s="228" t="s">
        <v>46</v>
      </c>
      <c r="O296" s="92"/>
      <c r="P296" s="229">
        <f>O296*H296</f>
        <v>0</v>
      </c>
      <c r="Q296" s="229">
        <v>0</v>
      </c>
      <c r="R296" s="229">
        <f>Q296*H296</f>
        <v>0</v>
      </c>
      <c r="S296" s="229">
        <v>0</v>
      </c>
      <c r="T296" s="230">
        <f>S296*H296</f>
        <v>0</v>
      </c>
      <c r="U296" s="39"/>
      <c r="V296" s="39"/>
      <c r="W296" s="39"/>
      <c r="X296" s="39"/>
      <c r="Y296" s="39"/>
      <c r="Z296" s="39"/>
      <c r="AA296" s="39"/>
      <c r="AB296" s="39"/>
      <c r="AC296" s="39"/>
      <c r="AD296" s="39"/>
      <c r="AE296" s="39"/>
      <c r="AR296" s="231" t="s">
        <v>214</v>
      </c>
      <c r="AT296" s="231" t="s">
        <v>216</v>
      </c>
      <c r="AU296" s="231" t="s">
        <v>88</v>
      </c>
      <c r="AY296" s="18" t="s">
        <v>215</v>
      </c>
      <c r="BE296" s="232">
        <f>IF(N296="základní",J296,0)</f>
        <v>0</v>
      </c>
      <c r="BF296" s="232">
        <f>IF(N296="snížená",J296,0)</f>
        <v>0</v>
      </c>
      <c r="BG296" s="232">
        <f>IF(N296="zákl. přenesená",J296,0)</f>
        <v>0</v>
      </c>
      <c r="BH296" s="232">
        <f>IF(N296="sníž. přenesená",J296,0)</f>
        <v>0</v>
      </c>
      <c r="BI296" s="232">
        <f>IF(N296="nulová",J296,0)</f>
        <v>0</v>
      </c>
      <c r="BJ296" s="18" t="s">
        <v>88</v>
      </c>
      <c r="BK296" s="232">
        <f>ROUND(I296*H296,2)</f>
        <v>0</v>
      </c>
      <c r="BL296" s="18" t="s">
        <v>214</v>
      </c>
      <c r="BM296" s="231" t="s">
        <v>2081</v>
      </c>
    </row>
    <row r="297" s="2" customFormat="1">
      <c r="A297" s="39"/>
      <c r="B297" s="40"/>
      <c r="C297" s="41"/>
      <c r="D297" s="233" t="s">
        <v>221</v>
      </c>
      <c r="E297" s="41"/>
      <c r="F297" s="234" t="s">
        <v>6251</v>
      </c>
      <c r="G297" s="41"/>
      <c r="H297" s="41"/>
      <c r="I297" s="235"/>
      <c r="J297" s="41"/>
      <c r="K297" s="41"/>
      <c r="L297" s="45"/>
      <c r="M297" s="236"/>
      <c r="N297" s="237"/>
      <c r="O297" s="92"/>
      <c r="P297" s="92"/>
      <c r="Q297" s="92"/>
      <c r="R297" s="92"/>
      <c r="S297" s="92"/>
      <c r="T297" s="93"/>
      <c r="U297" s="39"/>
      <c r="V297" s="39"/>
      <c r="W297" s="39"/>
      <c r="X297" s="39"/>
      <c r="Y297" s="39"/>
      <c r="Z297" s="39"/>
      <c r="AA297" s="39"/>
      <c r="AB297" s="39"/>
      <c r="AC297" s="39"/>
      <c r="AD297" s="39"/>
      <c r="AE297" s="39"/>
      <c r="AT297" s="18" t="s">
        <v>221</v>
      </c>
      <c r="AU297" s="18" t="s">
        <v>88</v>
      </c>
    </row>
    <row r="298" s="2" customFormat="1" ht="24.15" customHeight="1">
      <c r="A298" s="39"/>
      <c r="B298" s="40"/>
      <c r="C298" s="220" t="s">
        <v>1345</v>
      </c>
      <c r="D298" s="220" t="s">
        <v>216</v>
      </c>
      <c r="E298" s="221" t="s">
        <v>6252</v>
      </c>
      <c r="F298" s="222" t="s">
        <v>6253</v>
      </c>
      <c r="G298" s="223" t="s">
        <v>6085</v>
      </c>
      <c r="H298" s="224">
        <v>10</v>
      </c>
      <c r="I298" s="225"/>
      <c r="J298" s="226">
        <f>ROUND(I298*H298,2)</f>
        <v>0</v>
      </c>
      <c r="K298" s="222" t="s">
        <v>1</v>
      </c>
      <c r="L298" s="45"/>
      <c r="M298" s="227" t="s">
        <v>1</v>
      </c>
      <c r="N298" s="228" t="s">
        <v>46</v>
      </c>
      <c r="O298" s="92"/>
      <c r="P298" s="229">
        <f>O298*H298</f>
        <v>0</v>
      </c>
      <c r="Q298" s="229">
        <v>0</v>
      </c>
      <c r="R298" s="229">
        <f>Q298*H298</f>
        <v>0</v>
      </c>
      <c r="S298" s="229">
        <v>0</v>
      </c>
      <c r="T298" s="230">
        <f>S298*H298</f>
        <v>0</v>
      </c>
      <c r="U298" s="39"/>
      <c r="V298" s="39"/>
      <c r="W298" s="39"/>
      <c r="X298" s="39"/>
      <c r="Y298" s="39"/>
      <c r="Z298" s="39"/>
      <c r="AA298" s="39"/>
      <c r="AB298" s="39"/>
      <c r="AC298" s="39"/>
      <c r="AD298" s="39"/>
      <c r="AE298" s="39"/>
      <c r="AR298" s="231" t="s">
        <v>214</v>
      </c>
      <c r="AT298" s="231" t="s">
        <v>216</v>
      </c>
      <c r="AU298" s="231" t="s">
        <v>88</v>
      </c>
      <c r="AY298" s="18" t="s">
        <v>215</v>
      </c>
      <c r="BE298" s="232">
        <f>IF(N298="základní",J298,0)</f>
        <v>0</v>
      </c>
      <c r="BF298" s="232">
        <f>IF(N298="snížená",J298,0)</f>
        <v>0</v>
      </c>
      <c r="BG298" s="232">
        <f>IF(N298="zákl. přenesená",J298,0)</f>
        <v>0</v>
      </c>
      <c r="BH298" s="232">
        <f>IF(N298="sníž. přenesená",J298,0)</f>
        <v>0</v>
      </c>
      <c r="BI298" s="232">
        <f>IF(N298="nulová",J298,0)</f>
        <v>0</v>
      </c>
      <c r="BJ298" s="18" t="s">
        <v>88</v>
      </c>
      <c r="BK298" s="232">
        <f>ROUND(I298*H298,2)</f>
        <v>0</v>
      </c>
      <c r="BL298" s="18" t="s">
        <v>214</v>
      </c>
      <c r="BM298" s="231" t="s">
        <v>2093</v>
      </c>
    </row>
    <row r="299" s="2" customFormat="1">
      <c r="A299" s="39"/>
      <c r="B299" s="40"/>
      <c r="C299" s="41"/>
      <c r="D299" s="233" t="s">
        <v>221</v>
      </c>
      <c r="E299" s="41"/>
      <c r="F299" s="234" t="s">
        <v>6253</v>
      </c>
      <c r="G299" s="41"/>
      <c r="H299" s="41"/>
      <c r="I299" s="235"/>
      <c r="J299" s="41"/>
      <c r="K299" s="41"/>
      <c r="L299" s="45"/>
      <c r="M299" s="236"/>
      <c r="N299" s="237"/>
      <c r="O299" s="92"/>
      <c r="P299" s="92"/>
      <c r="Q299" s="92"/>
      <c r="R299" s="92"/>
      <c r="S299" s="92"/>
      <c r="T299" s="93"/>
      <c r="U299" s="39"/>
      <c r="V299" s="39"/>
      <c r="W299" s="39"/>
      <c r="X299" s="39"/>
      <c r="Y299" s="39"/>
      <c r="Z299" s="39"/>
      <c r="AA299" s="39"/>
      <c r="AB299" s="39"/>
      <c r="AC299" s="39"/>
      <c r="AD299" s="39"/>
      <c r="AE299" s="39"/>
      <c r="AT299" s="18" t="s">
        <v>221</v>
      </c>
      <c r="AU299" s="18" t="s">
        <v>88</v>
      </c>
    </row>
    <row r="300" s="2" customFormat="1" ht="24.15" customHeight="1">
      <c r="A300" s="39"/>
      <c r="B300" s="40"/>
      <c r="C300" s="220" t="s">
        <v>1351</v>
      </c>
      <c r="D300" s="220" t="s">
        <v>216</v>
      </c>
      <c r="E300" s="221" t="s">
        <v>6254</v>
      </c>
      <c r="F300" s="222" t="s">
        <v>6255</v>
      </c>
      <c r="G300" s="223" t="s">
        <v>219</v>
      </c>
      <c r="H300" s="224">
        <v>1</v>
      </c>
      <c r="I300" s="225"/>
      <c r="J300" s="226">
        <f>ROUND(I300*H300,2)</f>
        <v>0</v>
      </c>
      <c r="K300" s="222" t="s">
        <v>1</v>
      </c>
      <c r="L300" s="45"/>
      <c r="M300" s="227" t="s">
        <v>1</v>
      </c>
      <c r="N300" s="228" t="s">
        <v>46</v>
      </c>
      <c r="O300" s="92"/>
      <c r="P300" s="229">
        <f>O300*H300</f>
        <v>0</v>
      </c>
      <c r="Q300" s="229">
        <v>0</v>
      </c>
      <c r="R300" s="229">
        <f>Q300*H300</f>
        <v>0</v>
      </c>
      <c r="S300" s="229">
        <v>0</v>
      </c>
      <c r="T300" s="230">
        <f>S300*H300</f>
        <v>0</v>
      </c>
      <c r="U300" s="39"/>
      <c r="V300" s="39"/>
      <c r="W300" s="39"/>
      <c r="X300" s="39"/>
      <c r="Y300" s="39"/>
      <c r="Z300" s="39"/>
      <c r="AA300" s="39"/>
      <c r="AB300" s="39"/>
      <c r="AC300" s="39"/>
      <c r="AD300" s="39"/>
      <c r="AE300" s="39"/>
      <c r="AR300" s="231" t="s">
        <v>214</v>
      </c>
      <c r="AT300" s="231" t="s">
        <v>216</v>
      </c>
      <c r="AU300" s="231" t="s">
        <v>88</v>
      </c>
      <c r="AY300" s="18" t="s">
        <v>215</v>
      </c>
      <c r="BE300" s="232">
        <f>IF(N300="základní",J300,0)</f>
        <v>0</v>
      </c>
      <c r="BF300" s="232">
        <f>IF(N300="snížená",J300,0)</f>
        <v>0</v>
      </c>
      <c r="BG300" s="232">
        <f>IF(N300="zákl. přenesená",J300,0)</f>
        <v>0</v>
      </c>
      <c r="BH300" s="232">
        <f>IF(N300="sníž. přenesená",J300,0)</f>
        <v>0</v>
      </c>
      <c r="BI300" s="232">
        <f>IF(N300="nulová",J300,0)</f>
        <v>0</v>
      </c>
      <c r="BJ300" s="18" t="s">
        <v>88</v>
      </c>
      <c r="BK300" s="232">
        <f>ROUND(I300*H300,2)</f>
        <v>0</v>
      </c>
      <c r="BL300" s="18" t="s">
        <v>214</v>
      </c>
      <c r="BM300" s="231" t="s">
        <v>2105</v>
      </c>
    </row>
    <row r="301" s="2" customFormat="1">
      <c r="A301" s="39"/>
      <c r="B301" s="40"/>
      <c r="C301" s="41"/>
      <c r="D301" s="233" t="s">
        <v>221</v>
      </c>
      <c r="E301" s="41"/>
      <c r="F301" s="234" t="s">
        <v>6255</v>
      </c>
      <c r="G301" s="41"/>
      <c r="H301" s="41"/>
      <c r="I301" s="235"/>
      <c r="J301" s="41"/>
      <c r="K301" s="41"/>
      <c r="L301" s="45"/>
      <c r="M301" s="236"/>
      <c r="N301" s="237"/>
      <c r="O301" s="92"/>
      <c r="P301" s="92"/>
      <c r="Q301" s="92"/>
      <c r="R301" s="92"/>
      <c r="S301" s="92"/>
      <c r="T301" s="93"/>
      <c r="U301" s="39"/>
      <c r="V301" s="39"/>
      <c r="W301" s="39"/>
      <c r="X301" s="39"/>
      <c r="Y301" s="39"/>
      <c r="Z301" s="39"/>
      <c r="AA301" s="39"/>
      <c r="AB301" s="39"/>
      <c r="AC301" s="39"/>
      <c r="AD301" s="39"/>
      <c r="AE301" s="39"/>
      <c r="AT301" s="18" t="s">
        <v>221</v>
      </c>
      <c r="AU301" s="18" t="s">
        <v>88</v>
      </c>
    </row>
    <row r="302" s="2" customFormat="1" ht="16.5" customHeight="1">
      <c r="A302" s="39"/>
      <c r="B302" s="40"/>
      <c r="C302" s="220" t="s">
        <v>1359</v>
      </c>
      <c r="D302" s="220" t="s">
        <v>216</v>
      </c>
      <c r="E302" s="221" t="s">
        <v>6256</v>
      </c>
      <c r="F302" s="222" t="s">
        <v>6257</v>
      </c>
      <c r="G302" s="223" t="s">
        <v>219</v>
      </c>
      <c r="H302" s="224">
        <v>1</v>
      </c>
      <c r="I302" s="225"/>
      <c r="J302" s="226">
        <f>ROUND(I302*H302,2)</f>
        <v>0</v>
      </c>
      <c r="K302" s="222" t="s">
        <v>1</v>
      </c>
      <c r="L302" s="45"/>
      <c r="M302" s="227" t="s">
        <v>1</v>
      </c>
      <c r="N302" s="228" t="s">
        <v>46</v>
      </c>
      <c r="O302" s="92"/>
      <c r="P302" s="229">
        <f>O302*H302</f>
        <v>0</v>
      </c>
      <c r="Q302" s="229">
        <v>0</v>
      </c>
      <c r="R302" s="229">
        <f>Q302*H302</f>
        <v>0</v>
      </c>
      <c r="S302" s="229">
        <v>0</v>
      </c>
      <c r="T302" s="230">
        <f>S302*H302</f>
        <v>0</v>
      </c>
      <c r="U302" s="39"/>
      <c r="V302" s="39"/>
      <c r="W302" s="39"/>
      <c r="X302" s="39"/>
      <c r="Y302" s="39"/>
      <c r="Z302" s="39"/>
      <c r="AA302" s="39"/>
      <c r="AB302" s="39"/>
      <c r="AC302" s="39"/>
      <c r="AD302" s="39"/>
      <c r="AE302" s="39"/>
      <c r="AR302" s="231" t="s">
        <v>214</v>
      </c>
      <c r="AT302" s="231" t="s">
        <v>216</v>
      </c>
      <c r="AU302" s="231" t="s">
        <v>88</v>
      </c>
      <c r="AY302" s="18" t="s">
        <v>215</v>
      </c>
      <c r="BE302" s="232">
        <f>IF(N302="základní",J302,0)</f>
        <v>0</v>
      </c>
      <c r="BF302" s="232">
        <f>IF(N302="snížená",J302,0)</f>
        <v>0</v>
      </c>
      <c r="BG302" s="232">
        <f>IF(N302="zákl. přenesená",J302,0)</f>
        <v>0</v>
      </c>
      <c r="BH302" s="232">
        <f>IF(N302="sníž. přenesená",J302,0)</f>
        <v>0</v>
      </c>
      <c r="BI302" s="232">
        <f>IF(N302="nulová",J302,0)</f>
        <v>0</v>
      </c>
      <c r="BJ302" s="18" t="s">
        <v>88</v>
      </c>
      <c r="BK302" s="232">
        <f>ROUND(I302*H302,2)</f>
        <v>0</v>
      </c>
      <c r="BL302" s="18" t="s">
        <v>214</v>
      </c>
      <c r="BM302" s="231" t="s">
        <v>2120</v>
      </c>
    </row>
    <row r="303" s="2" customFormat="1">
      <c r="A303" s="39"/>
      <c r="B303" s="40"/>
      <c r="C303" s="41"/>
      <c r="D303" s="233" t="s">
        <v>221</v>
      </c>
      <c r="E303" s="41"/>
      <c r="F303" s="234" t="s">
        <v>6257</v>
      </c>
      <c r="G303" s="41"/>
      <c r="H303" s="41"/>
      <c r="I303" s="235"/>
      <c r="J303" s="41"/>
      <c r="K303" s="41"/>
      <c r="L303" s="45"/>
      <c r="M303" s="236"/>
      <c r="N303" s="237"/>
      <c r="O303" s="92"/>
      <c r="P303" s="92"/>
      <c r="Q303" s="92"/>
      <c r="R303" s="92"/>
      <c r="S303" s="92"/>
      <c r="T303" s="93"/>
      <c r="U303" s="39"/>
      <c r="V303" s="39"/>
      <c r="W303" s="39"/>
      <c r="X303" s="39"/>
      <c r="Y303" s="39"/>
      <c r="Z303" s="39"/>
      <c r="AA303" s="39"/>
      <c r="AB303" s="39"/>
      <c r="AC303" s="39"/>
      <c r="AD303" s="39"/>
      <c r="AE303" s="39"/>
      <c r="AT303" s="18" t="s">
        <v>221</v>
      </c>
      <c r="AU303" s="18" t="s">
        <v>88</v>
      </c>
    </row>
    <row r="304" s="2" customFormat="1" ht="16.5" customHeight="1">
      <c r="A304" s="39"/>
      <c r="B304" s="40"/>
      <c r="C304" s="220" t="s">
        <v>1381</v>
      </c>
      <c r="D304" s="220" t="s">
        <v>216</v>
      </c>
      <c r="E304" s="221" t="s">
        <v>6258</v>
      </c>
      <c r="F304" s="222" t="s">
        <v>6259</v>
      </c>
      <c r="G304" s="223" t="s">
        <v>219</v>
      </c>
      <c r="H304" s="224">
        <v>1</v>
      </c>
      <c r="I304" s="225"/>
      <c r="J304" s="226">
        <f>ROUND(I304*H304,2)</f>
        <v>0</v>
      </c>
      <c r="K304" s="222" t="s">
        <v>1</v>
      </c>
      <c r="L304" s="45"/>
      <c r="M304" s="227" t="s">
        <v>1</v>
      </c>
      <c r="N304" s="228" t="s">
        <v>46</v>
      </c>
      <c r="O304" s="92"/>
      <c r="P304" s="229">
        <f>O304*H304</f>
        <v>0</v>
      </c>
      <c r="Q304" s="229">
        <v>0</v>
      </c>
      <c r="R304" s="229">
        <f>Q304*H304</f>
        <v>0</v>
      </c>
      <c r="S304" s="229">
        <v>0</v>
      </c>
      <c r="T304" s="230">
        <f>S304*H304</f>
        <v>0</v>
      </c>
      <c r="U304" s="39"/>
      <c r="V304" s="39"/>
      <c r="W304" s="39"/>
      <c r="X304" s="39"/>
      <c r="Y304" s="39"/>
      <c r="Z304" s="39"/>
      <c r="AA304" s="39"/>
      <c r="AB304" s="39"/>
      <c r="AC304" s="39"/>
      <c r="AD304" s="39"/>
      <c r="AE304" s="39"/>
      <c r="AR304" s="231" t="s">
        <v>214</v>
      </c>
      <c r="AT304" s="231" t="s">
        <v>216</v>
      </c>
      <c r="AU304" s="231" t="s">
        <v>88</v>
      </c>
      <c r="AY304" s="18" t="s">
        <v>215</v>
      </c>
      <c r="BE304" s="232">
        <f>IF(N304="základní",J304,0)</f>
        <v>0</v>
      </c>
      <c r="BF304" s="232">
        <f>IF(N304="snížená",J304,0)</f>
        <v>0</v>
      </c>
      <c r="BG304" s="232">
        <f>IF(N304="zákl. přenesená",J304,0)</f>
        <v>0</v>
      </c>
      <c r="BH304" s="232">
        <f>IF(N304="sníž. přenesená",J304,0)</f>
        <v>0</v>
      </c>
      <c r="BI304" s="232">
        <f>IF(N304="nulová",J304,0)</f>
        <v>0</v>
      </c>
      <c r="BJ304" s="18" t="s">
        <v>88</v>
      </c>
      <c r="BK304" s="232">
        <f>ROUND(I304*H304,2)</f>
        <v>0</v>
      </c>
      <c r="BL304" s="18" t="s">
        <v>214</v>
      </c>
      <c r="BM304" s="231" t="s">
        <v>2137</v>
      </c>
    </row>
    <row r="305" s="2" customFormat="1">
      <c r="A305" s="39"/>
      <c r="B305" s="40"/>
      <c r="C305" s="41"/>
      <c r="D305" s="233" t="s">
        <v>221</v>
      </c>
      <c r="E305" s="41"/>
      <c r="F305" s="234" t="s">
        <v>6259</v>
      </c>
      <c r="G305" s="41"/>
      <c r="H305" s="41"/>
      <c r="I305" s="235"/>
      <c r="J305" s="41"/>
      <c r="K305" s="41"/>
      <c r="L305" s="45"/>
      <c r="M305" s="236"/>
      <c r="N305" s="237"/>
      <c r="O305" s="92"/>
      <c r="P305" s="92"/>
      <c r="Q305" s="92"/>
      <c r="R305" s="92"/>
      <c r="S305" s="92"/>
      <c r="T305" s="93"/>
      <c r="U305" s="39"/>
      <c r="V305" s="39"/>
      <c r="W305" s="39"/>
      <c r="X305" s="39"/>
      <c r="Y305" s="39"/>
      <c r="Z305" s="39"/>
      <c r="AA305" s="39"/>
      <c r="AB305" s="39"/>
      <c r="AC305" s="39"/>
      <c r="AD305" s="39"/>
      <c r="AE305" s="39"/>
      <c r="AT305" s="18" t="s">
        <v>221</v>
      </c>
      <c r="AU305" s="18" t="s">
        <v>88</v>
      </c>
    </row>
    <row r="306" s="11" customFormat="1" ht="25.92" customHeight="1">
      <c r="A306" s="11"/>
      <c r="B306" s="206"/>
      <c r="C306" s="207"/>
      <c r="D306" s="208" t="s">
        <v>80</v>
      </c>
      <c r="E306" s="209" t="s">
        <v>6260</v>
      </c>
      <c r="F306" s="209" t="s">
        <v>6261</v>
      </c>
      <c r="G306" s="207"/>
      <c r="H306" s="207"/>
      <c r="I306" s="210"/>
      <c r="J306" s="211">
        <f>BK306</f>
        <v>0</v>
      </c>
      <c r="K306" s="207"/>
      <c r="L306" s="212"/>
      <c r="M306" s="213"/>
      <c r="N306" s="214"/>
      <c r="O306" s="214"/>
      <c r="P306" s="215">
        <f>SUM(P307:P338)</f>
        <v>0</v>
      </c>
      <c r="Q306" s="214"/>
      <c r="R306" s="215">
        <f>SUM(R307:R338)</f>
        <v>0</v>
      </c>
      <c r="S306" s="214"/>
      <c r="T306" s="216">
        <f>SUM(T307:T338)</f>
        <v>0</v>
      </c>
      <c r="U306" s="11"/>
      <c r="V306" s="11"/>
      <c r="W306" s="11"/>
      <c r="X306" s="11"/>
      <c r="Y306" s="11"/>
      <c r="Z306" s="11"/>
      <c r="AA306" s="11"/>
      <c r="AB306" s="11"/>
      <c r="AC306" s="11"/>
      <c r="AD306" s="11"/>
      <c r="AE306" s="11"/>
      <c r="AR306" s="217" t="s">
        <v>88</v>
      </c>
      <c r="AT306" s="218" t="s">
        <v>80</v>
      </c>
      <c r="AU306" s="218" t="s">
        <v>81</v>
      </c>
      <c r="AY306" s="217" t="s">
        <v>215</v>
      </c>
      <c r="BK306" s="219">
        <f>SUM(BK307:BK338)</f>
        <v>0</v>
      </c>
    </row>
    <row r="307" s="2" customFormat="1" ht="16.5" customHeight="1">
      <c r="A307" s="39"/>
      <c r="B307" s="40"/>
      <c r="C307" s="220" t="s">
        <v>1414</v>
      </c>
      <c r="D307" s="220" t="s">
        <v>216</v>
      </c>
      <c r="E307" s="221" t="s">
        <v>6262</v>
      </c>
      <c r="F307" s="222" t="s">
        <v>6263</v>
      </c>
      <c r="G307" s="223" t="s">
        <v>797</v>
      </c>
      <c r="H307" s="224">
        <v>190</v>
      </c>
      <c r="I307" s="225"/>
      <c r="J307" s="226">
        <f>ROUND(I307*H307,2)</f>
        <v>0</v>
      </c>
      <c r="K307" s="222" t="s">
        <v>1</v>
      </c>
      <c r="L307" s="45"/>
      <c r="M307" s="227" t="s">
        <v>1</v>
      </c>
      <c r="N307" s="228" t="s">
        <v>46</v>
      </c>
      <c r="O307" s="92"/>
      <c r="P307" s="229">
        <f>O307*H307</f>
        <v>0</v>
      </c>
      <c r="Q307" s="229">
        <v>0</v>
      </c>
      <c r="R307" s="229">
        <f>Q307*H307</f>
        <v>0</v>
      </c>
      <c r="S307" s="229">
        <v>0</v>
      </c>
      <c r="T307" s="230">
        <f>S307*H307</f>
        <v>0</v>
      </c>
      <c r="U307" s="39"/>
      <c r="V307" s="39"/>
      <c r="W307" s="39"/>
      <c r="X307" s="39"/>
      <c r="Y307" s="39"/>
      <c r="Z307" s="39"/>
      <c r="AA307" s="39"/>
      <c r="AB307" s="39"/>
      <c r="AC307" s="39"/>
      <c r="AD307" s="39"/>
      <c r="AE307" s="39"/>
      <c r="AR307" s="231" t="s">
        <v>214</v>
      </c>
      <c r="AT307" s="231" t="s">
        <v>216</v>
      </c>
      <c r="AU307" s="231" t="s">
        <v>88</v>
      </c>
      <c r="AY307" s="18" t="s">
        <v>215</v>
      </c>
      <c r="BE307" s="232">
        <f>IF(N307="základní",J307,0)</f>
        <v>0</v>
      </c>
      <c r="BF307" s="232">
        <f>IF(N307="snížená",J307,0)</f>
        <v>0</v>
      </c>
      <c r="BG307" s="232">
        <f>IF(N307="zákl. přenesená",J307,0)</f>
        <v>0</v>
      </c>
      <c r="BH307" s="232">
        <f>IF(N307="sníž. přenesená",J307,0)</f>
        <v>0</v>
      </c>
      <c r="BI307" s="232">
        <f>IF(N307="nulová",J307,0)</f>
        <v>0</v>
      </c>
      <c r="BJ307" s="18" t="s">
        <v>88</v>
      </c>
      <c r="BK307" s="232">
        <f>ROUND(I307*H307,2)</f>
        <v>0</v>
      </c>
      <c r="BL307" s="18" t="s">
        <v>214</v>
      </c>
      <c r="BM307" s="231" t="s">
        <v>2149</v>
      </c>
    </row>
    <row r="308" s="2" customFormat="1">
      <c r="A308" s="39"/>
      <c r="B308" s="40"/>
      <c r="C308" s="41"/>
      <c r="D308" s="233" t="s">
        <v>221</v>
      </c>
      <c r="E308" s="41"/>
      <c r="F308" s="234" t="s">
        <v>6263</v>
      </c>
      <c r="G308" s="41"/>
      <c r="H308" s="41"/>
      <c r="I308" s="235"/>
      <c r="J308" s="41"/>
      <c r="K308" s="41"/>
      <c r="L308" s="45"/>
      <c r="M308" s="236"/>
      <c r="N308" s="237"/>
      <c r="O308" s="92"/>
      <c r="P308" s="92"/>
      <c r="Q308" s="92"/>
      <c r="R308" s="92"/>
      <c r="S308" s="92"/>
      <c r="T308" s="93"/>
      <c r="U308" s="39"/>
      <c r="V308" s="39"/>
      <c r="W308" s="39"/>
      <c r="X308" s="39"/>
      <c r="Y308" s="39"/>
      <c r="Z308" s="39"/>
      <c r="AA308" s="39"/>
      <c r="AB308" s="39"/>
      <c r="AC308" s="39"/>
      <c r="AD308" s="39"/>
      <c r="AE308" s="39"/>
      <c r="AT308" s="18" t="s">
        <v>221</v>
      </c>
      <c r="AU308" s="18" t="s">
        <v>88</v>
      </c>
    </row>
    <row r="309" s="2" customFormat="1" ht="16.5" customHeight="1">
      <c r="A309" s="39"/>
      <c r="B309" s="40"/>
      <c r="C309" s="220" t="s">
        <v>1421</v>
      </c>
      <c r="D309" s="220" t="s">
        <v>216</v>
      </c>
      <c r="E309" s="221" t="s">
        <v>6264</v>
      </c>
      <c r="F309" s="222" t="s">
        <v>6265</v>
      </c>
      <c r="G309" s="223" t="s">
        <v>6085</v>
      </c>
      <c r="H309" s="224">
        <v>280</v>
      </c>
      <c r="I309" s="225"/>
      <c r="J309" s="226">
        <f>ROUND(I309*H309,2)</f>
        <v>0</v>
      </c>
      <c r="K309" s="222" t="s">
        <v>1</v>
      </c>
      <c r="L309" s="45"/>
      <c r="M309" s="227" t="s">
        <v>1</v>
      </c>
      <c r="N309" s="228" t="s">
        <v>46</v>
      </c>
      <c r="O309" s="92"/>
      <c r="P309" s="229">
        <f>O309*H309</f>
        <v>0</v>
      </c>
      <c r="Q309" s="229">
        <v>0</v>
      </c>
      <c r="R309" s="229">
        <f>Q309*H309</f>
        <v>0</v>
      </c>
      <c r="S309" s="229">
        <v>0</v>
      </c>
      <c r="T309" s="230">
        <f>S309*H309</f>
        <v>0</v>
      </c>
      <c r="U309" s="39"/>
      <c r="V309" s="39"/>
      <c r="W309" s="39"/>
      <c r="X309" s="39"/>
      <c r="Y309" s="39"/>
      <c r="Z309" s="39"/>
      <c r="AA309" s="39"/>
      <c r="AB309" s="39"/>
      <c r="AC309" s="39"/>
      <c r="AD309" s="39"/>
      <c r="AE309" s="39"/>
      <c r="AR309" s="231" t="s">
        <v>214</v>
      </c>
      <c r="AT309" s="231" t="s">
        <v>216</v>
      </c>
      <c r="AU309" s="231" t="s">
        <v>88</v>
      </c>
      <c r="AY309" s="18" t="s">
        <v>215</v>
      </c>
      <c r="BE309" s="232">
        <f>IF(N309="základní",J309,0)</f>
        <v>0</v>
      </c>
      <c r="BF309" s="232">
        <f>IF(N309="snížená",J309,0)</f>
        <v>0</v>
      </c>
      <c r="BG309" s="232">
        <f>IF(N309="zákl. přenesená",J309,0)</f>
        <v>0</v>
      </c>
      <c r="BH309" s="232">
        <f>IF(N309="sníž. přenesená",J309,0)</f>
        <v>0</v>
      </c>
      <c r="BI309" s="232">
        <f>IF(N309="nulová",J309,0)</f>
        <v>0</v>
      </c>
      <c r="BJ309" s="18" t="s">
        <v>88</v>
      </c>
      <c r="BK309" s="232">
        <f>ROUND(I309*H309,2)</f>
        <v>0</v>
      </c>
      <c r="BL309" s="18" t="s">
        <v>214</v>
      </c>
      <c r="BM309" s="231" t="s">
        <v>2161</v>
      </c>
    </row>
    <row r="310" s="2" customFormat="1">
      <c r="A310" s="39"/>
      <c r="B310" s="40"/>
      <c r="C310" s="41"/>
      <c r="D310" s="233" t="s">
        <v>221</v>
      </c>
      <c r="E310" s="41"/>
      <c r="F310" s="234" t="s">
        <v>6265</v>
      </c>
      <c r="G310" s="41"/>
      <c r="H310" s="41"/>
      <c r="I310" s="235"/>
      <c r="J310" s="41"/>
      <c r="K310" s="41"/>
      <c r="L310" s="45"/>
      <c r="M310" s="236"/>
      <c r="N310" s="237"/>
      <c r="O310" s="92"/>
      <c r="P310" s="92"/>
      <c r="Q310" s="92"/>
      <c r="R310" s="92"/>
      <c r="S310" s="92"/>
      <c r="T310" s="93"/>
      <c r="U310" s="39"/>
      <c r="V310" s="39"/>
      <c r="W310" s="39"/>
      <c r="X310" s="39"/>
      <c r="Y310" s="39"/>
      <c r="Z310" s="39"/>
      <c r="AA310" s="39"/>
      <c r="AB310" s="39"/>
      <c r="AC310" s="39"/>
      <c r="AD310" s="39"/>
      <c r="AE310" s="39"/>
      <c r="AT310" s="18" t="s">
        <v>221</v>
      </c>
      <c r="AU310" s="18" t="s">
        <v>88</v>
      </c>
    </row>
    <row r="311" s="2" customFormat="1" ht="16.5" customHeight="1">
      <c r="A311" s="39"/>
      <c r="B311" s="40"/>
      <c r="C311" s="220" t="s">
        <v>1427</v>
      </c>
      <c r="D311" s="220" t="s">
        <v>216</v>
      </c>
      <c r="E311" s="221" t="s">
        <v>6266</v>
      </c>
      <c r="F311" s="222" t="s">
        <v>6267</v>
      </c>
      <c r="G311" s="223" t="s">
        <v>6085</v>
      </c>
      <c r="H311" s="224">
        <v>60</v>
      </c>
      <c r="I311" s="225"/>
      <c r="J311" s="226">
        <f>ROUND(I311*H311,2)</f>
        <v>0</v>
      </c>
      <c r="K311" s="222" t="s">
        <v>1</v>
      </c>
      <c r="L311" s="45"/>
      <c r="M311" s="227" t="s">
        <v>1</v>
      </c>
      <c r="N311" s="228" t="s">
        <v>46</v>
      </c>
      <c r="O311" s="92"/>
      <c r="P311" s="229">
        <f>O311*H311</f>
        <v>0</v>
      </c>
      <c r="Q311" s="229">
        <v>0</v>
      </c>
      <c r="R311" s="229">
        <f>Q311*H311</f>
        <v>0</v>
      </c>
      <c r="S311" s="229">
        <v>0</v>
      </c>
      <c r="T311" s="230">
        <f>S311*H311</f>
        <v>0</v>
      </c>
      <c r="U311" s="39"/>
      <c r="V311" s="39"/>
      <c r="W311" s="39"/>
      <c r="X311" s="39"/>
      <c r="Y311" s="39"/>
      <c r="Z311" s="39"/>
      <c r="AA311" s="39"/>
      <c r="AB311" s="39"/>
      <c r="AC311" s="39"/>
      <c r="AD311" s="39"/>
      <c r="AE311" s="39"/>
      <c r="AR311" s="231" t="s">
        <v>214</v>
      </c>
      <c r="AT311" s="231" t="s">
        <v>216</v>
      </c>
      <c r="AU311" s="231" t="s">
        <v>88</v>
      </c>
      <c r="AY311" s="18" t="s">
        <v>215</v>
      </c>
      <c r="BE311" s="232">
        <f>IF(N311="základní",J311,0)</f>
        <v>0</v>
      </c>
      <c r="BF311" s="232">
        <f>IF(N311="snížená",J311,0)</f>
        <v>0</v>
      </c>
      <c r="BG311" s="232">
        <f>IF(N311="zákl. přenesená",J311,0)</f>
        <v>0</v>
      </c>
      <c r="BH311" s="232">
        <f>IF(N311="sníž. přenesená",J311,0)</f>
        <v>0</v>
      </c>
      <c r="BI311" s="232">
        <f>IF(N311="nulová",J311,0)</f>
        <v>0</v>
      </c>
      <c r="BJ311" s="18" t="s">
        <v>88</v>
      </c>
      <c r="BK311" s="232">
        <f>ROUND(I311*H311,2)</f>
        <v>0</v>
      </c>
      <c r="BL311" s="18" t="s">
        <v>214</v>
      </c>
      <c r="BM311" s="231" t="s">
        <v>2173</v>
      </c>
    </row>
    <row r="312" s="2" customFormat="1">
      <c r="A312" s="39"/>
      <c r="B312" s="40"/>
      <c r="C312" s="41"/>
      <c r="D312" s="233" t="s">
        <v>221</v>
      </c>
      <c r="E312" s="41"/>
      <c r="F312" s="234" t="s">
        <v>6267</v>
      </c>
      <c r="G312" s="41"/>
      <c r="H312" s="41"/>
      <c r="I312" s="235"/>
      <c r="J312" s="41"/>
      <c r="K312" s="41"/>
      <c r="L312" s="45"/>
      <c r="M312" s="236"/>
      <c r="N312" s="237"/>
      <c r="O312" s="92"/>
      <c r="P312" s="92"/>
      <c r="Q312" s="92"/>
      <c r="R312" s="92"/>
      <c r="S312" s="92"/>
      <c r="T312" s="93"/>
      <c r="U312" s="39"/>
      <c r="V312" s="39"/>
      <c r="W312" s="39"/>
      <c r="X312" s="39"/>
      <c r="Y312" s="39"/>
      <c r="Z312" s="39"/>
      <c r="AA312" s="39"/>
      <c r="AB312" s="39"/>
      <c r="AC312" s="39"/>
      <c r="AD312" s="39"/>
      <c r="AE312" s="39"/>
      <c r="AT312" s="18" t="s">
        <v>221</v>
      </c>
      <c r="AU312" s="18" t="s">
        <v>88</v>
      </c>
    </row>
    <row r="313" s="2" customFormat="1" ht="16.5" customHeight="1">
      <c r="A313" s="39"/>
      <c r="B313" s="40"/>
      <c r="C313" s="220" t="s">
        <v>1431</v>
      </c>
      <c r="D313" s="220" t="s">
        <v>216</v>
      </c>
      <c r="E313" s="221" t="s">
        <v>6268</v>
      </c>
      <c r="F313" s="222" t="s">
        <v>6269</v>
      </c>
      <c r="G313" s="223" t="s">
        <v>6085</v>
      </c>
      <c r="H313" s="224">
        <v>8</v>
      </c>
      <c r="I313" s="225"/>
      <c r="J313" s="226">
        <f>ROUND(I313*H313,2)</f>
        <v>0</v>
      </c>
      <c r="K313" s="222" t="s">
        <v>1</v>
      </c>
      <c r="L313" s="45"/>
      <c r="M313" s="227" t="s">
        <v>1</v>
      </c>
      <c r="N313" s="228" t="s">
        <v>46</v>
      </c>
      <c r="O313" s="92"/>
      <c r="P313" s="229">
        <f>O313*H313</f>
        <v>0</v>
      </c>
      <c r="Q313" s="229">
        <v>0</v>
      </c>
      <c r="R313" s="229">
        <f>Q313*H313</f>
        <v>0</v>
      </c>
      <c r="S313" s="229">
        <v>0</v>
      </c>
      <c r="T313" s="230">
        <f>S313*H313</f>
        <v>0</v>
      </c>
      <c r="U313" s="39"/>
      <c r="V313" s="39"/>
      <c r="W313" s="39"/>
      <c r="X313" s="39"/>
      <c r="Y313" s="39"/>
      <c r="Z313" s="39"/>
      <c r="AA313" s="39"/>
      <c r="AB313" s="39"/>
      <c r="AC313" s="39"/>
      <c r="AD313" s="39"/>
      <c r="AE313" s="39"/>
      <c r="AR313" s="231" t="s">
        <v>214</v>
      </c>
      <c r="AT313" s="231" t="s">
        <v>216</v>
      </c>
      <c r="AU313" s="231" t="s">
        <v>88</v>
      </c>
      <c r="AY313" s="18" t="s">
        <v>215</v>
      </c>
      <c r="BE313" s="232">
        <f>IF(N313="základní",J313,0)</f>
        <v>0</v>
      </c>
      <c r="BF313" s="232">
        <f>IF(N313="snížená",J313,0)</f>
        <v>0</v>
      </c>
      <c r="BG313" s="232">
        <f>IF(N313="zákl. přenesená",J313,0)</f>
        <v>0</v>
      </c>
      <c r="BH313" s="232">
        <f>IF(N313="sníž. přenesená",J313,0)</f>
        <v>0</v>
      </c>
      <c r="BI313" s="232">
        <f>IF(N313="nulová",J313,0)</f>
        <v>0</v>
      </c>
      <c r="BJ313" s="18" t="s">
        <v>88</v>
      </c>
      <c r="BK313" s="232">
        <f>ROUND(I313*H313,2)</f>
        <v>0</v>
      </c>
      <c r="BL313" s="18" t="s">
        <v>214</v>
      </c>
      <c r="BM313" s="231" t="s">
        <v>2181</v>
      </c>
    </row>
    <row r="314" s="2" customFormat="1">
      <c r="A314" s="39"/>
      <c r="B314" s="40"/>
      <c r="C314" s="41"/>
      <c r="D314" s="233" t="s">
        <v>221</v>
      </c>
      <c r="E314" s="41"/>
      <c r="F314" s="234" t="s">
        <v>6269</v>
      </c>
      <c r="G314" s="41"/>
      <c r="H314" s="41"/>
      <c r="I314" s="235"/>
      <c r="J314" s="41"/>
      <c r="K314" s="41"/>
      <c r="L314" s="45"/>
      <c r="M314" s="236"/>
      <c r="N314" s="237"/>
      <c r="O314" s="92"/>
      <c r="P314" s="92"/>
      <c r="Q314" s="92"/>
      <c r="R314" s="92"/>
      <c r="S314" s="92"/>
      <c r="T314" s="93"/>
      <c r="U314" s="39"/>
      <c r="V314" s="39"/>
      <c r="W314" s="39"/>
      <c r="X314" s="39"/>
      <c r="Y314" s="39"/>
      <c r="Z314" s="39"/>
      <c r="AA314" s="39"/>
      <c r="AB314" s="39"/>
      <c r="AC314" s="39"/>
      <c r="AD314" s="39"/>
      <c r="AE314" s="39"/>
      <c r="AT314" s="18" t="s">
        <v>221</v>
      </c>
      <c r="AU314" s="18" t="s">
        <v>88</v>
      </c>
    </row>
    <row r="315" s="2" customFormat="1" ht="16.5" customHeight="1">
      <c r="A315" s="39"/>
      <c r="B315" s="40"/>
      <c r="C315" s="220" t="s">
        <v>1437</v>
      </c>
      <c r="D315" s="220" t="s">
        <v>216</v>
      </c>
      <c r="E315" s="221" t="s">
        <v>6270</v>
      </c>
      <c r="F315" s="222" t="s">
        <v>6271</v>
      </c>
      <c r="G315" s="223" t="s">
        <v>797</v>
      </c>
      <c r="H315" s="224">
        <v>40</v>
      </c>
      <c r="I315" s="225"/>
      <c r="J315" s="226">
        <f>ROUND(I315*H315,2)</f>
        <v>0</v>
      </c>
      <c r="K315" s="222" t="s">
        <v>1</v>
      </c>
      <c r="L315" s="45"/>
      <c r="M315" s="227" t="s">
        <v>1</v>
      </c>
      <c r="N315" s="228" t="s">
        <v>46</v>
      </c>
      <c r="O315" s="92"/>
      <c r="P315" s="229">
        <f>O315*H315</f>
        <v>0</v>
      </c>
      <c r="Q315" s="229">
        <v>0</v>
      </c>
      <c r="R315" s="229">
        <f>Q315*H315</f>
        <v>0</v>
      </c>
      <c r="S315" s="229">
        <v>0</v>
      </c>
      <c r="T315" s="230">
        <f>S315*H315</f>
        <v>0</v>
      </c>
      <c r="U315" s="39"/>
      <c r="V315" s="39"/>
      <c r="W315" s="39"/>
      <c r="X315" s="39"/>
      <c r="Y315" s="39"/>
      <c r="Z315" s="39"/>
      <c r="AA315" s="39"/>
      <c r="AB315" s="39"/>
      <c r="AC315" s="39"/>
      <c r="AD315" s="39"/>
      <c r="AE315" s="39"/>
      <c r="AR315" s="231" t="s">
        <v>214</v>
      </c>
      <c r="AT315" s="231" t="s">
        <v>216</v>
      </c>
      <c r="AU315" s="231" t="s">
        <v>88</v>
      </c>
      <c r="AY315" s="18" t="s">
        <v>215</v>
      </c>
      <c r="BE315" s="232">
        <f>IF(N315="základní",J315,0)</f>
        <v>0</v>
      </c>
      <c r="BF315" s="232">
        <f>IF(N315="snížená",J315,0)</f>
        <v>0</v>
      </c>
      <c r="BG315" s="232">
        <f>IF(N315="zákl. přenesená",J315,0)</f>
        <v>0</v>
      </c>
      <c r="BH315" s="232">
        <f>IF(N315="sníž. přenesená",J315,0)</f>
        <v>0</v>
      </c>
      <c r="BI315" s="232">
        <f>IF(N315="nulová",J315,0)</f>
        <v>0</v>
      </c>
      <c r="BJ315" s="18" t="s">
        <v>88</v>
      </c>
      <c r="BK315" s="232">
        <f>ROUND(I315*H315,2)</f>
        <v>0</v>
      </c>
      <c r="BL315" s="18" t="s">
        <v>214</v>
      </c>
      <c r="BM315" s="231" t="s">
        <v>2191</v>
      </c>
    </row>
    <row r="316" s="2" customFormat="1">
      <c r="A316" s="39"/>
      <c r="B316" s="40"/>
      <c r="C316" s="41"/>
      <c r="D316" s="233" t="s">
        <v>221</v>
      </c>
      <c r="E316" s="41"/>
      <c r="F316" s="234" t="s">
        <v>6271</v>
      </c>
      <c r="G316" s="41"/>
      <c r="H316" s="41"/>
      <c r="I316" s="235"/>
      <c r="J316" s="41"/>
      <c r="K316" s="41"/>
      <c r="L316" s="45"/>
      <c r="M316" s="236"/>
      <c r="N316" s="237"/>
      <c r="O316" s="92"/>
      <c r="P316" s="92"/>
      <c r="Q316" s="92"/>
      <c r="R316" s="92"/>
      <c r="S316" s="92"/>
      <c r="T316" s="93"/>
      <c r="U316" s="39"/>
      <c r="V316" s="39"/>
      <c r="W316" s="39"/>
      <c r="X316" s="39"/>
      <c r="Y316" s="39"/>
      <c r="Z316" s="39"/>
      <c r="AA316" s="39"/>
      <c r="AB316" s="39"/>
      <c r="AC316" s="39"/>
      <c r="AD316" s="39"/>
      <c r="AE316" s="39"/>
      <c r="AT316" s="18" t="s">
        <v>221</v>
      </c>
      <c r="AU316" s="18" t="s">
        <v>88</v>
      </c>
    </row>
    <row r="317" s="2" customFormat="1" ht="16.5" customHeight="1">
      <c r="A317" s="39"/>
      <c r="B317" s="40"/>
      <c r="C317" s="220" t="s">
        <v>1447</v>
      </c>
      <c r="D317" s="220" t="s">
        <v>216</v>
      </c>
      <c r="E317" s="221" t="s">
        <v>6272</v>
      </c>
      <c r="F317" s="222" t="s">
        <v>6273</v>
      </c>
      <c r="G317" s="223" t="s">
        <v>797</v>
      </c>
      <c r="H317" s="224">
        <v>110</v>
      </c>
      <c r="I317" s="225"/>
      <c r="J317" s="226">
        <f>ROUND(I317*H317,2)</f>
        <v>0</v>
      </c>
      <c r="K317" s="222" t="s">
        <v>1</v>
      </c>
      <c r="L317" s="45"/>
      <c r="M317" s="227" t="s">
        <v>1</v>
      </c>
      <c r="N317" s="228" t="s">
        <v>46</v>
      </c>
      <c r="O317" s="92"/>
      <c r="P317" s="229">
        <f>O317*H317</f>
        <v>0</v>
      </c>
      <c r="Q317" s="229">
        <v>0</v>
      </c>
      <c r="R317" s="229">
        <f>Q317*H317</f>
        <v>0</v>
      </c>
      <c r="S317" s="229">
        <v>0</v>
      </c>
      <c r="T317" s="230">
        <f>S317*H317</f>
        <v>0</v>
      </c>
      <c r="U317" s="39"/>
      <c r="V317" s="39"/>
      <c r="W317" s="39"/>
      <c r="X317" s="39"/>
      <c r="Y317" s="39"/>
      <c r="Z317" s="39"/>
      <c r="AA317" s="39"/>
      <c r="AB317" s="39"/>
      <c r="AC317" s="39"/>
      <c r="AD317" s="39"/>
      <c r="AE317" s="39"/>
      <c r="AR317" s="231" t="s">
        <v>214</v>
      </c>
      <c r="AT317" s="231" t="s">
        <v>216</v>
      </c>
      <c r="AU317" s="231" t="s">
        <v>88</v>
      </c>
      <c r="AY317" s="18" t="s">
        <v>215</v>
      </c>
      <c r="BE317" s="232">
        <f>IF(N317="základní",J317,0)</f>
        <v>0</v>
      </c>
      <c r="BF317" s="232">
        <f>IF(N317="snížená",J317,0)</f>
        <v>0</v>
      </c>
      <c r="BG317" s="232">
        <f>IF(N317="zákl. přenesená",J317,0)</f>
        <v>0</v>
      </c>
      <c r="BH317" s="232">
        <f>IF(N317="sníž. přenesená",J317,0)</f>
        <v>0</v>
      </c>
      <c r="BI317" s="232">
        <f>IF(N317="nulová",J317,0)</f>
        <v>0</v>
      </c>
      <c r="BJ317" s="18" t="s">
        <v>88</v>
      </c>
      <c r="BK317" s="232">
        <f>ROUND(I317*H317,2)</f>
        <v>0</v>
      </c>
      <c r="BL317" s="18" t="s">
        <v>214</v>
      </c>
      <c r="BM317" s="231" t="s">
        <v>2201</v>
      </c>
    </row>
    <row r="318" s="2" customFormat="1">
      <c r="A318" s="39"/>
      <c r="B318" s="40"/>
      <c r="C318" s="41"/>
      <c r="D318" s="233" t="s">
        <v>221</v>
      </c>
      <c r="E318" s="41"/>
      <c r="F318" s="234" t="s">
        <v>6273</v>
      </c>
      <c r="G318" s="41"/>
      <c r="H318" s="41"/>
      <c r="I318" s="235"/>
      <c r="J318" s="41"/>
      <c r="K318" s="41"/>
      <c r="L318" s="45"/>
      <c r="M318" s="236"/>
      <c r="N318" s="237"/>
      <c r="O318" s="92"/>
      <c r="P318" s="92"/>
      <c r="Q318" s="92"/>
      <c r="R318" s="92"/>
      <c r="S318" s="92"/>
      <c r="T318" s="93"/>
      <c r="U318" s="39"/>
      <c r="V318" s="39"/>
      <c r="W318" s="39"/>
      <c r="X318" s="39"/>
      <c r="Y318" s="39"/>
      <c r="Z318" s="39"/>
      <c r="AA318" s="39"/>
      <c r="AB318" s="39"/>
      <c r="AC318" s="39"/>
      <c r="AD318" s="39"/>
      <c r="AE318" s="39"/>
      <c r="AT318" s="18" t="s">
        <v>221</v>
      </c>
      <c r="AU318" s="18" t="s">
        <v>88</v>
      </c>
    </row>
    <row r="319" s="2" customFormat="1" ht="16.5" customHeight="1">
      <c r="A319" s="39"/>
      <c r="B319" s="40"/>
      <c r="C319" s="220" t="s">
        <v>1453</v>
      </c>
      <c r="D319" s="220" t="s">
        <v>216</v>
      </c>
      <c r="E319" s="221" t="s">
        <v>6274</v>
      </c>
      <c r="F319" s="222" t="s">
        <v>6275</v>
      </c>
      <c r="G319" s="223" t="s">
        <v>6085</v>
      </c>
      <c r="H319" s="224">
        <v>80</v>
      </c>
      <c r="I319" s="225"/>
      <c r="J319" s="226">
        <f>ROUND(I319*H319,2)</f>
        <v>0</v>
      </c>
      <c r="K319" s="222" t="s">
        <v>1</v>
      </c>
      <c r="L319" s="45"/>
      <c r="M319" s="227" t="s">
        <v>1</v>
      </c>
      <c r="N319" s="228" t="s">
        <v>46</v>
      </c>
      <c r="O319" s="92"/>
      <c r="P319" s="229">
        <f>O319*H319</f>
        <v>0</v>
      </c>
      <c r="Q319" s="229">
        <v>0</v>
      </c>
      <c r="R319" s="229">
        <f>Q319*H319</f>
        <v>0</v>
      </c>
      <c r="S319" s="229">
        <v>0</v>
      </c>
      <c r="T319" s="230">
        <f>S319*H319</f>
        <v>0</v>
      </c>
      <c r="U319" s="39"/>
      <c r="V319" s="39"/>
      <c r="W319" s="39"/>
      <c r="X319" s="39"/>
      <c r="Y319" s="39"/>
      <c r="Z319" s="39"/>
      <c r="AA319" s="39"/>
      <c r="AB319" s="39"/>
      <c r="AC319" s="39"/>
      <c r="AD319" s="39"/>
      <c r="AE319" s="39"/>
      <c r="AR319" s="231" t="s">
        <v>214</v>
      </c>
      <c r="AT319" s="231" t="s">
        <v>216</v>
      </c>
      <c r="AU319" s="231" t="s">
        <v>88</v>
      </c>
      <c r="AY319" s="18" t="s">
        <v>215</v>
      </c>
      <c r="BE319" s="232">
        <f>IF(N319="základní",J319,0)</f>
        <v>0</v>
      </c>
      <c r="BF319" s="232">
        <f>IF(N319="snížená",J319,0)</f>
        <v>0</v>
      </c>
      <c r="BG319" s="232">
        <f>IF(N319="zákl. přenesená",J319,0)</f>
        <v>0</v>
      </c>
      <c r="BH319" s="232">
        <f>IF(N319="sníž. přenesená",J319,0)</f>
        <v>0</v>
      </c>
      <c r="BI319" s="232">
        <f>IF(N319="nulová",J319,0)</f>
        <v>0</v>
      </c>
      <c r="BJ319" s="18" t="s">
        <v>88</v>
      </c>
      <c r="BK319" s="232">
        <f>ROUND(I319*H319,2)</f>
        <v>0</v>
      </c>
      <c r="BL319" s="18" t="s">
        <v>214</v>
      </c>
      <c r="BM319" s="231" t="s">
        <v>2210</v>
      </c>
    </row>
    <row r="320" s="2" customFormat="1">
      <c r="A320" s="39"/>
      <c r="B320" s="40"/>
      <c r="C320" s="41"/>
      <c r="D320" s="233" t="s">
        <v>221</v>
      </c>
      <c r="E320" s="41"/>
      <c r="F320" s="234" t="s">
        <v>6275</v>
      </c>
      <c r="G320" s="41"/>
      <c r="H320" s="41"/>
      <c r="I320" s="235"/>
      <c r="J320" s="41"/>
      <c r="K320" s="41"/>
      <c r="L320" s="45"/>
      <c r="M320" s="236"/>
      <c r="N320" s="237"/>
      <c r="O320" s="92"/>
      <c r="P320" s="92"/>
      <c r="Q320" s="92"/>
      <c r="R320" s="92"/>
      <c r="S320" s="92"/>
      <c r="T320" s="93"/>
      <c r="U320" s="39"/>
      <c r="V320" s="39"/>
      <c r="W320" s="39"/>
      <c r="X320" s="39"/>
      <c r="Y320" s="39"/>
      <c r="Z320" s="39"/>
      <c r="AA320" s="39"/>
      <c r="AB320" s="39"/>
      <c r="AC320" s="39"/>
      <c r="AD320" s="39"/>
      <c r="AE320" s="39"/>
      <c r="AT320" s="18" t="s">
        <v>221</v>
      </c>
      <c r="AU320" s="18" t="s">
        <v>88</v>
      </c>
    </row>
    <row r="321" s="2" customFormat="1" ht="16.5" customHeight="1">
      <c r="A321" s="39"/>
      <c r="B321" s="40"/>
      <c r="C321" s="220" t="s">
        <v>1459</v>
      </c>
      <c r="D321" s="220" t="s">
        <v>216</v>
      </c>
      <c r="E321" s="221" t="s">
        <v>6276</v>
      </c>
      <c r="F321" s="222" t="s">
        <v>6277</v>
      </c>
      <c r="G321" s="223" t="s">
        <v>6085</v>
      </c>
      <c r="H321" s="224">
        <v>4</v>
      </c>
      <c r="I321" s="225"/>
      <c r="J321" s="226">
        <f>ROUND(I321*H321,2)</f>
        <v>0</v>
      </c>
      <c r="K321" s="222" t="s">
        <v>1</v>
      </c>
      <c r="L321" s="45"/>
      <c r="M321" s="227" t="s">
        <v>1</v>
      </c>
      <c r="N321" s="228" t="s">
        <v>46</v>
      </c>
      <c r="O321" s="92"/>
      <c r="P321" s="229">
        <f>O321*H321</f>
        <v>0</v>
      </c>
      <c r="Q321" s="229">
        <v>0</v>
      </c>
      <c r="R321" s="229">
        <f>Q321*H321</f>
        <v>0</v>
      </c>
      <c r="S321" s="229">
        <v>0</v>
      </c>
      <c r="T321" s="230">
        <f>S321*H321</f>
        <v>0</v>
      </c>
      <c r="U321" s="39"/>
      <c r="V321" s="39"/>
      <c r="W321" s="39"/>
      <c r="X321" s="39"/>
      <c r="Y321" s="39"/>
      <c r="Z321" s="39"/>
      <c r="AA321" s="39"/>
      <c r="AB321" s="39"/>
      <c r="AC321" s="39"/>
      <c r="AD321" s="39"/>
      <c r="AE321" s="39"/>
      <c r="AR321" s="231" t="s">
        <v>214</v>
      </c>
      <c r="AT321" s="231" t="s">
        <v>216</v>
      </c>
      <c r="AU321" s="231" t="s">
        <v>88</v>
      </c>
      <c r="AY321" s="18" t="s">
        <v>215</v>
      </c>
      <c r="BE321" s="232">
        <f>IF(N321="základní",J321,0)</f>
        <v>0</v>
      </c>
      <c r="BF321" s="232">
        <f>IF(N321="snížená",J321,0)</f>
        <v>0</v>
      </c>
      <c r="BG321" s="232">
        <f>IF(N321="zákl. přenesená",J321,0)</f>
        <v>0</v>
      </c>
      <c r="BH321" s="232">
        <f>IF(N321="sníž. přenesená",J321,0)</f>
        <v>0</v>
      </c>
      <c r="BI321" s="232">
        <f>IF(N321="nulová",J321,0)</f>
        <v>0</v>
      </c>
      <c r="BJ321" s="18" t="s">
        <v>88</v>
      </c>
      <c r="BK321" s="232">
        <f>ROUND(I321*H321,2)</f>
        <v>0</v>
      </c>
      <c r="BL321" s="18" t="s">
        <v>214</v>
      </c>
      <c r="BM321" s="231" t="s">
        <v>2218</v>
      </c>
    </row>
    <row r="322" s="2" customFormat="1">
      <c r="A322" s="39"/>
      <c r="B322" s="40"/>
      <c r="C322" s="41"/>
      <c r="D322" s="233" t="s">
        <v>221</v>
      </c>
      <c r="E322" s="41"/>
      <c r="F322" s="234" t="s">
        <v>6277</v>
      </c>
      <c r="G322" s="41"/>
      <c r="H322" s="41"/>
      <c r="I322" s="235"/>
      <c r="J322" s="41"/>
      <c r="K322" s="41"/>
      <c r="L322" s="45"/>
      <c r="M322" s="236"/>
      <c r="N322" s="237"/>
      <c r="O322" s="92"/>
      <c r="P322" s="92"/>
      <c r="Q322" s="92"/>
      <c r="R322" s="92"/>
      <c r="S322" s="92"/>
      <c r="T322" s="93"/>
      <c r="U322" s="39"/>
      <c r="V322" s="39"/>
      <c r="W322" s="39"/>
      <c r="X322" s="39"/>
      <c r="Y322" s="39"/>
      <c r="Z322" s="39"/>
      <c r="AA322" s="39"/>
      <c r="AB322" s="39"/>
      <c r="AC322" s="39"/>
      <c r="AD322" s="39"/>
      <c r="AE322" s="39"/>
      <c r="AT322" s="18" t="s">
        <v>221</v>
      </c>
      <c r="AU322" s="18" t="s">
        <v>88</v>
      </c>
    </row>
    <row r="323" s="2" customFormat="1" ht="16.5" customHeight="1">
      <c r="A323" s="39"/>
      <c r="B323" s="40"/>
      <c r="C323" s="220" t="s">
        <v>1549</v>
      </c>
      <c r="D323" s="220" t="s">
        <v>216</v>
      </c>
      <c r="E323" s="221" t="s">
        <v>6278</v>
      </c>
      <c r="F323" s="222" t="s">
        <v>6279</v>
      </c>
      <c r="G323" s="223" t="s">
        <v>6085</v>
      </c>
      <c r="H323" s="224">
        <v>3</v>
      </c>
      <c r="I323" s="225"/>
      <c r="J323" s="226">
        <f>ROUND(I323*H323,2)</f>
        <v>0</v>
      </c>
      <c r="K323" s="222" t="s">
        <v>1</v>
      </c>
      <c r="L323" s="45"/>
      <c r="M323" s="227" t="s">
        <v>1</v>
      </c>
      <c r="N323" s="228" t="s">
        <v>46</v>
      </c>
      <c r="O323" s="92"/>
      <c r="P323" s="229">
        <f>O323*H323</f>
        <v>0</v>
      </c>
      <c r="Q323" s="229">
        <v>0</v>
      </c>
      <c r="R323" s="229">
        <f>Q323*H323</f>
        <v>0</v>
      </c>
      <c r="S323" s="229">
        <v>0</v>
      </c>
      <c r="T323" s="230">
        <f>S323*H323</f>
        <v>0</v>
      </c>
      <c r="U323" s="39"/>
      <c r="V323" s="39"/>
      <c r="W323" s="39"/>
      <c r="X323" s="39"/>
      <c r="Y323" s="39"/>
      <c r="Z323" s="39"/>
      <c r="AA323" s="39"/>
      <c r="AB323" s="39"/>
      <c r="AC323" s="39"/>
      <c r="AD323" s="39"/>
      <c r="AE323" s="39"/>
      <c r="AR323" s="231" t="s">
        <v>214</v>
      </c>
      <c r="AT323" s="231" t="s">
        <v>216</v>
      </c>
      <c r="AU323" s="231" t="s">
        <v>88</v>
      </c>
      <c r="AY323" s="18" t="s">
        <v>215</v>
      </c>
      <c r="BE323" s="232">
        <f>IF(N323="základní",J323,0)</f>
        <v>0</v>
      </c>
      <c r="BF323" s="232">
        <f>IF(N323="snížená",J323,0)</f>
        <v>0</v>
      </c>
      <c r="BG323" s="232">
        <f>IF(N323="zákl. přenesená",J323,0)</f>
        <v>0</v>
      </c>
      <c r="BH323" s="232">
        <f>IF(N323="sníž. přenesená",J323,0)</f>
        <v>0</v>
      </c>
      <c r="BI323" s="232">
        <f>IF(N323="nulová",J323,0)</f>
        <v>0</v>
      </c>
      <c r="BJ323" s="18" t="s">
        <v>88</v>
      </c>
      <c r="BK323" s="232">
        <f>ROUND(I323*H323,2)</f>
        <v>0</v>
      </c>
      <c r="BL323" s="18" t="s">
        <v>214</v>
      </c>
      <c r="BM323" s="231" t="s">
        <v>2237</v>
      </c>
    </row>
    <row r="324" s="2" customFormat="1">
      <c r="A324" s="39"/>
      <c r="B324" s="40"/>
      <c r="C324" s="41"/>
      <c r="D324" s="233" t="s">
        <v>221</v>
      </c>
      <c r="E324" s="41"/>
      <c r="F324" s="234" t="s">
        <v>6279</v>
      </c>
      <c r="G324" s="41"/>
      <c r="H324" s="41"/>
      <c r="I324" s="235"/>
      <c r="J324" s="41"/>
      <c r="K324" s="41"/>
      <c r="L324" s="45"/>
      <c r="M324" s="236"/>
      <c r="N324" s="237"/>
      <c r="O324" s="92"/>
      <c r="P324" s="92"/>
      <c r="Q324" s="92"/>
      <c r="R324" s="92"/>
      <c r="S324" s="92"/>
      <c r="T324" s="93"/>
      <c r="U324" s="39"/>
      <c r="V324" s="39"/>
      <c r="W324" s="39"/>
      <c r="X324" s="39"/>
      <c r="Y324" s="39"/>
      <c r="Z324" s="39"/>
      <c r="AA324" s="39"/>
      <c r="AB324" s="39"/>
      <c r="AC324" s="39"/>
      <c r="AD324" s="39"/>
      <c r="AE324" s="39"/>
      <c r="AT324" s="18" t="s">
        <v>221</v>
      </c>
      <c r="AU324" s="18" t="s">
        <v>88</v>
      </c>
    </row>
    <row r="325" s="2" customFormat="1" ht="16.5" customHeight="1">
      <c r="A325" s="39"/>
      <c r="B325" s="40"/>
      <c r="C325" s="220" t="s">
        <v>1555</v>
      </c>
      <c r="D325" s="220" t="s">
        <v>216</v>
      </c>
      <c r="E325" s="221" t="s">
        <v>6280</v>
      </c>
      <c r="F325" s="222" t="s">
        <v>6281</v>
      </c>
      <c r="G325" s="223" t="s">
        <v>797</v>
      </c>
      <c r="H325" s="224">
        <v>650</v>
      </c>
      <c r="I325" s="225"/>
      <c r="J325" s="226">
        <f>ROUND(I325*H325,2)</f>
        <v>0</v>
      </c>
      <c r="K325" s="222" t="s">
        <v>1</v>
      </c>
      <c r="L325" s="45"/>
      <c r="M325" s="227" t="s">
        <v>1</v>
      </c>
      <c r="N325" s="228" t="s">
        <v>46</v>
      </c>
      <c r="O325" s="92"/>
      <c r="P325" s="229">
        <f>O325*H325</f>
        <v>0</v>
      </c>
      <c r="Q325" s="229">
        <v>0</v>
      </c>
      <c r="R325" s="229">
        <f>Q325*H325</f>
        <v>0</v>
      </c>
      <c r="S325" s="229">
        <v>0</v>
      </c>
      <c r="T325" s="230">
        <f>S325*H325</f>
        <v>0</v>
      </c>
      <c r="U325" s="39"/>
      <c r="V325" s="39"/>
      <c r="W325" s="39"/>
      <c r="X325" s="39"/>
      <c r="Y325" s="39"/>
      <c r="Z325" s="39"/>
      <c r="AA325" s="39"/>
      <c r="AB325" s="39"/>
      <c r="AC325" s="39"/>
      <c r="AD325" s="39"/>
      <c r="AE325" s="39"/>
      <c r="AR325" s="231" t="s">
        <v>214</v>
      </c>
      <c r="AT325" s="231" t="s">
        <v>216</v>
      </c>
      <c r="AU325" s="231" t="s">
        <v>88</v>
      </c>
      <c r="AY325" s="18" t="s">
        <v>215</v>
      </c>
      <c r="BE325" s="232">
        <f>IF(N325="základní",J325,0)</f>
        <v>0</v>
      </c>
      <c r="BF325" s="232">
        <f>IF(N325="snížená",J325,0)</f>
        <v>0</v>
      </c>
      <c r="BG325" s="232">
        <f>IF(N325="zákl. přenesená",J325,0)</f>
        <v>0</v>
      </c>
      <c r="BH325" s="232">
        <f>IF(N325="sníž. přenesená",J325,0)</f>
        <v>0</v>
      </c>
      <c r="BI325" s="232">
        <f>IF(N325="nulová",J325,0)</f>
        <v>0</v>
      </c>
      <c r="BJ325" s="18" t="s">
        <v>88</v>
      </c>
      <c r="BK325" s="232">
        <f>ROUND(I325*H325,2)</f>
        <v>0</v>
      </c>
      <c r="BL325" s="18" t="s">
        <v>214</v>
      </c>
      <c r="BM325" s="231" t="s">
        <v>2263</v>
      </c>
    </row>
    <row r="326" s="2" customFormat="1">
      <c r="A326" s="39"/>
      <c r="B326" s="40"/>
      <c r="C326" s="41"/>
      <c r="D326" s="233" t="s">
        <v>221</v>
      </c>
      <c r="E326" s="41"/>
      <c r="F326" s="234" t="s">
        <v>6281</v>
      </c>
      <c r="G326" s="41"/>
      <c r="H326" s="41"/>
      <c r="I326" s="235"/>
      <c r="J326" s="41"/>
      <c r="K326" s="41"/>
      <c r="L326" s="45"/>
      <c r="M326" s="236"/>
      <c r="N326" s="237"/>
      <c r="O326" s="92"/>
      <c r="P326" s="92"/>
      <c r="Q326" s="92"/>
      <c r="R326" s="92"/>
      <c r="S326" s="92"/>
      <c r="T326" s="93"/>
      <c r="U326" s="39"/>
      <c r="V326" s="39"/>
      <c r="W326" s="39"/>
      <c r="X326" s="39"/>
      <c r="Y326" s="39"/>
      <c r="Z326" s="39"/>
      <c r="AA326" s="39"/>
      <c r="AB326" s="39"/>
      <c r="AC326" s="39"/>
      <c r="AD326" s="39"/>
      <c r="AE326" s="39"/>
      <c r="AT326" s="18" t="s">
        <v>221</v>
      </c>
      <c r="AU326" s="18" t="s">
        <v>88</v>
      </c>
    </row>
    <row r="327" s="2" customFormat="1" ht="16.5" customHeight="1">
      <c r="A327" s="39"/>
      <c r="B327" s="40"/>
      <c r="C327" s="220" t="s">
        <v>1562</v>
      </c>
      <c r="D327" s="220" t="s">
        <v>216</v>
      </c>
      <c r="E327" s="221" t="s">
        <v>6282</v>
      </c>
      <c r="F327" s="222" t="s">
        <v>6283</v>
      </c>
      <c r="G327" s="223" t="s">
        <v>797</v>
      </c>
      <c r="H327" s="224">
        <v>420</v>
      </c>
      <c r="I327" s="225"/>
      <c r="J327" s="226">
        <f>ROUND(I327*H327,2)</f>
        <v>0</v>
      </c>
      <c r="K327" s="222" t="s">
        <v>1</v>
      </c>
      <c r="L327" s="45"/>
      <c r="M327" s="227" t="s">
        <v>1</v>
      </c>
      <c r="N327" s="228" t="s">
        <v>46</v>
      </c>
      <c r="O327" s="92"/>
      <c r="P327" s="229">
        <f>O327*H327</f>
        <v>0</v>
      </c>
      <c r="Q327" s="229">
        <v>0</v>
      </c>
      <c r="R327" s="229">
        <f>Q327*H327</f>
        <v>0</v>
      </c>
      <c r="S327" s="229">
        <v>0</v>
      </c>
      <c r="T327" s="230">
        <f>S327*H327</f>
        <v>0</v>
      </c>
      <c r="U327" s="39"/>
      <c r="V327" s="39"/>
      <c r="W327" s="39"/>
      <c r="X327" s="39"/>
      <c r="Y327" s="39"/>
      <c r="Z327" s="39"/>
      <c r="AA327" s="39"/>
      <c r="AB327" s="39"/>
      <c r="AC327" s="39"/>
      <c r="AD327" s="39"/>
      <c r="AE327" s="39"/>
      <c r="AR327" s="231" t="s">
        <v>214</v>
      </c>
      <c r="AT327" s="231" t="s">
        <v>216</v>
      </c>
      <c r="AU327" s="231" t="s">
        <v>88</v>
      </c>
      <c r="AY327" s="18" t="s">
        <v>215</v>
      </c>
      <c r="BE327" s="232">
        <f>IF(N327="základní",J327,0)</f>
        <v>0</v>
      </c>
      <c r="BF327" s="232">
        <f>IF(N327="snížená",J327,0)</f>
        <v>0</v>
      </c>
      <c r="BG327" s="232">
        <f>IF(N327="zákl. přenesená",J327,0)</f>
        <v>0</v>
      </c>
      <c r="BH327" s="232">
        <f>IF(N327="sníž. přenesená",J327,0)</f>
        <v>0</v>
      </c>
      <c r="BI327" s="232">
        <f>IF(N327="nulová",J327,0)</f>
        <v>0</v>
      </c>
      <c r="BJ327" s="18" t="s">
        <v>88</v>
      </c>
      <c r="BK327" s="232">
        <f>ROUND(I327*H327,2)</f>
        <v>0</v>
      </c>
      <c r="BL327" s="18" t="s">
        <v>214</v>
      </c>
      <c r="BM327" s="231" t="s">
        <v>2276</v>
      </c>
    </row>
    <row r="328" s="2" customFormat="1">
      <c r="A328" s="39"/>
      <c r="B328" s="40"/>
      <c r="C328" s="41"/>
      <c r="D328" s="233" t="s">
        <v>221</v>
      </c>
      <c r="E328" s="41"/>
      <c r="F328" s="234" t="s">
        <v>6283</v>
      </c>
      <c r="G328" s="41"/>
      <c r="H328" s="41"/>
      <c r="I328" s="235"/>
      <c r="J328" s="41"/>
      <c r="K328" s="41"/>
      <c r="L328" s="45"/>
      <c r="M328" s="236"/>
      <c r="N328" s="237"/>
      <c r="O328" s="92"/>
      <c r="P328" s="92"/>
      <c r="Q328" s="92"/>
      <c r="R328" s="92"/>
      <c r="S328" s="92"/>
      <c r="T328" s="93"/>
      <c r="U328" s="39"/>
      <c r="V328" s="39"/>
      <c r="W328" s="39"/>
      <c r="X328" s="39"/>
      <c r="Y328" s="39"/>
      <c r="Z328" s="39"/>
      <c r="AA328" s="39"/>
      <c r="AB328" s="39"/>
      <c r="AC328" s="39"/>
      <c r="AD328" s="39"/>
      <c r="AE328" s="39"/>
      <c r="AT328" s="18" t="s">
        <v>221</v>
      </c>
      <c r="AU328" s="18" t="s">
        <v>88</v>
      </c>
    </row>
    <row r="329" s="2" customFormat="1" ht="16.5" customHeight="1">
      <c r="A329" s="39"/>
      <c r="B329" s="40"/>
      <c r="C329" s="220" t="s">
        <v>1570</v>
      </c>
      <c r="D329" s="220" t="s">
        <v>216</v>
      </c>
      <c r="E329" s="221" t="s">
        <v>6284</v>
      </c>
      <c r="F329" s="222" t="s">
        <v>6285</v>
      </c>
      <c r="G329" s="223" t="s">
        <v>797</v>
      </c>
      <c r="H329" s="224">
        <v>170</v>
      </c>
      <c r="I329" s="225"/>
      <c r="J329" s="226">
        <f>ROUND(I329*H329,2)</f>
        <v>0</v>
      </c>
      <c r="K329" s="222" t="s">
        <v>1</v>
      </c>
      <c r="L329" s="45"/>
      <c r="M329" s="227" t="s">
        <v>1</v>
      </c>
      <c r="N329" s="228" t="s">
        <v>46</v>
      </c>
      <c r="O329" s="92"/>
      <c r="P329" s="229">
        <f>O329*H329</f>
        <v>0</v>
      </c>
      <c r="Q329" s="229">
        <v>0</v>
      </c>
      <c r="R329" s="229">
        <f>Q329*H329</f>
        <v>0</v>
      </c>
      <c r="S329" s="229">
        <v>0</v>
      </c>
      <c r="T329" s="230">
        <f>S329*H329</f>
        <v>0</v>
      </c>
      <c r="U329" s="39"/>
      <c r="V329" s="39"/>
      <c r="W329" s="39"/>
      <c r="X329" s="39"/>
      <c r="Y329" s="39"/>
      <c r="Z329" s="39"/>
      <c r="AA329" s="39"/>
      <c r="AB329" s="39"/>
      <c r="AC329" s="39"/>
      <c r="AD329" s="39"/>
      <c r="AE329" s="39"/>
      <c r="AR329" s="231" t="s">
        <v>214</v>
      </c>
      <c r="AT329" s="231" t="s">
        <v>216</v>
      </c>
      <c r="AU329" s="231" t="s">
        <v>88</v>
      </c>
      <c r="AY329" s="18" t="s">
        <v>215</v>
      </c>
      <c r="BE329" s="232">
        <f>IF(N329="základní",J329,0)</f>
        <v>0</v>
      </c>
      <c r="BF329" s="232">
        <f>IF(N329="snížená",J329,0)</f>
        <v>0</v>
      </c>
      <c r="BG329" s="232">
        <f>IF(N329="zákl. přenesená",J329,0)</f>
        <v>0</v>
      </c>
      <c r="BH329" s="232">
        <f>IF(N329="sníž. přenesená",J329,0)</f>
        <v>0</v>
      </c>
      <c r="BI329" s="232">
        <f>IF(N329="nulová",J329,0)</f>
        <v>0</v>
      </c>
      <c r="BJ329" s="18" t="s">
        <v>88</v>
      </c>
      <c r="BK329" s="232">
        <f>ROUND(I329*H329,2)</f>
        <v>0</v>
      </c>
      <c r="BL329" s="18" t="s">
        <v>214</v>
      </c>
      <c r="BM329" s="231" t="s">
        <v>1795</v>
      </c>
    </row>
    <row r="330" s="2" customFormat="1">
      <c r="A330" s="39"/>
      <c r="B330" s="40"/>
      <c r="C330" s="41"/>
      <c r="D330" s="233" t="s">
        <v>221</v>
      </c>
      <c r="E330" s="41"/>
      <c r="F330" s="234" t="s">
        <v>6285</v>
      </c>
      <c r="G330" s="41"/>
      <c r="H330" s="41"/>
      <c r="I330" s="235"/>
      <c r="J330" s="41"/>
      <c r="K330" s="41"/>
      <c r="L330" s="45"/>
      <c r="M330" s="236"/>
      <c r="N330" s="237"/>
      <c r="O330" s="92"/>
      <c r="P330" s="92"/>
      <c r="Q330" s="92"/>
      <c r="R330" s="92"/>
      <c r="S330" s="92"/>
      <c r="T330" s="93"/>
      <c r="U330" s="39"/>
      <c r="V330" s="39"/>
      <c r="W330" s="39"/>
      <c r="X330" s="39"/>
      <c r="Y330" s="39"/>
      <c r="Z330" s="39"/>
      <c r="AA330" s="39"/>
      <c r="AB330" s="39"/>
      <c r="AC330" s="39"/>
      <c r="AD330" s="39"/>
      <c r="AE330" s="39"/>
      <c r="AT330" s="18" t="s">
        <v>221</v>
      </c>
      <c r="AU330" s="18" t="s">
        <v>88</v>
      </c>
    </row>
    <row r="331" s="2" customFormat="1" ht="21.75" customHeight="1">
      <c r="A331" s="39"/>
      <c r="B331" s="40"/>
      <c r="C331" s="220" t="s">
        <v>1575</v>
      </c>
      <c r="D331" s="220" t="s">
        <v>216</v>
      </c>
      <c r="E331" s="221" t="s">
        <v>6286</v>
      </c>
      <c r="F331" s="222" t="s">
        <v>6287</v>
      </c>
      <c r="G331" s="223" t="s">
        <v>6085</v>
      </c>
      <c r="H331" s="224">
        <v>26</v>
      </c>
      <c r="I331" s="225"/>
      <c r="J331" s="226">
        <f>ROUND(I331*H331,2)</f>
        <v>0</v>
      </c>
      <c r="K331" s="222" t="s">
        <v>1</v>
      </c>
      <c r="L331" s="45"/>
      <c r="M331" s="227" t="s">
        <v>1</v>
      </c>
      <c r="N331" s="228" t="s">
        <v>46</v>
      </c>
      <c r="O331" s="92"/>
      <c r="P331" s="229">
        <f>O331*H331</f>
        <v>0</v>
      </c>
      <c r="Q331" s="229">
        <v>0</v>
      </c>
      <c r="R331" s="229">
        <f>Q331*H331</f>
        <v>0</v>
      </c>
      <c r="S331" s="229">
        <v>0</v>
      </c>
      <c r="T331" s="230">
        <f>S331*H331</f>
        <v>0</v>
      </c>
      <c r="U331" s="39"/>
      <c r="V331" s="39"/>
      <c r="W331" s="39"/>
      <c r="X331" s="39"/>
      <c r="Y331" s="39"/>
      <c r="Z331" s="39"/>
      <c r="AA331" s="39"/>
      <c r="AB331" s="39"/>
      <c r="AC331" s="39"/>
      <c r="AD331" s="39"/>
      <c r="AE331" s="39"/>
      <c r="AR331" s="231" t="s">
        <v>214</v>
      </c>
      <c r="AT331" s="231" t="s">
        <v>216</v>
      </c>
      <c r="AU331" s="231" t="s">
        <v>88</v>
      </c>
      <c r="AY331" s="18" t="s">
        <v>215</v>
      </c>
      <c r="BE331" s="232">
        <f>IF(N331="základní",J331,0)</f>
        <v>0</v>
      </c>
      <c r="BF331" s="232">
        <f>IF(N331="snížená",J331,0)</f>
        <v>0</v>
      </c>
      <c r="BG331" s="232">
        <f>IF(N331="zákl. přenesená",J331,0)</f>
        <v>0</v>
      </c>
      <c r="BH331" s="232">
        <f>IF(N331="sníž. přenesená",J331,0)</f>
        <v>0</v>
      </c>
      <c r="BI331" s="232">
        <f>IF(N331="nulová",J331,0)</f>
        <v>0</v>
      </c>
      <c r="BJ331" s="18" t="s">
        <v>88</v>
      </c>
      <c r="BK331" s="232">
        <f>ROUND(I331*H331,2)</f>
        <v>0</v>
      </c>
      <c r="BL331" s="18" t="s">
        <v>214</v>
      </c>
      <c r="BM331" s="231" t="s">
        <v>2296</v>
      </c>
    </row>
    <row r="332" s="2" customFormat="1">
      <c r="A332" s="39"/>
      <c r="B332" s="40"/>
      <c r="C332" s="41"/>
      <c r="D332" s="233" t="s">
        <v>221</v>
      </c>
      <c r="E332" s="41"/>
      <c r="F332" s="234" t="s">
        <v>6287</v>
      </c>
      <c r="G332" s="41"/>
      <c r="H332" s="41"/>
      <c r="I332" s="235"/>
      <c r="J332" s="41"/>
      <c r="K332" s="41"/>
      <c r="L332" s="45"/>
      <c r="M332" s="236"/>
      <c r="N332" s="237"/>
      <c r="O332" s="92"/>
      <c r="P332" s="92"/>
      <c r="Q332" s="92"/>
      <c r="R332" s="92"/>
      <c r="S332" s="92"/>
      <c r="T332" s="93"/>
      <c r="U332" s="39"/>
      <c r="V332" s="39"/>
      <c r="W332" s="39"/>
      <c r="X332" s="39"/>
      <c r="Y332" s="39"/>
      <c r="Z332" s="39"/>
      <c r="AA332" s="39"/>
      <c r="AB332" s="39"/>
      <c r="AC332" s="39"/>
      <c r="AD332" s="39"/>
      <c r="AE332" s="39"/>
      <c r="AT332" s="18" t="s">
        <v>221</v>
      </c>
      <c r="AU332" s="18" t="s">
        <v>88</v>
      </c>
    </row>
    <row r="333" s="2" customFormat="1" ht="16.5" customHeight="1">
      <c r="A333" s="39"/>
      <c r="B333" s="40"/>
      <c r="C333" s="220" t="s">
        <v>1594</v>
      </c>
      <c r="D333" s="220" t="s">
        <v>216</v>
      </c>
      <c r="E333" s="221" t="s">
        <v>6288</v>
      </c>
      <c r="F333" s="222" t="s">
        <v>6289</v>
      </c>
      <c r="G333" s="223" t="s">
        <v>6085</v>
      </c>
      <c r="H333" s="224">
        <v>10</v>
      </c>
      <c r="I333" s="225"/>
      <c r="J333" s="226">
        <f>ROUND(I333*H333,2)</f>
        <v>0</v>
      </c>
      <c r="K333" s="222" t="s">
        <v>1</v>
      </c>
      <c r="L333" s="45"/>
      <c r="M333" s="227" t="s">
        <v>1</v>
      </c>
      <c r="N333" s="228" t="s">
        <v>46</v>
      </c>
      <c r="O333" s="92"/>
      <c r="P333" s="229">
        <f>O333*H333</f>
        <v>0</v>
      </c>
      <c r="Q333" s="229">
        <v>0</v>
      </c>
      <c r="R333" s="229">
        <f>Q333*H333</f>
        <v>0</v>
      </c>
      <c r="S333" s="229">
        <v>0</v>
      </c>
      <c r="T333" s="230">
        <f>S333*H333</f>
        <v>0</v>
      </c>
      <c r="U333" s="39"/>
      <c r="V333" s="39"/>
      <c r="W333" s="39"/>
      <c r="X333" s="39"/>
      <c r="Y333" s="39"/>
      <c r="Z333" s="39"/>
      <c r="AA333" s="39"/>
      <c r="AB333" s="39"/>
      <c r="AC333" s="39"/>
      <c r="AD333" s="39"/>
      <c r="AE333" s="39"/>
      <c r="AR333" s="231" t="s">
        <v>214</v>
      </c>
      <c r="AT333" s="231" t="s">
        <v>216</v>
      </c>
      <c r="AU333" s="231" t="s">
        <v>88</v>
      </c>
      <c r="AY333" s="18" t="s">
        <v>215</v>
      </c>
      <c r="BE333" s="232">
        <f>IF(N333="základní",J333,0)</f>
        <v>0</v>
      </c>
      <c r="BF333" s="232">
        <f>IF(N333="snížená",J333,0)</f>
        <v>0</v>
      </c>
      <c r="BG333" s="232">
        <f>IF(N333="zákl. přenesená",J333,0)</f>
        <v>0</v>
      </c>
      <c r="BH333" s="232">
        <f>IF(N333="sníž. přenesená",J333,0)</f>
        <v>0</v>
      </c>
      <c r="BI333" s="232">
        <f>IF(N333="nulová",J333,0)</f>
        <v>0</v>
      </c>
      <c r="BJ333" s="18" t="s">
        <v>88</v>
      </c>
      <c r="BK333" s="232">
        <f>ROUND(I333*H333,2)</f>
        <v>0</v>
      </c>
      <c r="BL333" s="18" t="s">
        <v>214</v>
      </c>
      <c r="BM333" s="231" t="s">
        <v>2315</v>
      </c>
    </row>
    <row r="334" s="2" customFormat="1">
      <c r="A334" s="39"/>
      <c r="B334" s="40"/>
      <c r="C334" s="41"/>
      <c r="D334" s="233" t="s">
        <v>221</v>
      </c>
      <c r="E334" s="41"/>
      <c r="F334" s="234" t="s">
        <v>6289</v>
      </c>
      <c r="G334" s="41"/>
      <c r="H334" s="41"/>
      <c r="I334" s="235"/>
      <c r="J334" s="41"/>
      <c r="K334" s="41"/>
      <c r="L334" s="45"/>
      <c r="M334" s="236"/>
      <c r="N334" s="237"/>
      <c r="O334" s="92"/>
      <c r="P334" s="92"/>
      <c r="Q334" s="92"/>
      <c r="R334" s="92"/>
      <c r="S334" s="92"/>
      <c r="T334" s="93"/>
      <c r="U334" s="39"/>
      <c r="V334" s="39"/>
      <c r="W334" s="39"/>
      <c r="X334" s="39"/>
      <c r="Y334" s="39"/>
      <c r="Z334" s="39"/>
      <c r="AA334" s="39"/>
      <c r="AB334" s="39"/>
      <c r="AC334" s="39"/>
      <c r="AD334" s="39"/>
      <c r="AE334" s="39"/>
      <c r="AT334" s="18" t="s">
        <v>221</v>
      </c>
      <c r="AU334" s="18" t="s">
        <v>88</v>
      </c>
    </row>
    <row r="335" s="2" customFormat="1" ht="16.5" customHeight="1">
      <c r="A335" s="39"/>
      <c r="B335" s="40"/>
      <c r="C335" s="220" t="s">
        <v>1599</v>
      </c>
      <c r="D335" s="220" t="s">
        <v>216</v>
      </c>
      <c r="E335" s="221" t="s">
        <v>6290</v>
      </c>
      <c r="F335" s="222" t="s">
        <v>6291</v>
      </c>
      <c r="G335" s="223" t="s">
        <v>6085</v>
      </c>
      <c r="H335" s="224">
        <v>1</v>
      </c>
      <c r="I335" s="225"/>
      <c r="J335" s="226">
        <f>ROUND(I335*H335,2)</f>
        <v>0</v>
      </c>
      <c r="K335" s="222" t="s">
        <v>1</v>
      </c>
      <c r="L335" s="45"/>
      <c r="M335" s="227" t="s">
        <v>1</v>
      </c>
      <c r="N335" s="228" t="s">
        <v>46</v>
      </c>
      <c r="O335" s="92"/>
      <c r="P335" s="229">
        <f>O335*H335</f>
        <v>0</v>
      </c>
      <c r="Q335" s="229">
        <v>0</v>
      </c>
      <c r="R335" s="229">
        <f>Q335*H335</f>
        <v>0</v>
      </c>
      <c r="S335" s="229">
        <v>0</v>
      </c>
      <c r="T335" s="230">
        <f>S335*H335</f>
        <v>0</v>
      </c>
      <c r="U335" s="39"/>
      <c r="V335" s="39"/>
      <c r="W335" s="39"/>
      <c r="X335" s="39"/>
      <c r="Y335" s="39"/>
      <c r="Z335" s="39"/>
      <c r="AA335" s="39"/>
      <c r="AB335" s="39"/>
      <c r="AC335" s="39"/>
      <c r="AD335" s="39"/>
      <c r="AE335" s="39"/>
      <c r="AR335" s="231" t="s">
        <v>214</v>
      </c>
      <c r="AT335" s="231" t="s">
        <v>216</v>
      </c>
      <c r="AU335" s="231" t="s">
        <v>88</v>
      </c>
      <c r="AY335" s="18" t="s">
        <v>215</v>
      </c>
      <c r="BE335" s="232">
        <f>IF(N335="základní",J335,0)</f>
        <v>0</v>
      </c>
      <c r="BF335" s="232">
        <f>IF(N335="snížená",J335,0)</f>
        <v>0</v>
      </c>
      <c r="BG335" s="232">
        <f>IF(N335="zákl. přenesená",J335,0)</f>
        <v>0</v>
      </c>
      <c r="BH335" s="232">
        <f>IF(N335="sníž. přenesená",J335,0)</f>
        <v>0</v>
      </c>
      <c r="BI335" s="232">
        <f>IF(N335="nulová",J335,0)</f>
        <v>0</v>
      </c>
      <c r="BJ335" s="18" t="s">
        <v>88</v>
      </c>
      <c r="BK335" s="232">
        <f>ROUND(I335*H335,2)</f>
        <v>0</v>
      </c>
      <c r="BL335" s="18" t="s">
        <v>214</v>
      </c>
      <c r="BM335" s="231" t="s">
        <v>2327</v>
      </c>
    </row>
    <row r="336" s="2" customFormat="1">
      <c r="A336" s="39"/>
      <c r="B336" s="40"/>
      <c r="C336" s="41"/>
      <c r="D336" s="233" t="s">
        <v>221</v>
      </c>
      <c r="E336" s="41"/>
      <c r="F336" s="234" t="s">
        <v>6291</v>
      </c>
      <c r="G336" s="41"/>
      <c r="H336" s="41"/>
      <c r="I336" s="235"/>
      <c r="J336" s="41"/>
      <c r="K336" s="41"/>
      <c r="L336" s="45"/>
      <c r="M336" s="236"/>
      <c r="N336" s="237"/>
      <c r="O336" s="92"/>
      <c r="P336" s="92"/>
      <c r="Q336" s="92"/>
      <c r="R336" s="92"/>
      <c r="S336" s="92"/>
      <c r="T336" s="93"/>
      <c r="U336" s="39"/>
      <c r="V336" s="39"/>
      <c r="W336" s="39"/>
      <c r="X336" s="39"/>
      <c r="Y336" s="39"/>
      <c r="Z336" s="39"/>
      <c r="AA336" s="39"/>
      <c r="AB336" s="39"/>
      <c r="AC336" s="39"/>
      <c r="AD336" s="39"/>
      <c r="AE336" s="39"/>
      <c r="AT336" s="18" t="s">
        <v>221</v>
      </c>
      <c r="AU336" s="18" t="s">
        <v>88</v>
      </c>
    </row>
    <row r="337" s="2" customFormat="1" ht="16.5" customHeight="1">
      <c r="A337" s="39"/>
      <c r="B337" s="40"/>
      <c r="C337" s="220" t="s">
        <v>1619</v>
      </c>
      <c r="D337" s="220" t="s">
        <v>216</v>
      </c>
      <c r="E337" s="221" t="s">
        <v>6292</v>
      </c>
      <c r="F337" s="222" t="s">
        <v>6293</v>
      </c>
      <c r="G337" s="223" t="s">
        <v>219</v>
      </c>
      <c r="H337" s="224">
        <v>1</v>
      </c>
      <c r="I337" s="225"/>
      <c r="J337" s="226">
        <f>ROUND(I337*H337,2)</f>
        <v>0</v>
      </c>
      <c r="K337" s="222" t="s">
        <v>1</v>
      </c>
      <c r="L337" s="45"/>
      <c r="M337" s="227" t="s">
        <v>1</v>
      </c>
      <c r="N337" s="228" t="s">
        <v>46</v>
      </c>
      <c r="O337" s="92"/>
      <c r="P337" s="229">
        <f>O337*H337</f>
        <v>0</v>
      </c>
      <c r="Q337" s="229">
        <v>0</v>
      </c>
      <c r="R337" s="229">
        <f>Q337*H337</f>
        <v>0</v>
      </c>
      <c r="S337" s="229">
        <v>0</v>
      </c>
      <c r="T337" s="230">
        <f>S337*H337</f>
        <v>0</v>
      </c>
      <c r="U337" s="39"/>
      <c r="V337" s="39"/>
      <c r="W337" s="39"/>
      <c r="X337" s="39"/>
      <c r="Y337" s="39"/>
      <c r="Z337" s="39"/>
      <c r="AA337" s="39"/>
      <c r="AB337" s="39"/>
      <c r="AC337" s="39"/>
      <c r="AD337" s="39"/>
      <c r="AE337" s="39"/>
      <c r="AR337" s="231" t="s">
        <v>214</v>
      </c>
      <c r="AT337" s="231" t="s">
        <v>216</v>
      </c>
      <c r="AU337" s="231" t="s">
        <v>88</v>
      </c>
      <c r="AY337" s="18" t="s">
        <v>215</v>
      </c>
      <c r="BE337" s="232">
        <f>IF(N337="základní",J337,0)</f>
        <v>0</v>
      </c>
      <c r="BF337" s="232">
        <f>IF(N337="snížená",J337,0)</f>
        <v>0</v>
      </c>
      <c r="BG337" s="232">
        <f>IF(N337="zákl. přenesená",J337,0)</f>
        <v>0</v>
      </c>
      <c r="BH337" s="232">
        <f>IF(N337="sníž. přenesená",J337,0)</f>
        <v>0</v>
      </c>
      <c r="BI337" s="232">
        <f>IF(N337="nulová",J337,0)</f>
        <v>0</v>
      </c>
      <c r="BJ337" s="18" t="s">
        <v>88</v>
      </c>
      <c r="BK337" s="232">
        <f>ROUND(I337*H337,2)</f>
        <v>0</v>
      </c>
      <c r="BL337" s="18" t="s">
        <v>214</v>
      </c>
      <c r="BM337" s="231" t="s">
        <v>2344</v>
      </c>
    </row>
    <row r="338" s="2" customFormat="1">
      <c r="A338" s="39"/>
      <c r="B338" s="40"/>
      <c r="C338" s="41"/>
      <c r="D338" s="233" t="s">
        <v>221</v>
      </c>
      <c r="E338" s="41"/>
      <c r="F338" s="234" t="s">
        <v>6293</v>
      </c>
      <c r="G338" s="41"/>
      <c r="H338" s="41"/>
      <c r="I338" s="235"/>
      <c r="J338" s="41"/>
      <c r="K338" s="41"/>
      <c r="L338" s="45"/>
      <c r="M338" s="236"/>
      <c r="N338" s="237"/>
      <c r="O338" s="92"/>
      <c r="P338" s="92"/>
      <c r="Q338" s="92"/>
      <c r="R338" s="92"/>
      <c r="S338" s="92"/>
      <c r="T338" s="93"/>
      <c r="U338" s="39"/>
      <c r="V338" s="39"/>
      <c r="W338" s="39"/>
      <c r="X338" s="39"/>
      <c r="Y338" s="39"/>
      <c r="Z338" s="39"/>
      <c r="AA338" s="39"/>
      <c r="AB338" s="39"/>
      <c r="AC338" s="39"/>
      <c r="AD338" s="39"/>
      <c r="AE338" s="39"/>
      <c r="AT338" s="18" t="s">
        <v>221</v>
      </c>
      <c r="AU338" s="18" t="s">
        <v>88</v>
      </c>
    </row>
    <row r="339" s="11" customFormat="1" ht="25.92" customHeight="1">
      <c r="A339" s="11"/>
      <c r="B339" s="206"/>
      <c r="C339" s="207"/>
      <c r="D339" s="208" t="s">
        <v>80</v>
      </c>
      <c r="E339" s="209" t="s">
        <v>6294</v>
      </c>
      <c r="F339" s="209" t="s">
        <v>6295</v>
      </c>
      <c r="G339" s="207"/>
      <c r="H339" s="207"/>
      <c r="I339" s="210"/>
      <c r="J339" s="211">
        <f>BK339</f>
        <v>0</v>
      </c>
      <c r="K339" s="207"/>
      <c r="L339" s="212"/>
      <c r="M339" s="213"/>
      <c r="N339" s="214"/>
      <c r="O339" s="214"/>
      <c r="P339" s="215">
        <f>SUM(P340:P357)</f>
        <v>0</v>
      </c>
      <c r="Q339" s="214"/>
      <c r="R339" s="215">
        <f>SUM(R340:R357)</f>
        <v>0</v>
      </c>
      <c r="S339" s="214"/>
      <c r="T339" s="216">
        <f>SUM(T340:T357)</f>
        <v>0</v>
      </c>
      <c r="U339" s="11"/>
      <c r="V339" s="11"/>
      <c r="W339" s="11"/>
      <c r="X339" s="11"/>
      <c r="Y339" s="11"/>
      <c r="Z339" s="11"/>
      <c r="AA339" s="11"/>
      <c r="AB339" s="11"/>
      <c r="AC339" s="11"/>
      <c r="AD339" s="11"/>
      <c r="AE339" s="11"/>
      <c r="AR339" s="217" t="s">
        <v>88</v>
      </c>
      <c r="AT339" s="218" t="s">
        <v>80</v>
      </c>
      <c r="AU339" s="218" t="s">
        <v>81</v>
      </c>
      <c r="AY339" s="217" t="s">
        <v>215</v>
      </c>
      <c r="BK339" s="219">
        <f>SUM(BK340:BK357)</f>
        <v>0</v>
      </c>
    </row>
    <row r="340" s="2" customFormat="1" ht="49.05" customHeight="1">
      <c r="A340" s="39"/>
      <c r="B340" s="40"/>
      <c r="C340" s="220" t="s">
        <v>1639</v>
      </c>
      <c r="D340" s="220" t="s">
        <v>216</v>
      </c>
      <c r="E340" s="221" t="s">
        <v>6296</v>
      </c>
      <c r="F340" s="222" t="s">
        <v>6297</v>
      </c>
      <c r="G340" s="223" t="s">
        <v>797</v>
      </c>
      <c r="H340" s="224">
        <v>112</v>
      </c>
      <c r="I340" s="225"/>
      <c r="J340" s="226">
        <f>ROUND(I340*H340,2)</f>
        <v>0</v>
      </c>
      <c r="K340" s="222" t="s">
        <v>1</v>
      </c>
      <c r="L340" s="45"/>
      <c r="M340" s="227" t="s">
        <v>1</v>
      </c>
      <c r="N340" s="228" t="s">
        <v>46</v>
      </c>
      <c r="O340" s="92"/>
      <c r="P340" s="229">
        <f>O340*H340</f>
        <v>0</v>
      </c>
      <c r="Q340" s="229">
        <v>0</v>
      </c>
      <c r="R340" s="229">
        <f>Q340*H340</f>
        <v>0</v>
      </c>
      <c r="S340" s="229">
        <v>0</v>
      </c>
      <c r="T340" s="230">
        <f>S340*H340</f>
        <v>0</v>
      </c>
      <c r="U340" s="39"/>
      <c r="V340" s="39"/>
      <c r="W340" s="39"/>
      <c r="X340" s="39"/>
      <c r="Y340" s="39"/>
      <c r="Z340" s="39"/>
      <c r="AA340" s="39"/>
      <c r="AB340" s="39"/>
      <c r="AC340" s="39"/>
      <c r="AD340" s="39"/>
      <c r="AE340" s="39"/>
      <c r="AR340" s="231" t="s">
        <v>214</v>
      </c>
      <c r="AT340" s="231" t="s">
        <v>216</v>
      </c>
      <c r="AU340" s="231" t="s">
        <v>88</v>
      </c>
      <c r="AY340" s="18" t="s">
        <v>215</v>
      </c>
      <c r="BE340" s="232">
        <f>IF(N340="základní",J340,0)</f>
        <v>0</v>
      </c>
      <c r="BF340" s="232">
        <f>IF(N340="snížená",J340,0)</f>
        <v>0</v>
      </c>
      <c r="BG340" s="232">
        <f>IF(N340="zákl. přenesená",J340,0)</f>
        <v>0</v>
      </c>
      <c r="BH340" s="232">
        <f>IF(N340="sníž. přenesená",J340,0)</f>
        <v>0</v>
      </c>
      <c r="BI340" s="232">
        <f>IF(N340="nulová",J340,0)</f>
        <v>0</v>
      </c>
      <c r="BJ340" s="18" t="s">
        <v>88</v>
      </c>
      <c r="BK340" s="232">
        <f>ROUND(I340*H340,2)</f>
        <v>0</v>
      </c>
      <c r="BL340" s="18" t="s">
        <v>214</v>
      </c>
      <c r="BM340" s="231" t="s">
        <v>2363</v>
      </c>
    </row>
    <row r="341" s="2" customFormat="1">
      <c r="A341" s="39"/>
      <c r="B341" s="40"/>
      <c r="C341" s="41"/>
      <c r="D341" s="233" t="s">
        <v>221</v>
      </c>
      <c r="E341" s="41"/>
      <c r="F341" s="234" t="s">
        <v>6297</v>
      </c>
      <c r="G341" s="41"/>
      <c r="H341" s="41"/>
      <c r="I341" s="235"/>
      <c r="J341" s="41"/>
      <c r="K341" s="41"/>
      <c r="L341" s="45"/>
      <c r="M341" s="236"/>
      <c r="N341" s="237"/>
      <c r="O341" s="92"/>
      <c r="P341" s="92"/>
      <c r="Q341" s="92"/>
      <c r="R341" s="92"/>
      <c r="S341" s="92"/>
      <c r="T341" s="93"/>
      <c r="U341" s="39"/>
      <c r="V341" s="39"/>
      <c r="W341" s="39"/>
      <c r="X341" s="39"/>
      <c r="Y341" s="39"/>
      <c r="Z341" s="39"/>
      <c r="AA341" s="39"/>
      <c r="AB341" s="39"/>
      <c r="AC341" s="39"/>
      <c r="AD341" s="39"/>
      <c r="AE341" s="39"/>
      <c r="AT341" s="18" t="s">
        <v>221</v>
      </c>
      <c r="AU341" s="18" t="s">
        <v>88</v>
      </c>
    </row>
    <row r="342" s="2" customFormat="1" ht="16.5" customHeight="1">
      <c r="A342" s="39"/>
      <c r="B342" s="40"/>
      <c r="C342" s="220" t="s">
        <v>1645</v>
      </c>
      <c r="D342" s="220" t="s">
        <v>216</v>
      </c>
      <c r="E342" s="221" t="s">
        <v>6298</v>
      </c>
      <c r="F342" s="222" t="s">
        <v>6299</v>
      </c>
      <c r="G342" s="223" t="s">
        <v>6085</v>
      </c>
      <c r="H342" s="224">
        <v>40</v>
      </c>
      <c r="I342" s="225"/>
      <c r="J342" s="226">
        <f>ROUND(I342*H342,2)</f>
        <v>0</v>
      </c>
      <c r="K342" s="222" t="s">
        <v>1</v>
      </c>
      <c r="L342" s="45"/>
      <c r="M342" s="227" t="s">
        <v>1</v>
      </c>
      <c r="N342" s="228" t="s">
        <v>46</v>
      </c>
      <c r="O342" s="92"/>
      <c r="P342" s="229">
        <f>O342*H342</f>
        <v>0</v>
      </c>
      <c r="Q342" s="229">
        <v>0</v>
      </c>
      <c r="R342" s="229">
        <f>Q342*H342</f>
        <v>0</v>
      </c>
      <c r="S342" s="229">
        <v>0</v>
      </c>
      <c r="T342" s="230">
        <f>S342*H342</f>
        <v>0</v>
      </c>
      <c r="U342" s="39"/>
      <c r="V342" s="39"/>
      <c r="W342" s="39"/>
      <c r="X342" s="39"/>
      <c r="Y342" s="39"/>
      <c r="Z342" s="39"/>
      <c r="AA342" s="39"/>
      <c r="AB342" s="39"/>
      <c r="AC342" s="39"/>
      <c r="AD342" s="39"/>
      <c r="AE342" s="39"/>
      <c r="AR342" s="231" t="s">
        <v>214</v>
      </c>
      <c r="AT342" s="231" t="s">
        <v>216</v>
      </c>
      <c r="AU342" s="231" t="s">
        <v>88</v>
      </c>
      <c r="AY342" s="18" t="s">
        <v>215</v>
      </c>
      <c r="BE342" s="232">
        <f>IF(N342="základní",J342,0)</f>
        <v>0</v>
      </c>
      <c r="BF342" s="232">
        <f>IF(N342="snížená",J342,0)</f>
        <v>0</v>
      </c>
      <c r="BG342" s="232">
        <f>IF(N342="zákl. přenesená",J342,0)</f>
        <v>0</v>
      </c>
      <c r="BH342" s="232">
        <f>IF(N342="sníž. přenesená",J342,0)</f>
        <v>0</v>
      </c>
      <c r="BI342" s="232">
        <f>IF(N342="nulová",J342,0)</f>
        <v>0</v>
      </c>
      <c r="BJ342" s="18" t="s">
        <v>88</v>
      </c>
      <c r="BK342" s="232">
        <f>ROUND(I342*H342,2)</f>
        <v>0</v>
      </c>
      <c r="BL342" s="18" t="s">
        <v>214</v>
      </c>
      <c r="BM342" s="231" t="s">
        <v>2375</v>
      </c>
    </row>
    <row r="343" s="2" customFormat="1">
      <c r="A343" s="39"/>
      <c r="B343" s="40"/>
      <c r="C343" s="41"/>
      <c r="D343" s="233" t="s">
        <v>221</v>
      </c>
      <c r="E343" s="41"/>
      <c r="F343" s="234" t="s">
        <v>6299</v>
      </c>
      <c r="G343" s="41"/>
      <c r="H343" s="41"/>
      <c r="I343" s="235"/>
      <c r="J343" s="41"/>
      <c r="K343" s="41"/>
      <c r="L343" s="45"/>
      <c r="M343" s="236"/>
      <c r="N343" s="237"/>
      <c r="O343" s="92"/>
      <c r="P343" s="92"/>
      <c r="Q343" s="92"/>
      <c r="R343" s="92"/>
      <c r="S343" s="92"/>
      <c r="T343" s="93"/>
      <c r="U343" s="39"/>
      <c r="V343" s="39"/>
      <c r="W343" s="39"/>
      <c r="X343" s="39"/>
      <c r="Y343" s="39"/>
      <c r="Z343" s="39"/>
      <c r="AA343" s="39"/>
      <c r="AB343" s="39"/>
      <c r="AC343" s="39"/>
      <c r="AD343" s="39"/>
      <c r="AE343" s="39"/>
      <c r="AT343" s="18" t="s">
        <v>221</v>
      </c>
      <c r="AU343" s="18" t="s">
        <v>88</v>
      </c>
    </row>
    <row r="344" s="2" customFormat="1" ht="24.15" customHeight="1">
      <c r="A344" s="39"/>
      <c r="B344" s="40"/>
      <c r="C344" s="220" t="s">
        <v>1654</v>
      </c>
      <c r="D344" s="220" t="s">
        <v>216</v>
      </c>
      <c r="E344" s="221" t="s">
        <v>6300</v>
      </c>
      <c r="F344" s="222" t="s">
        <v>6301</v>
      </c>
      <c r="G344" s="223" t="s">
        <v>6085</v>
      </c>
      <c r="H344" s="224">
        <v>4</v>
      </c>
      <c r="I344" s="225"/>
      <c r="J344" s="226">
        <f>ROUND(I344*H344,2)</f>
        <v>0</v>
      </c>
      <c r="K344" s="222" t="s">
        <v>1</v>
      </c>
      <c r="L344" s="45"/>
      <c r="M344" s="227" t="s">
        <v>1</v>
      </c>
      <c r="N344" s="228" t="s">
        <v>46</v>
      </c>
      <c r="O344" s="92"/>
      <c r="P344" s="229">
        <f>O344*H344</f>
        <v>0</v>
      </c>
      <c r="Q344" s="229">
        <v>0</v>
      </c>
      <c r="R344" s="229">
        <f>Q344*H344</f>
        <v>0</v>
      </c>
      <c r="S344" s="229">
        <v>0</v>
      </c>
      <c r="T344" s="230">
        <f>S344*H344</f>
        <v>0</v>
      </c>
      <c r="U344" s="39"/>
      <c r="V344" s="39"/>
      <c r="W344" s="39"/>
      <c r="X344" s="39"/>
      <c r="Y344" s="39"/>
      <c r="Z344" s="39"/>
      <c r="AA344" s="39"/>
      <c r="AB344" s="39"/>
      <c r="AC344" s="39"/>
      <c r="AD344" s="39"/>
      <c r="AE344" s="39"/>
      <c r="AR344" s="231" t="s">
        <v>214</v>
      </c>
      <c r="AT344" s="231" t="s">
        <v>216</v>
      </c>
      <c r="AU344" s="231" t="s">
        <v>88</v>
      </c>
      <c r="AY344" s="18" t="s">
        <v>215</v>
      </c>
      <c r="BE344" s="232">
        <f>IF(N344="základní",J344,0)</f>
        <v>0</v>
      </c>
      <c r="BF344" s="232">
        <f>IF(N344="snížená",J344,0)</f>
        <v>0</v>
      </c>
      <c r="BG344" s="232">
        <f>IF(N344="zákl. přenesená",J344,0)</f>
        <v>0</v>
      </c>
      <c r="BH344" s="232">
        <f>IF(N344="sníž. přenesená",J344,0)</f>
        <v>0</v>
      </c>
      <c r="BI344" s="232">
        <f>IF(N344="nulová",J344,0)</f>
        <v>0</v>
      </c>
      <c r="BJ344" s="18" t="s">
        <v>88</v>
      </c>
      <c r="BK344" s="232">
        <f>ROUND(I344*H344,2)</f>
        <v>0</v>
      </c>
      <c r="BL344" s="18" t="s">
        <v>214</v>
      </c>
      <c r="BM344" s="231" t="s">
        <v>2385</v>
      </c>
    </row>
    <row r="345" s="2" customFormat="1">
      <c r="A345" s="39"/>
      <c r="B345" s="40"/>
      <c r="C345" s="41"/>
      <c r="D345" s="233" t="s">
        <v>221</v>
      </c>
      <c r="E345" s="41"/>
      <c r="F345" s="234" t="s">
        <v>6301</v>
      </c>
      <c r="G345" s="41"/>
      <c r="H345" s="41"/>
      <c r="I345" s="235"/>
      <c r="J345" s="41"/>
      <c r="K345" s="41"/>
      <c r="L345" s="45"/>
      <c r="M345" s="236"/>
      <c r="N345" s="237"/>
      <c r="O345" s="92"/>
      <c r="P345" s="92"/>
      <c r="Q345" s="92"/>
      <c r="R345" s="92"/>
      <c r="S345" s="92"/>
      <c r="T345" s="93"/>
      <c r="U345" s="39"/>
      <c r="V345" s="39"/>
      <c r="W345" s="39"/>
      <c r="X345" s="39"/>
      <c r="Y345" s="39"/>
      <c r="Z345" s="39"/>
      <c r="AA345" s="39"/>
      <c r="AB345" s="39"/>
      <c r="AC345" s="39"/>
      <c r="AD345" s="39"/>
      <c r="AE345" s="39"/>
      <c r="AT345" s="18" t="s">
        <v>221</v>
      </c>
      <c r="AU345" s="18" t="s">
        <v>88</v>
      </c>
    </row>
    <row r="346" s="2" customFormat="1" ht="21.75" customHeight="1">
      <c r="A346" s="39"/>
      <c r="B346" s="40"/>
      <c r="C346" s="220" t="s">
        <v>1660</v>
      </c>
      <c r="D346" s="220" t="s">
        <v>216</v>
      </c>
      <c r="E346" s="221" t="s">
        <v>6302</v>
      </c>
      <c r="F346" s="222" t="s">
        <v>6303</v>
      </c>
      <c r="G346" s="223" t="s">
        <v>6085</v>
      </c>
      <c r="H346" s="224">
        <v>4</v>
      </c>
      <c r="I346" s="225"/>
      <c r="J346" s="226">
        <f>ROUND(I346*H346,2)</f>
        <v>0</v>
      </c>
      <c r="K346" s="222" t="s">
        <v>1</v>
      </c>
      <c r="L346" s="45"/>
      <c r="M346" s="227" t="s">
        <v>1</v>
      </c>
      <c r="N346" s="228" t="s">
        <v>46</v>
      </c>
      <c r="O346" s="92"/>
      <c r="P346" s="229">
        <f>O346*H346</f>
        <v>0</v>
      </c>
      <c r="Q346" s="229">
        <v>0</v>
      </c>
      <c r="R346" s="229">
        <f>Q346*H346</f>
        <v>0</v>
      </c>
      <c r="S346" s="229">
        <v>0</v>
      </c>
      <c r="T346" s="230">
        <f>S346*H346</f>
        <v>0</v>
      </c>
      <c r="U346" s="39"/>
      <c r="V346" s="39"/>
      <c r="W346" s="39"/>
      <c r="X346" s="39"/>
      <c r="Y346" s="39"/>
      <c r="Z346" s="39"/>
      <c r="AA346" s="39"/>
      <c r="AB346" s="39"/>
      <c r="AC346" s="39"/>
      <c r="AD346" s="39"/>
      <c r="AE346" s="39"/>
      <c r="AR346" s="231" t="s">
        <v>214</v>
      </c>
      <c r="AT346" s="231" t="s">
        <v>216</v>
      </c>
      <c r="AU346" s="231" t="s">
        <v>88</v>
      </c>
      <c r="AY346" s="18" t="s">
        <v>215</v>
      </c>
      <c r="BE346" s="232">
        <f>IF(N346="základní",J346,0)</f>
        <v>0</v>
      </c>
      <c r="BF346" s="232">
        <f>IF(N346="snížená",J346,0)</f>
        <v>0</v>
      </c>
      <c r="BG346" s="232">
        <f>IF(N346="zákl. přenesená",J346,0)</f>
        <v>0</v>
      </c>
      <c r="BH346" s="232">
        <f>IF(N346="sníž. přenesená",J346,0)</f>
        <v>0</v>
      </c>
      <c r="BI346" s="232">
        <f>IF(N346="nulová",J346,0)</f>
        <v>0</v>
      </c>
      <c r="BJ346" s="18" t="s">
        <v>88</v>
      </c>
      <c r="BK346" s="232">
        <f>ROUND(I346*H346,2)</f>
        <v>0</v>
      </c>
      <c r="BL346" s="18" t="s">
        <v>214</v>
      </c>
      <c r="BM346" s="231" t="s">
        <v>2396</v>
      </c>
    </row>
    <row r="347" s="2" customFormat="1">
      <c r="A347" s="39"/>
      <c r="B347" s="40"/>
      <c r="C347" s="41"/>
      <c r="D347" s="233" t="s">
        <v>221</v>
      </c>
      <c r="E347" s="41"/>
      <c r="F347" s="234" t="s">
        <v>6303</v>
      </c>
      <c r="G347" s="41"/>
      <c r="H347" s="41"/>
      <c r="I347" s="235"/>
      <c r="J347" s="41"/>
      <c r="K347" s="41"/>
      <c r="L347" s="45"/>
      <c r="M347" s="236"/>
      <c r="N347" s="237"/>
      <c r="O347" s="92"/>
      <c r="P347" s="92"/>
      <c r="Q347" s="92"/>
      <c r="R347" s="92"/>
      <c r="S347" s="92"/>
      <c r="T347" s="93"/>
      <c r="U347" s="39"/>
      <c r="V347" s="39"/>
      <c r="W347" s="39"/>
      <c r="X347" s="39"/>
      <c r="Y347" s="39"/>
      <c r="Z347" s="39"/>
      <c r="AA347" s="39"/>
      <c r="AB347" s="39"/>
      <c r="AC347" s="39"/>
      <c r="AD347" s="39"/>
      <c r="AE347" s="39"/>
      <c r="AT347" s="18" t="s">
        <v>221</v>
      </c>
      <c r="AU347" s="18" t="s">
        <v>88</v>
      </c>
    </row>
    <row r="348" s="2" customFormat="1" ht="16.5" customHeight="1">
      <c r="A348" s="39"/>
      <c r="B348" s="40"/>
      <c r="C348" s="220" t="s">
        <v>1665</v>
      </c>
      <c r="D348" s="220" t="s">
        <v>216</v>
      </c>
      <c r="E348" s="221" t="s">
        <v>6304</v>
      </c>
      <c r="F348" s="222" t="s">
        <v>6305</v>
      </c>
      <c r="G348" s="223" t="s">
        <v>6085</v>
      </c>
      <c r="H348" s="224">
        <v>36</v>
      </c>
      <c r="I348" s="225"/>
      <c r="J348" s="226">
        <f>ROUND(I348*H348,2)</f>
        <v>0</v>
      </c>
      <c r="K348" s="222" t="s">
        <v>1</v>
      </c>
      <c r="L348" s="45"/>
      <c r="M348" s="227" t="s">
        <v>1</v>
      </c>
      <c r="N348" s="228" t="s">
        <v>46</v>
      </c>
      <c r="O348" s="92"/>
      <c r="P348" s="229">
        <f>O348*H348</f>
        <v>0</v>
      </c>
      <c r="Q348" s="229">
        <v>0</v>
      </c>
      <c r="R348" s="229">
        <f>Q348*H348</f>
        <v>0</v>
      </c>
      <c r="S348" s="229">
        <v>0</v>
      </c>
      <c r="T348" s="230">
        <f>S348*H348</f>
        <v>0</v>
      </c>
      <c r="U348" s="39"/>
      <c r="V348" s="39"/>
      <c r="W348" s="39"/>
      <c r="X348" s="39"/>
      <c r="Y348" s="39"/>
      <c r="Z348" s="39"/>
      <c r="AA348" s="39"/>
      <c r="AB348" s="39"/>
      <c r="AC348" s="39"/>
      <c r="AD348" s="39"/>
      <c r="AE348" s="39"/>
      <c r="AR348" s="231" t="s">
        <v>214</v>
      </c>
      <c r="AT348" s="231" t="s">
        <v>216</v>
      </c>
      <c r="AU348" s="231" t="s">
        <v>88</v>
      </c>
      <c r="AY348" s="18" t="s">
        <v>215</v>
      </c>
      <c r="BE348" s="232">
        <f>IF(N348="základní",J348,0)</f>
        <v>0</v>
      </c>
      <c r="BF348" s="232">
        <f>IF(N348="snížená",J348,0)</f>
        <v>0</v>
      </c>
      <c r="BG348" s="232">
        <f>IF(N348="zákl. přenesená",J348,0)</f>
        <v>0</v>
      </c>
      <c r="BH348" s="232">
        <f>IF(N348="sníž. přenesená",J348,0)</f>
        <v>0</v>
      </c>
      <c r="BI348" s="232">
        <f>IF(N348="nulová",J348,0)</f>
        <v>0</v>
      </c>
      <c r="BJ348" s="18" t="s">
        <v>88</v>
      </c>
      <c r="BK348" s="232">
        <f>ROUND(I348*H348,2)</f>
        <v>0</v>
      </c>
      <c r="BL348" s="18" t="s">
        <v>214</v>
      </c>
      <c r="BM348" s="231" t="s">
        <v>2408</v>
      </c>
    </row>
    <row r="349" s="2" customFormat="1">
      <c r="A349" s="39"/>
      <c r="B349" s="40"/>
      <c r="C349" s="41"/>
      <c r="D349" s="233" t="s">
        <v>221</v>
      </c>
      <c r="E349" s="41"/>
      <c r="F349" s="234" t="s">
        <v>6305</v>
      </c>
      <c r="G349" s="41"/>
      <c r="H349" s="41"/>
      <c r="I349" s="235"/>
      <c r="J349" s="41"/>
      <c r="K349" s="41"/>
      <c r="L349" s="45"/>
      <c r="M349" s="236"/>
      <c r="N349" s="237"/>
      <c r="O349" s="92"/>
      <c r="P349" s="92"/>
      <c r="Q349" s="92"/>
      <c r="R349" s="92"/>
      <c r="S349" s="92"/>
      <c r="T349" s="93"/>
      <c r="U349" s="39"/>
      <c r="V349" s="39"/>
      <c r="W349" s="39"/>
      <c r="X349" s="39"/>
      <c r="Y349" s="39"/>
      <c r="Z349" s="39"/>
      <c r="AA349" s="39"/>
      <c r="AB349" s="39"/>
      <c r="AC349" s="39"/>
      <c r="AD349" s="39"/>
      <c r="AE349" s="39"/>
      <c r="AT349" s="18" t="s">
        <v>221</v>
      </c>
      <c r="AU349" s="18" t="s">
        <v>88</v>
      </c>
    </row>
    <row r="350" s="2" customFormat="1" ht="16.5" customHeight="1">
      <c r="A350" s="39"/>
      <c r="B350" s="40"/>
      <c r="C350" s="220" t="s">
        <v>1671</v>
      </c>
      <c r="D350" s="220" t="s">
        <v>216</v>
      </c>
      <c r="E350" s="221" t="s">
        <v>6306</v>
      </c>
      <c r="F350" s="222" t="s">
        <v>6307</v>
      </c>
      <c r="G350" s="223" t="s">
        <v>6085</v>
      </c>
      <c r="H350" s="224">
        <v>12</v>
      </c>
      <c r="I350" s="225"/>
      <c r="J350" s="226">
        <f>ROUND(I350*H350,2)</f>
        <v>0</v>
      </c>
      <c r="K350" s="222" t="s">
        <v>1</v>
      </c>
      <c r="L350" s="45"/>
      <c r="M350" s="227" t="s">
        <v>1</v>
      </c>
      <c r="N350" s="228" t="s">
        <v>46</v>
      </c>
      <c r="O350" s="92"/>
      <c r="P350" s="229">
        <f>O350*H350</f>
        <v>0</v>
      </c>
      <c r="Q350" s="229">
        <v>0</v>
      </c>
      <c r="R350" s="229">
        <f>Q350*H350</f>
        <v>0</v>
      </c>
      <c r="S350" s="229">
        <v>0</v>
      </c>
      <c r="T350" s="230">
        <f>S350*H350</f>
        <v>0</v>
      </c>
      <c r="U350" s="39"/>
      <c r="V350" s="39"/>
      <c r="W350" s="39"/>
      <c r="X350" s="39"/>
      <c r="Y350" s="39"/>
      <c r="Z350" s="39"/>
      <c r="AA350" s="39"/>
      <c r="AB350" s="39"/>
      <c r="AC350" s="39"/>
      <c r="AD350" s="39"/>
      <c r="AE350" s="39"/>
      <c r="AR350" s="231" t="s">
        <v>214</v>
      </c>
      <c r="AT350" s="231" t="s">
        <v>216</v>
      </c>
      <c r="AU350" s="231" t="s">
        <v>88</v>
      </c>
      <c r="AY350" s="18" t="s">
        <v>215</v>
      </c>
      <c r="BE350" s="232">
        <f>IF(N350="základní",J350,0)</f>
        <v>0</v>
      </c>
      <c r="BF350" s="232">
        <f>IF(N350="snížená",J350,0)</f>
        <v>0</v>
      </c>
      <c r="BG350" s="232">
        <f>IF(N350="zákl. přenesená",J350,0)</f>
        <v>0</v>
      </c>
      <c r="BH350" s="232">
        <f>IF(N350="sníž. přenesená",J350,0)</f>
        <v>0</v>
      </c>
      <c r="BI350" s="232">
        <f>IF(N350="nulová",J350,0)</f>
        <v>0</v>
      </c>
      <c r="BJ350" s="18" t="s">
        <v>88</v>
      </c>
      <c r="BK350" s="232">
        <f>ROUND(I350*H350,2)</f>
        <v>0</v>
      </c>
      <c r="BL350" s="18" t="s">
        <v>214</v>
      </c>
      <c r="BM350" s="231" t="s">
        <v>2420</v>
      </c>
    </row>
    <row r="351" s="2" customFormat="1">
      <c r="A351" s="39"/>
      <c r="B351" s="40"/>
      <c r="C351" s="41"/>
      <c r="D351" s="233" t="s">
        <v>221</v>
      </c>
      <c r="E351" s="41"/>
      <c r="F351" s="234" t="s">
        <v>6307</v>
      </c>
      <c r="G351" s="41"/>
      <c r="H351" s="41"/>
      <c r="I351" s="235"/>
      <c r="J351" s="41"/>
      <c r="K351" s="41"/>
      <c r="L351" s="45"/>
      <c r="M351" s="236"/>
      <c r="N351" s="237"/>
      <c r="O351" s="92"/>
      <c r="P351" s="92"/>
      <c r="Q351" s="92"/>
      <c r="R351" s="92"/>
      <c r="S351" s="92"/>
      <c r="T351" s="93"/>
      <c r="U351" s="39"/>
      <c r="V351" s="39"/>
      <c r="W351" s="39"/>
      <c r="X351" s="39"/>
      <c r="Y351" s="39"/>
      <c r="Z351" s="39"/>
      <c r="AA351" s="39"/>
      <c r="AB351" s="39"/>
      <c r="AC351" s="39"/>
      <c r="AD351" s="39"/>
      <c r="AE351" s="39"/>
      <c r="AT351" s="18" t="s">
        <v>221</v>
      </c>
      <c r="AU351" s="18" t="s">
        <v>88</v>
      </c>
    </row>
    <row r="352" s="2" customFormat="1" ht="16.5" customHeight="1">
      <c r="A352" s="39"/>
      <c r="B352" s="40"/>
      <c r="C352" s="220" t="s">
        <v>1677</v>
      </c>
      <c r="D352" s="220" t="s">
        <v>216</v>
      </c>
      <c r="E352" s="221" t="s">
        <v>6308</v>
      </c>
      <c r="F352" s="222" t="s">
        <v>6309</v>
      </c>
      <c r="G352" s="223" t="s">
        <v>6310</v>
      </c>
      <c r="H352" s="224">
        <v>8</v>
      </c>
      <c r="I352" s="225"/>
      <c r="J352" s="226">
        <f>ROUND(I352*H352,2)</f>
        <v>0</v>
      </c>
      <c r="K352" s="222" t="s">
        <v>1</v>
      </c>
      <c r="L352" s="45"/>
      <c r="M352" s="227" t="s">
        <v>1</v>
      </c>
      <c r="N352" s="228" t="s">
        <v>46</v>
      </c>
      <c r="O352" s="92"/>
      <c r="P352" s="229">
        <f>O352*H352</f>
        <v>0</v>
      </c>
      <c r="Q352" s="229">
        <v>0</v>
      </c>
      <c r="R352" s="229">
        <f>Q352*H352</f>
        <v>0</v>
      </c>
      <c r="S352" s="229">
        <v>0</v>
      </c>
      <c r="T352" s="230">
        <f>S352*H352</f>
        <v>0</v>
      </c>
      <c r="U352" s="39"/>
      <c r="V352" s="39"/>
      <c r="W352" s="39"/>
      <c r="X352" s="39"/>
      <c r="Y352" s="39"/>
      <c r="Z352" s="39"/>
      <c r="AA352" s="39"/>
      <c r="AB352" s="39"/>
      <c r="AC352" s="39"/>
      <c r="AD352" s="39"/>
      <c r="AE352" s="39"/>
      <c r="AR352" s="231" t="s">
        <v>214</v>
      </c>
      <c r="AT352" s="231" t="s">
        <v>216</v>
      </c>
      <c r="AU352" s="231" t="s">
        <v>88</v>
      </c>
      <c r="AY352" s="18" t="s">
        <v>215</v>
      </c>
      <c r="BE352" s="232">
        <f>IF(N352="základní",J352,0)</f>
        <v>0</v>
      </c>
      <c r="BF352" s="232">
        <f>IF(N352="snížená",J352,0)</f>
        <v>0</v>
      </c>
      <c r="BG352" s="232">
        <f>IF(N352="zákl. přenesená",J352,0)</f>
        <v>0</v>
      </c>
      <c r="BH352" s="232">
        <f>IF(N352="sníž. přenesená",J352,0)</f>
        <v>0</v>
      </c>
      <c r="BI352" s="232">
        <f>IF(N352="nulová",J352,0)</f>
        <v>0</v>
      </c>
      <c r="BJ352" s="18" t="s">
        <v>88</v>
      </c>
      <c r="BK352" s="232">
        <f>ROUND(I352*H352,2)</f>
        <v>0</v>
      </c>
      <c r="BL352" s="18" t="s">
        <v>214</v>
      </c>
      <c r="BM352" s="231" t="s">
        <v>2434</v>
      </c>
    </row>
    <row r="353" s="2" customFormat="1">
      <c r="A353" s="39"/>
      <c r="B353" s="40"/>
      <c r="C353" s="41"/>
      <c r="D353" s="233" t="s">
        <v>221</v>
      </c>
      <c r="E353" s="41"/>
      <c r="F353" s="234" t="s">
        <v>6309</v>
      </c>
      <c r="G353" s="41"/>
      <c r="H353" s="41"/>
      <c r="I353" s="235"/>
      <c r="J353" s="41"/>
      <c r="K353" s="41"/>
      <c r="L353" s="45"/>
      <c r="M353" s="236"/>
      <c r="N353" s="237"/>
      <c r="O353" s="92"/>
      <c r="P353" s="92"/>
      <c r="Q353" s="92"/>
      <c r="R353" s="92"/>
      <c r="S353" s="92"/>
      <c r="T353" s="93"/>
      <c r="U353" s="39"/>
      <c r="V353" s="39"/>
      <c r="W353" s="39"/>
      <c r="X353" s="39"/>
      <c r="Y353" s="39"/>
      <c r="Z353" s="39"/>
      <c r="AA353" s="39"/>
      <c r="AB353" s="39"/>
      <c r="AC353" s="39"/>
      <c r="AD353" s="39"/>
      <c r="AE353" s="39"/>
      <c r="AT353" s="18" t="s">
        <v>221</v>
      </c>
      <c r="AU353" s="18" t="s">
        <v>88</v>
      </c>
    </row>
    <row r="354" s="2" customFormat="1" ht="24.15" customHeight="1">
      <c r="A354" s="39"/>
      <c r="B354" s="40"/>
      <c r="C354" s="220" t="s">
        <v>1683</v>
      </c>
      <c r="D354" s="220" t="s">
        <v>216</v>
      </c>
      <c r="E354" s="221" t="s">
        <v>6311</v>
      </c>
      <c r="F354" s="222" t="s">
        <v>6312</v>
      </c>
      <c r="G354" s="223" t="s">
        <v>6085</v>
      </c>
      <c r="H354" s="224">
        <v>38</v>
      </c>
      <c r="I354" s="225"/>
      <c r="J354" s="226">
        <f>ROUND(I354*H354,2)</f>
        <v>0</v>
      </c>
      <c r="K354" s="222" t="s">
        <v>1</v>
      </c>
      <c r="L354" s="45"/>
      <c r="M354" s="227" t="s">
        <v>1</v>
      </c>
      <c r="N354" s="228" t="s">
        <v>46</v>
      </c>
      <c r="O354" s="92"/>
      <c r="P354" s="229">
        <f>O354*H354</f>
        <v>0</v>
      </c>
      <c r="Q354" s="229">
        <v>0</v>
      </c>
      <c r="R354" s="229">
        <f>Q354*H354</f>
        <v>0</v>
      </c>
      <c r="S354" s="229">
        <v>0</v>
      </c>
      <c r="T354" s="230">
        <f>S354*H354</f>
        <v>0</v>
      </c>
      <c r="U354" s="39"/>
      <c r="V354" s="39"/>
      <c r="W354" s="39"/>
      <c r="X354" s="39"/>
      <c r="Y354" s="39"/>
      <c r="Z354" s="39"/>
      <c r="AA354" s="39"/>
      <c r="AB354" s="39"/>
      <c r="AC354" s="39"/>
      <c r="AD354" s="39"/>
      <c r="AE354" s="39"/>
      <c r="AR354" s="231" t="s">
        <v>214</v>
      </c>
      <c r="AT354" s="231" t="s">
        <v>216</v>
      </c>
      <c r="AU354" s="231" t="s">
        <v>88</v>
      </c>
      <c r="AY354" s="18" t="s">
        <v>215</v>
      </c>
      <c r="BE354" s="232">
        <f>IF(N354="základní",J354,0)</f>
        <v>0</v>
      </c>
      <c r="BF354" s="232">
        <f>IF(N354="snížená",J354,0)</f>
        <v>0</v>
      </c>
      <c r="BG354" s="232">
        <f>IF(N354="zákl. přenesená",J354,0)</f>
        <v>0</v>
      </c>
      <c r="BH354" s="232">
        <f>IF(N354="sníž. přenesená",J354,0)</f>
        <v>0</v>
      </c>
      <c r="BI354" s="232">
        <f>IF(N354="nulová",J354,0)</f>
        <v>0</v>
      </c>
      <c r="BJ354" s="18" t="s">
        <v>88</v>
      </c>
      <c r="BK354" s="232">
        <f>ROUND(I354*H354,2)</f>
        <v>0</v>
      </c>
      <c r="BL354" s="18" t="s">
        <v>214</v>
      </c>
      <c r="BM354" s="231" t="s">
        <v>2449</v>
      </c>
    </row>
    <row r="355" s="2" customFormat="1">
      <c r="A355" s="39"/>
      <c r="B355" s="40"/>
      <c r="C355" s="41"/>
      <c r="D355" s="233" t="s">
        <v>221</v>
      </c>
      <c r="E355" s="41"/>
      <c r="F355" s="234" t="s">
        <v>6312</v>
      </c>
      <c r="G355" s="41"/>
      <c r="H355" s="41"/>
      <c r="I355" s="235"/>
      <c r="J355" s="41"/>
      <c r="K355" s="41"/>
      <c r="L355" s="45"/>
      <c r="M355" s="236"/>
      <c r="N355" s="237"/>
      <c r="O355" s="92"/>
      <c r="P355" s="92"/>
      <c r="Q355" s="92"/>
      <c r="R355" s="92"/>
      <c r="S355" s="92"/>
      <c r="T355" s="93"/>
      <c r="U355" s="39"/>
      <c r="V355" s="39"/>
      <c r="W355" s="39"/>
      <c r="X355" s="39"/>
      <c r="Y355" s="39"/>
      <c r="Z355" s="39"/>
      <c r="AA355" s="39"/>
      <c r="AB355" s="39"/>
      <c r="AC355" s="39"/>
      <c r="AD355" s="39"/>
      <c r="AE355" s="39"/>
      <c r="AT355" s="18" t="s">
        <v>221</v>
      </c>
      <c r="AU355" s="18" t="s">
        <v>88</v>
      </c>
    </row>
    <row r="356" s="2" customFormat="1" ht="16.5" customHeight="1">
      <c r="A356" s="39"/>
      <c r="B356" s="40"/>
      <c r="C356" s="220" t="s">
        <v>1689</v>
      </c>
      <c r="D356" s="220" t="s">
        <v>216</v>
      </c>
      <c r="E356" s="221" t="s">
        <v>6313</v>
      </c>
      <c r="F356" s="222" t="s">
        <v>6314</v>
      </c>
      <c r="G356" s="223" t="s">
        <v>219</v>
      </c>
      <c r="H356" s="224">
        <v>1</v>
      </c>
      <c r="I356" s="225"/>
      <c r="J356" s="226">
        <f>ROUND(I356*H356,2)</f>
        <v>0</v>
      </c>
      <c r="K356" s="222" t="s">
        <v>1</v>
      </c>
      <c r="L356" s="45"/>
      <c r="M356" s="227" t="s">
        <v>1</v>
      </c>
      <c r="N356" s="228" t="s">
        <v>46</v>
      </c>
      <c r="O356" s="92"/>
      <c r="P356" s="229">
        <f>O356*H356</f>
        <v>0</v>
      </c>
      <c r="Q356" s="229">
        <v>0</v>
      </c>
      <c r="R356" s="229">
        <f>Q356*H356</f>
        <v>0</v>
      </c>
      <c r="S356" s="229">
        <v>0</v>
      </c>
      <c r="T356" s="230">
        <f>S356*H356</f>
        <v>0</v>
      </c>
      <c r="U356" s="39"/>
      <c r="V356" s="39"/>
      <c r="W356" s="39"/>
      <c r="X356" s="39"/>
      <c r="Y356" s="39"/>
      <c r="Z356" s="39"/>
      <c r="AA356" s="39"/>
      <c r="AB356" s="39"/>
      <c r="AC356" s="39"/>
      <c r="AD356" s="39"/>
      <c r="AE356" s="39"/>
      <c r="AR356" s="231" t="s">
        <v>214</v>
      </c>
      <c r="AT356" s="231" t="s">
        <v>216</v>
      </c>
      <c r="AU356" s="231" t="s">
        <v>88</v>
      </c>
      <c r="AY356" s="18" t="s">
        <v>215</v>
      </c>
      <c r="BE356" s="232">
        <f>IF(N356="základní",J356,0)</f>
        <v>0</v>
      </c>
      <c r="BF356" s="232">
        <f>IF(N356="snížená",J356,0)</f>
        <v>0</v>
      </c>
      <c r="BG356" s="232">
        <f>IF(N356="zákl. přenesená",J356,0)</f>
        <v>0</v>
      </c>
      <c r="BH356" s="232">
        <f>IF(N356="sníž. přenesená",J356,0)</f>
        <v>0</v>
      </c>
      <c r="BI356" s="232">
        <f>IF(N356="nulová",J356,0)</f>
        <v>0</v>
      </c>
      <c r="BJ356" s="18" t="s">
        <v>88</v>
      </c>
      <c r="BK356" s="232">
        <f>ROUND(I356*H356,2)</f>
        <v>0</v>
      </c>
      <c r="BL356" s="18" t="s">
        <v>214</v>
      </c>
      <c r="BM356" s="231" t="s">
        <v>2457</v>
      </c>
    </row>
    <row r="357" s="2" customFormat="1">
      <c r="A357" s="39"/>
      <c r="B357" s="40"/>
      <c r="C357" s="41"/>
      <c r="D357" s="233" t="s">
        <v>221</v>
      </c>
      <c r="E357" s="41"/>
      <c r="F357" s="234" t="s">
        <v>6314</v>
      </c>
      <c r="G357" s="41"/>
      <c r="H357" s="41"/>
      <c r="I357" s="235"/>
      <c r="J357" s="41"/>
      <c r="K357" s="41"/>
      <c r="L357" s="45"/>
      <c r="M357" s="236"/>
      <c r="N357" s="237"/>
      <c r="O357" s="92"/>
      <c r="P357" s="92"/>
      <c r="Q357" s="92"/>
      <c r="R357" s="92"/>
      <c r="S357" s="92"/>
      <c r="T357" s="93"/>
      <c r="U357" s="39"/>
      <c r="V357" s="39"/>
      <c r="W357" s="39"/>
      <c r="X357" s="39"/>
      <c r="Y357" s="39"/>
      <c r="Z357" s="39"/>
      <c r="AA357" s="39"/>
      <c r="AB357" s="39"/>
      <c r="AC357" s="39"/>
      <c r="AD357" s="39"/>
      <c r="AE357" s="39"/>
      <c r="AT357" s="18" t="s">
        <v>221</v>
      </c>
      <c r="AU357" s="18" t="s">
        <v>88</v>
      </c>
    </row>
    <row r="358" s="11" customFormat="1" ht="25.92" customHeight="1">
      <c r="A358" s="11"/>
      <c r="B358" s="206"/>
      <c r="C358" s="207"/>
      <c r="D358" s="208" t="s">
        <v>80</v>
      </c>
      <c r="E358" s="209" t="s">
        <v>6315</v>
      </c>
      <c r="F358" s="209" t="s">
        <v>6316</v>
      </c>
      <c r="G358" s="207"/>
      <c r="H358" s="207"/>
      <c r="I358" s="210"/>
      <c r="J358" s="211">
        <f>BK358</f>
        <v>0</v>
      </c>
      <c r="K358" s="207"/>
      <c r="L358" s="212"/>
      <c r="M358" s="213"/>
      <c r="N358" s="214"/>
      <c r="O358" s="214"/>
      <c r="P358" s="215">
        <f>SUM(P359:P386)</f>
        <v>0</v>
      </c>
      <c r="Q358" s="214"/>
      <c r="R358" s="215">
        <f>SUM(R359:R386)</f>
        <v>0</v>
      </c>
      <c r="S358" s="214"/>
      <c r="T358" s="216">
        <f>SUM(T359:T386)</f>
        <v>0</v>
      </c>
      <c r="U358" s="11"/>
      <c r="V358" s="11"/>
      <c r="W358" s="11"/>
      <c r="X358" s="11"/>
      <c r="Y358" s="11"/>
      <c r="Z358" s="11"/>
      <c r="AA358" s="11"/>
      <c r="AB358" s="11"/>
      <c r="AC358" s="11"/>
      <c r="AD358" s="11"/>
      <c r="AE358" s="11"/>
      <c r="AR358" s="217" t="s">
        <v>88</v>
      </c>
      <c r="AT358" s="218" t="s">
        <v>80</v>
      </c>
      <c r="AU358" s="218" t="s">
        <v>81</v>
      </c>
      <c r="AY358" s="217" t="s">
        <v>215</v>
      </c>
      <c r="BK358" s="219">
        <f>SUM(BK359:BK386)</f>
        <v>0</v>
      </c>
    </row>
    <row r="359" s="2" customFormat="1" ht="16.5" customHeight="1">
      <c r="A359" s="39"/>
      <c r="B359" s="40"/>
      <c r="C359" s="220" t="s">
        <v>1695</v>
      </c>
      <c r="D359" s="220" t="s">
        <v>216</v>
      </c>
      <c r="E359" s="221" t="s">
        <v>6317</v>
      </c>
      <c r="F359" s="222" t="s">
        <v>6318</v>
      </c>
      <c r="G359" s="223" t="s">
        <v>6085</v>
      </c>
      <c r="H359" s="224">
        <v>56</v>
      </c>
      <c r="I359" s="225"/>
      <c r="J359" s="226">
        <f>ROUND(I359*H359,2)</f>
        <v>0</v>
      </c>
      <c r="K359" s="222" t="s">
        <v>1</v>
      </c>
      <c r="L359" s="45"/>
      <c r="M359" s="227" t="s">
        <v>1</v>
      </c>
      <c r="N359" s="228" t="s">
        <v>46</v>
      </c>
      <c r="O359" s="92"/>
      <c r="P359" s="229">
        <f>O359*H359</f>
        <v>0</v>
      </c>
      <c r="Q359" s="229">
        <v>0</v>
      </c>
      <c r="R359" s="229">
        <f>Q359*H359</f>
        <v>0</v>
      </c>
      <c r="S359" s="229">
        <v>0</v>
      </c>
      <c r="T359" s="230">
        <f>S359*H359</f>
        <v>0</v>
      </c>
      <c r="U359" s="39"/>
      <c r="V359" s="39"/>
      <c r="W359" s="39"/>
      <c r="X359" s="39"/>
      <c r="Y359" s="39"/>
      <c r="Z359" s="39"/>
      <c r="AA359" s="39"/>
      <c r="AB359" s="39"/>
      <c r="AC359" s="39"/>
      <c r="AD359" s="39"/>
      <c r="AE359" s="39"/>
      <c r="AR359" s="231" t="s">
        <v>214</v>
      </c>
      <c r="AT359" s="231" t="s">
        <v>216</v>
      </c>
      <c r="AU359" s="231" t="s">
        <v>88</v>
      </c>
      <c r="AY359" s="18" t="s">
        <v>215</v>
      </c>
      <c r="BE359" s="232">
        <f>IF(N359="základní",J359,0)</f>
        <v>0</v>
      </c>
      <c r="BF359" s="232">
        <f>IF(N359="snížená",J359,0)</f>
        <v>0</v>
      </c>
      <c r="BG359" s="232">
        <f>IF(N359="zákl. přenesená",J359,0)</f>
        <v>0</v>
      </c>
      <c r="BH359" s="232">
        <f>IF(N359="sníž. přenesená",J359,0)</f>
        <v>0</v>
      </c>
      <c r="BI359" s="232">
        <f>IF(N359="nulová",J359,0)</f>
        <v>0</v>
      </c>
      <c r="BJ359" s="18" t="s">
        <v>88</v>
      </c>
      <c r="BK359" s="232">
        <f>ROUND(I359*H359,2)</f>
        <v>0</v>
      </c>
      <c r="BL359" s="18" t="s">
        <v>214</v>
      </c>
      <c r="BM359" s="231" t="s">
        <v>2470</v>
      </c>
    </row>
    <row r="360" s="2" customFormat="1">
      <c r="A360" s="39"/>
      <c r="B360" s="40"/>
      <c r="C360" s="41"/>
      <c r="D360" s="233" t="s">
        <v>221</v>
      </c>
      <c r="E360" s="41"/>
      <c r="F360" s="234" t="s">
        <v>6318</v>
      </c>
      <c r="G360" s="41"/>
      <c r="H360" s="41"/>
      <c r="I360" s="235"/>
      <c r="J360" s="41"/>
      <c r="K360" s="41"/>
      <c r="L360" s="45"/>
      <c r="M360" s="236"/>
      <c r="N360" s="237"/>
      <c r="O360" s="92"/>
      <c r="P360" s="92"/>
      <c r="Q360" s="92"/>
      <c r="R360" s="92"/>
      <c r="S360" s="92"/>
      <c r="T360" s="93"/>
      <c r="U360" s="39"/>
      <c r="V360" s="39"/>
      <c r="W360" s="39"/>
      <c r="X360" s="39"/>
      <c r="Y360" s="39"/>
      <c r="Z360" s="39"/>
      <c r="AA360" s="39"/>
      <c r="AB360" s="39"/>
      <c r="AC360" s="39"/>
      <c r="AD360" s="39"/>
      <c r="AE360" s="39"/>
      <c r="AT360" s="18" t="s">
        <v>221</v>
      </c>
      <c r="AU360" s="18" t="s">
        <v>88</v>
      </c>
    </row>
    <row r="361" s="2" customFormat="1" ht="16.5" customHeight="1">
      <c r="A361" s="39"/>
      <c r="B361" s="40"/>
      <c r="C361" s="220" t="s">
        <v>1700</v>
      </c>
      <c r="D361" s="220" t="s">
        <v>216</v>
      </c>
      <c r="E361" s="221" t="s">
        <v>6319</v>
      </c>
      <c r="F361" s="222" t="s">
        <v>6320</v>
      </c>
      <c r="G361" s="223" t="s">
        <v>6085</v>
      </c>
      <c r="H361" s="224">
        <v>28</v>
      </c>
      <c r="I361" s="225"/>
      <c r="J361" s="226">
        <f>ROUND(I361*H361,2)</f>
        <v>0</v>
      </c>
      <c r="K361" s="222" t="s">
        <v>1</v>
      </c>
      <c r="L361" s="45"/>
      <c r="M361" s="227" t="s">
        <v>1</v>
      </c>
      <c r="N361" s="228" t="s">
        <v>46</v>
      </c>
      <c r="O361" s="92"/>
      <c r="P361" s="229">
        <f>O361*H361</f>
        <v>0</v>
      </c>
      <c r="Q361" s="229">
        <v>0</v>
      </c>
      <c r="R361" s="229">
        <f>Q361*H361</f>
        <v>0</v>
      </c>
      <c r="S361" s="229">
        <v>0</v>
      </c>
      <c r="T361" s="230">
        <f>S361*H361</f>
        <v>0</v>
      </c>
      <c r="U361" s="39"/>
      <c r="V361" s="39"/>
      <c r="W361" s="39"/>
      <c r="X361" s="39"/>
      <c r="Y361" s="39"/>
      <c r="Z361" s="39"/>
      <c r="AA361" s="39"/>
      <c r="AB361" s="39"/>
      <c r="AC361" s="39"/>
      <c r="AD361" s="39"/>
      <c r="AE361" s="39"/>
      <c r="AR361" s="231" t="s">
        <v>214</v>
      </c>
      <c r="AT361" s="231" t="s">
        <v>216</v>
      </c>
      <c r="AU361" s="231" t="s">
        <v>88</v>
      </c>
      <c r="AY361" s="18" t="s">
        <v>215</v>
      </c>
      <c r="BE361" s="232">
        <f>IF(N361="základní",J361,0)</f>
        <v>0</v>
      </c>
      <c r="BF361" s="232">
        <f>IF(N361="snížená",J361,0)</f>
        <v>0</v>
      </c>
      <c r="BG361" s="232">
        <f>IF(N361="zákl. přenesená",J361,0)</f>
        <v>0</v>
      </c>
      <c r="BH361" s="232">
        <f>IF(N361="sníž. přenesená",J361,0)</f>
        <v>0</v>
      </c>
      <c r="BI361" s="232">
        <f>IF(N361="nulová",J361,0)</f>
        <v>0</v>
      </c>
      <c r="BJ361" s="18" t="s">
        <v>88</v>
      </c>
      <c r="BK361" s="232">
        <f>ROUND(I361*H361,2)</f>
        <v>0</v>
      </c>
      <c r="BL361" s="18" t="s">
        <v>214</v>
      </c>
      <c r="BM361" s="231" t="s">
        <v>2478</v>
      </c>
    </row>
    <row r="362" s="2" customFormat="1">
      <c r="A362" s="39"/>
      <c r="B362" s="40"/>
      <c r="C362" s="41"/>
      <c r="D362" s="233" t="s">
        <v>221</v>
      </c>
      <c r="E362" s="41"/>
      <c r="F362" s="234" t="s">
        <v>6320</v>
      </c>
      <c r="G362" s="41"/>
      <c r="H362" s="41"/>
      <c r="I362" s="235"/>
      <c r="J362" s="41"/>
      <c r="K362" s="41"/>
      <c r="L362" s="45"/>
      <c r="M362" s="236"/>
      <c r="N362" s="237"/>
      <c r="O362" s="92"/>
      <c r="P362" s="92"/>
      <c r="Q362" s="92"/>
      <c r="R362" s="92"/>
      <c r="S362" s="92"/>
      <c r="T362" s="93"/>
      <c r="U362" s="39"/>
      <c r="V362" s="39"/>
      <c r="W362" s="39"/>
      <c r="X362" s="39"/>
      <c r="Y362" s="39"/>
      <c r="Z362" s="39"/>
      <c r="AA362" s="39"/>
      <c r="AB362" s="39"/>
      <c r="AC362" s="39"/>
      <c r="AD362" s="39"/>
      <c r="AE362" s="39"/>
      <c r="AT362" s="18" t="s">
        <v>221</v>
      </c>
      <c r="AU362" s="18" t="s">
        <v>88</v>
      </c>
    </row>
    <row r="363" s="2" customFormat="1" ht="16.5" customHeight="1">
      <c r="A363" s="39"/>
      <c r="B363" s="40"/>
      <c r="C363" s="220" t="s">
        <v>1706</v>
      </c>
      <c r="D363" s="220" t="s">
        <v>216</v>
      </c>
      <c r="E363" s="221" t="s">
        <v>6321</v>
      </c>
      <c r="F363" s="222" t="s">
        <v>6322</v>
      </c>
      <c r="G363" s="223" t="s">
        <v>6085</v>
      </c>
      <c r="H363" s="224">
        <v>10</v>
      </c>
      <c r="I363" s="225"/>
      <c r="J363" s="226">
        <f>ROUND(I363*H363,2)</f>
        <v>0</v>
      </c>
      <c r="K363" s="222" t="s">
        <v>1</v>
      </c>
      <c r="L363" s="45"/>
      <c r="M363" s="227" t="s">
        <v>1</v>
      </c>
      <c r="N363" s="228" t="s">
        <v>46</v>
      </c>
      <c r="O363" s="92"/>
      <c r="P363" s="229">
        <f>O363*H363</f>
        <v>0</v>
      </c>
      <c r="Q363" s="229">
        <v>0</v>
      </c>
      <c r="R363" s="229">
        <f>Q363*H363</f>
        <v>0</v>
      </c>
      <c r="S363" s="229">
        <v>0</v>
      </c>
      <c r="T363" s="230">
        <f>S363*H363</f>
        <v>0</v>
      </c>
      <c r="U363" s="39"/>
      <c r="V363" s="39"/>
      <c r="W363" s="39"/>
      <c r="X363" s="39"/>
      <c r="Y363" s="39"/>
      <c r="Z363" s="39"/>
      <c r="AA363" s="39"/>
      <c r="AB363" s="39"/>
      <c r="AC363" s="39"/>
      <c r="AD363" s="39"/>
      <c r="AE363" s="39"/>
      <c r="AR363" s="231" t="s">
        <v>214</v>
      </c>
      <c r="AT363" s="231" t="s">
        <v>216</v>
      </c>
      <c r="AU363" s="231" t="s">
        <v>88</v>
      </c>
      <c r="AY363" s="18" t="s">
        <v>215</v>
      </c>
      <c r="BE363" s="232">
        <f>IF(N363="základní",J363,0)</f>
        <v>0</v>
      </c>
      <c r="BF363" s="232">
        <f>IF(N363="snížená",J363,0)</f>
        <v>0</v>
      </c>
      <c r="BG363" s="232">
        <f>IF(N363="zákl. přenesená",J363,0)</f>
        <v>0</v>
      </c>
      <c r="BH363" s="232">
        <f>IF(N363="sníž. přenesená",J363,0)</f>
        <v>0</v>
      </c>
      <c r="BI363" s="232">
        <f>IF(N363="nulová",J363,0)</f>
        <v>0</v>
      </c>
      <c r="BJ363" s="18" t="s">
        <v>88</v>
      </c>
      <c r="BK363" s="232">
        <f>ROUND(I363*H363,2)</f>
        <v>0</v>
      </c>
      <c r="BL363" s="18" t="s">
        <v>214</v>
      </c>
      <c r="BM363" s="231" t="s">
        <v>2490</v>
      </c>
    </row>
    <row r="364" s="2" customFormat="1">
      <c r="A364" s="39"/>
      <c r="B364" s="40"/>
      <c r="C364" s="41"/>
      <c r="D364" s="233" t="s">
        <v>221</v>
      </c>
      <c r="E364" s="41"/>
      <c r="F364" s="234" t="s">
        <v>6322</v>
      </c>
      <c r="G364" s="41"/>
      <c r="H364" s="41"/>
      <c r="I364" s="235"/>
      <c r="J364" s="41"/>
      <c r="K364" s="41"/>
      <c r="L364" s="45"/>
      <c r="M364" s="236"/>
      <c r="N364" s="237"/>
      <c r="O364" s="92"/>
      <c r="P364" s="92"/>
      <c r="Q364" s="92"/>
      <c r="R364" s="92"/>
      <c r="S364" s="92"/>
      <c r="T364" s="93"/>
      <c r="U364" s="39"/>
      <c r="V364" s="39"/>
      <c r="W364" s="39"/>
      <c r="X364" s="39"/>
      <c r="Y364" s="39"/>
      <c r="Z364" s="39"/>
      <c r="AA364" s="39"/>
      <c r="AB364" s="39"/>
      <c r="AC364" s="39"/>
      <c r="AD364" s="39"/>
      <c r="AE364" s="39"/>
      <c r="AT364" s="18" t="s">
        <v>221</v>
      </c>
      <c r="AU364" s="18" t="s">
        <v>88</v>
      </c>
    </row>
    <row r="365" s="2" customFormat="1" ht="16.5" customHeight="1">
      <c r="A365" s="39"/>
      <c r="B365" s="40"/>
      <c r="C365" s="220" t="s">
        <v>1715</v>
      </c>
      <c r="D365" s="220" t="s">
        <v>216</v>
      </c>
      <c r="E365" s="221" t="s">
        <v>6323</v>
      </c>
      <c r="F365" s="222" t="s">
        <v>6324</v>
      </c>
      <c r="G365" s="223" t="s">
        <v>6085</v>
      </c>
      <c r="H365" s="224">
        <v>24</v>
      </c>
      <c r="I365" s="225"/>
      <c r="J365" s="226">
        <f>ROUND(I365*H365,2)</f>
        <v>0</v>
      </c>
      <c r="K365" s="222" t="s">
        <v>1</v>
      </c>
      <c r="L365" s="45"/>
      <c r="M365" s="227" t="s">
        <v>1</v>
      </c>
      <c r="N365" s="228" t="s">
        <v>46</v>
      </c>
      <c r="O365" s="92"/>
      <c r="P365" s="229">
        <f>O365*H365</f>
        <v>0</v>
      </c>
      <c r="Q365" s="229">
        <v>0</v>
      </c>
      <c r="R365" s="229">
        <f>Q365*H365</f>
        <v>0</v>
      </c>
      <c r="S365" s="229">
        <v>0</v>
      </c>
      <c r="T365" s="230">
        <f>S365*H365</f>
        <v>0</v>
      </c>
      <c r="U365" s="39"/>
      <c r="V365" s="39"/>
      <c r="W365" s="39"/>
      <c r="X365" s="39"/>
      <c r="Y365" s="39"/>
      <c r="Z365" s="39"/>
      <c r="AA365" s="39"/>
      <c r="AB365" s="39"/>
      <c r="AC365" s="39"/>
      <c r="AD365" s="39"/>
      <c r="AE365" s="39"/>
      <c r="AR365" s="231" t="s">
        <v>214</v>
      </c>
      <c r="AT365" s="231" t="s">
        <v>216</v>
      </c>
      <c r="AU365" s="231" t="s">
        <v>88</v>
      </c>
      <c r="AY365" s="18" t="s">
        <v>215</v>
      </c>
      <c r="BE365" s="232">
        <f>IF(N365="základní",J365,0)</f>
        <v>0</v>
      </c>
      <c r="BF365" s="232">
        <f>IF(N365="snížená",J365,0)</f>
        <v>0</v>
      </c>
      <c r="BG365" s="232">
        <f>IF(N365="zákl. přenesená",J365,0)</f>
        <v>0</v>
      </c>
      <c r="BH365" s="232">
        <f>IF(N365="sníž. přenesená",J365,0)</f>
        <v>0</v>
      </c>
      <c r="BI365" s="232">
        <f>IF(N365="nulová",J365,0)</f>
        <v>0</v>
      </c>
      <c r="BJ365" s="18" t="s">
        <v>88</v>
      </c>
      <c r="BK365" s="232">
        <f>ROUND(I365*H365,2)</f>
        <v>0</v>
      </c>
      <c r="BL365" s="18" t="s">
        <v>214</v>
      </c>
      <c r="BM365" s="231" t="s">
        <v>2501</v>
      </c>
    </row>
    <row r="366" s="2" customFormat="1">
      <c r="A366" s="39"/>
      <c r="B366" s="40"/>
      <c r="C366" s="41"/>
      <c r="D366" s="233" t="s">
        <v>221</v>
      </c>
      <c r="E366" s="41"/>
      <c r="F366" s="234" t="s">
        <v>6324</v>
      </c>
      <c r="G366" s="41"/>
      <c r="H366" s="41"/>
      <c r="I366" s="235"/>
      <c r="J366" s="41"/>
      <c r="K366" s="41"/>
      <c r="L366" s="45"/>
      <c r="M366" s="236"/>
      <c r="N366" s="237"/>
      <c r="O366" s="92"/>
      <c r="P366" s="92"/>
      <c r="Q366" s="92"/>
      <c r="R366" s="92"/>
      <c r="S366" s="92"/>
      <c r="T366" s="93"/>
      <c r="U366" s="39"/>
      <c r="V366" s="39"/>
      <c r="W366" s="39"/>
      <c r="X366" s="39"/>
      <c r="Y366" s="39"/>
      <c r="Z366" s="39"/>
      <c r="AA366" s="39"/>
      <c r="AB366" s="39"/>
      <c r="AC366" s="39"/>
      <c r="AD366" s="39"/>
      <c r="AE366" s="39"/>
      <c r="AT366" s="18" t="s">
        <v>221</v>
      </c>
      <c r="AU366" s="18" t="s">
        <v>88</v>
      </c>
    </row>
    <row r="367" s="2" customFormat="1" ht="16.5" customHeight="1">
      <c r="A367" s="39"/>
      <c r="B367" s="40"/>
      <c r="C367" s="220" t="s">
        <v>1721</v>
      </c>
      <c r="D367" s="220" t="s">
        <v>216</v>
      </c>
      <c r="E367" s="221" t="s">
        <v>6325</v>
      </c>
      <c r="F367" s="222" t="s">
        <v>6326</v>
      </c>
      <c r="G367" s="223" t="s">
        <v>6085</v>
      </c>
      <c r="H367" s="224">
        <v>9</v>
      </c>
      <c r="I367" s="225"/>
      <c r="J367" s="226">
        <f>ROUND(I367*H367,2)</f>
        <v>0</v>
      </c>
      <c r="K367" s="222" t="s">
        <v>1</v>
      </c>
      <c r="L367" s="45"/>
      <c r="M367" s="227" t="s">
        <v>1</v>
      </c>
      <c r="N367" s="228" t="s">
        <v>46</v>
      </c>
      <c r="O367" s="92"/>
      <c r="P367" s="229">
        <f>O367*H367</f>
        <v>0</v>
      </c>
      <c r="Q367" s="229">
        <v>0</v>
      </c>
      <c r="R367" s="229">
        <f>Q367*H367</f>
        <v>0</v>
      </c>
      <c r="S367" s="229">
        <v>0</v>
      </c>
      <c r="T367" s="230">
        <f>S367*H367</f>
        <v>0</v>
      </c>
      <c r="U367" s="39"/>
      <c r="V367" s="39"/>
      <c r="W367" s="39"/>
      <c r="X367" s="39"/>
      <c r="Y367" s="39"/>
      <c r="Z367" s="39"/>
      <c r="AA367" s="39"/>
      <c r="AB367" s="39"/>
      <c r="AC367" s="39"/>
      <c r="AD367" s="39"/>
      <c r="AE367" s="39"/>
      <c r="AR367" s="231" t="s">
        <v>214</v>
      </c>
      <c r="AT367" s="231" t="s">
        <v>216</v>
      </c>
      <c r="AU367" s="231" t="s">
        <v>88</v>
      </c>
      <c r="AY367" s="18" t="s">
        <v>215</v>
      </c>
      <c r="BE367" s="232">
        <f>IF(N367="základní",J367,0)</f>
        <v>0</v>
      </c>
      <c r="BF367" s="232">
        <f>IF(N367="snížená",J367,0)</f>
        <v>0</v>
      </c>
      <c r="BG367" s="232">
        <f>IF(N367="zákl. přenesená",J367,0)</f>
        <v>0</v>
      </c>
      <c r="BH367" s="232">
        <f>IF(N367="sníž. přenesená",J367,0)</f>
        <v>0</v>
      </c>
      <c r="BI367" s="232">
        <f>IF(N367="nulová",J367,0)</f>
        <v>0</v>
      </c>
      <c r="BJ367" s="18" t="s">
        <v>88</v>
      </c>
      <c r="BK367" s="232">
        <f>ROUND(I367*H367,2)</f>
        <v>0</v>
      </c>
      <c r="BL367" s="18" t="s">
        <v>214</v>
      </c>
      <c r="BM367" s="231" t="s">
        <v>2513</v>
      </c>
    </row>
    <row r="368" s="2" customFormat="1">
      <c r="A368" s="39"/>
      <c r="B368" s="40"/>
      <c r="C368" s="41"/>
      <c r="D368" s="233" t="s">
        <v>221</v>
      </c>
      <c r="E368" s="41"/>
      <c r="F368" s="234" t="s">
        <v>6326</v>
      </c>
      <c r="G368" s="41"/>
      <c r="H368" s="41"/>
      <c r="I368" s="235"/>
      <c r="J368" s="41"/>
      <c r="K368" s="41"/>
      <c r="L368" s="45"/>
      <c r="M368" s="236"/>
      <c r="N368" s="237"/>
      <c r="O368" s="92"/>
      <c r="P368" s="92"/>
      <c r="Q368" s="92"/>
      <c r="R368" s="92"/>
      <c r="S368" s="92"/>
      <c r="T368" s="93"/>
      <c r="U368" s="39"/>
      <c r="V368" s="39"/>
      <c r="W368" s="39"/>
      <c r="X368" s="39"/>
      <c r="Y368" s="39"/>
      <c r="Z368" s="39"/>
      <c r="AA368" s="39"/>
      <c r="AB368" s="39"/>
      <c r="AC368" s="39"/>
      <c r="AD368" s="39"/>
      <c r="AE368" s="39"/>
      <c r="AT368" s="18" t="s">
        <v>221</v>
      </c>
      <c r="AU368" s="18" t="s">
        <v>88</v>
      </c>
    </row>
    <row r="369" s="2" customFormat="1" ht="16.5" customHeight="1">
      <c r="A369" s="39"/>
      <c r="B369" s="40"/>
      <c r="C369" s="220" t="s">
        <v>1729</v>
      </c>
      <c r="D369" s="220" t="s">
        <v>216</v>
      </c>
      <c r="E369" s="221" t="s">
        <v>6327</v>
      </c>
      <c r="F369" s="222" t="s">
        <v>6328</v>
      </c>
      <c r="G369" s="223" t="s">
        <v>797</v>
      </c>
      <c r="H369" s="224">
        <v>5</v>
      </c>
      <c r="I369" s="225"/>
      <c r="J369" s="226">
        <f>ROUND(I369*H369,2)</f>
        <v>0</v>
      </c>
      <c r="K369" s="222" t="s">
        <v>1</v>
      </c>
      <c r="L369" s="45"/>
      <c r="M369" s="227" t="s">
        <v>1</v>
      </c>
      <c r="N369" s="228" t="s">
        <v>46</v>
      </c>
      <c r="O369" s="92"/>
      <c r="P369" s="229">
        <f>O369*H369</f>
        <v>0</v>
      </c>
      <c r="Q369" s="229">
        <v>0</v>
      </c>
      <c r="R369" s="229">
        <f>Q369*H369</f>
        <v>0</v>
      </c>
      <c r="S369" s="229">
        <v>0</v>
      </c>
      <c r="T369" s="230">
        <f>S369*H369</f>
        <v>0</v>
      </c>
      <c r="U369" s="39"/>
      <c r="V369" s="39"/>
      <c r="W369" s="39"/>
      <c r="X369" s="39"/>
      <c r="Y369" s="39"/>
      <c r="Z369" s="39"/>
      <c r="AA369" s="39"/>
      <c r="AB369" s="39"/>
      <c r="AC369" s="39"/>
      <c r="AD369" s="39"/>
      <c r="AE369" s="39"/>
      <c r="AR369" s="231" t="s">
        <v>214</v>
      </c>
      <c r="AT369" s="231" t="s">
        <v>216</v>
      </c>
      <c r="AU369" s="231" t="s">
        <v>88</v>
      </c>
      <c r="AY369" s="18" t="s">
        <v>215</v>
      </c>
      <c r="BE369" s="232">
        <f>IF(N369="základní",J369,0)</f>
        <v>0</v>
      </c>
      <c r="BF369" s="232">
        <f>IF(N369="snížená",J369,0)</f>
        <v>0</v>
      </c>
      <c r="BG369" s="232">
        <f>IF(N369="zákl. přenesená",J369,0)</f>
        <v>0</v>
      </c>
      <c r="BH369" s="232">
        <f>IF(N369="sníž. přenesená",J369,0)</f>
        <v>0</v>
      </c>
      <c r="BI369" s="232">
        <f>IF(N369="nulová",J369,0)</f>
        <v>0</v>
      </c>
      <c r="BJ369" s="18" t="s">
        <v>88</v>
      </c>
      <c r="BK369" s="232">
        <f>ROUND(I369*H369,2)</f>
        <v>0</v>
      </c>
      <c r="BL369" s="18" t="s">
        <v>214</v>
      </c>
      <c r="BM369" s="231" t="s">
        <v>2524</v>
      </c>
    </row>
    <row r="370" s="2" customFormat="1">
      <c r="A370" s="39"/>
      <c r="B370" s="40"/>
      <c r="C370" s="41"/>
      <c r="D370" s="233" t="s">
        <v>221</v>
      </c>
      <c r="E370" s="41"/>
      <c r="F370" s="234" t="s">
        <v>6328</v>
      </c>
      <c r="G370" s="41"/>
      <c r="H370" s="41"/>
      <c r="I370" s="235"/>
      <c r="J370" s="41"/>
      <c r="K370" s="41"/>
      <c r="L370" s="45"/>
      <c r="M370" s="236"/>
      <c r="N370" s="237"/>
      <c r="O370" s="92"/>
      <c r="P370" s="92"/>
      <c r="Q370" s="92"/>
      <c r="R370" s="92"/>
      <c r="S370" s="92"/>
      <c r="T370" s="93"/>
      <c r="U370" s="39"/>
      <c r="V370" s="39"/>
      <c r="W370" s="39"/>
      <c r="X370" s="39"/>
      <c r="Y370" s="39"/>
      <c r="Z370" s="39"/>
      <c r="AA370" s="39"/>
      <c r="AB370" s="39"/>
      <c r="AC370" s="39"/>
      <c r="AD370" s="39"/>
      <c r="AE370" s="39"/>
      <c r="AT370" s="18" t="s">
        <v>221</v>
      </c>
      <c r="AU370" s="18" t="s">
        <v>88</v>
      </c>
    </row>
    <row r="371" s="2" customFormat="1" ht="16.5" customHeight="1">
      <c r="A371" s="39"/>
      <c r="B371" s="40"/>
      <c r="C371" s="220" t="s">
        <v>1735</v>
      </c>
      <c r="D371" s="220" t="s">
        <v>216</v>
      </c>
      <c r="E371" s="221" t="s">
        <v>6329</v>
      </c>
      <c r="F371" s="222" t="s">
        <v>6330</v>
      </c>
      <c r="G371" s="223" t="s">
        <v>797</v>
      </c>
      <c r="H371" s="224">
        <v>5</v>
      </c>
      <c r="I371" s="225"/>
      <c r="J371" s="226">
        <f>ROUND(I371*H371,2)</f>
        <v>0</v>
      </c>
      <c r="K371" s="222" t="s">
        <v>1</v>
      </c>
      <c r="L371" s="45"/>
      <c r="M371" s="227" t="s">
        <v>1</v>
      </c>
      <c r="N371" s="228" t="s">
        <v>46</v>
      </c>
      <c r="O371" s="92"/>
      <c r="P371" s="229">
        <f>O371*H371</f>
        <v>0</v>
      </c>
      <c r="Q371" s="229">
        <v>0</v>
      </c>
      <c r="R371" s="229">
        <f>Q371*H371</f>
        <v>0</v>
      </c>
      <c r="S371" s="229">
        <v>0</v>
      </c>
      <c r="T371" s="230">
        <f>S371*H371</f>
        <v>0</v>
      </c>
      <c r="U371" s="39"/>
      <c r="V371" s="39"/>
      <c r="W371" s="39"/>
      <c r="X371" s="39"/>
      <c r="Y371" s="39"/>
      <c r="Z371" s="39"/>
      <c r="AA371" s="39"/>
      <c r="AB371" s="39"/>
      <c r="AC371" s="39"/>
      <c r="AD371" s="39"/>
      <c r="AE371" s="39"/>
      <c r="AR371" s="231" t="s">
        <v>214</v>
      </c>
      <c r="AT371" s="231" t="s">
        <v>216</v>
      </c>
      <c r="AU371" s="231" t="s">
        <v>88</v>
      </c>
      <c r="AY371" s="18" t="s">
        <v>215</v>
      </c>
      <c r="BE371" s="232">
        <f>IF(N371="základní",J371,0)</f>
        <v>0</v>
      </c>
      <c r="BF371" s="232">
        <f>IF(N371="snížená",J371,0)</f>
        <v>0</v>
      </c>
      <c r="BG371" s="232">
        <f>IF(N371="zákl. přenesená",J371,0)</f>
        <v>0</v>
      </c>
      <c r="BH371" s="232">
        <f>IF(N371="sníž. přenesená",J371,0)</f>
        <v>0</v>
      </c>
      <c r="BI371" s="232">
        <f>IF(N371="nulová",J371,0)</f>
        <v>0</v>
      </c>
      <c r="BJ371" s="18" t="s">
        <v>88</v>
      </c>
      <c r="BK371" s="232">
        <f>ROUND(I371*H371,2)</f>
        <v>0</v>
      </c>
      <c r="BL371" s="18" t="s">
        <v>214</v>
      </c>
      <c r="BM371" s="231" t="s">
        <v>2535</v>
      </c>
    </row>
    <row r="372" s="2" customFormat="1">
      <c r="A372" s="39"/>
      <c r="B372" s="40"/>
      <c r="C372" s="41"/>
      <c r="D372" s="233" t="s">
        <v>221</v>
      </c>
      <c r="E372" s="41"/>
      <c r="F372" s="234" t="s">
        <v>6330</v>
      </c>
      <c r="G372" s="41"/>
      <c r="H372" s="41"/>
      <c r="I372" s="235"/>
      <c r="J372" s="41"/>
      <c r="K372" s="41"/>
      <c r="L372" s="45"/>
      <c r="M372" s="236"/>
      <c r="N372" s="237"/>
      <c r="O372" s="92"/>
      <c r="P372" s="92"/>
      <c r="Q372" s="92"/>
      <c r="R372" s="92"/>
      <c r="S372" s="92"/>
      <c r="T372" s="93"/>
      <c r="U372" s="39"/>
      <c r="V372" s="39"/>
      <c r="W372" s="39"/>
      <c r="X372" s="39"/>
      <c r="Y372" s="39"/>
      <c r="Z372" s="39"/>
      <c r="AA372" s="39"/>
      <c r="AB372" s="39"/>
      <c r="AC372" s="39"/>
      <c r="AD372" s="39"/>
      <c r="AE372" s="39"/>
      <c r="AT372" s="18" t="s">
        <v>221</v>
      </c>
      <c r="AU372" s="18" t="s">
        <v>88</v>
      </c>
    </row>
    <row r="373" s="2" customFormat="1" ht="16.5" customHeight="1">
      <c r="A373" s="39"/>
      <c r="B373" s="40"/>
      <c r="C373" s="220" t="s">
        <v>1738</v>
      </c>
      <c r="D373" s="220" t="s">
        <v>216</v>
      </c>
      <c r="E373" s="221" t="s">
        <v>6331</v>
      </c>
      <c r="F373" s="222" t="s">
        <v>6332</v>
      </c>
      <c r="G373" s="223" t="s">
        <v>6085</v>
      </c>
      <c r="H373" s="224">
        <v>1</v>
      </c>
      <c r="I373" s="225"/>
      <c r="J373" s="226">
        <f>ROUND(I373*H373,2)</f>
        <v>0</v>
      </c>
      <c r="K373" s="222" t="s">
        <v>1</v>
      </c>
      <c r="L373" s="45"/>
      <c r="M373" s="227" t="s">
        <v>1</v>
      </c>
      <c r="N373" s="228" t="s">
        <v>46</v>
      </c>
      <c r="O373" s="92"/>
      <c r="P373" s="229">
        <f>O373*H373</f>
        <v>0</v>
      </c>
      <c r="Q373" s="229">
        <v>0</v>
      </c>
      <c r="R373" s="229">
        <f>Q373*H373</f>
        <v>0</v>
      </c>
      <c r="S373" s="229">
        <v>0</v>
      </c>
      <c r="T373" s="230">
        <f>S373*H373</f>
        <v>0</v>
      </c>
      <c r="U373" s="39"/>
      <c r="V373" s="39"/>
      <c r="W373" s="39"/>
      <c r="X373" s="39"/>
      <c r="Y373" s="39"/>
      <c r="Z373" s="39"/>
      <c r="AA373" s="39"/>
      <c r="AB373" s="39"/>
      <c r="AC373" s="39"/>
      <c r="AD373" s="39"/>
      <c r="AE373" s="39"/>
      <c r="AR373" s="231" t="s">
        <v>214</v>
      </c>
      <c r="AT373" s="231" t="s">
        <v>216</v>
      </c>
      <c r="AU373" s="231" t="s">
        <v>88</v>
      </c>
      <c r="AY373" s="18" t="s">
        <v>215</v>
      </c>
      <c r="BE373" s="232">
        <f>IF(N373="základní",J373,0)</f>
        <v>0</v>
      </c>
      <c r="BF373" s="232">
        <f>IF(N373="snížená",J373,0)</f>
        <v>0</v>
      </c>
      <c r="BG373" s="232">
        <f>IF(N373="zákl. přenesená",J373,0)</f>
        <v>0</v>
      </c>
      <c r="BH373" s="232">
        <f>IF(N373="sníž. přenesená",J373,0)</f>
        <v>0</v>
      </c>
      <c r="BI373" s="232">
        <f>IF(N373="nulová",J373,0)</f>
        <v>0</v>
      </c>
      <c r="BJ373" s="18" t="s">
        <v>88</v>
      </c>
      <c r="BK373" s="232">
        <f>ROUND(I373*H373,2)</f>
        <v>0</v>
      </c>
      <c r="BL373" s="18" t="s">
        <v>214</v>
      </c>
      <c r="BM373" s="231" t="s">
        <v>2541</v>
      </c>
    </row>
    <row r="374" s="2" customFormat="1">
      <c r="A374" s="39"/>
      <c r="B374" s="40"/>
      <c r="C374" s="41"/>
      <c r="D374" s="233" t="s">
        <v>221</v>
      </c>
      <c r="E374" s="41"/>
      <c r="F374" s="234" t="s">
        <v>6332</v>
      </c>
      <c r="G374" s="41"/>
      <c r="H374" s="41"/>
      <c r="I374" s="235"/>
      <c r="J374" s="41"/>
      <c r="K374" s="41"/>
      <c r="L374" s="45"/>
      <c r="M374" s="236"/>
      <c r="N374" s="237"/>
      <c r="O374" s="92"/>
      <c r="P374" s="92"/>
      <c r="Q374" s="92"/>
      <c r="R374" s="92"/>
      <c r="S374" s="92"/>
      <c r="T374" s="93"/>
      <c r="U374" s="39"/>
      <c r="V374" s="39"/>
      <c r="W374" s="39"/>
      <c r="X374" s="39"/>
      <c r="Y374" s="39"/>
      <c r="Z374" s="39"/>
      <c r="AA374" s="39"/>
      <c r="AB374" s="39"/>
      <c r="AC374" s="39"/>
      <c r="AD374" s="39"/>
      <c r="AE374" s="39"/>
      <c r="AT374" s="18" t="s">
        <v>221</v>
      </c>
      <c r="AU374" s="18" t="s">
        <v>88</v>
      </c>
    </row>
    <row r="375" s="2" customFormat="1" ht="16.5" customHeight="1">
      <c r="A375" s="39"/>
      <c r="B375" s="40"/>
      <c r="C375" s="220" t="s">
        <v>1740</v>
      </c>
      <c r="D375" s="220" t="s">
        <v>216</v>
      </c>
      <c r="E375" s="221" t="s">
        <v>6333</v>
      </c>
      <c r="F375" s="222" t="s">
        <v>6334</v>
      </c>
      <c r="G375" s="223" t="s">
        <v>6085</v>
      </c>
      <c r="H375" s="224">
        <v>19</v>
      </c>
      <c r="I375" s="225"/>
      <c r="J375" s="226">
        <f>ROUND(I375*H375,2)</f>
        <v>0</v>
      </c>
      <c r="K375" s="222" t="s">
        <v>1</v>
      </c>
      <c r="L375" s="45"/>
      <c r="M375" s="227" t="s">
        <v>1</v>
      </c>
      <c r="N375" s="228" t="s">
        <v>46</v>
      </c>
      <c r="O375" s="92"/>
      <c r="P375" s="229">
        <f>O375*H375</f>
        <v>0</v>
      </c>
      <c r="Q375" s="229">
        <v>0</v>
      </c>
      <c r="R375" s="229">
        <f>Q375*H375</f>
        <v>0</v>
      </c>
      <c r="S375" s="229">
        <v>0</v>
      </c>
      <c r="T375" s="230">
        <f>S375*H375</f>
        <v>0</v>
      </c>
      <c r="U375" s="39"/>
      <c r="V375" s="39"/>
      <c r="W375" s="39"/>
      <c r="X375" s="39"/>
      <c r="Y375" s="39"/>
      <c r="Z375" s="39"/>
      <c r="AA375" s="39"/>
      <c r="AB375" s="39"/>
      <c r="AC375" s="39"/>
      <c r="AD375" s="39"/>
      <c r="AE375" s="39"/>
      <c r="AR375" s="231" t="s">
        <v>214</v>
      </c>
      <c r="AT375" s="231" t="s">
        <v>216</v>
      </c>
      <c r="AU375" s="231" t="s">
        <v>88</v>
      </c>
      <c r="AY375" s="18" t="s">
        <v>215</v>
      </c>
      <c r="BE375" s="232">
        <f>IF(N375="základní",J375,0)</f>
        <v>0</v>
      </c>
      <c r="BF375" s="232">
        <f>IF(N375="snížená",J375,0)</f>
        <v>0</v>
      </c>
      <c r="BG375" s="232">
        <f>IF(N375="zákl. přenesená",J375,0)</f>
        <v>0</v>
      </c>
      <c r="BH375" s="232">
        <f>IF(N375="sníž. přenesená",J375,0)</f>
        <v>0</v>
      </c>
      <c r="BI375" s="232">
        <f>IF(N375="nulová",J375,0)</f>
        <v>0</v>
      </c>
      <c r="BJ375" s="18" t="s">
        <v>88</v>
      </c>
      <c r="BK375" s="232">
        <f>ROUND(I375*H375,2)</f>
        <v>0</v>
      </c>
      <c r="BL375" s="18" t="s">
        <v>214</v>
      </c>
      <c r="BM375" s="231" t="s">
        <v>2551</v>
      </c>
    </row>
    <row r="376" s="2" customFormat="1">
      <c r="A376" s="39"/>
      <c r="B376" s="40"/>
      <c r="C376" s="41"/>
      <c r="D376" s="233" t="s">
        <v>221</v>
      </c>
      <c r="E376" s="41"/>
      <c r="F376" s="234" t="s">
        <v>6334</v>
      </c>
      <c r="G376" s="41"/>
      <c r="H376" s="41"/>
      <c r="I376" s="235"/>
      <c r="J376" s="41"/>
      <c r="K376" s="41"/>
      <c r="L376" s="45"/>
      <c r="M376" s="236"/>
      <c r="N376" s="237"/>
      <c r="O376" s="92"/>
      <c r="P376" s="92"/>
      <c r="Q376" s="92"/>
      <c r="R376" s="92"/>
      <c r="S376" s="92"/>
      <c r="T376" s="93"/>
      <c r="U376" s="39"/>
      <c r="V376" s="39"/>
      <c r="W376" s="39"/>
      <c r="X376" s="39"/>
      <c r="Y376" s="39"/>
      <c r="Z376" s="39"/>
      <c r="AA376" s="39"/>
      <c r="AB376" s="39"/>
      <c r="AC376" s="39"/>
      <c r="AD376" s="39"/>
      <c r="AE376" s="39"/>
      <c r="AT376" s="18" t="s">
        <v>221</v>
      </c>
      <c r="AU376" s="18" t="s">
        <v>88</v>
      </c>
    </row>
    <row r="377" s="2" customFormat="1" ht="16.5" customHeight="1">
      <c r="A377" s="39"/>
      <c r="B377" s="40"/>
      <c r="C377" s="220" t="s">
        <v>1756</v>
      </c>
      <c r="D377" s="220" t="s">
        <v>216</v>
      </c>
      <c r="E377" s="221" t="s">
        <v>6335</v>
      </c>
      <c r="F377" s="222" t="s">
        <v>6336</v>
      </c>
      <c r="G377" s="223" t="s">
        <v>6085</v>
      </c>
      <c r="H377" s="224">
        <v>8</v>
      </c>
      <c r="I377" s="225"/>
      <c r="J377" s="226">
        <f>ROUND(I377*H377,2)</f>
        <v>0</v>
      </c>
      <c r="K377" s="222" t="s">
        <v>1</v>
      </c>
      <c r="L377" s="45"/>
      <c r="M377" s="227" t="s">
        <v>1</v>
      </c>
      <c r="N377" s="228" t="s">
        <v>46</v>
      </c>
      <c r="O377" s="92"/>
      <c r="P377" s="229">
        <f>O377*H377</f>
        <v>0</v>
      </c>
      <c r="Q377" s="229">
        <v>0</v>
      </c>
      <c r="R377" s="229">
        <f>Q377*H377</f>
        <v>0</v>
      </c>
      <c r="S377" s="229">
        <v>0</v>
      </c>
      <c r="T377" s="230">
        <f>S377*H377</f>
        <v>0</v>
      </c>
      <c r="U377" s="39"/>
      <c r="V377" s="39"/>
      <c r="W377" s="39"/>
      <c r="X377" s="39"/>
      <c r="Y377" s="39"/>
      <c r="Z377" s="39"/>
      <c r="AA377" s="39"/>
      <c r="AB377" s="39"/>
      <c r="AC377" s="39"/>
      <c r="AD377" s="39"/>
      <c r="AE377" s="39"/>
      <c r="AR377" s="231" t="s">
        <v>214</v>
      </c>
      <c r="AT377" s="231" t="s">
        <v>216</v>
      </c>
      <c r="AU377" s="231" t="s">
        <v>88</v>
      </c>
      <c r="AY377" s="18" t="s">
        <v>215</v>
      </c>
      <c r="BE377" s="232">
        <f>IF(N377="základní",J377,0)</f>
        <v>0</v>
      </c>
      <c r="BF377" s="232">
        <f>IF(N377="snížená",J377,0)</f>
        <v>0</v>
      </c>
      <c r="BG377" s="232">
        <f>IF(N377="zákl. přenesená",J377,0)</f>
        <v>0</v>
      </c>
      <c r="BH377" s="232">
        <f>IF(N377="sníž. přenesená",J377,0)</f>
        <v>0</v>
      </c>
      <c r="BI377" s="232">
        <f>IF(N377="nulová",J377,0)</f>
        <v>0</v>
      </c>
      <c r="BJ377" s="18" t="s">
        <v>88</v>
      </c>
      <c r="BK377" s="232">
        <f>ROUND(I377*H377,2)</f>
        <v>0</v>
      </c>
      <c r="BL377" s="18" t="s">
        <v>214</v>
      </c>
      <c r="BM377" s="231" t="s">
        <v>2563</v>
      </c>
    </row>
    <row r="378" s="2" customFormat="1">
      <c r="A378" s="39"/>
      <c r="B378" s="40"/>
      <c r="C378" s="41"/>
      <c r="D378" s="233" t="s">
        <v>221</v>
      </c>
      <c r="E378" s="41"/>
      <c r="F378" s="234" t="s">
        <v>6336</v>
      </c>
      <c r="G378" s="41"/>
      <c r="H378" s="41"/>
      <c r="I378" s="235"/>
      <c r="J378" s="41"/>
      <c r="K378" s="41"/>
      <c r="L378" s="45"/>
      <c r="M378" s="236"/>
      <c r="N378" s="237"/>
      <c r="O378" s="92"/>
      <c r="P378" s="92"/>
      <c r="Q378" s="92"/>
      <c r="R378" s="92"/>
      <c r="S378" s="92"/>
      <c r="T378" s="93"/>
      <c r="U378" s="39"/>
      <c r="V378" s="39"/>
      <c r="W378" s="39"/>
      <c r="X378" s="39"/>
      <c r="Y378" s="39"/>
      <c r="Z378" s="39"/>
      <c r="AA378" s="39"/>
      <c r="AB378" s="39"/>
      <c r="AC378" s="39"/>
      <c r="AD378" s="39"/>
      <c r="AE378" s="39"/>
      <c r="AT378" s="18" t="s">
        <v>221</v>
      </c>
      <c r="AU378" s="18" t="s">
        <v>88</v>
      </c>
    </row>
    <row r="379" s="2" customFormat="1" ht="16.5" customHeight="1">
      <c r="A379" s="39"/>
      <c r="B379" s="40"/>
      <c r="C379" s="220" t="s">
        <v>1758</v>
      </c>
      <c r="D379" s="220" t="s">
        <v>216</v>
      </c>
      <c r="E379" s="221" t="s">
        <v>6337</v>
      </c>
      <c r="F379" s="222" t="s">
        <v>6338</v>
      </c>
      <c r="G379" s="223" t="s">
        <v>6085</v>
      </c>
      <c r="H379" s="224">
        <v>2</v>
      </c>
      <c r="I379" s="225"/>
      <c r="J379" s="226">
        <f>ROUND(I379*H379,2)</f>
        <v>0</v>
      </c>
      <c r="K379" s="222" t="s">
        <v>1</v>
      </c>
      <c r="L379" s="45"/>
      <c r="M379" s="227" t="s">
        <v>1</v>
      </c>
      <c r="N379" s="228" t="s">
        <v>46</v>
      </c>
      <c r="O379" s="92"/>
      <c r="P379" s="229">
        <f>O379*H379</f>
        <v>0</v>
      </c>
      <c r="Q379" s="229">
        <v>0</v>
      </c>
      <c r="R379" s="229">
        <f>Q379*H379</f>
        <v>0</v>
      </c>
      <c r="S379" s="229">
        <v>0</v>
      </c>
      <c r="T379" s="230">
        <f>S379*H379</f>
        <v>0</v>
      </c>
      <c r="U379" s="39"/>
      <c r="V379" s="39"/>
      <c r="W379" s="39"/>
      <c r="X379" s="39"/>
      <c r="Y379" s="39"/>
      <c r="Z379" s="39"/>
      <c r="AA379" s="39"/>
      <c r="AB379" s="39"/>
      <c r="AC379" s="39"/>
      <c r="AD379" s="39"/>
      <c r="AE379" s="39"/>
      <c r="AR379" s="231" t="s">
        <v>214</v>
      </c>
      <c r="AT379" s="231" t="s">
        <v>216</v>
      </c>
      <c r="AU379" s="231" t="s">
        <v>88</v>
      </c>
      <c r="AY379" s="18" t="s">
        <v>215</v>
      </c>
      <c r="BE379" s="232">
        <f>IF(N379="základní",J379,0)</f>
        <v>0</v>
      </c>
      <c r="BF379" s="232">
        <f>IF(N379="snížená",J379,0)</f>
        <v>0</v>
      </c>
      <c r="BG379" s="232">
        <f>IF(N379="zákl. přenesená",J379,0)</f>
        <v>0</v>
      </c>
      <c r="BH379" s="232">
        <f>IF(N379="sníž. přenesená",J379,0)</f>
        <v>0</v>
      </c>
      <c r="BI379" s="232">
        <f>IF(N379="nulová",J379,0)</f>
        <v>0</v>
      </c>
      <c r="BJ379" s="18" t="s">
        <v>88</v>
      </c>
      <c r="BK379" s="232">
        <f>ROUND(I379*H379,2)</f>
        <v>0</v>
      </c>
      <c r="BL379" s="18" t="s">
        <v>214</v>
      </c>
      <c r="BM379" s="231" t="s">
        <v>2573</v>
      </c>
    </row>
    <row r="380" s="2" customFormat="1">
      <c r="A380" s="39"/>
      <c r="B380" s="40"/>
      <c r="C380" s="41"/>
      <c r="D380" s="233" t="s">
        <v>221</v>
      </c>
      <c r="E380" s="41"/>
      <c r="F380" s="234" t="s">
        <v>6338</v>
      </c>
      <c r="G380" s="41"/>
      <c r="H380" s="41"/>
      <c r="I380" s="235"/>
      <c r="J380" s="41"/>
      <c r="K380" s="41"/>
      <c r="L380" s="45"/>
      <c r="M380" s="236"/>
      <c r="N380" s="237"/>
      <c r="O380" s="92"/>
      <c r="P380" s="92"/>
      <c r="Q380" s="92"/>
      <c r="R380" s="92"/>
      <c r="S380" s="92"/>
      <c r="T380" s="93"/>
      <c r="U380" s="39"/>
      <c r="V380" s="39"/>
      <c r="W380" s="39"/>
      <c r="X380" s="39"/>
      <c r="Y380" s="39"/>
      <c r="Z380" s="39"/>
      <c r="AA380" s="39"/>
      <c r="AB380" s="39"/>
      <c r="AC380" s="39"/>
      <c r="AD380" s="39"/>
      <c r="AE380" s="39"/>
      <c r="AT380" s="18" t="s">
        <v>221</v>
      </c>
      <c r="AU380" s="18" t="s">
        <v>88</v>
      </c>
    </row>
    <row r="381" s="2" customFormat="1" ht="16.5" customHeight="1">
      <c r="A381" s="39"/>
      <c r="B381" s="40"/>
      <c r="C381" s="220" t="s">
        <v>1760</v>
      </c>
      <c r="D381" s="220" t="s">
        <v>216</v>
      </c>
      <c r="E381" s="221" t="s">
        <v>6339</v>
      </c>
      <c r="F381" s="222" t="s">
        <v>6340</v>
      </c>
      <c r="G381" s="223" t="s">
        <v>6085</v>
      </c>
      <c r="H381" s="224">
        <v>12</v>
      </c>
      <c r="I381" s="225"/>
      <c r="J381" s="226">
        <f>ROUND(I381*H381,2)</f>
        <v>0</v>
      </c>
      <c r="K381" s="222" t="s">
        <v>1</v>
      </c>
      <c r="L381" s="45"/>
      <c r="M381" s="227" t="s">
        <v>1</v>
      </c>
      <c r="N381" s="228" t="s">
        <v>46</v>
      </c>
      <c r="O381" s="92"/>
      <c r="P381" s="229">
        <f>O381*H381</f>
        <v>0</v>
      </c>
      <c r="Q381" s="229">
        <v>0</v>
      </c>
      <c r="R381" s="229">
        <f>Q381*H381</f>
        <v>0</v>
      </c>
      <c r="S381" s="229">
        <v>0</v>
      </c>
      <c r="T381" s="230">
        <f>S381*H381</f>
        <v>0</v>
      </c>
      <c r="U381" s="39"/>
      <c r="V381" s="39"/>
      <c r="W381" s="39"/>
      <c r="X381" s="39"/>
      <c r="Y381" s="39"/>
      <c r="Z381" s="39"/>
      <c r="AA381" s="39"/>
      <c r="AB381" s="39"/>
      <c r="AC381" s="39"/>
      <c r="AD381" s="39"/>
      <c r="AE381" s="39"/>
      <c r="AR381" s="231" t="s">
        <v>214</v>
      </c>
      <c r="AT381" s="231" t="s">
        <v>216</v>
      </c>
      <c r="AU381" s="231" t="s">
        <v>88</v>
      </c>
      <c r="AY381" s="18" t="s">
        <v>215</v>
      </c>
      <c r="BE381" s="232">
        <f>IF(N381="základní",J381,0)</f>
        <v>0</v>
      </c>
      <c r="BF381" s="232">
        <f>IF(N381="snížená",J381,0)</f>
        <v>0</v>
      </c>
      <c r="BG381" s="232">
        <f>IF(N381="zákl. přenesená",J381,0)</f>
        <v>0</v>
      </c>
      <c r="BH381" s="232">
        <f>IF(N381="sníž. přenesená",J381,0)</f>
        <v>0</v>
      </c>
      <c r="BI381" s="232">
        <f>IF(N381="nulová",J381,0)</f>
        <v>0</v>
      </c>
      <c r="BJ381" s="18" t="s">
        <v>88</v>
      </c>
      <c r="BK381" s="232">
        <f>ROUND(I381*H381,2)</f>
        <v>0</v>
      </c>
      <c r="BL381" s="18" t="s">
        <v>214</v>
      </c>
      <c r="BM381" s="231" t="s">
        <v>2584</v>
      </c>
    </row>
    <row r="382" s="2" customFormat="1">
      <c r="A382" s="39"/>
      <c r="B382" s="40"/>
      <c r="C382" s="41"/>
      <c r="D382" s="233" t="s">
        <v>221</v>
      </c>
      <c r="E382" s="41"/>
      <c r="F382" s="234" t="s">
        <v>6340</v>
      </c>
      <c r="G382" s="41"/>
      <c r="H382" s="41"/>
      <c r="I382" s="235"/>
      <c r="J382" s="41"/>
      <c r="K382" s="41"/>
      <c r="L382" s="45"/>
      <c r="M382" s="236"/>
      <c r="N382" s="237"/>
      <c r="O382" s="92"/>
      <c r="P382" s="92"/>
      <c r="Q382" s="92"/>
      <c r="R382" s="92"/>
      <c r="S382" s="92"/>
      <c r="T382" s="93"/>
      <c r="U382" s="39"/>
      <c r="V382" s="39"/>
      <c r="W382" s="39"/>
      <c r="X382" s="39"/>
      <c r="Y382" s="39"/>
      <c r="Z382" s="39"/>
      <c r="AA382" s="39"/>
      <c r="AB382" s="39"/>
      <c r="AC382" s="39"/>
      <c r="AD382" s="39"/>
      <c r="AE382" s="39"/>
      <c r="AT382" s="18" t="s">
        <v>221</v>
      </c>
      <c r="AU382" s="18" t="s">
        <v>88</v>
      </c>
    </row>
    <row r="383" s="2" customFormat="1" ht="16.5" customHeight="1">
      <c r="A383" s="39"/>
      <c r="B383" s="40"/>
      <c r="C383" s="220" t="s">
        <v>1770</v>
      </c>
      <c r="D383" s="220" t="s">
        <v>216</v>
      </c>
      <c r="E383" s="221" t="s">
        <v>6341</v>
      </c>
      <c r="F383" s="222" t="s">
        <v>6342</v>
      </c>
      <c r="G383" s="223" t="s">
        <v>219</v>
      </c>
      <c r="H383" s="224">
        <v>1</v>
      </c>
      <c r="I383" s="225"/>
      <c r="J383" s="226">
        <f>ROUND(I383*H383,2)</f>
        <v>0</v>
      </c>
      <c r="K383" s="222" t="s">
        <v>1</v>
      </c>
      <c r="L383" s="45"/>
      <c r="M383" s="227" t="s">
        <v>1</v>
      </c>
      <c r="N383" s="228" t="s">
        <v>46</v>
      </c>
      <c r="O383" s="92"/>
      <c r="P383" s="229">
        <f>O383*H383</f>
        <v>0</v>
      </c>
      <c r="Q383" s="229">
        <v>0</v>
      </c>
      <c r="R383" s="229">
        <f>Q383*H383</f>
        <v>0</v>
      </c>
      <c r="S383" s="229">
        <v>0</v>
      </c>
      <c r="T383" s="230">
        <f>S383*H383</f>
        <v>0</v>
      </c>
      <c r="U383" s="39"/>
      <c r="V383" s="39"/>
      <c r="W383" s="39"/>
      <c r="X383" s="39"/>
      <c r="Y383" s="39"/>
      <c r="Z383" s="39"/>
      <c r="AA383" s="39"/>
      <c r="AB383" s="39"/>
      <c r="AC383" s="39"/>
      <c r="AD383" s="39"/>
      <c r="AE383" s="39"/>
      <c r="AR383" s="231" t="s">
        <v>214</v>
      </c>
      <c r="AT383" s="231" t="s">
        <v>216</v>
      </c>
      <c r="AU383" s="231" t="s">
        <v>88</v>
      </c>
      <c r="AY383" s="18" t="s">
        <v>215</v>
      </c>
      <c r="BE383" s="232">
        <f>IF(N383="základní",J383,0)</f>
        <v>0</v>
      </c>
      <c r="BF383" s="232">
        <f>IF(N383="snížená",J383,0)</f>
        <v>0</v>
      </c>
      <c r="BG383" s="232">
        <f>IF(N383="zákl. přenesená",J383,0)</f>
        <v>0</v>
      </c>
      <c r="BH383" s="232">
        <f>IF(N383="sníž. přenesená",J383,0)</f>
        <v>0</v>
      </c>
      <c r="BI383" s="232">
        <f>IF(N383="nulová",J383,0)</f>
        <v>0</v>
      </c>
      <c r="BJ383" s="18" t="s">
        <v>88</v>
      </c>
      <c r="BK383" s="232">
        <f>ROUND(I383*H383,2)</f>
        <v>0</v>
      </c>
      <c r="BL383" s="18" t="s">
        <v>214</v>
      </c>
      <c r="BM383" s="231" t="s">
        <v>2596</v>
      </c>
    </row>
    <row r="384" s="2" customFormat="1">
      <c r="A384" s="39"/>
      <c r="B384" s="40"/>
      <c r="C384" s="41"/>
      <c r="D384" s="233" t="s">
        <v>221</v>
      </c>
      <c r="E384" s="41"/>
      <c r="F384" s="234" t="s">
        <v>6342</v>
      </c>
      <c r="G384" s="41"/>
      <c r="H384" s="41"/>
      <c r="I384" s="235"/>
      <c r="J384" s="41"/>
      <c r="K384" s="41"/>
      <c r="L384" s="45"/>
      <c r="M384" s="236"/>
      <c r="N384" s="237"/>
      <c r="O384" s="92"/>
      <c r="P384" s="92"/>
      <c r="Q384" s="92"/>
      <c r="R384" s="92"/>
      <c r="S384" s="92"/>
      <c r="T384" s="93"/>
      <c r="U384" s="39"/>
      <c r="V384" s="39"/>
      <c r="W384" s="39"/>
      <c r="X384" s="39"/>
      <c r="Y384" s="39"/>
      <c r="Z384" s="39"/>
      <c r="AA384" s="39"/>
      <c r="AB384" s="39"/>
      <c r="AC384" s="39"/>
      <c r="AD384" s="39"/>
      <c r="AE384" s="39"/>
      <c r="AT384" s="18" t="s">
        <v>221</v>
      </c>
      <c r="AU384" s="18" t="s">
        <v>88</v>
      </c>
    </row>
    <row r="385" s="2" customFormat="1" ht="16.5" customHeight="1">
      <c r="A385" s="39"/>
      <c r="B385" s="40"/>
      <c r="C385" s="220" t="s">
        <v>1781</v>
      </c>
      <c r="D385" s="220" t="s">
        <v>216</v>
      </c>
      <c r="E385" s="221" t="s">
        <v>6343</v>
      </c>
      <c r="F385" s="222" t="s">
        <v>6344</v>
      </c>
      <c r="G385" s="223" t="s">
        <v>219</v>
      </c>
      <c r="H385" s="224">
        <v>1</v>
      </c>
      <c r="I385" s="225"/>
      <c r="J385" s="226">
        <f>ROUND(I385*H385,2)</f>
        <v>0</v>
      </c>
      <c r="K385" s="222" t="s">
        <v>1</v>
      </c>
      <c r="L385" s="45"/>
      <c r="M385" s="227" t="s">
        <v>1</v>
      </c>
      <c r="N385" s="228" t="s">
        <v>46</v>
      </c>
      <c r="O385" s="92"/>
      <c r="P385" s="229">
        <f>O385*H385</f>
        <v>0</v>
      </c>
      <c r="Q385" s="229">
        <v>0</v>
      </c>
      <c r="R385" s="229">
        <f>Q385*H385</f>
        <v>0</v>
      </c>
      <c r="S385" s="229">
        <v>0</v>
      </c>
      <c r="T385" s="230">
        <f>S385*H385</f>
        <v>0</v>
      </c>
      <c r="U385" s="39"/>
      <c r="V385" s="39"/>
      <c r="W385" s="39"/>
      <c r="X385" s="39"/>
      <c r="Y385" s="39"/>
      <c r="Z385" s="39"/>
      <c r="AA385" s="39"/>
      <c r="AB385" s="39"/>
      <c r="AC385" s="39"/>
      <c r="AD385" s="39"/>
      <c r="AE385" s="39"/>
      <c r="AR385" s="231" t="s">
        <v>214</v>
      </c>
      <c r="AT385" s="231" t="s">
        <v>216</v>
      </c>
      <c r="AU385" s="231" t="s">
        <v>88</v>
      </c>
      <c r="AY385" s="18" t="s">
        <v>215</v>
      </c>
      <c r="BE385" s="232">
        <f>IF(N385="základní",J385,0)</f>
        <v>0</v>
      </c>
      <c r="BF385" s="232">
        <f>IF(N385="snížená",J385,0)</f>
        <v>0</v>
      </c>
      <c r="BG385" s="232">
        <f>IF(N385="zákl. přenesená",J385,0)</f>
        <v>0</v>
      </c>
      <c r="BH385" s="232">
        <f>IF(N385="sníž. přenesená",J385,0)</f>
        <v>0</v>
      </c>
      <c r="BI385" s="232">
        <f>IF(N385="nulová",J385,0)</f>
        <v>0</v>
      </c>
      <c r="BJ385" s="18" t="s">
        <v>88</v>
      </c>
      <c r="BK385" s="232">
        <f>ROUND(I385*H385,2)</f>
        <v>0</v>
      </c>
      <c r="BL385" s="18" t="s">
        <v>214</v>
      </c>
      <c r="BM385" s="231" t="s">
        <v>2607</v>
      </c>
    </row>
    <row r="386" s="2" customFormat="1">
      <c r="A386" s="39"/>
      <c r="B386" s="40"/>
      <c r="C386" s="41"/>
      <c r="D386" s="233" t="s">
        <v>221</v>
      </c>
      <c r="E386" s="41"/>
      <c r="F386" s="234" t="s">
        <v>6344</v>
      </c>
      <c r="G386" s="41"/>
      <c r="H386" s="41"/>
      <c r="I386" s="235"/>
      <c r="J386" s="41"/>
      <c r="K386" s="41"/>
      <c r="L386" s="45"/>
      <c r="M386" s="236"/>
      <c r="N386" s="237"/>
      <c r="O386" s="92"/>
      <c r="P386" s="92"/>
      <c r="Q386" s="92"/>
      <c r="R386" s="92"/>
      <c r="S386" s="92"/>
      <c r="T386" s="93"/>
      <c r="U386" s="39"/>
      <c r="V386" s="39"/>
      <c r="W386" s="39"/>
      <c r="X386" s="39"/>
      <c r="Y386" s="39"/>
      <c r="Z386" s="39"/>
      <c r="AA386" s="39"/>
      <c r="AB386" s="39"/>
      <c r="AC386" s="39"/>
      <c r="AD386" s="39"/>
      <c r="AE386" s="39"/>
      <c r="AT386" s="18" t="s">
        <v>221</v>
      </c>
      <c r="AU386" s="18" t="s">
        <v>88</v>
      </c>
    </row>
    <row r="387" s="11" customFormat="1" ht="25.92" customHeight="1">
      <c r="A387" s="11"/>
      <c r="B387" s="206"/>
      <c r="C387" s="207"/>
      <c r="D387" s="208" t="s">
        <v>80</v>
      </c>
      <c r="E387" s="209" t="s">
        <v>6345</v>
      </c>
      <c r="F387" s="209" t="s">
        <v>6346</v>
      </c>
      <c r="G387" s="207"/>
      <c r="H387" s="207"/>
      <c r="I387" s="210"/>
      <c r="J387" s="211">
        <f>BK387</f>
        <v>0</v>
      </c>
      <c r="K387" s="207"/>
      <c r="L387" s="212"/>
      <c r="M387" s="213"/>
      <c r="N387" s="214"/>
      <c r="O387" s="214"/>
      <c r="P387" s="215">
        <f>SUM(P388:P441)</f>
        <v>0</v>
      </c>
      <c r="Q387" s="214"/>
      <c r="R387" s="215">
        <f>SUM(R388:R441)</f>
        <v>0</v>
      </c>
      <c r="S387" s="214"/>
      <c r="T387" s="216">
        <f>SUM(T388:T441)</f>
        <v>0</v>
      </c>
      <c r="U387" s="11"/>
      <c r="V387" s="11"/>
      <c r="W387" s="11"/>
      <c r="X387" s="11"/>
      <c r="Y387" s="11"/>
      <c r="Z387" s="11"/>
      <c r="AA387" s="11"/>
      <c r="AB387" s="11"/>
      <c r="AC387" s="11"/>
      <c r="AD387" s="11"/>
      <c r="AE387" s="11"/>
      <c r="AR387" s="217" t="s">
        <v>88</v>
      </c>
      <c r="AT387" s="218" t="s">
        <v>80</v>
      </c>
      <c r="AU387" s="218" t="s">
        <v>81</v>
      </c>
      <c r="AY387" s="217" t="s">
        <v>215</v>
      </c>
      <c r="BK387" s="219">
        <f>SUM(BK388:BK441)</f>
        <v>0</v>
      </c>
    </row>
    <row r="388" s="2" customFormat="1" ht="16.5" customHeight="1">
      <c r="A388" s="39"/>
      <c r="B388" s="40"/>
      <c r="C388" s="220" t="s">
        <v>1797</v>
      </c>
      <c r="D388" s="220" t="s">
        <v>216</v>
      </c>
      <c r="E388" s="221" t="s">
        <v>6347</v>
      </c>
      <c r="F388" s="222" t="s">
        <v>6348</v>
      </c>
      <c r="G388" s="223" t="s">
        <v>797</v>
      </c>
      <c r="H388" s="224">
        <v>180</v>
      </c>
      <c r="I388" s="225"/>
      <c r="J388" s="226">
        <f>ROUND(I388*H388,2)</f>
        <v>0</v>
      </c>
      <c r="K388" s="222" t="s">
        <v>1</v>
      </c>
      <c r="L388" s="45"/>
      <c r="M388" s="227" t="s">
        <v>1</v>
      </c>
      <c r="N388" s="228" t="s">
        <v>46</v>
      </c>
      <c r="O388" s="92"/>
      <c r="P388" s="229">
        <f>O388*H388</f>
        <v>0</v>
      </c>
      <c r="Q388" s="229">
        <v>0</v>
      </c>
      <c r="R388" s="229">
        <f>Q388*H388</f>
        <v>0</v>
      </c>
      <c r="S388" s="229">
        <v>0</v>
      </c>
      <c r="T388" s="230">
        <f>S388*H388</f>
        <v>0</v>
      </c>
      <c r="U388" s="39"/>
      <c r="V388" s="39"/>
      <c r="W388" s="39"/>
      <c r="X388" s="39"/>
      <c r="Y388" s="39"/>
      <c r="Z388" s="39"/>
      <c r="AA388" s="39"/>
      <c r="AB388" s="39"/>
      <c r="AC388" s="39"/>
      <c r="AD388" s="39"/>
      <c r="AE388" s="39"/>
      <c r="AR388" s="231" t="s">
        <v>214</v>
      </c>
      <c r="AT388" s="231" t="s">
        <v>216</v>
      </c>
      <c r="AU388" s="231" t="s">
        <v>88</v>
      </c>
      <c r="AY388" s="18" t="s">
        <v>215</v>
      </c>
      <c r="BE388" s="232">
        <f>IF(N388="základní",J388,0)</f>
        <v>0</v>
      </c>
      <c r="BF388" s="232">
        <f>IF(N388="snížená",J388,0)</f>
        <v>0</v>
      </c>
      <c r="BG388" s="232">
        <f>IF(N388="zákl. přenesená",J388,0)</f>
        <v>0</v>
      </c>
      <c r="BH388" s="232">
        <f>IF(N388="sníž. přenesená",J388,0)</f>
        <v>0</v>
      </c>
      <c r="BI388" s="232">
        <f>IF(N388="nulová",J388,0)</f>
        <v>0</v>
      </c>
      <c r="BJ388" s="18" t="s">
        <v>88</v>
      </c>
      <c r="BK388" s="232">
        <f>ROUND(I388*H388,2)</f>
        <v>0</v>
      </c>
      <c r="BL388" s="18" t="s">
        <v>214</v>
      </c>
      <c r="BM388" s="231" t="s">
        <v>2620</v>
      </c>
    </row>
    <row r="389" s="2" customFormat="1">
      <c r="A389" s="39"/>
      <c r="B389" s="40"/>
      <c r="C389" s="41"/>
      <c r="D389" s="233" t="s">
        <v>221</v>
      </c>
      <c r="E389" s="41"/>
      <c r="F389" s="234" t="s">
        <v>6348</v>
      </c>
      <c r="G389" s="41"/>
      <c r="H389" s="41"/>
      <c r="I389" s="235"/>
      <c r="J389" s="41"/>
      <c r="K389" s="41"/>
      <c r="L389" s="45"/>
      <c r="M389" s="236"/>
      <c r="N389" s="237"/>
      <c r="O389" s="92"/>
      <c r="P389" s="92"/>
      <c r="Q389" s="92"/>
      <c r="R389" s="92"/>
      <c r="S389" s="92"/>
      <c r="T389" s="93"/>
      <c r="U389" s="39"/>
      <c r="V389" s="39"/>
      <c r="W389" s="39"/>
      <c r="X389" s="39"/>
      <c r="Y389" s="39"/>
      <c r="Z389" s="39"/>
      <c r="AA389" s="39"/>
      <c r="AB389" s="39"/>
      <c r="AC389" s="39"/>
      <c r="AD389" s="39"/>
      <c r="AE389" s="39"/>
      <c r="AT389" s="18" t="s">
        <v>221</v>
      </c>
      <c r="AU389" s="18" t="s">
        <v>88</v>
      </c>
    </row>
    <row r="390" s="2" customFormat="1" ht="16.5" customHeight="1">
      <c r="A390" s="39"/>
      <c r="B390" s="40"/>
      <c r="C390" s="220" t="s">
        <v>1802</v>
      </c>
      <c r="D390" s="220" t="s">
        <v>216</v>
      </c>
      <c r="E390" s="221" t="s">
        <v>6349</v>
      </c>
      <c r="F390" s="222" t="s">
        <v>6350</v>
      </c>
      <c r="G390" s="223" t="s">
        <v>797</v>
      </c>
      <c r="H390" s="224">
        <v>100</v>
      </c>
      <c r="I390" s="225"/>
      <c r="J390" s="226">
        <f>ROUND(I390*H390,2)</f>
        <v>0</v>
      </c>
      <c r="K390" s="222" t="s">
        <v>1</v>
      </c>
      <c r="L390" s="45"/>
      <c r="M390" s="227" t="s">
        <v>1</v>
      </c>
      <c r="N390" s="228" t="s">
        <v>46</v>
      </c>
      <c r="O390" s="92"/>
      <c r="P390" s="229">
        <f>O390*H390</f>
        <v>0</v>
      </c>
      <c r="Q390" s="229">
        <v>0</v>
      </c>
      <c r="R390" s="229">
        <f>Q390*H390</f>
        <v>0</v>
      </c>
      <c r="S390" s="229">
        <v>0</v>
      </c>
      <c r="T390" s="230">
        <f>S390*H390</f>
        <v>0</v>
      </c>
      <c r="U390" s="39"/>
      <c r="V390" s="39"/>
      <c r="W390" s="39"/>
      <c r="X390" s="39"/>
      <c r="Y390" s="39"/>
      <c r="Z390" s="39"/>
      <c r="AA390" s="39"/>
      <c r="AB390" s="39"/>
      <c r="AC390" s="39"/>
      <c r="AD390" s="39"/>
      <c r="AE390" s="39"/>
      <c r="AR390" s="231" t="s">
        <v>214</v>
      </c>
      <c r="AT390" s="231" t="s">
        <v>216</v>
      </c>
      <c r="AU390" s="231" t="s">
        <v>88</v>
      </c>
      <c r="AY390" s="18" t="s">
        <v>215</v>
      </c>
      <c r="BE390" s="232">
        <f>IF(N390="základní",J390,0)</f>
        <v>0</v>
      </c>
      <c r="BF390" s="232">
        <f>IF(N390="snížená",J390,0)</f>
        <v>0</v>
      </c>
      <c r="BG390" s="232">
        <f>IF(N390="zákl. přenesená",J390,0)</f>
        <v>0</v>
      </c>
      <c r="BH390" s="232">
        <f>IF(N390="sníž. přenesená",J390,0)</f>
        <v>0</v>
      </c>
      <c r="BI390" s="232">
        <f>IF(N390="nulová",J390,0)</f>
        <v>0</v>
      </c>
      <c r="BJ390" s="18" t="s">
        <v>88</v>
      </c>
      <c r="BK390" s="232">
        <f>ROUND(I390*H390,2)</f>
        <v>0</v>
      </c>
      <c r="BL390" s="18" t="s">
        <v>214</v>
      </c>
      <c r="BM390" s="231" t="s">
        <v>2634</v>
      </c>
    </row>
    <row r="391" s="2" customFormat="1">
      <c r="A391" s="39"/>
      <c r="B391" s="40"/>
      <c r="C391" s="41"/>
      <c r="D391" s="233" t="s">
        <v>221</v>
      </c>
      <c r="E391" s="41"/>
      <c r="F391" s="234" t="s">
        <v>6350</v>
      </c>
      <c r="G391" s="41"/>
      <c r="H391" s="41"/>
      <c r="I391" s="235"/>
      <c r="J391" s="41"/>
      <c r="K391" s="41"/>
      <c r="L391" s="45"/>
      <c r="M391" s="236"/>
      <c r="N391" s="237"/>
      <c r="O391" s="92"/>
      <c r="P391" s="92"/>
      <c r="Q391" s="92"/>
      <c r="R391" s="92"/>
      <c r="S391" s="92"/>
      <c r="T391" s="93"/>
      <c r="U391" s="39"/>
      <c r="V391" s="39"/>
      <c r="W391" s="39"/>
      <c r="X391" s="39"/>
      <c r="Y391" s="39"/>
      <c r="Z391" s="39"/>
      <c r="AA391" s="39"/>
      <c r="AB391" s="39"/>
      <c r="AC391" s="39"/>
      <c r="AD391" s="39"/>
      <c r="AE391" s="39"/>
      <c r="AT391" s="18" t="s">
        <v>221</v>
      </c>
      <c r="AU391" s="18" t="s">
        <v>88</v>
      </c>
    </row>
    <row r="392" s="2" customFormat="1" ht="16.5" customHeight="1">
      <c r="A392" s="39"/>
      <c r="B392" s="40"/>
      <c r="C392" s="220" t="s">
        <v>1806</v>
      </c>
      <c r="D392" s="220" t="s">
        <v>216</v>
      </c>
      <c r="E392" s="221" t="s">
        <v>6351</v>
      </c>
      <c r="F392" s="222" t="s">
        <v>6352</v>
      </c>
      <c r="G392" s="223" t="s">
        <v>797</v>
      </c>
      <c r="H392" s="224">
        <v>100</v>
      </c>
      <c r="I392" s="225"/>
      <c r="J392" s="226">
        <f>ROUND(I392*H392,2)</f>
        <v>0</v>
      </c>
      <c r="K392" s="222" t="s">
        <v>1</v>
      </c>
      <c r="L392" s="45"/>
      <c r="M392" s="227" t="s">
        <v>1</v>
      </c>
      <c r="N392" s="228" t="s">
        <v>46</v>
      </c>
      <c r="O392" s="92"/>
      <c r="P392" s="229">
        <f>O392*H392</f>
        <v>0</v>
      </c>
      <c r="Q392" s="229">
        <v>0</v>
      </c>
      <c r="R392" s="229">
        <f>Q392*H392</f>
        <v>0</v>
      </c>
      <c r="S392" s="229">
        <v>0</v>
      </c>
      <c r="T392" s="230">
        <f>S392*H392</f>
        <v>0</v>
      </c>
      <c r="U392" s="39"/>
      <c r="V392" s="39"/>
      <c r="W392" s="39"/>
      <c r="X392" s="39"/>
      <c r="Y392" s="39"/>
      <c r="Z392" s="39"/>
      <c r="AA392" s="39"/>
      <c r="AB392" s="39"/>
      <c r="AC392" s="39"/>
      <c r="AD392" s="39"/>
      <c r="AE392" s="39"/>
      <c r="AR392" s="231" t="s">
        <v>214</v>
      </c>
      <c r="AT392" s="231" t="s">
        <v>216</v>
      </c>
      <c r="AU392" s="231" t="s">
        <v>88</v>
      </c>
      <c r="AY392" s="18" t="s">
        <v>215</v>
      </c>
      <c r="BE392" s="232">
        <f>IF(N392="základní",J392,0)</f>
        <v>0</v>
      </c>
      <c r="BF392" s="232">
        <f>IF(N392="snížená",J392,0)</f>
        <v>0</v>
      </c>
      <c r="BG392" s="232">
        <f>IF(N392="zákl. přenesená",J392,0)</f>
        <v>0</v>
      </c>
      <c r="BH392" s="232">
        <f>IF(N392="sníž. přenesená",J392,0)</f>
        <v>0</v>
      </c>
      <c r="BI392" s="232">
        <f>IF(N392="nulová",J392,0)</f>
        <v>0</v>
      </c>
      <c r="BJ392" s="18" t="s">
        <v>88</v>
      </c>
      <c r="BK392" s="232">
        <f>ROUND(I392*H392,2)</f>
        <v>0</v>
      </c>
      <c r="BL392" s="18" t="s">
        <v>214</v>
      </c>
      <c r="BM392" s="231" t="s">
        <v>2646</v>
      </c>
    </row>
    <row r="393" s="2" customFormat="1">
      <c r="A393" s="39"/>
      <c r="B393" s="40"/>
      <c r="C393" s="41"/>
      <c r="D393" s="233" t="s">
        <v>221</v>
      </c>
      <c r="E393" s="41"/>
      <c r="F393" s="234" t="s">
        <v>6352</v>
      </c>
      <c r="G393" s="41"/>
      <c r="H393" s="41"/>
      <c r="I393" s="235"/>
      <c r="J393" s="41"/>
      <c r="K393" s="41"/>
      <c r="L393" s="45"/>
      <c r="M393" s="236"/>
      <c r="N393" s="237"/>
      <c r="O393" s="92"/>
      <c r="P393" s="92"/>
      <c r="Q393" s="92"/>
      <c r="R393" s="92"/>
      <c r="S393" s="92"/>
      <c r="T393" s="93"/>
      <c r="U393" s="39"/>
      <c r="V393" s="39"/>
      <c r="W393" s="39"/>
      <c r="X393" s="39"/>
      <c r="Y393" s="39"/>
      <c r="Z393" s="39"/>
      <c r="AA393" s="39"/>
      <c r="AB393" s="39"/>
      <c r="AC393" s="39"/>
      <c r="AD393" s="39"/>
      <c r="AE393" s="39"/>
      <c r="AT393" s="18" t="s">
        <v>221</v>
      </c>
      <c r="AU393" s="18" t="s">
        <v>88</v>
      </c>
    </row>
    <row r="394" s="2" customFormat="1" ht="16.5" customHeight="1">
      <c r="A394" s="39"/>
      <c r="B394" s="40"/>
      <c r="C394" s="220" t="s">
        <v>1808</v>
      </c>
      <c r="D394" s="220" t="s">
        <v>216</v>
      </c>
      <c r="E394" s="221" t="s">
        <v>6353</v>
      </c>
      <c r="F394" s="222" t="s">
        <v>6354</v>
      </c>
      <c r="G394" s="223" t="s">
        <v>797</v>
      </c>
      <c r="H394" s="224">
        <v>30</v>
      </c>
      <c r="I394" s="225"/>
      <c r="J394" s="226">
        <f>ROUND(I394*H394,2)</f>
        <v>0</v>
      </c>
      <c r="K394" s="222" t="s">
        <v>1</v>
      </c>
      <c r="L394" s="45"/>
      <c r="M394" s="227" t="s">
        <v>1</v>
      </c>
      <c r="N394" s="228" t="s">
        <v>46</v>
      </c>
      <c r="O394" s="92"/>
      <c r="P394" s="229">
        <f>O394*H394</f>
        <v>0</v>
      </c>
      <c r="Q394" s="229">
        <v>0</v>
      </c>
      <c r="R394" s="229">
        <f>Q394*H394</f>
        <v>0</v>
      </c>
      <c r="S394" s="229">
        <v>0</v>
      </c>
      <c r="T394" s="230">
        <f>S394*H394</f>
        <v>0</v>
      </c>
      <c r="U394" s="39"/>
      <c r="V394" s="39"/>
      <c r="W394" s="39"/>
      <c r="X394" s="39"/>
      <c r="Y394" s="39"/>
      <c r="Z394" s="39"/>
      <c r="AA394" s="39"/>
      <c r="AB394" s="39"/>
      <c r="AC394" s="39"/>
      <c r="AD394" s="39"/>
      <c r="AE394" s="39"/>
      <c r="AR394" s="231" t="s">
        <v>214</v>
      </c>
      <c r="AT394" s="231" t="s">
        <v>216</v>
      </c>
      <c r="AU394" s="231" t="s">
        <v>88</v>
      </c>
      <c r="AY394" s="18" t="s">
        <v>215</v>
      </c>
      <c r="BE394" s="232">
        <f>IF(N394="základní",J394,0)</f>
        <v>0</v>
      </c>
      <c r="BF394" s="232">
        <f>IF(N394="snížená",J394,0)</f>
        <v>0</v>
      </c>
      <c r="BG394" s="232">
        <f>IF(N394="zákl. přenesená",J394,0)</f>
        <v>0</v>
      </c>
      <c r="BH394" s="232">
        <f>IF(N394="sníž. přenesená",J394,0)</f>
        <v>0</v>
      </c>
      <c r="BI394" s="232">
        <f>IF(N394="nulová",J394,0)</f>
        <v>0</v>
      </c>
      <c r="BJ394" s="18" t="s">
        <v>88</v>
      </c>
      <c r="BK394" s="232">
        <f>ROUND(I394*H394,2)</f>
        <v>0</v>
      </c>
      <c r="BL394" s="18" t="s">
        <v>214</v>
      </c>
      <c r="BM394" s="231" t="s">
        <v>2667</v>
      </c>
    </row>
    <row r="395" s="2" customFormat="1">
      <c r="A395" s="39"/>
      <c r="B395" s="40"/>
      <c r="C395" s="41"/>
      <c r="D395" s="233" t="s">
        <v>221</v>
      </c>
      <c r="E395" s="41"/>
      <c r="F395" s="234" t="s">
        <v>6354</v>
      </c>
      <c r="G395" s="41"/>
      <c r="H395" s="41"/>
      <c r="I395" s="235"/>
      <c r="J395" s="41"/>
      <c r="K395" s="41"/>
      <c r="L395" s="45"/>
      <c r="M395" s="236"/>
      <c r="N395" s="237"/>
      <c r="O395" s="92"/>
      <c r="P395" s="92"/>
      <c r="Q395" s="92"/>
      <c r="R395" s="92"/>
      <c r="S395" s="92"/>
      <c r="T395" s="93"/>
      <c r="U395" s="39"/>
      <c r="V395" s="39"/>
      <c r="W395" s="39"/>
      <c r="X395" s="39"/>
      <c r="Y395" s="39"/>
      <c r="Z395" s="39"/>
      <c r="AA395" s="39"/>
      <c r="AB395" s="39"/>
      <c r="AC395" s="39"/>
      <c r="AD395" s="39"/>
      <c r="AE395" s="39"/>
      <c r="AT395" s="18" t="s">
        <v>221</v>
      </c>
      <c r="AU395" s="18" t="s">
        <v>88</v>
      </c>
    </row>
    <row r="396" s="2" customFormat="1" ht="16.5" customHeight="1">
      <c r="A396" s="39"/>
      <c r="B396" s="40"/>
      <c r="C396" s="220" t="s">
        <v>1815</v>
      </c>
      <c r="D396" s="220" t="s">
        <v>216</v>
      </c>
      <c r="E396" s="221" t="s">
        <v>6355</v>
      </c>
      <c r="F396" s="222" t="s">
        <v>6356</v>
      </c>
      <c r="G396" s="223" t="s">
        <v>797</v>
      </c>
      <c r="H396" s="224">
        <v>20</v>
      </c>
      <c r="I396" s="225"/>
      <c r="J396" s="226">
        <f>ROUND(I396*H396,2)</f>
        <v>0</v>
      </c>
      <c r="K396" s="222" t="s">
        <v>1</v>
      </c>
      <c r="L396" s="45"/>
      <c r="M396" s="227" t="s">
        <v>1</v>
      </c>
      <c r="N396" s="228" t="s">
        <v>46</v>
      </c>
      <c r="O396" s="92"/>
      <c r="P396" s="229">
        <f>O396*H396</f>
        <v>0</v>
      </c>
      <c r="Q396" s="229">
        <v>0</v>
      </c>
      <c r="R396" s="229">
        <f>Q396*H396</f>
        <v>0</v>
      </c>
      <c r="S396" s="229">
        <v>0</v>
      </c>
      <c r="T396" s="230">
        <f>S396*H396</f>
        <v>0</v>
      </c>
      <c r="U396" s="39"/>
      <c r="V396" s="39"/>
      <c r="W396" s="39"/>
      <c r="X396" s="39"/>
      <c r="Y396" s="39"/>
      <c r="Z396" s="39"/>
      <c r="AA396" s="39"/>
      <c r="AB396" s="39"/>
      <c r="AC396" s="39"/>
      <c r="AD396" s="39"/>
      <c r="AE396" s="39"/>
      <c r="AR396" s="231" t="s">
        <v>214</v>
      </c>
      <c r="AT396" s="231" t="s">
        <v>216</v>
      </c>
      <c r="AU396" s="231" t="s">
        <v>88</v>
      </c>
      <c r="AY396" s="18" t="s">
        <v>215</v>
      </c>
      <c r="BE396" s="232">
        <f>IF(N396="základní",J396,0)</f>
        <v>0</v>
      </c>
      <c r="BF396" s="232">
        <f>IF(N396="snížená",J396,0)</f>
        <v>0</v>
      </c>
      <c r="BG396" s="232">
        <f>IF(N396="zákl. přenesená",J396,0)</f>
        <v>0</v>
      </c>
      <c r="BH396" s="232">
        <f>IF(N396="sníž. přenesená",J396,0)</f>
        <v>0</v>
      </c>
      <c r="BI396" s="232">
        <f>IF(N396="nulová",J396,0)</f>
        <v>0</v>
      </c>
      <c r="BJ396" s="18" t="s">
        <v>88</v>
      </c>
      <c r="BK396" s="232">
        <f>ROUND(I396*H396,2)</f>
        <v>0</v>
      </c>
      <c r="BL396" s="18" t="s">
        <v>214</v>
      </c>
      <c r="BM396" s="231" t="s">
        <v>2686</v>
      </c>
    </row>
    <row r="397" s="2" customFormat="1">
      <c r="A397" s="39"/>
      <c r="B397" s="40"/>
      <c r="C397" s="41"/>
      <c r="D397" s="233" t="s">
        <v>221</v>
      </c>
      <c r="E397" s="41"/>
      <c r="F397" s="234" t="s">
        <v>6356</v>
      </c>
      <c r="G397" s="41"/>
      <c r="H397" s="41"/>
      <c r="I397" s="235"/>
      <c r="J397" s="41"/>
      <c r="K397" s="41"/>
      <c r="L397" s="45"/>
      <c r="M397" s="236"/>
      <c r="N397" s="237"/>
      <c r="O397" s="92"/>
      <c r="P397" s="92"/>
      <c r="Q397" s="92"/>
      <c r="R397" s="92"/>
      <c r="S397" s="92"/>
      <c r="T397" s="93"/>
      <c r="U397" s="39"/>
      <c r="V397" s="39"/>
      <c r="W397" s="39"/>
      <c r="X397" s="39"/>
      <c r="Y397" s="39"/>
      <c r="Z397" s="39"/>
      <c r="AA397" s="39"/>
      <c r="AB397" s="39"/>
      <c r="AC397" s="39"/>
      <c r="AD397" s="39"/>
      <c r="AE397" s="39"/>
      <c r="AT397" s="18" t="s">
        <v>221</v>
      </c>
      <c r="AU397" s="18" t="s">
        <v>88</v>
      </c>
    </row>
    <row r="398" s="2" customFormat="1" ht="16.5" customHeight="1">
      <c r="A398" s="39"/>
      <c r="B398" s="40"/>
      <c r="C398" s="220" t="s">
        <v>1823</v>
      </c>
      <c r="D398" s="220" t="s">
        <v>216</v>
      </c>
      <c r="E398" s="221" t="s">
        <v>6357</v>
      </c>
      <c r="F398" s="222" t="s">
        <v>6358</v>
      </c>
      <c r="G398" s="223" t="s">
        <v>797</v>
      </c>
      <c r="H398" s="224">
        <v>30</v>
      </c>
      <c r="I398" s="225"/>
      <c r="J398" s="226">
        <f>ROUND(I398*H398,2)</f>
        <v>0</v>
      </c>
      <c r="K398" s="222" t="s">
        <v>1</v>
      </c>
      <c r="L398" s="45"/>
      <c r="M398" s="227" t="s">
        <v>1</v>
      </c>
      <c r="N398" s="228" t="s">
        <v>46</v>
      </c>
      <c r="O398" s="92"/>
      <c r="P398" s="229">
        <f>O398*H398</f>
        <v>0</v>
      </c>
      <c r="Q398" s="229">
        <v>0</v>
      </c>
      <c r="R398" s="229">
        <f>Q398*H398</f>
        <v>0</v>
      </c>
      <c r="S398" s="229">
        <v>0</v>
      </c>
      <c r="T398" s="230">
        <f>S398*H398</f>
        <v>0</v>
      </c>
      <c r="U398" s="39"/>
      <c r="V398" s="39"/>
      <c r="W398" s="39"/>
      <c r="X398" s="39"/>
      <c r="Y398" s="39"/>
      <c r="Z398" s="39"/>
      <c r="AA398" s="39"/>
      <c r="AB398" s="39"/>
      <c r="AC398" s="39"/>
      <c r="AD398" s="39"/>
      <c r="AE398" s="39"/>
      <c r="AR398" s="231" t="s">
        <v>214</v>
      </c>
      <c r="AT398" s="231" t="s">
        <v>216</v>
      </c>
      <c r="AU398" s="231" t="s">
        <v>88</v>
      </c>
      <c r="AY398" s="18" t="s">
        <v>215</v>
      </c>
      <c r="BE398" s="232">
        <f>IF(N398="základní",J398,0)</f>
        <v>0</v>
      </c>
      <c r="BF398" s="232">
        <f>IF(N398="snížená",J398,0)</f>
        <v>0</v>
      </c>
      <c r="BG398" s="232">
        <f>IF(N398="zákl. přenesená",J398,0)</f>
        <v>0</v>
      </c>
      <c r="BH398" s="232">
        <f>IF(N398="sníž. přenesená",J398,0)</f>
        <v>0</v>
      </c>
      <c r="BI398" s="232">
        <f>IF(N398="nulová",J398,0)</f>
        <v>0</v>
      </c>
      <c r="BJ398" s="18" t="s">
        <v>88</v>
      </c>
      <c r="BK398" s="232">
        <f>ROUND(I398*H398,2)</f>
        <v>0</v>
      </c>
      <c r="BL398" s="18" t="s">
        <v>214</v>
      </c>
      <c r="BM398" s="231" t="s">
        <v>2703</v>
      </c>
    </row>
    <row r="399" s="2" customFormat="1">
      <c r="A399" s="39"/>
      <c r="B399" s="40"/>
      <c r="C399" s="41"/>
      <c r="D399" s="233" t="s">
        <v>221</v>
      </c>
      <c r="E399" s="41"/>
      <c r="F399" s="234" t="s">
        <v>6358</v>
      </c>
      <c r="G399" s="41"/>
      <c r="H399" s="41"/>
      <c r="I399" s="235"/>
      <c r="J399" s="41"/>
      <c r="K399" s="41"/>
      <c r="L399" s="45"/>
      <c r="M399" s="236"/>
      <c r="N399" s="237"/>
      <c r="O399" s="92"/>
      <c r="P399" s="92"/>
      <c r="Q399" s="92"/>
      <c r="R399" s="92"/>
      <c r="S399" s="92"/>
      <c r="T399" s="93"/>
      <c r="U399" s="39"/>
      <c r="V399" s="39"/>
      <c r="W399" s="39"/>
      <c r="X399" s="39"/>
      <c r="Y399" s="39"/>
      <c r="Z399" s="39"/>
      <c r="AA399" s="39"/>
      <c r="AB399" s="39"/>
      <c r="AC399" s="39"/>
      <c r="AD399" s="39"/>
      <c r="AE399" s="39"/>
      <c r="AT399" s="18" t="s">
        <v>221</v>
      </c>
      <c r="AU399" s="18" t="s">
        <v>88</v>
      </c>
    </row>
    <row r="400" s="2" customFormat="1" ht="16.5" customHeight="1">
      <c r="A400" s="39"/>
      <c r="B400" s="40"/>
      <c r="C400" s="220" t="s">
        <v>1829</v>
      </c>
      <c r="D400" s="220" t="s">
        <v>216</v>
      </c>
      <c r="E400" s="221" t="s">
        <v>6359</v>
      </c>
      <c r="F400" s="222" t="s">
        <v>6360</v>
      </c>
      <c r="G400" s="223" t="s">
        <v>797</v>
      </c>
      <c r="H400" s="224">
        <v>40</v>
      </c>
      <c r="I400" s="225"/>
      <c r="J400" s="226">
        <f>ROUND(I400*H400,2)</f>
        <v>0</v>
      </c>
      <c r="K400" s="222" t="s">
        <v>1</v>
      </c>
      <c r="L400" s="45"/>
      <c r="M400" s="227" t="s">
        <v>1</v>
      </c>
      <c r="N400" s="228" t="s">
        <v>46</v>
      </c>
      <c r="O400" s="92"/>
      <c r="P400" s="229">
        <f>O400*H400</f>
        <v>0</v>
      </c>
      <c r="Q400" s="229">
        <v>0</v>
      </c>
      <c r="R400" s="229">
        <f>Q400*H400</f>
        <v>0</v>
      </c>
      <c r="S400" s="229">
        <v>0</v>
      </c>
      <c r="T400" s="230">
        <f>S400*H400</f>
        <v>0</v>
      </c>
      <c r="U400" s="39"/>
      <c r="V400" s="39"/>
      <c r="W400" s="39"/>
      <c r="X400" s="39"/>
      <c r="Y400" s="39"/>
      <c r="Z400" s="39"/>
      <c r="AA400" s="39"/>
      <c r="AB400" s="39"/>
      <c r="AC400" s="39"/>
      <c r="AD400" s="39"/>
      <c r="AE400" s="39"/>
      <c r="AR400" s="231" t="s">
        <v>214</v>
      </c>
      <c r="AT400" s="231" t="s">
        <v>216</v>
      </c>
      <c r="AU400" s="231" t="s">
        <v>88</v>
      </c>
      <c r="AY400" s="18" t="s">
        <v>215</v>
      </c>
      <c r="BE400" s="232">
        <f>IF(N400="základní",J400,0)</f>
        <v>0</v>
      </c>
      <c r="BF400" s="232">
        <f>IF(N400="snížená",J400,0)</f>
        <v>0</v>
      </c>
      <c r="BG400" s="232">
        <f>IF(N400="zákl. přenesená",J400,0)</f>
        <v>0</v>
      </c>
      <c r="BH400" s="232">
        <f>IF(N400="sníž. přenesená",J400,0)</f>
        <v>0</v>
      </c>
      <c r="BI400" s="232">
        <f>IF(N400="nulová",J400,0)</f>
        <v>0</v>
      </c>
      <c r="BJ400" s="18" t="s">
        <v>88</v>
      </c>
      <c r="BK400" s="232">
        <f>ROUND(I400*H400,2)</f>
        <v>0</v>
      </c>
      <c r="BL400" s="18" t="s">
        <v>214</v>
      </c>
      <c r="BM400" s="231" t="s">
        <v>2712</v>
      </c>
    </row>
    <row r="401" s="2" customFormat="1">
      <c r="A401" s="39"/>
      <c r="B401" s="40"/>
      <c r="C401" s="41"/>
      <c r="D401" s="233" t="s">
        <v>221</v>
      </c>
      <c r="E401" s="41"/>
      <c r="F401" s="234" t="s">
        <v>6360</v>
      </c>
      <c r="G401" s="41"/>
      <c r="H401" s="41"/>
      <c r="I401" s="235"/>
      <c r="J401" s="41"/>
      <c r="K401" s="41"/>
      <c r="L401" s="45"/>
      <c r="M401" s="236"/>
      <c r="N401" s="237"/>
      <c r="O401" s="92"/>
      <c r="P401" s="92"/>
      <c r="Q401" s="92"/>
      <c r="R401" s="92"/>
      <c r="S401" s="92"/>
      <c r="T401" s="93"/>
      <c r="U401" s="39"/>
      <c r="V401" s="39"/>
      <c r="W401" s="39"/>
      <c r="X401" s="39"/>
      <c r="Y401" s="39"/>
      <c r="Z401" s="39"/>
      <c r="AA401" s="39"/>
      <c r="AB401" s="39"/>
      <c r="AC401" s="39"/>
      <c r="AD401" s="39"/>
      <c r="AE401" s="39"/>
      <c r="AT401" s="18" t="s">
        <v>221</v>
      </c>
      <c r="AU401" s="18" t="s">
        <v>88</v>
      </c>
    </row>
    <row r="402" s="2" customFormat="1" ht="16.5" customHeight="1">
      <c r="A402" s="39"/>
      <c r="B402" s="40"/>
      <c r="C402" s="220" t="s">
        <v>1836</v>
      </c>
      <c r="D402" s="220" t="s">
        <v>216</v>
      </c>
      <c r="E402" s="221" t="s">
        <v>6361</v>
      </c>
      <c r="F402" s="222" t="s">
        <v>6362</v>
      </c>
      <c r="G402" s="223" t="s">
        <v>797</v>
      </c>
      <c r="H402" s="224">
        <v>36</v>
      </c>
      <c r="I402" s="225"/>
      <c r="J402" s="226">
        <f>ROUND(I402*H402,2)</f>
        <v>0</v>
      </c>
      <c r="K402" s="222" t="s">
        <v>1</v>
      </c>
      <c r="L402" s="45"/>
      <c r="M402" s="227" t="s">
        <v>1</v>
      </c>
      <c r="N402" s="228" t="s">
        <v>46</v>
      </c>
      <c r="O402" s="92"/>
      <c r="P402" s="229">
        <f>O402*H402</f>
        <v>0</v>
      </c>
      <c r="Q402" s="229">
        <v>0</v>
      </c>
      <c r="R402" s="229">
        <f>Q402*H402</f>
        <v>0</v>
      </c>
      <c r="S402" s="229">
        <v>0</v>
      </c>
      <c r="T402" s="230">
        <f>S402*H402</f>
        <v>0</v>
      </c>
      <c r="U402" s="39"/>
      <c r="V402" s="39"/>
      <c r="W402" s="39"/>
      <c r="X402" s="39"/>
      <c r="Y402" s="39"/>
      <c r="Z402" s="39"/>
      <c r="AA402" s="39"/>
      <c r="AB402" s="39"/>
      <c r="AC402" s="39"/>
      <c r="AD402" s="39"/>
      <c r="AE402" s="39"/>
      <c r="AR402" s="231" t="s">
        <v>214</v>
      </c>
      <c r="AT402" s="231" t="s">
        <v>216</v>
      </c>
      <c r="AU402" s="231" t="s">
        <v>88</v>
      </c>
      <c r="AY402" s="18" t="s">
        <v>215</v>
      </c>
      <c r="BE402" s="232">
        <f>IF(N402="základní",J402,0)</f>
        <v>0</v>
      </c>
      <c r="BF402" s="232">
        <f>IF(N402="snížená",J402,0)</f>
        <v>0</v>
      </c>
      <c r="BG402" s="232">
        <f>IF(N402="zákl. přenesená",J402,0)</f>
        <v>0</v>
      </c>
      <c r="BH402" s="232">
        <f>IF(N402="sníž. přenesená",J402,0)</f>
        <v>0</v>
      </c>
      <c r="BI402" s="232">
        <f>IF(N402="nulová",J402,0)</f>
        <v>0</v>
      </c>
      <c r="BJ402" s="18" t="s">
        <v>88</v>
      </c>
      <c r="BK402" s="232">
        <f>ROUND(I402*H402,2)</f>
        <v>0</v>
      </c>
      <c r="BL402" s="18" t="s">
        <v>214</v>
      </c>
      <c r="BM402" s="231" t="s">
        <v>2725</v>
      </c>
    </row>
    <row r="403" s="2" customFormat="1">
      <c r="A403" s="39"/>
      <c r="B403" s="40"/>
      <c r="C403" s="41"/>
      <c r="D403" s="233" t="s">
        <v>221</v>
      </c>
      <c r="E403" s="41"/>
      <c r="F403" s="234" t="s">
        <v>6362</v>
      </c>
      <c r="G403" s="41"/>
      <c r="H403" s="41"/>
      <c r="I403" s="235"/>
      <c r="J403" s="41"/>
      <c r="K403" s="41"/>
      <c r="L403" s="45"/>
      <c r="M403" s="236"/>
      <c r="N403" s="237"/>
      <c r="O403" s="92"/>
      <c r="P403" s="92"/>
      <c r="Q403" s="92"/>
      <c r="R403" s="92"/>
      <c r="S403" s="92"/>
      <c r="T403" s="93"/>
      <c r="U403" s="39"/>
      <c r="V403" s="39"/>
      <c r="W403" s="39"/>
      <c r="X403" s="39"/>
      <c r="Y403" s="39"/>
      <c r="Z403" s="39"/>
      <c r="AA403" s="39"/>
      <c r="AB403" s="39"/>
      <c r="AC403" s="39"/>
      <c r="AD403" s="39"/>
      <c r="AE403" s="39"/>
      <c r="AT403" s="18" t="s">
        <v>221</v>
      </c>
      <c r="AU403" s="18" t="s">
        <v>88</v>
      </c>
    </row>
    <row r="404" s="2" customFormat="1" ht="16.5" customHeight="1">
      <c r="A404" s="39"/>
      <c r="B404" s="40"/>
      <c r="C404" s="220" t="s">
        <v>1842</v>
      </c>
      <c r="D404" s="220" t="s">
        <v>216</v>
      </c>
      <c r="E404" s="221" t="s">
        <v>6363</v>
      </c>
      <c r="F404" s="222" t="s">
        <v>6364</v>
      </c>
      <c r="G404" s="223" t="s">
        <v>797</v>
      </c>
      <c r="H404" s="224">
        <v>280</v>
      </c>
      <c r="I404" s="225"/>
      <c r="J404" s="226">
        <f>ROUND(I404*H404,2)</f>
        <v>0</v>
      </c>
      <c r="K404" s="222" t="s">
        <v>1</v>
      </c>
      <c r="L404" s="45"/>
      <c r="M404" s="227" t="s">
        <v>1</v>
      </c>
      <c r="N404" s="228" t="s">
        <v>46</v>
      </c>
      <c r="O404" s="92"/>
      <c r="P404" s="229">
        <f>O404*H404</f>
        <v>0</v>
      </c>
      <c r="Q404" s="229">
        <v>0</v>
      </c>
      <c r="R404" s="229">
        <f>Q404*H404</f>
        <v>0</v>
      </c>
      <c r="S404" s="229">
        <v>0</v>
      </c>
      <c r="T404" s="230">
        <f>S404*H404</f>
        <v>0</v>
      </c>
      <c r="U404" s="39"/>
      <c r="V404" s="39"/>
      <c r="W404" s="39"/>
      <c r="X404" s="39"/>
      <c r="Y404" s="39"/>
      <c r="Z404" s="39"/>
      <c r="AA404" s="39"/>
      <c r="AB404" s="39"/>
      <c r="AC404" s="39"/>
      <c r="AD404" s="39"/>
      <c r="AE404" s="39"/>
      <c r="AR404" s="231" t="s">
        <v>214</v>
      </c>
      <c r="AT404" s="231" t="s">
        <v>216</v>
      </c>
      <c r="AU404" s="231" t="s">
        <v>88</v>
      </c>
      <c r="AY404" s="18" t="s">
        <v>215</v>
      </c>
      <c r="BE404" s="232">
        <f>IF(N404="základní",J404,0)</f>
        <v>0</v>
      </c>
      <c r="BF404" s="232">
        <f>IF(N404="snížená",J404,0)</f>
        <v>0</v>
      </c>
      <c r="BG404" s="232">
        <f>IF(N404="zákl. přenesená",J404,0)</f>
        <v>0</v>
      </c>
      <c r="BH404" s="232">
        <f>IF(N404="sníž. přenesená",J404,0)</f>
        <v>0</v>
      </c>
      <c r="BI404" s="232">
        <f>IF(N404="nulová",J404,0)</f>
        <v>0</v>
      </c>
      <c r="BJ404" s="18" t="s">
        <v>88</v>
      </c>
      <c r="BK404" s="232">
        <f>ROUND(I404*H404,2)</f>
        <v>0</v>
      </c>
      <c r="BL404" s="18" t="s">
        <v>214</v>
      </c>
      <c r="BM404" s="231" t="s">
        <v>2735</v>
      </c>
    </row>
    <row r="405" s="2" customFormat="1">
      <c r="A405" s="39"/>
      <c r="B405" s="40"/>
      <c r="C405" s="41"/>
      <c r="D405" s="233" t="s">
        <v>221</v>
      </c>
      <c r="E405" s="41"/>
      <c r="F405" s="234" t="s">
        <v>6364</v>
      </c>
      <c r="G405" s="41"/>
      <c r="H405" s="41"/>
      <c r="I405" s="235"/>
      <c r="J405" s="41"/>
      <c r="K405" s="41"/>
      <c r="L405" s="45"/>
      <c r="M405" s="236"/>
      <c r="N405" s="237"/>
      <c r="O405" s="92"/>
      <c r="P405" s="92"/>
      <c r="Q405" s="92"/>
      <c r="R405" s="92"/>
      <c r="S405" s="92"/>
      <c r="T405" s="93"/>
      <c r="U405" s="39"/>
      <c r="V405" s="39"/>
      <c r="W405" s="39"/>
      <c r="X405" s="39"/>
      <c r="Y405" s="39"/>
      <c r="Z405" s="39"/>
      <c r="AA405" s="39"/>
      <c r="AB405" s="39"/>
      <c r="AC405" s="39"/>
      <c r="AD405" s="39"/>
      <c r="AE405" s="39"/>
      <c r="AT405" s="18" t="s">
        <v>221</v>
      </c>
      <c r="AU405" s="18" t="s">
        <v>88</v>
      </c>
    </row>
    <row r="406" s="2" customFormat="1" ht="16.5" customHeight="1">
      <c r="A406" s="39"/>
      <c r="B406" s="40"/>
      <c r="C406" s="220" t="s">
        <v>1849</v>
      </c>
      <c r="D406" s="220" t="s">
        <v>216</v>
      </c>
      <c r="E406" s="221" t="s">
        <v>6365</v>
      </c>
      <c r="F406" s="222" t="s">
        <v>6366</v>
      </c>
      <c r="G406" s="223" t="s">
        <v>797</v>
      </c>
      <c r="H406" s="224">
        <v>160</v>
      </c>
      <c r="I406" s="225"/>
      <c r="J406" s="226">
        <f>ROUND(I406*H406,2)</f>
        <v>0</v>
      </c>
      <c r="K406" s="222" t="s">
        <v>1</v>
      </c>
      <c r="L406" s="45"/>
      <c r="M406" s="227" t="s">
        <v>1</v>
      </c>
      <c r="N406" s="228" t="s">
        <v>46</v>
      </c>
      <c r="O406" s="92"/>
      <c r="P406" s="229">
        <f>O406*H406</f>
        <v>0</v>
      </c>
      <c r="Q406" s="229">
        <v>0</v>
      </c>
      <c r="R406" s="229">
        <f>Q406*H406</f>
        <v>0</v>
      </c>
      <c r="S406" s="229">
        <v>0</v>
      </c>
      <c r="T406" s="230">
        <f>S406*H406</f>
        <v>0</v>
      </c>
      <c r="U406" s="39"/>
      <c r="V406" s="39"/>
      <c r="W406" s="39"/>
      <c r="X406" s="39"/>
      <c r="Y406" s="39"/>
      <c r="Z406" s="39"/>
      <c r="AA406" s="39"/>
      <c r="AB406" s="39"/>
      <c r="AC406" s="39"/>
      <c r="AD406" s="39"/>
      <c r="AE406" s="39"/>
      <c r="AR406" s="231" t="s">
        <v>214</v>
      </c>
      <c r="AT406" s="231" t="s">
        <v>216</v>
      </c>
      <c r="AU406" s="231" t="s">
        <v>88</v>
      </c>
      <c r="AY406" s="18" t="s">
        <v>215</v>
      </c>
      <c r="BE406" s="232">
        <f>IF(N406="základní",J406,0)</f>
        <v>0</v>
      </c>
      <c r="BF406" s="232">
        <f>IF(N406="snížená",J406,0)</f>
        <v>0</v>
      </c>
      <c r="BG406" s="232">
        <f>IF(N406="zákl. přenesená",J406,0)</f>
        <v>0</v>
      </c>
      <c r="BH406" s="232">
        <f>IF(N406="sníž. přenesená",J406,0)</f>
        <v>0</v>
      </c>
      <c r="BI406" s="232">
        <f>IF(N406="nulová",J406,0)</f>
        <v>0</v>
      </c>
      <c r="BJ406" s="18" t="s">
        <v>88</v>
      </c>
      <c r="BK406" s="232">
        <f>ROUND(I406*H406,2)</f>
        <v>0</v>
      </c>
      <c r="BL406" s="18" t="s">
        <v>214</v>
      </c>
      <c r="BM406" s="231" t="s">
        <v>2749</v>
      </c>
    </row>
    <row r="407" s="2" customFormat="1">
      <c r="A407" s="39"/>
      <c r="B407" s="40"/>
      <c r="C407" s="41"/>
      <c r="D407" s="233" t="s">
        <v>221</v>
      </c>
      <c r="E407" s="41"/>
      <c r="F407" s="234" t="s">
        <v>6366</v>
      </c>
      <c r="G407" s="41"/>
      <c r="H407" s="41"/>
      <c r="I407" s="235"/>
      <c r="J407" s="41"/>
      <c r="K407" s="41"/>
      <c r="L407" s="45"/>
      <c r="M407" s="236"/>
      <c r="N407" s="237"/>
      <c r="O407" s="92"/>
      <c r="P407" s="92"/>
      <c r="Q407" s="92"/>
      <c r="R407" s="92"/>
      <c r="S407" s="92"/>
      <c r="T407" s="93"/>
      <c r="U407" s="39"/>
      <c r="V407" s="39"/>
      <c r="W407" s="39"/>
      <c r="X407" s="39"/>
      <c r="Y407" s="39"/>
      <c r="Z407" s="39"/>
      <c r="AA407" s="39"/>
      <c r="AB407" s="39"/>
      <c r="AC407" s="39"/>
      <c r="AD407" s="39"/>
      <c r="AE407" s="39"/>
      <c r="AT407" s="18" t="s">
        <v>221</v>
      </c>
      <c r="AU407" s="18" t="s">
        <v>88</v>
      </c>
    </row>
    <row r="408" s="2" customFormat="1" ht="16.5" customHeight="1">
      <c r="A408" s="39"/>
      <c r="B408" s="40"/>
      <c r="C408" s="220" t="s">
        <v>1857</v>
      </c>
      <c r="D408" s="220" t="s">
        <v>216</v>
      </c>
      <c r="E408" s="221" t="s">
        <v>6367</v>
      </c>
      <c r="F408" s="222" t="s">
        <v>6368</v>
      </c>
      <c r="G408" s="223" t="s">
        <v>797</v>
      </c>
      <c r="H408" s="224">
        <v>40</v>
      </c>
      <c r="I408" s="225"/>
      <c r="J408" s="226">
        <f>ROUND(I408*H408,2)</f>
        <v>0</v>
      </c>
      <c r="K408" s="222" t="s">
        <v>1</v>
      </c>
      <c r="L408" s="45"/>
      <c r="M408" s="227" t="s">
        <v>1</v>
      </c>
      <c r="N408" s="228" t="s">
        <v>46</v>
      </c>
      <c r="O408" s="92"/>
      <c r="P408" s="229">
        <f>O408*H408</f>
        <v>0</v>
      </c>
      <c r="Q408" s="229">
        <v>0</v>
      </c>
      <c r="R408" s="229">
        <f>Q408*H408</f>
        <v>0</v>
      </c>
      <c r="S408" s="229">
        <v>0</v>
      </c>
      <c r="T408" s="230">
        <f>S408*H408</f>
        <v>0</v>
      </c>
      <c r="U408" s="39"/>
      <c r="V408" s="39"/>
      <c r="W408" s="39"/>
      <c r="X408" s="39"/>
      <c r="Y408" s="39"/>
      <c r="Z408" s="39"/>
      <c r="AA408" s="39"/>
      <c r="AB408" s="39"/>
      <c r="AC408" s="39"/>
      <c r="AD408" s="39"/>
      <c r="AE408" s="39"/>
      <c r="AR408" s="231" t="s">
        <v>214</v>
      </c>
      <c r="AT408" s="231" t="s">
        <v>216</v>
      </c>
      <c r="AU408" s="231" t="s">
        <v>88</v>
      </c>
      <c r="AY408" s="18" t="s">
        <v>215</v>
      </c>
      <c r="BE408" s="232">
        <f>IF(N408="základní",J408,0)</f>
        <v>0</v>
      </c>
      <c r="BF408" s="232">
        <f>IF(N408="snížená",J408,0)</f>
        <v>0</v>
      </c>
      <c r="BG408" s="232">
        <f>IF(N408="zákl. přenesená",J408,0)</f>
        <v>0</v>
      </c>
      <c r="BH408" s="232">
        <f>IF(N408="sníž. přenesená",J408,0)</f>
        <v>0</v>
      </c>
      <c r="BI408" s="232">
        <f>IF(N408="nulová",J408,0)</f>
        <v>0</v>
      </c>
      <c r="BJ408" s="18" t="s">
        <v>88</v>
      </c>
      <c r="BK408" s="232">
        <f>ROUND(I408*H408,2)</f>
        <v>0</v>
      </c>
      <c r="BL408" s="18" t="s">
        <v>214</v>
      </c>
      <c r="BM408" s="231" t="s">
        <v>2768</v>
      </c>
    </row>
    <row r="409" s="2" customFormat="1">
      <c r="A409" s="39"/>
      <c r="B409" s="40"/>
      <c r="C409" s="41"/>
      <c r="D409" s="233" t="s">
        <v>221</v>
      </c>
      <c r="E409" s="41"/>
      <c r="F409" s="234" t="s">
        <v>6368</v>
      </c>
      <c r="G409" s="41"/>
      <c r="H409" s="41"/>
      <c r="I409" s="235"/>
      <c r="J409" s="41"/>
      <c r="K409" s="41"/>
      <c r="L409" s="45"/>
      <c r="M409" s="236"/>
      <c r="N409" s="237"/>
      <c r="O409" s="92"/>
      <c r="P409" s="92"/>
      <c r="Q409" s="92"/>
      <c r="R409" s="92"/>
      <c r="S409" s="92"/>
      <c r="T409" s="93"/>
      <c r="U409" s="39"/>
      <c r="V409" s="39"/>
      <c r="W409" s="39"/>
      <c r="X409" s="39"/>
      <c r="Y409" s="39"/>
      <c r="Z409" s="39"/>
      <c r="AA409" s="39"/>
      <c r="AB409" s="39"/>
      <c r="AC409" s="39"/>
      <c r="AD409" s="39"/>
      <c r="AE409" s="39"/>
      <c r="AT409" s="18" t="s">
        <v>221</v>
      </c>
      <c r="AU409" s="18" t="s">
        <v>88</v>
      </c>
    </row>
    <row r="410" s="2" customFormat="1" ht="16.5" customHeight="1">
      <c r="A410" s="39"/>
      <c r="B410" s="40"/>
      <c r="C410" s="220" t="s">
        <v>1863</v>
      </c>
      <c r="D410" s="220" t="s">
        <v>216</v>
      </c>
      <c r="E410" s="221" t="s">
        <v>6369</v>
      </c>
      <c r="F410" s="222" t="s">
        <v>6370</v>
      </c>
      <c r="G410" s="223" t="s">
        <v>797</v>
      </c>
      <c r="H410" s="224">
        <v>370</v>
      </c>
      <c r="I410" s="225"/>
      <c r="J410" s="226">
        <f>ROUND(I410*H410,2)</f>
        <v>0</v>
      </c>
      <c r="K410" s="222" t="s">
        <v>1</v>
      </c>
      <c r="L410" s="45"/>
      <c r="M410" s="227" t="s">
        <v>1</v>
      </c>
      <c r="N410" s="228" t="s">
        <v>46</v>
      </c>
      <c r="O410" s="92"/>
      <c r="P410" s="229">
        <f>O410*H410</f>
        <v>0</v>
      </c>
      <c r="Q410" s="229">
        <v>0</v>
      </c>
      <c r="R410" s="229">
        <f>Q410*H410</f>
        <v>0</v>
      </c>
      <c r="S410" s="229">
        <v>0</v>
      </c>
      <c r="T410" s="230">
        <f>S410*H410</f>
        <v>0</v>
      </c>
      <c r="U410" s="39"/>
      <c r="V410" s="39"/>
      <c r="W410" s="39"/>
      <c r="X410" s="39"/>
      <c r="Y410" s="39"/>
      <c r="Z410" s="39"/>
      <c r="AA410" s="39"/>
      <c r="AB410" s="39"/>
      <c r="AC410" s="39"/>
      <c r="AD410" s="39"/>
      <c r="AE410" s="39"/>
      <c r="AR410" s="231" t="s">
        <v>214</v>
      </c>
      <c r="AT410" s="231" t="s">
        <v>216</v>
      </c>
      <c r="AU410" s="231" t="s">
        <v>88</v>
      </c>
      <c r="AY410" s="18" t="s">
        <v>215</v>
      </c>
      <c r="BE410" s="232">
        <f>IF(N410="základní",J410,0)</f>
        <v>0</v>
      </c>
      <c r="BF410" s="232">
        <f>IF(N410="snížená",J410,0)</f>
        <v>0</v>
      </c>
      <c r="BG410" s="232">
        <f>IF(N410="zákl. přenesená",J410,0)</f>
        <v>0</v>
      </c>
      <c r="BH410" s="232">
        <f>IF(N410="sníž. přenesená",J410,0)</f>
        <v>0</v>
      </c>
      <c r="BI410" s="232">
        <f>IF(N410="nulová",J410,0)</f>
        <v>0</v>
      </c>
      <c r="BJ410" s="18" t="s">
        <v>88</v>
      </c>
      <c r="BK410" s="232">
        <f>ROUND(I410*H410,2)</f>
        <v>0</v>
      </c>
      <c r="BL410" s="18" t="s">
        <v>214</v>
      </c>
      <c r="BM410" s="231" t="s">
        <v>2781</v>
      </c>
    </row>
    <row r="411" s="2" customFormat="1">
      <c r="A411" s="39"/>
      <c r="B411" s="40"/>
      <c r="C411" s="41"/>
      <c r="D411" s="233" t="s">
        <v>221</v>
      </c>
      <c r="E411" s="41"/>
      <c r="F411" s="234" t="s">
        <v>6370</v>
      </c>
      <c r="G411" s="41"/>
      <c r="H411" s="41"/>
      <c r="I411" s="235"/>
      <c r="J411" s="41"/>
      <c r="K411" s="41"/>
      <c r="L411" s="45"/>
      <c r="M411" s="236"/>
      <c r="N411" s="237"/>
      <c r="O411" s="92"/>
      <c r="P411" s="92"/>
      <c r="Q411" s="92"/>
      <c r="R411" s="92"/>
      <c r="S411" s="92"/>
      <c r="T411" s="93"/>
      <c r="U411" s="39"/>
      <c r="V411" s="39"/>
      <c r="W411" s="39"/>
      <c r="X411" s="39"/>
      <c r="Y411" s="39"/>
      <c r="Z411" s="39"/>
      <c r="AA411" s="39"/>
      <c r="AB411" s="39"/>
      <c r="AC411" s="39"/>
      <c r="AD411" s="39"/>
      <c r="AE411" s="39"/>
      <c r="AT411" s="18" t="s">
        <v>221</v>
      </c>
      <c r="AU411" s="18" t="s">
        <v>88</v>
      </c>
    </row>
    <row r="412" s="2" customFormat="1" ht="16.5" customHeight="1">
      <c r="A412" s="39"/>
      <c r="B412" s="40"/>
      <c r="C412" s="220" t="s">
        <v>1866</v>
      </c>
      <c r="D412" s="220" t="s">
        <v>216</v>
      </c>
      <c r="E412" s="221" t="s">
        <v>6371</v>
      </c>
      <c r="F412" s="222" t="s">
        <v>6372</v>
      </c>
      <c r="G412" s="223" t="s">
        <v>797</v>
      </c>
      <c r="H412" s="224">
        <v>1950</v>
      </c>
      <c r="I412" s="225"/>
      <c r="J412" s="226">
        <f>ROUND(I412*H412,2)</f>
        <v>0</v>
      </c>
      <c r="K412" s="222" t="s">
        <v>1</v>
      </c>
      <c r="L412" s="45"/>
      <c r="M412" s="227" t="s">
        <v>1</v>
      </c>
      <c r="N412" s="228" t="s">
        <v>46</v>
      </c>
      <c r="O412" s="92"/>
      <c r="P412" s="229">
        <f>O412*H412</f>
        <v>0</v>
      </c>
      <c r="Q412" s="229">
        <v>0</v>
      </c>
      <c r="R412" s="229">
        <f>Q412*H412</f>
        <v>0</v>
      </c>
      <c r="S412" s="229">
        <v>0</v>
      </c>
      <c r="T412" s="230">
        <f>S412*H412</f>
        <v>0</v>
      </c>
      <c r="U412" s="39"/>
      <c r="V412" s="39"/>
      <c r="W412" s="39"/>
      <c r="X412" s="39"/>
      <c r="Y412" s="39"/>
      <c r="Z412" s="39"/>
      <c r="AA412" s="39"/>
      <c r="AB412" s="39"/>
      <c r="AC412" s="39"/>
      <c r="AD412" s="39"/>
      <c r="AE412" s="39"/>
      <c r="AR412" s="231" t="s">
        <v>214</v>
      </c>
      <c r="AT412" s="231" t="s">
        <v>216</v>
      </c>
      <c r="AU412" s="231" t="s">
        <v>88</v>
      </c>
      <c r="AY412" s="18" t="s">
        <v>215</v>
      </c>
      <c r="BE412" s="232">
        <f>IF(N412="základní",J412,0)</f>
        <v>0</v>
      </c>
      <c r="BF412" s="232">
        <f>IF(N412="snížená",J412,0)</f>
        <v>0</v>
      </c>
      <c r="BG412" s="232">
        <f>IF(N412="zákl. přenesená",J412,0)</f>
        <v>0</v>
      </c>
      <c r="BH412" s="232">
        <f>IF(N412="sníž. přenesená",J412,0)</f>
        <v>0</v>
      </c>
      <c r="BI412" s="232">
        <f>IF(N412="nulová",J412,0)</f>
        <v>0</v>
      </c>
      <c r="BJ412" s="18" t="s">
        <v>88</v>
      </c>
      <c r="BK412" s="232">
        <f>ROUND(I412*H412,2)</f>
        <v>0</v>
      </c>
      <c r="BL412" s="18" t="s">
        <v>214</v>
      </c>
      <c r="BM412" s="231" t="s">
        <v>2795</v>
      </c>
    </row>
    <row r="413" s="2" customFormat="1">
      <c r="A413" s="39"/>
      <c r="B413" s="40"/>
      <c r="C413" s="41"/>
      <c r="D413" s="233" t="s">
        <v>221</v>
      </c>
      <c r="E413" s="41"/>
      <c r="F413" s="234" t="s">
        <v>6372</v>
      </c>
      <c r="G413" s="41"/>
      <c r="H413" s="41"/>
      <c r="I413" s="235"/>
      <c r="J413" s="41"/>
      <c r="K413" s="41"/>
      <c r="L413" s="45"/>
      <c r="M413" s="236"/>
      <c r="N413" s="237"/>
      <c r="O413" s="92"/>
      <c r="P413" s="92"/>
      <c r="Q413" s="92"/>
      <c r="R413" s="92"/>
      <c r="S413" s="92"/>
      <c r="T413" s="93"/>
      <c r="U413" s="39"/>
      <c r="V413" s="39"/>
      <c r="W413" s="39"/>
      <c r="X413" s="39"/>
      <c r="Y413" s="39"/>
      <c r="Z413" s="39"/>
      <c r="AA413" s="39"/>
      <c r="AB413" s="39"/>
      <c r="AC413" s="39"/>
      <c r="AD413" s="39"/>
      <c r="AE413" s="39"/>
      <c r="AT413" s="18" t="s">
        <v>221</v>
      </c>
      <c r="AU413" s="18" t="s">
        <v>88</v>
      </c>
    </row>
    <row r="414" s="2" customFormat="1" ht="16.5" customHeight="1">
      <c r="A414" s="39"/>
      <c r="B414" s="40"/>
      <c r="C414" s="220" t="s">
        <v>1868</v>
      </c>
      <c r="D414" s="220" t="s">
        <v>216</v>
      </c>
      <c r="E414" s="221" t="s">
        <v>6373</v>
      </c>
      <c r="F414" s="222" t="s">
        <v>6374</v>
      </c>
      <c r="G414" s="223" t="s">
        <v>797</v>
      </c>
      <c r="H414" s="224">
        <v>5640</v>
      </c>
      <c r="I414" s="225"/>
      <c r="J414" s="226">
        <f>ROUND(I414*H414,2)</f>
        <v>0</v>
      </c>
      <c r="K414" s="222" t="s">
        <v>1</v>
      </c>
      <c r="L414" s="45"/>
      <c r="M414" s="227" t="s">
        <v>1</v>
      </c>
      <c r="N414" s="228" t="s">
        <v>46</v>
      </c>
      <c r="O414" s="92"/>
      <c r="P414" s="229">
        <f>O414*H414</f>
        <v>0</v>
      </c>
      <c r="Q414" s="229">
        <v>0</v>
      </c>
      <c r="R414" s="229">
        <f>Q414*H414</f>
        <v>0</v>
      </c>
      <c r="S414" s="229">
        <v>0</v>
      </c>
      <c r="T414" s="230">
        <f>S414*H414</f>
        <v>0</v>
      </c>
      <c r="U414" s="39"/>
      <c r="V414" s="39"/>
      <c r="W414" s="39"/>
      <c r="X414" s="39"/>
      <c r="Y414" s="39"/>
      <c r="Z414" s="39"/>
      <c r="AA414" s="39"/>
      <c r="AB414" s="39"/>
      <c r="AC414" s="39"/>
      <c r="AD414" s="39"/>
      <c r="AE414" s="39"/>
      <c r="AR414" s="231" t="s">
        <v>214</v>
      </c>
      <c r="AT414" s="231" t="s">
        <v>216</v>
      </c>
      <c r="AU414" s="231" t="s">
        <v>88</v>
      </c>
      <c r="AY414" s="18" t="s">
        <v>215</v>
      </c>
      <c r="BE414" s="232">
        <f>IF(N414="základní",J414,0)</f>
        <v>0</v>
      </c>
      <c r="BF414" s="232">
        <f>IF(N414="snížená",J414,0)</f>
        <v>0</v>
      </c>
      <c r="BG414" s="232">
        <f>IF(N414="zákl. přenesená",J414,0)</f>
        <v>0</v>
      </c>
      <c r="BH414" s="232">
        <f>IF(N414="sníž. přenesená",J414,0)</f>
        <v>0</v>
      </c>
      <c r="BI414" s="232">
        <f>IF(N414="nulová",J414,0)</f>
        <v>0</v>
      </c>
      <c r="BJ414" s="18" t="s">
        <v>88</v>
      </c>
      <c r="BK414" s="232">
        <f>ROUND(I414*H414,2)</f>
        <v>0</v>
      </c>
      <c r="BL414" s="18" t="s">
        <v>214</v>
      </c>
      <c r="BM414" s="231" t="s">
        <v>2824</v>
      </c>
    </row>
    <row r="415" s="2" customFormat="1">
      <c r="A415" s="39"/>
      <c r="B415" s="40"/>
      <c r="C415" s="41"/>
      <c r="D415" s="233" t="s">
        <v>221</v>
      </c>
      <c r="E415" s="41"/>
      <c r="F415" s="234" t="s">
        <v>6374</v>
      </c>
      <c r="G415" s="41"/>
      <c r="H415" s="41"/>
      <c r="I415" s="235"/>
      <c r="J415" s="41"/>
      <c r="K415" s="41"/>
      <c r="L415" s="45"/>
      <c r="M415" s="236"/>
      <c r="N415" s="237"/>
      <c r="O415" s="92"/>
      <c r="P415" s="92"/>
      <c r="Q415" s="92"/>
      <c r="R415" s="92"/>
      <c r="S415" s="92"/>
      <c r="T415" s="93"/>
      <c r="U415" s="39"/>
      <c r="V415" s="39"/>
      <c r="W415" s="39"/>
      <c r="X415" s="39"/>
      <c r="Y415" s="39"/>
      <c r="Z415" s="39"/>
      <c r="AA415" s="39"/>
      <c r="AB415" s="39"/>
      <c r="AC415" s="39"/>
      <c r="AD415" s="39"/>
      <c r="AE415" s="39"/>
      <c r="AT415" s="18" t="s">
        <v>221</v>
      </c>
      <c r="AU415" s="18" t="s">
        <v>88</v>
      </c>
    </row>
    <row r="416" s="2" customFormat="1" ht="16.5" customHeight="1">
      <c r="A416" s="39"/>
      <c r="B416" s="40"/>
      <c r="C416" s="220" t="s">
        <v>1871</v>
      </c>
      <c r="D416" s="220" t="s">
        <v>216</v>
      </c>
      <c r="E416" s="221" t="s">
        <v>6375</v>
      </c>
      <c r="F416" s="222" t="s">
        <v>6376</v>
      </c>
      <c r="G416" s="223" t="s">
        <v>797</v>
      </c>
      <c r="H416" s="224">
        <v>2780</v>
      </c>
      <c r="I416" s="225"/>
      <c r="J416" s="226">
        <f>ROUND(I416*H416,2)</f>
        <v>0</v>
      </c>
      <c r="K416" s="222" t="s">
        <v>1</v>
      </c>
      <c r="L416" s="45"/>
      <c r="M416" s="227" t="s">
        <v>1</v>
      </c>
      <c r="N416" s="228" t="s">
        <v>46</v>
      </c>
      <c r="O416" s="92"/>
      <c r="P416" s="229">
        <f>O416*H416</f>
        <v>0</v>
      </c>
      <c r="Q416" s="229">
        <v>0</v>
      </c>
      <c r="R416" s="229">
        <f>Q416*H416</f>
        <v>0</v>
      </c>
      <c r="S416" s="229">
        <v>0</v>
      </c>
      <c r="T416" s="230">
        <f>S416*H416</f>
        <v>0</v>
      </c>
      <c r="U416" s="39"/>
      <c r="V416" s="39"/>
      <c r="W416" s="39"/>
      <c r="X416" s="39"/>
      <c r="Y416" s="39"/>
      <c r="Z416" s="39"/>
      <c r="AA416" s="39"/>
      <c r="AB416" s="39"/>
      <c r="AC416" s="39"/>
      <c r="AD416" s="39"/>
      <c r="AE416" s="39"/>
      <c r="AR416" s="231" t="s">
        <v>214</v>
      </c>
      <c r="AT416" s="231" t="s">
        <v>216</v>
      </c>
      <c r="AU416" s="231" t="s">
        <v>88</v>
      </c>
      <c r="AY416" s="18" t="s">
        <v>215</v>
      </c>
      <c r="BE416" s="232">
        <f>IF(N416="základní",J416,0)</f>
        <v>0</v>
      </c>
      <c r="BF416" s="232">
        <f>IF(N416="snížená",J416,0)</f>
        <v>0</v>
      </c>
      <c r="BG416" s="232">
        <f>IF(N416="zákl. přenesená",J416,0)</f>
        <v>0</v>
      </c>
      <c r="BH416" s="232">
        <f>IF(N416="sníž. přenesená",J416,0)</f>
        <v>0</v>
      </c>
      <c r="BI416" s="232">
        <f>IF(N416="nulová",J416,0)</f>
        <v>0</v>
      </c>
      <c r="BJ416" s="18" t="s">
        <v>88</v>
      </c>
      <c r="BK416" s="232">
        <f>ROUND(I416*H416,2)</f>
        <v>0</v>
      </c>
      <c r="BL416" s="18" t="s">
        <v>214</v>
      </c>
      <c r="BM416" s="231" t="s">
        <v>2837</v>
      </c>
    </row>
    <row r="417" s="2" customFormat="1">
      <c r="A417" s="39"/>
      <c r="B417" s="40"/>
      <c r="C417" s="41"/>
      <c r="D417" s="233" t="s">
        <v>221</v>
      </c>
      <c r="E417" s="41"/>
      <c r="F417" s="234" t="s">
        <v>6376</v>
      </c>
      <c r="G417" s="41"/>
      <c r="H417" s="41"/>
      <c r="I417" s="235"/>
      <c r="J417" s="41"/>
      <c r="K417" s="41"/>
      <c r="L417" s="45"/>
      <c r="M417" s="236"/>
      <c r="N417" s="237"/>
      <c r="O417" s="92"/>
      <c r="P417" s="92"/>
      <c r="Q417" s="92"/>
      <c r="R417" s="92"/>
      <c r="S417" s="92"/>
      <c r="T417" s="93"/>
      <c r="U417" s="39"/>
      <c r="V417" s="39"/>
      <c r="W417" s="39"/>
      <c r="X417" s="39"/>
      <c r="Y417" s="39"/>
      <c r="Z417" s="39"/>
      <c r="AA417" s="39"/>
      <c r="AB417" s="39"/>
      <c r="AC417" s="39"/>
      <c r="AD417" s="39"/>
      <c r="AE417" s="39"/>
      <c r="AT417" s="18" t="s">
        <v>221</v>
      </c>
      <c r="AU417" s="18" t="s">
        <v>88</v>
      </c>
    </row>
    <row r="418" s="2" customFormat="1" ht="16.5" customHeight="1">
      <c r="A418" s="39"/>
      <c r="B418" s="40"/>
      <c r="C418" s="220" t="s">
        <v>1877</v>
      </c>
      <c r="D418" s="220" t="s">
        <v>216</v>
      </c>
      <c r="E418" s="221" t="s">
        <v>6377</v>
      </c>
      <c r="F418" s="222" t="s">
        <v>6378</v>
      </c>
      <c r="G418" s="223" t="s">
        <v>797</v>
      </c>
      <c r="H418" s="224">
        <v>2030</v>
      </c>
      <c r="I418" s="225"/>
      <c r="J418" s="226">
        <f>ROUND(I418*H418,2)</f>
        <v>0</v>
      </c>
      <c r="K418" s="222" t="s">
        <v>1</v>
      </c>
      <c r="L418" s="45"/>
      <c r="M418" s="227" t="s">
        <v>1</v>
      </c>
      <c r="N418" s="228" t="s">
        <v>46</v>
      </c>
      <c r="O418" s="92"/>
      <c r="P418" s="229">
        <f>O418*H418</f>
        <v>0</v>
      </c>
      <c r="Q418" s="229">
        <v>0</v>
      </c>
      <c r="R418" s="229">
        <f>Q418*H418</f>
        <v>0</v>
      </c>
      <c r="S418" s="229">
        <v>0</v>
      </c>
      <c r="T418" s="230">
        <f>S418*H418</f>
        <v>0</v>
      </c>
      <c r="U418" s="39"/>
      <c r="V418" s="39"/>
      <c r="W418" s="39"/>
      <c r="X418" s="39"/>
      <c r="Y418" s="39"/>
      <c r="Z418" s="39"/>
      <c r="AA418" s="39"/>
      <c r="AB418" s="39"/>
      <c r="AC418" s="39"/>
      <c r="AD418" s="39"/>
      <c r="AE418" s="39"/>
      <c r="AR418" s="231" t="s">
        <v>214</v>
      </c>
      <c r="AT418" s="231" t="s">
        <v>216</v>
      </c>
      <c r="AU418" s="231" t="s">
        <v>88</v>
      </c>
      <c r="AY418" s="18" t="s">
        <v>215</v>
      </c>
      <c r="BE418" s="232">
        <f>IF(N418="základní",J418,0)</f>
        <v>0</v>
      </c>
      <c r="BF418" s="232">
        <f>IF(N418="snížená",J418,0)</f>
        <v>0</v>
      </c>
      <c r="BG418" s="232">
        <f>IF(N418="zákl. přenesená",J418,0)</f>
        <v>0</v>
      </c>
      <c r="BH418" s="232">
        <f>IF(N418="sníž. přenesená",J418,0)</f>
        <v>0</v>
      </c>
      <c r="BI418" s="232">
        <f>IF(N418="nulová",J418,0)</f>
        <v>0</v>
      </c>
      <c r="BJ418" s="18" t="s">
        <v>88</v>
      </c>
      <c r="BK418" s="232">
        <f>ROUND(I418*H418,2)</f>
        <v>0</v>
      </c>
      <c r="BL418" s="18" t="s">
        <v>214</v>
      </c>
      <c r="BM418" s="231" t="s">
        <v>2848</v>
      </c>
    </row>
    <row r="419" s="2" customFormat="1">
      <c r="A419" s="39"/>
      <c r="B419" s="40"/>
      <c r="C419" s="41"/>
      <c r="D419" s="233" t="s">
        <v>221</v>
      </c>
      <c r="E419" s="41"/>
      <c r="F419" s="234" t="s">
        <v>6378</v>
      </c>
      <c r="G419" s="41"/>
      <c r="H419" s="41"/>
      <c r="I419" s="235"/>
      <c r="J419" s="41"/>
      <c r="K419" s="41"/>
      <c r="L419" s="45"/>
      <c r="M419" s="236"/>
      <c r="N419" s="237"/>
      <c r="O419" s="92"/>
      <c r="P419" s="92"/>
      <c r="Q419" s="92"/>
      <c r="R419" s="92"/>
      <c r="S419" s="92"/>
      <c r="T419" s="93"/>
      <c r="U419" s="39"/>
      <c r="V419" s="39"/>
      <c r="W419" s="39"/>
      <c r="X419" s="39"/>
      <c r="Y419" s="39"/>
      <c r="Z419" s="39"/>
      <c r="AA419" s="39"/>
      <c r="AB419" s="39"/>
      <c r="AC419" s="39"/>
      <c r="AD419" s="39"/>
      <c r="AE419" s="39"/>
      <c r="AT419" s="18" t="s">
        <v>221</v>
      </c>
      <c r="AU419" s="18" t="s">
        <v>88</v>
      </c>
    </row>
    <row r="420" s="2" customFormat="1" ht="16.5" customHeight="1">
      <c r="A420" s="39"/>
      <c r="B420" s="40"/>
      <c r="C420" s="220" t="s">
        <v>1896</v>
      </c>
      <c r="D420" s="220" t="s">
        <v>216</v>
      </c>
      <c r="E420" s="221" t="s">
        <v>6379</v>
      </c>
      <c r="F420" s="222" t="s">
        <v>6380</v>
      </c>
      <c r="G420" s="223" t="s">
        <v>797</v>
      </c>
      <c r="H420" s="224">
        <v>820</v>
      </c>
      <c r="I420" s="225"/>
      <c r="J420" s="226">
        <f>ROUND(I420*H420,2)</f>
        <v>0</v>
      </c>
      <c r="K420" s="222" t="s">
        <v>1</v>
      </c>
      <c r="L420" s="45"/>
      <c r="M420" s="227" t="s">
        <v>1</v>
      </c>
      <c r="N420" s="228" t="s">
        <v>46</v>
      </c>
      <c r="O420" s="92"/>
      <c r="P420" s="229">
        <f>O420*H420</f>
        <v>0</v>
      </c>
      <c r="Q420" s="229">
        <v>0</v>
      </c>
      <c r="R420" s="229">
        <f>Q420*H420</f>
        <v>0</v>
      </c>
      <c r="S420" s="229">
        <v>0</v>
      </c>
      <c r="T420" s="230">
        <f>S420*H420</f>
        <v>0</v>
      </c>
      <c r="U420" s="39"/>
      <c r="V420" s="39"/>
      <c r="W420" s="39"/>
      <c r="X420" s="39"/>
      <c r="Y420" s="39"/>
      <c r="Z420" s="39"/>
      <c r="AA420" s="39"/>
      <c r="AB420" s="39"/>
      <c r="AC420" s="39"/>
      <c r="AD420" s="39"/>
      <c r="AE420" s="39"/>
      <c r="AR420" s="231" t="s">
        <v>214</v>
      </c>
      <c r="AT420" s="231" t="s">
        <v>216</v>
      </c>
      <c r="AU420" s="231" t="s">
        <v>88</v>
      </c>
      <c r="AY420" s="18" t="s">
        <v>215</v>
      </c>
      <c r="BE420" s="232">
        <f>IF(N420="základní",J420,0)</f>
        <v>0</v>
      </c>
      <c r="BF420" s="232">
        <f>IF(N420="snížená",J420,0)</f>
        <v>0</v>
      </c>
      <c r="BG420" s="232">
        <f>IF(N420="zákl. přenesená",J420,0)</f>
        <v>0</v>
      </c>
      <c r="BH420" s="232">
        <f>IF(N420="sníž. přenesená",J420,0)</f>
        <v>0</v>
      </c>
      <c r="BI420" s="232">
        <f>IF(N420="nulová",J420,0)</f>
        <v>0</v>
      </c>
      <c r="BJ420" s="18" t="s">
        <v>88</v>
      </c>
      <c r="BK420" s="232">
        <f>ROUND(I420*H420,2)</f>
        <v>0</v>
      </c>
      <c r="BL420" s="18" t="s">
        <v>214</v>
      </c>
      <c r="BM420" s="231" t="s">
        <v>2859</v>
      </c>
    </row>
    <row r="421" s="2" customFormat="1">
      <c r="A421" s="39"/>
      <c r="B421" s="40"/>
      <c r="C421" s="41"/>
      <c r="D421" s="233" t="s">
        <v>221</v>
      </c>
      <c r="E421" s="41"/>
      <c r="F421" s="234" t="s">
        <v>6380</v>
      </c>
      <c r="G421" s="41"/>
      <c r="H421" s="41"/>
      <c r="I421" s="235"/>
      <c r="J421" s="41"/>
      <c r="K421" s="41"/>
      <c r="L421" s="45"/>
      <c r="M421" s="236"/>
      <c r="N421" s="237"/>
      <c r="O421" s="92"/>
      <c r="P421" s="92"/>
      <c r="Q421" s="92"/>
      <c r="R421" s="92"/>
      <c r="S421" s="92"/>
      <c r="T421" s="93"/>
      <c r="U421" s="39"/>
      <c r="V421" s="39"/>
      <c r="W421" s="39"/>
      <c r="X421" s="39"/>
      <c r="Y421" s="39"/>
      <c r="Z421" s="39"/>
      <c r="AA421" s="39"/>
      <c r="AB421" s="39"/>
      <c r="AC421" s="39"/>
      <c r="AD421" s="39"/>
      <c r="AE421" s="39"/>
      <c r="AT421" s="18" t="s">
        <v>221</v>
      </c>
      <c r="AU421" s="18" t="s">
        <v>88</v>
      </c>
    </row>
    <row r="422" s="2" customFormat="1" ht="16.5" customHeight="1">
      <c r="A422" s="39"/>
      <c r="B422" s="40"/>
      <c r="C422" s="220" t="s">
        <v>1909</v>
      </c>
      <c r="D422" s="220" t="s">
        <v>216</v>
      </c>
      <c r="E422" s="221" t="s">
        <v>6381</v>
      </c>
      <c r="F422" s="222" t="s">
        <v>6382</v>
      </c>
      <c r="G422" s="223" t="s">
        <v>797</v>
      </c>
      <c r="H422" s="224">
        <v>40</v>
      </c>
      <c r="I422" s="225"/>
      <c r="J422" s="226">
        <f>ROUND(I422*H422,2)</f>
        <v>0</v>
      </c>
      <c r="K422" s="222" t="s">
        <v>1</v>
      </c>
      <c r="L422" s="45"/>
      <c r="M422" s="227" t="s">
        <v>1</v>
      </c>
      <c r="N422" s="228" t="s">
        <v>46</v>
      </c>
      <c r="O422" s="92"/>
      <c r="P422" s="229">
        <f>O422*H422</f>
        <v>0</v>
      </c>
      <c r="Q422" s="229">
        <v>0</v>
      </c>
      <c r="R422" s="229">
        <f>Q422*H422</f>
        <v>0</v>
      </c>
      <c r="S422" s="229">
        <v>0</v>
      </c>
      <c r="T422" s="230">
        <f>S422*H422</f>
        <v>0</v>
      </c>
      <c r="U422" s="39"/>
      <c r="V422" s="39"/>
      <c r="W422" s="39"/>
      <c r="X422" s="39"/>
      <c r="Y422" s="39"/>
      <c r="Z422" s="39"/>
      <c r="AA422" s="39"/>
      <c r="AB422" s="39"/>
      <c r="AC422" s="39"/>
      <c r="AD422" s="39"/>
      <c r="AE422" s="39"/>
      <c r="AR422" s="231" t="s">
        <v>214</v>
      </c>
      <c r="AT422" s="231" t="s">
        <v>216</v>
      </c>
      <c r="AU422" s="231" t="s">
        <v>88</v>
      </c>
      <c r="AY422" s="18" t="s">
        <v>215</v>
      </c>
      <c r="BE422" s="232">
        <f>IF(N422="základní",J422,0)</f>
        <v>0</v>
      </c>
      <c r="BF422" s="232">
        <f>IF(N422="snížená",J422,0)</f>
        <v>0</v>
      </c>
      <c r="BG422" s="232">
        <f>IF(N422="zákl. přenesená",J422,0)</f>
        <v>0</v>
      </c>
      <c r="BH422" s="232">
        <f>IF(N422="sníž. přenesená",J422,0)</f>
        <v>0</v>
      </c>
      <c r="BI422" s="232">
        <f>IF(N422="nulová",J422,0)</f>
        <v>0</v>
      </c>
      <c r="BJ422" s="18" t="s">
        <v>88</v>
      </c>
      <c r="BK422" s="232">
        <f>ROUND(I422*H422,2)</f>
        <v>0</v>
      </c>
      <c r="BL422" s="18" t="s">
        <v>214</v>
      </c>
      <c r="BM422" s="231" t="s">
        <v>2873</v>
      </c>
    </row>
    <row r="423" s="2" customFormat="1">
      <c r="A423" s="39"/>
      <c r="B423" s="40"/>
      <c r="C423" s="41"/>
      <c r="D423" s="233" t="s">
        <v>221</v>
      </c>
      <c r="E423" s="41"/>
      <c r="F423" s="234" t="s">
        <v>6382</v>
      </c>
      <c r="G423" s="41"/>
      <c r="H423" s="41"/>
      <c r="I423" s="235"/>
      <c r="J423" s="41"/>
      <c r="K423" s="41"/>
      <c r="L423" s="45"/>
      <c r="M423" s="236"/>
      <c r="N423" s="237"/>
      <c r="O423" s="92"/>
      <c r="P423" s="92"/>
      <c r="Q423" s="92"/>
      <c r="R423" s="92"/>
      <c r="S423" s="92"/>
      <c r="T423" s="93"/>
      <c r="U423" s="39"/>
      <c r="V423" s="39"/>
      <c r="W423" s="39"/>
      <c r="X423" s="39"/>
      <c r="Y423" s="39"/>
      <c r="Z423" s="39"/>
      <c r="AA423" s="39"/>
      <c r="AB423" s="39"/>
      <c r="AC423" s="39"/>
      <c r="AD423" s="39"/>
      <c r="AE423" s="39"/>
      <c r="AT423" s="18" t="s">
        <v>221</v>
      </c>
      <c r="AU423" s="18" t="s">
        <v>88</v>
      </c>
    </row>
    <row r="424" s="2" customFormat="1" ht="16.5" customHeight="1">
      <c r="A424" s="39"/>
      <c r="B424" s="40"/>
      <c r="C424" s="220" t="s">
        <v>1916</v>
      </c>
      <c r="D424" s="220" t="s">
        <v>216</v>
      </c>
      <c r="E424" s="221" t="s">
        <v>6383</v>
      </c>
      <c r="F424" s="222" t="s">
        <v>6384</v>
      </c>
      <c r="G424" s="223" t="s">
        <v>797</v>
      </c>
      <c r="H424" s="224">
        <v>1280</v>
      </c>
      <c r="I424" s="225"/>
      <c r="J424" s="226">
        <f>ROUND(I424*H424,2)</f>
        <v>0</v>
      </c>
      <c r="K424" s="222" t="s">
        <v>1</v>
      </c>
      <c r="L424" s="45"/>
      <c r="M424" s="227" t="s">
        <v>1</v>
      </c>
      <c r="N424" s="228" t="s">
        <v>46</v>
      </c>
      <c r="O424" s="92"/>
      <c r="P424" s="229">
        <f>O424*H424</f>
        <v>0</v>
      </c>
      <c r="Q424" s="229">
        <v>0</v>
      </c>
      <c r="R424" s="229">
        <f>Q424*H424</f>
        <v>0</v>
      </c>
      <c r="S424" s="229">
        <v>0</v>
      </c>
      <c r="T424" s="230">
        <f>S424*H424</f>
        <v>0</v>
      </c>
      <c r="U424" s="39"/>
      <c r="V424" s="39"/>
      <c r="W424" s="39"/>
      <c r="X424" s="39"/>
      <c r="Y424" s="39"/>
      <c r="Z424" s="39"/>
      <c r="AA424" s="39"/>
      <c r="AB424" s="39"/>
      <c r="AC424" s="39"/>
      <c r="AD424" s="39"/>
      <c r="AE424" s="39"/>
      <c r="AR424" s="231" t="s">
        <v>214</v>
      </c>
      <c r="AT424" s="231" t="s">
        <v>216</v>
      </c>
      <c r="AU424" s="231" t="s">
        <v>88</v>
      </c>
      <c r="AY424" s="18" t="s">
        <v>215</v>
      </c>
      <c r="BE424" s="232">
        <f>IF(N424="základní",J424,0)</f>
        <v>0</v>
      </c>
      <c r="BF424" s="232">
        <f>IF(N424="snížená",J424,0)</f>
        <v>0</v>
      </c>
      <c r="BG424" s="232">
        <f>IF(N424="zákl. přenesená",J424,0)</f>
        <v>0</v>
      </c>
      <c r="BH424" s="232">
        <f>IF(N424="sníž. přenesená",J424,0)</f>
        <v>0</v>
      </c>
      <c r="BI424" s="232">
        <f>IF(N424="nulová",J424,0)</f>
        <v>0</v>
      </c>
      <c r="BJ424" s="18" t="s">
        <v>88</v>
      </c>
      <c r="BK424" s="232">
        <f>ROUND(I424*H424,2)</f>
        <v>0</v>
      </c>
      <c r="BL424" s="18" t="s">
        <v>214</v>
      </c>
      <c r="BM424" s="231" t="s">
        <v>2891</v>
      </c>
    </row>
    <row r="425" s="2" customFormat="1">
      <c r="A425" s="39"/>
      <c r="B425" s="40"/>
      <c r="C425" s="41"/>
      <c r="D425" s="233" t="s">
        <v>221</v>
      </c>
      <c r="E425" s="41"/>
      <c r="F425" s="234" t="s">
        <v>6384</v>
      </c>
      <c r="G425" s="41"/>
      <c r="H425" s="41"/>
      <c r="I425" s="235"/>
      <c r="J425" s="41"/>
      <c r="K425" s="41"/>
      <c r="L425" s="45"/>
      <c r="M425" s="236"/>
      <c r="N425" s="237"/>
      <c r="O425" s="92"/>
      <c r="P425" s="92"/>
      <c r="Q425" s="92"/>
      <c r="R425" s="92"/>
      <c r="S425" s="92"/>
      <c r="T425" s="93"/>
      <c r="U425" s="39"/>
      <c r="V425" s="39"/>
      <c r="W425" s="39"/>
      <c r="X425" s="39"/>
      <c r="Y425" s="39"/>
      <c r="Z425" s="39"/>
      <c r="AA425" s="39"/>
      <c r="AB425" s="39"/>
      <c r="AC425" s="39"/>
      <c r="AD425" s="39"/>
      <c r="AE425" s="39"/>
      <c r="AT425" s="18" t="s">
        <v>221</v>
      </c>
      <c r="AU425" s="18" t="s">
        <v>88</v>
      </c>
    </row>
    <row r="426" s="2" customFormat="1" ht="16.5" customHeight="1">
      <c r="A426" s="39"/>
      <c r="B426" s="40"/>
      <c r="C426" s="220" t="s">
        <v>1923</v>
      </c>
      <c r="D426" s="220" t="s">
        <v>216</v>
      </c>
      <c r="E426" s="221" t="s">
        <v>6385</v>
      </c>
      <c r="F426" s="222" t="s">
        <v>6386</v>
      </c>
      <c r="G426" s="223" t="s">
        <v>797</v>
      </c>
      <c r="H426" s="224">
        <v>36</v>
      </c>
      <c r="I426" s="225"/>
      <c r="J426" s="226">
        <f>ROUND(I426*H426,2)</f>
        <v>0</v>
      </c>
      <c r="K426" s="222" t="s">
        <v>1</v>
      </c>
      <c r="L426" s="45"/>
      <c r="M426" s="227" t="s">
        <v>1</v>
      </c>
      <c r="N426" s="228" t="s">
        <v>46</v>
      </c>
      <c r="O426" s="92"/>
      <c r="P426" s="229">
        <f>O426*H426</f>
        <v>0</v>
      </c>
      <c r="Q426" s="229">
        <v>0</v>
      </c>
      <c r="R426" s="229">
        <f>Q426*H426</f>
        <v>0</v>
      </c>
      <c r="S426" s="229">
        <v>0</v>
      </c>
      <c r="T426" s="230">
        <f>S426*H426</f>
        <v>0</v>
      </c>
      <c r="U426" s="39"/>
      <c r="V426" s="39"/>
      <c r="W426" s="39"/>
      <c r="X426" s="39"/>
      <c r="Y426" s="39"/>
      <c r="Z426" s="39"/>
      <c r="AA426" s="39"/>
      <c r="AB426" s="39"/>
      <c r="AC426" s="39"/>
      <c r="AD426" s="39"/>
      <c r="AE426" s="39"/>
      <c r="AR426" s="231" t="s">
        <v>214</v>
      </c>
      <c r="AT426" s="231" t="s">
        <v>216</v>
      </c>
      <c r="AU426" s="231" t="s">
        <v>88</v>
      </c>
      <c r="AY426" s="18" t="s">
        <v>215</v>
      </c>
      <c r="BE426" s="232">
        <f>IF(N426="základní",J426,0)</f>
        <v>0</v>
      </c>
      <c r="BF426" s="232">
        <f>IF(N426="snížená",J426,0)</f>
        <v>0</v>
      </c>
      <c r="BG426" s="232">
        <f>IF(N426="zákl. přenesená",J426,0)</f>
        <v>0</v>
      </c>
      <c r="BH426" s="232">
        <f>IF(N426="sníž. přenesená",J426,0)</f>
        <v>0</v>
      </c>
      <c r="BI426" s="232">
        <f>IF(N426="nulová",J426,0)</f>
        <v>0</v>
      </c>
      <c r="BJ426" s="18" t="s">
        <v>88</v>
      </c>
      <c r="BK426" s="232">
        <f>ROUND(I426*H426,2)</f>
        <v>0</v>
      </c>
      <c r="BL426" s="18" t="s">
        <v>214</v>
      </c>
      <c r="BM426" s="231" t="s">
        <v>2906</v>
      </c>
    </row>
    <row r="427" s="2" customFormat="1">
      <c r="A427" s="39"/>
      <c r="B427" s="40"/>
      <c r="C427" s="41"/>
      <c r="D427" s="233" t="s">
        <v>221</v>
      </c>
      <c r="E427" s="41"/>
      <c r="F427" s="234" t="s">
        <v>6386</v>
      </c>
      <c r="G427" s="41"/>
      <c r="H427" s="41"/>
      <c r="I427" s="235"/>
      <c r="J427" s="41"/>
      <c r="K427" s="41"/>
      <c r="L427" s="45"/>
      <c r="M427" s="236"/>
      <c r="N427" s="237"/>
      <c r="O427" s="92"/>
      <c r="P427" s="92"/>
      <c r="Q427" s="92"/>
      <c r="R427" s="92"/>
      <c r="S427" s="92"/>
      <c r="T427" s="93"/>
      <c r="U427" s="39"/>
      <c r="V427" s="39"/>
      <c r="W427" s="39"/>
      <c r="X427" s="39"/>
      <c r="Y427" s="39"/>
      <c r="Z427" s="39"/>
      <c r="AA427" s="39"/>
      <c r="AB427" s="39"/>
      <c r="AC427" s="39"/>
      <c r="AD427" s="39"/>
      <c r="AE427" s="39"/>
      <c r="AT427" s="18" t="s">
        <v>221</v>
      </c>
      <c r="AU427" s="18" t="s">
        <v>88</v>
      </c>
    </row>
    <row r="428" s="2" customFormat="1" ht="16.5" customHeight="1">
      <c r="A428" s="39"/>
      <c r="B428" s="40"/>
      <c r="C428" s="220" t="s">
        <v>1929</v>
      </c>
      <c r="D428" s="220" t="s">
        <v>216</v>
      </c>
      <c r="E428" s="221" t="s">
        <v>6387</v>
      </c>
      <c r="F428" s="222" t="s">
        <v>6388</v>
      </c>
      <c r="G428" s="223" t="s">
        <v>797</v>
      </c>
      <c r="H428" s="224">
        <v>220</v>
      </c>
      <c r="I428" s="225"/>
      <c r="J428" s="226">
        <f>ROUND(I428*H428,2)</f>
        <v>0</v>
      </c>
      <c r="K428" s="222" t="s">
        <v>1</v>
      </c>
      <c r="L428" s="45"/>
      <c r="M428" s="227" t="s">
        <v>1</v>
      </c>
      <c r="N428" s="228" t="s">
        <v>46</v>
      </c>
      <c r="O428" s="92"/>
      <c r="P428" s="229">
        <f>O428*H428</f>
        <v>0</v>
      </c>
      <c r="Q428" s="229">
        <v>0</v>
      </c>
      <c r="R428" s="229">
        <f>Q428*H428</f>
        <v>0</v>
      </c>
      <c r="S428" s="229">
        <v>0</v>
      </c>
      <c r="T428" s="230">
        <f>S428*H428</f>
        <v>0</v>
      </c>
      <c r="U428" s="39"/>
      <c r="V428" s="39"/>
      <c r="W428" s="39"/>
      <c r="X428" s="39"/>
      <c r="Y428" s="39"/>
      <c r="Z428" s="39"/>
      <c r="AA428" s="39"/>
      <c r="AB428" s="39"/>
      <c r="AC428" s="39"/>
      <c r="AD428" s="39"/>
      <c r="AE428" s="39"/>
      <c r="AR428" s="231" t="s">
        <v>214</v>
      </c>
      <c r="AT428" s="231" t="s">
        <v>216</v>
      </c>
      <c r="AU428" s="231" t="s">
        <v>88</v>
      </c>
      <c r="AY428" s="18" t="s">
        <v>215</v>
      </c>
      <c r="BE428" s="232">
        <f>IF(N428="základní",J428,0)</f>
        <v>0</v>
      </c>
      <c r="BF428" s="232">
        <f>IF(N428="snížená",J428,0)</f>
        <v>0</v>
      </c>
      <c r="BG428" s="232">
        <f>IF(N428="zákl. přenesená",J428,0)</f>
        <v>0</v>
      </c>
      <c r="BH428" s="232">
        <f>IF(N428="sníž. přenesená",J428,0)</f>
        <v>0</v>
      </c>
      <c r="BI428" s="232">
        <f>IF(N428="nulová",J428,0)</f>
        <v>0</v>
      </c>
      <c r="BJ428" s="18" t="s">
        <v>88</v>
      </c>
      <c r="BK428" s="232">
        <f>ROUND(I428*H428,2)</f>
        <v>0</v>
      </c>
      <c r="BL428" s="18" t="s">
        <v>214</v>
      </c>
      <c r="BM428" s="231" t="s">
        <v>2918</v>
      </c>
    </row>
    <row r="429" s="2" customFormat="1">
      <c r="A429" s="39"/>
      <c r="B429" s="40"/>
      <c r="C429" s="41"/>
      <c r="D429" s="233" t="s">
        <v>221</v>
      </c>
      <c r="E429" s="41"/>
      <c r="F429" s="234" t="s">
        <v>6388</v>
      </c>
      <c r="G429" s="41"/>
      <c r="H429" s="41"/>
      <c r="I429" s="235"/>
      <c r="J429" s="41"/>
      <c r="K429" s="41"/>
      <c r="L429" s="45"/>
      <c r="M429" s="236"/>
      <c r="N429" s="237"/>
      <c r="O429" s="92"/>
      <c r="P429" s="92"/>
      <c r="Q429" s="92"/>
      <c r="R429" s="92"/>
      <c r="S429" s="92"/>
      <c r="T429" s="93"/>
      <c r="U429" s="39"/>
      <c r="V429" s="39"/>
      <c r="W429" s="39"/>
      <c r="X429" s="39"/>
      <c r="Y429" s="39"/>
      <c r="Z429" s="39"/>
      <c r="AA429" s="39"/>
      <c r="AB429" s="39"/>
      <c r="AC429" s="39"/>
      <c r="AD429" s="39"/>
      <c r="AE429" s="39"/>
      <c r="AT429" s="18" t="s">
        <v>221</v>
      </c>
      <c r="AU429" s="18" t="s">
        <v>88</v>
      </c>
    </row>
    <row r="430" s="2" customFormat="1" ht="16.5" customHeight="1">
      <c r="A430" s="39"/>
      <c r="B430" s="40"/>
      <c r="C430" s="220" t="s">
        <v>1964</v>
      </c>
      <c r="D430" s="220" t="s">
        <v>216</v>
      </c>
      <c r="E430" s="221" t="s">
        <v>6389</v>
      </c>
      <c r="F430" s="222" t="s">
        <v>6390</v>
      </c>
      <c r="G430" s="223" t="s">
        <v>797</v>
      </c>
      <c r="H430" s="224">
        <v>270</v>
      </c>
      <c r="I430" s="225"/>
      <c r="J430" s="226">
        <f>ROUND(I430*H430,2)</f>
        <v>0</v>
      </c>
      <c r="K430" s="222" t="s">
        <v>1</v>
      </c>
      <c r="L430" s="45"/>
      <c r="M430" s="227" t="s">
        <v>1</v>
      </c>
      <c r="N430" s="228" t="s">
        <v>46</v>
      </c>
      <c r="O430" s="92"/>
      <c r="P430" s="229">
        <f>O430*H430</f>
        <v>0</v>
      </c>
      <c r="Q430" s="229">
        <v>0</v>
      </c>
      <c r="R430" s="229">
        <f>Q430*H430</f>
        <v>0</v>
      </c>
      <c r="S430" s="229">
        <v>0</v>
      </c>
      <c r="T430" s="230">
        <f>S430*H430</f>
        <v>0</v>
      </c>
      <c r="U430" s="39"/>
      <c r="V430" s="39"/>
      <c r="W430" s="39"/>
      <c r="X430" s="39"/>
      <c r="Y430" s="39"/>
      <c r="Z430" s="39"/>
      <c r="AA430" s="39"/>
      <c r="AB430" s="39"/>
      <c r="AC430" s="39"/>
      <c r="AD430" s="39"/>
      <c r="AE430" s="39"/>
      <c r="AR430" s="231" t="s">
        <v>214</v>
      </c>
      <c r="AT430" s="231" t="s">
        <v>216</v>
      </c>
      <c r="AU430" s="231" t="s">
        <v>88</v>
      </c>
      <c r="AY430" s="18" t="s">
        <v>215</v>
      </c>
      <c r="BE430" s="232">
        <f>IF(N430="základní",J430,0)</f>
        <v>0</v>
      </c>
      <c r="BF430" s="232">
        <f>IF(N430="snížená",J430,0)</f>
        <v>0</v>
      </c>
      <c r="BG430" s="232">
        <f>IF(N430="zákl. přenesená",J430,0)</f>
        <v>0</v>
      </c>
      <c r="BH430" s="232">
        <f>IF(N430="sníž. přenesená",J430,0)</f>
        <v>0</v>
      </c>
      <c r="BI430" s="232">
        <f>IF(N430="nulová",J430,0)</f>
        <v>0</v>
      </c>
      <c r="BJ430" s="18" t="s">
        <v>88</v>
      </c>
      <c r="BK430" s="232">
        <f>ROUND(I430*H430,2)</f>
        <v>0</v>
      </c>
      <c r="BL430" s="18" t="s">
        <v>214</v>
      </c>
      <c r="BM430" s="231" t="s">
        <v>2928</v>
      </c>
    </row>
    <row r="431" s="2" customFormat="1">
      <c r="A431" s="39"/>
      <c r="B431" s="40"/>
      <c r="C431" s="41"/>
      <c r="D431" s="233" t="s">
        <v>221</v>
      </c>
      <c r="E431" s="41"/>
      <c r="F431" s="234" t="s">
        <v>6390</v>
      </c>
      <c r="G431" s="41"/>
      <c r="H431" s="41"/>
      <c r="I431" s="235"/>
      <c r="J431" s="41"/>
      <c r="K431" s="41"/>
      <c r="L431" s="45"/>
      <c r="M431" s="236"/>
      <c r="N431" s="237"/>
      <c r="O431" s="92"/>
      <c r="P431" s="92"/>
      <c r="Q431" s="92"/>
      <c r="R431" s="92"/>
      <c r="S431" s="92"/>
      <c r="T431" s="93"/>
      <c r="U431" s="39"/>
      <c r="V431" s="39"/>
      <c r="W431" s="39"/>
      <c r="X431" s="39"/>
      <c r="Y431" s="39"/>
      <c r="Z431" s="39"/>
      <c r="AA431" s="39"/>
      <c r="AB431" s="39"/>
      <c r="AC431" s="39"/>
      <c r="AD431" s="39"/>
      <c r="AE431" s="39"/>
      <c r="AT431" s="18" t="s">
        <v>221</v>
      </c>
      <c r="AU431" s="18" t="s">
        <v>88</v>
      </c>
    </row>
    <row r="432" s="2" customFormat="1" ht="16.5" customHeight="1">
      <c r="A432" s="39"/>
      <c r="B432" s="40"/>
      <c r="C432" s="220" t="s">
        <v>1974</v>
      </c>
      <c r="D432" s="220" t="s">
        <v>216</v>
      </c>
      <c r="E432" s="221" t="s">
        <v>6391</v>
      </c>
      <c r="F432" s="222" t="s">
        <v>6392</v>
      </c>
      <c r="G432" s="223" t="s">
        <v>797</v>
      </c>
      <c r="H432" s="224">
        <v>240</v>
      </c>
      <c r="I432" s="225"/>
      <c r="J432" s="226">
        <f>ROUND(I432*H432,2)</f>
        <v>0</v>
      </c>
      <c r="K432" s="222" t="s">
        <v>1</v>
      </c>
      <c r="L432" s="45"/>
      <c r="M432" s="227" t="s">
        <v>1</v>
      </c>
      <c r="N432" s="228" t="s">
        <v>46</v>
      </c>
      <c r="O432" s="92"/>
      <c r="P432" s="229">
        <f>O432*H432</f>
        <v>0</v>
      </c>
      <c r="Q432" s="229">
        <v>0</v>
      </c>
      <c r="R432" s="229">
        <f>Q432*H432</f>
        <v>0</v>
      </c>
      <c r="S432" s="229">
        <v>0</v>
      </c>
      <c r="T432" s="230">
        <f>S432*H432</f>
        <v>0</v>
      </c>
      <c r="U432" s="39"/>
      <c r="V432" s="39"/>
      <c r="W432" s="39"/>
      <c r="X432" s="39"/>
      <c r="Y432" s="39"/>
      <c r="Z432" s="39"/>
      <c r="AA432" s="39"/>
      <c r="AB432" s="39"/>
      <c r="AC432" s="39"/>
      <c r="AD432" s="39"/>
      <c r="AE432" s="39"/>
      <c r="AR432" s="231" t="s">
        <v>214</v>
      </c>
      <c r="AT432" s="231" t="s">
        <v>216</v>
      </c>
      <c r="AU432" s="231" t="s">
        <v>88</v>
      </c>
      <c r="AY432" s="18" t="s">
        <v>215</v>
      </c>
      <c r="BE432" s="232">
        <f>IF(N432="základní",J432,0)</f>
        <v>0</v>
      </c>
      <c r="BF432" s="232">
        <f>IF(N432="snížená",J432,0)</f>
        <v>0</v>
      </c>
      <c r="BG432" s="232">
        <f>IF(N432="zákl. přenesená",J432,0)</f>
        <v>0</v>
      </c>
      <c r="BH432" s="232">
        <f>IF(N432="sníž. přenesená",J432,0)</f>
        <v>0</v>
      </c>
      <c r="BI432" s="232">
        <f>IF(N432="nulová",J432,0)</f>
        <v>0</v>
      </c>
      <c r="BJ432" s="18" t="s">
        <v>88</v>
      </c>
      <c r="BK432" s="232">
        <f>ROUND(I432*H432,2)</f>
        <v>0</v>
      </c>
      <c r="BL432" s="18" t="s">
        <v>214</v>
      </c>
      <c r="BM432" s="231" t="s">
        <v>2938</v>
      </c>
    </row>
    <row r="433" s="2" customFormat="1">
      <c r="A433" s="39"/>
      <c r="B433" s="40"/>
      <c r="C433" s="41"/>
      <c r="D433" s="233" t="s">
        <v>221</v>
      </c>
      <c r="E433" s="41"/>
      <c r="F433" s="234" t="s">
        <v>6392</v>
      </c>
      <c r="G433" s="41"/>
      <c r="H433" s="41"/>
      <c r="I433" s="235"/>
      <c r="J433" s="41"/>
      <c r="K433" s="41"/>
      <c r="L433" s="45"/>
      <c r="M433" s="236"/>
      <c r="N433" s="237"/>
      <c r="O433" s="92"/>
      <c r="P433" s="92"/>
      <c r="Q433" s="92"/>
      <c r="R433" s="92"/>
      <c r="S433" s="92"/>
      <c r="T433" s="93"/>
      <c r="U433" s="39"/>
      <c r="V433" s="39"/>
      <c r="W433" s="39"/>
      <c r="X433" s="39"/>
      <c r="Y433" s="39"/>
      <c r="Z433" s="39"/>
      <c r="AA433" s="39"/>
      <c r="AB433" s="39"/>
      <c r="AC433" s="39"/>
      <c r="AD433" s="39"/>
      <c r="AE433" s="39"/>
      <c r="AT433" s="18" t="s">
        <v>221</v>
      </c>
      <c r="AU433" s="18" t="s">
        <v>88</v>
      </c>
    </row>
    <row r="434" s="2" customFormat="1" ht="16.5" customHeight="1">
      <c r="A434" s="39"/>
      <c r="B434" s="40"/>
      <c r="C434" s="220" t="s">
        <v>1984</v>
      </c>
      <c r="D434" s="220" t="s">
        <v>216</v>
      </c>
      <c r="E434" s="221" t="s">
        <v>6393</v>
      </c>
      <c r="F434" s="222" t="s">
        <v>6394</v>
      </c>
      <c r="G434" s="223" t="s">
        <v>797</v>
      </c>
      <c r="H434" s="224">
        <v>220</v>
      </c>
      <c r="I434" s="225"/>
      <c r="J434" s="226">
        <f>ROUND(I434*H434,2)</f>
        <v>0</v>
      </c>
      <c r="K434" s="222" t="s">
        <v>1</v>
      </c>
      <c r="L434" s="45"/>
      <c r="M434" s="227" t="s">
        <v>1</v>
      </c>
      <c r="N434" s="228" t="s">
        <v>46</v>
      </c>
      <c r="O434" s="92"/>
      <c r="P434" s="229">
        <f>O434*H434</f>
        <v>0</v>
      </c>
      <c r="Q434" s="229">
        <v>0</v>
      </c>
      <c r="R434" s="229">
        <f>Q434*H434</f>
        <v>0</v>
      </c>
      <c r="S434" s="229">
        <v>0</v>
      </c>
      <c r="T434" s="230">
        <f>S434*H434</f>
        <v>0</v>
      </c>
      <c r="U434" s="39"/>
      <c r="V434" s="39"/>
      <c r="W434" s="39"/>
      <c r="X434" s="39"/>
      <c r="Y434" s="39"/>
      <c r="Z434" s="39"/>
      <c r="AA434" s="39"/>
      <c r="AB434" s="39"/>
      <c r="AC434" s="39"/>
      <c r="AD434" s="39"/>
      <c r="AE434" s="39"/>
      <c r="AR434" s="231" t="s">
        <v>214</v>
      </c>
      <c r="AT434" s="231" t="s">
        <v>216</v>
      </c>
      <c r="AU434" s="231" t="s">
        <v>88</v>
      </c>
      <c r="AY434" s="18" t="s">
        <v>215</v>
      </c>
      <c r="BE434" s="232">
        <f>IF(N434="základní",J434,0)</f>
        <v>0</v>
      </c>
      <c r="BF434" s="232">
        <f>IF(N434="snížená",J434,0)</f>
        <v>0</v>
      </c>
      <c r="BG434" s="232">
        <f>IF(N434="zákl. přenesená",J434,0)</f>
        <v>0</v>
      </c>
      <c r="BH434" s="232">
        <f>IF(N434="sníž. přenesená",J434,0)</f>
        <v>0</v>
      </c>
      <c r="BI434" s="232">
        <f>IF(N434="nulová",J434,0)</f>
        <v>0</v>
      </c>
      <c r="BJ434" s="18" t="s">
        <v>88</v>
      </c>
      <c r="BK434" s="232">
        <f>ROUND(I434*H434,2)</f>
        <v>0</v>
      </c>
      <c r="BL434" s="18" t="s">
        <v>214</v>
      </c>
      <c r="BM434" s="231" t="s">
        <v>2946</v>
      </c>
    </row>
    <row r="435" s="2" customFormat="1">
      <c r="A435" s="39"/>
      <c r="B435" s="40"/>
      <c r="C435" s="41"/>
      <c r="D435" s="233" t="s">
        <v>221</v>
      </c>
      <c r="E435" s="41"/>
      <c r="F435" s="234" t="s">
        <v>6394</v>
      </c>
      <c r="G435" s="41"/>
      <c r="H435" s="41"/>
      <c r="I435" s="235"/>
      <c r="J435" s="41"/>
      <c r="K435" s="41"/>
      <c r="L435" s="45"/>
      <c r="M435" s="236"/>
      <c r="N435" s="237"/>
      <c r="O435" s="92"/>
      <c r="P435" s="92"/>
      <c r="Q435" s="92"/>
      <c r="R435" s="92"/>
      <c r="S435" s="92"/>
      <c r="T435" s="93"/>
      <c r="U435" s="39"/>
      <c r="V435" s="39"/>
      <c r="W435" s="39"/>
      <c r="X435" s="39"/>
      <c r="Y435" s="39"/>
      <c r="Z435" s="39"/>
      <c r="AA435" s="39"/>
      <c r="AB435" s="39"/>
      <c r="AC435" s="39"/>
      <c r="AD435" s="39"/>
      <c r="AE435" s="39"/>
      <c r="AT435" s="18" t="s">
        <v>221</v>
      </c>
      <c r="AU435" s="18" t="s">
        <v>88</v>
      </c>
    </row>
    <row r="436" s="2" customFormat="1" ht="16.5" customHeight="1">
      <c r="A436" s="39"/>
      <c r="B436" s="40"/>
      <c r="C436" s="220" t="s">
        <v>1990</v>
      </c>
      <c r="D436" s="220" t="s">
        <v>216</v>
      </c>
      <c r="E436" s="221" t="s">
        <v>6395</v>
      </c>
      <c r="F436" s="222" t="s">
        <v>6396</v>
      </c>
      <c r="G436" s="223" t="s">
        <v>797</v>
      </c>
      <c r="H436" s="224">
        <v>40</v>
      </c>
      <c r="I436" s="225"/>
      <c r="J436" s="226">
        <f>ROUND(I436*H436,2)</f>
        <v>0</v>
      </c>
      <c r="K436" s="222" t="s">
        <v>1</v>
      </c>
      <c r="L436" s="45"/>
      <c r="M436" s="227" t="s">
        <v>1</v>
      </c>
      <c r="N436" s="228" t="s">
        <v>46</v>
      </c>
      <c r="O436" s="92"/>
      <c r="P436" s="229">
        <f>O436*H436</f>
        <v>0</v>
      </c>
      <c r="Q436" s="229">
        <v>0</v>
      </c>
      <c r="R436" s="229">
        <f>Q436*H436</f>
        <v>0</v>
      </c>
      <c r="S436" s="229">
        <v>0</v>
      </c>
      <c r="T436" s="230">
        <f>S436*H436</f>
        <v>0</v>
      </c>
      <c r="U436" s="39"/>
      <c r="V436" s="39"/>
      <c r="W436" s="39"/>
      <c r="X436" s="39"/>
      <c r="Y436" s="39"/>
      <c r="Z436" s="39"/>
      <c r="AA436" s="39"/>
      <c r="AB436" s="39"/>
      <c r="AC436" s="39"/>
      <c r="AD436" s="39"/>
      <c r="AE436" s="39"/>
      <c r="AR436" s="231" t="s">
        <v>214</v>
      </c>
      <c r="AT436" s="231" t="s">
        <v>216</v>
      </c>
      <c r="AU436" s="231" t="s">
        <v>88</v>
      </c>
      <c r="AY436" s="18" t="s">
        <v>215</v>
      </c>
      <c r="BE436" s="232">
        <f>IF(N436="základní",J436,0)</f>
        <v>0</v>
      </c>
      <c r="BF436" s="232">
        <f>IF(N436="snížená",J436,0)</f>
        <v>0</v>
      </c>
      <c r="BG436" s="232">
        <f>IF(N436="zákl. přenesená",J436,0)</f>
        <v>0</v>
      </c>
      <c r="BH436" s="232">
        <f>IF(N436="sníž. přenesená",J436,0)</f>
        <v>0</v>
      </c>
      <c r="BI436" s="232">
        <f>IF(N436="nulová",J436,0)</f>
        <v>0</v>
      </c>
      <c r="BJ436" s="18" t="s">
        <v>88</v>
      </c>
      <c r="BK436" s="232">
        <f>ROUND(I436*H436,2)</f>
        <v>0</v>
      </c>
      <c r="BL436" s="18" t="s">
        <v>214</v>
      </c>
      <c r="BM436" s="231" t="s">
        <v>2954</v>
      </c>
    </row>
    <row r="437" s="2" customFormat="1">
      <c r="A437" s="39"/>
      <c r="B437" s="40"/>
      <c r="C437" s="41"/>
      <c r="D437" s="233" t="s">
        <v>221</v>
      </c>
      <c r="E437" s="41"/>
      <c r="F437" s="234" t="s">
        <v>6396</v>
      </c>
      <c r="G437" s="41"/>
      <c r="H437" s="41"/>
      <c r="I437" s="235"/>
      <c r="J437" s="41"/>
      <c r="K437" s="41"/>
      <c r="L437" s="45"/>
      <c r="M437" s="236"/>
      <c r="N437" s="237"/>
      <c r="O437" s="92"/>
      <c r="P437" s="92"/>
      <c r="Q437" s="92"/>
      <c r="R437" s="92"/>
      <c r="S437" s="92"/>
      <c r="T437" s="93"/>
      <c r="U437" s="39"/>
      <c r="V437" s="39"/>
      <c r="W437" s="39"/>
      <c r="X437" s="39"/>
      <c r="Y437" s="39"/>
      <c r="Z437" s="39"/>
      <c r="AA437" s="39"/>
      <c r="AB437" s="39"/>
      <c r="AC437" s="39"/>
      <c r="AD437" s="39"/>
      <c r="AE437" s="39"/>
      <c r="AT437" s="18" t="s">
        <v>221</v>
      </c>
      <c r="AU437" s="18" t="s">
        <v>88</v>
      </c>
    </row>
    <row r="438" s="2" customFormat="1" ht="16.5" customHeight="1">
      <c r="A438" s="39"/>
      <c r="B438" s="40"/>
      <c r="C438" s="220" t="s">
        <v>1997</v>
      </c>
      <c r="D438" s="220" t="s">
        <v>216</v>
      </c>
      <c r="E438" s="221" t="s">
        <v>6397</v>
      </c>
      <c r="F438" s="222" t="s">
        <v>6398</v>
      </c>
      <c r="G438" s="223" t="s">
        <v>797</v>
      </c>
      <c r="H438" s="224">
        <v>80</v>
      </c>
      <c r="I438" s="225"/>
      <c r="J438" s="226">
        <f>ROUND(I438*H438,2)</f>
        <v>0</v>
      </c>
      <c r="K438" s="222" t="s">
        <v>1</v>
      </c>
      <c r="L438" s="45"/>
      <c r="M438" s="227" t="s">
        <v>1</v>
      </c>
      <c r="N438" s="228" t="s">
        <v>46</v>
      </c>
      <c r="O438" s="92"/>
      <c r="P438" s="229">
        <f>O438*H438</f>
        <v>0</v>
      </c>
      <c r="Q438" s="229">
        <v>0</v>
      </c>
      <c r="R438" s="229">
        <f>Q438*H438</f>
        <v>0</v>
      </c>
      <c r="S438" s="229">
        <v>0</v>
      </c>
      <c r="T438" s="230">
        <f>S438*H438</f>
        <v>0</v>
      </c>
      <c r="U438" s="39"/>
      <c r="V438" s="39"/>
      <c r="W438" s="39"/>
      <c r="X438" s="39"/>
      <c r="Y438" s="39"/>
      <c r="Z438" s="39"/>
      <c r="AA438" s="39"/>
      <c r="AB438" s="39"/>
      <c r="AC438" s="39"/>
      <c r="AD438" s="39"/>
      <c r="AE438" s="39"/>
      <c r="AR438" s="231" t="s">
        <v>214</v>
      </c>
      <c r="AT438" s="231" t="s">
        <v>216</v>
      </c>
      <c r="AU438" s="231" t="s">
        <v>88</v>
      </c>
      <c r="AY438" s="18" t="s">
        <v>215</v>
      </c>
      <c r="BE438" s="232">
        <f>IF(N438="základní",J438,0)</f>
        <v>0</v>
      </c>
      <c r="BF438" s="232">
        <f>IF(N438="snížená",J438,0)</f>
        <v>0</v>
      </c>
      <c r="BG438" s="232">
        <f>IF(N438="zákl. přenesená",J438,0)</f>
        <v>0</v>
      </c>
      <c r="BH438" s="232">
        <f>IF(N438="sníž. přenesená",J438,0)</f>
        <v>0</v>
      </c>
      <c r="BI438" s="232">
        <f>IF(N438="nulová",J438,0)</f>
        <v>0</v>
      </c>
      <c r="BJ438" s="18" t="s">
        <v>88</v>
      </c>
      <c r="BK438" s="232">
        <f>ROUND(I438*H438,2)</f>
        <v>0</v>
      </c>
      <c r="BL438" s="18" t="s">
        <v>214</v>
      </c>
      <c r="BM438" s="231" t="s">
        <v>2964</v>
      </c>
    </row>
    <row r="439" s="2" customFormat="1">
      <c r="A439" s="39"/>
      <c r="B439" s="40"/>
      <c r="C439" s="41"/>
      <c r="D439" s="233" t="s">
        <v>221</v>
      </c>
      <c r="E439" s="41"/>
      <c r="F439" s="234" t="s">
        <v>6398</v>
      </c>
      <c r="G439" s="41"/>
      <c r="H439" s="41"/>
      <c r="I439" s="235"/>
      <c r="J439" s="41"/>
      <c r="K439" s="41"/>
      <c r="L439" s="45"/>
      <c r="M439" s="236"/>
      <c r="N439" s="237"/>
      <c r="O439" s="92"/>
      <c r="P439" s="92"/>
      <c r="Q439" s="92"/>
      <c r="R439" s="92"/>
      <c r="S439" s="92"/>
      <c r="T439" s="93"/>
      <c r="U439" s="39"/>
      <c r="V439" s="39"/>
      <c r="W439" s="39"/>
      <c r="X439" s="39"/>
      <c r="Y439" s="39"/>
      <c r="Z439" s="39"/>
      <c r="AA439" s="39"/>
      <c r="AB439" s="39"/>
      <c r="AC439" s="39"/>
      <c r="AD439" s="39"/>
      <c r="AE439" s="39"/>
      <c r="AT439" s="18" t="s">
        <v>221</v>
      </c>
      <c r="AU439" s="18" t="s">
        <v>88</v>
      </c>
    </row>
    <row r="440" s="2" customFormat="1" ht="21.75" customHeight="1">
      <c r="A440" s="39"/>
      <c r="B440" s="40"/>
      <c r="C440" s="220" t="s">
        <v>2003</v>
      </c>
      <c r="D440" s="220" t="s">
        <v>216</v>
      </c>
      <c r="E440" s="221" t="s">
        <v>6399</v>
      </c>
      <c r="F440" s="222" t="s">
        <v>6400</v>
      </c>
      <c r="G440" s="223" t="s">
        <v>6085</v>
      </c>
      <c r="H440" s="224">
        <v>14</v>
      </c>
      <c r="I440" s="225"/>
      <c r="J440" s="226">
        <f>ROUND(I440*H440,2)</f>
        <v>0</v>
      </c>
      <c r="K440" s="222" t="s">
        <v>1</v>
      </c>
      <c r="L440" s="45"/>
      <c r="M440" s="227" t="s">
        <v>1</v>
      </c>
      <c r="N440" s="228" t="s">
        <v>46</v>
      </c>
      <c r="O440" s="92"/>
      <c r="P440" s="229">
        <f>O440*H440</f>
        <v>0</v>
      </c>
      <c r="Q440" s="229">
        <v>0</v>
      </c>
      <c r="R440" s="229">
        <f>Q440*H440</f>
        <v>0</v>
      </c>
      <c r="S440" s="229">
        <v>0</v>
      </c>
      <c r="T440" s="230">
        <f>S440*H440</f>
        <v>0</v>
      </c>
      <c r="U440" s="39"/>
      <c r="V440" s="39"/>
      <c r="W440" s="39"/>
      <c r="X440" s="39"/>
      <c r="Y440" s="39"/>
      <c r="Z440" s="39"/>
      <c r="AA440" s="39"/>
      <c r="AB440" s="39"/>
      <c r="AC440" s="39"/>
      <c r="AD440" s="39"/>
      <c r="AE440" s="39"/>
      <c r="AR440" s="231" t="s">
        <v>214</v>
      </c>
      <c r="AT440" s="231" t="s">
        <v>216</v>
      </c>
      <c r="AU440" s="231" t="s">
        <v>88</v>
      </c>
      <c r="AY440" s="18" t="s">
        <v>215</v>
      </c>
      <c r="BE440" s="232">
        <f>IF(N440="základní",J440,0)</f>
        <v>0</v>
      </c>
      <c r="BF440" s="232">
        <f>IF(N440="snížená",J440,0)</f>
        <v>0</v>
      </c>
      <c r="BG440" s="232">
        <f>IF(N440="zákl. přenesená",J440,0)</f>
        <v>0</v>
      </c>
      <c r="BH440" s="232">
        <f>IF(N440="sníž. přenesená",J440,0)</f>
        <v>0</v>
      </c>
      <c r="BI440" s="232">
        <f>IF(N440="nulová",J440,0)</f>
        <v>0</v>
      </c>
      <c r="BJ440" s="18" t="s">
        <v>88</v>
      </c>
      <c r="BK440" s="232">
        <f>ROUND(I440*H440,2)</f>
        <v>0</v>
      </c>
      <c r="BL440" s="18" t="s">
        <v>214</v>
      </c>
      <c r="BM440" s="231" t="s">
        <v>2983</v>
      </c>
    </row>
    <row r="441" s="2" customFormat="1">
      <c r="A441" s="39"/>
      <c r="B441" s="40"/>
      <c r="C441" s="41"/>
      <c r="D441" s="233" t="s">
        <v>221</v>
      </c>
      <c r="E441" s="41"/>
      <c r="F441" s="234" t="s">
        <v>6400</v>
      </c>
      <c r="G441" s="41"/>
      <c r="H441" s="41"/>
      <c r="I441" s="235"/>
      <c r="J441" s="41"/>
      <c r="K441" s="41"/>
      <c r="L441" s="45"/>
      <c r="M441" s="236"/>
      <c r="N441" s="237"/>
      <c r="O441" s="92"/>
      <c r="P441" s="92"/>
      <c r="Q441" s="92"/>
      <c r="R441" s="92"/>
      <c r="S441" s="92"/>
      <c r="T441" s="93"/>
      <c r="U441" s="39"/>
      <c r="V441" s="39"/>
      <c r="W441" s="39"/>
      <c r="X441" s="39"/>
      <c r="Y441" s="39"/>
      <c r="Z441" s="39"/>
      <c r="AA441" s="39"/>
      <c r="AB441" s="39"/>
      <c r="AC441" s="39"/>
      <c r="AD441" s="39"/>
      <c r="AE441" s="39"/>
      <c r="AT441" s="18" t="s">
        <v>221</v>
      </c>
      <c r="AU441" s="18" t="s">
        <v>88</v>
      </c>
    </row>
    <row r="442" s="11" customFormat="1" ht="25.92" customHeight="1">
      <c r="A442" s="11"/>
      <c r="B442" s="206"/>
      <c r="C442" s="207"/>
      <c r="D442" s="208" t="s">
        <v>80</v>
      </c>
      <c r="E442" s="209" t="s">
        <v>6401</v>
      </c>
      <c r="F442" s="209" t="s">
        <v>6402</v>
      </c>
      <c r="G442" s="207"/>
      <c r="H442" s="207"/>
      <c r="I442" s="210"/>
      <c r="J442" s="211">
        <f>BK442</f>
        <v>0</v>
      </c>
      <c r="K442" s="207"/>
      <c r="L442" s="212"/>
      <c r="M442" s="213"/>
      <c r="N442" s="214"/>
      <c r="O442" s="214"/>
      <c r="P442" s="215">
        <f>SUM(P443:P460)</f>
        <v>0</v>
      </c>
      <c r="Q442" s="214"/>
      <c r="R442" s="215">
        <f>SUM(R443:R460)</f>
        <v>0</v>
      </c>
      <c r="S442" s="214"/>
      <c r="T442" s="216">
        <f>SUM(T443:T460)</f>
        <v>0</v>
      </c>
      <c r="U442" s="11"/>
      <c r="V442" s="11"/>
      <c r="W442" s="11"/>
      <c r="X442" s="11"/>
      <c r="Y442" s="11"/>
      <c r="Z442" s="11"/>
      <c r="AA442" s="11"/>
      <c r="AB442" s="11"/>
      <c r="AC442" s="11"/>
      <c r="AD442" s="11"/>
      <c r="AE442" s="11"/>
      <c r="AR442" s="217" t="s">
        <v>88</v>
      </c>
      <c r="AT442" s="218" t="s">
        <v>80</v>
      </c>
      <c r="AU442" s="218" t="s">
        <v>81</v>
      </c>
      <c r="AY442" s="217" t="s">
        <v>215</v>
      </c>
      <c r="BK442" s="219">
        <f>SUM(BK443:BK460)</f>
        <v>0</v>
      </c>
    </row>
    <row r="443" s="2" customFormat="1" ht="16.5" customHeight="1">
      <c r="A443" s="39"/>
      <c r="B443" s="40"/>
      <c r="C443" s="220" t="s">
        <v>2011</v>
      </c>
      <c r="D443" s="220" t="s">
        <v>216</v>
      </c>
      <c r="E443" s="221" t="s">
        <v>6403</v>
      </c>
      <c r="F443" s="222" t="s">
        <v>6404</v>
      </c>
      <c r="G443" s="223" t="s">
        <v>219</v>
      </c>
      <c r="H443" s="224">
        <v>1</v>
      </c>
      <c r="I443" s="225"/>
      <c r="J443" s="226">
        <f>ROUND(I443*H443,2)</f>
        <v>0</v>
      </c>
      <c r="K443" s="222" t="s">
        <v>1</v>
      </c>
      <c r="L443" s="45"/>
      <c r="M443" s="227" t="s">
        <v>1</v>
      </c>
      <c r="N443" s="228" t="s">
        <v>46</v>
      </c>
      <c r="O443" s="92"/>
      <c r="P443" s="229">
        <f>O443*H443</f>
        <v>0</v>
      </c>
      <c r="Q443" s="229">
        <v>0</v>
      </c>
      <c r="R443" s="229">
        <f>Q443*H443</f>
        <v>0</v>
      </c>
      <c r="S443" s="229">
        <v>0</v>
      </c>
      <c r="T443" s="230">
        <f>S443*H443</f>
        <v>0</v>
      </c>
      <c r="U443" s="39"/>
      <c r="V443" s="39"/>
      <c r="W443" s="39"/>
      <c r="X443" s="39"/>
      <c r="Y443" s="39"/>
      <c r="Z443" s="39"/>
      <c r="AA443" s="39"/>
      <c r="AB443" s="39"/>
      <c r="AC443" s="39"/>
      <c r="AD443" s="39"/>
      <c r="AE443" s="39"/>
      <c r="AR443" s="231" t="s">
        <v>214</v>
      </c>
      <c r="AT443" s="231" t="s">
        <v>216</v>
      </c>
      <c r="AU443" s="231" t="s">
        <v>88</v>
      </c>
      <c r="AY443" s="18" t="s">
        <v>215</v>
      </c>
      <c r="BE443" s="232">
        <f>IF(N443="základní",J443,0)</f>
        <v>0</v>
      </c>
      <c r="BF443" s="232">
        <f>IF(N443="snížená",J443,0)</f>
        <v>0</v>
      </c>
      <c r="BG443" s="232">
        <f>IF(N443="zákl. přenesená",J443,0)</f>
        <v>0</v>
      </c>
      <c r="BH443" s="232">
        <f>IF(N443="sníž. přenesená",J443,0)</f>
        <v>0</v>
      </c>
      <c r="BI443" s="232">
        <f>IF(N443="nulová",J443,0)</f>
        <v>0</v>
      </c>
      <c r="BJ443" s="18" t="s">
        <v>88</v>
      </c>
      <c r="BK443" s="232">
        <f>ROUND(I443*H443,2)</f>
        <v>0</v>
      </c>
      <c r="BL443" s="18" t="s">
        <v>214</v>
      </c>
      <c r="BM443" s="231" t="s">
        <v>2994</v>
      </c>
    </row>
    <row r="444" s="2" customFormat="1">
      <c r="A444" s="39"/>
      <c r="B444" s="40"/>
      <c r="C444" s="41"/>
      <c r="D444" s="233" t="s">
        <v>221</v>
      </c>
      <c r="E444" s="41"/>
      <c r="F444" s="234" t="s">
        <v>6404</v>
      </c>
      <c r="G444" s="41"/>
      <c r="H444" s="41"/>
      <c r="I444" s="235"/>
      <c r="J444" s="41"/>
      <c r="K444" s="41"/>
      <c r="L444" s="45"/>
      <c r="M444" s="236"/>
      <c r="N444" s="237"/>
      <c r="O444" s="92"/>
      <c r="P444" s="92"/>
      <c r="Q444" s="92"/>
      <c r="R444" s="92"/>
      <c r="S444" s="92"/>
      <c r="T444" s="93"/>
      <c r="U444" s="39"/>
      <c r="V444" s="39"/>
      <c r="W444" s="39"/>
      <c r="X444" s="39"/>
      <c r="Y444" s="39"/>
      <c r="Z444" s="39"/>
      <c r="AA444" s="39"/>
      <c r="AB444" s="39"/>
      <c r="AC444" s="39"/>
      <c r="AD444" s="39"/>
      <c r="AE444" s="39"/>
      <c r="AT444" s="18" t="s">
        <v>221</v>
      </c>
      <c r="AU444" s="18" t="s">
        <v>88</v>
      </c>
    </row>
    <row r="445" s="2" customFormat="1" ht="16.5" customHeight="1">
      <c r="A445" s="39"/>
      <c r="B445" s="40"/>
      <c r="C445" s="220" t="s">
        <v>2017</v>
      </c>
      <c r="D445" s="220" t="s">
        <v>216</v>
      </c>
      <c r="E445" s="221" t="s">
        <v>6405</v>
      </c>
      <c r="F445" s="222" t="s">
        <v>6406</v>
      </c>
      <c r="G445" s="223" t="s">
        <v>219</v>
      </c>
      <c r="H445" s="224">
        <v>1</v>
      </c>
      <c r="I445" s="225"/>
      <c r="J445" s="226">
        <f>ROUND(I445*H445,2)</f>
        <v>0</v>
      </c>
      <c r="K445" s="222" t="s">
        <v>1</v>
      </c>
      <c r="L445" s="45"/>
      <c r="M445" s="227" t="s">
        <v>1</v>
      </c>
      <c r="N445" s="228" t="s">
        <v>46</v>
      </c>
      <c r="O445" s="92"/>
      <c r="P445" s="229">
        <f>O445*H445</f>
        <v>0</v>
      </c>
      <c r="Q445" s="229">
        <v>0</v>
      </c>
      <c r="R445" s="229">
        <f>Q445*H445</f>
        <v>0</v>
      </c>
      <c r="S445" s="229">
        <v>0</v>
      </c>
      <c r="T445" s="230">
        <f>S445*H445</f>
        <v>0</v>
      </c>
      <c r="U445" s="39"/>
      <c r="V445" s="39"/>
      <c r="W445" s="39"/>
      <c r="X445" s="39"/>
      <c r="Y445" s="39"/>
      <c r="Z445" s="39"/>
      <c r="AA445" s="39"/>
      <c r="AB445" s="39"/>
      <c r="AC445" s="39"/>
      <c r="AD445" s="39"/>
      <c r="AE445" s="39"/>
      <c r="AR445" s="231" t="s">
        <v>214</v>
      </c>
      <c r="AT445" s="231" t="s">
        <v>216</v>
      </c>
      <c r="AU445" s="231" t="s">
        <v>88</v>
      </c>
      <c r="AY445" s="18" t="s">
        <v>215</v>
      </c>
      <c r="BE445" s="232">
        <f>IF(N445="základní",J445,0)</f>
        <v>0</v>
      </c>
      <c r="BF445" s="232">
        <f>IF(N445="snížená",J445,0)</f>
        <v>0</v>
      </c>
      <c r="BG445" s="232">
        <f>IF(N445="zákl. přenesená",J445,0)</f>
        <v>0</v>
      </c>
      <c r="BH445" s="232">
        <f>IF(N445="sníž. přenesená",J445,0)</f>
        <v>0</v>
      </c>
      <c r="BI445" s="232">
        <f>IF(N445="nulová",J445,0)</f>
        <v>0</v>
      </c>
      <c r="BJ445" s="18" t="s">
        <v>88</v>
      </c>
      <c r="BK445" s="232">
        <f>ROUND(I445*H445,2)</f>
        <v>0</v>
      </c>
      <c r="BL445" s="18" t="s">
        <v>214</v>
      </c>
      <c r="BM445" s="231" t="s">
        <v>3005</v>
      </c>
    </row>
    <row r="446" s="2" customFormat="1">
      <c r="A446" s="39"/>
      <c r="B446" s="40"/>
      <c r="C446" s="41"/>
      <c r="D446" s="233" t="s">
        <v>221</v>
      </c>
      <c r="E446" s="41"/>
      <c r="F446" s="234" t="s">
        <v>6406</v>
      </c>
      <c r="G446" s="41"/>
      <c r="H446" s="41"/>
      <c r="I446" s="235"/>
      <c r="J446" s="41"/>
      <c r="K446" s="41"/>
      <c r="L446" s="45"/>
      <c r="M446" s="236"/>
      <c r="N446" s="237"/>
      <c r="O446" s="92"/>
      <c r="P446" s="92"/>
      <c r="Q446" s="92"/>
      <c r="R446" s="92"/>
      <c r="S446" s="92"/>
      <c r="T446" s="93"/>
      <c r="U446" s="39"/>
      <c r="V446" s="39"/>
      <c r="W446" s="39"/>
      <c r="X446" s="39"/>
      <c r="Y446" s="39"/>
      <c r="Z446" s="39"/>
      <c r="AA446" s="39"/>
      <c r="AB446" s="39"/>
      <c r="AC446" s="39"/>
      <c r="AD446" s="39"/>
      <c r="AE446" s="39"/>
      <c r="AT446" s="18" t="s">
        <v>221</v>
      </c>
      <c r="AU446" s="18" t="s">
        <v>88</v>
      </c>
    </row>
    <row r="447" s="2" customFormat="1" ht="16.5" customHeight="1">
      <c r="A447" s="39"/>
      <c r="B447" s="40"/>
      <c r="C447" s="220" t="s">
        <v>2022</v>
      </c>
      <c r="D447" s="220" t="s">
        <v>216</v>
      </c>
      <c r="E447" s="221" t="s">
        <v>6407</v>
      </c>
      <c r="F447" s="222" t="s">
        <v>6408</v>
      </c>
      <c r="G447" s="223" t="s">
        <v>219</v>
      </c>
      <c r="H447" s="224">
        <v>1</v>
      </c>
      <c r="I447" s="225"/>
      <c r="J447" s="226">
        <f>ROUND(I447*H447,2)</f>
        <v>0</v>
      </c>
      <c r="K447" s="222" t="s">
        <v>1</v>
      </c>
      <c r="L447" s="45"/>
      <c r="M447" s="227" t="s">
        <v>1</v>
      </c>
      <c r="N447" s="228" t="s">
        <v>46</v>
      </c>
      <c r="O447" s="92"/>
      <c r="P447" s="229">
        <f>O447*H447</f>
        <v>0</v>
      </c>
      <c r="Q447" s="229">
        <v>0</v>
      </c>
      <c r="R447" s="229">
        <f>Q447*H447</f>
        <v>0</v>
      </c>
      <c r="S447" s="229">
        <v>0</v>
      </c>
      <c r="T447" s="230">
        <f>S447*H447</f>
        <v>0</v>
      </c>
      <c r="U447" s="39"/>
      <c r="V447" s="39"/>
      <c r="W447" s="39"/>
      <c r="X447" s="39"/>
      <c r="Y447" s="39"/>
      <c r="Z447" s="39"/>
      <c r="AA447" s="39"/>
      <c r="AB447" s="39"/>
      <c r="AC447" s="39"/>
      <c r="AD447" s="39"/>
      <c r="AE447" s="39"/>
      <c r="AR447" s="231" t="s">
        <v>214</v>
      </c>
      <c r="AT447" s="231" t="s">
        <v>216</v>
      </c>
      <c r="AU447" s="231" t="s">
        <v>88</v>
      </c>
      <c r="AY447" s="18" t="s">
        <v>215</v>
      </c>
      <c r="BE447" s="232">
        <f>IF(N447="základní",J447,0)</f>
        <v>0</v>
      </c>
      <c r="BF447" s="232">
        <f>IF(N447="snížená",J447,0)</f>
        <v>0</v>
      </c>
      <c r="BG447" s="232">
        <f>IF(N447="zákl. přenesená",J447,0)</f>
        <v>0</v>
      </c>
      <c r="BH447" s="232">
        <f>IF(N447="sníž. přenesená",J447,0)</f>
        <v>0</v>
      </c>
      <c r="BI447" s="232">
        <f>IF(N447="nulová",J447,0)</f>
        <v>0</v>
      </c>
      <c r="BJ447" s="18" t="s">
        <v>88</v>
      </c>
      <c r="BK447" s="232">
        <f>ROUND(I447*H447,2)</f>
        <v>0</v>
      </c>
      <c r="BL447" s="18" t="s">
        <v>214</v>
      </c>
      <c r="BM447" s="231" t="s">
        <v>3020</v>
      </c>
    </row>
    <row r="448" s="2" customFormat="1">
      <c r="A448" s="39"/>
      <c r="B448" s="40"/>
      <c r="C448" s="41"/>
      <c r="D448" s="233" t="s">
        <v>221</v>
      </c>
      <c r="E448" s="41"/>
      <c r="F448" s="234" t="s">
        <v>6408</v>
      </c>
      <c r="G448" s="41"/>
      <c r="H448" s="41"/>
      <c r="I448" s="235"/>
      <c r="J448" s="41"/>
      <c r="K448" s="41"/>
      <c r="L448" s="45"/>
      <c r="M448" s="236"/>
      <c r="N448" s="237"/>
      <c r="O448" s="92"/>
      <c r="P448" s="92"/>
      <c r="Q448" s="92"/>
      <c r="R448" s="92"/>
      <c r="S448" s="92"/>
      <c r="T448" s="93"/>
      <c r="U448" s="39"/>
      <c r="V448" s="39"/>
      <c r="W448" s="39"/>
      <c r="X448" s="39"/>
      <c r="Y448" s="39"/>
      <c r="Z448" s="39"/>
      <c r="AA448" s="39"/>
      <c r="AB448" s="39"/>
      <c r="AC448" s="39"/>
      <c r="AD448" s="39"/>
      <c r="AE448" s="39"/>
      <c r="AT448" s="18" t="s">
        <v>221</v>
      </c>
      <c r="AU448" s="18" t="s">
        <v>88</v>
      </c>
    </row>
    <row r="449" s="2" customFormat="1" ht="16.5" customHeight="1">
      <c r="A449" s="39"/>
      <c r="B449" s="40"/>
      <c r="C449" s="220" t="s">
        <v>2028</v>
      </c>
      <c r="D449" s="220" t="s">
        <v>216</v>
      </c>
      <c r="E449" s="221" t="s">
        <v>6409</v>
      </c>
      <c r="F449" s="222" t="s">
        <v>6410</v>
      </c>
      <c r="G449" s="223" t="s">
        <v>219</v>
      </c>
      <c r="H449" s="224">
        <v>1</v>
      </c>
      <c r="I449" s="225"/>
      <c r="J449" s="226">
        <f>ROUND(I449*H449,2)</f>
        <v>0</v>
      </c>
      <c r="K449" s="222" t="s">
        <v>1</v>
      </c>
      <c r="L449" s="45"/>
      <c r="M449" s="227" t="s">
        <v>1</v>
      </c>
      <c r="N449" s="228" t="s">
        <v>46</v>
      </c>
      <c r="O449" s="92"/>
      <c r="P449" s="229">
        <f>O449*H449</f>
        <v>0</v>
      </c>
      <c r="Q449" s="229">
        <v>0</v>
      </c>
      <c r="R449" s="229">
        <f>Q449*H449</f>
        <v>0</v>
      </c>
      <c r="S449" s="229">
        <v>0</v>
      </c>
      <c r="T449" s="230">
        <f>S449*H449</f>
        <v>0</v>
      </c>
      <c r="U449" s="39"/>
      <c r="V449" s="39"/>
      <c r="W449" s="39"/>
      <c r="X449" s="39"/>
      <c r="Y449" s="39"/>
      <c r="Z449" s="39"/>
      <c r="AA449" s="39"/>
      <c r="AB449" s="39"/>
      <c r="AC449" s="39"/>
      <c r="AD449" s="39"/>
      <c r="AE449" s="39"/>
      <c r="AR449" s="231" t="s">
        <v>214</v>
      </c>
      <c r="AT449" s="231" t="s">
        <v>216</v>
      </c>
      <c r="AU449" s="231" t="s">
        <v>88</v>
      </c>
      <c r="AY449" s="18" t="s">
        <v>215</v>
      </c>
      <c r="BE449" s="232">
        <f>IF(N449="základní",J449,0)</f>
        <v>0</v>
      </c>
      <c r="BF449" s="232">
        <f>IF(N449="snížená",J449,0)</f>
        <v>0</v>
      </c>
      <c r="BG449" s="232">
        <f>IF(N449="zákl. přenesená",J449,0)</f>
        <v>0</v>
      </c>
      <c r="BH449" s="232">
        <f>IF(N449="sníž. přenesená",J449,0)</f>
        <v>0</v>
      </c>
      <c r="BI449" s="232">
        <f>IF(N449="nulová",J449,0)</f>
        <v>0</v>
      </c>
      <c r="BJ449" s="18" t="s">
        <v>88</v>
      </c>
      <c r="BK449" s="232">
        <f>ROUND(I449*H449,2)</f>
        <v>0</v>
      </c>
      <c r="BL449" s="18" t="s">
        <v>214</v>
      </c>
      <c r="BM449" s="231" t="s">
        <v>3031</v>
      </c>
    </row>
    <row r="450" s="2" customFormat="1">
      <c r="A450" s="39"/>
      <c r="B450" s="40"/>
      <c r="C450" s="41"/>
      <c r="D450" s="233" t="s">
        <v>221</v>
      </c>
      <c r="E450" s="41"/>
      <c r="F450" s="234" t="s">
        <v>6410</v>
      </c>
      <c r="G450" s="41"/>
      <c r="H450" s="41"/>
      <c r="I450" s="235"/>
      <c r="J450" s="41"/>
      <c r="K450" s="41"/>
      <c r="L450" s="45"/>
      <c r="M450" s="236"/>
      <c r="N450" s="237"/>
      <c r="O450" s="92"/>
      <c r="P450" s="92"/>
      <c r="Q450" s="92"/>
      <c r="R450" s="92"/>
      <c r="S450" s="92"/>
      <c r="T450" s="93"/>
      <c r="U450" s="39"/>
      <c r="V450" s="39"/>
      <c r="W450" s="39"/>
      <c r="X450" s="39"/>
      <c r="Y450" s="39"/>
      <c r="Z450" s="39"/>
      <c r="AA450" s="39"/>
      <c r="AB450" s="39"/>
      <c r="AC450" s="39"/>
      <c r="AD450" s="39"/>
      <c r="AE450" s="39"/>
      <c r="AT450" s="18" t="s">
        <v>221</v>
      </c>
      <c r="AU450" s="18" t="s">
        <v>88</v>
      </c>
    </row>
    <row r="451" s="2" customFormat="1" ht="16.5" customHeight="1">
      <c r="A451" s="39"/>
      <c r="B451" s="40"/>
      <c r="C451" s="220" t="s">
        <v>2035</v>
      </c>
      <c r="D451" s="220" t="s">
        <v>216</v>
      </c>
      <c r="E451" s="221" t="s">
        <v>6411</v>
      </c>
      <c r="F451" s="222" t="s">
        <v>6412</v>
      </c>
      <c r="G451" s="223" t="s">
        <v>219</v>
      </c>
      <c r="H451" s="224">
        <v>1</v>
      </c>
      <c r="I451" s="225"/>
      <c r="J451" s="226">
        <f>ROUND(I451*H451,2)</f>
        <v>0</v>
      </c>
      <c r="K451" s="222" t="s">
        <v>1</v>
      </c>
      <c r="L451" s="45"/>
      <c r="M451" s="227" t="s">
        <v>1</v>
      </c>
      <c r="N451" s="228" t="s">
        <v>46</v>
      </c>
      <c r="O451" s="92"/>
      <c r="P451" s="229">
        <f>O451*H451</f>
        <v>0</v>
      </c>
      <c r="Q451" s="229">
        <v>0</v>
      </c>
      <c r="R451" s="229">
        <f>Q451*H451</f>
        <v>0</v>
      </c>
      <c r="S451" s="229">
        <v>0</v>
      </c>
      <c r="T451" s="230">
        <f>S451*H451</f>
        <v>0</v>
      </c>
      <c r="U451" s="39"/>
      <c r="V451" s="39"/>
      <c r="W451" s="39"/>
      <c r="X451" s="39"/>
      <c r="Y451" s="39"/>
      <c r="Z451" s="39"/>
      <c r="AA451" s="39"/>
      <c r="AB451" s="39"/>
      <c r="AC451" s="39"/>
      <c r="AD451" s="39"/>
      <c r="AE451" s="39"/>
      <c r="AR451" s="231" t="s">
        <v>214</v>
      </c>
      <c r="AT451" s="231" t="s">
        <v>216</v>
      </c>
      <c r="AU451" s="231" t="s">
        <v>88</v>
      </c>
      <c r="AY451" s="18" t="s">
        <v>215</v>
      </c>
      <c r="BE451" s="232">
        <f>IF(N451="základní",J451,0)</f>
        <v>0</v>
      </c>
      <c r="BF451" s="232">
        <f>IF(N451="snížená",J451,0)</f>
        <v>0</v>
      </c>
      <c r="BG451" s="232">
        <f>IF(N451="zákl. přenesená",J451,0)</f>
        <v>0</v>
      </c>
      <c r="BH451" s="232">
        <f>IF(N451="sníž. přenesená",J451,0)</f>
        <v>0</v>
      </c>
      <c r="BI451" s="232">
        <f>IF(N451="nulová",J451,0)</f>
        <v>0</v>
      </c>
      <c r="BJ451" s="18" t="s">
        <v>88</v>
      </c>
      <c r="BK451" s="232">
        <f>ROUND(I451*H451,2)</f>
        <v>0</v>
      </c>
      <c r="BL451" s="18" t="s">
        <v>214</v>
      </c>
      <c r="BM451" s="231" t="s">
        <v>3042</v>
      </c>
    </row>
    <row r="452" s="2" customFormat="1">
      <c r="A452" s="39"/>
      <c r="B452" s="40"/>
      <c r="C452" s="41"/>
      <c r="D452" s="233" t="s">
        <v>221</v>
      </c>
      <c r="E452" s="41"/>
      <c r="F452" s="234" t="s">
        <v>6412</v>
      </c>
      <c r="G452" s="41"/>
      <c r="H452" s="41"/>
      <c r="I452" s="235"/>
      <c r="J452" s="41"/>
      <c r="K452" s="41"/>
      <c r="L452" s="45"/>
      <c r="M452" s="236"/>
      <c r="N452" s="237"/>
      <c r="O452" s="92"/>
      <c r="P452" s="92"/>
      <c r="Q452" s="92"/>
      <c r="R452" s="92"/>
      <c r="S452" s="92"/>
      <c r="T452" s="93"/>
      <c r="U452" s="39"/>
      <c r="V452" s="39"/>
      <c r="W452" s="39"/>
      <c r="X452" s="39"/>
      <c r="Y452" s="39"/>
      <c r="Z452" s="39"/>
      <c r="AA452" s="39"/>
      <c r="AB452" s="39"/>
      <c r="AC452" s="39"/>
      <c r="AD452" s="39"/>
      <c r="AE452" s="39"/>
      <c r="AT452" s="18" t="s">
        <v>221</v>
      </c>
      <c r="AU452" s="18" t="s">
        <v>88</v>
      </c>
    </row>
    <row r="453" s="2" customFormat="1" ht="16.5" customHeight="1">
      <c r="A453" s="39"/>
      <c r="B453" s="40"/>
      <c r="C453" s="220" t="s">
        <v>2039</v>
      </c>
      <c r="D453" s="220" t="s">
        <v>216</v>
      </c>
      <c r="E453" s="221" t="s">
        <v>6413</v>
      </c>
      <c r="F453" s="222" t="s">
        <v>6414</v>
      </c>
      <c r="G453" s="223" t="s">
        <v>219</v>
      </c>
      <c r="H453" s="224">
        <v>1</v>
      </c>
      <c r="I453" s="225"/>
      <c r="J453" s="226">
        <f>ROUND(I453*H453,2)</f>
        <v>0</v>
      </c>
      <c r="K453" s="222" t="s">
        <v>1</v>
      </c>
      <c r="L453" s="45"/>
      <c r="M453" s="227" t="s">
        <v>1</v>
      </c>
      <c r="N453" s="228" t="s">
        <v>46</v>
      </c>
      <c r="O453" s="92"/>
      <c r="P453" s="229">
        <f>O453*H453</f>
        <v>0</v>
      </c>
      <c r="Q453" s="229">
        <v>0</v>
      </c>
      <c r="R453" s="229">
        <f>Q453*H453</f>
        <v>0</v>
      </c>
      <c r="S453" s="229">
        <v>0</v>
      </c>
      <c r="T453" s="230">
        <f>S453*H453</f>
        <v>0</v>
      </c>
      <c r="U453" s="39"/>
      <c r="V453" s="39"/>
      <c r="W453" s="39"/>
      <c r="X453" s="39"/>
      <c r="Y453" s="39"/>
      <c r="Z453" s="39"/>
      <c r="AA453" s="39"/>
      <c r="AB453" s="39"/>
      <c r="AC453" s="39"/>
      <c r="AD453" s="39"/>
      <c r="AE453" s="39"/>
      <c r="AR453" s="231" t="s">
        <v>214</v>
      </c>
      <c r="AT453" s="231" t="s">
        <v>216</v>
      </c>
      <c r="AU453" s="231" t="s">
        <v>88</v>
      </c>
      <c r="AY453" s="18" t="s">
        <v>215</v>
      </c>
      <c r="BE453" s="232">
        <f>IF(N453="základní",J453,0)</f>
        <v>0</v>
      </c>
      <c r="BF453" s="232">
        <f>IF(N453="snížená",J453,0)</f>
        <v>0</v>
      </c>
      <c r="BG453" s="232">
        <f>IF(N453="zákl. přenesená",J453,0)</f>
        <v>0</v>
      </c>
      <c r="BH453" s="232">
        <f>IF(N453="sníž. přenesená",J453,0)</f>
        <v>0</v>
      </c>
      <c r="BI453" s="232">
        <f>IF(N453="nulová",J453,0)</f>
        <v>0</v>
      </c>
      <c r="BJ453" s="18" t="s">
        <v>88</v>
      </c>
      <c r="BK453" s="232">
        <f>ROUND(I453*H453,2)</f>
        <v>0</v>
      </c>
      <c r="BL453" s="18" t="s">
        <v>214</v>
      </c>
      <c r="BM453" s="231" t="s">
        <v>3052</v>
      </c>
    </row>
    <row r="454" s="2" customFormat="1">
      <c r="A454" s="39"/>
      <c r="B454" s="40"/>
      <c r="C454" s="41"/>
      <c r="D454" s="233" t="s">
        <v>221</v>
      </c>
      <c r="E454" s="41"/>
      <c r="F454" s="234" t="s">
        <v>6414</v>
      </c>
      <c r="G454" s="41"/>
      <c r="H454" s="41"/>
      <c r="I454" s="235"/>
      <c r="J454" s="41"/>
      <c r="K454" s="41"/>
      <c r="L454" s="45"/>
      <c r="M454" s="236"/>
      <c r="N454" s="237"/>
      <c r="O454" s="92"/>
      <c r="P454" s="92"/>
      <c r="Q454" s="92"/>
      <c r="R454" s="92"/>
      <c r="S454" s="92"/>
      <c r="T454" s="93"/>
      <c r="U454" s="39"/>
      <c r="V454" s="39"/>
      <c r="W454" s="39"/>
      <c r="X454" s="39"/>
      <c r="Y454" s="39"/>
      <c r="Z454" s="39"/>
      <c r="AA454" s="39"/>
      <c r="AB454" s="39"/>
      <c r="AC454" s="39"/>
      <c r="AD454" s="39"/>
      <c r="AE454" s="39"/>
      <c r="AT454" s="18" t="s">
        <v>221</v>
      </c>
      <c r="AU454" s="18" t="s">
        <v>88</v>
      </c>
    </row>
    <row r="455" s="2" customFormat="1" ht="16.5" customHeight="1">
      <c r="A455" s="39"/>
      <c r="B455" s="40"/>
      <c r="C455" s="220" t="s">
        <v>2045</v>
      </c>
      <c r="D455" s="220" t="s">
        <v>216</v>
      </c>
      <c r="E455" s="221" t="s">
        <v>6415</v>
      </c>
      <c r="F455" s="222" t="s">
        <v>6416</v>
      </c>
      <c r="G455" s="223" t="s">
        <v>219</v>
      </c>
      <c r="H455" s="224">
        <v>1</v>
      </c>
      <c r="I455" s="225"/>
      <c r="J455" s="226">
        <f>ROUND(I455*H455,2)</f>
        <v>0</v>
      </c>
      <c r="K455" s="222" t="s">
        <v>1</v>
      </c>
      <c r="L455" s="45"/>
      <c r="M455" s="227" t="s">
        <v>1</v>
      </c>
      <c r="N455" s="228" t="s">
        <v>46</v>
      </c>
      <c r="O455" s="92"/>
      <c r="P455" s="229">
        <f>O455*H455</f>
        <v>0</v>
      </c>
      <c r="Q455" s="229">
        <v>0</v>
      </c>
      <c r="R455" s="229">
        <f>Q455*H455</f>
        <v>0</v>
      </c>
      <c r="S455" s="229">
        <v>0</v>
      </c>
      <c r="T455" s="230">
        <f>S455*H455</f>
        <v>0</v>
      </c>
      <c r="U455" s="39"/>
      <c r="V455" s="39"/>
      <c r="W455" s="39"/>
      <c r="X455" s="39"/>
      <c r="Y455" s="39"/>
      <c r="Z455" s="39"/>
      <c r="AA455" s="39"/>
      <c r="AB455" s="39"/>
      <c r="AC455" s="39"/>
      <c r="AD455" s="39"/>
      <c r="AE455" s="39"/>
      <c r="AR455" s="231" t="s">
        <v>214</v>
      </c>
      <c r="AT455" s="231" t="s">
        <v>216</v>
      </c>
      <c r="AU455" s="231" t="s">
        <v>88</v>
      </c>
      <c r="AY455" s="18" t="s">
        <v>215</v>
      </c>
      <c r="BE455" s="232">
        <f>IF(N455="základní",J455,0)</f>
        <v>0</v>
      </c>
      <c r="BF455" s="232">
        <f>IF(N455="snížená",J455,0)</f>
        <v>0</v>
      </c>
      <c r="BG455" s="232">
        <f>IF(N455="zákl. přenesená",J455,0)</f>
        <v>0</v>
      </c>
      <c r="BH455" s="232">
        <f>IF(N455="sníž. přenesená",J455,0)</f>
        <v>0</v>
      </c>
      <c r="BI455" s="232">
        <f>IF(N455="nulová",J455,0)</f>
        <v>0</v>
      </c>
      <c r="BJ455" s="18" t="s">
        <v>88</v>
      </c>
      <c r="BK455" s="232">
        <f>ROUND(I455*H455,2)</f>
        <v>0</v>
      </c>
      <c r="BL455" s="18" t="s">
        <v>214</v>
      </c>
      <c r="BM455" s="231" t="s">
        <v>3062</v>
      </c>
    </row>
    <row r="456" s="2" customFormat="1">
      <c r="A456" s="39"/>
      <c r="B456" s="40"/>
      <c r="C456" s="41"/>
      <c r="D456" s="233" t="s">
        <v>221</v>
      </c>
      <c r="E456" s="41"/>
      <c r="F456" s="234" t="s">
        <v>6416</v>
      </c>
      <c r="G456" s="41"/>
      <c r="H456" s="41"/>
      <c r="I456" s="235"/>
      <c r="J456" s="41"/>
      <c r="K456" s="41"/>
      <c r="L456" s="45"/>
      <c r="M456" s="236"/>
      <c r="N456" s="237"/>
      <c r="O456" s="92"/>
      <c r="P456" s="92"/>
      <c r="Q456" s="92"/>
      <c r="R456" s="92"/>
      <c r="S456" s="92"/>
      <c r="T456" s="93"/>
      <c r="U456" s="39"/>
      <c r="V456" s="39"/>
      <c r="W456" s="39"/>
      <c r="X456" s="39"/>
      <c r="Y456" s="39"/>
      <c r="Z456" s="39"/>
      <c r="AA456" s="39"/>
      <c r="AB456" s="39"/>
      <c r="AC456" s="39"/>
      <c r="AD456" s="39"/>
      <c r="AE456" s="39"/>
      <c r="AT456" s="18" t="s">
        <v>221</v>
      </c>
      <c r="AU456" s="18" t="s">
        <v>88</v>
      </c>
    </row>
    <row r="457" s="2" customFormat="1" ht="33" customHeight="1">
      <c r="A457" s="39"/>
      <c r="B457" s="40"/>
      <c r="C457" s="220" t="s">
        <v>2049</v>
      </c>
      <c r="D457" s="220" t="s">
        <v>216</v>
      </c>
      <c r="E457" s="221" t="s">
        <v>6417</v>
      </c>
      <c r="F457" s="222" t="s">
        <v>6418</v>
      </c>
      <c r="G457" s="223" t="s">
        <v>219</v>
      </c>
      <c r="H457" s="224">
        <v>1</v>
      </c>
      <c r="I457" s="225"/>
      <c r="J457" s="226">
        <f>ROUND(I457*H457,2)</f>
        <v>0</v>
      </c>
      <c r="K457" s="222" t="s">
        <v>1</v>
      </c>
      <c r="L457" s="45"/>
      <c r="M457" s="227" t="s">
        <v>1</v>
      </c>
      <c r="N457" s="228" t="s">
        <v>46</v>
      </c>
      <c r="O457" s="92"/>
      <c r="P457" s="229">
        <f>O457*H457</f>
        <v>0</v>
      </c>
      <c r="Q457" s="229">
        <v>0</v>
      </c>
      <c r="R457" s="229">
        <f>Q457*H457</f>
        <v>0</v>
      </c>
      <c r="S457" s="229">
        <v>0</v>
      </c>
      <c r="T457" s="230">
        <f>S457*H457</f>
        <v>0</v>
      </c>
      <c r="U457" s="39"/>
      <c r="V457" s="39"/>
      <c r="W457" s="39"/>
      <c r="X457" s="39"/>
      <c r="Y457" s="39"/>
      <c r="Z457" s="39"/>
      <c r="AA457" s="39"/>
      <c r="AB457" s="39"/>
      <c r="AC457" s="39"/>
      <c r="AD457" s="39"/>
      <c r="AE457" s="39"/>
      <c r="AR457" s="231" t="s">
        <v>214</v>
      </c>
      <c r="AT457" s="231" t="s">
        <v>216</v>
      </c>
      <c r="AU457" s="231" t="s">
        <v>88</v>
      </c>
      <c r="AY457" s="18" t="s">
        <v>215</v>
      </c>
      <c r="BE457" s="232">
        <f>IF(N457="základní",J457,0)</f>
        <v>0</v>
      </c>
      <c r="BF457" s="232">
        <f>IF(N457="snížená",J457,0)</f>
        <v>0</v>
      </c>
      <c r="BG457" s="232">
        <f>IF(N457="zákl. přenesená",J457,0)</f>
        <v>0</v>
      </c>
      <c r="BH457" s="232">
        <f>IF(N457="sníž. přenesená",J457,0)</f>
        <v>0</v>
      </c>
      <c r="BI457" s="232">
        <f>IF(N457="nulová",J457,0)</f>
        <v>0</v>
      </c>
      <c r="BJ457" s="18" t="s">
        <v>88</v>
      </c>
      <c r="BK457" s="232">
        <f>ROUND(I457*H457,2)</f>
        <v>0</v>
      </c>
      <c r="BL457" s="18" t="s">
        <v>214</v>
      </c>
      <c r="BM457" s="231" t="s">
        <v>3072</v>
      </c>
    </row>
    <row r="458" s="2" customFormat="1">
      <c r="A458" s="39"/>
      <c r="B458" s="40"/>
      <c r="C458" s="41"/>
      <c r="D458" s="233" t="s">
        <v>221</v>
      </c>
      <c r="E458" s="41"/>
      <c r="F458" s="234" t="s">
        <v>6418</v>
      </c>
      <c r="G458" s="41"/>
      <c r="H458" s="41"/>
      <c r="I458" s="235"/>
      <c r="J458" s="41"/>
      <c r="K458" s="41"/>
      <c r="L458" s="45"/>
      <c r="M458" s="236"/>
      <c r="N458" s="237"/>
      <c r="O458" s="92"/>
      <c r="P458" s="92"/>
      <c r="Q458" s="92"/>
      <c r="R458" s="92"/>
      <c r="S458" s="92"/>
      <c r="T458" s="93"/>
      <c r="U458" s="39"/>
      <c r="V458" s="39"/>
      <c r="W458" s="39"/>
      <c r="X458" s="39"/>
      <c r="Y458" s="39"/>
      <c r="Z458" s="39"/>
      <c r="AA458" s="39"/>
      <c r="AB458" s="39"/>
      <c r="AC458" s="39"/>
      <c r="AD458" s="39"/>
      <c r="AE458" s="39"/>
      <c r="AT458" s="18" t="s">
        <v>221</v>
      </c>
      <c r="AU458" s="18" t="s">
        <v>88</v>
      </c>
    </row>
    <row r="459" s="2" customFormat="1" ht="24.15" customHeight="1">
      <c r="A459" s="39"/>
      <c r="B459" s="40"/>
      <c r="C459" s="220" t="s">
        <v>2055</v>
      </c>
      <c r="D459" s="220" t="s">
        <v>216</v>
      </c>
      <c r="E459" s="221" t="s">
        <v>6419</v>
      </c>
      <c r="F459" s="222" t="s">
        <v>6420</v>
      </c>
      <c r="G459" s="223" t="s">
        <v>219</v>
      </c>
      <c r="H459" s="224">
        <v>1</v>
      </c>
      <c r="I459" s="225"/>
      <c r="J459" s="226">
        <f>ROUND(I459*H459,2)</f>
        <v>0</v>
      </c>
      <c r="K459" s="222" t="s">
        <v>1</v>
      </c>
      <c r="L459" s="45"/>
      <c r="M459" s="227" t="s">
        <v>1</v>
      </c>
      <c r="N459" s="228" t="s">
        <v>46</v>
      </c>
      <c r="O459" s="92"/>
      <c r="P459" s="229">
        <f>O459*H459</f>
        <v>0</v>
      </c>
      <c r="Q459" s="229">
        <v>0</v>
      </c>
      <c r="R459" s="229">
        <f>Q459*H459</f>
        <v>0</v>
      </c>
      <c r="S459" s="229">
        <v>0</v>
      </c>
      <c r="T459" s="230">
        <f>S459*H459</f>
        <v>0</v>
      </c>
      <c r="U459" s="39"/>
      <c r="V459" s="39"/>
      <c r="W459" s="39"/>
      <c r="X459" s="39"/>
      <c r="Y459" s="39"/>
      <c r="Z459" s="39"/>
      <c r="AA459" s="39"/>
      <c r="AB459" s="39"/>
      <c r="AC459" s="39"/>
      <c r="AD459" s="39"/>
      <c r="AE459" s="39"/>
      <c r="AR459" s="231" t="s">
        <v>214</v>
      </c>
      <c r="AT459" s="231" t="s">
        <v>216</v>
      </c>
      <c r="AU459" s="231" t="s">
        <v>88</v>
      </c>
      <c r="AY459" s="18" t="s">
        <v>215</v>
      </c>
      <c r="BE459" s="232">
        <f>IF(N459="základní",J459,0)</f>
        <v>0</v>
      </c>
      <c r="BF459" s="232">
        <f>IF(N459="snížená",J459,0)</f>
        <v>0</v>
      </c>
      <c r="BG459" s="232">
        <f>IF(N459="zákl. přenesená",J459,0)</f>
        <v>0</v>
      </c>
      <c r="BH459" s="232">
        <f>IF(N459="sníž. přenesená",J459,0)</f>
        <v>0</v>
      </c>
      <c r="BI459" s="232">
        <f>IF(N459="nulová",J459,0)</f>
        <v>0</v>
      </c>
      <c r="BJ459" s="18" t="s">
        <v>88</v>
      </c>
      <c r="BK459" s="232">
        <f>ROUND(I459*H459,2)</f>
        <v>0</v>
      </c>
      <c r="BL459" s="18" t="s">
        <v>214</v>
      </c>
      <c r="BM459" s="231" t="s">
        <v>3082</v>
      </c>
    </row>
    <row r="460" s="2" customFormat="1">
      <c r="A460" s="39"/>
      <c r="B460" s="40"/>
      <c r="C460" s="41"/>
      <c r="D460" s="233" t="s">
        <v>221</v>
      </c>
      <c r="E460" s="41"/>
      <c r="F460" s="234" t="s">
        <v>6420</v>
      </c>
      <c r="G460" s="41"/>
      <c r="H460" s="41"/>
      <c r="I460" s="235"/>
      <c r="J460" s="41"/>
      <c r="K460" s="41"/>
      <c r="L460" s="45"/>
      <c r="M460" s="236"/>
      <c r="N460" s="237"/>
      <c r="O460" s="92"/>
      <c r="P460" s="92"/>
      <c r="Q460" s="92"/>
      <c r="R460" s="92"/>
      <c r="S460" s="92"/>
      <c r="T460" s="93"/>
      <c r="U460" s="39"/>
      <c r="V460" s="39"/>
      <c r="W460" s="39"/>
      <c r="X460" s="39"/>
      <c r="Y460" s="39"/>
      <c r="Z460" s="39"/>
      <c r="AA460" s="39"/>
      <c r="AB460" s="39"/>
      <c r="AC460" s="39"/>
      <c r="AD460" s="39"/>
      <c r="AE460" s="39"/>
      <c r="AT460" s="18" t="s">
        <v>221</v>
      </c>
      <c r="AU460" s="18" t="s">
        <v>88</v>
      </c>
    </row>
    <row r="461" s="11" customFormat="1" ht="25.92" customHeight="1">
      <c r="A461" s="11"/>
      <c r="B461" s="206"/>
      <c r="C461" s="207"/>
      <c r="D461" s="208" t="s">
        <v>80</v>
      </c>
      <c r="E461" s="209" t="s">
        <v>6421</v>
      </c>
      <c r="F461" s="209" t="s">
        <v>6422</v>
      </c>
      <c r="G461" s="207"/>
      <c r="H461" s="207"/>
      <c r="I461" s="210"/>
      <c r="J461" s="211">
        <f>BK461</f>
        <v>0</v>
      </c>
      <c r="K461" s="207"/>
      <c r="L461" s="212"/>
      <c r="M461" s="213"/>
      <c r="N461" s="214"/>
      <c r="O461" s="214"/>
      <c r="P461" s="215">
        <f>SUM(P462:P469)</f>
        <v>0</v>
      </c>
      <c r="Q461" s="214"/>
      <c r="R461" s="215">
        <f>SUM(R462:R469)</f>
        <v>0</v>
      </c>
      <c r="S461" s="214"/>
      <c r="T461" s="216">
        <f>SUM(T462:T469)</f>
        <v>0</v>
      </c>
      <c r="U461" s="11"/>
      <c r="V461" s="11"/>
      <c r="W461" s="11"/>
      <c r="X461" s="11"/>
      <c r="Y461" s="11"/>
      <c r="Z461" s="11"/>
      <c r="AA461" s="11"/>
      <c r="AB461" s="11"/>
      <c r="AC461" s="11"/>
      <c r="AD461" s="11"/>
      <c r="AE461" s="11"/>
      <c r="AR461" s="217" t="s">
        <v>88</v>
      </c>
      <c r="AT461" s="218" t="s">
        <v>80</v>
      </c>
      <c r="AU461" s="218" t="s">
        <v>81</v>
      </c>
      <c r="AY461" s="217" t="s">
        <v>215</v>
      </c>
      <c r="BK461" s="219">
        <f>SUM(BK462:BK469)</f>
        <v>0</v>
      </c>
    </row>
    <row r="462" s="2" customFormat="1" ht="24.15" customHeight="1">
      <c r="A462" s="39"/>
      <c r="B462" s="40"/>
      <c r="C462" s="220" t="s">
        <v>2061</v>
      </c>
      <c r="D462" s="220" t="s">
        <v>216</v>
      </c>
      <c r="E462" s="221" t="s">
        <v>6423</v>
      </c>
      <c r="F462" s="222" t="s">
        <v>6424</v>
      </c>
      <c r="G462" s="223" t="s">
        <v>6425</v>
      </c>
      <c r="H462" s="224">
        <v>1</v>
      </c>
      <c r="I462" s="225"/>
      <c r="J462" s="226">
        <f>ROUND(I462*H462,2)</f>
        <v>0</v>
      </c>
      <c r="K462" s="222" t="s">
        <v>1</v>
      </c>
      <c r="L462" s="45"/>
      <c r="M462" s="227" t="s">
        <v>1</v>
      </c>
      <c r="N462" s="228" t="s">
        <v>46</v>
      </c>
      <c r="O462" s="92"/>
      <c r="P462" s="229">
        <f>O462*H462</f>
        <v>0</v>
      </c>
      <c r="Q462" s="229">
        <v>0</v>
      </c>
      <c r="R462" s="229">
        <f>Q462*H462</f>
        <v>0</v>
      </c>
      <c r="S462" s="229">
        <v>0</v>
      </c>
      <c r="T462" s="230">
        <f>S462*H462</f>
        <v>0</v>
      </c>
      <c r="U462" s="39"/>
      <c r="V462" s="39"/>
      <c r="W462" s="39"/>
      <c r="X462" s="39"/>
      <c r="Y462" s="39"/>
      <c r="Z462" s="39"/>
      <c r="AA462" s="39"/>
      <c r="AB462" s="39"/>
      <c r="AC462" s="39"/>
      <c r="AD462" s="39"/>
      <c r="AE462" s="39"/>
      <c r="AR462" s="231" t="s">
        <v>214</v>
      </c>
      <c r="AT462" s="231" t="s">
        <v>216</v>
      </c>
      <c r="AU462" s="231" t="s">
        <v>88</v>
      </c>
      <c r="AY462" s="18" t="s">
        <v>215</v>
      </c>
      <c r="BE462" s="232">
        <f>IF(N462="základní",J462,0)</f>
        <v>0</v>
      </c>
      <c r="BF462" s="232">
        <f>IF(N462="snížená",J462,0)</f>
        <v>0</v>
      </c>
      <c r="BG462" s="232">
        <f>IF(N462="zákl. přenesená",J462,0)</f>
        <v>0</v>
      </c>
      <c r="BH462" s="232">
        <f>IF(N462="sníž. přenesená",J462,0)</f>
        <v>0</v>
      </c>
      <c r="BI462" s="232">
        <f>IF(N462="nulová",J462,0)</f>
        <v>0</v>
      </c>
      <c r="BJ462" s="18" t="s">
        <v>88</v>
      </c>
      <c r="BK462" s="232">
        <f>ROUND(I462*H462,2)</f>
        <v>0</v>
      </c>
      <c r="BL462" s="18" t="s">
        <v>214</v>
      </c>
      <c r="BM462" s="231" t="s">
        <v>3092</v>
      </c>
    </row>
    <row r="463" s="2" customFormat="1">
      <c r="A463" s="39"/>
      <c r="B463" s="40"/>
      <c r="C463" s="41"/>
      <c r="D463" s="233" t="s">
        <v>221</v>
      </c>
      <c r="E463" s="41"/>
      <c r="F463" s="234" t="s">
        <v>6424</v>
      </c>
      <c r="G463" s="41"/>
      <c r="H463" s="41"/>
      <c r="I463" s="235"/>
      <c r="J463" s="41"/>
      <c r="K463" s="41"/>
      <c r="L463" s="45"/>
      <c r="M463" s="236"/>
      <c r="N463" s="237"/>
      <c r="O463" s="92"/>
      <c r="P463" s="92"/>
      <c r="Q463" s="92"/>
      <c r="R463" s="92"/>
      <c r="S463" s="92"/>
      <c r="T463" s="93"/>
      <c r="U463" s="39"/>
      <c r="V463" s="39"/>
      <c r="W463" s="39"/>
      <c r="X463" s="39"/>
      <c r="Y463" s="39"/>
      <c r="Z463" s="39"/>
      <c r="AA463" s="39"/>
      <c r="AB463" s="39"/>
      <c r="AC463" s="39"/>
      <c r="AD463" s="39"/>
      <c r="AE463" s="39"/>
      <c r="AT463" s="18" t="s">
        <v>221</v>
      </c>
      <c r="AU463" s="18" t="s">
        <v>88</v>
      </c>
    </row>
    <row r="464" s="2" customFormat="1" ht="24.15" customHeight="1">
      <c r="A464" s="39"/>
      <c r="B464" s="40"/>
      <c r="C464" s="220" t="s">
        <v>2074</v>
      </c>
      <c r="D464" s="220" t="s">
        <v>216</v>
      </c>
      <c r="E464" s="221" t="s">
        <v>6426</v>
      </c>
      <c r="F464" s="222" t="s">
        <v>6427</v>
      </c>
      <c r="G464" s="223" t="s">
        <v>6425</v>
      </c>
      <c r="H464" s="224">
        <v>1</v>
      </c>
      <c r="I464" s="225"/>
      <c r="J464" s="226">
        <f>ROUND(I464*H464,2)</f>
        <v>0</v>
      </c>
      <c r="K464" s="222" t="s">
        <v>1</v>
      </c>
      <c r="L464" s="45"/>
      <c r="M464" s="227" t="s">
        <v>1</v>
      </c>
      <c r="N464" s="228" t="s">
        <v>46</v>
      </c>
      <c r="O464" s="92"/>
      <c r="P464" s="229">
        <f>O464*H464</f>
        <v>0</v>
      </c>
      <c r="Q464" s="229">
        <v>0</v>
      </c>
      <c r="R464" s="229">
        <f>Q464*H464</f>
        <v>0</v>
      </c>
      <c r="S464" s="229">
        <v>0</v>
      </c>
      <c r="T464" s="230">
        <f>S464*H464</f>
        <v>0</v>
      </c>
      <c r="U464" s="39"/>
      <c r="V464" s="39"/>
      <c r="W464" s="39"/>
      <c r="X464" s="39"/>
      <c r="Y464" s="39"/>
      <c r="Z464" s="39"/>
      <c r="AA464" s="39"/>
      <c r="AB464" s="39"/>
      <c r="AC464" s="39"/>
      <c r="AD464" s="39"/>
      <c r="AE464" s="39"/>
      <c r="AR464" s="231" t="s">
        <v>214</v>
      </c>
      <c r="AT464" s="231" t="s">
        <v>216</v>
      </c>
      <c r="AU464" s="231" t="s">
        <v>88</v>
      </c>
      <c r="AY464" s="18" t="s">
        <v>215</v>
      </c>
      <c r="BE464" s="232">
        <f>IF(N464="základní",J464,0)</f>
        <v>0</v>
      </c>
      <c r="BF464" s="232">
        <f>IF(N464="snížená",J464,0)</f>
        <v>0</v>
      </c>
      <c r="BG464" s="232">
        <f>IF(N464="zákl. přenesená",J464,0)</f>
        <v>0</v>
      </c>
      <c r="BH464" s="232">
        <f>IF(N464="sníž. přenesená",J464,0)</f>
        <v>0</v>
      </c>
      <c r="BI464" s="232">
        <f>IF(N464="nulová",J464,0)</f>
        <v>0</v>
      </c>
      <c r="BJ464" s="18" t="s">
        <v>88</v>
      </c>
      <c r="BK464" s="232">
        <f>ROUND(I464*H464,2)</f>
        <v>0</v>
      </c>
      <c r="BL464" s="18" t="s">
        <v>214</v>
      </c>
      <c r="BM464" s="231" t="s">
        <v>3100</v>
      </c>
    </row>
    <row r="465" s="2" customFormat="1">
      <c r="A465" s="39"/>
      <c r="B465" s="40"/>
      <c r="C465" s="41"/>
      <c r="D465" s="233" t="s">
        <v>221</v>
      </c>
      <c r="E465" s="41"/>
      <c r="F465" s="234" t="s">
        <v>6427</v>
      </c>
      <c r="G465" s="41"/>
      <c r="H465" s="41"/>
      <c r="I465" s="235"/>
      <c r="J465" s="41"/>
      <c r="K465" s="41"/>
      <c r="L465" s="45"/>
      <c r="M465" s="236"/>
      <c r="N465" s="237"/>
      <c r="O465" s="92"/>
      <c r="P465" s="92"/>
      <c r="Q465" s="92"/>
      <c r="R465" s="92"/>
      <c r="S465" s="92"/>
      <c r="T465" s="93"/>
      <c r="U465" s="39"/>
      <c r="V465" s="39"/>
      <c r="W465" s="39"/>
      <c r="X465" s="39"/>
      <c r="Y465" s="39"/>
      <c r="Z465" s="39"/>
      <c r="AA465" s="39"/>
      <c r="AB465" s="39"/>
      <c r="AC465" s="39"/>
      <c r="AD465" s="39"/>
      <c r="AE465" s="39"/>
      <c r="AT465" s="18" t="s">
        <v>221</v>
      </c>
      <c r="AU465" s="18" t="s">
        <v>88</v>
      </c>
    </row>
    <row r="466" s="2" customFormat="1" ht="24.15" customHeight="1">
      <c r="A466" s="39"/>
      <c r="B466" s="40"/>
      <c r="C466" s="220" t="s">
        <v>2081</v>
      </c>
      <c r="D466" s="220" t="s">
        <v>216</v>
      </c>
      <c r="E466" s="221" t="s">
        <v>6428</v>
      </c>
      <c r="F466" s="222" t="s">
        <v>6429</v>
      </c>
      <c r="G466" s="223" t="s">
        <v>6425</v>
      </c>
      <c r="H466" s="224">
        <v>1</v>
      </c>
      <c r="I466" s="225"/>
      <c r="J466" s="226">
        <f>ROUND(I466*H466,2)</f>
        <v>0</v>
      </c>
      <c r="K466" s="222" t="s">
        <v>1</v>
      </c>
      <c r="L466" s="45"/>
      <c r="M466" s="227" t="s">
        <v>1</v>
      </c>
      <c r="N466" s="228" t="s">
        <v>46</v>
      </c>
      <c r="O466" s="92"/>
      <c r="P466" s="229">
        <f>O466*H466</f>
        <v>0</v>
      </c>
      <c r="Q466" s="229">
        <v>0</v>
      </c>
      <c r="R466" s="229">
        <f>Q466*H466</f>
        <v>0</v>
      </c>
      <c r="S466" s="229">
        <v>0</v>
      </c>
      <c r="T466" s="230">
        <f>S466*H466</f>
        <v>0</v>
      </c>
      <c r="U466" s="39"/>
      <c r="V466" s="39"/>
      <c r="W466" s="39"/>
      <c r="X466" s="39"/>
      <c r="Y466" s="39"/>
      <c r="Z466" s="39"/>
      <c r="AA466" s="39"/>
      <c r="AB466" s="39"/>
      <c r="AC466" s="39"/>
      <c r="AD466" s="39"/>
      <c r="AE466" s="39"/>
      <c r="AR466" s="231" t="s">
        <v>214</v>
      </c>
      <c r="AT466" s="231" t="s">
        <v>216</v>
      </c>
      <c r="AU466" s="231" t="s">
        <v>88</v>
      </c>
      <c r="AY466" s="18" t="s">
        <v>215</v>
      </c>
      <c r="BE466" s="232">
        <f>IF(N466="základní",J466,0)</f>
        <v>0</v>
      </c>
      <c r="BF466" s="232">
        <f>IF(N466="snížená",J466,0)</f>
        <v>0</v>
      </c>
      <c r="BG466" s="232">
        <f>IF(N466="zákl. přenesená",J466,0)</f>
        <v>0</v>
      </c>
      <c r="BH466" s="232">
        <f>IF(N466="sníž. přenesená",J466,0)</f>
        <v>0</v>
      </c>
      <c r="BI466" s="232">
        <f>IF(N466="nulová",J466,0)</f>
        <v>0</v>
      </c>
      <c r="BJ466" s="18" t="s">
        <v>88</v>
      </c>
      <c r="BK466" s="232">
        <f>ROUND(I466*H466,2)</f>
        <v>0</v>
      </c>
      <c r="BL466" s="18" t="s">
        <v>214</v>
      </c>
      <c r="BM466" s="231" t="s">
        <v>3114</v>
      </c>
    </row>
    <row r="467" s="2" customFormat="1">
      <c r="A467" s="39"/>
      <c r="B467" s="40"/>
      <c r="C467" s="41"/>
      <c r="D467" s="233" t="s">
        <v>221</v>
      </c>
      <c r="E467" s="41"/>
      <c r="F467" s="234" t="s">
        <v>6429</v>
      </c>
      <c r="G467" s="41"/>
      <c r="H467" s="41"/>
      <c r="I467" s="235"/>
      <c r="J467" s="41"/>
      <c r="K467" s="41"/>
      <c r="L467" s="45"/>
      <c r="M467" s="236"/>
      <c r="N467" s="237"/>
      <c r="O467" s="92"/>
      <c r="P467" s="92"/>
      <c r="Q467" s="92"/>
      <c r="R467" s="92"/>
      <c r="S467" s="92"/>
      <c r="T467" s="93"/>
      <c r="U467" s="39"/>
      <c r="V467" s="39"/>
      <c r="W467" s="39"/>
      <c r="X467" s="39"/>
      <c r="Y467" s="39"/>
      <c r="Z467" s="39"/>
      <c r="AA467" s="39"/>
      <c r="AB467" s="39"/>
      <c r="AC467" s="39"/>
      <c r="AD467" s="39"/>
      <c r="AE467" s="39"/>
      <c r="AT467" s="18" t="s">
        <v>221</v>
      </c>
      <c r="AU467" s="18" t="s">
        <v>88</v>
      </c>
    </row>
    <row r="468" s="2" customFormat="1" ht="24.15" customHeight="1">
      <c r="A468" s="39"/>
      <c r="B468" s="40"/>
      <c r="C468" s="220" t="s">
        <v>2087</v>
      </c>
      <c r="D468" s="220" t="s">
        <v>216</v>
      </c>
      <c r="E468" s="221" t="s">
        <v>6430</v>
      </c>
      <c r="F468" s="222" t="s">
        <v>6431</v>
      </c>
      <c r="G468" s="223" t="s">
        <v>6425</v>
      </c>
      <c r="H468" s="224">
        <v>1</v>
      </c>
      <c r="I468" s="225"/>
      <c r="J468" s="226">
        <f>ROUND(I468*H468,2)</f>
        <v>0</v>
      </c>
      <c r="K468" s="222" t="s">
        <v>1</v>
      </c>
      <c r="L468" s="45"/>
      <c r="M468" s="227" t="s">
        <v>1</v>
      </c>
      <c r="N468" s="228" t="s">
        <v>46</v>
      </c>
      <c r="O468" s="92"/>
      <c r="P468" s="229">
        <f>O468*H468</f>
        <v>0</v>
      </c>
      <c r="Q468" s="229">
        <v>0</v>
      </c>
      <c r="R468" s="229">
        <f>Q468*H468</f>
        <v>0</v>
      </c>
      <c r="S468" s="229">
        <v>0</v>
      </c>
      <c r="T468" s="230">
        <f>S468*H468</f>
        <v>0</v>
      </c>
      <c r="U468" s="39"/>
      <c r="V468" s="39"/>
      <c r="W468" s="39"/>
      <c r="X468" s="39"/>
      <c r="Y468" s="39"/>
      <c r="Z468" s="39"/>
      <c r="AA468" s="39"/>
      <c r="AB468" s="39"/>
      <c r="AC468" s="39"/>
      <c r="AD468" s="39"/>
      <c r="AE468" s="39"/>
      <c r="AR468" s="231" t="s">
        <v>214</v>
      </c>
      <c r="AT468" s="231" t="s">
        <v>216</v>
      </c>
      <c r="AU468" s="231" t="s">
        <v>88</v>
      </c>
      <c r="AY468" s="18" t="s">
        <v>215</v>
      </c>
      <c r="BE468" s="232">
        <f>IF(N468="základní",J468,0)</f>
        <v>0</v>
      </c>
      <c r="BF468" s="232">
        <f>IF(N468="snížená",J468,0)</f>
        <v>0</v>
      </c>
      <c r="BG468" s="232">
        <f>IF(N468="zákl. přenesená",J468,0)</f>
        <v>0</v>
      </c>
      <c r="BH468" s="232">
        <f>IF(N468="sníž. přenesená",J468,0)</f>
        <v>0</v>
      </c>
      <c r="BI468" s="232">
        <f>IF(N468="nulová",J468,0)</f>
        <v>0</v>
      </c>
      <c r="BJ468" s="18" t="s">
        <v>88</v>
      </c>
      <c r="BK468" s="232">
        <f>ROUND(I468*H468,2)</f>
        <v>0</v>
      </c>
      <c r="BL468" s="18" t="s">
        <v>214</v>
      </c>
      <c r="BM468" s="231" t="s">
        <v>3123</v>
      </c>
    </row>
    <row r="469" s="2" customFormat="1">
      <c r="A469" s="39"/>
      <c r="B469" s="40"/>
      <c r="C469" s="41"/>
      <c r="D469" s="233" t="s">
        <v>221</v>
      </c>
      <c r="E469" s="41"/>
      <c r="F469" s="234" t="s">
        <v>6431</v>
      </c>
      <c r="G469" s="41"/>
      <c r="H469" s="41"/>
      <c r="I469" s="235"/>
      <c r="J469" s="41"/>
      <c r="K469" s="41"/>
      <c r="L469" s="45"/>
      <c r="M469" s="236"/>
      <c r="N469" s="237"/>
      <c r="O469" s="92"/>
      <c r="P469" s="92"/>
      <c r="Q469" s="92"/>
      <c r="R469" s="92"/>
      <c r="S469" s="92"/>
      <c r="T469" s="93"/>
      <c r="U469" s="39"/>
      <c r="V469" s="39"/>
      <c r="W469" s="39"/>
      <c r="X469" s="39"/>
      <c r="Y469" s="39"/>
      <c r="Z469" s="39"/>
      <c r="AA469" s="39"/>
      <c r="AB469" s="39"/>
      <c r="AC469" s="39"/>
      <c r="AD469" s="39"/>
      <c r="AE469" s="39"/>
      <c r="AT469" s="18" t="s">
        <v>221</v>
      </c>
      <c r="AU469" s="18" t="s">
        <v>88</v>
      </c>
    </row>
    <row r="470" s="11" customFormat="1" ht="25.92" customHeight="1">
      <c r="A470" s="11"/>
      <c r="B470" s="206"/>
      <c r="C470" s="207"/>
      <c r="D470" s="208" t="s">
        <v>80</v>
      </c>
      <c r="E470" s="209" t="s">
        <v>6432</v>
      </c>
      <c r="F470" s="209" t="s">
        <v>6433</v>
      </c>
      <c r="G470" s="207"/>
      <c r="H470" s="207"/>
      <c r="I470" s="210"/>
      <c r="J470" s="211">
        <f>BK470</f>
        <v>0</v>
      </c>
      <c r="K470" s="207"/>
      <c r="L470" s="212"/>
      <c r="M470" s="213"/>
      <c r="N470" s="214"/>
      <c r="O470" s="214"/>
      <c r="P470" s="215">
        <f>SUM(P471:P478)</f>
        <v>0</v>
      </c>
      <c r="Q470" s="214"/>
      <c r="R470" s="215">
        <f>SUM(R471:R478)</f>
        <v>0</v>
      </c>
      <c r="S470" s="214"/>
      <c r="T470" s="216">
        <f>SUM(T471:T478)</f>
        <v>0</v>
      </c>
      <c r="U470" s="11"/>
      <c r="V470" s="11"/>
      <c r="W470" s="11"/>
      <c r="X470" s="11"/>
      <c r="Y470" s="11"/>
      <c r="Z470" s="11"/>
      <c r="AA470" s="11"/>
      <c r="AB470" s="11"/>
      <c r="AC470" s="11"/>
      <c r="AD470" s="11"/>
      <c r="AE470" s="11"/>
      <c r="AR470" s="217" t="s">
        <v>88</v>
      </c>
      <c r="AT470" s="218" t="s">
        <v>80</v>
      </c>
      <c r="AU470" s="218" t="s">
        <v>81</v>
      </c>
      <c r="AY470" s="217" t="s">
        <v>215</v>
      </c>
      <c r="BK470" s="219">
        <f>SUM(BK471:BK478)</f>
        <v>0</v>
      </c>
    </row>
    <row r="471" s="2" customFormat="1" ht="24.15" customHeight="1">
      <c r="A471" s="39"/>
      <c r="B471" s="40"/>
      <c r="C471" s="220" t="s">
        <v>2093</v>
      </c>
      <c r="D471" s="220" t="s">
        <v>216</v>
      </c>
      <c r="E471" s="221" t="s">
        <v>6434</v>
      </c>
      <c r="F471" s="222" t="s">
        <v>6435</v>
      </c>
      <c r="G471" s="223" t="s">
        <v>6425</v>
      </c>
      <c r="H471" s="224">
        <v>1</v>
      </c>
      <c r="I471" s="225"/>
      <c r="J471" s="226">
        <f>ROUND(I471*H471,2)</f>
        <v>0</v>
      </c>
      <c r="K471" s="222" t="s">
        <v>1</v>
      </c>
      <c r="L471" s="45"/>
      <c r="M471" s="227" t="s">
        <v>1</v>
      </c>
      <c r="N471" s="228" t="s">
        <v>46</v>
      </c>
      <c r="O471" s="92"/>
      <c r="P471" s="229">
        <f>O471*H471</f>
        <v>0</v>
      </c>
      <c r="Q471" s="229">
        <v>0</v>
      </c>
      <c r="R471" s="229">
        <f>Q471*H471</f>
        <v>0</v>
      </c>
      <c r="S471" s="229">
        <v>0</v>
      </c>
      <c r="T471" s="230">
        <f>S471*H471</f>
        <v>0</v>
      </c>
      <c r="U471" s="39"/>
      <c r="V471" s="39"/>
      <c r="W471" s="39"/>
      <c r="X471" s="39"/>
      <c r="Y471" s="39"/>
      <c r="Z471" s="39"/>
      <c r="AA471" s="39"/>
      <c r="AB471" s="39"/>
      <c r="AC471" s="39"/>
      <c r="AD471" s="39"/>
      <c r="AE471" s="39"/>
      <c r="AR471" s="231" t="s">
        <v>214</v>
      </c>
      <c r="AT471" s="231" t="s">
        <v>216</v>
      </c>
      <c r="AU471" s="231" t="s">
        <v>88</v>
      </c>
      <c r="AY471" s="18" t="s">
        <v>215</v>
      </c>
      <c r="BE471" s="232">
        <f>IF(N471="základní",J471,0)</f>
        <v>0</v>
      </c>
      <c r="BF471" s="232">
        <f>IF(N471="snížená",J471,0)</f>
        <v>0</v>
      </c>
      <c r="BG471" s="232">
        <f>IF(N471="zákl. přenesená",J471,0)</f>
        <v>0</v>
      </c>
      <c r="BH471" s="232">
        <f>IF(N471="sníž. přenesená",J471,0)</f>
        <v>0</v>
      </c>
      <c r="BI471" s="232">
        <f>IF(N471="nulová",J471,0)</f>
        <v>0</v>
      </c>
      <c r="BJ471" s="18" t="s">
        <v>88</v>
      </c>
      <c r="BK471" s="232">
        <f>ROUND(I471*H471,2)</f>
        <v>0</v>
      </c>
      <c r="BL471" s="18" t="s">
        <v>214</v>
      </c>
      <c r="BM471" s="231" t="s">
        <v>3131</v>
      </c>
    </row>
    <row r="472" s="2" customFormat="1">
      <c r="A472" s="39"/>
      <c r="B472" s="40"/>
      <c r="C472" s="41"/>
      <c r="D472" s="233" t="s">
        <v>221</v>
      </c>
      <c r="E472" s="41"/>
      <c r="F472" s="234" t="s">
        <v>6435</v>
      </c>
      <c r="G472" s="41"/>
      <c r="H472" s="41"/>
      <c r="I472" s="235"/>
      <c r="J472" s="41"/>
      <c r="K472" s="41"/>
      <c r="L472" s="45"/>
      <c r="M472" s="236"/>
      <c r="N472" s="237"/>
      <c r="O472" s="92"/>
      <c r="P472" s="92"/>
      <c r="Q472" s="92"/>
      <c r="R472" s="92"/>
      <c r="S472" s="92"/>
      <c r="T472" s="93"/>
      <c r="U472" s="39"/>
      <c r="V472" s="39"/>
      <c r="W472" s="39"/>
      <c r="X472" s="39"/>
      <c r="Y472" s="39"/>
      <c r="Z472" s="39"/>
      <c r="AA472" s="39"/>
      <c r="AB472" s="39"/>
      <c r="AC472" s="39"/>
      <c r="AD472" s="39"/>
      <c r="AE472" s="39"/>
      <c r="AT472" s="18" t="s">
        <v>221</v>
      </c>
      <c r="AU472" s="18" t="s">
        <v>88</v>
      </c>
    </row>
    <row r="473" s="2" customFormat="1" ht="24.15" customHeight="1">
      <c r="A473" s="39"/>
      <c r="B473" s="40"/>
      <c r="C473" s="220" t="s">
        <v>2099</v>
      </c>
      <c r="D473" s="220" t="s">
        <v>216</v>
      </c>
      <c r="E473" s="221" t="s">
        <v>6436</v>
      </c>
      <c r="F473" s="222" t="s">
        <v>6437</v>
      </c>
      <c r="G473" s="223" t="s">
        <v>6425</v>
      </c>
      <c r="H473" s="224">
        <v>1</v>
      </c>
      <c r="I473" s="225"/>
      <c r="J473" s="226">
        <f>ROUND(I473*H473,2)</f>
        <v>0</v>
      </c>
      <c r="K473" s="222" t="s">
        <v>1</v>
      </c>
      <c r="L473" s="45"/>
      <c r="M473" s="227" t="s">
        <v>1</v>
      </c>
      <c r="N473" s="228" t="s">
        <v>46</v>
      </c>
      <c r="O473" s="92"/>
      <c r="P473" s="229">
        <f>O473*H473</f>
        <v>0</v>
      </c>
      <c r="Q473" s="229">
        <v>0</v>
      </c>
      <c r="R473" s="229">
        <f>Q473*H473</f>
        <v>0</v>
      </c>
      <c r="S473" s="229">
        <v>0</v>
      </c>
      <c r="T473" s="230">
        <f>S473*H473</f>
        <v>0</v>
      </c>
      <c r="U473" s="39"/>
      <c r="V473" s="39"/>
      <c r="W473" s="39"/>
      <c r="X473" s="39"/>
      <c r="Y473" s="39"/>
      <c r="Z473" s="39"/>
      <c r="AA473" s="39"/>
      <c r="AB473" s="39"/>
      <c r="AC473" s="39"/>
      <c r="AD473" s="39"/>
      <c r="AE473" s="39"/>
      <c r="AR473" s="231" t="s">
        <v>214</v>
      </c>
      <c r="AT473" s="231" t="s">
        <v>216</v>
      </c>
      <c r="AU473" s="231" t="s">
        <v>88</v>
      </c>
      <c r="AY473" s="18" t="s">
        <v>215</v>
      </c>
      <c r="BE473" s="232">
        <f>IF(N473="základní",J473,0)</f>
        <v>0</v>
      </c>
      <c r="BF473" s="232">
        <f>IF(N473="snížená",J473,0)</f>
        <v>0</v>
      </c>
      <c r="BG473" s="232">
        <f>IF(N473="zákl. přenesená",J473,0)</f>
        <v>0</v>
      </c>
      <c r="BH473" s="232">
        <f>IF(N473="sníž. přenesená",J473,0)</f>
        <v>0</v>
      </c>
      <c r="BI473" s="232">
        <f>IF(N473="nulová",J473,0)</f>
        <v>0</v>
      </c>
      <c r="BJ473" s="18" t="s">
        <v>88</v>
      </c>
      <c r="BK473" s="232">
        <f>ROUND(I473*H473,2)</f>
        <v>0</v>
      </c>
      <c r="BL473" s="18" t="s">
        <v>214</v>
      </c>
      <c r="BM473" s="231" t="s">
        <v>3139</v>
      </c>
    </row>
    <row r="474" s="2" customFormat="1">
      <c r="A474" s="39"/>
      <c r="B474" s="40"/>
      <c r="C474" s="41"/>
      <c r="D474" s="233" t="s">
        <v>221</v>
      </c>
      <c r="E474" s="41"/>
      <c r="F474" s="234" t="s">
        <v>6437</v>
      </c>
      <c r="G474" s="41"/>
      <c r="H474" s="41"/>
      <c r="I474" s="235"/>
      <c r="J474" s="41"/>
      <c r="K474" s="41"/>
      <c r="L474" s="45"/>
      <c r="M474" s="236"/>
      <c r="N474" s="237"/>
      <c r="O474" s="92"/>
      <c r="P474" s="92"/>
      <c r="Q474" s="92"/>
      <c r="R474" s="92"/>
      <c r="S474" s="92"/>
      <c r="T474" s="93"/>
      <c r="U474" s="39"/>
      <c r="V474" s="39"/>
      <c r="W474" s="39"/>
      <c r="X474" s="39"/>
      <c r="Y474" s="39"/>
      <c r="Z474" s="39"/>
      <c r="AA474" s="39"/>
      <c r="AB474" s="39"/>
      <c r="AC474" s="39"/>
      <c r="AD474" s="39"/>
      <c r="AE474" s="39"/>
      <c r="AT474" s="18" t="s">
        <v>221</v>
      </c>
      <c r="AU474" s="18" t="s">
        <v>88</v>
      </c>
    </row>
    <row r="475" s="2" customFormat="1" ht="24.15" customHeight="1">
      <c r="A475" s="39"/>
      <c r="B475" s="40"/>
      <c r="C475" s="220" t="s">
        <v>2105</v>
      </c>
      <c r="D475" s="220" t="s">
        <v>216</v>
      </c>
      <c r="E475" s="221" t="s">
        <v>6438</v>
      </c>
      <c r="F475" s="222" t="s">
        <v>6439</v>
      </c>
      <c r="G475" s="223" t="s">
        <v>6425</v>
      </c>
      <c r="H475" s="224">
        <v>1</v>
      </c>
      <c r="I475" s="225"/>
      <c r="J475" s="226">
        <f>ROUND(I475*H475,2)</f>
        <v>0</v>
      </c>
      <c r="K475" s="222" t="s">
        <v>1</v>
      </c>
      <c r="L475" s="45"/>
      <c r="M475" s="227" t="s">
        <v>1</v>
      </c>
      <c r="N475" s="228" t="s">
        <v>46</v>
      </c>
      <c r="O475" s="92"/>
      <c r="P475" s="229">
        <f>O475*H475</f>
        <v>0</v>
      </c>
      <c r="Q475" s="229">
        <v>0</v>
      </c>
      <c r="R475" s="229">
        <f>Q475*H475</f>
        <v>0</v>
      </c>
      <c r="S475" s="229">
        <v>0</v>
      </c>
      <c r="T475" s="230">
        <f>S475*H475</f>
        <v>0</v>
      </c>
      <c r="U475" s="39"/>
      <c r="V475" s="39"/>
      <c r="W475" s="39"/>
      <c r="X475" s="39"/>
      <c r="Y475" s="39"/>
      <c r="Z475" s="39"/>
      <c r="AA475" s="39"/>
      <c r="AB475" s="39"/>
      <c r="AC475" s="39"/>
      <c r="AD475" s="39"/>
      <c r="AE475" s="39"/>
      <c r="AR475" s="231" t="s">
        <v>214</v>
      </c>
      <c r="AT475" s="231" t="s">
        <v>216</v>
      </c>
      <c r="AU475" s="231" t="s">
        <v>88</v>
      </c>
      <c r="AY475" s="18" t="s">
        <v>215</v>
      </c>
      <c r="BE475" s="232">
        <f>IF(N475="základní",J475,0)</f>
        <v>0</v>
      </c>
      <c r="BF475" s="232">
        <f>IF(N475="snížená",J475,0)</f>
        <v>0</v>
      </c>
      <c r="BG475" s="232">
        <f>IF(N475="zákl. přenesená",J475,0)</f>
        <v>0</v>
      </c>
      <c r="BH475" s="232">
        <f>IF(N475="sníž. přenesená",J475,0)</f>
        <v>0</v>
      </c>
      <c r="BI475" s="232">
        <f>IF(N475="nulová",J475,0)</f>
        <v>0</v>
      </c>
      <c r="BJ475" s="18" t="s">
        <v>88</v>
      </c>
      <c r="BK475" s="232">
        <f>ROUND(I475*H475,2)</f>
        <v>0</v>
      </c>
      <c r="BL475" s="18" t="s">
        <v>214</v>
      </c>
      <c r="BM475" s="231" t="s">
        <v>3146</v>
      </c>
    </row>
    <row r="476" s="2" customFormat="1">
      <c r="A476" s="39"/>
      <c r="B476" s="40"/>
      <c r="C476" s="41"/>
      <c r="D476" s="233" t="s">
        <v>221</v>
      </c>
      <c r="E476" s="41"/>
      <c r="F476" s="234" t="s">
        <v>6439</v>
      </c>
      <c r="G476" s="41"/>
      <c r="H476" s="41"/>
      <c r="I476" s="235"/>
      <c r="J476" s="41"/>
      <c r="K476" s="41"/>
      <c r="L476" s="45"/>
      <c r="M476" s="236"/>
      <c r="N476" s="237"/>
      <c r="O476" s="92"/>
      <c r="P476" s="92"/>
      <c r="Q476" s="92"/>
      <c r="R476" s="92"/>
      <c r="S476" s="92"/>
      <c r="T476" s="93"/>
      <c r="U476" s="39"/>
      <c r="V476" s="39"/>
      <c r="W476" s="39"/>
      <c r="X476" s="39"/>
      <c r="Y476" s="39"/>
      <c r="Z476" s="39"/>
      <c r="AA476" s="39"/>
      <c r="AB476" s="39"/>
      <c r="AC476" s="39"/>
      <c r="AD476" s="39"/>
      <c r="AE476" s="39"/>
      <c r="AT476" s="18" t="s">
        <v>221</v>
      </c>
      <c r="AU476" s="18" t="s">
        <v>88</v>
      </c>
    </row>
    <row r="477" s="2" customFormat="1" ht="24.15" customHeight="1">
      <c r="A477" s="39"/>
      <c r="B477" s="40"/>
      <c r="C477" s="220" t="s">
        <v>2110</v>
      </c>
      <c r="D477" s="220" t="s">
        <v>216</v>
      </c>
      <c r="E477" s="221" t="s">
        <v>6440</v>
      </c>
      <c r="F477" s="222" t="s">
        <v>6441</v>
      </c>
      <c r="G477" s="223" t="s">
        <v>6425</v>
      </c>
      <c r="H477" s="224">
        <v>1</v>
      </c>
      <c r="I477" s="225"/>
      <c r="J477" s="226">
        <f>ROUND(I477*H477,2)</f>
        <v>0</v>
      </c>
      <c r="K477" s="222" t="s">
        <v>1</v>
      </c>
      <c r="L477" s="45"/>
      <c r="M477" s="227" t="s">
        <v>1</v>
      </c>
      <c r="N477" s="228" t="s">
        <v>46</v>
      </c>
      <c r="O477" s="92"/>
      <c r="P477" s="229">
        <f>O477*H477</f>
        <v>0</v>
      </c>
      <c r="Q477" s="229">
        <v>0</v>
      </c>
      <c r="R477" s="229">
        <f>Q477*H477</f>
        <v>0</v>
      </c>
      <c r="S477" s="229">
        <v>0</v>
      </c>
      <c r="T477" s="230">
        <f>S477*H477</f>
        <v>0</v>
      </c>
      <c r="U477" s="39"/>
      <c r="V477" s="39"/>
      <c r="W477" s="39"/>
      <c r="X477" s="39"/>
      <c r="Y477" s="39"/>
      <c r="Z477" s="39"/>
      <c r="AA477" s="39"/>
      <c r="AB477" s="39"/>
      <c r="AC477" s="39"/>
      <c r="AD477" s="39"/>
      <c r="AE477" s="39"/>
      <c r="AR477" s="231" t="s">
        <v>214</v>
      </c>
      <c r="AT477" s="231" t="s">
        <v>216</v>
      </c>
      <c r="AU477" s="231" t="s">
        <v>88</v>
      </c>
      <c r="AY477" s="18" t="s">
        <v>215</v>
      </c>
      <c r="BE477" s="232">
        <f>IF(N477="základní",J477,0)</f>
        <v>0</v>
      </c>
      <c r="BF477" s="232">
        <f>IF(N477="snížená",J477,0)</f>
        <v>0</v>
      </c>
      <c r="BG477" s="232">
        <f>IF(N477="zákl. přenesená",J477,0)</f>
        <v>0</v>
      </c>
      <c r="BH477" s="232">
        <f>IF(N477="sníž. přenesená",J477,0)</f>
        <v>0</v>
      </c>
      <c r="BI477" s="232">
        <f>IF(N477="nulová",J477,0)</f>
        <v>0</v>
      </c>
      <c r="BJ477" s="18" t="s">
        <v>88</v>
      </c>
      <c r="BK477" s="232">
        <f>ROUND(I477*H477,2)</f>
        <v>0</v>
      </c>
      <c r="BL477" s="18" t="s">
        <v>214</v>
      </c>
      <c r="BM477" s="231" t="s">
        <v>3155</v>
      </c>
    </row>
    <row r="478" s="2" customFormat="1">
      <c r="A478" s="39"/>
      <c r="B478" s="40"/>
      <c r="C478" s="41"/>
      <c r="D478" s="233" t="s">
        <v>221</v>
      </c>
      <c r="E478" s="41"/>
      <c r="F478" s="234" t="s">
        <v>6441</v>
      </c>
      <c r="G478" s="41"/>
      <c r="H478" s="41"/>
      <c r="I478" s="235"/>
      <c r="J478" s="41"/>
      <c r="K478" s="41"/>
      <c r="L478" s="45"/>
      <c r="M478" s="305"/>
      <c r="N478" s="306"/>
      <c r="O478" s="240"/>
      <c r="P478" s="240"/>
      <c r="Q478" s="240"/>
      <c r="R478" s="240"/>
      <c r="S478" s="240"/>
      <c r="T478" s="307"/>
      <c r="U478" s="39"/>
      <c r="V478" s="39"/>
      <c r="W478" s="39"/>
      <c r="X478" s="39"/>
      <c r="Y478" s="39"/>
      <c r="Z478" s="39"/>
      <c r="AA478" s="39"/>
      <c r="AB478" s="39"/>
      <c r="AC478" s="39"/>
      <c r="AD478" s="39"/>
      <c r="AE478" s="39"/>
      <c r="AT478" s="18" t="s">
        <v>221</v>
      </c>
      <c r="AU478" s="18" t="s">
        <v>88</v>
      </c>
    </row>
    <row r="479" s="2" customFormat="1" ht="6.96" customHeight="1">
      <c r="A479" s="39"/>
      <c r="B479" s="67"/>
      <c r="C479" s="68"/>
      <c r="D479" s="68"/>
      <c r="E479" s="68"/>
      <c r="F479" s="68"/>
      <c r="G479" s="68"/>
      <c r="H479" s="68"/>
      <c r="I479" s="68"/>
      <c r="J479" s="68"/>
      <c r="K479" s="68"/>
      <c r="L479" s="45"/>
      <c r="M479" s="39"/>
      <c r="O479" s="39"/>
      <c r="P479" s="39"/>
      <c r="Q479" s="39"/>
      <c r="R479" s="39"/>
      <c r="S479" s="39"/>
      <c r="T479" s="39"/>
      <c r="U479" s="39"/>
      <c r="V479" s="39"/>
      <c r="W479" s="39"/>
      <c r="X479" s="39"/>
      <c r="Y479" s="39"/>
      <c r="Z479" s="39"/>
      <c r="AA479" s="39"/>
      <c r="AB479" s="39"/>
      <c r="AC479" s="39"/>
      <c r="AD479" s="39"/>
      <c r="AE479" s="39"/>
    </row>
  </sheetData>
  <sheetProtection sheet="1" autoFilter="0" formatColumns="0" formatRows="0" objects="1" scenarios="1" spinCount="100000" saltValue="h4Y6Soh5jmCPLBnsglVTaUe+Mw+3jMU7JbfVE+OoV6DvwYhYrfbA1yuIIQ9HyP8T34Z9Jz9CFSuICXzdIX3+NA==" hashValue="ItRvEhMpuELek3mxWwEkRTTCC8lcplNECcYzjGvyFhe8IxUAfFlMdo/itNgfkBh/osoeKPNOw57bKngruHPKYw==" algorithmName="SHA-512" password="CC35"/>
  <autoFilter ref="C129:K478"/>
  <mergeCells count="12">
    <mergeCell ref="E7:H7"/>
    <mergeCell ref="E9:H9"/>
    <mergeCell ref="E11:H11"/>
    <mergeCell ref="E20:H20"/>
    <mergeCell ref="E29:H29"/>
    <mergeCell ref="E85:H85"/>
    <mergeCell ref="E87:H87"/>
    <mergeCell ref="E89:H89"/>
    <mergeCell ref="E118:H118"/>
    <mergeCell ref="E120:H120"/>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117</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317</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6442</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102</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62.5" customHeight="1">
      <c r="A29" s="155"/>
      <c r="B29" s="156"/>
      <c r="C29" s="155"/>
      <c r="D29" s="155"/>
      <c r="E29" s="157" t="s">
        <v>6443</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ROUND(J126,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ROUND((SUM(BE126:BE236)),  2)</f>
        <v>0</v>
      </c>
      <c r="G35" s="39"/>
      <c r="H35" s="39"/>
      <c r="I35" s="165">
        <v>0.20999999999999999</v>
      </c>
      <c r="J35" s="164">
        <f>ROUND(((SUM(BE126:BE236))*I35),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ROUND((SUM(BF126:BF236)),  2)</f>
        <v>0</v>
      </c>
      <c r="G36" s="39"/>
      <c r="H36" s="39"/>
      <c r="I36" s="165">
        <v>0.12</v>
      </c>
      <c r="J36" s="164">
        <f>ROUND(((SUM(BF126:BF236))*I36),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ROUND((SUM(BG126:BG236)),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ROUND((SUM(BH126:BH236)),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ROUND((SUM(BI126:BI236)),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317</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14-E - Zařízení slaboproudé elektrotechniky</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J126</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6444</v>
      </c>
      <c r="E99" s="192"/>
      <c r="F99" s="192"/>
      <c r="G99" s="192"/>
      <c r="H99" s="192"/>
      <c r="I99" s="192"/>
      <c r="J99" s="193">
        <f>J127</f>
        <v>0</v>
      </c>
      <c r="K99" s="190"/>
      <c r="L99" s="194"/>
      <c r="S99" s="9"/>
      <c r="T99" s="9"/>
      <c r="U99" s="9"/>
      <c r="V99" s="9"/>
      <c r="W99" s="9"/>
      <c r="X99" s="9"/>
      <c r="Y99" s="9"/>
      <c r="Z99" s="9"/>
      <c r="AA99" s="9"/>
      <c r="AB99" s="9"/>
      <c r="AC99" s="9"/>
      <c r="AD99" s="9"/>
      <c r="AE99" s="9"/>
    </row>
    <row r="100" s="9" customFormat="1" ht="24.96" customHeight="1">
      <c r="A100" s="9"/>
      <c r="B100" s="189"/>
      <c r="C100" s="190"/>
      <c r="D100" s="191" t="s">
        <v>6445</v>
      </c>
      <c r="E100" s="192"/>
      <c r="F100" s="192"/>
      <c r="G100" s="192"/>
      <c r="H100" s="192"/>
      <c r="I100" s="192"/>
      <c r="J100" s="193">
        <f>J130</f>
        <v>0</v>
      </c>
      <c r="K100" s="190"/>
      <c r="L100" s="194"/>
      <c r="S100" s="9"/>
      <c r="T100" s="9"/>
      <c r="U100" s="9"/>
      <c r="V100" s="9"/>
      <c r="W100" s="9"/>
      <c r="X100" s="9"/>
      <c r="Y100" s="9"/>
      <c r="Z100" s="9"/>
      <c r="AA100" s="9"/>
      <c r="AB100" s="9"/>
      <c r="AC100" s="9"/>
      <c r="AD100" s="9"/>
      <c r="AE100" s="9"/>
    </row>
    <row r="101" s="9" customFormat="1" ht="24.96" customHeight="1">
      <c r="A101" s="9"/>
      <c r="B101" s="189"/>
      <c r="C101" s="190"/>
      <c r="D101" s="191" t="s">
        <v>6446</v>
      </c>
      <c r="E101" s="192"/>
      <c r="F101" s="192"/>
      <c r="G101" s="192"/>
      <c r="H101" s="192"/>
      <c r="I101" s="192"/>
      <c r="J101" s="193">
        <f>J135</f>
        <v>0</v>
      </c>
      <c r="K101" s="190"/>
      <c r="L101" s="194"/>
      <c r="S101" s="9"/>
      <c r="T101" s="9"/>
      <c r="U101" s="9"/>
      <c r="V101" s="9"/>
      <c r="W101" s="9"/>
      <c r="X101" s="9"/>
      <c r="Y101" s="9"/>
      <c r="Z101" s="9"/>
      <c r="AA101" s="9"/>
      <c r="AB101" s="9"/>
      <c r="AC101" s="9"/>
      <c r="AD101" s="9"/>
      <c r="AE101" s="9"/>
    </row>
    <row r="102" s="9" customFormat="1" ht="24.96" customHeight="1">
      <c r="A102" s="9"/>
      <c r="B102" s="189"/>
      <c r="C102" s="190"/>
      <c r="D102" s="191" t="s">
        <v>6447</v>
      </c>
      <c r="E102" s="192"/>
      <c r="F102" s="192"/>
      <c r="G102" s="192"/>
      <c r="H102" s="192"/>
      <c r="I102" s="192"/>
      <c r="J102" s="193">
        <f>J172</f>
        <v>0</v>
      </c>
      <c r="K102" s="190"/>
      <c r="L102" s="194"/>
      <c r="S102" s="9"/>
      <c r="T102" s="9"/>
      <c r="U102" s="9"/>
      <c r="V102" s="9"/>
      <c r="W102" s="9"/>
      <c r="X102" s="9"/>
      <c r="Y102" s="9"/>
      <c r="Z102" s="9"/>
      <c r="AA102" s="9"/>
      <c r="AB102" s="9"/>
      <c r="AC102" s="9"/>
      <c r="AD102" s="9"/>
      <c r="AE102" s="9"/>
    </row>
    <row r="103" s="9" customFormat="1" ht="24.96" customHeight="1">
      <c r="A103" s="9"/>
      <c r="B103" s="189"/>
      <c r="C103" s="190"/>
      <c r="D103" s="191" t="s">
        <v>6448</v>
      </c>
      <c r="E103" s="192"/>
      <c r="F103" s="192"/>
      <c r="G103" s="192"/>
      <c r="H103" s="192"/>
      <c r="I103" s="192"/>
      <c r="J103" s="193">
        <f>J219</f>
        <v>0</v>
      </c>
      <c r="K103" s="190"/>
      <c r="L103" s="194"/>
      <c r="S103" s="9"/>
      <c r="T103" s="9"/>
      <c r="U103" s="9"/>
      <c r="V103" s="9"/>
      <c r="W103" s="9"/>
      <c r="X103" s="9"/>
      <c r="Y103" s="9"/>
      <c r="Z103" s="9"/>
      <c r="AA103" s="9"/>
      <c r="AB103" s="9"/>
      <c r="AC103" s="9"/>
      <c r="AD103" s="9"/>
      <c r="AE103" s="9"/>
    </row>
    <row r="104" s="9" customFormat="1" ht="24.96" customHeight="1">
      <c r="A104" s="9"/>
      <c r="B104" s="189"/>
      <c r="C104" s="190"/>
      <c r="D104" s="191" t="s">
        <v>6449</v>
      </c>
      <c r="E104" s="192"/>
      <c r="F104" s="192"/>
      <c r="G104" s="192"/>
      <c r="H104" s="192"/>
      <c r="I104" s="192"/>
      <c r="J104" s="193">
        <f>J230</f>
        <v>0</v>
      </c>
      <c r="K104" s="190"/>
      <c r="L104" s="194"/>
      <c r="S104" s="9"/>
      <c r="T104" s="9"/>
      <c r="U104" s="9"/>
      <c r="V104" s="9"/>
      <c r="W104" s="9"/>
      <c r="X104" s="9"/>
      <c r="Y104" s="9"/>
      <c r="Z104" s="9"/>
      <c r="AA104" s="9"/>
      <c r="AB104" s="9"/>
      <c r="AC104" s="9"/>
      <c r="AD104" s="9"/>
      <c r="AE104" s="9"/>
    </row>
    <row r="105" s="2" customFormat="1" ht="21.84" customHeight="1">
      <c r="A105" s="39"/>
      <c r="B105" s="40"/>
      <c r="C105" s="41"/>
      <c r="D105" s="41"/>
      <c r="E105" s="41"/>
      <c r="F105" s="41"/>
      <c r="G105" s="41"/>
      <c r="H105" s="41"/>
      <c r="I105" s="41"/>
      <c r="J105" s="41"/>
      <c r="K105" s="41"/>
      <c r="L105" s="64"/>
      <c r="S105" s="39"/>
      <c r="T105" s="39"/>
      <c r="U105" s="39"/>
      <c r="V105" s="39"/>
      <c r="W105" s="39"/>
      <c r="X105" s="39"/>
      <c r="Y105" s="39"/>
      <c r="Z105" s="39"/>
      <c r="AA105" s="39"/>
      <c r="AB105" s="39"/>
      <c r="AC105" s="39"/>
      <c r="AD105" s="39"/>
      <c r="AE105" s="39"/>
    </row>
    <row r="106" s="2" customFormat="1" ht="6.96" customHeight="1">
      <c r="A106" s="39"/>
      <c r="B106" s="67"/>
      <c r="C106" s="68"/>
      <c r="D106" s="68"/>
      <c r="E106" s="68"/>
      <c r="F106" s="68"/>
      <c r="G106" s="68"/>
      <c r="H106" s="68"/>
      <c r="I106" s="68"/>
      <c r="J106" s="68"/>
      <c r="K106" s="68"/>
      <c r="L106" s="64"/>
      <c r="S106" s="39"/>
      <c r="T106" s="39"/>
      <c r="U106" s="39"/>
      <c r="V106" s="39"/>
      <c r="W106" s="39"/>
      <c r="X106" s="39"/>
      <c r="Y106" s="39"/>
      <c r="Z106" s="39"/>
      <c r="AA106" s="39"/>
      <c r="AB106" s="39"/>
      <c r="AC106" s="39"/>
      <c r="AD106" s="39"/>
      <c r="AE106" s="39"/>
    </row>
    <row r="110" s="2" customFormat="1" ht="6.96" customHeight="1">
      <c r="A110" s="39"/>
      <c r="B110" s="69"/>
      <c r="C110" s="70"/>
      <c r="D110" s="70"/>
      <c r="E110" s="70"/>
      <c r="F110" s="70"/>
      <c r="G110" s="70"/>
      <c r="H110" s="70"/>
      <c r="I110" s="70"/>
      <c r="J110" s="70"/>
      <c r="K110" s="70"/>
      <c r="L110" s="64"/>
      <c r="S110" s="39"/>
      <c r="T110" s="39"/>
      <c r="U110" s="39"/>
      <c r="V110" s="39"/>
      <c r="W110" s="39"/>
      <c r="X110" s="39"/>
      <c r="Y110" s="39"/>
      <c r="Z110" s="39"/>
      <c r="AA110" s="39"/>
      <c r="AB110" s="39"/>
      <c r="AC110" s="39"/>
      <c r="AD110" s="39"/>
      <c r="AE110" s="39"/>
    </row>
    <row r="111" s="2" customFormat="1" ht="24.96" customHeight="1">
      <c r="A111" s="39"/>
      <c r="B111" s="40"/>
      <c r="C111" s="24" t="s">
        <v>200</v>
      </c>
      <c r="D111" s="41"/>
      <c r="E111" s="41"/>
      <c r="F111" s="41"/>
      <c r="G111" s="41"/>
      <c r="H111" s="41"/>
      <c r="I111" s="41"/>
      <c r="J111" s="41"/>
      <c r="K111" s="41"/>
      <c r="L111" s="64"/>
      <c r="S111" s="39"/>
      <c r="T111" s="39"/>
      <c r="U111" s="39"/>
      <c r="V111" s="39"/>
      <c r="W111" s="39"/>
      <c r="X111" s="39"/>
      <c r="Y111" s="39"/>
      <c r="Z111" s="39"/>
      <c r="AA111" s="39"/>
      <c r="AB111" s="39"/>
      <c r="AC111" s="39"/>
      <c r="AD111" s="39"/>
      <c r="AE111" s="39"/>
    </row>
    <row r="112" s="2" customFormat="1" ht="6.96" customHeight="1">
      <c r="A112" s="39"/>
      <c r="B112" s="40"/>
      <c r="C112" s="41"/>
      <c r="D112" s="41"/>
      <c r="E112" s="41"/>
      <c r="F112" s="41"/>
      <c r="G112" s="41"/>
      <c r="H112" s="41"/>
      <c r="I112" s="41"/>
      <c r="J112" s="41"/>
      <c r="K112" s="41"/>
      <c r="L112" s="64"/>
      <c r="S112" s="39"/>
      <c r="T112" s="39"/>
      <c r="U112" s="39"/>
      <c r="V112" s="39"/>
      <c r="W112" s="39"/>
      <c r="X112" s="39"/>
      <c r="Y112" s="39"/>
      <c r="Z112" s="39"/>
      <c r="AA112" s="39"/>
      <c r="AB112" s="39"/>
      <c r="AC112" s="39"/>
      <c r="AD112" s="39"/>
      <c r="AE112" s="39"/>
    </row>
    <row r="113" s="2" customFormat="1" ht="12" customHeight="1">
      <c r="A113" s="39"/>
      <c r="B113" s="40"/>
      <c r="C113" s="33" t="s">
        <v>16</v>
      </c>
      <c r="D113" s="41"/>
      <c r="E113" s="41"/>
      <c r="F113" s="41"/>
      <c r="G113" s="41"/>
      <c r="H113" s="41"/>
      <c r="I113" s="41"/>
      <c r="J113" s="41"/>
      <c r="K113" s="41"/>
      <c r="L113" s="64"/>
      <c r="S113" s="39"/>
      <c r="T113" s="39"/>
      <c r="U113" s="39"/>
      <c r="V113" s="39"/>
      <c r="W113" s="39"/>
      <c r="X113" s="39"/>
      <c r="Y113" s="39"/>
      <c r="Z113" s="39"/>
      <c r="AA113" s="39"/>
      <c r="AB113" s="39"/>
      <c r="AC113" s="39"/>
      <c r="AD113" s="39"/>
      <c r="AE113" s="39"/>
    </row>
    <row r="114" s="2" customFormat="1" ht="16.5" customHeight="1">
      <c r="A114" s="39"/>
      <c r="B114" s="40"/>
      <c r="C114" s="41"/>
      <c r="D114" s="41"/>
      <c r="E114" s="184" t="str">
        <f>E7</f>
        <v>Výstavba výjezdové základny ZZS KV – Velké Meziříčí</v>
      </c>
      <c r="F114" s="33"/>
      <c r="G114" s="33"/>
      <c r="H114" s="33"/>
      <c r="I114" s="41"/>
      <c r="J114" s="41"/>
      <c r="K114" s="41"/>
      <c r="L114" s="64"/>
      <c r="S114" s="39"/>
      <c r="T114" s="39"/>
      <c r="U114" s="39"/>
      <c r="V114" s="39"/>
      <c r="W114" s="39"/>
      <c r="X114" s="39"/>
      <c r="Y114" s="39"/>
      <c r="Z114" s="39"/>
      <c r="AA114" s="39"/>
      <c r="AB114" s="39"/>
      <c r="AC114" s="39"/>
      <c r="AD114" s="39"/>
      <c r="AE114" s="39"/>
    </row>
    <row r="115" s="1" customFormat="1" ht="12" customHeight="1">
      <c r="B115" s="22"/>
      <c r="C115" s="33" t="s">
        <v>189</v>
      </c>
      <c r="D115" s="23"/>
      <c r="E115" s="23"/>
      <c r="F115" s="23"/>
      <c r="G115" s="23"/>
      <c r="H115" s="23"/>
      <c r="I115" s="23"/>
      <c r="J115" s="23"/>
      <c r="K115" s="23"/>
      <c r="L115" s="21"/>
    </row>
    <row r="116" s="2" customFormat="1" ht="16.5" customHeight="1">
      <c r="A116" s="39"/>
      <c r="B116" s="40"/>
      <c r="C116" s="41"/>
      <c r="D116" s="41"/>
      <c r="E116" s="184" t="s">
        <v>317</v>
      </c>
      <c r="F116" s="41"/>
      <c r="G116" s="41"/>
      <c r="H116" s="41"/>
      <c r="I116" s="41"/>
      <c r="J116" s="41"/>
      <c r="K116" s="41"/>
      <c r="L116" s="64"/>
      <c r="S116" s="39"/>
      <c r="T116" s="39"/>
      <c r="U116" s="39"/>
      <c r="V116" s="39"/>
      <c r="W116" s="39"/>
      <c r="X116" s="39"/>
      <c r="Y116" s="39"/>
      <c r="Z116" s="39"/>
      <c r="AA116" s="39"/>
      <c r="AB116" s="39"/>
      <c r="AC116" s="39"/>
      <c r="AD116" s="39"/>
      <c r="AE116" s="39"/>
    </row>
    <row r="117" s="2" customFormat="1" ht="12" customHeight="1">
      <c r="A117" s="39"/>
      <c r="B117" s="40"/>
      <c r="C117" s="33" t="s">
        <v>191</v>
      </c>
      <c r="D117" s="41"/>
      <c r="E117" s="41"/>
      <c r="F117" s="41"/>
      <c r="G117" s="41"/>
      <c r="H117" s="41"/>
      <c r="I117" s="41"/>
      <c r="J117" s="41"/>
      <c r="K117" s="41"/>
      <c r="L117" s="64"/>
      <c r="S117" s="39"/>
      <c r="T117" s="39"/>
      <c r="U117" s="39"/>
      <c r="V117" s="39"/>
      <c r="W117" s="39"/>
      <c r="X117" s="39"/>
      <c r="Y117" s="39"/>
      <c r="Z117" s="39"/>
      <c r="AA117" s="39"/>
      <c r="AB117" s="39"/>
      <c r="AC117" s="39"/>
      <c r="AD117" s="39"/>
      <c r="AE117" s="39"/>
    </row>
    <row r="118" s="2" customFormat="1" ht="16.5" customHeight="1">
      <c r="A118" s="39"/>
      <c r="B118" s="40"/>
      <c r="C118" s="41"/>
      <c r="D118" s="41"/>
      <c r="E118" s="77" t="str">
        <f>E11</f>
        <v>14-E - Zařízení slaboproudé elektrotechniky</v>
      </c>
      <c r="F118" s="41"/>
      <c r="G118" s="41"/>
      <c r="H118" s="41"/>
      <c r="I118" s="41"/>
      <c r="J118" s="41"/>
      <c r="K118" s="41"/>
      <c r="L118" s="64"/>
      <c r="S118" s="39"/>
      <c r="T118" s="39"/>
      <c r="U118" s="39"/>
      <c r="V118" s="39"/>
      <c r="W118" s="39"/>
      <c r="X118" s="39"/>
      <c r="Y118" s="39"/>
      <c r="Z118" s="39"/>
      <c r="AA118" s="39"/>
      <c r="AB118" s="39"/>
      <c r="AC118" s="39"/>
      <c r="AD118" s="39"/>
      <c r="AE118" s="39"/>
    </row>
    <row r="119" s="2" customFormat="1" ht="6.96" customHeight="1">
      <c r="A119" s="39"/>
      <c r="B119" s="40"/>
      <c r="C119" s="41"/>
      <c r="D119" s="41"/>
      <c r="E119" s="41"/>
      <c r="F119" s="41"/>
      <c r="G119" s="41"/>
      <c r="H119" s="41"/>
      <c r="I119" s="41"/>
      <c r="J119" s="41"/>
      <c r="K119" s="41"/>
      <c r="L119" s="64"/>
      <c r="S119" s="39"/>
      <c r="T119" s="39"/>
      <c r="U119" s="39"/>
      <c r="V119" s="39"/>
      <c r="W119" s="39"/>
      <c r="X119" s="39"/>
      <c r="Y119" s="39"/>
      <c r="Z119" s="39"/>
      <c r="AA119" s="39"/>
      <c r="AB119" s="39"/>
      <c r="AC119" s="39"/>
      <c r="AD119" s="39"/>
      <c r="AE119" s="39"/>
    </row>
    <row r="120" s="2" customFormat="1" ht="12" customHeight="1">
      <c r="A120" s="39"/>
      <c r="B120" s="40"/>
      <c r="C120" s="33" t="s">
        <v>20</v>
      </c>
      <c r="D120" s="41"/>
      <c r="E120" s="41"/>
      <c r="F120" s="28" t="str">
        <f>F14</f>
        <v>Velké Meziříčí</v>
      </c>
      <c r="G120" s="41"/>
      <c r="H120" s="41"/>
      <c r="I120" s="33" t="s">
        <v>22</v>
      </c>
      <c r="J120" s="80" t="str">
        <f>IF(J14="","",J14)</f>
        <v>27. 3. 2025</v>
      </c>
      <c r="K120" s="41"/>
      <c r="L120" s="64"/>
      <c r="S120" s="39"/>
      <c r="T120" s="39"/>
      <c r="U120" s="39"/>
      <c r="V120" s="39"/>
      <c r="W120" s="39"/>
      <c r="X120" s="39"/>
      <c r="Y120" s="39"/>
      <c r="Z120" s="39"/>
      <c r="AA120" s="39"/>
      <c r="AB120" s="39"/>
      <c r="AC120" s="39"/>
      <c r="AD120" s="39"/>
      <c r="AE120" s="39"/>
    </row>
    <row r="121" s="2" customFormat="1" ht="6.96" customHeight="1">
      <c r="A121" s="39"/>
      <c r="B121" s="40"/>
      <c r="C121" s="41"/>
      <c r="D121" s="41"/>
      <c r="E121" s="41"/>
      <c r="F121" s="41"/>
      <c r="G121" s="41"/>
      <c r="H121" s="41"/>
      <c r="I121" s="41"/>
      <c r="J121" s="41"/>
      <c r="K121" s="41"/>
      <c r="L121" s="64"/>
      <c r="S121" s="39"/>
      <c r="T121" s="39"/>
      <c r="U121" s="39"/>
      <c r="V121" s="39"/>
      <c r="W121" s="39"/>
      <c r="X121" s="39"/>
      <c r="Y121" s="39"/>
      <c r="Z121" s="39"/>
      <c r="AA121" s="39"/>
      <c r="AB121" s="39"/>
      <c r="AC121" s="39"/>
      <c r="AD121" s="39"/>
      <c r="AE121" s="39"/>
    </row>
    <row r="122" s="2" customFormat="1" ht="25.65" customHeight="1">
      <c r="A122" s="39"/>
      <c r="B122" s="40"/>
      <c r="C122" s="33" t="s">
        <v>24</v>
      </c>
      <c r="D122" s="41"/>
      <c r="E122" s="41"/>
      <c r="F122" s="28" t="str">
        <f>E17</f>
        <v>Kraj Vysočina</v>
      </c>
      <c r="G122" s="41"/>
      <c r="H122" s="41"/>
      <c r="I122" s="33" t="s">
        <v>32</v>
      </c>
      <c r="J122" s="37" t="str">
        <f>E23</f>
        <v>PROJEKT CENTRUM NOVA s.r.o.</v>
      </c>
      <c r="K122" s="41"/>
      <c r="L122" s="64"/>
      <c r="S122" s="39"/>
      <c r="T122" s="39"/>
      <c r="U122" s="39"/>
      <c r="V122" s="39"/>
      <c r="W122" s="39"/>
      <c r="X122" s="39"/>
      <c r="Y122" s="39"/>
      <c r="Z122" s="39"/>
      <c r="AA122" s="39"/>
      <c r="AB122" s="39"/>
      <c r="AC122" s="39"/>
      <c r="AD122" s="39"/>
      <c r="AE122" s="39"/>
    </row>
    <row r="123" s="2" customFormat="1" ht="15.15" customHeight="1">
      <c r="A123" s="39"/>
      <c r="B123" s="40"/>
      <c r="C123" s="33" t="s">
        <v>30</v>
      </c>
      <c r="D123" s="41"/>
      <c r="E123" s="41"/>
      <c r="F123" s="28" t="str">
        <f>IF(E20="","",E20)</f>
        <v>Vyplň údaj</v>
      </c>
      <c r="G123" s="41"/>
      <c r="H123" s="41"/>
      <c r="I123" s="33" t="s">
        <v>37</v>
      </c>
      <c r="J123" s="37" t="str">
        <f>E26</f>
        <v xml:space="preserve"> </v>
      </c>
      <c r="K123" s="41"/>
      <c r="L123" s="64"/>
      <c r="S123" s="39"/>
      <c r="T123" s="39"/>
      <c r="U123" s="39"/>
      <c r="V123" s="39"/>
      <c r="W123" s="39"/>
      <c r="X123" s="39"/>
      <c r="Y123" s="39"/>
      <c r="Z123" s="39"/>
      <c r="AA123" s="39"/>
      <c r="AB123" s="39"/>
      <c r="AC123" s="39"/>
      <c r="AD123" s="39"/>
      <c r="AE123" s="39"/>
    </row>
    <row r="124" s="2" customFormat="1" ht="10.32" customHeight="1">
      <c r="A124" s="39"/>
      <c r="B124" s="40"/>
      <c r="C124" s="41"/>
      <c r="D124" s="41"/>
      <c r="E124" s="41"/>
      <c r="F124" s="41"/>
      <c r="G124" s="41"/>
      <c r="H124" s="41"/>
      <c r="I124" s="41"/>
      <c r="J124" s="41"/>
      <c r="K124" s="41"/>
      <c r="L124" s="64"/>
      <c r="S124" s="39"/>
      <c r="T124" s="39"/>
      <c r="U124" s="39"/>
      <c r="V124" s="39"/>
      <c r="W124" s="39"/>
      <c r="X124" s="39"/>
      <c r="Y124" s="39"/>
      <c r="Z124" s="39"/>
      <c r="AA124" s="39"/>
      <c r="AB124" s="39"/>
      <c r="AC124" s="39"/>
      <c r="AD124" s="39"/>
      <c r="AE124" s="39"/>
    </row>
    <row r="125" s="10" customFormat="1" ht="29.28" customHeight="1">
      <c r="A125" s="195"/>
      <c r="B125" s="196"/>
      <c r="C125" s="197" t="s">
        <v>201</v>
      </c>
      <c r="D125" s="198" t="s">
        <v>66</v>
      </c>
      <c r="E125" s="198" t="s">
        <v>62</v>
      </c>
      <c r="F125" s="198" t="s">
        <v>63</v>
      </c>
      <c r="G125" s="198" t="s">
        <v>202</v>
      </c>
      <c r="H125" s="198" t="s">
        <v>203</v>
      </c>
      <c r="I125" s="198" t="s">
        <v>204</v>
      </c>
      <c r="J125" s="198" t="s">
        <v>196</v>
      </c>
      <c r="K125" s="199" t="s">
        <v>205</v>
      </c>
      <c r="L125" s="200"/>
      <c r="M125" s="101" t="s">
        <v>1</v>
      </c>
      <c r="N125" s="102" t="s">
        <v>45</v>
      </c>
      <c r="O125" s="102" t="s">
        <v>206</v>
      </c>
      <c r="P125" s="102" t="s">
        <v>207</v>
      </c>
      <c r="Q125" s="102" t="s">
        <v>208</v>
      </c>
      <c r="R125" s="102" t="s">
        <v>209</v>
      </c>
      <c r="S125" s="102" t="s">
        <v>210</v>
      </c>
      <c r="T125" s="103" t="s">
        <v>211</v>
      </c>
      <c r="U125" s="195"/>
      <c r="V125" s="195"/>
      <c r="W125" s="195"/>
      <c r="X125" s="195"/>
      <c r="Y125" s="195"/>
      <c r="Z125" s="195"/>
      <c r="AA125" s="195"/>
      <c r="AB125" s="195"/>
      <c r="AC125" s="195"/>
      <c r="AD125" s="195"/>
      <c r="AE125" s="195"/>
    </row>
    <row r="126" s="2" customFormat="1" ht="22.8" customHeight="1">
      <c r="A126" s="39"/>
      <c r="B126" s="40"/>
      <c r="C126" s="108" t="s">
        <v>212</v>
      </c>
      <c r="D126" s="41"/>
      <c r="E126" s="41"/>
      <c r="F126" s="41"/>
      <c r="G126" s="41"/>
      <c r="H126" s="41"/>
      <c r="I126" s="41"/>
      <c r="J126" s="201">
        <f>BK126</f>
        <v>0</v>
      </c>
      <c r="K126" s="41"/>
      <c r="L126" s="45"/>
      <c r="M126" s="104"/>
      <c r="N126" s="202"/>
      <c r="O126" s="105"/>
      <c r="P126" s="203">
        <f>P127+P130+P135+P172+P219+P230</f>
        <v>0</v>
      </c>
      <c r="Q126" s="105"/>
      <c r="R126" s="203">
        <f>R127+R130+R135+R172+R219+R230</f>
        <v>0</v>
      </c>
      <c r="S126" s="105"/>
      <c r="T126" s="204">
        <f>T127+T130+T135+T172+T219+T230</f>
        <v>0</v>
      </c>
      <c r="U126" s="39"/>
      <c r="V126" s="39"/>
      <c r="W126" s="39"/>
      <c r="X126" s="39"/>
      <c r="Y126" s="39"/>
      <c r="Z126" s="39"/>
      <c r="AA126" s="39"/>
      <c r="AB126" s="39"/>
      <c r="AC126" s="39"/>
      <c r="AD126" s="39"/>
      <c r="AE126" s="39"/>
      <c r="AT126" s="18" t="s">
        <v>80</v>
      </c>
      <c r="AU126" s="18" t="s">
        <v>198</v>
      </c>
      <c r="BK126" s="205">
        <f>BK127+BK130+BK135+BK172+BK219+BK230</f>
        <v>0</v>
      </c>
    </row>
    <row r="127" s="11" customFormat="1" ht="25.92" customHeight="1">
      <c r="A127" s="11"/>
      <c r="B127" s="206"/>
      <c r="C127" s="207"/>
      <c r="D127" s="208" t="s">
        <v>80</v>
      </c>
      <c r="E127" s="209" t="s">
        <v>6081</v>
      </c>
      <c r="F127" s="209" t="s">
        <v>6450</v>
      </c>
      <c r="G127" s="207"/>
      <c r="H127" s="207"/>
      <c r="I127" s="210"/>
      <c r="J127" s="211">
        <f>BK127</f>
        <v>0</v>
      </c>
      <c r="K127" s="207"/>
      <c r="L127" s="212"/>
      <c r="M127" s="213"/>
      <c r="N127" s="214"/>
      <c r="O127" s="214"/>
      <c r="P127" s="215">
        <f>SUM(P128:P129)</f>
        <v>0</v>
      </c>
      <c r="Q127" s="214"/>
      <c r="R127" s="215">
        <f>SUM(R128:R129)</f>
        <v>0</v>
      </c>
      <c r="S127" s="214"/>
      <c r="T127" s="216">
        <f>SUM(T128:T129)</f>
        <v>0</v>
      </c>
      <c r="U127" s="11"/>
      <c r="V127" s="11"/>
      <c r="W127" s="11"/>
      <c r="X127" s="11"/>
      <c r="Y127" s="11"/>
      <c r="Z127" s="11"/>
      <c r="AA127" s="11"/>
      <c r="AB127" s="11"/>
      <c r="AC127" s="11"/>
      <c r="AD127" s="11"/>
      <c r="AE127" s="11"/>
      <c r="AR127" s="217" t="s">
        <v>88</v>
      </c>
      <c r="AT127" s="218" t="s">
        <v>80</v>
      </c>
      <c r="AU127" s="218" t="s">
        <v>81</v>
      </c>
      <c r="AY127" s="217" t="s">
        <v>215</v>
      </c>
      <c r="BK127" s="219">
        <f>SUM(BK128:BK129)</f>
        <v>0</v>
      </c>
    </row>
    <row r="128" s="2" customFormat="1" ht="44.25" customHeight="1">
      <c r="A128" s="39"/>
      <c r="B128" s="40"/>
      <c r="C128" s="220" t="s">
        <v>88</v>
      </c>
      <c r="D128" s="220" t="s">
        <v>216</v>
      </c>
      <c r="E128" s="221" t="s">
        <v>6451</v>
      </c>
      <c r="F128" s="222" t="s">
        <v>6452</v>
      </c>
      <c r="G128" s="223" t="s">
        <v>6085</v>
      </c>
      <c r="H128" s="224">
        <v>1</v>
      </c>
      <c r="I128" s="225"/>
      <c r="J128" s="226">
        <f>ROUND(I128*H128,2)</f>
        <v>0</v>
      </c>
      <c r="K128" s="222" t="s">
        <v>1</v>
      </c>
      <c r="L128" s="45"/>
      <c r="M128" s="227" t="s">
        <v>1</v>
      </c>
      <c r="N128" s="228" t="s">
        <v>46</v>
      </c>
      <c r="O128" s="92"/>
      <c r="P128" s="229">
        <f>O128*H128</f>
        <v>0</v>
      </c>
      <c r="Q128" s="229">
        <v>0</v>
      </c>
      <c r="R128" s="229">
        <f>Q128*H128</f>
        <v>0</v>
      </c>
      <c r="S128" s="229">
        <v>0</v>
      </c>
      <c r="T128" s="230">
        <f>S128*H128</f>
        <v>0</v>
      </c>
      <c r="U128" s="39"/>
      <c r="V128" s="39"/>
      <c r="W128" s="39"/>
      <c r="X128" s="39"/>
      <c r="Y128" s="39"/>
      <c r="Z128" s="39"/>
      <c r="AA128" s="39"/>
      <c r="AB128" s="39"/>
      <c r="AC128" s="39"/>
      <c r="AD128" s="39"/>
      <c r="AE128" s="39"/>
      <c r="AR128" s="231" t="s">
        <v>214</v>
      </c>
      <c r="AT128" s="231" t="s">
        <v>216</v>
      </c>
      <c r="AU128" s="231" t="s">
        <v>88</v>
      </c>
      <c r="AY128" s="18" t="s">
        <v>215</v>
      </c>
      <c r="BE128" s="232">
        <f>IF(N128="základní",J128,0)</f>
        <v>0</v>
      </c>
      <c r="BF128" s="232">
        <f>IF(N128="snížená",J128,0)</f>
        <v>0</v>
      </c>
      <c r="BG128" s="232">
        <f>IF(N128="zákl. přenesená",J128,0)</f>
        <v>0</v>
      </c>
      <c r="BH128" s="232">
        <f>IF(N128="sníž. přenesená",J128,0)</f>
        <v>0</v>
      </c>
      <c r="BI128" s="232">
        <f>IF(N128="nulová",J128,0)</f>
        <v>0</v>
      </c>
      <c r="BJ128" s="18" t="s">
        <v>88</v>
      </c>
      <c r="BK128" s="232">
        <f>ROUND(I128*H128,2)</f>
        <v>0</v>
      </c>
      <c r="BL128" s="18" t="s">
        <v>214</v>
      </c>
      <c r="BM128" s="231" t="s">
        <v>90</v>
      </c>
    </row>
    <row r="129" s="2" customFormat="1">
      <c r="A129" s="39"/>
      <c r="B129" s="40"/>
      <c r="C129" s="41"/>
      <c r="D129" s="233" t="s">
        <v>221</v>
      </c>
      <c r="E129" s="41"/>
      <c r="F129" s="234" t="s">
        <v>6452</v>
      </c>
      <c r="G129" s="41"/>
      <c r="H129" s="41"/>
      <c r="I129" s="235"/>
      <c r="J129" s="41"/>
      <c r="K129" s="41"/>
      <c r="L129" s="45"/>
      <c r="M129" s="236"/>
      <c r="N129" s="237"/>
      <c r="O129" s="92"/>
      <c r="P129" s="92"/>
      <c r="Q129" s="92"/>
      <c r="R129" s="92"/>
      <c r="S129" s="92"/>
      <c r="T129" s="93"/>
      <c r="U129" s="39"/>
      <c r="V129" s="39"/>
      <c r="W129" s="39"/>
      <c r="X129" s="39"/>
      <c r="Y129" s="39"/>
      <c r="Z129" s="39"/>
      <c r="AA129" s="39"/>
      <c r="AB129" s="39"/>
      <c r="AC129" s="39"/>
      <c r="AD129" s="39"/>
      <c r="AE129" s="39"/>
      <c r="AT129" s="18" t="s">
        <v>221</v>
      </c>
      <c r="AU129" s="18" t="s">
        <v>88</v>
      </c>
    </row>
    <row r="130" s="11" customFormat="1" ht="25.92" customHeight="1">
      <c r="A130" s="11"/>
      <c r="B130" s="206"/>
      <c r="C130" s="207"/>
      <c r="D130" s="208" t="s">
        <v>80</v>
      </c>
      <c r="E130" s="209" t="s">
        <v>6134</v>
      </c>
      <c r="F130" s="209" t="s">
        <v>6453</v>
      </c>
      <c r="G130" s="207"/>
      <c r="H130" s="207"/>
      <c r="I130" s="210"/>
      <c r="J130" s="211">
        <f>BK130</f>
        <v>0</v>
      </c>
      <c r="K130" s="207"/>
      <c r="L130" s="212"/>
      <c r="M130" s="213"/>
      <c r="N130" s="214"/>
      <c r="O130" s="214"/>
      <c r="P130" s="215">
        <f>SUM(P131:P134)</f>
        <v>0</v>
      </c>
      <c r="Q130" s="214"/>
      <c r="R130" s="215">
        <f>SUM(R131:R134)</f>
        <v>0</v>
      </c>
      <c r="S130" s="214"/>
      <c r="T130" s="216">
        <f>SUM(T131:T134)</f>
        <v>0</v>
      </c>
      <c r="U130" s="11"/>
      <c r="V130" s="11"/>
      <c r="W130" s="11"/>
      <c r="X130" s="11"/>
      <c r="Y130" s="11"/>
      <c r="Z130" s="11"/>
      <c r="AA130" s="11"/>
      <c r="AB130" s="11"/>
      <c r="AC130" s="11"/>
      <c r="AD130" s="11"/>
      <c r="AE130" s="11"/>
      <c r="AR130" s="217" t="s">
        <v>88</v>
      </c>
      <c r="AT130" s="218" t="s">
        <v>80</v>
      </c>
      <c r="AU130" s="218" t="s">
        <v>81</v>
      </c>
      <c r="AY130" s="217" t="s">
        <v>215</v>
      </c>
      <c r="BK130" s="219">
        <f>SUM(BK131:BK134)</f>
        <v>0</v>
      </c>
    </row>
    <row r="131" s="2" customFormat="1" ht="16.5" customHeight="1">
      <c r="A131" s="39"/>
      <c r="B131" s="40"/>
      <c r="C131" s="220" t="s">
        <v>90</v>
      </c>
      <c r="D131" s="220" t="s">
        <v>216</v>
      </c>
      <c r="E131" s="221" t="s">
        <v>6454</v>
      </c>
      <c r="F131" s="222" t="s">
        <v>6455</v>
      </c>
      <c r="G131" s="223" t="s">
        <v>6085</v>
      </c>
      <c r="H131" s="224">
        <v>4</v>
      </c>
      <c r="I131" s="225"/>
      <c r="J131" s="226">
        <f>ROUND(I131*H131,2)</f>
        <v>0</v>
      </c>
      <c r="K131" s="222" t="s">
        <v>1</v>
      </c>
      <c r="L131" s="45"/>
      <c r="M131" s="227" t="s">
        <v>1</v>
      </c>
      <c r="N131" s="228" t="s">
        <v>46</v>
      </c>
      <c r="O131" s="92"/>
      <c r="P131" s="229">
        <f>O131*H131</f>
        <v>0</v>
      </c>
      <c r="Q131" s="229">
        <v>0</v>
      </c>
      <c r="R131" s="229">
        <f>Q131*H131</f>
        <v>0</v>
      </c>
      <c r="S131" s="229">
        <v>0</v>
      </c>
      <c r="T131" s="230">
        <f>S131*H131</f>
        <v>0</v>
      </c>
      <c r="U131" s="39"/>
      <c r="V131" s="39"/>
      <c r="W131" s="39"/>
      <c r="X131" s="39"/>
      <c r="Y131" s="39"/>
      <c r="Z131" s="39"/>
      <c r="AA131" s="39"/>
      <c r="AB131" s="39"/>
      <c r="AC131" s="39"/>
      <c r="AD131" s="39"/>
      <c r="AE131" s="39"/>
      <c r="AR131" s="231" t="s">
        <v>214</v>
      </c>
      <c r="AT131" s="231" t="s">
        <v>216</v>
      </c>
      <c r="AU131" s="231" t="s">
        <v>88</v>
      </c>
      <c r="AY131" s="18" t="s">
        <v>215</v>
      </c>
      <c r="BE131" s="232">
        <f>IF(N131="základní",J131,0)</f>
        <v>0</v>
      </c>
      <c r="BF131" s="232">
        <f>IF(N131="snížená",J131,0)</f>
        <v>0</v>
      </c>
      <c r="BG131" s="232">
        <f>IF(N131="zákl. přenesená",J131,0)</f>
        <v>0</v>
      </c>
      <c r="BH131" s="232">
        <f>IF(N131="sníž. přenesená",J131,0)</f>
        <v>0</v>
      </c>
      <c r="BI131" s="232">
        <f>IF(N131="nulová",J131,0)</f>
        <v>0</v>
      </c>
      <c r="BJ131" s="18" t="s">
        <v>88</v>
      </c>
      <c r="BK131" s="232">
        <f>ROUND(I131*H131,2)</f>
        <v>0</v>
      </c>
      <c r="BL131" s="18" t="s">
        <v>214</v>
      </c>
      <c r="BM131" s="231" t="s">
        <v>214</v>
      </c>
    </row>
    <row r="132" s="2" customFormat="1">
      <c r="A132" s="39"/>
      <c r="B132" s="40"/>
      <c r="C132" s="41"/>
      <c r="D132" s="233" t="s">
        <v>221</v>
      </c>
      <c r="E132" s="41"/>
      <c r="F132" s="234" t="s">
        <v>6455</v>
      </c>
      <c r="G132" s="41"/>
      <c r="H132" s="41"/>
      <c r="I132" s="235"/>
      <c r="J132" s="41"/>
      <c r="K132" s="41"/>
      <c r="L132" s="45"/>
      <c r="M132" s="236"/>
      <c r="N132" s="237"/>
      <c r="O132" s="92"/>
      <c r="P132" s="92"/>
      <c r="Q132" s="92"/>
      <c r="R132" s="92"/>
      <c r="S132" s="92"/>
      <c r="T132" s="93"/>
      <c r="U132" s="39"/>
      <c r="V132" s="39"/>
      <c r="W132" s="39"/>
      <c r="X132" s="39"/>
      <c r="Y132" s="39"/>
      <c r="Z132" s="39"/>
      <c r="AA132" s="39"/>
      <c r="AB132" s="39"/>
      <c r="AC132" s="39"/>
      <c r="AD132" s="39"/>
      <c r="AE132" s="39"/>
      <c r="AT132" s="18" t="s">
        <v>221</v>
      </c>
      <c r="AU132" s="18" t="s">
        <v>88</v>
      </c>
    </row>
    <row r="133" s="2" customFormat="1" ht="16.5" customHeight="1">
      <c r="A133" s="39"/>
      <c r="B133" s="40"/>
      <c r="C133" s="220" t="s">
        <v>227</v>
      </c>
      <c r="D133" s="220" t="s">
        <v>216</v>
      </c>
      <c r="E133" s="221" t="s">
        <v>6456</v>
      </c>
      <c r="F133" s="222" t="s">
        <v>6457</v>
      </c>
      <c r="G133" s="223" t="s">
        <v>219</v>
      </c>
      <c r="H133" s="224">
        <v>1</v>
      </c>
      <c r="I133" s="225"/>
      <c r="J133" s="226">
        <f>ROUND(I133*H133,2)</f>
        <v>0</v>
      </c>
      <c r="K133" s="222" t="s">
        <v>1</v>
      </c>
      <c r="L133" s="45"/>
      <c r="M133" s="227" t="s">
        <v>1</v>
      </c>
      <c r="N133" s="228" t="s">
        <v>46</v>
      </c>
      <c r="O133" s="92"/>
      <c r="P133" s="229">
        <f>O133*H133</f>
        <v>0</v>
      </c>
      <c r="Q133" s="229">
        <v>0</v>
      </c>
      <c r="R133" s="229">
        <f>Q133*H133</f>
        <v>0</v>
      </c>
      <c r="S133" s="229">
        <v>0</v>
      </c>
      <c r="T133" s="230">
        <f>S133*H133</f>
        <v>0</v>
      </c>
      <c r="U133" s="39"/>
      <c r="V133" s="39"/>
      <c r="W133" s="39"/>
      <c r="X133" s="39"/>
      <c r="Y133" s="39"/>
      <c r="Z133" s="39"/>
      <c r="AA133" s="39"/>
      <c r="AB133" s="39"/>
      <c r="AC133" s="39"/>
      <c r="AD133" s="39"/>
      <c r="AE133" s="39"/>
      <c r="AR133" s="231" t="s">
        <v>214</v>
      </c>
      <c r="AT133" s="231" t="s">
        <v>216</v>
      </c>
      <c r="AU133" s="231" t="s">
        <v>88</v>
      </c>
      <c r="AY133" s="18" t="s">
        <v>215</v>
      </c>
      <c r="BE133" s="232">
        <f>IF(N133="základní",J133,0)</f>
        <v>0</v>
      </c>
      <c r="BF133" s="232">
        <f>IF(N133="snížená",J133,0)</f>
        <v>0</v>
      </c>
      <c r="BG133" s="232">
        <f>IF(N133="zákl. přenesená",J133,0)</f>
        <v>0</v>
      </c>
      <c r="BH133" s="232">
        <f>IF(N133="sníž. přenesená",J133,0)</f>
        <v>0</v>
      </c>
      <c r="BI133" s="232">
        <f>IF(N133="nulová",J133,0)</f>
        <v>0</v>
      </c>
      <c r="BJ133" s="18" t="s">
        <v>88</v>
      </c>
      <c r="BK133" s="232">
        <f>ROUND(I133*H133,2)</f>
        <v>0</v>
      </c>
      <c r="BL133" s="18" t="s">
        <v>214</v>
      </c>
      <c r="BM133" s="231" t="s">
        <v>241</v>
      </c>
    </row>
    <row r="134" s="2" customFormat="1">
      <c r="A134" s="39"/>
      <c r="B134" s="40"/>
      <c r="C134" s="41"/>
      <c r="D134" s="233" t="s">
        <v>221</v>
      </c>
      <c r="E134" s="41"/>
      <c r="F134" s="234" t="s">
        <v>6457</v>
      </c>
      <c r="G134" s="41"/>
      <c r="H134" s="41"/>
      <c r="I134" s="235"/>
      <c r="J134" s="41"/>
      <c r="K134" s="41"/>
      <c r="L134" s="45"/>
      <c r="M134" s="236"/>
      <c r="N134" s="237"/>
      <c r="O134" s="92"/>
      <c r="P134" s="92"/>
      <c r="Q134" s="92"/>
      <c r="R134" s="92"/>
      <c r="S134" s="92"/>
      <c r="T134" s="93"/>
      <c r="U134" s="39"/>
      <c r="V134" s="39"/>
      <c r="W134" s="39"/>
      <c r="X134" s="39"/>
      <c r="Y134" s="39"/>
      <c r="Z134" s="39"/>
      <c r="AA134" s="39"/>
      <c r="AB134" s="39"/>
      <c r="AC134" s="39"/>
      <c r="AD134" s="39"/>
      <c r="AE134" s="39"/>
      <c r="AT134" s="18" t="s">
        <v>221</v>
      </c>
      <c r="AU134" s="18" t="s">
        <v>88</v>
      </c>
    </row>
    <row r="135" s="11" customFormat="1" ht="25.92" customHeight="1">
      <c r="A135" s="11"/>
      <c r="B135" s="206"/>
      <c r="C135" s="207"/>
      <c r="D135" s="208" t="s">
        <v>80</v>
      </c>
      <c r="E135" s="209" t="s">
        <v>6204</v>
      </c>
      <c r="F135" s="209" t="s">
        <v>6458</v>
      </c>
      <c r="G135" s="207"/>
      <c r="H135" s="207"/>
      <c r="I135" s="210"/>
      <c r="J135" s="211">
        <f>BK135</f>
        <v>0</v>
      </c>
      <c r="K135" s="207"/>
      <c r="L135" s="212"/>
      <c r="M135" s="213"/>
      <c r="N135" s="214"/>
      <c r="O135" s="214"/>
      <c r="P135" s="215">
        <f>SUM(P136:P171)</f>
        <v>0</v>
      </c>
      <c r="Q135" s="214"/>
      <c r="R135" s="215">
        <f>SUM(R136:R171)</f>
        <v>0</v>
      </c>
      <c r="S135" s="214"/>
      <c r="T135" s="216">
        <f>SUM(T136:T171)</f>
        <v>0</v>
      </c>
      <c r="U135" s="11"/>
      <c r="V135" s="11"/>
      <c r="W135" s="11"/>
      <c r="X135" s="11"/>
      <c r="Y135" s="11"/>
      <c r="Z135" s="11"/>
      <c r="AA135" s="11"/>
      <c r="AB135" s="11"/>
      <c r="AC135" s="11"/>
      <c r="AD135" s="11"/>
      <c r="AE135" s="11"/>
      <c r="AR135" s="217" t="s">
        <v>88</v>
      </c>
      <c r="AT135" s="218" t="s">
        <v>80</v>
      </c>
      <c r="AU135" s="218" t="s">
        <v>81</v>
      </c>
      <c r="AY135" s="217" t="s">
        <v>215</v>
      </c>
      <c r="BK135" s="219">
        <f>SUM(BK136:BK171)</f>
        <v>0</v>
      </c>
    </row>
    <row r="136" s="2" customFormat="1" ht="16.5" customHeight="1">
      <c r="A136" s="39"/>
      <c r="B136" s="40"/>
      <c r="C136" s="220" t="s">
        <v>214</v>
      </c>
      <c r="D136" s="220" t="s">
        <v>216</v>
      </c>
      <c r="E136" s="221" t="s">
        <v>6459</v>
      </c>
      <c r="F136" s="222" t="s">
        <v>6460</v>
      </c>
      <c r="G136" s="223" t="s">
        <v>6085</v>
      </c>
      <c r="H136" s="224">
        <v>1</v>
      </c>
      <c r="I136" s="225"/>
      <c r="J136" s="226">
        <f>ROUND(I136*H136,2)</f>
        <v>0</v>
      </c>
      <c r="K136" s="222" t="s">
        <v>1</v>
      </c>
      <c r="L136" s="45"/>
      <c r="M136" s="227" t="s">
        <v>1</v>
      </c>
      <c r="N136" s="228" t="s">
        <v>46</v>
      </c>
      <c r="O136" s="92"/>
      <c r="P136" s="229">
        <f>O136*H136</f>
        <v>0</v>
      </c>
      <c r="Q136" s="229">
        <v>0</v>
      </c>
      <c r="R136" s="229">
        <f>Q136*H136</f>
        <v>0</v>
      </c>
      <c r="S136" s="229">
        <v>0</v>
      </c>
      <c r="T136" s="230">
        <f>S136*H136</f>
        <v>0</v>
      </c>
      <c r="U136" s="39"/>
      <c r="V136" s="39"/>
      <c r="W136" s="39"/>
      <c r="X136" s="39"/>
      <c r="Y136" s="39"/>
      <c r="Z136" s="39"/>
      <c r="AA136" s="39"/>
      <c r="AB136" s="39"/>
      <c r="AC136" s="39"/>
      <c r="AD136" s="39"/>
      <c r="AE136" s="39"/>
      <c r="AR136" s="231" t="s">
        <v>214</v>
      </c>
      <c r="AT136" s="231" t="s">
        <v>216</v>
      </c>
      <c r="AU136" s="231" t="s">
        <v>88</v>
      </c>
      <c r="AY136" s="18" t="s">
        <v>215</v>
      </c>
      <c r="BE136" s="232">
        <f>IF(N136="základní",J136,0)</f>
        <v>0</v>
      </c>
      <c r="BF136" s="232">
        <f>IF(N136="snížená",J136,0)</f>
        <v>0</v>
      </c>
      <c r="BG136" s="232">
        <f>IF(N136="zákl. přenesená",J136,0)</f>
        <v>0</v>
      </c>
      <c r="BH136" s="232">
        <f>IF(N136="sníž. přenesená",J136,0)</f>
        <v>0</v>
      </c>
      <c r="BI136" s="232">
        <f>IF(N136="nulová",J136,0)</f>
        <v>0</v>
      </c>
      <c r="BJ136" s="18" t="s">
        <v>88</v>
      </c>
      <c r="BK136" s="232">
        <f>ROUND(I136*H136,2)</f>
        <v>0</v>
      </c>
      <c r="BL136" s="18" t="s">
        <v>214</v>
      </c>
      <c r="BM136" s="231" t="s">
        <v>251</v>
      </c>
    </row>
    <row r="137" s="2" customFormat="1">
      <c r="A137" s="39"/>
      <c r="B137" s="40"/>
      <c r="C137" s="41"/>
      <c r="D137" s="233" t="s">
        <v>221</v>
      </c>
      <c r="E137" s="41"/>
      <c r="F137" s="234" t="s">
        <v>6460</v>
      </c>
      <c r="G137" s="41"/>
      <c r="H137" s="41"/>
      <c r="I137" s="235"/>
      <c r="J137" s="41"/>
      <c r="K137" s="41"/>
      <c r="L137" s="45"/>
      <c r="M137" s="236"/>
      <c r="N137" s="237"/>
      <c r="O137" s="92"/>
      <c r="P137" s="92"/>
      <c r="Q137" s="92"/>
      <c r="R137" s="92"/>
      <c r="S137" s="92"/>
      <c r="T137" s="93"/>
      <c r="U137" s="39"/>
      <c r="V137" s="39"/>
      <c r="W137" s="39"/>
      <c r="X137" s="39"/>
      <c r="Y137" s="39"/>
      <c r="Z137" s="39"/>
      <c r="AA137" s="39"/>
      <c r="AB137" s="39"/>
      <c r="AC137" s="39"/>
      <c r="AD137" s="39"/>
      <c r="AE137" s="39"/>
      <c r="AT137" s="18" t="s">
        <v>221</v>
      </c>
      <c r="AU137" s="18" t="s">
        <v>88</v>
      </c>
    </row>
    <row r="138" s="2" customFormat="1" ht="24.15" customHeight="1">
      <c r="A138" s="39"/>
      <c r="B138" s="40"/>
      <c r="C138" s="220" t="s">
        <v>236</v>
      </c>
      <c r="D138" s="220" t="s">
        <v>216</v>
      </c>
      <c r="E138" s="221" t="s">
        <v>6461</v>
      </c>
      <c r="F138" s="222" t="s">
        <v>6462</v>
      </c>
      <c r="G138" s="223" t="s">
        <v>6085</v>
      </c>
      <c r="H138" s="224">
        <v>1</v>
      </c>
      <c r="I138" s="225"/>
      <c r="J138" s="226">
        <f>ROUND(I138*H138,2)</f>
        <v>0</v>
      </c>
      <c r="K138" s="222" t="s">
        <v>1</v>
      </c>
      <c r="L138" s="45"/>
      <c r="M138" s="227" t="s">
        <v>1</v>
      </c>
      <c r="N138" s="228" t="s">
        <v>46</v>
      </c>
      <c r="O138" s="92"/>
      <c r="P138" s="229">
        <f>O138*H138</f>
        <v>0</v>
      </c>
      <c r="Q138" s="229">
        <v>0</v>
      </c>
      <c r="R138" s="229">
        <f>Q138*H138</f>
        <v>0</v>
      </c>
      <c r="S138" s="229">
        <v>0</v>
      </c>
      <c r="T138" s="230">
        <f>S138*H138</f>
        <v>0</v>
      </c>
      <c r="U138" s="39"/>
      <c r="V138" s="39"/>
      <c r="W138" s="39"/>
      <c r="X138" s="39"/>
      <c r="Y138" s="39"/>
      <c r="Z138" s="39"/>
      <c r="AA138" s="39"/>
      <c r="AB138" s="39"/>
      <c r="AC138" s="39"/>
      <c r="AD138" s="39"/>
      <c r="AE138" s="39"/>
      <c r="AR138" s="231" t="s">
        <v>214</v>
      </c>
      <c r="AT138" s="231" t="s">
        <v>216</v>
      </c>
      <c r="AU138" s="231" t="s">
        <v>88</v>
      </c>
      <c r="AY138" s="18" t="s">
        <v>215</v>
      </c>
      <c r="BE138" s="232">
        <f>IF(N138="základní",J138,0)</f>
        <v>0</v>
      </c>
      <c r="BF138" s="232">
        <f>IF(N138="snížená",J138,0)</f>
        <v>0</v>
      </c>
      <c r="BG138" s="232">
        <f>IF(N138="zákl. přenesená",J138,0)</f>
        <v>0</v>
      </c>
      <c r="BH138" s="232">
        <f>IF(N138="sníž. přenesená",J138,0)</f>
        <v>0</v>
      </c>
      <c r="BI138" s="232">
        <f>IF(N138="nulová",J138,0)</f>
        <v>0</v>
      </c>
      <c r="BJ138" s="18" t="s">
        <v>88</v>
      </c>
      <c r="BK138" s="232">
        <f>ROUND(I138*H138,2)</f>
        <v>0</v>
      </c>
      <c r="BL138" s="18" t="s">
        <v>214</v>
      </c>
      <c r="BM138" s="231" t="s">
        <v>261</v>
      </c>
    </row>
    <row r="139" s="2" customFormat="1">
      <c r="A139" s="39"/>
      <c r="B139" s="40"/>
      <c r="C139" s="41"/>
      <c r="D139" s="233" t="s">
        <v>221</v>
      </c>
      <c r="E139" s="41"/>
      <c r="F139" s="234" t="s">
        <v>6462</v>
      </c>
      <c r="G139" s="41"/>
      <c r="H139" s="41"/>
      <c r="I139" s="235"/>
      <c r="J139" s="41"/>
      <c r="K139" s="41"/>
      <c r="L139" s="45"/>
      <c r="M139" s="236"/>
      <c r="N139" s="237"/>
      <c r="O139" s="92"/>
      <c r="P139" s="92"/>
      <c r="Q139" s="92"/>
      <c r="R139" s="92"/>
      <c r="S139" s="92"/>
      <c r="T139" s="93"/>
      <c r="U139" s="39"/>
      <c r="V139" s="39"/>
      <c r="W139" s="39"/>
      <c r="X139" s="39"/>
      <c r="Y139" s="39"/>
      <c r="Z139" s="39"/>
      <c r="AA139" s="39"/>
      <c r="AB139" s="39"/>
      <c r="AC139" s="39"/>
      <c r="AD139" s="39"/>
      <c r="AE139" s="39"/>
      <c r="AT139" s="18" t="s">
        <v>221</v>
      </c>
      <c r="AU139" s="18" t="s">
        <v>88</v>
      </c>
    </row>
    <row r="140" s="2" customFormat="1" ht="16.5" customHeight="1">
      <c r="A140" s="39"/>
      <c r="B140" s="40"/>
      <c r="C140" s="220" t="s">
        <v>241</v>
      </c>
      <c r="D140" s="220" t="s">
        <v>216</v>
      </c>
      <c r="E140" s="221" t="s">
        <v>6463</v>
      </c>
      <c r="F140" s="222" t="s">
        <v>6464</v>
      </c>
      <c r="G140" s="223" t="s">
        <v>6085</v>
      </c>
      <c r="H140" s="224">
        <v>1</v>
      </c>
      <c r="I140" s="225"/>
      <c r="J140" s="226">
        <f>ROUND(I140*H140,2)</f>
        <v>0</v>
      </c>
      <c r="K140" s="222" t="s">
        <v>1</v>
      </c>
      <c r="L140" s="45"/>
      <c r="M140" s="227" t="s">
        <v>1</v>
      </c>
      <c r="N140" s="228" t="s">
        <v>46</v>
      </c>
      <c r="O140" s="92"/>
      <c r="P140" s="229">
        <f>O140*H140</f>
        <v>0</v>
      </c>
      <c r="Q140" s="229">
        <v>0</v>
      </c>
      <c r="R140" s="229">
        <f>Q140*H140</f>
        <v>0</v>
      </c>
      <c r="S140" s="229">
        <v>0</v>
      </c>
      <c r="T140" s="230">
        <f>S140*H140</f>
        <v>0</v>
      </c>
      <c r="U140" s="39"/>
      <c r="V140" s="39"/>
      <c r="W140" s="39"/>
      <c r="X140" s="39"/>
      <c r="Y140" s="39"/>
      <c r="Z140" s="39"/>
      <c r="AA140" s="39"/>
      <c r="AB140" s="39"/>
      <c r="AC140" s="39"/>
      <c r="AD140" s="39"/>
      <c r="AE140" s="39"/>
      <c r="AR140" s="231" t="s">
        <v>214</v>
      </c>
      <c r="AT140" s="231" t="s">
        <v>216</v>
      </c>
      <c r="AU140" s="231" t="s">
        <v>88</v>
      </c>
      <c r="AY140" s="18" t="s">
        <v>215</v>
      </c>
      <c r="BE140" s="232">
        <f>IF(N140="základní",J140,0)</f>
        <v>0</v>
      </c>
      <c r="BF140" s="232">
        <f>IF(N140="snížená",J140,0)</f>
        <v>0</v>
      </c>
      <c r="BG140" s="232">
        <f>IF(N140="zákl. přenesená",J140,0)</f>
        <v>0</v>
      </c>
      <c r="BH140" s="232">
        <f>IF(N140="sníž. přenesená",J140,0)</f>
        <v>0</v>
      </c>
      <c r="BI140" s="232">
        <f>IF(N140="nulová",J140,0)</f>
        <v>0</v>
      </c>
      <c r="BJ140" s="18" t="s">
        <v>88</v>
      </c>
      <c r="BK140" s="232">
        <f>ROUND(I140*H140,2)</f>
        <v>0</v>
      </c>
      <c r="BL140" s="18" t="s">
        <v>214</v>
      </c>
      <c r="BM140" s="231" t="s">
        <v>8</v>
      </c>
    </row>
    <row r="141" s="2" customFormat="1">
      <c r="A141" s="39"/>
      <c r="B141" s="40"/>
      <c r="C141" s="41"/>
      <c r="D141" s="233" t="s">
        <v>221</v>
      </c>
      <c r="E141" s="41"/>
      <c r="F141" s="234" t="s">
        <v>6464</v>
      </c>
      <c r="G141" s="41"/>
      <c r="H141" s="41"/>
      <c r="I141" s="235"/>
      <c r="J141" s="41"/>
      <c r="K141" s="41"/>
      <c r="L141" s="45"/>
      <c r="M141" s="236"/>
      <c r="N141" s="237"/>
      <c r="O141" s="92"/>
      <c r="P141" s="92"/>
      <c r="Q141" s="92"/>
      <c r="R141" s="92"/>
      <c r="S141" s="92"/>
      <c r="T141" s="93"/>
      <c r="U141" s="39"/>
      <c r="V141" s="39"/>
      <c r="W141" s="39"/>
      <c r="X141" s="39"/>
      <c r="Y141" s="39"/>
      <c r="Z141" s="39"/>
      <c r="AA141" s="39"/>
      <c r="AB141" s="39"/>
      <c r="AC141" s="39"/>
      <c r="AD141" s="39"/>
      <c r="AE141" s="39"/>
      <c r="AT141" s="18" t="s">
        <v>221</v>
      </c>
      <c r="AU141" s="18" t="s">
        <v>88</v>
      </c>
    </row>
    <row r="142" s="2" customFormat="1" ht="16.5" customHeight="1">
      <c r="A142" s="39"/>
      <c r="B142" s="40"/>
      <c r="C142" s="220" t="s">
        <v>246</v>
      </c>
      <c r="D142" s="220" t="s">
        <v>216</v>
      </c>
      <c r="E142" s="221" t="s">
        <v>6465</v>
      </c>
      <c r="F142" s="222" t="s">
        <v>6466</v>
      </c>
      <c r="G142" s="223" t="s">
        <v>6085</v>
      </c>
      <c r="H142" s="224">
        <v>2</v>
      </c>
      <c r="I142" s="225"/>
      <c r="J142" s="226">
        <f>ROUND(I142*H142,2)</f>
        <v>0</v>
      </c>
      <c r="K142" s="222" t="s">
        <v>1</v>
      </c>
      <c r="L142" s="45"/>
      <c r="M142" s="227" t="s">
        <v>1</v>
      </c>
      <c r="N142" s="228" t="s">
        <v>46</v>
      </c>
      <c r="O142" s="92"/>
      <c r="P142" s="229">
        <f>O142*H142</f>
        <v>0</v>
      </c>
      <c r="Q142" s="229">
        <v>0</v>
      </c>
      <c r="R142" s="229">
        <f>Q142*H142</f>
        <v>0</v>
      </c>
      <c r="S142" s="229">
        <v>0</v>
      </c>
      <c r="T142" s="230">
        <f>S142*H142</f>
        <v>0</v>
      </c>
      <c r="U142" s="39"/>
      <c r="V142" s="39"/>
      <c r="W142" s="39"/>
      <c r="X142" s="39"/>
      <c r="Y142" s="39"/>
      <c r="Z142" s="39"/>
      <c r="AA142" s="39"/>
      <c r="AB142" s="39"/>
      <c r="AC142" s="39"/>
      <c r="AD142" s="39"/>
      <c r="AE142" s="39"/>
      <c r="AR142" s="231" t="s">
        <v>214</v>
      </c>
      <c r="AT142" s="231" t="s">
        <v>216</v>
      </c>
      <c r="AU142" s="231" t="s">
        <v>88</v>
      </c>
      <c r="AY142" s="18" t="s">
        <v>215</v>
      </c>
      <c r="BE142" s="232">
        <f>IF(N142="základní",J142,0)</f>
        <v>0</v>
      </c>
      <c r="BF142" s="232">
        <f>IF(N142="snížená",J142,0)</f>
        <v>0</v>
      </c>
      <c r="BG142" s="232">
        <f>IF(N142="zákl. přenesená",J142,0)</f>
        <v>0</v>
      </c>
      <c r="BH142" s="232">
        <f>IF(N142="sníž. přenesená",J142,0)</f>
        <v>0</v>
      </c>
      <c r="BI142" s="232">
        <f>IF(N142="nulová",J142,0)</f>
        <v>0</v>
      </c>
      <c r="BJ142" s="18" t="s">
        <v>88</v>
      </c>
      <c r="BK142" s="232">
        <f>ROUND(I142*H142,2)</f>
        <v>0</v>
      </c>
      <c r="BL142" s="18" t="s">
        <v>214</v>
      </c>
      <c r="BM142" s="231" t="s">
        <v>280</v>
      </c>
    </row>
    <row r="143" s="2" customFormat="1">
      <c r="A143" s="39"/>
      <c r="B143" s="40"/>
      <c r="C143" s="41"/>
      <c r="D143" s="233" t="s">
        <v>221</v>
      </c>
      <c r="E143" s="41"/>
      <c r="F143" s="234" t="s">
        <v>6466</v>
      </c>
      <c r="G143" s="41"/>
      <c r="H143" s="41"/>
      <c r="I143" s="235"/>
      <c r="J143" s="41"/>
      <c r="K143" s="41"/>
      <c r="L143" s="45"/>
      <c r="M143" s="236"/>
      <c r="N143" s="237"/>
      <c r="O143" s="92"/>
      <c r="P143" s="92"/>
      <c r="Q143" s="92"/>
      <c r="R143" s="92"/>
      <c r="S143" s="92"/>
      <c r="T143" s="93"/>
      <c r="U143" s="39"/>
      <c r="V143" s="39"/>
      <c r="W143" s="39"/>
      <c r="X143" s="39"/>
      <c r="Y143" s="39"/>
      <c r="Z143" s="39"/>
      <c r="AA143" s="39"/>
      <c r="AB143" s="39"/>
      <c r="AC143" s="39"/>
      <c r="AD143" s="39"/>
      <c r="AE143" s="39"/>
      <c r="AT143" s="18" t="s">
        <v>221</v>
      </c>
      <c r="AU143" s="18" t="s">
        <v>88</v>
      </c>
    </row>
    <row r="144" s="2" customFormat="1" ht="33" customHeight="1">
      <c r="A144" s="39"/>
      <c r="B144" s="40"/>
      <c r="C144" s="220" t="s">
        <v>251</v>
      </c>
      <c r="D144" s="220" t="s">
        <v>216</v>
      </c>
      <c r="E144" s="221" t="s">
        <v>6467</v>
      </c>
      <c r="F144" s="222" t="s">
        <v>6468</v>
      </c>
      <c r="G144" s="223" t="s">
        <v>6085</v>
      </c>
      <c r="H144" s="224">
        <v>1</v>
      </c>
      <c r="I144" s="225"/>
      <c r="J144" s="226">
        <f>ROUND(I144*H144,2)</f>
        <v>0</v>
      </c>
      <c r="K144" s="222" t="s">
        <v>1</v>
      </c>
      <c r="L144" s="45"/>
      <c r="M144" s="227" t="s">
        <v>1</v>
      </c>
      <c r="N144" s="228" t="s">
        <v>46</v>
      </c>
      <c r="O144" s="92"/>
      <c r="P144" s="229">
        <f>O144*H144</f>
        <v>0</v>
      </c>
      <c r="Q144" s="229">
        <v>0</v>
      </c>
      <c r="R144" s="229">
        <f>Q144*H144</f>
        <v>0</v>
      </c>
      <c r="S144" s="229">
        <v>0</v>
      </c>
      <c r="T144" s="230">
        <f>S144*H144</f>
        <v>0</v>
      </c>
      <c r="U144" s="39"/>
      <c r="V144" s="39"/>
      <c r="W144" s="39"/>
      <c r="X144" s="39"/>
      <c r="Y144" s="39"/>
      <c r="Z144" s="39"/>
      <c r="AA144" s="39"/>
      <c r="AB144" s="39"/>
      <c r="AC144" s="39"/>
      <c r="AD144" s="39"/>
      <c r="AE144" s="39"/>
      <c r="AR144" s="231" t="s">
        <v>214</v>
      </c>
      <c r="AT144" s="231" t="s">
        <v>216</v>
      </c>
      <c r="AU144" s="231" t="s">
        <v>88</v>
      </c>
      <c r="AY144" s="18" t="s">
        <v>215</v>
      </c>
      <c r="BE144" s="232">
        <f>IF(N144="základní",J144,0)</f>
        <v>0</v>
      </c>
      <c r="BF144" s="232">
        <f>IF(N144="snížená",J144,0)</f>
        <v>0</v>
      </c>
      <c r="BG144" s="232">
        <f>IF(N144="zákl. přenesená",J144,0)</f>
        <v>0</v>
      </c>
      <c r="BH144" s="232">
        <f>IF(N144="sníž. přenesená",J144,0)</f>
        <v>0</v>
      </c>
      <c r="BI144" s="232">
        <f>IF(N144="nulová",J144,0)</f>
        <v>0</v>
      </c>
      <c r="BJ144" s="18" t="s">
        <v>88</v>
      </c>
      <c r="BK144" s="232">
        <f>ROUND(I144*H144,2)</f>
        <v>0</v>
      </c>
      <c r="BL144" s="18" t="s">
        <v>214</v>
      </c>
      <c r="BM144" s="231" t="s">
        <v>291</v>
      </c>
    </row>
    <row r="145" s="2" customFormat="1">
      <c r="A145" s="39"/>
      <c r="B145" s="40"/>
      <c r="C145" s="41"/>
      <c r="D145" s="233" t="s">
        <v>221</v>
      </c>
      <c r="E145" s="41"/>
      <c r="F145" s="234" t="s">
        <v>6468</v>
      </c>
      <c r="G145" s="41"/>
      <c r="H145" s="41"/>
      <c r="I145" s="235"/>
      <c r="J145" s="41"/>
      <c r="K145" s="41"/>
      <c r="L145" s="45"/>
      <c r="M145" s="236"/>
      <c r="N145" s="237"/>
      <c r="O145" s="92"/>
      <c r="P145" s="92"/>
      <c r="Q145" s="92"/>
      <c r="R145" s="92"/>
      <c r="S145" s="92"/>
      <c r="T145" s="93"/>
      <c r="U145" s="39"/>
      <c r="V145" s="39"/>
      <c r="W145" s="39"/>
      <c r="X145" s="39"/>
      <c r="Y145" s="39"/>
      <c r="Z145" s="39"/>
      <c r="AA145" s="39"/>
      <c r="AB145" s="39"/>
      <c r="AC145" s="39"/>
      <c r="AD145" s="39"/>
      <c r="AE145" s="39"/>
      <c r="AT145" s="18" t="s">
        <v>221</v>
      </c>
      <c r="AU145" s="18" t="s">
        <v>88</v>
      </c>
    </row>
    <row r="146" s="2" customFormat="1" ht="16.5" customHeight="1">
      <c r="A146" s="39"/>
      <c r="B146" s="40"/>
      <c r="C146" s="220" t="s">
        <v>256</v>
      </c>
      <c r="D146" s="220" t="s">
        <v>216</v>
      </c>
      <c r="E146" s="221" t="s">
        <v>6469</v>
      </c>
      <c r="F146" s="222" t="s">
        <v>6470</v>
      </c>
      <c r="G146" s="223" t="s">
        <v>6085</v>
      </c>
      <c r="H146" s="224">
        <v>126</v>
      </c>
      <c r="I146" s="225"/>
      <c r="J146" s="226">
        <f>ROUND(I146*H146,2)</f>
        <v>0</v>
      </c>
      <c r="K146" s="222" t="s">
        <v>1</v>
      </c>
      <c r="L146" s="45"/>
      <c r="M146" s="227" t="s">
        <v>1</v>
      </c>
      <c r="N146" s="228" t="s">
        <v>46</v>
      </c>
      <c r="O146" s="92"/>
      <c r="P146" s="229">
        <f>O146*H146</f>
        <v>0</v>
      </c>
      <c r="Q146" s="229">
        <v>0</v>
      </c>
      <c r="R146" s="229">
        <f>Q146*H146</f>
        <v>0</v>
      </c>
      <c r="S146" s="229">
        <v>0</v>
      </c>
      <c r="T146" s="230">
        <f>S146*H146</f>
        <v>0</v>
      </c>
      <c r="U146" s="39"/>
      <c r="V146" s="39"/>
      <c r="W146" s="39"/>
      <c r="X146" s="39"/>
      <c r="Y146" s="39"/>
      <c r="Z146" s="39"/>
      <c r="AA146" s="39"/>
      <c r="AB146" s="39"/>
      <c r="AC146" s="39"/>
      <c r="AD146" s="39"/>
      <c r="AE146" s="39"/>
      <c r="AR146" s="231" t="s">
        <v>214</v>
      </c>
      <c r="AT146" s="231" t="s">
        <v>216</v>
      </c>
      <c r="AU146" s="231" t="s">
        <v>88</v>
      </c>
      <c r="AY146" s="18" t="s">
        <v>215</v>
      </c>
      <c r="BE146" s="232">
        <f>IF(N146="základní",J146,0)</f>
        <v>0</v>
      </c>
      <c r="BF146" s="232">
        <f>IF(N146="snížená",J146,0)</f>
        <v>0</v>
      </c>
      <c r="BG146" s="232">
        <f>IF(N146="zákl. přenesená",J146,0)</f>
        <v>0</v>
      </c>
      <c r="BH146" s="232">
        <f>IF(N146="sníž. přenesená",J146,0)</f>
        <v>0</v>
      </c>
      <c r="BI146" s="232">
        <f>IF(N146="nulová",J146,0)</f>
        <v>0</v>
      </c>
      <c r="BJ146" s="18" t="s">
        <v>88</v>
      </c>
      <c r="BK146" s="232">
        <f>ROUND(I146*H146,2)</f>
        <v>0</v>
      </c>
      <c r="BL146" s="18" t="s">
        <v>214</v>
      </c>
      <c r="BM146" s="231" t="s">
        <v>300</v>
      </c>
    </row>
    <row r="147" s="2" customFormat="1">
      <c r="A147" s="39"/>
      <c r="B147" s="40"/>
      <c r="C147" s="41"/>
      <c r="D147" s="233" t="s">
        <v>221</v>
      </c>
      <c r="E147" s="41"/>
      <c r="F147" s="234" t="s">
        <v>6470</v>
      </c>
      <c r="G147" s="41"/>
      <c r="H147" s="41"/>
      <c r="I147" s="235"/>
      <c r="J147" s="41"/>
      <c r="K147" s="41"/>
      <c r="L147" s="45"/>
      <c r="M147" s="236"/>
      <c r="N147" s="237"/>
      <c r="O147" s="92"/>
      <c r="P147" s="92"/>
      <c r="Q147" s="92"/>
      <c r="R147" s="92"/>
      <c r="S147" s="92"/>
      <c r="T147" s="93"/>
      <c r="U147" s="39"/>
      <c r="V147" s="39"/>
      <c r="W147" s="39"/>
      <c r="X147" s="39"/>
      <c r="Y147" s="39"/>
      <c r="Z147" s="39"/>
      <c r="AA147" s="39"/>
      <c r="AB147" s="39"/>
      <c r="AC147" s="39"/>
      <c r="AD147" s="39"/>
      <c r="AE147" s="39"/>
      <c r="AT147" s="18" t="s">
        <v>221</v>
      </c>
      <c r="AU147" s="18" t="s">
        <v>88</v>
      </c>
    </row>
    <row r="148" s="2" customFormat="1" ht="24.15" customHeight="1">
      <c r="A148" s="39"/>
      <c r="B148" s="40"/>
      <c r="C148" s="220" t="s">
        <v>261</v>
      </c>
      <c r="D148" s="220" t="s">
        <v>216</v>
      </c>
      <c r="E148" s="221" t="s">
        <v>6471</v>
      </c>
      <c r="F148" s="222" t="s">
        <v>6472</v>
      </c>
      <c r="G148" s="223" t="s">
        <v>6085</v>
      </c>
      <c r="H148" s="224">
        <v>40</v>
      </c>
      <c r="I148" s="225"/>
      <c r="J148" s="226">
        <f>ROUND(I148*H148,2)</f>
        <v>0</v>
      </c>
      <c r="K148" s="222" t="s">
        <v>1</v>
      </c>
      <c r="L148" s="45"/>
      <c r="M148" s="227" t="s">
        <v>1</v>
      </c>
      <c r="N148" s="228" t="s">
        <v>46</v>
      </c>
      <c r="O148" s="92"/>
      <c r="P148" s="229">
        <f>O148*H148</f>
        <v>0</v>
      </c>
      <c r="Q148" s="229">
        <v>0</v>
      </c>
      <c r="R148" s="229">
        <f>Q148*H148</f>
        <v>0</v>
      </c>
      <c r="S148" s="229">
        <v>0</v>
      </c>
      <c r="T148" s="230">
        <f>S148*H148</f>
        <v>0</v>
      </c>
      <c r="U148" s="39"/>
      <c r="V148" s="39"/>
      <c r="W148" s="39"/>
      <c r="X148" s="39"/>
      <c r="Y148" s="39"/>
      <c r="Z148" s="39"/>
      <c r="AA148" s="39"/>
      <c r="AB148" s="39"/>
      <c r="AC148" s="39"/>
      <c r="AD148" s="39"/>
      <c r="AE148" s="39"/>
      <c r="AR148" s="231" t="s">
        <v>214</v>
      </c>
      <c r="AT148" s="231" t="s">
        <v>216</v>
      </c>
      <c r="AU148" s="231" t="s">
        <v>88</v>
      </c>
      <c r="AY148" s="18" t="s">
        <v>215</v>
      </c>
      <c r="BE148" s="232">
        <f>IF(N148="základní",J148,0)</f>
        <v>0</v>
      </c>
      <c r="BF148" s="232">
        <f>IF(N148="snížená",J148,0)</f>
        <v>0</v>
      </c>
      <c r="BG148" s="232">
        <f>IF(N148="zákl. přenesená",J148,0)</f>
        <v>0</v>
      </c>
      <c r="BH148" s="232">
        <f>IF(N148="sníž. přenesená",J148,0)</f>
        <v>0</v>
      </c>
      <c r="BI148" s="232">
        <f>IF(N148="nulová",J148,0)</f>
        <v>0</v>
      </c>
      <c r="BJ148" s="18" t="s">
        <v>88</v>
      </c>
      <c r="BK148" s="232">
        <f>ROUND(I148*H148,2)</f>
        <v>0</v>
      </c>
      <c r="BL148" s="18" t="s">
        <v>214</v>
      </c>
      <c r="BM148" s="231" t="s">
        <v>309</v>
      </c>
    </row>
    <row r="149" s="2" customFormat="1">
      <c r="A149" s="39"/>
      <c r="B149" s="40"/>
      <c r="C149" s="41"/>
      <c r="D149" s="233" t="s">
        <v>221</v>
      </c>
      <c r="E149" s="41"/>
      <c r="F149" s="234" t="s">
        <v>6472</v>
      </c>
      <c r="G149" s="41"/>
      <c r="H149" s="41"/>
      <c r="I149" s="235"/>
      <c r="J149" s="41"/>
      <c r="K149" s="41"/>
      <c r="L149" s="45"/>
      <c r="M149" s="236"/>
      <c r="N149" s="237"/>
      <c r="O149" s="92"/>
      <c r="P149" s="92"/>
      <c r="Q149" s="92"/>
      <c r="R149" s="92"/>
      <c r="S149" s="92"/>
      <c r="T149" s="93"/>
      <c r="U149" s="39"/>
      <c r="V149" s="39"/>
      <c r="W149" s="39"/>
      <c r="X149" s="39"/>
      <c r="Y149" s="39"/>
      <c r="Z149" s="39"/>
      <c r="AA149" s="39"/>
      <c r="AB149" s="39"/>
      <c r="AC149" s="39"/>
      <c r="AD149" s="39"/>
      <c r="AE149" s="39"/>
      <c r="AT149" s="18" t="s">
        <v>221</v>
      </c>
      <c r="AU149" s="18" t="s">
        <v>88</v>
      </c>
    </row>
    <row r="150" s="2" customFormat="1" ht="24.15" customHeight="1">
      <c r="A150" s="39"/>
      <c r="B150" s="40"/>
      <c r="C150" s="220" t="s">
        <v>266</v>
      </c>
      <c r="D150" s="220" t="s">
        <v>216</v>
      </c>
      <c r="E150" s="221" t="s">
        <v>6473</v>
      </c>
      <c r="F150" s="222" t="s">
        <v>6474</v>
      </c>
      <c r="G150" s="223" t="s">
        <v>6085</v>
      </c>
      <c r="H150" s="224">
        <v>12</v>
      </c>
      <c r="I150" s="225"/>
      <c r="J150" s="226">
        <f>ROUND(I150*H150,2)</f>
        <v>0</v>
      </c>
      <c r="K150" s="222" t="s">
        <v>1</v>
      </c>
      <c r="L150" s="45"/>
      <c r="M150" s="227" t="s">
        <v>1</v>
      </c>
      <c r="N150" s="228" t="s">
        <v>46</v>
      </c>
      <c r="O150" s="92"/>
      <c r="P150" s="229">
        <f>O150*H150</f>
        <v>0</v>
      </c>
      <c r="Q150" s="229">
        <v>0</v>
      </c>
      <c r="R150" s="229">
        <f>Q150*H150</f>
        <v>0</v>
      </c>
      <c r="S150" s="229">
        <v>0</v>
      </c>
      <c r="T150" s="230">
        <f>S150*H150</f>
        <v>0</v>
      </c>
      <c r="U150" s="39"/>
      <c r="V150" s="39"/>
      <c r="W150" s="39"/>
      <c r="X150" s="39"/>
      <c r="Y150" s="39"/>
      <c r="Z150" s="39"/>
      <c r="AA150" s="39"/>
      <c r="AB150" s="39"/>
      <c r="AC150" s="39"/>
      <c r="AD150" s="39"/>
      <c r="AE150" s="39"/>
      <c r="AR150" s="231" t="s">
        <v>214</v>
      </c>
      <c r="AT150" s="231" t="s">
        <v>216</v>
      </c>
      <c r="AU150" s="231" t="s">
        <v>88</v>
      </c>
      <c r="AY150" s="18" t="s">
        <v>215</v>
      </c>
      <c r="BE150" s="232">
        <f>IF(N150="základní",J150,0)</f>
        <v>0</v>
      </c>
      <c r="BF150" s="232">
        <f>IF(N150="snížená",J150,0)</f>
        <v>0</v>
      </c>
      <c r="BG150" s="232">
        <f>IF(N150="zákl. přenesená",J150,0)</f>
        <v>0</v>
      </c>
      <c r="BH150" s="232">
        <f>IF(N150="sníž. přenesená",J150,0)</f>
        <v>0</v>
      </c>
      <c r="BI150" s="232">
        <f>IF(N150="nulová",J150,0)</f>
        <v>0</v>
      </c>
      <c r="BJ150" s="18" t="s">
        <v>88</v>
      </c>
      <c r="BK150" s="232">
        <f>ROUND(I150*H150,2)</f>
        <v>0</v>
      </c>
      <c r="BL150" s="18" t="s">
        <v>214</v>
      </c>
      <c r="BM150" s="231" t="s">
        <v>538</v>
      </c>
    </row>
    <row r="151" s="2" customFormat="1">
      <c r="A151" s="39"/>
      <c r="B151" s="40"/>
      <c r="C151" s="41"/>
      <c r="D151" s="233" t="s">
        <v>221</v>
      </c>
      <c r="E151" s="41"/>
      <c r="F151" s="234" t="s">
        <v>6474</v>
      </c>
      <c r="G151" s="41"/>
      <c r="H151" s="41"/>
      <c r="I151" s="235"/>
      <c r="J151" s="41"/>
      <c r="K151" s="41"/>
      <c r="L151" s="45"/>
      <c r="M151" s="236"/>
      <c r="N151" s="237"/>
      <c r="O151" s="92"/>
      <c r="P151" s="92"/>
      <c r="Q151" s="92"/>
      <c r="R151" s="92"/>
      <c r="S151" s="92"/>
      <c r="T151" s="93"/>
      <c r="U151" s="39"/>
      <c r="V151" s="39"/>
      <c r="W151" s="39"/>
      <c r="X151" s="39"/>
      <c r="Y151" s="39"/>
      <c r="Z151" s="39"/>
      <c r="AA151" s="39"/>
      <c r="AB151" s="39"/>
      <c r="AC151" s="39"/>
      <c r="AD151" s="39"/>
      <c r="AE151" s="39"/>
      <c r="AT151" s="18" t="s">
        <v>221</v>
      </c>
      <c r="AU151" s="18" t="s">
        <v>88</v>
      </c>
    </row>
    <row r="152" s="2" customFormat="1" ht="24.15" customHeight="1">
      <c r="A152" s="39"/>
      <c r="B152" s="40"/>
      <c r="C152" s="220" t="s">
        <v>8</v>
      </c>
      <c r="D152" s="220" t="s">
        <v>216</v>
      </c>
      <c r="E152" s="221" t="s">
        <v>6475</v>
      </c>
      <c r="F152" s="222" t="s">
        <v>6476</v>
      </c>
      <c r="G152" s="223" t="s">
        <v>6085</v>
      </c>
      <c r="H152" s="224">
        <v>10</v>
      </c>
      <c r="I152" s="225"/>
      <c r="J152" s="226">
        <f>ROUND(I152*H152,2)</f>
        <v>0</v>
      </c>
      <c r="K152" s="222" t="s">
        <v>1</v>
      </c>
      <c r="L152" s="45"/>
      <c r="M152" s="227" t="s">
        <v>1</v>
      </c>
      <c r="N152" s="228" t="s">
        <v>46</v>
      </c>
      <c r="O152" s="92"/>
      <c r="P152" s="229">
        <f>O152*H152</f>
        <v>0</v>
      </c>
      <c r="Q152" s="229">
        <v>0</v>
      </c>
      <c r="R152" s="229">
        <f>Q152*H152</f>
        <v>0</v>
      </c>
      <c r="S152" s="229">
        <v>0</v>
      </c>
      <c r="T152" s="230">
        <f>S152*H152</f>
        <v>0</v>
      </c>
      <c r="U152" s="39"/>
      <c r="V152" s="39"/>
      <c r="W152" s="39"/>
      <c r="X152" s="39"/>
      <c r="Y152" s="39"/>
      <c r="Z152" s="39"/>
      <c r="AA152" s="39"/>
      <c r="AB152" s="39"/>
      <c r="AC152" s="39"/>
      <c r="AD152" s="39"/>
      <c r="AE152" s="39"/>
      <c r="AR152" s="231" t="s">
        <v>214</v>
      </c>
      <c r="AT152" s="231" t="s">
        <v>216</v>
      </c>
      <c r="AU152" s="231" t="s">
        <v>88</v>
      </c>
      <c r="AY152" s="18" t="s">
        <v>215</v>
      </c>
      <c r="BE152" s="232">
        <f>IF(N152="základní",J152,0)</f>
        <v>0</v>
      </c>
      <c r="BF152" s="232">
        <f>IF(N152="snížená",J152,0)</f>
        <v>0</v>
      </c>
      <c r="BG152" s="232">
        <f>IF(N152="zákl. přenesená",J152,0)</f>
        <v>0</v>
      </c>
      <c r="BH152" s="232">
        <f>IF(N152="sníž. přenesená",J152,0)</f>
        <v>0</v>
      </c>
      <c r="BI152" s="232">
        <f>IF(N152="nulová",J152,0)</f>
        <v>0</v>
      </c>
      <c r="BJ152" s="18" t="s">
        <v>88</v>
      </c>
      <c r="BK152" s="232">
        <f>ROUND(I152*H152,2)</f>
        <v>0</v>
      </c>
      <c r="BL152" s="18" t="s">
        <v>214</v>
      </c>
      <c r="BM152" s="231" t="s">
        <v>553</v>
      </c>
    </row>
    <row r="153" s="2" customFormat="1">
      <c r="A153" s="39"/>
      <c r="B153" s="40"/>
      <c r="C153" s="41"/>
      <c r="D153" s="233" t="s">
        <v>221</v>
      </c>
      <c r="E153" s="41"/>
      <c r="F153" s="234" t="s">
        <v>6476</v>
      </c>
      <c r="G153" s="41"/>
      <c r="H153" s="41"/>
      <c r="I153" s="235"/>
      <c r="J153" s="41"/>
      <c r="K153" s="41"/>
      <c r="L153" s="45"/>
      <c r="M153" s="236"/>
      <c r="N153" s="237"/>
      <c r="O153" s="92"/>
      <c r="P153" s="92"/>
      <c r="Q153" s="92"/>
      <c r="R153" s="92"/>
      <c r="S153" s="92"/>
      <c r="T153" s="93"/>
      <c r="U153" s="39"/>
      <c r="V153" s="39"/>
      <c r="W153" s="39"/>
      <c r="X153" s="39"/>
      <c r="Y153" s="39"/>
      <c r="Z153" s="39"/>
      <c r="AA153" s="39"/>
      <c r="AB153" s="39"/>
      <c r="AC153" s="39"/>
      <c r="AD153" s="39"/>
      <c r="AE153" s="39"/>
      <c r="AT153" s="18" t="s">
        <v>221</v>
      </c>
      <c r="AU153" s="18" t="s">
        <v>88</v>
      </c>
    </row>
    <row r="154" s="2" customFormat="1" ht="24.15" customHeight="1">
      <c r="A154" s="39"/>
      <c r="B154" s="40"/>
      <c r="C154" s="220" t="s">
        <v>275</v>
      </c>
      <c r="D154" s="220" t="s">
        <v>216</v>
      </c>
      <c r="E154" s="221" t="s">
        <v>6477</v>
      </c>
      <c r="F154" s="222" t="s">
        <v>6478</v>
      </c>
      <c r="G154" s="223" t="s">
        <v>6085</v>
      </c>
      <c r="H154" s="224">
        <v>10</v>
      </c>
      <c r="I154" s="225"/>
      <c r="J154" s="226">
        <f>ROUND(I154*H154,2)</f>
        <v>0</v>
      </c>
      <c r="K154" s="222" t="s">
        <v>1</v>
      </c>
      <c r="L154" s="45"/>
      <c r="M154" s="227" t="s">
        <v>1</v>
      </c>
      <c r="N154" s="228" t="s">
        <v>46</v>
      </c>
      <c r="O154" s="92"/>
      <c r="P154" s="229">
        <f>O154*H154</f>
        <v>0</v>
      </c>
      <c r="Q154" s="229">
        <v>0</v>
      </c>
      <c r="R154" s="229">
        <f>Q154*H154</f>
        <v>0</v>
      </c>
      <c r="S154" s="229">
        <v>0</v>
      </c>
      <c r="T154" s="230">
        <f>S154*H154</f>
        <v>0</v>
      </c>
      <c r="U154" s="39"/>
      <c r="V154" s="39"/>
      <c r="W154" s="39"/>
      <c r="X154" s="39"/>
      <c r="Y154" s="39"/>
      <c r="Z154" s="39"/>
      <c r="AA154" s="39"/>
      <c r="AB154" s="39"/>
      <c r="AC154" s="39"/>
      <c r="AD154" s="39"/>
      <c r="AE154" s="39"/>
      <c r="AR154" s="231" t="s">
        <v>214</v>
      </c>
      <c r="AT154" s="231" t="s">
        <v>216</v>
      </c>
      <c r="AU154" s="231" t="s">
        <v>88</v>
      </c>
      <c r="AY154" s="18" t="s">
        <v>215</v>
      </c>
      <c r="BE154" s="232">
        <f>IF(N154="základní",J154,0)</f>
        <v>0</v>
      </c>
      <c r="BF154" s="232">
        <f>IF(N154="snížená",J154,0)</f>
        <v>0</v>
      </c>
      <c r="BG154" s="232">
        <f>IF(N154="zákl. přenesená",J154,0)</f>
        <v>0</v>
      </c>
      <c r="BH154" s="232">
        <f>IF(N154="sníž. přenesená",J154,0)</f>
        <v>0</v>
      </c>
      <c r="BI154" s="232">
        <f>IF(N154="nulová",J154,0)</f>
        <v>0</v>
      </c>
      <c r="BJ154" s="18" t="s">
        <v>88</v>
      </c>
      <c r="BK154" s="232">
        <f>ROUND(I154*H154,2)</f>
        <v>0</v>
      </c>
      <c r="BL154" s="18" t="s">
        <v>214</v>
      </c>
      <c r="BM154" s="231" t="s">
        <v>574</v>
      </c>
    </row>
    <row r="155" s="2" customFormat="1">
      <c r="A155" s="39"/>
      <c r="B155" s="40"/>
      <c r="C155" s="41"/>
      <c r="D155" s="233" t="s">
        <v>221</v>
      </c>
      <c r="E155" s="41"/>
      <c r="F155" s="234" t="s">
        <v>6478</v>
      </c>
      <c r="G155" s="41"/>
      <c r="H155" s="41"/>
      <c r="I155" s="235"/>
      <c r="J155" s="41"/>
      <c r="K155" s="41"/>
      <c r="L155" s="45"/>
      <c r="M155" s="236"/>
      <c r="N155" s="237"/>
      <c r="O155" s="92"/>
      <c r="P155" s="92"/>
      <c r="Q155" s="92"/>
      <c r="R155" s="92"/>
      <c r="S155" s="92"/>
      <c r="T155" s="93"/>
      <c r="U155" s="39"/>
      <c r="V155" s="39"/>
      <c r="W155" s="39"/>
      <c r="X155" s="39"/>
      <c r="Y155" s="39"/>
      <c r="Z155" s="39"/>
      <c r="AA155" s="39"/>
      <c r="AB155" s="39"/>
      <c r="AC155" s="39"/>
      <c r="AD155" s="39"/>
      <c r="AE155" s="39"/>
      <c r="AT155" s="18" t="s">
        <v>221</v>
      </c>
      <c r="AU155" s="18" t="s">
        <v>88</v>
      </c>
    </row>
    <row r="156" s="2" customFormat="1" ht="24.15" customHeight="1">
      <c r="A156" s="39"/>
      <c r="B156" s="40"/>
      <c r="C156" s="220" t="s">
        <v>280</v>
      </c>
      <c r="D156" s="220" t="s">
        <v>216</v>
      </c>
      <c r="E156" s="221" t="s">
        <v>6479</v>
      </c>
      <c r="F156" s="222" t="s">
        <v>6480</v>
      </c>
      <c r="G156" s="223" t="s">
        <v>6085</v>
      </c>
      <c r="H156" s="224">
        <v>31</v>
      </c>
      <c r="I156" s="225"/>
      <c r="J156" s="226">
        <f>ROUND(I156*H156,2)</f>
        <v>0</v>
      </c>
      <c r="K156" s="222" t="s">
        <v>1</v>
      </c>
      <c r="L156" s="45"/>
      <c r="M156" s="227" t="s">
        <v>1</v>
      </c>
      <c r="N156" s="228" t="s">
        <v>46</v>
      </c>
      <c r="O156" s="92"/>
      <c r="P156" s="229">
        <f>O156*H156</f>
        <v>0</v>
      </c>
      <c r="Q156" s="229">
        <v>0</v>
      </c>
      <c r="R156" s="229">
        <f>Q156*H156</f>
        <v>0</v>
      </c>
      <c r="S156" s="229">
        <v>0</v>
      </c>
      <c r="T156" s="230">
        <f>S156*H156</f>
        <v>0</v>
      </c>
      <c r="U156" s="39"/>
      <c r="V156" s="39"/>
      <c r="W156" s="39"/>
      <c r="X156" s="39"/>
      <c r="Y156" s="39"/>
      <c r="Z156" s="39"/>
      <c r="AA156" s="39"/>
      <c r="AB156" s="39"/>
      <c r="AC156" s="39"/>
      <c r="AD156" s="39"/>
      <c r="AE156" s="39"/>
      <c r="AR156" s="231" t="s">
        <v>214</v>
      </c>
      <c r="AT156" s="231" t="s">
        <v>216</v>
      </c>
      <c r="AU156" s="231" t="s">
        <v>88</v>
      </c>
      <c r="AY156" s="18" t="s">
        <v>215</v>
      </c>
      <c r="BE156" s="232">
        <f>IF(N156="základní",J156,0)</f>
        <v>0</v>
      </c>
      <c r="BF156" s="232">
        <f>IF(N156="snížená",J156,0)</f>
        <v>0</v>
      </c>
      <c r="BG156" s="232">
        <f>IF(N156="zákl. přenesená",J156,0)</f>
        <v>0</v>
      </c>
      <c r="BH156" s="232">
        <f>IF(N156="sníž. přenesená",J156,0)</f>
        <v>0</v>
      </c>
      <c r="BI156" s="232">
        <f>IF(N156="nulová",J156,0)</f>
        <v>0</v>
      </c>
      <c r="BJ156" s="18" t="s">
        <v>88</v>
      </c>
      <c r="BK156" s="232">
        <f>ROUND(I156*H156,2)</f>
        <v>0</v>
      </c>
      <c r="BL156" s="18" t="s">
        <v>214</v>
      </c>
      <c r="BM156" s="231" t="s">
        <v>589</v>
      </c>
    </row>
    <row r="157" s="2" customFormat="1">
      <c r="A157" s="39"/>
      <c r="B157" s="40"/>
      <c r="C157" s="41"/>
      <c r="D157" s="233" t="s">
        <v>221</v>
      </c>
      <c r="E157" s="41"/>
      <c r="F157" s="234" t="s">
        <v>6480</v>
      </c>
      <c r="G157" s="41"/>
      <c r="H157" s="41"/>
      <c r="I157" s="235"/>
      <c r="J157" s="41"/>
      <c r="K157" s="41"/>
      <c r="L157" s="45"/>
      <c r="M157" s="236"/>
      <c r="N157" s="237"/>
      <c r="O157" s="92"/>
      <c r="P157" s="92"/>
      <c r="Q157" s="92"/>
      <c r="R157" s="92"/>
      <c r="S157" s="92"/>
      <c r="T157" s="93"/>
      <c r="U157" s="39"/>
      <c r="V157" s="39"/>
      <c r="W157" s="39"/>
      <c r="X157" s="39"/>
      <c r="Y157" s="39"/>
      <c r="Z157" s="39"/>
      <c r="AA157" s="39"/>
      <c r="AB157" s="39"/>
      <c r="AC157" s="39"/>
      <c r="AD157" s="39"/>
      <c r="AE157" s="39"/>
      <c r="AT157" s="18" t="s">
        <v>221</v>
      </c>
      <c r="AU157" s="18" t="s">
        <v>88</v>
      </c>
    </row>
    <row r="158" s="2" customFormat="1" ht="33" customHeight="1">
      <c r="A158" s="39"/>
      <c r="B158" s="40"/>
      <c r="C158" s="220" t="s">
        <v>285</v>
      </c>
      <c r="D158" s="220" t="s">
        <v>216</v>
      </c>
      <c r="E158" s="221" t="s">
        <v>6481</v>
      </c>
      <c r="F158" s="222" t="s">
        <v>6482</v>
      </c>
      <c r="G158" s="223" t="s">
        <v>6085</v>
      </c>
      <c r="H158" s="224">
        <v>18</v>
      </c>
      <c r="I158" s="225"/>
      <c r="J158" s="226">
        <f>ROUND(I158*H158,2)</f>
        <v>0</v>
      </c>
      <c r="K158" s="222" t="s">
        <v>1</v>
      </c>
      <c r="L158" s="45"/>
      <c r="M158" s="227" t="s">
        <v>1</v>
      </c>
      <c r="N158" s="228" t="s">
        <v>46</v>
      </c>
      <c r="O158" s="92"/>
      <c r="P158" s="229">
        <f>O158*H158</f>
        <v>0</v>
      </c>
      <c r="Q158" s="229">
        <v>0</v>
      </c>
      <c r="R158" s="229">
        <f>Q158*H158</f>
        <v>0</v>
      </c>
      <c r="S158" s="229">
        <v>0</v>
      </c>
      <c r="T158" s="230">
        <f>S158*H158</f>
        <v>0</v>
      </c>
      <c r="U158" s="39"/>
      <c r="V158" s="39"/>
      <c r="W158" s="39"/>
      <c r="X158" s="39"/>
      <c r="Y158" s="39"/>
      <c r="Z158" s="39"/>
      <c r="AA158" s="39"/>
      <c r="AB158" s="39"/>
      <c r="AC158" s="39"/>
      <c r="AD158" s="39"/>
      <c r="AE158" s="39"/>
      <c r="AR158" s="231" t="s">
        <v>214</v>
      </c>
      <c r="AT158" s="231" t="s">
        <v>216</v>
      </c>
      <c r="AU158" s="231" t="s">
        <v>88</v>
      </c>
      <c r="AY158" s="18" t="s">
        <v>215</v>
      </c>
      <c r="BE158" s="232">
        <f>IF(N158="základní",J158,0)</f>
        <v>0</v>
      </c>
      <c r="BF158" s="232">
        <f>IF(N158="snížená",J158,0)</f>
        <v>0</v>
      </c>
      <c r="BG158" s="232">
        <f>IF(N158="zákl. přenesená",J158,0)</f>
        <v>0</v>
      </c>
      <c r="BH158" s="232">
        <f>IF(N158="sníž. přenesená",J158,0)</f>
        <v>0</v>
      </c>
      <c r="BI158" s="232">
        <f>IF(N158="nulová",J158,0)</f>
        <v>0</v>
      </c>
      <c r="BJ158" s="18" t="s">
        <v>88</v>
      </c>
      <c r="BK158" s="232">
        <f>ROUND(I158*H158,2)</f>
        <v>0</v>
      </c>
      <c r="BL158" s="18" t="s">
        <v>214</v>
      </c>
      <c r="BM158" s="231" t="s">
        <v>625</v>
      </c>
    </row>
    <row r="159" s="2" customFormat="1">
      <c r="A159" s="39"/>
      <c r="B159" s="40"/>
      <c r="C159" s="41"/>
      <c r="D159" s="233" t="s">
        <v>221</v>
      </c>
      <c r="E159" s="41"/>
      <c r="F159" s="234" t="s">
        <v>6482</v>
      </c>
      <c r="G159" s="41"/>
      <c r="H159" s="41"/>
      <c r="I159" s="235"/>
      <c r="J159" s="41"/>
      <c r="K159" s="41"/>
      <c r="L159" s="45"/>
      <c r="M159" s="236"/>
      <c r="N159" s="237"/>
      <c r="O159" s="92"/>
      <c r="P159" s="92"/>
      <c r="Q159" s="92"/>
      <c r="R159" s="92"/>
      <c r="S159" s="92"/>
      <c r="T159" s="93"/>
      <c r="U159" s="39"/>
      <c r="V159" s="39"/>
      <c r="W159" s="39"/>
      <c r="X159" s="39"/>
      <c r="Y159" s="39"/>
      <c r="Z159" s="39"/>
      <c r="AA159" s="39"/>
      <c r="AB159" s="39"/>
      <c r="AC159" s="39"/>
      <c r="AD159" s="39"/>
      <c r="AE159" s="39"/>
      <c r="AT159" s="18" t="s">
        <v>221</v>
      </c>
      <c r="AU159" s="18" t="s">
        <v>88</v>
      </c>
    </row>
    <row r="160" s="2" customFormat="1" ht="24.15" customHeight="1">
      <c r="A160" s="39"/>
      <c r="B160" s="40"/>
      <c r="C160" s="220" t="s">
        <v>291</v>
      </c>
      <c r="D160" s="220" t="s">
        <v>216</v>
      </c>
      <c r="E160" s="221" t="s">
        <v>6483</v>
      </c>
      <c r="F160" s="222" t="s">
        <v>6484</v>
      </c>
      <c r="G160" s="223" t="s">
        <v>6085</v>
      </c>
      <c r="H160" s="224">
        <v>7</v>
      </c>
      <c r="I160" s="225"/>
      <c r="J160" s="226">
        <f>ROUND(I160*H160,2)</f>
        <v>0</v>
      </c>
      <c r="K160" s="222" t="s">
        <v>1</v>
      </c>
      <c r="L160" s="45"/>
      <c r="M160" s="227" t="s">
        <v>1</v>
      </c>
      <c r="N160" s="228" t="s">
        <v>46</v>
      </c>
      <c r="O160" s="92"/>
      <c r="P160" s="229">
        <f>O160*H160</f>
        <v>0</v>
      </c>
      <c r="Q160" s="229">
        <v>0</v>
      </c>
      <c r="R160" s="229">
        <f>Q160*H160</f>
        <v>0</v>
      </c>
      <c r="S160" s="229">
        <v>0</v>
      </c>
      <c r="T160" s="230">
        <f>S160*H160</f>
        <v>0</v>
      </c>
      <c r="U160" s="39"/>
      <c r="V160" s="39"/>
      <c r="W160" s="39"/>
      <c r="X160" s="39"/>
      <c r="Y160" s="39"/>
      <c r="Z160" s="39"/>
      <c r="AA160" s="39"/>
      <c r="AB160" s="39"/>
      <c r="AC160" s="39"/>
      <c r="AD160" s="39"/>
      <c r="AE160" s="39"/>
      <c r="AR160" s="231" t="s">
        <v>214</v>
      </c>
      <c r="AT160" s="231" t="s">
        <v>216</v>
      </c>
      <c r="AU160" s="231" t="s">
        <v>88</v>
      </c>
      <c r="AY160" s="18" t="s">
        <v>215</v>
      </c>
      <c r="BE160" s="232">
        <f>IF(N160="základní",J160,0)</f>
        <v>0</v>
      </c>
      <c r="BF160" s="232">
        <f>IF(N160="snížená",J160,0)</f>
        <v>0</v>
      </c>
      <c r="BG160" s="232">
        <f>IF(N160="zákl. přenesená",J160,0)</f>
        <v>0</v>
      </c>
      <c r="BH160" s="232">
        <f>IF(N160="sníž. přenesená",J160,0)</f>
        <v>0</v>
      </c>
      <c r="BI160" s="232">
        <f>IF(N160="nulová",J160,0)</f>
        <v>0</v>
      </c>
      <c r="BJ160" s="18" t="s">
        <v>88</v>
      </c>
      <c r="BK160" s="232">
        <f>ROUND(I160*H160,2)</f>
        <v>0</v>
      </c>
      <c r="BL160" s="18" t="s">
        <v>214</v>
      </c>
      <c r="BM160" s="231" t="s">
        <v>676</v>
      </c>
    </row>
    <row r="161" s="2" customFormat="1">
      <c r="A161" s="39"/>
      <c r="B161" s="40"/>
      <c r="C161" s="41"/>
      <c r="D161" s="233" t="s">
        <v>221</v>
      </c>
      <c r="E161" s="41"/>
      <c r="F161" s="234" t="s">
        <v>6484</v>
      </c>
      <c r="G161" s="41"/>
      <c r="H161" s="41"/>
      <c r="I161" s="235"/>
      <c r="J161" s="41"/>
      <c r="K161" s="41"/>
      <c r="L161" s="45"/>
      <c r="M161" s="236"/>
      <c r="N161" s="237"/>
      <c r="O161" s="92"/>
      <c r="P161" s="92"/>
      <c r="Q161" s="92"/>
      <c r="R161" s="92"/>
      <c r="S161" s="92"/>
      <c r="T161" s="93"/>
      <c r="U161" s="39"/>
      <c r="V161" s="39"/>
      <c r="W161" s="39"/>
      <c r="X161" s="39"/>
      <c r="Y161" s="39"/>
      <c r="Z161" s="39"/>
      <c r="AA161" s="39"/>
      <c r="AB161" s="39"/>
      <c r="AC161" s="39"/>
      <c r="AD161" s="39"/>
      <c r="AE161" s="39"/>
      <c r="AT161" s="18" t="s">
        <v>221</v>
      </c>
      <c r="AU161" s="18" t="s">
        <v>88</v>
      </c>
    </row>
    <row r="162" s="2" customFormat="1" ht="24.15" customHeight="1">
      <c r="A162" s="39"/>
      <c r="B162" s="40"/>
      <c r="C162" s="220" t="s">
        <v>296</v>
      </c>
      <c r="D162" s="220" t="s">
        <v>216</v>
      </c>
      <c r="E162" s="221" t="s">
        <v>6485</v>
      </c>
      <c r="F162" s="222" t="s">
        <v>6486</v>
      </c>
      <c r="G162" s="223" t="s">
        <v>6085</v>
      </c>
      <c r="H162" s="224">
        <v>1</v>
      </c>
      <c r="I162" s="225"/>
      <c r="J162" s="226">
        <f>ROUND(I162*H162,2)</f>
        <v>0</v>
      </c>
      <c r="K162" s="222" t="s">
        <v>1</v>
      </c>
      <c r="L162" s="45"/>
      <c r="M162" s="227" t="s">
        <v>1</v>
      </c>
      <c r="N162" s="228" t="s">
        <v>46</v>
      </c>
      <c r="O162" s="92"/>
      <c r="P162" s="229">
        <f>O162*H162</f>
        <v>0</v>
      </c>
      <c r="Q162" s="229">
        <v>0</v>
      </c>
      <c r="R162" s="229">
        <f>Q162*H162</f>
        <v>0</v>
      </c>
      <c r="S162" s="229">
        <v>0</v>
      </c>
      <c r="T162" s="230">
        <f>S162*H162</f>
        <v>0</v>
      </c>
      <c r="U162" s="39"/>
      <c r="V162" s="39"/>
      <c r="W162" s="39"/>
      <c r="X162" s="39"/>
      <c r="Y162" s="39"/>
      <c r="Z162" s="39"/>
      <c r="AA162" s="39"/>
      <c r="AB162" s="39"/>
      <c r="AC162" s="39"/>
      <c r="AD162" s="39"/>
      <c r="AE162" s="39"/>
      <c r="AR162" s="231" t="s">
        <v>214</v>
      </c>
      <c r="AT162" s="231" t="s">
        <v>216</v>
      </c>
      <c r="AU162" s="231" t="s">
        <v>88</v>
      </c>
      <c r="AY162" s="18" t="s">
        <v>215</v>
      </c>
      <c r="BE162" s="232">
        <f>IF(N162="základní",J162,0)</f>
        <v>0</v>
      </c>
      <c r="BF162" s="232">
        <f>IF(N162="snížená",J162,0)</f>
        <v>0</v>
      </c>
      <c r="BG162" s="232">
        <f>IF(N162="zákl. přenesená",J162,0)</f>
        <v>0</v>
      </c>
      <c r="BH162" s="232">
        <f>IF(N162="sníž. přenesená",J162,0)</f>
        <v>0</v>
      </c>
      <c r="BI162" s="232">
        <f>IF(N162="nulová",J162,0)</f>
        <v>0</v>
      </c>
      <c r="BJ162" s="18" t="s">
        <v>88</v>
      </c>
      <c r="BK162" s="232">
        <f>ROUND(I162*H162,2)</f>
        <v>0</v>
      </c>
      <c r="BL162" s="18" t="s">
        <v>214</v>
      </c>
      <c r="BM162" s="231" t="s">
        <v>713</v>
      </c>
    </row>
    <row r="163" s="2" customFormat="1">
      <c r="A163" s="39"/>
      <c r="B163" s="40"/>
      <c r="C163" s="41"/>
      <c r="D163" s="233" t="s">
        <v>221</v>
      </c>
      <c r="E163" s="41"/>
      <c r="F163" s="234" t="s">
        <v>6486</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221</v>
      </c>
      <c r="AU163" s="18" t="s">
        <v>88</v>
      </c>
    </row>
    <row r="164" s="2" customFormat="1" ht="16.5" customHeight="1">
      <c r="A164" s="39"/>
      <c r="B164" s="40"/>
      <c r="C164" s="220" t="s">
        <v>300</v>
      </c>
      <c r="D164" s="220" t="s">
        <v>216</v>
      </c>
      <c r="E164" s="221" t="s">
        <v>6487</v>
      </c>
      <c r="F164" s="222" t="s">
        <v>6488</v>
      </c>
      <c r="G164" s="223" t="s">
        <v>6085</v>
      </c>
      <c r="H164" s="224">
        <v>40</v>
      </c>
      <c r="I164" s="225"/>
      <c r="J164" s="226">
        <f>ROUND(I164*H164,2)</f>
        <v>0</v>
      </c>
      <c r="K164" s="222" t="s">
        <v>1</v>
      </c>
      <c r="L164" s="45"/>
      <c r="M164" s="227" t="s">
        <v>1</v>
      </c>
      <c r="N164" s="228" t="s">
        <v>46</v>
      </c>
      <c r="O164" s="92"/>
      <c r="P164" s="229">
        <f>O164*H164</f>
        <v>0</v>
      </c>
      <c r="Q164" s="229">
        <v>0</v>
      </c>
      <c r="R164" s="229">
        <f>Q164*H164</f>
        <v>0</v>
      </c>
      <c r="S164" s="229">
        <v>0</v>
      </c>
      <c r="T164" s="230">
        <f>S164*H164</f>
        <v>0</v>
      </c>
      <c r="U164" s="39"/>
      <c r="V164" s="39"/>
      <c r="W164" s="39"/>
      <c r="X164" s="39"/>
      <c r="Y164" s="39"/>
      <c r="Z164" s="39"/>
      <c r="AA164" s="39"/>
      <c r="AB164" s="39"/>
      <c r="AC164" s="39"/>
      <c r="AD164" s="39"/>
      <c r="AE164" s="39"/>
      <c r="AR164" s="231" t="s">
        <v>214</v>
      </c>
      <c r="AT164" s="231" t="s">
        <v>216</v>
      </c>
      <c r="AU164" s="231" t="s">
        <v>88</v>
      </c>
      <c r="AY164" s="18" t="s">
        <v>215</v>
      </c>
      <c r="BE164" s="232">
        <f>IF(N164="základní",J164,0)</f>
        <v>0</v>
      </c>
      <c r="BF164" s="232">
        <f>IF(N164="snížená",J164,0)</f>
        <v>0</v>
      </c>
      <c r="BG164" s="232">
        <f>IF(N164="zákl. přenesená",J164,0)</f>
        <v>0</v>
      </c>
      <c r="BH164" s="232">
        <f>IF(N164="sníž. přenesená",J164,0)</f>
        <v>0</v>
      </c>
      <c r="BI164" s="232">
        <f>IF(N164="nulová",J164,0)</f>
        <v>0</v>
      </c>
      <c r="BJ164" s="18" t="s">
        <v>88</v>
      </c>
      <c r="BK164" s="232">
        <f>ROUND(I164*H164,2)</f>
        <v>0</v>
      </c>
      <c r="BL164" s="18" t="s">
        <v>214</v>
      </c>
      <c r="BM164" s="231" t="s">
        <v>727</v>
      </c>
    </row>
    <row r="165" s="2" customFormat="1">
      <c r="A165" s="39"/>
      <c r="B165" s="40"/>
      <c r="C165" s="41"/>
      <c r="D165" s="233" t="s">
        <v>221</v>
      </c>
      <c r="E165" s="41"/>
      <c r="F165" s="234" t="s">
        <v>6488</v>
      </c>
      <c r="G165" s="41"/>
      <c r="H165" s="41"/>
      <c r="I165" s="235"/>
      <c r="J165" s="41"/>
      <c r="K165" s="41"/>
      <c r="L165" s="45"/>
      <c r="M165" s="236"/>
      <c r="N165" s="237"/>
      <c r="O165" s="92"/>
      <c r="P165" s="92"/>
      <c r="Q165" s="92"/>
      <c r="R165" s="92"/>
      <c r="S165" s="92"/>
      <c r="T165" s="93"/>
      <c r="U165" s="39"/>
      <c r="V165" s="39"/>
      <c r="W165" s="39"/>
      <c r="X165" s="39"/>
      <c r="Y165" s="39"/>
      <c r="Z165" s="39"/>
      <c r="AA165" s="39"/>
      <c r="AB165" s="39"/>
      <c r="AC165" s="39"/>
      <c r="AD165" s="39"/>
      <c r="AE165" s="39"/>
      <c r="AT165" s="18" t="s">
        <v>221</v>
      </c>
      <c r="AU165" s="18" t="s">
        <v>88</v>
      </c>
    </row>
    <row r="166" s="2" customFormat="1" ht="16.5" customHeight="1">
      <c r="A166" s="39"/>
      <c r="B166" s="40"/>
      <c r="C166" s="220" t="s">
        <v>305</v>
      </c>
      <c r="D166" s="220" t="s">
        <v>216</v>
      </c>
      <c r="E166" s="221" t="s">
        <v>6489</v>
      </c>
      <c r="F166" s="222" t="s">
        <v>6490</v>
      </c>
      <c r="G166" s="223" t="s">
        <v>219</v>
      </c>
      <c r="H166" s="224">
        <v>1</v>
      </c>
      <c r="I166" s="225"/>
      <c r="J166" s="226">
        <f>ROUND(I166*H166,2)</f>
        <v>0</v>
      </c>
      <c r="K166" s="222" t="s">
        <v>1</v>
      </c>
      <c r="L166" s="45"/>
      <c r="M166" s="227" t="s">
        <v>1</v>
      </c>
      <c r="N166" s="228" t="s">
        <v>46</v>
      </c>
      <c r="O166" s="92"/>
      <c r="P166" s="229">
        <f>O166*H166</f>
        <v>0</v>
      </c>
      <c r="Q166" s="229">
        <v>0</v>
      </c>
      <c r="R166" s="229">
        <f>Q166*H166</f>
        <v>0</v>
      </c>
      <c r="S166" s="229">
        <v>0</v>
      </c>
      <c r="T166" s="230">
        <f>S166*H166</f>
        <v>0</v>
      </c>
      <c r="U166" s="39"/>
      <c r="V166" s="39"/>
      <c r="W166" s="39"/>
      <c r="X166" s="39"/>
      <c r="Y166" s="39"/>
      <c r="Z166" s="39"/>
      <c r="AA166" s="39"/>
      <c r="AB166" s="39"/>
      <c r="AC166" s="39"/>
      <c r="AD166" s="39"/>
      <c r="AE166" s="39"/>
      <c r="AR166" s="231" t="s">
        <v>214</v>
      </c>
      <c r="AT166" s="231" t="s">
        <v>216</v>
      </c>
      <c r="AU166" s="231" t="s">
        <v>88</v>
      </c>
      <c r="AY166" s="18" t="s">
        <v>215</v>
      </c>
      <c r="BE166" s="232">
        <f>IF(N166="základní",J166,0)</f>
        <v>0</v>
      </c>
      <c r="BF166" s="232">
        <f>IF(N166="snížená",J166,0)</f>
        <v>0</v>
      </c>
      <c r="BG166" s="232">
        <f>IF(N166="zákl. přenesená",J166,0)</f>
        <v>0</v>
      </c>
      <c r="BH166" s="232">
        <f>IF(N166="sníž. přenesená",J166,0)</f>
        <v>0</v>
      </c>
      <c r="BI166" s="232">
        <f>IF(N166="nulová",J166,0)</f>
        <v>0</v>
      </c>
      <c r="BJ166" s="18" t="s">
        <v>88</v>
      </c>
      <c r="BK166" s="232">
        <f>ROUND(I166*H166,2)</f>
        <v>0</v>
      </c>
      <c r="BL166" s="18" t="s">
        <v>214</v>
      </c>
      <c r="BM166" s="231" t="s">
        <v>745</v>
      </c>
    </row>
    <row r="167" s="2" customFormat="1">
      <c r="A167" s="39"/>
      <c r="B167" s="40"/>
      <c r="C167" s="41"/>
      <c r="D167" s="233" t="s">
        <v>221</v>
      </c>
      <c r="E167" s="41"/>
      <c r="F167" s="234" t="s">
        <v>6490</v>
      </c>
      <c r="G167" s="41"/>
      <c r="H167" s="41"/>
      <c r="I167" s="235"/>
      <c r="J167" s="41"/>
      <c r="K167" s="41"/>
      <c r="L167" s="45"/>
      <c r="M167" s="236"/>
      <c r="N167" s="237"/>
      <c r="O167" s="92"/>
      <c r="P167" s="92"/>
      <c r="Q167" s="92"/>
      <c r="R167" s="92"/>
      <c r="S167" s="92"/>
      <c r="T167" s="93"/>
      <c r="U167" s="39"/>
      <c r="V167" s="39"/>
      <c r="W167" s="39"/>
      <c r="X167" s="39"/>
      <c r="Y167" s="39"/>
      <c r="Z167" s="39"/>
      <c r="AA167" s="39"/>
      <c r="AB167" s="39"/>
      <c r="AC167" s="39"/>
      <c r="AD167" s="39"/>
      <c r="AE167" s="39"/>
      <c r="AT167" s="18" t="s">
        <v>221</v>
      </c>
      <c r="AU167" s="18" t="s">
        <v>88</v>
      </c>
    </row>
    <row r="168" s="2" customFormat="1" ht="16.5" customHeight="1">
      <c r="A168" s="39"/>
      <c r="B168" s="40"/>
      <c r="C168" s="220" t="s">
        <v>309</v>
      </c>
      <c r="D168" s="220" t="s">
        <v>216</v>
      </c>
      <c r="E168" s="221" t="s">
        <v>6491</v>
      </c>
      <c r="F168" s="222" t="s">
        <v>6492</v>
      </c>
      <c r="G168" s="223" t="s">
        <v>6085</v>
      </c>
      <c r="H168" s="224">
        <v>1</v>
      </c>
      <c r="I168" s="225"/>
      <c r="J168" s="226">
        <f>ROUND(I168*H168,2)</f>
        <v>0</v>
      </c>
      <c r="K168" s="222" t="s">
        <v>1</v>
      </c>
      <c r="L168" s="45"/>
      <c r="M168" s="227" t="s">
        <v>1</v>
      </c>
      <c r="N168" s="228" t="s">
        <v>46</v>
      </c>
      <c r="O168" s="92"/>
      <c r="P168" s="229">
        <f>O168*H168</f>
        <v>0</v>
      </c>
      <c r="Q168" s="229">
        <v>0</v>
      </c>
      <c r="R168" s="229">
        <f>Q168*H168</f>
        <v>0</v>
      </c>
      <c r="S168" s="229">
        <v>0</v>
      </c>
      <c r="T168" s="230">
        <f>S168*H168</f>
        <v>0</v>
      </c>
      <c r="U168" s="39"/>
      <c r="V168" s="39"/>
      <c r="W168" s="39"/>
      <c r="X168" s="39"/>
      <c r="Y168" s="39"/>
      <c r="Z168" s="39"/>
      <c r="AA168" s="39"/>
      <c r="AB168" s="39"/>
      <c r="AC168" s="39"/>
      <c r="AD168" s="39"/>
      <c r="AE168" s="39"/>
      <c r="AR168" s="231" t="s">
        <v>214</v>
      </c>
      <c r="AT168" s="231" t="s">
        <v>216</v>
      </c>
      <c r="AU168" s="231" t="s">
        <v>88</v>
      </c>
      <c r="AY168" s="18" t="s">
        <v>215</v>
      </c>
      <c r="BE168" s="232">
        <f>IF(N168="základní",J168,0)</f>
        <v>0</v>
      </c>
      <c r="BF168" s="232">
        <f>IF(N168="snížená",J168,0)</f>
        <v>0</v>
      </c>
      <c r="BG168" s="232">
        <f>IF(N168="zákl. přenesená",J168,0)</f>
        <v>0</v>
      </c>
      <c r="BH168" s="232">
        <f>IF(N168="sníž. přenesená",J168,0)</f>
        <v>0</v>
      </c>
      <c r="BI168" s="232">
        <f>IF(N168="nulová",J168,0)</f>
        <v>0</v>
      </c>
      <c r="BJ168" s="18" t="s">
        <v>88</v>
      </c>
      <c r="BK168" s="232">
        <f>ROUND(I168*H168,2)</f>
        <v>0</v>
      </c>
      <c r="BL168" s="18" t="s">
        <v>214</v>
      </c>
      <c r="BM168" s="231" t="s">
        <v>758</v>
      </c>
    </row>
    <row r="169" s="2" customFormat="1">
      <c r="A169" s="39"/>
      <c r="B169" s="40"/>
      <c r="C169" s="41"/>
      <c r="D169" s="233" t="s">
        <v>221</v>
      </c>
      <c r="E169" s="41"/>
      <c r="F169" s="234" t="s">
        <v>6492</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221</v>
      </c>
      <c r="AU169" s="18" t="s">
        <v>88</v>
      </c>
    </row>
    <row r="170" s="2" customFormat="1" ht="37.8" customHeight="1">
      <c r="A170" s="39"/>
      <c r="B170" s="40"/>
      <c r="C170" s="220" t="s">
        <v>7</v>
      </c>
      <c r="D170" s="220" t="s">
        <v>216</v>
      </c>
      <c r="E170" s="221" t="s">
        <v>6493</v>
      </c>
      <c r="F170" s="222" t="s">
        <v>6494</v>
      </c>
      <c r="G170" s="223" t="s">
        <v>219</v>
      </c>
      <c r="H170" s="224">
        <v>1</v>
      </c>
      <c r="I170" s="225"/>
      <c r="J170" s="226">
        <f>ROUND(I170*H170,2)</f>
        <v>0</v>
      </c>
      <c r="K170" s="222" t="s">
        <v>1</v>
      </c>
      <c r="L170" s="45"/>
      <c r="M170" s="227" t="s">
        <v>1</v>
      </c>
      <c r="N170" s="228" t="s">
        <v>46</v>
      </c>
      <c r="O170" s="92"/>
      <c r="P170" s="229">
        <f>O170*H170</f>
        <v>0</v>
      </c>
      <c r="Q170" s="229">
        <v>0</v>
      </c>
      <c r="R170" s="229">
        <f>Q170*H170</f>
        <v>0</v>
      </c>
      <c r="S170" s="229">
        <v>0</v>
      </c>
      <c r="T170" s="230">
        <f>S170*H170</f>
        <v>0</v>
      </c>
      <c r="U170" s="39"/>
      <c r="V170" s="39"/>
      <c r="W170" s="39"/>
      <c r="X170" s="39"/>
      <c r="Y170" s="39"/>
      <c r="Z170" s="39"/>
      <c r="AA170" s="39"/>
      <c r="AB170" s="39"/>
      <c r="AC170" s="39"/>
      <c r="AD170" s="39"/>
      <c r="AE170" s="39"/>
      <c r="AR170" s="231" t="s">
        <v>214</v>
      </c>
      <c r="AT170" s="231" t="s">
        <v>216</v>
      </c>
      <c r="AU170" s="231" t="s">
        <v>88</v>
      </c>
      <c r="AY170" s="18" t="s">
        <v>215</v>
      </c>
      <c r="BE170" s="232">
        <f>IF(N170="základní",J170,0)</f>
        <v>0</v>
      </c>
      <c r="BF170" s="232">
        <f>IF(N170="snížená",J170,0)</f>
        <v>0</v>
      </c>
      <c r="BG170" s="232">
        <f>IF(N170="zákl. přenesená",J170,0)</f>
        <v>0</v>
      </c>
      <c r="BH170" s="232">
        <f>IF(N170="sníž. přenesená",J170,0)</f>
        <v>0</v>
      </c>
      <c r="BI170" s="232">
        <f>IF(N170="nulová",J170,0)</f>
        <v>0</v>
      </c>
      <c r="BJ170" s="18" t="s">
        <v>88</v>
      </c>
      <c r="BK170" s="232">
        <f>ROUND(I170*H170,2)</f>
        <v>0</v>
      </c>
      <c r="BL170" s="18" t="s">
        <v>214</v>
      </c>
      <c r="BM170" s="231" t="s">
        <v>802</v>
      </c>
    </row>
    <row r="171" s="2" customFormat="1">
      <c r="A171" s="39"/>
      <c r="B171" s="40"/>
      <c r="C171" s="41"/>
      <c r="D171" s="233" t="s">
        <v>221</v>
      </c>
      <c r="E171" s="41"/>
      <c r="F171" s="234" t="s">
        <v>6494</v>
      </c>
      <c r="G171" s="41"/>
      <c r="H171" s="41"/>
      <c r="I171" s="235"/>
      <c r="J171" s="41"/>
      <c r="K171" s="41"/>
      <c r="L171" s="45"/>
      <c r="M171" s="236"/>
      <c r="N171" s="237"/>
      <c r="O171" s="92"/>
      <c r="P171" s="92"/>
      <c r="Q171" s="92"/>
      <c r="R171" s="92"/>
      <c r="S171" s="92"/>
      <c r="T171" s="93"/>
      <c r="U171" s="39"/>
      <c r="V171" s="39"/>
      <c r="W171" s="39"/>
      <c r="X171" s="39"/>
      <c r="Y171" s="39"/>
      <c r="Z171" s="39"/>
      <c r="AA171" s="39"/>
      <c r="AB171" s="39"/>
      <c r="AC171" s="39"/>
      <c r="AD171" s="39"/>
      <c r="AE171" s="39"/>
      <c r="AT171" s="18" t="s">
        <v>221</v>
      </c>
      <c r="AU171" s="18" t="s">
        <v>88</v>
      </c>
    </row>
    <row r="172" s="11" customFormat="1" ht="25.92" customHeight="1">
      <c r="A172" s="11"/>
      <c r="B172" s="206"/>
      <c r="C172" s="207"/>
      <c r="D172" s="208" t="s">
        <v>80</v>
      </c>
      <c r="E172" s="209" t="s">
        <v>6260</v>
      </c>
      <c r="F172" s="209" t="s">
        <v>6495</v>
      </c>
      <c r="G172" s="207"/>
      <c r="H172" s="207"/>
      <c r="I172" s="210"/>
      <c r="J172" s="211">
        <f>BK172</f>
        <v>0</v>
      </c>
      <c r="K172" s="207"/>
      <c r="L172" s="212"/>
      <c r="M172" s="213"/>
      <c r="N172" s="214"/>
      <c r="O172" s="214"/>
      <c r="P172" s="215">
        <f>SUM(P173:P218)</f>
        <v>0</v>
      </c>
      <c r="Q172" s="214"/>
      <c r="R172" s="215">
        <f>SUM(R173:R218)</f>
        <v>0</v>
      </c>
      <c r="S172" s="214"/>
      <c r="T172" s="216">
        <f>SUM(T173:T218)</f>
        <v>0</v>
      </c>
      <c r="U172" s="11"/>
      <c r="V172" s="11"/>
      <c r="W172" s="11"/>
      <c r="X172" s="11"/>
      <c r="Y172" s="11"/>
      <c r="Z172" s="11"/>
      <c r="AA172" s="11"/>
      <c r="AB172" s="11"/>
      <c r="AC172" s="11"/>
      <c r="AD172" s="11"/>
      <c r="AE172" s="11"/>
      <c r="AR172" s="217" t="s">
        <v>88</v>
      </c>
      <c r="AT172" s="218" t="s">
        <v>80</v>
      </c>
      <c r="AU172" s="218" t="s">
        <v>81</v>
      </c>
      <c r="AY172" s="217" t="s">
        <v>215</v>
      </c>
      <c r="BK172" s="219">
        <f>SUM(BK173:BK218)</f>
        <v>0</v>
      </c>
    </row>
    <row r="173" s="2" customFormat="1" ht="16.5" customHeight="1">
      <c r="A173" s="39"/>
      <c r="B173" s="40"/>
      <c r="C173" s="220" t="s">
        <v>538</v>
      </c>
      <c r="D173" s="220" t="s">
        <v>216</v>
      </c>
      <c r="E173" s="221" t="s">
        <v>6496</v>
      </c>
      <c r="F173" s="222" t="s">
        <v>6497</v>
      </c>
      <c r="G173" s="223" t="s">
        <v>797</v>
      </c>
      <c r="H173" s="224">
        <v>80</v>
      </c>
      <c r="I173" s="225"/>
      <c r="J173" s="226">
        <f>ROUND(I173*H173,2)</f>
        <v>0</v>
      </c>
      <c r="K173" s="222" t="s">
        <v>1</v>
      </c>
      <c r="L173" s="45"/>
      <c r="M173" s="227" t="s">
        <v>1</v>
      </c>
      <c r="N173" s="228" t="s">
        <v>46</v>
      </c>
      <c r="O173" s="92"/>
      <c r="P173" s="229">
        <f>O173*H173</f>
        <v>0</v>
      </c>
      <c r="Q173" s="229">
        <v>0</v>
      </c>
      <c r="R173" s="229">
        <f>Q173*H173</f>
        <v>0</v>
      </c>
      <c r="S173" s="229">
        <v>0</v>
      </c>
      <c r="T173" s="230">
        <f>S173*H173</f>
        <v>0</v>
      </c>
      <c r="U173" s="39"/>
      <c r="V173" s="39"/>
      <c r="W173" s="39"/>
      <c r="X173" s="39"/>
      <c r="Y173" s="39"/>
      <c r="Z173" s="39"/>
      <c r="AA173" s="39"/>
      <c r="AB173" s="39"/>
      <c r="AC173" s="39"/>
      <c r="AD173" s="39"/>
      <c r="AE173" s="39"/>
      <c r="AR173" s="231" t="s">
        <v>214</v>
      </c>
      <c r="AT173" s="231" t="s">
        <v>216</v>
      </c>
      <c r="AU173" s="231" t="s">
        <v>88</v>
      </c>
      <c r="AY173" s="18" t="s">
        <v>215</v>
      </c>
      <c r="BE173" s="232">
        <f>IF(N173="základní",J173,0)</f>
        <v>0</v>
      </c>
      <c r="BF173" s="232">
        <f>IF(N173="snížená",J173,0)</f>
        <v>0</v>
      </c>
      <c r="BG173" s="232">
        <f>IF(N173="zákl. přenesená",J173,0)</f>
        <v>0</v>
      </c>
      <c r="BH173" s="232">
        <f>IF(N173="sníž. přenesená",J173,0)</f>
        <v>0</v>
      </c>
      <c r="BI173" s="232">
        <f>IF(N173="nulová",J173,0)</f>
        <v>0</v>
      </c>
      <c r="BJ173" s="18" t="s">
        <v>88</v>
      </c>
      <c r="BK173" s="232">
        <f>ROUND(I173*H173,2)</f>
        <v>0</v>
      </c>
      <c r="BL173" s="18" t="s">
        <v>214</v>
      </c>
      <c r="BM173" s="231" t="s">
        <v>816</v>
      </c>
    </row>
    <row r="174" s="2" customFormat="1">
      <c r="A174" s="39"/>
      <c r="B174" s="40"/>
      <c r="C174" s="41"/>
      <c r="D174" s="233" t="s">
        <v>221</v>
      </c>
      <c r="E174" s="41"/>
      <c r="F174" s="234" t="s">
        <v>6497</v>
      </c>
      <c r="G174" s="41"/>
      <c r="H174" s="41"/>
      <c r="I174" s="235"/>
      <c r="J174" s="41"/>
      <c r="K174" s="41"/>
      <c r="L174" s="45"/>
      <c r="M174" s="236"/>
      <c r="N174" s="237"/>
      <c r="O174" s="92"/>
      <c r="P174" s="92"/>
      <c r="Q174" s="92"/>
      <c r="R174" s="92"/>
      <c r="S174" s="92"/>
      <c r="T174" s="93"/>
      <c r="U174" s="39"/>
      <c r="V174" s="39"/>
      <c r="W174" s="39"/>
      <c r="X174" s="39"/>
      <c r="Y174" s="39"/>
      <c r="Z174" s="39"/>
      <c r="AA174" s="39"/>
      <c r="AB174" s="39"/>
      <c r="AC174" s="39"/>
      <c r="AD174" s="39"/>
      <c r="AE174" s="39"/>
      <c r="AT174" s="18" t="s">
        <v>221</v>
      </c>
      <c r="AU174" s="18" t="s">
        <v>88</v>
      </c>
    </row>
    <row r="175" s="2" customFormat="1" ht="16.5" customHeight="1">
      <c r="A175" s="39"/>
      <c r="B175" s="40"/>
      <c r="C175" s="220" t="s">
        <v>544</v>
      </c>
      <c r="D175" s="220" t="s">
        <v>216</v>
      </c>
      <c r="E175" s="221" t="s">
        <v>6498</v>
      </c>
      <c r="F175" s="222" t="s">
        <v>6499</v>
      </c>
      <c r="G175" s="223" t="s">
        <v>797</v>
      </c>
      <c r="H175" s="224">
        <v>40</v>
      </c>
      <c r="I175" s="225"/>
      <c r="J175" s="226">
        <f>ROUND(I175*H175,2)</f>
        <v>0</v>
      </c>
      <c r="K175" s="222" t="s">
        <v>1</v>
      </c>
      <c r="L175" s="45"/>
      <c r="M175" s="227" t="s">
        <v>1</v>
      </c>
      <c r="N175" s="228" t="s">
        <v>46</v>
      </c>
      <c r="O175" s="92"/>
      <c r="P175" s="229">
        <f>O175*H175</f>
        <v>0</v>
      </c>
      <c r="Q175" s="229">
        <v>0</v>
      </c>
      <c r="R175" s="229">
        <f>Q175*H175</f>
        <v>0</v>
      </c>
      <c r="S175" s="229">
        <v>0</v>
      </c>
      <c r="T175" s="230">
        <f>S175*H175</f>
        <v>0</v>
      </c>
      <c r="U175" s="39"/>
      <c r="V175" s="39"/>
      <c r="W175" s="39"/>
      <c r="X175" s="39"/>
      <c r="Y175" s="39"/>
      <c r="Z175" s="39"/>
      <c r="AA175" s="39"/>
      <c r="AB175" s="39"/>
      <c r="AC175" s="39"/>
      <c r="AD175" s="39"/>
      <c r="AE175" s="39"/>
      <c r="AR175" s="231" t="s">
        <v>214</v>
      </c>
      <c r="AT175" s="231" t="s">
        <v>216</v>
      </c>
      <c r="AU175" s="231" t="s">
        <v>88</v>
      </c>
      <c r="AY175" s="18" t="s">
        <v>215</v>
      </c>
      <c r="BE175" s="232">
        <f>IF(N175="základní",J175,0)</f>
        <v>0</v>
      </c>
      <c r="BF175" s="232">
        <f>IF(N175="snížená",J175,0)</f>
        <v>0</v>
      </c>
      <c r="BG175" s="232">
        <f>IF(N175="zákl. přenesená",J175,0)</f>
        <v>0</v>
      </c>
      <c r="BH175" s="232">
        <f>IF(N175="sníž. přenesená",J175,0)</f>
        <v>0</v>
      </c>
      <c r="BI175" s="232">
        <f>IF(N175="nulová",J175,0)</f>
        <v>0</v>
      </c>
      <c r="BJ175" s="18" t="s">
        <v>88</v>
      </c>
      <c r="BK175" s="232">
        <f>ROUND(I175*H175,2)</f>
        <v>0</v>
      </c>
      <c r="BL175" s="18" t="s">
        <v>214</v>
      </c>
      <c r="BM175" s="231" t="s">
        <v>901</v>
      </c>
    </row>
    <row r="176" s="2" customFormat="1">
      <c r="A176" s="39"/>
      <c r="B176" s="40"/>
      <c r="C176" s="41"/>
      <c r="D176" s="233" t="s">
        <v>221</v>
      </c>
      <c r="E176" s="41"/>
      <c r="F176" s="234" t="s">
        <v>6499</v>
      </c>
      <c r="G176" s="41"/>
      <c r="H176" s="41"/>
      <c r="I176" s="235"/>
      <c r="J176" s="41"/>
      <c r="K176" s="41"/>
      <c r="L176" s="45"/>
      <c r="M176" s="236"/>
      <c r="N176" s="237"/>
      <c r="O176" s="92"/>
      <c r="P176" s="92"/>
      <c r="Q176" s="92"/>
      <c r="R176" s="92"/>
      <c r="S176" s="92"/>
      <c r="T176" s="93"/>
      <c r="U176" s="39"/>
      <c r="V176" s="39"/>
      <c r="W176" s="39"/>
      <c r="X176" s="39"/>
      <c r="Y176" s="39"/>
      <c r="Z176" s="39"/>
      <c r="AA176" s="39"/>
      <c r="AB176" s="39"/>
      <c r="AC176" s="39"/>
      <c r="AD176" s="39"/>
      <c r="AE176" s="39"/>
      <c r="AT176" s="18" t="s">
        <v>221</v>
      </c>
      <c r="AU176" s="18" t="s">
        <v>88</v>
      </c>
    </row>
    <row r="177" s="2" customFormat="1" ht="24.15" customHeight="1">
      <c r="A177" s="39"/>
      <c r="B177" s="40"/>
      <c r="C177" s="220" t="s">
        <v>553</v>
      </c>
      <c r="D177" s="220" t="s">
        <v>216</v>
      </c>
      <c r="E177" s="221" t="s">
        <v>6500</v>
      </c>
      <c r="F177" s="222" t="s">
        <v>6501</v>
      </c>
      <c r="G177" s="223" t="s">
        <v>219</v>
      </c>
      <c r="H177" s="224">
        <v>1</v>
      </c>
      <c r="I177" s="225"/>
      <c r="J177" s="226">
        <f>ROUND(I177*H177,2)</f>
        <v>0</v>
      </c>
      <c r="K177" s="222" t="s">
        <v>1</v>
      </c>
      <c r="L177" s="45"/>
      <c r="M177" s="227" t="s">
        <v>1</v>
      </c>
      <c r="N177" s="228" t="s">
        <v>46</v>
      </c>
      <c r="O177" s="92"/>
      <c r="P177" s="229">
        <f>O177*H177</f>
        <v>0</v>
      </c>
      <c r="Q177" s="229">
        <v>0</v>
      </c>
      <c r="R177" s="229">
        <f>Q177*H177</f>
        <v>0</v>
      </c>
      <c r="S177" s="229">
        <v>0</v>
      </c>
      <c r="T177" s="230">
        <f>S177*H177</f>
        <v>0</v>
      </c>
      <c r="U177" s="39"/>
      <c r="V177" s="39"/>
      <c r="W177" s="39"/>
      <c r="X177" s="39"/>
      <c r="Y177" s="39"/>
      <c r="Z177" s="39"/>
      <c r="AA177" s="39"/>
      <c r="AB177" s="39"/>
      <c r="AC177" s="39"/>
      <c r="AD177" s="39"/>
      <c r="AE177" s="39"/>
      <c r="AR177" s="231" t="s">
        <v>214</v>
      </c>
      <c r="AT177" s="231" t="s">
        <v>216</v>
      </c>
      <c r="AU177" s="231" t="s">
        <v>88</v>
      </c>
      <c r="AY177" s="18" t="s">
        <v>215</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214</v>
      </c>
      <c r="BM177" s="231" t="s">
        <v>920</v>
      </c>
    </row>
    <row r="178" s="2" customFormat="1">
      <c r="A178" s="39"/>
      <c r="B178" s="40"/>
      <c r="C178" s="41"/>
      <c r="D178" s="233" t="s">
        <v>221</v>
      </c>
      <c r="E178" s="41"/>
      <c r="F178" s="234" t="s">
        <v>6501</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221</v>
      </c>
      <c r="AU178" s="18" t="s">
        <v>88</v>
      </c>
    </row>
    <row r="179" s="2" customFormat="1" ht="16.5" customHeight="1">
      <c r="A179" s="39"/>
      <c r="B179" s="40"/>
      <c r="C179" s="220" t="s">
        <v>564</v>
      </c>
      <c r="D179" s="220" t="s">
        <v>216</v>
      </c>
      <c r="E179" s="221" t="s">
        <v>6164</v>
      </c>
      <c r="F179" s="222" t="s">
        <v>6165</v>
      </c>
      <c r="G179" s="223" t="s">
        <v>797</v>
      </c>
      <c r="H179" s="224">
        <v>80</v>
      </c>
      <c r="I179" s="225"/>
      <c r="J179" s="226">
        <f>ROUND(I179*H179,2)</f>
        <v>0</v>
      </c>
      <c r="K179" s="222" t="s">
        <v>1</v>
      </c>
      <c r="L179" s="45"/>
      <c r="M179" s="227" t="s">
        <v>1</v>
      </c>
      <c r="N179" s="228" t="s">
        <v>46</v>
      </c>
      <c r="O179" s="92"/>
      <c r="P179" s="229">
        <f>O179*H179</f>
        <v>0</v>
      </c>
      <c r="Q179" s="229">
        <v>0</v>
      </c>
      <c r="R179" s="229">
        <f>Q179*H179</f>
        <v>0</v>
      </c>
      <c r="S179" s="229">
        <v>0</v>
      </c>
      <c r="T179" s="230">
        <f>S179*H179</f>
        <v>0</v>
      </c>
      <c r="U179" s="39"/>
      <c r="V179" s="39"/>
      <c r="W179" s="39"/>
      <c r="X179" s="39"/>
      <c r="Y179" s="39"/>
      <c r="Z179" s="39"/>
      <c r="AA179" s="39"/>
      <c r="AB179" s="39"/>
      <c r="AC179" s="39"/>
      <c r="AD179" s="39"/>
      <c r="AE179" s="39"/>
      <c r="AR179" s="231" t="s">
        <v>214</v>
      </c>
      <c r="AT179" s="231" t="s">
        <v>216</v>
      </c>
      <c r="AU179" s="231" t="s">
        <v>88</v>
      </c>
      <c r="AY179" s="18" t="s">
        <v>215</v>
      </c>
      <c r="BE179" s="232">
        <f>IF(N179="základní",J179,0)</f>
        <v>0</v>
      </c>
      <c r="BF179" s="232">
        <f>IF(N179="snížená",J179,0)</f>
        <v>0</v>
      </c>
      <c r="BG179" s="232">
        <f>IF(N179="zákl. přenesená",J179,0)</f>
        <v>0</v>
      </c>
      <c r="BH179" s="232">
        <f>IF(N179="sníž. přenesená",J179,0)</f>
        <v>0</v>
      </c>
      <c r="BI179" s="232">
        <f>IF(N179="nulová",J179,0)</f>
        <v>0</v>
      </c>
      <c r="BJ179" s="18" t="s">
        <v>88</v>
      </c>
      <c r="BK179" s="232">
        <f>ROUND(I179*H179,2)</f>
        <v>0</v>
      </c>
      <c r="BL179" s="18" t="s">
        <v>214</v>
      </c>
      <c r="BM179" s="231" t="s">
        <v>934</v>
      </c>
    </row>
    <row r="180" s="2" customFormat="1">
      <c r="A180" s="39"/>
      <c r="B180" s="40"/>
      <c r="C180" s="41"/>
      <c r="D180" s="233" t="s">
        <v>221</v>
      </c>
      <c r="E180" s="41"/>
      <c r="F180" s="234" t="s">
        <v>6165</v>
      </c>
      <c r="G180" s="41"/>
      <c r="H180" s="41"/>
      <c r="I180" s="235"/>
      <c r="J180" s="41"/>
      <c r="K180" s="41"/>
      <c r="L180" s="45"/>
      <c r="M180" s="236"/>
      <c r="N180" s="237"/>
      <c r="O180" s="92"/>
      <c r="P180" s="92"/>
      <c r="Q180" s="92"/>
      <c r="R180" s="92"/>
      <c r="S180" s="92"/>
      <c r="T180" s="93"/>
      <c r="U180" s="39"/>
      <c r="V180" s="39"/>
      <c r="W180" s="39"/>
      <c r="X180" s="39"/>
      <c r="Y180" s="39"/>
      <c r="Z180" s="39"/>
      <c r="AA180" s="39"/>
      <c r="AB180" s="39"/>
      <c r="AC180" s="39"/>
      <c r="AD180" s="39"/>
      <c r="AE180" s="39"/>
      <c r="AT180" s="18" t="s">
        <v>221</v>
      </c>
      <c r="AU180" s="18" t="s">
        <v>88</v>
      </c>
    </row>
    <row r="181" s="2" customFormat="1" ht="16.5" customHeight="1">
      <c r="A181" s="39"/>
      <c r="B181" s="40"/>
      <c r="C181" s="220" t="s">
        <v>574</v>
      </c>
      <c r="D181" s="220" t="s">
        <v>216</v>
      </c>
      <c r="E181" s="221" t="s">
        <v>6502</v>
      </c>
      <c r="F181" s="222" t="s">
        <v>6503</v>
      </c>
      <c r="G181" s="223" t="s">
        <v>797</v>
      </c>
      <c r="H181" s="224">
        <v>25</v>
      </c>
      <c r="I181" s="225"/>
      <c r="J181" s="226">
        <f>ROUND(I181*H181,2)</f>
        <v>0</v>
      </c>
      <c r="K181" s="222" t="s">
        <v>1</v>
      </c>
      <c r="L181" s="45"/>
      <c r="M181" s="227" t="s">
        <v>1</v>
      </c>
      <c r="N181" s="228" t="s">
        <v>46</v>
      </c>
      <c r="O181" s="92"/>
      <c r="P181" s="229">
        <f>O181*H181</f>
        <v>0</v>
      </c>
      <c r="Q181" s="229">
        <v>0</v>
      </c>
      <c r="R181" s="229">
        <f>Q181*H181</f>
        <v>0</v>
      </c>
      <c r="S181" s="229">
        <v>0</v>
      </c>
      <c r="T181" s="230">
        <f>S181*H181</f>
        <v>0</v>
      </c>
      <c r="U181" s="39"/>
      <c r="V181" s="39"/>
      <c r="W181" s="39"/>
      <c r="X181" s="39"/>
      <c r="Y181" s="39"/>
      <c r="Z181" s="39"/>
      <c r="AA181" s="39"/>
      <c r="AB181" s="39"/>
      <c r="AC181" s="39"/>
      <c r="AD181" s="39"/>
      <c r="AE181" s="39"/>
      <c r="AR181" s="231" t="s">
        <v>214</v>
      </c>
      <c r="AT181" s="231" t="s">
        <v>216</v>
      </c>
      <c r="AU181" s="231" t="s">
        <v>88</v>
      </c>
      <c r="AY181" s="18" t="s">
        <v>215</v>
      </c>
      <c r="BE181" s="232">
        <f>IF(N181="základní",J181,0)</f>
        <v>0</v>
      </c>
      <c r="BF181" s="232">
        <f>IF(N181="snížená",J181,0)</f>
        <v>0</v>
      </c>
      <c r="BG181" s="232">
        <f>IF(N181="zákl. přenesená",J181,0)</f>
        <v>0</v>
      </c>
      <c r="BH181" s="232">
        <f>IF(N181="sníž. přenesená",J181,0)</f>
        <v>0</v>
      </c>
      <c r="BI181" s="232">
        <f>IF(N181="nulová",J181,0)</f>
        <v>0</v>
      </c>
      <c r="BJ181" s="18" t="s">
        <v>88</v>
      </c>
      <c r="BK181" s="232">
        <f>ROUND(I181*H181,2)</f>
        <v>0</v>
      </c>
      <c r="BL181" s="18" t="s">
        <v>214</v>
      </c>
      <c r="BM181" s="231" t="s">
        <v>944</v>
      </c>
    </row>
    <row r="182" s="2" customFormat="1">
      <c r="A182" s="39"/>
      <c r="B182" s="40"/>
      <c r="C182" s="41"/>
      <c r="D182" s="233" t="s">
        <v>221</v>
      </c>
      <c r="E182" s="41"/>
      <c r="F182" s="234" t="s">
        <v>6503</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221</v>
      </c>
      <c r="AU182" s="18" t="s">
        <v>88</v>
      </c>
    </row>
    <row r="183" s="2" customFormat="1" ht="16.5" customHeight="1">
      <c r="A183" s="39"/>
      <c r="B183" s="40"/>
      <c r="C183" s="220" t="s">
        <v>580</v>
      </c>
      <c r="D183" s="220" t="s">
        <v>216</v>
      </c>
      <c r="E183" s="221" t="s">
        <v>6504</v>
      </c>
      <c r="F183" s="222" t="s">
        <v>6505</v>
      </c>
      <c r="G183" s="223" t="s">
        <v>219</v>
      </c>
      <c r="H183" s="224">
        <v>1</v>
      </c>
      <c r="I183" s="225"/>
      <c r="J183" s="226">
        <f>ROUND(I183*H183,2)</f>
        <v>0</v>
      </c>
      <c r="K183" s="222" t="s">
        <v>1</v>
      </c>
      <c r="L183" s="45"/>
      <c r="M183" s="227" t="s">
        <v>1</v>
      </c>
      <c r="N183" s="228" t="s">
        <v>46</v>
      </c>
      <c r="O183" s="92"/>
      <c r="P183" s="229">
        <f>O183*H183</f>
        <v>0</v>
      </c>
      <c r="Q183" s="229">
        <v>0</v>
      </c>
      <c r="R183" s="229">
        <f>Q183*H183</f>
        <v>0</v>
      </c>
      <c r="S183" s="229">
        <v>0</v>
      </c>
      <c r="T183" s="230">
        <f>S183*H183</f>
        <v>0</v>
      </c>
      <c r="U183" s="39"/>
      <c r="V183" s="39"/>
      <c r="W183" s="39"/>
      <c r="X183" s="39"/>
      <c r="Y183" s="39"/>
      <c r="Z183" s="39"/>
      <c r="AA183" s="39"/>
      <c r="AB183" s="39"/>
      <c r="AC183" s="39"/>
      <c r="AD183" s="39"/>
      <c r="AE183" s="39"/>
      <c r="AR183" s="231" t="s">
        <v>214</v>
      </c>
      <c r="AT183" s="231" t="s">
        <v>216</v>
      </c>
      <c r="AU183" s="231" t="s">
        <v>88</v>
      </c>
      <c r="AY183" s="18" t="s">
        <v>215</v>
      </c>
      <c r="BE183" s="232">
        <f>IF(N183="základní",J183,0)</f>
        <v>0</v>
      </c>
      <c r="BF183" s="232">
        <f>IF(N183="snížená",J183,0)</f>
        <v>0</v>
      </c>
      <c r="BG183" s="232">
        <f>IF(N183="zákl. přenesená",J183,0)</f>
        <v>0</v>
      </c>
      <c r="BH183" s="232">
        <f>IF(N183="sníž. přenesená",J183,0)</f>
        <v>0</v>
      </c>
      <c r="BI183" s="232">
        <f>IF(N183="nulová",J183,0)</f>
        <v>0</v>
      </c>
      <c r="BJ183" s="18" t="s">
        <v>88</v>
      </c>
      <c r="BK183" s="232">
        <f>ROUND(I183*H183,2)</f>
        <v>0</v>
      </c>
      <c r="BL183" s="18" t="s">
        <v>214</v>
      </c>
      <c r="BM183" s="231" t="s">
        <v>959</v>
      </c>
    </row>
    <row r="184" s="2" customFormat="1">
      <c r="A184" s="39"/>
      <c r="B184" s="40"/>
      <c r="C184" s="41"/>
      <c r="D184" s="233" t="s">
        <v>221</v>
      </c>
      <c r="E184" s="41"/>
      <c r="F184" s="234" t="s">
        <v>6505</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221</v>
      </c>
      <c r="AU184" s="18" t="s">
        <v>88</v>
      </c>
    </row>
    <row r="185" s="2" customFormat="1" ht="16.5" customHeight="1">
      <c r="A185" s="39"/>
      <c r="B185" s="40"/>
      <c r="C185" s="220" t="s">
        <v>589</v>
      </c>
      <c r="D185" s="220" t="s">
        <v>216</v>
      </c>
      <c r="E185" s="221" t="s">
        <v>6506</v>
      </c>
      <c r="F185" s="222" t="s">
        <v>6507</v>
      </c>
      <c r="G185" s="223" t="s">
        <v>797</v>
      </c>
      <c r="H185" s="224">
        <v>4200</v>
      </c>
      <c r="I185" s="225"/>
      <c r="J185" s="226">
        <f>ROUND(I185*H185,2)</f>
        <v>0</v>
      </c>
      <c r="K185" s="222" t="s">
        <v>1</v>
      </c>
      <c r="L185" s="45"/>
      <c r="M185" s="227" t="s">
        <v>1</v>
      </c>
      <c r="N185" s="228" t="s">
        <v>46</v>
      </c>
      <c r="O185" s="92"/>
      <c r="P185" s="229">
        <f>O185*H185</f>
        <v>0</v>
      </c>
      <c r="Q185" s="229">
        <v>0</v>
      </c>
      <c r="R185" s="229">
        <f>Q185*H185</f>
        <v>0</v>
      </c>
      <c r="S185" s="229">
        <v>0</v>
      </c>
      <c r="T185" s="230">
        <f>S185*H185</f>
        <v>0</v>
      </c>
      <c r="U185" s="39"/>
      <c r="V185" s="39"/>
      <c r="W185" s="39"/>
      <c r="X185" s="39"/>
      <c r="Y185" s="39"/>
      <c r="Z185" s="39"/>
      <c r="AA185" s="39"/>
      <c r="AB185" s="39"/>
      <c r="AC185" s="39"/>
      <c r="AD185" s="39"/>
      <c r="AE185" s="39"/>
      <c r="AR185" s="231" t="s">
        <v>214</v>
      </c>
      <c r="AT185" s="231" t="s">
        <v>216</v>
      </c>
      <c r="AU185" s="231" t="s">
        <v>88</v>
      </c>
      <c r="AY185" s="18" t="s">
        <v>215</v>
      </c>
      <c r="BE185" s="232">
        <f>IF(N185="základní",J185,0)</f>
        <v>0</v>
      </c>
      <c r="BF185" s="232">
        <f>IF(N185="snížená",J185,0)</f>
        <v>0</v>
      </c>
      <c r="BG185" s="232">
        <f>IF(N185="zákl. přenesená",J185,0)</f>
        <v>0</v>
      </c>
      <c r="BH185" s="232">
        <f>IF(N185="sníž. přenesená",J185,0)</f>
        <v>0</v>
      </c>
      <c r="BI185" s="232">
        <f>IF(N185="nulová",J185,0)</f>
        <v>0</v>
      </c>
      <c r="BJ185" s="18" t="s">
        <v>88</v>
      </c>
      <c r="BK185" s="232">
        <f>ROUND(I185*H185,2)</f>
        <v>0</v>
      </c>
      <c r="BL185" s="18" t="s">
        <v>214</v>
      </c>
      <c r="BM185" s="231" t="s">
        <v>977</v>
      </c>
    </row>
    <row r="186" s="2" customFormat="1">
      <c r="A186" s="39"/>
      <c r="B186" s="40"/>
      <c r="C186" s="41"/>
      <c r="D186" s="233" t="s">
        <v>221</v>
      </c>
      <c r="E186" s="41"/>
      <c r="F186" s="234" t="s">
        <v>6507</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221</v>
      </c>
      <c r="AU186" s="18" t="s">
        <v>88</v>
      </c>
    </row>
    <row r="187" s="2" customFormat="1" ht="16.5" customHeight="1">
      <c r="A187" s="39"/>
      <c r="B187" s="40"/>
      <c r="C187" s="220" t="s">
        <v>609</v>
      </c>
      <c r="D187" s="220" t="s">
        <v>216</v>
      </c>
      <c r="E187" s="221" t="s">
        <v>6508</v>
      </c>
      <c r="F187" s="222" t="s">
        <v>6509</v>
      </c>
      <c r="G187" s="223" t="s">
        <v>797</v>
      </c>
      <c r="H187" s="224">
        <v>90</v>
      </c>
      <c r="I187" s="225"/>
      <c r="J187" s="226">
        <f>ROUND(I187*H187,2)</f>
        <v>0</v>
      </c>
      <c r="K187" s="222" t="s">
        <v>1</v>
      </c>
      <c r="L187" s="45"/>
      <c r="M187" s="227" t="s">
        <v>1</v>
      </c>
      <c r="N187" s="228" t="s">
        <v>46</v>
      </c>
      <c r="O187" s="92"/>
      <c r="P187" s="229">
        <f>O187*H187</f>
        <v>0</v>
      </c>
      <c r="Q187" s="229">
        <v>0</v>
      </c>
      <c r="R187" s="229">
        <f>Q187*H187</f>
        <v>0</v>
      </c>
      <c r="S187" s="229">
        <v>0</v>
      </c>
      <c r="T187" s="230">
        <f>S187*H187</f>
        <v>0</v>
      </c>
      <c r="U187" s="39"/>
      <c r="V187" s="39"/>
      <c r="W187" s="39"/>
      <c r="X187" s="39"/>
      <c r="Y187" s="39"/>
      <c r="Z187" s="39"/>
      <c r="AA187" s="39"/>
      <c r="AB187" s="39"/>
      <c r="AC187" s="39"/>
      <c r="AD187" s="39"/>
      <c r="AE187" s="39"/>
      <c r="AR187" s="231" t="s">
        <v>214</v>
      </c>
      <c r="AT187" s="231" t="s">
        <v>216</v>
      </c>
      <c r="AU187" s="231" t="s">
        <v>88</v>
      </c>
      <c r="AY187" s="18" t="s">
        <v>215</v>
      </c>
      <c r="BE187" s="232">
        <f>IF(N187="základní",J187,0)</f>
        <v>0</v>
      </c>
      <c r="BF187" s="232">
        <f>IF(N187="snížená",J187,0)</f>
        <v>0</v>
      </c>
      <c r="BG187" s="232">
        <f>IF(N187="zákl. přenesená",J187,0)</f>
        <v>0</v>
      </c>
      <c r="BH187" s="232">
        <f>IF(N187="sníž. přenesená",J187,0)</f>
        <v>0</v>
      </c>
      <c r="BI187" s="232">
        <f>IF(N187="nulová",J187,0)</f>
        <v>0</v>
      </c>
      <c r="BJ187" s="18" t="s">
        <v>88</v>
      </c>
      <c r="BK187" s="232">
        <f>ROUND(I187*H187,2)</f>
        <v>0</v>
      </c>
      <c r="BL187" s="18" t="s">
        <v>214</v>
      </c>
      <c r="BM187" s="231" t="s">
        <v>999</v>
      </c>
    </row>
    <row r="188" s="2" customFormat="1">
      <c r="A188" s="39"/>
      <c r="B188" s="40"/>
      <c r="C188" s="41"/>
      <c r="D188" s="233" t="s">
        <v>221</v>
      </c>
      <c r="E188" s="41"/>
      <c r="F188" s="234" t="s">
        <v>6509</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221</v>
      </c>
      <c r="AU188" s="18" t="s">
        <v>88</v>
      </c>
    </row>
    <row r="189" s="2" customFormat="1" ht="16.5" customHeight="1">
      <c r="A189" s="39"/>
      <c r="B189" s="40"/>
      <c r="C189" s="220" t="s">
        <v>625</v>
      </c>
      <c r="D189" s="220" t="s">
        <v>216</v>
      </c>
      <c r="E189" s="221" t="s">
        <v>6510</v>
      </c>
      <c r="F189" s="222" t="s">
        <v>6511</v>
      </c>
      <c r="G189" s="223" t="s">
        <v>797</v>
      </c>
      <c r="H189" s="224">
        <v>240</v>
      </c>
      <c r="I189" s="225"/>
      <c r="J189" s="226">
        <f>ROUND(I189*H189,2)</f>
        <v>0</v>
      </c>
      <c r="K189" s="222" t="s">
        <v>1</v>
      </c>
      <c r="L189" s="45"/>
      <c r="M189" s="227" t="s">
        <v>1</v>
      </c>
      <c r="N189" s="228" t="s">
        <v>46</v>
      </c>
      <c r="O189" s="92"/>
      <c r="P189" s="229">
        <f>O189*H189</f>
        <v>0</v>
      </c>
      <c r="Q189" s="229">
        <v>0</v>
      </c>
      <c r="R189" s="229">
        <f>Q189*H189</f>
        <v>0</v>
      </c>
      <c r="S189" s="229">
        <v>0</v>
      </c>
      <c r="T189" s="230">
        <f>S189*H189</f>
        <v>0</v>
      </c>
      <c r="U189" s="39"/>
      <c r="V189" s="39"/>
      <c r="W189" s="39"/>
      <c r="X189" s="39"/>
      <c r="Y189" s="39"/>
      <c r="Z189" s="39"/>
      <c r="AA189" s="39"/>
      <c r="AB189" s="39"/>
      <c r="AC189" s="39"/>
      <c r="AD189" s="39"/>
      <c r="AE189" s="39"/>
      <c r="AR189" s="231" t="s">
        <v>214</v>
      </c>
      <c r="AT189" s="231" t="s">
        <v>216</v>
      </c>
      <c r="AU189" s="231" t="s">
        <v>88</v>
      </c>
      <c r="AY189" s="18" t="s">
        <v>215</v>
      </c>
      <c r="BE189" s="232">
        <f>IF(N189="základní",J189,0)</f>
        <v>0</v>
      </c>
      <c r="BF189" s="232">
        <f>IF(N189="snížená",J189,0)</f>
        <v>0</v>
      </c>
      <c r="BG189" s="232">
        <f>IF(N189="zákl. přenesená",J189,0)</f>
        <v>0</v>
      </c>
      <c r="BH189" s="232">
        <f>IF(N189="sníž. přenesená",J189,0)</f>
        <v>0</v>
      </c>
      <c r="BI189" s="232">
        <f>IF(N189="nulová",J189,0)</f>
        <v>0</v>
      </c>
      <c r="BJ189" s="18" t="s">
        <v>88</v>
      </c>
      <c r="BK189" s="232">
        <f>ROUND(I189*H189,2)</f>
        <v>0</v>
      </c>
      <c r="BL189" s="18" t="s">
        <v>214</v>
      </c>
      <c r="BM189" s="231" t="s">
        <v>1014</v>
      </c>
    </row>
    <row r="190" s="2" customFormat="1">
      <c r="A190" s="39"/>
      <c r="B190" s="40"/>
      <c r="C190" s="41"/>
      <c r="D190" s="233" t="s">
        <v>221</v>
      </c>
      <c r="E190" s="41"/>
      <c r="F190" s="234" t="s">
        <v>6511</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221</v>
      </c>
      <c r="AU190" s="18" t="s">
        <v>88</v>
      </c>
    </row>
    <row r="191" s="2" customFormat="1" ht="16.5" customHeight="1">
      <c r="A191" s="39"/>
      <c r="B191" s="40"/>
      <c r="C191" s="220" t="s">
        <v>631</v>
      </c>
      <c r="D191" s="220" t="s">
        <v>216</v>
      </c>
      <c r="E191" s="221" t="s">
        <v>6512</v>
      </c>
      <c r="F191" s="222" t="s">
        <v>6513</v>
      </c>
      <c r="G191" s="223" t="s">
        <v>797</v>
      </c>
      <c r="H191" s="224">
        <v>10</v>
      </c>
      <c r="I191" s="225"/>
      <c r="J191" s="226">
        <f>ROUND(I191*H191,2)</f>
        <v>0</v>
      </c>
      <c r="K191" s="222" t="s">
        <v>1</v>
      </c>
      <c r="L191" s="45"/>
      <c r="M191" s="227" t="s">
        <v>1</v>
      </c>
      <c r="N191" s="228" t="s">
        <v>46</v>
      </c>
      <c r="O191" s="92"/>
      <c r="P191" s="229">
        <f>O191*H191</f>
        <v>0</v>
      </c>
      <c r="Q191" s="229">
        <v>0</v>
      </c>
      <c r="R191" s="229">
        <f>Q191*H191</f>
        <v>0</v>
      </c>
      <c r="S191" s="229">
        <v>0</v>
      </c>
      <c r="T191" s="230">
        <f>S191*H191</f>
        <v>0</v>
      </c>
      <c r="U191" s="39"/>
      <c r="V191" s="39"/>
      <c r="W191" s="39"/>
      <c r="X191" s="39"/>
      <c r="Y191" s="39"/>
      <c r="Z191" s="39"/>
      <c r="AA191" s="39"/>
      <c r="AB191" s="39"/>
      <c r="AC191" s="39"/>
      <c r="AD191" s="39"/>
      <c r="AE191" s="39"/>
      <c r="AR191" s="231" t="s">
        <v>214</v>
      </c>
      <c r="AT191" s="231" t="s">
        <v>216</v>
      </c>
      <c r="AU191" s="231" t="s">
        <v>88</v>
      </c>
      <c r="AY191" s="18" t="s">
        <v>215</v>
      </c>
      <c r="BE191" s="232">
        <f>IF(N191="základní",J191,0)</f>
        <v>0</v>
      </c>
      <c r="BF191" s="232">
        <f>IF(N191="snížená",J191,0)</f>
        <v>0</v>
      </c>
      <c r="BG191" s="232">
        <f>IF(N191="zákl. přenesená",J191,0)</f>
        <v>0</v>
      </c>
      <c r="BH191" s="232">
        <f>IF(N191="sníž. přenesená",J191,0)</f>
        <v>0</v>
      </c>
      <c r="BI191" s="232">
        <f>IF(N191="nulová",J191,0)</f>
        <v>0</v>
      </c>
      <c r="BJ191" s="18" t="s">
        <v>88</v>
      </c>
      <c r="BK191" s="232">
        <f>ROUND(I191*H191,2)</f>
        <v>0</v>
      </c>
      <c r="BL191" s="18" t="s">
        <v>214</v>
      </c>
      <c r="BM191" s="231" t="s">
        <v>1030</v>
      </c>
    </row>
    <row r="192" s="2" customFormat="1">
      <c r="A192" s="39"/>
      <c r="B192" s="40"/>
      <c r="C192" s="41"/>
      <c r="D192" s="233" t="s">
        <v>221</v>
      </c>
      <c r="E192" s="41"/>
      <c r="F192" s="234" t="s">
        <v>6513</v>
      </c>
      <c r="G192" s="41"/>
      <c r="H192" s="41"/>
      <c r="I192" s="235"/>
      <c r="J192" s="41"/>
      <c r="K192" s="41"/>
      <c r="L192" s="45"/>
      <c r="M192" s="236"/>
      <c r="N192" s="237"/>
      <c r="O192" s="92"/>
      <c r="P192" s="92"/>
      <c r="Q192" s="92"/>
      <c r="R192" s="92"/>
      <c r="S192" s="92"/>
      <c r="T192" s="93"/>
      <c r="U192" s="39"/>
      <c r="V192" s="39"/>
      <c r="W192" s="39"/>
      <c r="X192" s="39"/>
      <c r="Y192" s="39"/>
      <c r="Z192" s="39"/>
      <c r="AA192" s="39"/>
      <c r="AB192" s="39"/>
      <c r="AC192" s="39"/>
      <c r="AD192" s="39"/>
      <c r="AE192" s="39"/>
      <c r="AT192" s="18" t="s">
        <v>221</v>
      </c>
      <c r="AU192" s="18" t="s">
        <v>88</v>
      </c>
    </row>
    <row r="193" s="2" customFormat="1" ht="16.5" customHeight="1">
      <c r="A193" s="39"/>
      <c r="B193" s="40"/>
      <c r="C193" s="220" t="s">
        <v>676</v>
      </c>
      <c r="D193" s="220" t="s">
        <v>216</v>
      </c>
      <c r="E193" s="221" t="s">
        <v>6514</v>
      </c>
      <c r="F193" s="222" t="s">
        <v>6515</v>
      </c>
      <c r="G193" s="223" t="s">
        <v>797</v>
      </c>
      <c r="H193" s="224">
        <v>60</v>
      </c>
      <c r="I193" s="225"/>
      <c r="J193" s="226">
        <f>ROUND(I193*H193,2)</f>
        <v>0</v>
      </c>
      <c r="K193" s="222" t="s">
        <v>1</v>
      </c>
      <c r="L193" s="45"/>
      <c r="M193" s="227" t="s">
        <v>1</v>
      </c>
      <c r="N193" s="228" t="s">
        <v>46</v>
      </c>
      <c r="O193" s="92"/>
      <c r="P193" s="229">
        <f>O193*H193</f>
        <v>0</v>
      </c>
      <c r="Q193" s="229">
        <v>0</v>
      </c>
      <c r="R193" s="229">
        <f>Q193*H193</f>
        <v>0</v>
      </c>
      <c r="S193" s="229">
        <v>0</v>
      </c>
      <c r="T193" s="230">
        <f>S193*H193</f>
        <v>0</v>
      </c>
      <c r="U193" s="39"/>
      <c r="V193" s="39"/>
      <c r="W193" s="39"/>
      <c r="X193" s="39"/>
      <c r="Y193" s="39"/>
      <c r="Z193" s="39"/>
      <c r="AA193" s="39"/>
      <c r="AB193" s="39"/>
      <c r="AC193" s="39"/>
      <c r="AD193" s="39"/>
      <c r="AE193" s="39"/>
      <c r="AR193" s="231" t="s">
        <v>214</v>
      </c>
      <c r="AT193" s="231" t="s">
        <v>216</v>
      </c>
      <c r="AU193" s="231" t="s">
        <v>88</v>
      </c>
      <c r="AY193" s="18" t="s">
        <v>215</v>
      </c>
      <c r="BE193" s="232">
        <f>IF(N193="základní",J193,0)</f>
        <v>0</v>
      </c>
      <c r="BF193" s="232">
        <f>IF(N193="snížená",J193,0)</f>
        <v>0</v>
      </c>
      <c r="BG193" s="232">
        <f>IF(N193="zákl. přenesená",J193,0)</f>
        <v>0</v>
      </c>
      <c r="BH193" s="232">
        <f>IF(N193="sníž. přenesená",J193,0)</f>
        <v>0</v>
      </c>
      <c r="BI193" s="232">
        <f>IF(N193="nulová",J193,0)</f>
        <v>0</v>
      </c>
      <c r="BJ193" s="18" t="s">
        <v>88</v>
      </c>
      <c r="BK193" s="232">
        <f>ROUND(I193*H193,2)</f>
        <v>0</v>
      </c>
      <c r="BL193" s="18" t="s">
        <v>214</v>
      </c>
      <c r="BM193" s="231" t="s">
        <v>1043</v>
      </c>
    </row>
    <row r="194" s="2" customFormat="1">
      <c r="A194" s="39"/>
      <c r="B194" s="40"/>
      <c r="C194" s="41"/>
      <c r="D194" s="233" t="s">
        <v>221</v>
      </c>
      <c r="E194" s="41"/>
      <c r="F194" s="234" t="s">
        <v>6515</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221</v>
      </c>
      <c r="AU194" s="18" t="s">
        <v>88</v>
      </c>
    </row>
    <row r="195" s="2" customFormat="1" ht="16.5" customHeight="1">
      <c r="A195" s="39"/>
      <c r="B195" s="40"/>
      <c r="C195" s="220" t="s">
        <v>711</v>
      </c>
      <c r="D195" s="220" t="s">
        <v>216</v>
      </c>
      <c r="E195" s="221" t="s">
        <v>6516</v>
      </c>
      <c r="F195" s="222" t="s">
        <v>6517</v>
      </c>
      <c r="G195" s="223" t="s">
        <v>797</v>
      </c>
      <c r="H195" s="224">
        <v>80</v>
      </c>
      <c r="I195" s="225"/>
      <c r="J195" s="226">
        <f>ROUND(I195*H195,2)</f>
        <v>0</v>
      </c>
      <c r="K195" s="222" t="s">
        <v>1</v>
      </c>
      <c r="L195" s="45"/>
      <c r="M195" s="227" t="s">
        <v>1</v>
      </c>
      <c r="N195" s="228" t="s">
        <v>46</v>
      </c>
      <c r="O195" s="92"/>
      <c r="P195" s="229">
        <f>O195*H195</f>
        <v>0</v>
      </c>
      <c r="Q195" s="229">
        <v>0</v>
      </c>
      <c r="R195" s="229">
        <f>Q195*H195</f>
        <v>0</v>
      </c>
      <c r="S195" s="229">
        <v>0</v>
      </c>
      <c r="T195" s="230">
        <f>S195*H195</f>
        <v>0</v>
      </c>
      <c r="U195" s="39"/>
      <c r="V195" s="39"/>
      <c r="W195" s="39"/>
      <c r="X195" s="39"/>
      <c r="Y195" s="39"/>
      <c r="Z195" s="39"/>
      <c r="AA195" s="39"/>
      <c r="AB195" s="39"/>
      <c r="AC195" s="39"/>
      <c r="AD195" s="39"/>
      <c r="AE195" s="39"/>
      <c r="AR195" s="231" t="s">
        <v>214</v>
      </c>
      <c r="AT195" s="231" t="s">
        <v>216</v>
      </c>
      <c r="AU195" s="231" t="s">
        <v>88</v>
      </c>
      <c r="AY195" s="18" t="s">
        <v>215</v>
      </c>
      <c r="BE195" s="232">
        <f>IF(N195="základní",J195,0)</f>
        <v>0</v>
      </c>
      <c r="BF195" s="232">
        <f>IF(N195="snížená",J195,0)</f>
        <v>0</v>
      </c>
      <c r="BG195" s="232">
        <f>IF(N195="zákl. přenesená",J195,0)</f>
        <v>0</v>
      </c>
      <c r="BH195" s="232">
        <f>IF(N195="sníž. přenesená",J195,0)</f>
        <v>0</v>
      </c>
      <c r="BI195" s="232">
        <f>IF(N195="nulová",J195,0)</f>
        <v>0</v>
      </c>
      <c r="BJ195" s="18" t="s">
        <v>88</v>
      </c>
      <c r="BK195" s="232">
        <f>ROUND(I195*H195,2)</f>
        <v>0</v>
      </c>
      <c r="BL195" s="18" t="s">
        <v>214</v>
      </c>
      <c r="BM195" s="231" t="s">
        <v>1061</v>
      </c>
    </row>
    <row r="196" s="2" customFormat="1">
      <c r="A196" s="39"/>
      <c r="B196" s="40"/>
      <c r="C196" s="41"/>
      <c r="D196" s="233" t="s">
        <v>221</v>
      </c>
      <c r="E196" s="41"/>
      <c r="F196" s="234" t="s">
        <v>6517</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221</v>
      </c>
      <c r="AU196" s="18" t="s">
        <v>88</v>
      </c>
    </row>
    <row r="197" s="2" customFormat="1" ht="21.75" customHeight="1">
      <c r="A197" s="39"/>
      <c r="B197" s="40"/>
      <c r="C197" s="220" t="s">
        <v>713</v>
      </c>
      <c r="D197" s="220" t="s">
        <v>216</v>
      </c>
      <c r="E197" s="221" t="s">
        <v>6518</v>
      </c>
      <c r="F197" s="222" t="s">
        <v>6519</v>
      </c>
      <c r="G197" s="223" t="s">
        <v>797</v>
      </c>
      <c r="H197" s="224">
        <v>150</v>
      </c>
      <c r="I197" s="225"/>
      <c r="J197" s="226">
        <f>ROUND(I197*H197,2)</f>
        <v>0</v>
      </c>
      <c r="K197" s="222" t="s">
        <v>1</v>
      </c>
      <c r="L197" s="45"/>
      <c r="M197" s="227" t="s">
        <v>1</v>
      </c>
      <c r="N197" s="228" t="s">
        <v>46</v>
      </c>
      <c r="O197" s="92"/>
      <c r="P197" s="229">
        <f>O197*H197</f>
        <v>0</v>
      </c>
      <c r="Q197" s="229">
        <v>0</v>
      </c>
      <c r="R197" s="229">
        <f>Q197*H197</f>
        <v>0</v>
      </c>
      <c r="S197" s="229">
        <v>0</v>
      </c>
      <c r="T197" s="230">
        <f>S197*H197</f>
        <v>0</v>
      </c>
      <c r="U197" s="39"/>
      <c r="V197" s="39"/>
      <c r="W197" s="39"/>
      <c r="X197" s="39"/>
      <c r="Y197" s="39"/>
      <c r="Z197" s="39"/>
      <c r="AA197" s="39"/>
      <c r="AB197" s="39"/>
      <c r="AC197" s="39"/>
      <c r="AD197" s="39"/>
      <c r="AE197" s="39"/>
      <c r="AR197" s="231" t="s">
        <v>214</v>
      </c>
      <c r="AT197" s="231" t="s">
        <v>216</v>
      </c>
      <c r="AU197" s="231" t="s">
        <v>88</v>
      </c>
      <c r="AY197" s="18" t="s">
        <v>215</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214</v>
      </c>
      <c r="BM197" s="231" t="s">
        <v>1074</v>
      </c>
    </row>
    <row r="198" s="2" customFormat="1">
      <c r="A198" s="39"/>
      <c r="B198" s="40"/>
      <c r="C198" s="41"/>
      <c r="D198" s="233" t="s">
        <v>221</v>
      </c>
      <c r="E198" s="41"/>
      <c r="F198" s="234" t="s">
        <v>6519</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221</v>
      </c>
      <c r="AU198" s="18" t="s">
        <v>88</v>
      </c>
    </row>
    <row r="199" s="2" customFormat="1" ht="24.15" customHeight="1">
      <c r="A199" s="39"/>
      <c r="B199" s="40"/>
      <c r="C199" s="220" t="s">
        <v>720</v>
      </c>
      <c r="D199" s="220" t="s">
        <v>216</v>
      </c>
      <c r="E199" s="221" t="s">
        <v>6520</v>
      </c>
      <c r="F199" s="222" t="s">
        <v>6521</v>
      </c>
      <c r="G199" s="223" t="s">
        <v>797</v>
      </c>
      <c r="H199" s="224">
        <v>475</v>
      </c>
      <c r="I199" s="225"/>
      <c r="J199" s="226">
        <f>ROUND(I199*H199,2)</f>
        <v>0</v>
      </c>
      <c r="K199" s="222" t="s">
        <v>1</v>
      </c>
      <c r="L199" s="45"/>
      <c r="M199" s="227" t="s">
        <v>1</v>
      </c>
      <c r="N199" s="228" t="s">
        <v>46</v>
      </c>
      <c r="O199" s="92"/>
      <c r="P199" s="229">
        <f>O199*H199</f>
        <v>0</v>
      </c>
      <c r="Q199" s="229">
        <v>0</v>
      </c>
      <c r="R199" s="229">
        <f>Q199*H199</f>
        <v>0</v>
      </c>
      <c r="S199" s="229">
        <v>0</v>
      </c>
      <c r="T199" s="230">
        <f>S199*H199</f>
        <v>0</v>
      </c>
      <c r="U199" s="39"/>
      <c r="V199" s="39"/>
      <c r="W199" s="39"/>
      <c r="X199" s="39"/>
      <c r="Y199" s="39"/>
      <c r="Z199" s="39"/>
      <c r="AA199" s="39"/>
      <c r="AB199" s="39"/>
      <c r="AC199" s="39"/>
      <c r="AD199" s="39"/>
      <c r="AE199" s="39"/>
      <c r="AR199" s="231" t="s">
        <v>214</v>
      </c>
      <c r="AT199" s="231" t="s">
        <v>216</v>
      </c>
      <c r="AU199" s="231" t="s">
        <v>88</v>
      </c>
      <c r="AY199" s="18" t="s">
        <v>215</v>
      </c>
      <c r="BE199" s="232">
        <f>IF(N199="základní",J199,0)</f>
        <v>0</v>
      </c>
      <c r="BF199" s="232">
        <f>IF(N199="snížená",J199,0)</f>
        <v>0</v>
      </c>
      <c r="BG199" s="232">
        <f>IF(N199="zákl. přenesená",J199,0)</f>
        <v>0</v>
      </c>
      <c r="BH199" s="232">
        <f>IF(N199="sníž. přenesená",J199,0)</f>
        <v>0</v>
      </c>
      <c r="BI199" s="232">
        <f>IF(N199="nulová",J199,0)</f>
        <v>0</v>
      </c>
      <c r="BJ199" s="18" t="s">
        <v>88</v>
      </c>
      <c r="BK199" s="232">
        <f>ROUND(I199*H199,2)</f>
        <v>0</v>
      </c>
      <c r="BL199" s="18" t="s">
        <v>214</v>
      </c>
      <c r="BM199" s="231" t="s">
        <v>1094</v>
      </c>
    </row>
    <row r="200" s="2" customFormat="1">
      <c r="A200" s="39"/>
      <c r="B200" s="40"/>
      <c r="C200" s="41"/>
      <c r="D200" s="233" t="s">
        <v>221</v>
      </c>
      <c r="E200" s="41"/>
      <c r="F200" s="234" t="s">
        <v>6521</v>
      </c>
      <c r="G200" s="41"/>
      <c r="H200" s="41"/>
      <c r="I200" s="235"/>
      <c r="J200" s="41"/>
      <c r="K200" s="41"/>
      <c r="L200" s="45"/>
      <c r="M200" s="236"/>
      <c r="N200" s="237"/>
      <c r="O200" s="92"/>
      <c r="P200" s="92"/>
      <c r="Q200" s="92"/>
      <c r="R200" s="92"/>
      <c r="S200" s="92"/>
      <c r="T200" s="93"/>
      <c r="U200" s="39"/>
      <c r="V200" s="39"/>
      <c r="W200" s="39"/>
      <c r="X200" s="39"/>
      <c r="Y200" s="39"/>
      <c r="Z200" s="39"/>
      <c r="AA200" s="39"/>
      <c r="AB200" s="39"/>
      <c r="AC200" s="39"/>
      <c r="AD200" s="39"/>
      <c r="AE200" s="39"/>
      <c r="AT200" s="18" t="s">
        <v>221</v>
      </c>
      <c r="AU200" s="18" t="s">
        <v>88</v>
      </c>
    </row>
    <row r="201" s="2" customFormat="1" ht="16.5" customHeight="1">
      <c r="A201" s="39"/>
      <c r="B201" s="40"/>
      <c r="C201" s="220" t="s">
        <v>727</v>
      </c>
      <c r="D201" s="220" t="s">
        <v>216</v>
      </c>
      <c r="E201" s="221" t="s">
        <v>6522</v>
      </c>
      <c r="F201" s="222" t="s">
        <v>6523</v>
      </c>
      <c r="G201" s="223" t="s">
        <v>797</v>
      </c>
      <c r="H201" s="224">
        <v>90</v>
      </c>
      <c r="I201" s="225"/>
      <c r="J201" s="226">
        <f>ROUND(I201*H201,2)</f>
        <v>0</v>
      </c>
      <c r="K201" s="222" t="s">
        <v>1</v>
      </c>
      <c r="L201" s="45"/>
      <c r="M201" s="227" t="s">
        <v>1</v>
      </c>
      <c r="N201" s="228" t="s">
        <v>46</v>
      </c>
      <c r="O201" s="92"/>
      <c r="P201" s="229">
        <f>O201*H201</f>
        <v>0</v>
      </c>
      <c r="Q201" s="229">
        <v>0</v>
      </c>
      <c r="R201" s="229">
        <f>Q201*H201</f>
        <v>0</v>
      </c>
      <c r="S201" s="229">
        <v>0</v>
      </c>
      <c r="T201" s="230">
        <f>S201*H201</f>
        <v>0</v>
      </c>
      <c r="U201" s="39"/>
      <c r="V201" s="39"/>
      <c r="W201" s="39"/>
      <c r="X201" s="39"/>
      <c r="Y201" s="39"/>
      <c r="Z201" s="39"/>
      <c r="AA201" s="39"/>
      <c r="AB201" s="39"/>
      <c r="AC201" s="39"/>
      <c r="AD201" s="39"/>
      <c r="AE201" s="39"/>
      <c r="AR201" s="231" t="s">
        <v>214</v>
      </c>
      <c r="AT201" s="231" t="s">
        <v>216</v>
      </c>
      <c r="AU201" s="231" t="s">
        <v>88</v>
      </c>
      <c r="AY201" s="18" t="s">
        <v>215</v>
      </c>
      <c r="BE201" s="232">
        <f>IF(N201="základní",J201,0)</f>
        <v>0</v>
      </c>
      <c r="BF201" s="232">
        <f>IF(N201="snížená",J201,0)</f>
        <v>0</v>
      </c>
      <c r="BG201" s="232">
        <f>IF(N201="zákl. přenesená",J201,0)</f>
        <v>0</v>
      </c>
      <c r="BH201" s="232">
        <f>IF(N201="sníž. přenesená",J201,0)</f>
        <v>0</v>
      </c>
      <c r="BI201" s="232">
        <f>IF(N201="nulová",J201,0)</f>
        <v>0</v>
      </c>
      <c r="BJ201" s="18" t="s">
        <v>88</v>
      </c>
      <c r="BK201" s="232">
        <f>ROUND(I201*H201,2)</f>
        <v>0</v>
      </c>
      <c r="BL201" s="18" t="s">
        <v>214</v>
      </c>
      <c r="BM201" s="231" t="s">
        <v>1120</v>
      </c>
    </row>
    <row r="202" s="2" customFormat="1">
      <c r="A202" s="39"/>
      <c r="B202" s="40"/>
      <c r="C202" s="41"/>
      <c r="D202" s="233" t="s">
        <v>221</v>
      </c>
      <c r="E202" s="41"/>
      <c r="F202" s="234" t="s">
        <v>6523</v>
      </c>
      <c r="G202" s="41"/>
      <c r="H202" s="41"/>
      <c r="I202" s="235"/>
      <c r="J202" s="41"/>
      <c r="K202" s="41"/>
      <c r="L202" s="45"/>
      <c r="M202" s="236"/>
      <c r="N202" s="237"/>
      <c r="O202" s="92"/>
      <c r="P202" s="92"/>
      <c r="Q202" s="92"/>
      <c r="R202" s="92"/>
      <c r="S202" s="92"/>
      <c r="T202" s="93"/>
      <c r="U202" s="39"/>
      <c r="V202" s="39"/>
      <c r="W202" s="39"/>
      <c r="X202" s="39"/>
      <c r="Y202" s="39"/>
      <c r="Z202" s="39"/>
      <c r="AA202" s="39"/>
      <c r="AB202" s="39"/>
      <c r="AC202" s="39"/>
      <c r="AD202" s="39"/>
      <c r="AE202" s="39"/>
      <c r="AT202" s="18" t="s">
        <v>221</v>
      </c>
      <c r="AU202" s="18" t="s">
        <v>88</v>
      </c>
    </row>
    <row r="203" s="2" customFormat="1" ht="24.15" customHeight="1">
      <c r="A203" s="39"/>
      <c r="B203" s="40"/>
      <c r="C203" s="220" t="s">
        <v>735</v>
      </c>
      <c r="D203" s="220" t="s">
        <v>216</v>
      </c>
      <c r="E203" s="221" t="s">
        <v>6524</v>
      </c>
      <c r="F203" s="222" t="s">
        <v>6525</v>
      </c>
      <c r="G203" s="223" t="s">
        <v>6085</v>
      </c>
      <c r="H203" s="224">
        <v>200</v>
      </c>
      <c r="I203" s="225"/>
      <c r="J203" s="226">
        <f>ROUND(I203*H203,2)</f>
        <v>0</v>
      </c>
      <c r="K203" s="222" t="s">
        <v>1</v>
      </c>
      <c r="L203" s="45"/>
      <c r="M203" s="227" t="s">
        <v>1</v>
      </c>
      <c r="N203" s="228" t="s">
        <v>46</v>
      </c>
      <c r="O203" s="92"/>
      <c r="P203" s="229">
        <f>O203*H203</f>
        <v>0</v>
      </c>
      <c r="Q203" s="229">
        <v>0</v>
      </c>
      <c r="R203" s="229">
        <f>Q203*H203</f>
        <v>0</v>
      </c>
      <c r="S203" s="229">
        <v>0</v>
      </c>
      <c r="T203" s="230">
        <f>S203*H203</f>
        <v>0</v>
      </c>
      <c r="U203" s="39"/>
      <c r="V203" s="39"/>
      <c r="W203" s="39"/>
      <c r="X203" s="39"/>
      <c r="Y203" s="39"/>
      <c r="Z203" s="39"/>
      <c r="AA203" s="39"/>
      <c r="AB203" s="39"/>
      <c r="AC203" s="39"/>
      <c r="AD203" s="39"/>
      <c r="AE203" s="39"/>
      <c r="AR203" s="231" t="s">
        <v>214</v>
      </c>
      <c r="AT203" s="231" t="s">
        <v>216</v>
      </c>
      <c r="AU203" s="231" t="s">
        <v>88</v>
      </c>
      <c r="AY203" s="18" t="s">
        <v>215</v>
      </c>
      <c r="BE203" s="232">
        <f>IF(N203="základní",J203,0)</f>
        <v>0</v>
      </c>
      <c r="BF203" s="232">
        <f>IF(N203="snížená",J203,0)</f>
        <v>0</v>
      </c>
      <c r="BG203" s="232">
        <f>IF(N203="zákl. přenesená",J203,0)</f>
        <v>0</v>
      </c>
      <c r="BH203" s="232">
        <f>IF(N203="sníž. přenesená",J203,0)</f>
        <v>0</v>
      </c>
      <c r="BI203" s="232">
        <f>IF(N203="nulová",J203,0)</f>
        <v>0</v>
      </c>
      <c r="BJ203" s="18" t="s">
        <v>88</v>
      </c>
      <c r="BK203" s="232">
        <f>ROUND(I203*H203,2)</f>
        <v>0</v>
      </c>
      <c r="BL203" s="18" t="s">
        <v>214</v>
      </c>
      <c r="BM203" s="231" t="s">
        <v>1152</v>
      </c>
    </row>
    <row r="204" s="2" customFormat="1">
      <c r="A204" s="39"/>
      <c r="B204" s="40"/>
      <c r="C204" s="41"/>
      <c r="D204" s="233" t="s">
        <v>221</v>
      </c>
      <c r="E204" s="41"/>
      <c r="F204" s="234" t="s">
        <v>6525</v>
      </c>
      <c r="G204" s="41"/>
      <c r="H204" s="41"/>
      <c r="I204" s="235"/>
      <c r="J204" s="41"/>
      <c r="K204" s="41"/>
      <c r="L204" s="45"/>
      <c r="M204" s="236"/>
      <c r="N204" s="237"/>
      <c r="O204" s="92"/>
      <c r="P204" s="92"/>
      <c r="Q204" s="92"/>
      <c r="R204" s="92"/>
      <c r="S204" s="92"/>
      <c r="T204" s="93"/>
      <c r="U204" s="39"/>
      <c r="V204" s="39"/>
      <c r="W204" s="39"/>
      <c r="X204" s="39"/>
      <c r="Y204" s="39"/>
      <c r="Z204" s="39"/>
      <c r="AA204" s="39"/>
      <c r="AB204" s="39"/>
      <c r="AC204" s="39"/>
      <c r="AD204" s="39"/>
      <c r="AE204" s="39"/>
      <c r="AT204" s="18" t="s">
        <v>221</v>
      </c>
      <c r="AU204" s="18" t="s">
        <v>88</v>
      </c>
    </row>
    <row r="205" s="2" customFormat="1" ht="24.15" customHeight="1">
      <c r="A205" s="39"/>
      <c r="B205" s="40"/>
      <c r="C205" s="220" t="s">
        <v>745</v>
      </c>
      <c r="D205" s="220" t="s">
        <v>216</v>
      </c>
      <c r="E205" s="221" t="s">
        <v>6526</v>
      </c>
      <c r="F205" s="222" t="s">
        <v>6527</v>
      </c>
      <c r="G205" s="223" t="s">
        <v>6085</v>
      </c>
      <c r="H205" s="224">
        <v>600</v>
      </c>
      <c r="I205" s="225"/>
      <c r="J205" s="226">
        <f>ROUND(I205*H205,2)</f>
        <v>0</v>
      </c>
      <c r="K205" s="222" t="s">
        <v>1</v>
      </c>
      <c r="L205" s="45"/>
      <c r="M205" s="227" t="s">
        <v>1</v>
      </c>
      <c r="N205" s="228" t="s">
        <v>46</v>
      </c>
      <c r="O205" s="92"/>
      <c r="P205" s="229">
        <f>O205*H205</f>
        <v>0</v>
      </c>
      <c r="Q205" s="229">
        <v>0</v>
      </c>
      <c r="R205" s="229">
        <f>Q205*H205</f>
        <v>0</v>
      </c>
      <c r="S205" s="229">
        <v>0</v>
      </c>
      <c r="T205" s="230">
        <f>S205*H205</f>
        <v>0</v>
      </c>
      <c r="U205" s="39"/>
      <c r="V205" s="39"/>
      <c r="W205" s="39"/>
      <c r="X205" s="39"/>
      <c r="Y205" s="39"/>
      <c r="Z205" s="39"/>
      <c r="AA205" s="39"/>
      <c r="AB205" s="39"/>
      <c r="AC205" s="39"/>
      <c r="AD205" s="39"/>
      <c r="AE205" s="39"/>
      <c r="AR205" s="231" t="s">
        <v>214</v>
      </c>
      <c r="AT205" s="231" t="s">
        <v>216</v>
      </c>
      <c r="AU205" s="231" t="s">
        <v>88</v>
      </c>
      <c r="AY205" s="18" t="s">
        <v>215</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214</v>
      </c>
      <c r="BM205" s="231" t="s">
        <v>1170</v>
      </c>
    </row>
    <row r="206" s="2" customFormat="1">
      <c r="A206" s="39"/>
      <c r="B206" s="40"/>
      <c r="C206" s="41"/>
      <c r="D206" s="233" t="s">
        <v>221</v>
      </c>
      <c r="E206" s="41"/>
      <c r="F206" s="234" t="s">
        <v>6527</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221</v>
      </c>
      <c r="AU206" s="18" t="s">
        <v>88</v>
      </c>
    </row>
    <row r="207" s="2" customFormat="1" ht="37.8" customHeight="1">
      <c r="A207" s="39"/>
      <c r="B207" s="40"/>
      <c r="C207" s="220" t="s">
        <v>751</v>
      </c>
      <c r="D207" s="220" t="s">
        <v>216</v>
      </c>
      <c r="E207" s="221" t="s">
        <v>6528</v>
      </c>
      <c r="F207" s="222" t="s">
        <v>6529</v>
      </c>
      <c r="G207" s="223" t="s">
        <v>797</v>
      </c>
      <c r="H207" s="224">
        <v>200</v>
      </c>
      <c r="I207" s="225"/>
      <c r="J207" s="226">
        <f>ROUND(I207*H207,2)</f>
        <v>0</v>
      </c>
      <c r="K207" s="222" t="s">
        <v>1</v>
      </c>
      <c r="L207" s="45"/>
      <c r="M207" s="227" t="s">
        <v>1</v>
      </c>
      <c r="N207" s="228" t="s">
        <v>46</v>
      </c>
      <c r="O207" s="92"/>
      <c r="P207" s="229">
        <f>O207*H207</f>
        <v>0</v>
      </c>
      <c r="Q207" s="229">
        <v>0</v>
      </c>
      <c r="R207" s="229">
        <f>Q207*H207</f>
        <v>0</v>
      </c>
      <c r="S207" s="229">
        <v>0</v>
      </c>
      <c r="T207" s="230">
        <f>S207*H207</f>
        <v>0</v>
      </c>
      <c r="U207" s="39"/>
      <c r="V207" s="39"/>
      <c r="W207" s="39"/>
      <c r="X207" s="39"/>
      <c r="Y207" s="39"/>
      <c r="Z207" s="39"/>
      <c r="AA207" s="39"/>
      <c r="AB207" s="39"/>
      <c r="AC207" s="39"/>
      <c r="AD207" s="39"/>
      <c r="AE207" s="39"/>
      <c r="AR207" s="231" t="s">
        <v>214</v>
      </c>
      <c r="AT207" s="231" t="s">
        <v>216</v>
      </c>
      <c r="AU207" s="231" t="s">
        <v>88</v>
      </c>
      <c r="AY207" s="18" t="s">
        <v>215</v>
      </c>
      <c r="BE207" s="232">
        <f>IF(N207="základní",J207,0)</f>
        <v>0</v>
      </c>
      <c r="BF207" s="232">
        <f>IF(N207="snížená",J207,0)</f>
        <v>0</v>
      </c>
      <c r="BG207" s="232">
        <f>IF(N207="zákl. přenesená",J207,0)</f>
        <v>0</v>
      </c>
      <c r="BH207" s="232">
        <f>IF(N207="sníž. přenesená",J207,0)</f>
        <v>0</v>
      </c>
      <c r="BI207" s="232">
        <f>IF(N207="nulová",J207,0)</f>
        <v>0</v>
      </c>
      <c r="BJ207" s="18" t="s">
        <v>88</v>
      </c>
      <c r="BK207" s="232">
        <f>ROUND(I207*H207,2)</f>
        <v>0</v>
      </c>
      <c r="BL207" s="18" t="s">
        <v>214</v>
      </c>
      <c r="BM207" s="231" t="s">
        <v>1184</v>
      </c>
    </row>
    <row r="208" s="2" customFormat="1">
      <c r="A208" s="39"/>
      <c r="B208" s="40"/>
      <c r="C208" s="41"/>
      <c r="D208" s="233" t="s">
        <v>221</v>
      </c>
      <c r="E208" s="41"/>
      <c r="F208" s="234" t="s">
        <v>6529</v>
      </c>
      <c r="G208" s="41"/>
      <c r="H208" s="41"/>
      <c r="I208" s="235"/>
      <c r="J208" s="41"/>
      <c r="K208" s="41"/>
      <c r="L208" s="45"/>
      <c r="M208" s="236"/>
      <c r="N208" s="237"/>
      <c r="O208" s="92"/>
      <c r="P208" s="92"/>
      <c r="Q208" s="92"/>
      <c r="R208" s="92"/>
      <c r="S208" s="92"/>
      <c r="T208" s="93"/>
      <c r="U208" s="39"/>
      <c r="V208" s="39"/>
      <c r="W208" s="39"/>
      <c r="X208" s="39"/>
      <c r="Y208" s="39"/>
      <c r="Z208" s="39"/>
      <c r="AA208" s="39"/>
      <c r="AB208" s="39"/>
      <c r="AC208" s="39"/>
      <c r="AD208" s="39"/>
      <c r="AE208" s="39"/>
      <c r="AT208" s="18" t="s">
        <v>221</v>
      </c>
      <c r="AU208" s="18" t="s">
        <v>88</v>
      </c>
    </row>
    <row r="209" s="2" customFormat="1" ht="37.8" customHeight="1">
      <c r="A209" s="39"/>
      <c r="B209" s="40"/>
      <c r="C209" s="220" t="s">
        <v>758</v>
      </c>
      <c r="D209" s="220" t="s">
        <v>216</v>
      </c>
      <c r="E209" s="221" t="s">
        <v>6530</v>
      </c>
      <c r="F209" s="222" t="s">
        <v>6531</v>
      </c>
      <c r="G209" s="223" t="s">
        <v>797</v>
      </c>
      <c r="H209" s="224">
        <v>120</v>
      </c>
      <c r="I209" s="225"/>
      <c r="J209" s="226">
        <f>ROUND(I209*H209,2)</f>
        <v>0</v>
      </c>
      <c r="K209" s="222" t="s">
        <v>1</v>
      </c>
      <c r="L209" s="45"/>
      <c r="M209" s="227" t="s">
        <v>1</v>
      </c>
      <c r="N209" s="228" t="s">
        <v>46</v>
      </c>
      <c r="O209" s="92"/>
      <c r="P209" s="229">
        <f>O209*H209</f>
        <v>0</v>
      </c>
      <c r="Q209" s="229">
        <v>0</v>
      </c>
      <c r="R209" s="229">
        <f>Q209*H209</f>
        <v>0</v>
      </c>
      <c r="S209" s="229">
        <v>0</v>
      </c>
      <c r="T209" s="230">
        <f>S209*H209</f>
        <v>0</v>
      </c>
      <c r="U209" s="39"/>
      <c r="V209" s="39"/>
      <c r="W209" s="39"/>
      <c r="X209" s="39"/>
      <c r="Y209" s="39"/>
      <c r="Z209" s="39"/>
      <c r="AA209" s="39"/>
      <c r="AB209" s="39"/>
      <c r="AC209" s="39"/>
      <c r="AD209" s="39"/>
      <c r="AE209" s="39"/>
      <c r="AR209" s="231" t="s">
        <v>214</v>
      </c>
      <c r="AT209" s="231" t="s">
        <v>216</v>
      </c>
      <c r="AU209" s="231" t="s">
        <v>88</v>
      </c>
      <c r="AY209" s="18" t="s">
        <v>215</v>
      </c>
      <c r="BE209" s="232">
        <f>IF(N209="základní",J209,0)</f>
        <v>0</v>
      </c>
      <c r="BF209" s="232">
        <f>IF(N209="snížená",J209,0)</f>
        <v>0</v>
      </c>
      <c r="BG209" s="232">
        <f>IF(N209="zákl. přenesená",J209,0)</f>
        <v>0</v>
      </c>
      <c r="BH209" s="232">
        <f>IF(N209="sníž. přenesená",J209,0)</f>
        <v>0</v>
      </c>
      <c r="BI209" s="232">
        <f>IF(N209="nulová",J209,0)</f>
        <v>0</v>
      </c>
      <c r="BJ209" s="18" t="s">
        <v>88</v>
      </c>
      <c r="BK209" s="232">
        <f>ROUND(I209*H209,2)</f>
        <v>0</v>
      </c>
      <c r="BL209" s="18" t="s">
        <v>214</v>
      </c>
      <c r="BM209" s="231" t="s">
        <v>1192</v>
      </c>
    </row>
    <row r="210" s="2" customFormat="1">
      <c r="A210" s="39"/>
      <c r="B210" s="40"/>
      <c r="C210" s="41"/>
      <c r="D210" s="233" t="s">
        <v>221</v>
      </c>
      <c r="E210" s="41"/>
      <c r="F210" s="234" t="s">
        <v>6531</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221</v>
      </c>
      <c r="AU210" s="18" t="s">
        <v>88</v>
      </c>
    </row>
    <row r="211" s="2" customFormat="1" ht="24.15" customHeight="1">
      <c r="A211" s="39"/>
      <c r="B211" s="40"/>
      <c r="C211" s="220" t="s">
        <v>794</v>
      </c>
      <c r="D211" s="220" t="s">
        <v>216</v>
      </c>
      <c r="E211" s="221" t="s">
        <v>6532</v>
      </c>
      <c r="F211" s="222" t="s">
        <v>6533</v>
      </c>
      <c r="G211" s="223" t="s">
        <v>797</v>
      </c>
      <c r="H211" s="224">
        <v>40</v>
      </c>
      <c r="I211" s="225"/>
      <c r="J211" s="226">
        <f>ROUND(I211*H211,2)</f>
        <v>0</v>
      </c>
      <c r="K211" s="222" t="s">
        <v>1</v>
      </c>
      <c r="L211" s="45"/>
      <c r="M211" s="227" t="s">
        <v>1</v>
      </c>
      <c r="N211" s="228" t="s">
        <v>46</v>
      </c>
      <c r="O211" s="92"/>
      <c r="P211" s="229">
        <f>O211*H211</f>
        <v>0</v>
      </c>
      <c r="Q211" s="229">
        <v>0</v>
      </c>
      <c r="R211" s="229">
        <f>Q211*H211</f>
        <v>0</v>
      </c>
      <c r="S211" s="229">
        <v>0</v>
      </c>
      <c r="T211" s="230">
        <f>S211*H211</f>
        <v>0</v>
      </c>
      <c r="U211" s="39"/>
      <c r="V211" s="39"/>
      <c r="W211" s="39"/>
      <c r="X211" s="39"/>
      <c r="Y211" s="39"/>
      <c r="Z211" s="39"/>
      <c r="AA211" s="39"/>
      <c r="AB211" s="39"/>
      <c r="AC211" s="39"/>
      <c r="AD211" s="39"/>
      <c r="AE211" s="39"/>
      <c r="AR211" s="231" t="s">
        <v>214</v>
      </c>
      <c r="AT211" s="231" t="s">
        <v>216</v>
      </c>
      <c r="AU211" s="231" t="s">
        <v>88</v>
      </c>
      <c r="AY211" s="18" t="s">
        <v>215</v>
      </c>
      <c r="BE211" s="232">
        <f>IF(N211="základní",J211,0)</f>
        <v>0</v>
      </c>
      <c r="BF211" s="232">
        <f>IF(N211="snížená",J211,0)</f>
        <v>0</v>
      </c>
      <c r="BG211" s="232">
        <f>IF(N211="zákl. přenesená",J211,0)</f>
        <v>0</v>
      </c>
      <c r="BH211" s="232">
        <f>IF(N211="sníž. přenesená",J211,0)</f>
        <v>0</v>
      </c>
      <c r="BI211" s="232">
        <f>IF(N211="nulová",J211,0)</f>
        <v>0</v>
      </c>
      <c r="BJ211" s="18" t="s">
        <v>88</v>
      </c>
      <c r="BK211" s="232">
        <f>ROUND(I211*H211,2)</f>
        <v>0</v>
      </c>
      <c r="BL211" s="18" t="s">
        <v>214</v>
      </c>
      <c r="BM211" s="231" t="s">
        <v>1284</v>
      </c>
    </row>
    <row r="212" s="2" customFormat="1">
      <c r="A212" s="39"/>
      <c r="B212" s="40"/>
      <c r="C212" s="41"/>
      <c r="D212" s="233" t="s">
        <v>221</v>
      </c>
      <c r="E212" s="41"/>
      <c r="F212" s="234" t="s">
        <v>6533</v>
      </c>
      <c r="G212" s="41"/>
      <c r="H212" s="41"/>
      <c r="I212" s="235"/>
      <c r="J212" s="41"/>
      <c r="K212" s="41"/>
      <c r="L212" s="45"/>
      <c r="M212" s="236"/>
      <c r="N212" s="237"/>
      <c r="O212" s="92"/>
      <c r="P212" s="92"/>
      <c r="Q212" s="92"/>
      <c r="R212" s="92"/>
      <c r="S212" s="92"/>
      <c r="T212" s="93"/>
      <c r="U212" s="39"/>
      <c r="V212" s="39"/>
      <c r="W212" s="39"/>
      <c r="X212" s="39"/>
      <c r="Y212" s="39"/>
      <c r="Z212" s="39"/>
      <c r="AA212" s="39"/>
      <c r="AB212" s="39"/>
      <c r="AC212" s="39"/>
      <c r="AD212" s="39"/>
      <c r="AE212" s="39"/>
      <c r="AT212" s="18" t="s">
        <v>221</v>
      </c>
      <c r="AU212" s="18" t="s">
        <v>88</v>
      </c>
    </row>
    <row r="213" s="2" customFormat="1" ht="16.5" customHeight="1">
      <c r="A213" s="39"/>
      <c r="B213" s="40"/>
      <c r="C213" s="220" t="s">
        <v>802</v>
      </c>
      <c r="D213" s="220" t="s">
        <v>216</v>
      </c>
      <c r="E213" s="221" t="s">
        <v>6534</v>
      </c>
      <c r="F213" s="222" t="s">
        <v>6535</v>
      </c>
      <c r="G213" s="223" t="s">
        <v>219</v>
      </c>
      <c r="H213" s="224">
        <v>1</v>
      </c>
      <c r="I213" s="225"/>
      <c r="J213" s="226">
        <f>ROUND(I213*H213,2)</f>
        <v>0</v>
      </c>
      <c r="K213" s="222" t="s">
        <v>1</v>
      </c>
      <c r="L213" s="45"/>
      <c r="M213" s="227" t="s">
        <v>1</v>
      </c>
      <c r="N213" s="228" t="s">
        <v>46</v>
      </c>
      <c r="O213" s="92"/>
      <c r="P213" s="229">
        <f>O213*H213</f>
        <v>0</v>
      </c>
      <c r="Q213" s="229">
        <v>0</v>
      </c>
      <c r="R213" s="229">
        <f>Q213*H213</f>
        <v>0</v>
      </c>
      <c r="S213" s="229">
        <v>0</v>
      </c>
      <c r="T213" s="230">
        <f>S213*H213</f>
        <v>0</v>
      </c>
      <c r="U213" s="39"/>
      <c r="V213" s="39"/>
      <c r="W213" s="39"/>
      <c r="X213" s="39"/>
      <c r="Y213" s="39"/>
      <c r="Z213" s="39"/>
      <c r="AA213" s="39"/>
      <c r="AB213" s="39"/>
      <c r="AC213" s="39"/>
      <c r="AD213" s="39"/>
      <c r="AE213" s="39"/>
      <c r="AR213" s="231" t="s">
        <v>214</v>
      </c>
      <c r="AT213" s="231" t="s">
        <v>216</v>
      </c>
      <c r="AU213" s="231" t="s">
        <v>88</v>
      </c>
      <c r="AY213" s="18" t="s">
        <v>215</v>
      </c>
      <c r="BE213" s="232">
        <f>IF(N213="základní",J213,0)</f>
        <v>0</v>
      </c>
      <c r="BF213" s="232">
        <f>IF(N213="snížená",J213,0)</f>
        <v>0</v>
      </c>
      <c r="BG213" s="232">
        <f>IF(N213="zákl. přenesená",J213,0)</f>
        <v>0</v>
      </c>
      <c r="BH213" s="232">
        <f>IF(N213="sníž. přenesená",J213,0)</f>
        <v>0</v>
      </c>
      <c r="BI213" s="232">
        <f>IF(N213="nulová",J213,0)</f>
        <v>0</v>
      </c>
      <c r="BJ213" s="18" t="s">
        <v>88</v>
      </c>
      <c r="BK213" s="232">
        <f>ROUND(I213*H213,2)</f>
        <v>0</v>
      </c>
      <c r="BL213" s="18" t="s">
        <v>214</v>
      </c>
      <c r="BM213" s="231" t="s">
        <v>1351</v>
      </c>
    </row>
    <row r="214" s="2" customFormat="1">
      <c r="A214" s="39"/>
      <c r="B214" s="40"/>
      <c r="C214" s="41"/>
      <c r="D214" s="233" t="s">
        <v>221</v>
      </c>
      <c r="E214" s="41"/>
      <c r="F214" s="234" t="s">
        <v>6535</v>
      </c>
      <c r="G214" s="41"/>
      <c r="H214" s="41"/>
      <c r="I214" s="235"/>
      <c r="J214" s="41"/>
      <c r="K214" s="41"/>
      <c r="L214" s="45"/>
      <c r="M214" s="236"/>
      <c r="N214" s="237"/>
      <c r="O214" s="92"/>
      <c r="P214" s="92"/>
      <c r="Q214" s="92"/>
      <c r="R214" s="92"/>
      <c r="S214" s="92"/>
      <c r="T214" s="93"/>
      <c r="U214" s="39"/>
      <c r="V214" s="39"/>
      <c r="W214" s="39"/>
      <c r="X214" s="39"/>
      <c r="Y214" s="39"/>
      <c r="Z214" s="39"/>
      <c r="AA214" s="39"/>
      <c r="AB214" s="39"/>
      <c r="AC214" s="39"/>
      <c r="AD214" s="39"/>
      <c r="AE214" s="39"/>
      <c r="AT214" s="18" t="s">
        <v>221</v>
      </c>
      <c r="AU214" s="18" t="s">
        <v>88</v>
      </c>
    </row>
    <row r="215" s="2" customFormat="1" ht="16.5" customHeight="1">
      <c r="A215" s="39"/>
      <c r="B215" s="40"/>
      <c r="C215" s="220" t="s">
        <v>808</v>
      </c>
      <c r="D215" s="220" t="s">
        <v>216</v>
      </c>
      <c r="E215" s="221" t="s">
        <v>6536</v>
      </c>
      <c r="F215" s="222" t="s">
        <v>6537</v>
      </c>
      <c r="G215" s="223" t="s">
        <v>797</v>
      </c>
      <c r="H215" s="224">
        <v>10</v>
      </c>
      <c r="I215" s="225"/>
      <c r="J215" s="226">
        <f>ROUND(I215*H215,2)</f>
        <v>0</v>
      </c>
      <c r="K215" s="222" t="s">
        <v>1</v>
      </c>
      <c r="L215" s="45"/>
      <c r="M215" s="227" t="s">
        <v>1</v>
      </c>
      <c r="N215" s="228" t="s">
        <v>46</v>
      </c>
      <c r="O215" s="92"/>
      <c r="P215" s="229">
        <f>O215*H215</f>
        <v>0</v>
      </c>
      <c r="Q215" s="229">
        <v>0</v>
      </c>
      <c r="R215" s="229">
        <f>Q215*H215</f>
        <v>0</v>
      </c>
      <c r="S215" s="229">
        <v>0</v>
      </c>
      <c r="T215" s="230">
        <f>S215*H215</f>
        <v>0</v>
      </c>
      <c r="U215" s="39"/>
      <c r="V215" s="39"/>
      <c r="W215" s="39"/>
      <c r="X215" s="39"/>
      <c r="Y215" s="39"/>
      <c r="Z215" s="39"/>
      <c r="AA215" s="39"/>
      <c r="AB215" s="39"/>
      <c r="AC215" s="39"/>
      <c r="AD215" s="39"/>
      <c r="AE215" s="39"/>
      <c r="AR215" s="231" t="s">
        <v>214</v>
      </c>
      <c r="AT215" s="231" t="s">
        <v>216</v>
      </c>
      <c r="AU215" s="231" t="s">
        <v>88</v>
      </c>
      <c r="AY215" s="18" t="s">
        <v>215</v>
      </c>
      <c r="BE215" s="232">
        <f>IF(N215="základní",J215,0)</f>
        <v>0</v>
      </c>
      <c r="BF215" s="232">
        <f>IF(N215="snížená",J215,0)</f>
        <v>0</v>
      </c>
      <c r="BG215" s="232">
        <f>IF(N215="zákl. přenesená",J215,0)</f>
        <v>0</v>
      </c>
      <c r="BH215" s="232">
        <f>IF(N215="sníž. přenesená",J215,0)</f>
        <v>0</v>
      </c>
      <c r="BI215" s="232">
        <f>IF(N215="nulová",J215,0)</f>
        <v>0</v>
      </c>
      <c r="BJ215" s="18" t="s">
        <v>88</v>
      </c>
      <c r="BK215" s="232">
        <f>ROUND(I215*H215,2)</f>
        <v>0</v>
      </c>
      <c r="BL215" s="18" t="s">
        <v>214</v>
      </c>
      <c r="BM215" s="231" t="s">
        <v>1381</v>
      </c>
    </row>
    <row r="216" s="2" customFormat="1">
      <c r="A216" s="39"/>
      <c r="B216" s="40"/>
      <c r="C216" s="41"/>
      <c r="D216" s="233" t="s">
        <v>221</v>
      </c>
      <c r="E216" s="41"/>
      <c r="F216" s="234" t="s">
        <v>6537</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221</v>
      </c>
      <c r="AU216" s="18" t="s">
        <v>88</v>
      </c>
    </row>
    <row r="217" s="2" customFormat="1" ht="16.5" customHeight="1">
      <c r="A217" s="39"/>
      <c r="B217" s="40"/>
      <c r="C217" s="220" t="s">
        <v>816</v>
      </c>
      <c r="D217" s="220" t="s">
        <v>216</v>
      </c>
      <c r="E217" s="221" t="s">
        <v>6538</v>
      </c>
      <c r="F217" s="222" t="s">
        <v>6539</v>
      </c>
      <c r="G217" s="223" t="s">
        <v>6085</v>
      </c>
      <c r="H217" s="224">
        <v>5</v>
      </c>
      <c r="I217" s="225"/>
      <c r="J217" s="226">
        <f>ROUND(I217*H217,2)</f>
        <v>0</v>
      </c>
      <c r="K217" s="222" t="s">
        <v>1</v>
      </c>
      <c r="L217" s="45"/>
      <c r="M217" s="227" t="s">
        <v>1</v>
      </c>
      <c r="N217" s="228" t="s">
        <v>46</v>
      </c>
      <c r="O217" s="92"/>
      <c r="P217" s="229">
        <f>O217*H217</f>
        <v>0</v>
      </c>
      <c r="Q217" s="229">
        <v>0</v>
      </c>
      <c r="R217" s="229">
        <f>Q217*H217</f>
        <v>0</v>
      </c>
      <c r="S217" s="229">
        <v>0</v>
      </c>
      <c r="T217" s="230">
        <f>S217*H217</f>
        <v>0</v>
      </c>
      <c r="U217" s="39"/>
      <c r="V217" s="39"/>
      <c r="W217" s="39"/>
      <c r="X217" s="39"/>
      <c r="Y217" s="39"/>
      <c r="Z217" s="39"/>
      <c r="AA217" s="39"/>
      <c r="AB217" s="39"/>
      <c r="AC217" s="39"/>
      <c r="AD217" s="39"/>
      <c r="AE217" s="39"/>
      <c r="AR217" s="231" t="s">
        <v>214</v>
      </c>
      <c r="AT217" s="231" t="s">
        <v>216</v>
      </c>
      <c r="AU217" s="231" t="s">
        <v>88</v>
      </c>
      <c r="AY217" s="18" t="s">
        <v>215</v>
      </c>
      <c r="BE217" s="232">
        <f>IF(N217="základní",J217,0)</f>
        <v>0</v>
      </c>
      <c r="BF217" s="232">
        <f>IF(N217="snížená",J217,0)</f>
        <v>0</v>
      </c>
      <c r="BG217" s="232">
        <f>IF(N217="zákl. přenesená",J217,0)</f>
        <v>0</v>
      </c>
      <c r="BH217" s="232">
        <f>IF(N217="sníž. přenesená",J217,0)</f>
        <v>0</v>
      </c>
      <c r="BI217" s="232">
        <f>IF(N217="nulová",J217,0)</f>
        <v>0</v>
      </c>
      <c r="BJ217" s="18" t="s">
        <v>88</v>
      </c>
      <c r="BK217" s="232">
        <f>ROUND(I217*H217,2)</f>
        <v>0</v>
      </c>
      <c r="BL217" s="18" t="s">
        <v>214</v>
      </c>
      <c r="BM217" s="231" t="s">
        <v>1421</v>
      </c>
    </row>
    <row r="218" s="2" customFormat="1">
      <c r="A218" s="39"/>
      <c r="B218" s="40"/>
      <c r="C218" s="41"/>
      <c r="D218" s="233" t="s">
        <v>221</v>
      </c>
      <c r="E218" s="41"/>
      <c r="F218" s="234" t="s">
        <v>6539</v>
      </c>
      <c r="G218" s="41"/>
      <c r="H218" s="41"/>
      <c r="I218" s="235"/>
      <c r="J218" s="41"/>
      <c r="K218" s="41"/>
      <c r="L218" s="45"/>
      <c r="M218" s="236"/>
      <c r="N218" s="237"/>
      <c r="O218" s="92"/>
      <c r="P218" s="92"/>
      <c r="Q218" s="92"/>
      <c r="R218" s="92"/>
      <c r="S218" s="92"/>
      <c r="T218" s="93"/>
      <c r="U218" s="39"/>
      <c r="V218" s="39"/>
      <c r="W218" s="39"/>
      <c r="X218" s="39"/>
      <c r="Y218" s="39"/>
      <c r="Z218" s="39"/>
      <c r="AA218" s="39"/>
      <c r="AB218" s="39"/>
      <c r="AC218" s="39"/>
      <c r="AD218" s="39"/>
      <c r="AE218" s="39"/>
      <c r="AT218" s="18" t="s">
        <v>221</v>
      </c>
      <c r="AU218" s="18" t="s">
        <v>88</v>
      </c>
    </row>
    <row r="219" s="11" customFormat="1" ht="25.92" customHeight="1">
      <c r="A219" s="11"/>
      <c r="B219" s="206"/>
      <c r="C219" s="207"/>
      <c r="D219" s="208" t="s">
        <v>80</v>
      </c>
      <c r="E219" s="209" t="s">
        <v>6294</v>
      </c>
      <c r="F219" s="209" t="s">
        <v>6402</v>
      </c>
      <c r="G219" s="207"/>
      <c r="H219" s="207"/>
      <c r="I219" s="210"/>
      <c r="J219" s="211">
        <f>BK219</f>
        <v>0</v>
      </c>
      <c r="K219" s="207"/>
      <c r="L219" s="212"/>
      <c r="M219" s="213"/>
      <c r="N219" s="214"/>
      <c r="O219" s="214"/>
      <c r="P219" s="215">
        <f>SUM(P220:P229)</f>
        <v>0</v>
      </c>
      <c r="Q219" s="214"/>
      <c r="R219" s="215">
        <f>SUM(R220:R229)</f>
        <v>0</v>
      </c>
      <c r="S219" s="214"/>
      <c r="T219" s="216">
        <f>SUM(T220:T229)</f>
        <v>0</v>
      </c>
      <c r="U219" s="11"/>
      <c r="V219" s="11"/>
      <c r="W219" s="11"/>
      <c r="X219" s="11"/>
      <c r="Y219" s="11"/>
      <c r="Z219" s="11"/>
      <c r="AA219" s="11"/>
      <c r="AB219" s="11"/>
      <c r="AC219" s="11"/>
      <c r="AD219" s="11"/>
      <c r="AE219" s="11"/>
      <c r="AR219" s="217" t="s">
        <v>88</v>
      </c>
      <c r="AT219" s="218" t="s">
        <v>80</v>
      </c>
      <c r="AU219" s="218" t="s">
        <v>81</v>
      </c>
      <c r="AY219" s="217" t="s">
        <v>215</v>
      </c>
      <c r="BK219" s="219">
        <f>SUM(BK220:BK229)</f>
        <v>0</v>
      </c>
    </row>
    <row r="220" s="2" customFormat="1" ht="16.5" customHeight="1">
      <c r="A220" s="39"/>
      <c r="B220" s="40"/>
      <c r="C220" s="220" t="s">
        <v>876</v>
      </c>
      <c r="D220" s="220" t="s">
        <v>216</v>
      </c>
      <c r="E220" s="221" t="s">
        <v>6540</v>
      </c>
      <c r="F220" s="222" t="s">
        <v>6408</v>
      </c>
      <c r="G220" s="223" t="s">
        <v>219</v>
      </c>
      <c r="H220" s="224">
        <v>1</v>
      </c>
      <c r="I220" s="225"/>
      <c r="J220" s="226">
        <f>ROUND(I220*H220,2)</f>
        <v>0</v>
      </c>
      <c r="K220" s="222" t="s">
        <v>1</v>
      </c>
      <c r="L220" s="45"/>
      <c r="M220" s="227" t="s">
        <v>1</v>
      </c>
      <c r="N220" s="228" t="s">
        <v>46</v>
      </c>
      <c r="O220" s="92"/>
      <c r="P220" s="229">
        <f>O220*H220</f>
        <v>0</v>
      </c>
      <c r="Q220" s="229">
        <v>0</v>
      </c>
      <c r="R220" s="229">
        <f>Q220*H220</f>
        <v>0</v>
      </c>
      <c r="S220" s="229">
        <v>0</v>
      </c>
      <c r="T220" s="230">
        <f>S220*H220</f>
        <v>0</v>
      </c>
      <c r="U220" s="39"/>
      <c r="V220" s="39"/>
      <c r="W220" s="39"/>
      <c r="X220" s="39"/>
      <c r="Y220" s="39"/>
      <c r="Z220" s="39"/>
      <c r="AA220" s="39"/>
      <c r="AB220" s="39"/>
      <c r="AC220" s="39"/>
      <c r="AD220" s="39"/>
      <c r="AE220" s="39"/>
      <c r="AR220" s="231" t="s">
        <v>214</v>
      </c>
      <c r="AT220" s="231" t="s">
        <v>216</v>
      </c>
      <c r="AU220" s="231" t="s">
        <v>88</v>
      </c>
      <c r="AY220" s="18" t="s">
        <v>215</v>
      </c>
      <c r="BE220" s="232">
        <f>IF(N220="základní",J220,0)</f>
        <v>0</v>
      </c>
      <c r="BF220" s="232">
        <f>IF(N220="snížená",J220,0)</f>
        <v>0</v>
      </c>
      <c r="BG220" s="232">
        <f>IF(N220="zákl. přenesená",J220,0)</f>
        <v>0</v>
      </c>
      <c r="BH220" s="232">
        <f>IF(N220="sníž. přenesená",J220,0)</f>
        <v>0</v>
      </c>
      <c r="BI220" s="232">
        <f>IF(N220="nulová",J220,0)</f>
        <v>0</v>
      </c>
      <c r="BJ220" s="18" t="s">
        <v>88</v>
      </c>
      <c r="BK220" s="232">
        <f>ROUND(I220*H220,2)</f>
        <v>0</v>
      </c>
      <c r="BL220" s="18" t="s">
        <v>214</v>
      </c>
      <c r="BM220" s="231" t="s">
        <v>1431</v>
      </c>
    </row>
    <row r="221" s="2" customFormat="1">
      <c r="A221" s="39"/>
      <c r="B221" s="40"/>
      <c r="C221" s="41"/>
      <c r="D221" s="233" t="s">
        <v>221</v>
      </c>
      <c r="E221" s="41"/>
      <c r="F221" s="234" t="s">
        <v>6408</v>
      </c>
      <c r="G221" s="41"/>
      <c r="H221" s="41"/>
      <c r="I221" s="235"/>
      <c r="J221" s="41"/>
      <c r="K221" s="41"/>
      <c r="L221" s="45"/>
      <c r="M221" s="236"/>
      <c r="N221" s="237"/>
      <c r="O221" s="92"/>
      <c r="P221" s="92"/>
      <c r="Q221" s="92"/>
      <c r="R221" s="92"/>
      <c r="S221" s="92"/>
      <c r="T221" s="93"/>
      <c r="U221" s="39"/>
      <c r="V221" s="39"/>
      <c r="W221" s="39"/>
      <c r="X221" s="39"/>
      <c r="Y221" s="39"/>
      <c r="Z221" s="39"/>
      <c r="AA221" s="39"/>
      <c r="AB221" s="39"/>
      <c r="AC221" s="39"/>
      <c r="AD221" s="39"/>
      <c r="AE221" s="39"/>
      <c r="AT221" s="18" t="s">
        <v>221</v>
      </c>
      <c r="AU221" s="18" t="s">
        <v>88</v>
      </c>
    </row>
    <row r="222" s="2" customFormat="1" ht="16.5" customHeight="1">
      <c r="A222" s="39"/>
      <c r="B222" s="40"/>
      <c r="C222" s="220" t="s">
        <v>901</v>
      </c>
      <c r="D222" s="220" t="s">
        <v>216</v>
      </c>
      <c r="E222" s="221" t="s">
        <v>6541</v>
      </c>
      <c r="F222" s="222" t="s">
        <v>6410</v>
      </c>
      <c r="G222" s="223" t="s">
        <v>219</v>
      </c>
      <c r="H222" s="224">
        <v>1</v>
      </c>
      <c r="I222" s="225"/>
      <c r="J222" s="226">
        <f>ROUND(I222*H222,2)</f>
        <v>0</v>
      </c>
      <c r="K222" s="222" t="s">
        <v>1</v>
      </c>
      <c r="L222" s="45"/>
      <c r="M222" s="227" t="s">
        <v>1</v>
      </c>
      <c r="N222" s="228" t="s">
        <v>46</v>
      </c>
      <c r="O222" s="92"/>
      <c r="P222" s="229">
        <f>O222*H222</f>
        <v>0</v>
      </c>
      <c r="Q222" s="229">
        <v>0</v>
      </c>
      <c r="R222" s="229">
        <f>Q222*H222</f>
        <v>0</v>
      </c>
      <c r="S222" s="229">
        <v>0</v>
      </c>
      <c r="T222" s="230">
        <f>S222*H222</f>
        <v>0</v>
      </c>
      <c r="U222" s="39"/>
      <c r="V222" s="39"/>
      <c r="W222" s="39"/>
      <c r="X222" s="39"/>
      <c r="Y222" s="39"/>
      <c r="Z222" s="39"/>
      <c r="AA222" s="39"/>
      <c r="AB222" s="39"/>
      <c r="AC222" s="39"/>
      <c r="AD222" s="39"/>
      <c r="AE222" s="39"/>
      <c r="AR222" s="231" t="s">
        <v>214</v>
      </c>
      <c r="AT222" s="231" t="s">
        <v>216</v>
      </c>
      <c r="AU222" s="231" t="s">
        <v>88</v>
      </c>
      <c r="AY222" s="18" t="s">
        <v>215</v>
      </c>
      <c r="BE222" s="232">
        <f>IF(N222="základní",J222,0)</f>
        <v>0</v>
      </c>
      <c r="BF222" s="232">
        <f>IF(N222="snížená",J222,0)</f>
        <v>0</v>
      </c>
      <c r="BG222" s="232">
        <f>IF(N222="zákl. přenesená",J222,0)</f>
        <v>0</v>
      </c>
      <c r="BH222" s="232">
        <f>IF(N222="sníž. přenesená",J222,0)</f>
        <v>0</v>
      </c>
      <c r="BI222" s="232">
        <f>IF(N222="nulová",J222,0)</f>
        <v>0</v>
      </c>
      <c r="BJ222" s="18" t="s">
        <v>88</v>
      </c>
      <c r="BK222" s="232">
        <f>ROUND(I222*H222,2)</f>
        <v>0</v>
      </c>
      <c r="BL222" s="18" t="s">
        <v>214</v>
      </c>
      <c r="BM222" s="231" t="s">
        <v>1447</v>
      </c>
    </row>
    <row r="223" s="2" customFormat="1">
      <c r="A223" s="39"/>
      <c r="B223" s="40"/>
      <c r="C223" s="41"/>
      <c r="D223" s="233" t="s">
        <v>221</v>
      </c>
      <c r="E223" s="41"/>
      <c r="F223" s="234" t="s">
        <v>6410</v>
      </c>
      <c r="G223" s="41"/>
      <c r="H223" s="41"/>
      <c r="I223" s="235"/>
      <c r="J223" s="41"/>
      <c r="K223" s="41"/>
      <c r="L223" s="45"/>
      <c r="M223" s="236"/>
      <c r="N223" s="237"/>
      <c r="O223" s="92"/>
      <c r="P223" s="92"/>
      <c r="Q223" s="92"/>
      <c r="R223" s="92"/>
      <c r="S223" s="92"/>
      <c r="T223" s="93"/>
      <c r="U223" s="39"/>
      <c r="V223" s="39"/>
      <c r="W223" s="39"/>
      <c r="X223" s="39"/>
      <c r="Y223" s="39"/>
      <c r="Z223" s="39"/>
      <c r="AA223" s="39"/>
      <c r="AB223" s="39"/>
      <c r="AC223" s="39"/>
      <c r="AD223" s="39"/>
      <c r="AE223" s="39"/>
      <c r="AT223" s="18" t="s">
        <v>221</v>
      </c>
      <c r="AU223" s="18" t="s">
        <v>88</v>
      </c>
    </row>
    <row r="224" s="2" customFormat="1" ht="16.5" customHeight="1">
      <c r="A224" s="39"/>
      <c r="B224" s="40"/>
      <c r="C224" s="220" t="s">
        <v>912</v>
      </c>
      <c r="D224" s="220" t="s">
        <v>216</v>
      </c>
      <c r="E224" s="221" t="s">
        <v>6542</v>
      </c>
      <c r="F224" s="222" t="s">
        <v>6412</v>
      </c>
      <c r="G224" s="223" t="s">
        <v>219</v>
      </c>
      <c r="H224" s="224">
        <v>1</v>
      </c>
      <c r="I224" s="225"/>
      <c r="J224" s="226">
        <f>ROUND(I224*H224,2)</f>
        <v>0</v>
      </c>
      <c r="K224" s="222" t="s">
        <v>1</v>
      </c>
      <c r="L224" s="45"/>
      <c r="M224" s="227" t="s">
        <v>1</v>
      </c>
      <c r="N224" s="228" t="s">
        <v>46</v>
      </c>
      <c r="O224" s="92"/>
      <c r="P224" s="229">
        <f>O224*H224</f>
        <v>0</v>
      </c>
      <c r="Q224" s="229">
        <v>0</v>
      </c>
      <c r="R224" s="229">
        <f>Q224*H224</f>
        <v>0</v>
      </c>
      <c r="S224" s="229">
        <v>0</v>
      </c>
      <c r="T224" s="230">
        <f>S224*H224</f>
        <v>0</v>
      </c>
      <c r="U224" s="39"/>
      <c r="V224" s="39"/>
      <c r="W224" s="39"/>
      <c r="X224" s="39"/>
      <c r="Y224" s="39"/>
      <c r="Z224" s="39"/>
      <c r="AA224" s="39"/>
      <c r="AB224" s="39"/>
      <c r="AC224" s="39"/>
      <c r="AD224" s="39"/>
      <c r="AE224" s="39"/>
      <c r="AR224" s="231" t="s">
        <v>214</v>
      </c>
      <c r="AT224" s="231" t="s">
        <v>216</v>
      </c>
      <c r="AU224" s="231" t="s">
        <v>88</v>
      </c>
      <c r="AY224" s="18" t="s">
        <v>215</v>
      </c>
      <c r="BE224" s="232">
        <f>IF(N224="základní",J224,0)</f>
        <v>0</v>
      </c>
      <c r="BF224" s="232">
        <f>IF(N224="snížená",J224,0)</f>
        <v>0</v>
      </c>
      <c r="BG224" s="232">
        <f>IF(N224="zákl. přenesená",J224,0)</f>
        <v>0</v>
      </c>
      <c r="BH224" s="232">
        <f>IF(N224="sníž. přenesená",J224,0)</f>
        <v>0</v>
      </c>
      <c r="BI224" s="232">
        <f>IF(N224="nulová",J224,0)</f>
        <v>0</v>
      </c>
      <c r="BJ224" s="18" t="s">
        <v>88</v>
      </c>
      <c r="BK224" s="232">
        <f>ROUND(I224*H224,2)</f>
        <v>0</v>
      </c>
      <c r="BL224" s="18" t="s">
        <v>214</v>
      </c>
      <c r="BM224" s="231" t="s">
        <v>1459</v>
      </c>
    </row>
    <row r="225" s="2" customFormat="1">
      <c r="A225" s="39"/>
      <c r="B225" s="40"/>
      <c r="C225" s="41"/>
      <c r="D225" s="233" t="s">
        <v>221</v>
      </c>
      <c r="E225" s="41"/>
      <c r="F225" s="234" t="s">
        <v>6412</v>
      </c>
      <c r="G225" s="41"/>
      <c r="H225" s="41"/>
      <c r="I225" s="235"/>
      <c r="J225" s="41"/>
      <c r="K225" s="41"/>
      <c r="L225" s="45"/>
      <c r="M225" s="236"/>
      <c r="N225" s="237"/>
      <c r="O225" s="92"/>
      <c r="P225" s="92"/>
      <c r="Q225" s="92"/>
      <c r="R225" s="92"/>
      <c r="S225" s="92"/>
      <c r="T225" s="93"/>
      <c r="U225" s="39"/>
      <c r="V225" s="39"/>
      <c r="W225" s="39"/>
      <c r="X225" s="39"/>
      <c r="Y225" s="39"/>
      <c r="Z225" s="39"/>
      <c r="AA225" s="39"/>
      <c r="AB225" s="39"/>
      <c r="AC225" s="39"/>
      <c r="AD225" s="39"/>
      <c r="AE225" s="39"/>
      <c r="AT225" s="18" t="s">
        <v>221</v>
      </c>
      <c r="AU225" s="18" t="s">
        <v>88</v>
      </c>
    </row>
    <row r="226" s="2" customFormat="1" ht="16.5" customHeight="1">
      <c r="A226" s="39"/>
      <c r="B226" s="40"/>
      <c r="C226" s="220" t="s">
        <v>920</v>
      </c>
      <c r="D226" s="220" t="s">
        <v>216</v>
      </c>
      <c r="E226" s="221" t="s">
        <v>6543</v>
      </c>
      <c r="F226" s="222" t="s">
        <v>6414</v>
      </c>
      <c r="G226" s="223" t="s">
        <v>219</v>
      </c>
      <c r="H226" s="224">
        <v>1</v>
      </c>
      <c r="I226" s="225"/>
      <c r="J226" s="226">
        <f>ROUND(I226*H226,2)</f>
        <v>0</v>
      </c>
      <c r="K226" s="222" t="s">
        <v>1</v>
      </c>
      <c r="L226" s="45"/>
      <c r="M226" s="227" t="s">
        <v>1</v>
      </c>
      <c r="N226" s="228" t="s">
        <v>46</v>
      </c>
      <c r="O226" s="92"/>
      <c r="P226" s="229">
        <f>O226*H226</f>
        <v>0</v>
      </c>
      <c r="Q226" s="229">
        <v>0</v>
      </c>
      <c r="R226" s="229">
        <f>Q226*H226</f>
        <v>0</v>
      </c>
      <c r="S226" s="229">
        <v>0</v>
      </c>
      <c r="T226" s="230">
        <f>S226*H226</f>
        <v>0</v>
      </c>
      <c r="U226" s="39"/>
      <c r="V226" s="39"/>
      <c r="W226" s="39"/>
      <c r="X226" s="39"/>
      <c r="Y226" s="39"/>
      <c r="Z226" s="39"/>
      <c r="AA226" s="39"/>
      <c r="AB226" s="39"/>
      <c r="AC226" s="39"/>
      <c r="AD226" s="39"/>
      <c r="AE226" s="39"/>
      <c r="AR226" s="231" t="s">
        <v>214</v>
      </c>
      <c r="AT226" s="231" t="s">
        <v>216</v>
      </c>
      <c r="AU226" s="231" t="s">
        <v>88</v>
      </c>
      <c r="AY226" s="18" t="s">
        <v>215</v>
      </c>
      <c r="BE226" s="232">
        <f>IF(N226="základní",J226,0)</f>
        <v>0</v>
      </c>
      <c r="BF226" s="232">
        <f>IF(N226="snížená",J226,0)</f>
        <v>0</v>
      </c>
      <c r="BG226" s="232">
        <f>IF(N226="zákl. přenesená",J226,0)</f>
        <v>0</v>
      </c>
      <c r="BH226" s="232">
        <f>IF(N226="sníž. přenesená",J226,0)</f>
        <v>0</v>
      </c>
      <c r="BI226" s="232">
        <f>IF(N226="nulová",J226,0)</f>
        <v>0</v>
      </c>
      <c r="BJ226" s="18" t="s">
        <v>88</v>
      </c>
      <c r="BK226" s="232">
        <f>ROUND(I226*H226,2)</f>
        <v>0</v>
      </c>
      <c r="BL226" s="18" t="s">
        <v>214</v>
      </c>
      <c r="BM226" s="231" t="s">
        <v>1555</v>
      </c>
    </row>
    <row r="227" s="2" customFormat="1">
      <c r="A227" s="39"/>
      <c r="B227" s="40"/>
      <c r="C227" s="41"/>
      <c r="D227" s="233" t="s">
        <v>221</v>
      </c>
      <c r="E227" s="41"/>
      <c r="F227" s="234" t="s">
        <v>6414</v>
      </c>
      <c r="G227" s="41"/>
      <c r="H227" s="41"/>
      <c r="I227" s="235"/>
      <c r="J227" s="41"/>
      <c r="K227" s="41"/>
      <c r="L227" s="45"/>
      <c r="M227" s="236"/>
      <c r="N227" s="237"/>
      <c r="O227" s="92"/>
      <c r="P227" s="92"/>
      <c r="Q227" s="92"/>
      <c r="R227" s="92"/>
      <c r="S227" s="92"/>
      <c r="T227" s="93"/>
      <c r="U227" s="39"/>
      <c r="V227" s="39"/>
      <c r="W227" s="39"/>
      <c r="X227" s="39"/>
      <c r="Y227" s="39"/>
      <c r="Z227" s="39"/>
      <c r="AA227" s="39"/>
      <c r="AB227" s="39"/>
      <c r="AC227" s="39"/>
      <c r="AD227" s="39"/>
      <c r="AE227" s="39"/>
      <c r="AT227" s="18" t="s">
        <v>221</v>
      </c>
      <c r="AU227" s="18" t="s">
        <v>88</v>
      </c>
    </row>
    <row r="228" s="2" customFormat="1" ht="24.15" customHeight="1">
      <c r="A228" s="39"/>
      <c r="B228" s="40"/>
      <c r="C228" s="220" t="s">
        <v>925</v>
      </c>
      <c r="D228" s="220" t="s">
        <v>216</v>
      </c>
      <c r="E228" s="221" t="s">
        <v>6544</v>
      </c>
      <c r="F228" s="222" t="s">
        <v>6545</v>
      </c>
      <c r="G228" s="223" t="s">
        <v>219</v>
      </c>
      <c r="H228" s="224">
        <v>1</v>
      </c>
      <c r="I228" s="225"/>
      <c r="J228" s="226">
        <f>ROUND(I228*H228,2)</f>
        <v>0</v>
      </c>
      <c r="K228" s="222" t="s">
        <v>1</v>
      </c>
      <c r="L228" s="45"/>
      <c r="M228" s="227" t="s">
        <v>1</v>
      </c>
      <c r="N228" s="228" t="s">
        <v>46</v>
      </c>
      <c r="O228" s="92"/>
      <c r="P228" s="229">
        <f>O228*H228</f>
        <v>0</v>
      </c>
      <c r="Q228" s="229">
        <v>0</v>
      </c>
      <c r="R228" s="229">
        <f>Q228*H228</f>
        <v>0</v>
      </c>
      <c r="S228" s="229">
        <v>0</v>
      </c>
      <c r="T228" s="230">
        <f>S228*H228</f>
        <v>0</v>
      </c>
      <c r="U228" s="39"/>
      <c r="V228" s="39"/>
      <c r="W228" s="39"/>
      <c r="X228" s="39"/>
      <c r="Y228" s="39"/>
      <c r="Z228" s="39"/>
      <c r="AA228" s="39"/>
      <c r="AB228" s="39"/>
      <c r="AC228" s="39"/>
      <c r="AD228" s="39"/>
      <c r="AE228" s="39"/>
      <c r="AR228" s="231" t="s">
        <v>214</v>
      </c>
      <c r="AT228" s="231" t="s">
        <v>216</v>
      </c>
      <c r="AU228" s="231" t="s">
        <v>88</v>
      </c>
      <c r="AY228" s="18" t="s">
        <v>215</v>
      </c>
      <c r="BE228" s="232">
        <f>IF(N228="základní",J228,0)</f>
        <v>0</v>
      </c>
      <c r="BF228" s="232">
        <f>IF(N228="snížená",J228,0)</f>
        <v>0</v>
      </c>
      <c r="BG228" s="232">
        <f>IF(N228="zákl. přenesená",J228,0)</f>
        <v>0</v>
      </c>
      <c r="BH228" s="232">
        <f>IF(N228="sníž. přenesená",J228,0)</f>
        <v>0</v>
      </c>
      <c r="BI228" s="232">
        <f>IF(N228="nulová",J228,0)</f>
        <v>0</v>
      </c>
      <c r="BJ228" s="18" t="s">
        <v>88</v>
      </c>
      <c r="BK228" s="232">
        <f>ROUND(I228*H228,2)</f>
        <v>0</v>
      </c>
      <c r="BL228" s="18" t="s">
        <v>214</v>
      </c>
      <c r="BM228" s="231" t="s">
        <v>1570</v>
      </c>
    </row>
    <row r="229" s="2" customFormat="1">
      <c r="A229" s="39"/>
      <c r="B229" s="40"/>
      <c r="C229" s="41"/>
      <c r="D229" s="233" t="s">
        <v>221</v>
      </c>
      <c r="E229" s="41"/>
      <c r="F229" s="234" t="s">
        <v>6545</v>
      </c>
      <c r="G229" s="41"/>
      <c r="H229" s="41"/>
      <c r="I229" s="235"/>
      <c r="J229" s="41"/>
      <c r="K229" s="41"/>
      <c r="L229" s="45"/>
      <c r="M229" s="236"/>
      <c r="N229" s="237"/>
      <c r="O229" s="92"/>
      <c r="P229" s="92"/>
      <c r="Q229" s="92"/>
      <c r="R229" s="92"/>
      <c r="S229" s="92"/>
      <c r="T229" s="93"/>
      <c r="U229" s="39"/>
      <c r="V229" s="39"/>
      <c r="W229" s="39"/>
      <c r="X229" s="39"/>
      <c r="Y229" s="39"/>
      <c r="Z229" s="39"/>
      <c r="AA229" s="39"/>
      <c r="AB229" s="39"/>
      <c r="AC229" s="39"/>
      <c r="AD229" s="39"/>
      <c r="AE229" s="39"/>
      <c r="AT229" s="18" t="s">
        <v>221</v>
      </c>
      <c r="AU229" s="18" t="s">
        <v>88</v>
      </c>
    </row>
    <row r="230" s="11" customFormat="1" ht="25.92" customHeight="1">
      <c r="A230" s="11"/>
      <c r="B230" s="206"/>
      <c r="C230" s="207"/>
      <c r="D230" s="208" t="s">
        <v>80</v>
      </c>
      <c r="E230" s="209" t="s">
        <v>6315</v>
      </c>
      <c r="F230" s="209" t="s">
        <v>6433</v>
      </c>
      <c r="G230" s="207"/>
      <c r="H230" s="207"/>
      <c r="I230" s="210"/>
      <c r="J230" s="211">
        <f>BK230</f>
        <v>0</v>
      </c>
      <c r="K230" s="207"/>
      <c r="L230" s="212"/>
      <c r="M230" s="213"/>
      <c r="N230" s="214"/>
      <c r="O230" s="214"/>
      <c r="P230" s="215">
        <f>SUM(P231:P236)</f>
        <v>0</v>
      </c>
      <c r="Q230" s="214"/>
      <c r="R230" s="215">
        <f>SUM(R231:R236)</f>
        <v>0</v>
      </c>
      <c r="S230" s="214"/>
      <c r="T230" s="216">
        <f>SUM(T231:T236)</f>
        <v>0</v>
      </c>
      <c r="U230" s="11"/>
      <c r="V230" s="11"/>
      <c r="W230" s="11"/>
      <c r="X230" s="11"/>
      <c r="Y230" s="11"/>
      <c r="Z230" s="11"/>
      <c r="AA230" s="11"/>
      <c r="AB230" s="11"/>
      <c r="AC230" s="11"/>
      <c r="AD230" s="11"/>
      <c r="AE230" s="11"/>
      <c r="AR230" s="217" t="s">
        <v>88</v>
      </c>
      <c r="AT230" s="218" t="s">
        <v>80</v>
      </c>
      <c r="AU230" s="218" t="s">
        <v>81</v>
      </c>
      <c r="AY230" s="217" t="s">
        <v>215</v>
      </c>
      <c r="BK230" s="219">
        <f>SUM(BK231:BK236)</f>
        <v>0</v>
      </c>
    </row>
    <row r="231" s="2" customFormat="1" ht="24.15" customHeight="1">
      <c r="A231" s="39"/>
      <c r="B231" s="40"/>
      <c r="C231" s="220" t="s">
        <v>934</v>
      </c>
      <c r="D231" s="220" t="s">
        <v>216</v>
      </c>
      <c r="E231" s="221" t="s">
        <v>6546</v>
      </c>
      <c r="F231" s="222" t="s">
        <v>6437</v>
      </c>
      <c r="G231" s="223" t="s">
        <v>6425</v>
      </c>
      <c r="H231" s="224">
        <v>1</v>
      </c>
      <c r="I231" s="225"/>
      <c r="J231" s="226">
        <f>ROUND(I231*H231,2)</f>
        <v>0</v>
      </c>
      <c r="K231" s="222" t="s">
        <v>1</v>
      </c>
      <c r="L231" s="45"/>
      <c r="M231" s="227" t="s">
        <v>1</v>
      </c>
      <c r="N231" s="228" t="s">
        <v>46</v>
      </c>
      <c r="O231" s="92"/>
      <c r="P231" s="229">
        <f>O231*H231</f>
        <v>0</v>
      </c>
      <c r="Q231" s="229">
        <v>0</v>
      </c>
      <c r="R231" s="229">
        <f>Q231*H231</f>
        <v>0</v>
      </c>
      <c r="S231" s="229">
        <v>0</v>
      </c>
      <c r="T231" s="230">
        <f>S231*H231</f>
        <v>0</v>
      </c>
      <c r="U231" s="39"/>
      <c r="V231" s="39"/>
      <c r="W231" s="39"/>
      <c r="X231" s="39"/>
      <c r="Y231" s="39"/>
      <c r="Z231" s="39"/>
      <c r="AA231" s="39"/>
      <c r="AB231" s="39"/>
      <c r="AC231" s="39"/>
      <c r="AD231" s="39"/>
      <c r="AE231" s="39"/>
      <c r="AR231" s="231" t="s">
        <v>214</v>
      </c>
      <c r="AT231" s="231" t="s">
        <v>216</v>
      </c>
      <c r="AU231" s="231" t="s">
        <v>88</v>
      </c>
      <c r="AY231" s="18" t="s">
        <v>215</v>
      </c>
      <c r="BE231" s="232">
        <f>IF(N231="základní",J231,0)</f>
        <v>0</v>
      </c>
      <c r="BF231" s="232">
        <f>IF(N231="snížená",J231,0)</f>
        <v>0</v>
      </c>
      <c r="BG231" s="232">
        <f>IF(N231="zákl. přenesená",J231,0)</f>
        <v>0</v>
      </c>
      <c r="BH231" s="232">
        <f>IF(N231="sníž. přenesená",J231,0)</f>
        <v>0</v>
      </c>
      <c r="BI231" s="232">
        <f>IF(N231="nulová",J231,0)</f>
        <v>0</v>
      </c>
      <c r="BJ231" s="18" t="s">
        <v>88</v>
      </c>
      <c r="BK231" s="232">
        <f>ROUND(I231*H231,2)</f>
        <v>0</v>
      </c>
      <c r="BL231" s="18" t="s">
        <v>214</v>
      </c>
      <c r="BM231" s="231" t="s">
        <v>1594</v>
      </c>
    </row>
    <row r="232" s="2" customFormat="1">
      <c r="A232" s="39"/>
      <c r="B232" s="40"/>
      <c r="C232" s="41"/>
      <c r="D232" s="233" t="s">
        <v>221</v>
      </c>
      <c r="E232" s="41"/>
      <c r="F232" s="234" t="s">
        <v>6437</v>
      </c>
      <c r="G232" s="41"/>
      <c r="H232" s="41"/>
      <c r="I232" s="235"/>
      <c r="J232" s="41"/>
      <c r="K232" s="41"/>
      <c r="L232" s="45"/>
      <c r="M232" s="236"/>
      <c r="N232" s="237"/>
      <c r="O232" s="92"/>
      <c r="P232" s="92"/>
      <c r="Q232" s="92"/>
      <c r="R232" s="92"/>
      <c r="S232" s="92"/>
      <c r="T232" s="93"/>
      <c r="U232" s="39"/>
      <c r="V232" s="39"/>
      <c r="W232" s="39"/>
      <c r="X232" s="39"/>
      <c r="Y232" s="39"/>
      <c r="Z232" s="39"/>
      <c r="AA232" s="39"/>
      <c r="AB232" s="39"/>
      <c r="AC232" s="39"/>
      <c r="AD232" s="39"/>
      <c r="AE232" s="39"/>
      <c r="AT232" s="18" t="s">
        <v>221</v>
      </c>
      <c r="AU232" s="18" t="s">
        <v>88</v>
      </c>
    </row>
    <row r="233" s="2" customFormat="1" ht="24.15" customHeight="1">
      <c r="A233" s="39"/>
      <c r="B233" s="40"/>
      <c r="C233" s="220" t="s">
        <v>939</v>
      </c>
      <c r="D233" s="220" t="s">
        <v>216</v>
      </c>
      <c r="E233" s="221" t="s">
        <v>6547</v>
      </c>
      <c r="F233" s="222" t="s">
        <v>6439</v>
      </c>
      <c r="G233" s="223" t="s">
        <v>6425</v>
      </c>
      <c r="H233" s="224">
        <v>1</v>
      </c>
      <c r="I233" s="225"/>
      <c r="J233" s="226">
        <f>ROUND(I233*H233,2)</f>
        <v>0</v>
      </c>
      <c r="K233" s="222" t="s">
        <v>1</v>
      </c>
      <c r="L233" s="45"/>
      <c r="M233" s="227" t="s">
        <v>1</v>
      </c>
      <c r="N233" s="228" t="s">
        <v>46</v>
      </c>
      <c r="O233" s="92"/>
      <c r="P233" s="229">
        <f>O233*H233</f>
        <v>0</v>
      </c>
      <c r="Q233" s="229">
        <v>0</v>
      </c>
      <c r="R233" s="229">
        <f>Q233*H233</f>
        <v>0</v>
      </c>
      <c r="S233" s="229">
        <v>0</v>
      </c>
      <c r="T233" s="230">
        <f>S233*H233</f>
        <v>0</v>
      </c>
      <c r="U233" s="39"/>
      <c r="V233" s="39"/>
      <c r="W233" s="39"/>
      <c r="X233" s="39"/>
      <c r="Y233" s="39"/>
      <c r="Z233" s="39"/>
      <c r="AA233" s="39"/>
      <c r="AB233" s="39"/>
      <c r="AC233" s="39"/>
      <c r="AD233" s="39"/>
      <c r="AE233" s="39"/>
      <c r="AR233" s="231" t="s">
        <v>214</v>
      </c>
      <c r="AT233" s="231" t="s">
        <v>216</v>
      </c>
      <c r="AU233" s="231" t="s">
        <v>88</v>
      </c>
      <c r="AY233" s="18" t="s">
        <v>215</v>
      </c>
      <c r="BE233" s="232">
        <f>IF(N233="základní",J233,0)</f>
        <v>0</v>
      </c>
      <c r="BF233" s="232">
        <f>IF(N233="snížená",J233,0)</f>
        <v>0</v>
      </c>
      <c r="BG233" s="232">
        <f>IF(N233="zákl. přenesená",J233,0)</f>
        <v>0</v>
      </c>
      <c r="BH233" s="232">
        <f>IF(N233="sníž. přenesená",J233,0)</f>
        <v>0</v>
      </c>
      <c r="BI233" s="232">
        <f>IF(N233="nulová",J233,0)</f>
        <v>0</v>
      </c>
      <c r="BJ233" s="18" t="s">
        <v>88</v>
      </c>
      <c r="BK233" s="232">
        <f>ROUND(I233*H233,2)</f>
        <v>0</v>
      </c>
      <c r="BL233" s="18" t="s">
        <v>214</v>
      </c>
      <c r="BM233" s="231" t="s">
        <v>1619</v>
      </c>
    </row>
    <row r="234" s="2" customFormat="1">
      <c r="A234" s="39"/>
      <c r="B234" s="40"/>
      <c r="C234" s="41"/>
      <c r="D234" s="233" t="s">
        <v>221</v>
      </c>
      <c r="E234" s="41"/>
      <c r="F234" s="234" t="s">
        <v>6439</v>
      </c>
      <c r="G234" s="41"/>
      <c r="H234" s="41"/>
      <c r="I234" s="235"/>
      <c r="J234" s="41"/>
      <c r="K234" s="41"/>
      <c r="L234" s="45"/>
      <c r="M234" s="236"/>
      <c r="N234" s="237"/>
      <c r="O234" s="92"/>
      <c r="P234" s="92"/>
      <c r="Q234" s="92"/>
      <c r="R234" s="92"/>
      <c r="S234" s="92"/>
      <c r="T234" s="93"/>
      <c r="U234" s="39"/>
      <c r="V234" s="39"/>
      <c r="W234" s="39"/>
      <c r="X234" s="39"/>
      <c r="Y234" s="39"/>
      <c r="Z234" s="39"/>
      <c r="AA234" s="39"/>
      <c r="AB234" s="39"/>
      <c r="AC234" s="39"/>
      <c r="AD234" s="39"/>
      <c r="AE234" s="39"/>
      <c r="AT234" s="18" t="s">
        <v>221</v>
      </c>
      <c r="AU234" s="18" t="s">
        <v>88</v>
      </c>
    </row>
    <row r="235" s="2" customFormat="1" ht="24.15" customHeight="1">
      <c r="A235" s="39"/>
      <c r="B235" s="40"/>
      <c r="C235" s="220" t="s">
        <v>944</v>
      </c>
      <c r="D235" s="220" t="s">
        <v>216</v>
      </c>
      <c r="E235" s="221" t="s">
        <v>6548</v>
      </c>
      <c r="F235" s="222" t="s">
        <v>6441</v>
      </c>
      <c r="G235" s="223" t="s">
        <v>6425</v>
      </c>
      <c r="H235" s="224">
        <v>1</v>
      </c>
      <c r="I235" s="225"/>
      <c r="J235" s="226">
        <f>ROUND(I235*H235,2)</f>
        <v>0</v>
      </c>
      <c r="K235" s="222" t="s">
        <v>1</v>
      </c>
      <c r="L235" s="45"/>
      <c r="M235" s="227" t="s">
        <v>1</v>
      </c>
      <c r="N235" s="228" t="s">
        <v>46</v>
      </c>
      <c r="O235" s="92"/>
      <c r="P235" s="229">
        <f>O235*H235</f>
        <v>0</v>
      </c>
      <c r="Q235" s="229">
        <v>0</v>
      </c>
      <c r="R235" s="229">
        <f>Q235*H235</f>
        <v>0</v>
      </c>
      <c r="S235" s="229">
        <v>0</v>
      </c>
      <c r="T235" s="230">
        <f>S235*H235</f>
        <v>0</v>
      </c>
      <c r="U235" s="39"/>
      <c r="V235" s="39"/>
      <c r="W235" s="39"/>
      <c r="X235" s="39"/>
      <c r="Y235" s="39"/>
      <c r="Z235" s="39"/>
      <c r="AA235" s="39"/>
      <c r="AB235" s="39"/>
      <c r="AC235" s="39"/>
      <c r="AD235" s="39"/>
      <c r="AE235" s="39"/>
      <c r="AR235" s="231" t="s">
        <v>214</v>
      </c>
      <c r="AT235" s="231" t="s">
        <v>216</v>
      </c>
      <c r="AU235" s="231" t="s">
        <v>88</v>
      </c>
      <c r="AY235" s="18" t="s">
        <v>215</v>
      </c>
      <c r="BE235" s="232">
        <f>IF(N235="základní",J235,0)</f>
        <v>0</v>
      </c>
      <c r="BF235" s="232">
        <f>IF(N235="snížená",J235,0)</f>
        <v>0</v>
      </c>
      <c r="BG235" s="232">
        <f>IF(N235="zákl. přenesená",J235,0)</f>
        <v>0</v>
      </c>
      <c r="BH235" s="232">
        <f>IF(N235="sníž. přenesená",J235,0)</f>
        <v>0</v>
      </c>
      <c r="BI235" s="232">
        <f>IF(N235="nulová",J235,0)</f>
        <v>0</v>
      </c>
      <c r="BJ235" s="18" t="s">
        <v>88</v>
      </c>
      <c r="BK235" s="232">
        <f>ROUND(I235*H235,2)</f>
        <v>0</v>
      </c>
      <c r="BL235" s="18" t="s">
        <v>214</v>
      </c>
      <c r="BM235" s="231" t="s">
        <v>1645</v>
      </c>
    </row>
    <row r="236" s="2" customFormat="1">
      <c r="A236" s="39"/>
      <c r="B236" s="40"/>
      <c r="C236" s="41"/>
      <c r="D236" s="233" t="s">
        <v>221</v>
      </c>
      <c r="E236" s="41"/>
      <c r="F236" s="234" t="s">
        <v>6441</v>
      </c>
      <c r="G236" s="41"/>
      <c r="H236" s="41"/>
      <c r="I236" s="235"/>
      <c r="J236" s="41"/>
      <c r="K236" s="41"/>
      <c r="L236" s="45"/>
      <c r="M236" s="305"/>
      <c r="N236" s="306"/>
      <c r="O236" s="240"/>
      <c r="P236" s="240"/>
      <c r="Q236" s="240"/>
      <c r="R236" s="240"/>
      <c r="S236" s="240"/>
      <c r="T236" s="307"/>
      <c r="U236" s="39"/>
      <c r="V236" s="39"/>
      <c r="W236" s="39"/>
      <c r="X236" s="39"/>
      <c r="Y236" s="39"/>
      <c r="Z236" s="39"/>
      <c r="AA236" s="39"/>
      <c r="AB236" s="39"/>
      <c r="AC236" s="39"/>
      <c r="AD236" s="39"/>
      <c r="AE236" s="39"/>
      <c r="AT236" s="18" t="s">
        <v>221</v>
      </c>
      <c r="AU236" s="18" t="s">
        <v>88</v>
      </c>
    </row>
    <row r="237" s="2" customFormat="1" ht="6.96" customHeight="1">
      <c r="A237" s="39"/>
      <c r="B237" s="67"/>
      <c r="C237" s="68"/>
      <c r="D237" s="68"/>
      <c r="E237" s="68"/>
      <c r="F237" s="68"/>
      <c r="G237" s="68"/>
      <c r="H237" s="68"/>
      <c r="I237" s="68"/>
      <c r="J237" s="68"/>
      <c r="K237" s="68"/>
      <c r="L237" s="45"/>
      <c r="M237" s="39"/>
      <c r="O237" s="39"/>
      <c r="P237" s="39"/>
      <c r="Q237" s="39"/>
      <c r="R237" s="39"/>
      <c r="S237" s="39"/>
      <c r="T237" s="39"/>
      <c r="U237" s="39"/>
      <c r="V237" s="39"/>
      <c r="W237" s="39"/>
      <c r="X237" s="39"/>
      <c r="Y237" s="39"/>
      <c r="Z237" s="39"/>
      <c r="AA237" s="39"/>
      <c r="AB237" s="39"/>
      <c r="AC237" s="39"/>
      <c r="AD237" s="39"/>
      <c r="AE237" s="39"/>
    </row>
  </sheetData>
  <sheetProtection sheet="1" autoFilter="0" formatColumns="0" formatRows="0" objects="1" scenarios="1" spinCount="100000" saltValue="3gHxN8/rEHUHBlbgjmeV657GBfwNygiv556T8Nl0NaxhimHQPcPVt+2mEd2ke7NpCiWyGW9tzOSaZA31onBcBg==" hashValue="GZl/+u1EqSINAuGaG5HTZLAVnicCYjBvxtLlP3j10K5+Y/tZePzdI1bDC9ELnE1WVi1f+Rg/UrM1ZdCnlhb+Kw==" algorithmName="SHA-512" password="CC35"/>
  <autoFilter ref="C125:K236"/>
  <mergeCells count="12">
    <mergeCell ref="E7:H7"/>
    <mergeCell ref="E9:H9"/>
    <mergeCell ref="E11:H11"/>
    <mergeCell ref="E20:H20"/>
    <mergeCell ref="E29:H29"/>
    <mergeCell ref="E85:H85"/>
    <mergeCell ref="E87:H87"/>
    <mergeCell ref="E89:H89"/>
    <mergeCell ref="E114:H114"/>
    <mergeCell ref="E116:H116"/>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120</v>
      </c>
    </row>
    <row r="3" s="1" customFormat="1" ht="6.96" customHeight="1">
      <c r="B3" s="147"/>
      <c r="C3" s="148"/>
      <c r="D3" s="148"/>
      <c r="E3" s="148"/>
      <c r="F3" s="148"/>
      <c r="G3" s="148"/>
      <c r="H3" s="148"/>
      <c r="I3" s="148"/>
      <c r="J3" s="148"/>
      <c r="K3" s="148"/>
      <c r="L3" s="21"/>
      <c r="AT3" s="18" t="s">
        <v>90</v>
      </c>
    </row>
    <row r="4" s="1" customFormat="1" ht="24.96" customHeight="1">
      <c r="B4" s="21"/>
      <c r="D4" s="149" t="s">
        <v>188</v>
      </c>
      <c r="L4" s="21"/>
      <c r="M4" s="150" t="s">
        <v>10</v>
      </c>
      <c r="AT4" s="18" t="s">
        <v>4</v>
      </c>
    </row>
    <row r="5" s="1" customFormat="1" ht="6.96" customHeight="1">
      <c r="B5" s="21"/>
      <c r="L5" s="21"/>
    </row>
    <row r="6" s="1" customFormat="1" ht="12" customHeight="1">
      <c r="B6" s="21"/>
      <c r="D6" s="151" t="s">
        <v>16</v>
      </c>
      <c r="L6" s="21"/>
    </row>
    <row r="7" s="1" customFormat="1" ht="16.5" customHeight="1">
      <c r="B7" s="21"/>
      <c r="E7" s="152" t="str">
        <f>'Rekapitulace stavby'!K6</f>
        <v>Výstavba výjezdové základny ZZS KV – Velké Meziříčí</v>
      </c>
      <c r="F7" s="151"/>
      <c r="G7" s="151"/>
      <c r="H7" s="151"/>
      <c r="L7" s="21"/>
    </row>
    <row r="8" s="1" customFormat="1" ht="12" customHeight="1">
      <c r="B8" s="21"/>
      <c r="D8" s="151" t="s">
        <v>189</v>
      </c>
      <c r="L8" s="21"/>
    </row>
    <row r="9" s="2" customFormat="1" ht="16.5" customHeight="1">
      <c r="A9" s="39"/>
      <c r="B9" s="45"/>
      <c r="C9" s="39"/>
      <c r="D9" s="39"/>
      <c r="E9" s="152" t="s">
        <v>317</v>
      </c>
      <c r="F9" s="39"/>
      <c r="G9" s="39"/>
      <c r="H9" s="39"/>
      <c r="I9" s="39"/>
      <c r="J9" s="39"/>
      <c r="K9" s="39"/>
      <c r="L9" s="64"/>
      <c r="S9" s="39"/>
      <c r="T9" s="39"/>
      <c r="U9" s="39"/>
      <c r="V9" s="39"/>
      <c r="W9" s="39"/>
      <c r="X9" s="39"/>
      <c r="Y9" s="39"/>
      <c r="Z9" s="39"/>
      <c r="AA9" s="39"/>
      <c r="AB9" s="39"/>
      <c r="AC9" s="39"/>
      <c r="AD9" s="39"/>
      <c r="AE9" s="39"/>
    </row>
    <row r="10" s="2" customFormat="1" ht="12" customHeight="1">
      <c r="A10" s="39"/>
      <c r="B10" s="45"/>
      <c r="C10" s="39"/>
      <c r="D10" s="151" t="s">
        <v>191</v>
      </c>
      <c r="E10" s="39"/>
      <c r="F10" s="39"/>
      <c r="G10" s="39"/>
      <c r="H10" s="39"/>
      <c r="I10" s="39"/>
      <c r="J10" s="39"/>
      <c r="K10" s="39"/>
      <c r="L10" s="64"/>
      <c r="S10" s="39"/>
      <c r="T10" s="39"/>
      <c r="U10" s="39"/>
      <c r="V10" s="39"/>
      <c r="W10" s="39"/>
      <c r="X10" s="39"/>
      <c r="Y10" s="39"/>
      <c r="Z10" s="39"/>
      <c r="AA10" s="39"/>
      <c r="AB10" s="39"/>
      <c r="AC10" s="39"/>
      <c r="AD10" s="39"/>
      <c r="AE10" s="39"/>
    </row>
    <row r="11" s="2" customFormat="1" ht="16.5" customHeight="1">
      <c r="A11" s="39"/>
      <c r="B11" s="45"/>
      <c r="C11" s="39"/>
      <c r="D11" s="39"/>
      <c r="E11" s="153" t="s">
        <v>6549</v>
      </c>
      <c r="F11" s="39"/>
      <c r="G11" s="39"/>
      <c r="H11" s="39"/>
      <c r="I11" s="39"/>
      <c r="J11" s="39"/>
      <c r="K11" s="39"/>
      <c r="L11" s="64"/>
      <c r="S11" s="39"/>
      <c r="T11" s="39"/>
      <c r="U11" s="39"/>
      <c r="V11" s="39"/>
      <c r="W11" s="39"/>
      <c r="X11" s="39"/>
      <c r="Y11" s="39"/>
      <c r="Z11" s="39"/>
      <c r="AA11" s="39"/>
      <c r="AB11" s="39"/>
      <c r="AC11" s="39"/>
      <c r="AD11" s="39"/>
      <c r="AE11" s="39"/>
    </row>
    <row r="12" s="2" customFormat="1">
      <c r="A12" s="39"/>
      <c r="B12" s="45"/>
      <c r="C12" s="39"/>
      <c r="D12" s="39"/>
      <c r="E12" s="39"/>
      <c r="F12" s="39"/>
      <c r="G12" s="39"/>
      <c r="H12" s="39"/>
      <c r="I12" s="39"/>
      <c r="J12" s="39"/>
      <c r="K12" s="39"/>
      <c r="L12" s="64"/>
      <c r="S12" s="39"/>
      <c r="T12" s="39"/>
      <c r="U12" s="39"/>
      <c r="V12" s="39"/>
      <c r="W12" s="39"/>
      <c r="X12" s="39"/>
      <c r="Y12" s="39"/>
      <c r="Z12" s="39"/>
      <c r="AA12" s="39"/>
      <c r="AB12" s="39"/>
      <c r="AC12" s="39"/>
      <c r="AD12" s="39"/>
      <c r="AE12" s="39"/>
    </row>
    <row r="13" s="2" customFormat="1" ht="12" customHeight="1">
      <c r="A13" s="39"/>
      <c r="B13" s="45"/>
      <c r="C13" s="39"/>
      <c r="D13" s="151" t="s">
        <v>18</v>
      </c>
      <c r="E13" s="39"/>
      <c r="F13" s="142" t="s">
        <v>102</v>
      </c>
      <c r="G13" s="39"/>
      <c r="H13" s="39"/>
      <c r="I13" s="151" t="s">
        <v>19</v>
      </c>
      <c r="J13" s="142" t="s">
        <v>1</v>
      </c>
      <c r="K13" s="39"/>
      <c r="L13" s="64"/>
      <c r="S13" s="39"/>
      <c r="T13" s="39"/>
      <c r="U13" s="39"/>
      <c r="V13" s="39"/>
      <c r="W13" s="39"/>
      <c r="X13" s="39"/>
      <c r="Y13" s="39"/>
      <c r="Z13" s="39"/>
      <c r="AA13" s="39"/>
      <c r="AB13" s="39"/>
      <c r="AC13" s="39"/>
      <c r="AD13" s="39"/>
      <c r="AE13" s="39"/>
    </row>
    <row r="14" s="2" customFormat="1" ht="12" customHeight="1">
      <c r="A14" s="39"/>
      <c r="B14" s="45"/>
      <c r="C14" s="39"/>
      <c r="D14" s="151" t="s">
        <v>20</v>
      </c>
      <c r="E14" s="39"/>
      <c r="F14" s="142" t="s">
        <v>21</v>
      </c>
      <c r="G14" s="39"/>
      <c r="H14" s="39"/>
      <c r="I14" s="151" t="s">
        <v>22</v>
      </c>
      <c r="J14" s="154" t="str">
        <f>'Rekapitulace stavby'!AN8</f>
        <v>27. 3. 2025</v>
      </c>
      <c r="K14" s="39"/>
      <c r="L14" s="64"/>
      <c r="S14" s="39"/>
      <c r="T14" s="39"/>
      <c r="U14" s="39"/>
      <c r="V14" s="39"/>
      <c r="W14" s="39"/>
      <c r="X14" s="39"/>
      <c r="Y14" s="39"/>
      <c r="Z14" s="39"/>
      <c r="AA14" s="39"/>
      <c r="AB14" s="39"/>
      <c r="AC14" s="39"/>
      <c r="AD14" s="39"/>
      <c r="AE14" s="39"/>
    </row>
    <row r="15" s="2" customFormat="1" ht="10.8" customHeight="1">
      <c r="A15" s="39"/>
      <c r="B15" s="45"/>
      <c r="C15" s="39"/>
      <c r="D15" s="39"/>
      <c r="E15" s="39"/>
      <c r="F15" s="39"/>
      <c r="G15" s="39"/>
      <c r="H15" s="39"/>
      <c r="I15" s="39"/>
      <c r="J15" s="39"/>
      <c r="K15" s="39"/>
      <c r="L15" s="64"/>
      <c r="S15" s="39"/>
      <c r="T15" s="39"/>
      <c r="U15" s="39"/>
      <c r="V15" s="39"/>
      <c r="W15" s="39"/>
      <c r="X15" s="39"/>
      <c r="Y15" s="39"/>
      <c r="Z15" s="39"/>
      <c r="AA15" s="39"/>
      <c r="AB15" s="39"/>
      <c r="AC15" s="39"/>
      <c r="AD15" s="39"/>
      <c r="AE15" s="39"/>
    </row>
    <row r="16" s="2" customFormat="1" ht="12" customHeight="1">
      <c r="A16" s="39"/>
      <c r="B16" s="45"/>
      <c r="C16" s="39"/>
      <c r="D16" s="151" t="s">
        <v>24</v>
      </c>
      <c r="E16" s="39"/>
      <c r="F16" s="39"/>
      <c r="G16" s="39"/>
      <c r="H16" s="39"/>
      <c r="I16" s="151" t="s">
        <v>25</v>
      </c>
      <c r="J16" s="142" t="s">
        <v>26</v>
      </c>
      <c r="K16" s="39"/>
      <c r="L16" s="64"/>
      <c r="S16" s="39"/>
      <c r="T16" s="39"/>
      <c r="U16" s="39"/>
      <c r="V16" s="39"/>
      <c r="W16" s="39"/>
      <c r="X16" s="39"/>
      <c r="Y16" s="39"/>
      <c r="Z16" s="39"/>
      <c r="AA16" s="39"/>
      <c r="AB16" s="39"/>
      <c r="AC16" s="39"/>
      <c r="AD16" s="39"/>
      <c r="AE16" s="39"/>
    </row>
    <row r="17" s="2" customFormat="1" ht="18" customHeight="1">
      <c r="A17" s="39"/>
      <c r="B17" s="45"/>
      <c r="C17" s="39"/>
      <c r="D17" s="39"/>
      <c r="E17" s="142" t="s">
        <v>27</v>
      </c>
      <c r="F17" s="39"/>
      <c r="G17" s="39"/>
      <c r="H17" s="39"/>
      <c r="I17" s="151" t="s">
        <v>28</v>
      </c>
      <c r="J17" s="142" t="s">
        <v>29</v>
      </c>
      <c r="K17" s="39"/>
      <c r="L17" s="64"/>
      <c r="S17" s="39"/>
      <c r="T17" s="39"/>
      <c r="U17" s="39"/>
      <c r="V17" s="39"/>
      <c r="W17" s="39"/>
      <c r="X17" s="39"/>
      <c r="Y17" s="39"/>
      <c r="Z17" s="39"/>
      <c r="AA17" s="39"/>
      <c r="AB17" s="39"/>
      <c r="AC17" s="39"/>
      <c r="AD17" s="39"/>
      <c r="AE17" s="39"/>
    </row>
    <row r="18" s="2" customFormat="1" ht="6.96" customHeight="1">
      <c r="A18" s="39"/>
      <c r="B18" s="45"/>
      <c r="C18" s="39"/>
      <c r="D18" s="39"/>
      <c r="E18" s="39"/>
      <c r="F18" s="39"/>
      <c r="G18" s="39"/>
      <c r="H18" s="39"/>
      <c r="I18" s="39"/>
      <c r="J18" s="39"/>
      <c r="K18" s="39"/>
      <c r="L18" s="64"/>
      <c r="S18" s="39"/>
      <c r="T18" s="39"/>
      <c r="U18" s="39"/>
      <c r="V18" s="39"/>
      <c r="W18" s="39"/>
      <c r="X18" s="39"/>
      <c r="Y18" s="39"/>
      <c r="Z18" s="39"/>
      <c r="AA18" s="39"/>
      <c r="AB18" s="39"/>
      <c r="AC18" s="39"/>
      <c r="AD18" s="39"/>
      <c r="AE18" s="39"/>
    </row>
    <row r="19" s="2" customFormat="1" ht="12" customHeight="1">
      <c r="A19" s="39"/>
      <c r="B19" s="45"/>
      <c r="C19" s="39"/>
      <c r="D19" s="151" t="s">
        <v>30</v>
      </c>
      <c r="E19" s="39"/>
      <c r="F19" s="39"/>
      <c r="G19" s="39"/>
      <c r="H19" s="39"/>
      <c r="I19" s="151" t="s">
        <v>25</v>
      </c>
      <c r="J19" s="34" t="str">
        <f>'Rekapitulace stavby'!AN13</f>
        <v>Vyplň údaj</v>
      </c>
      <c r="K19" s="39"/>
      <c r="L19" s="64"/>
      <c r="S19" s="39"/>
      <c r="T19" s="39"/>
      <c r="U19" s="39"/>
      <c r="V19" s="39"/>
      <c r="W19" s="39"/>
      <c r="X19" s="39"/>
      <c r="Y19" s="39"/>
      <c r="Z19" s="39"/>
      <c r="AA19" s="39"/>
      <c r="AB19" s="39"/>
      <c r="AC19" s="39"/>
      <c r="AD19" s="39"/>
      <c r="AE19" s="39"/>
    </row>
    <row r="20" s="2" customFormat="1" ht="18" customHeight="1">
      <c r="A20" s="39"/>
      <c r="B20" s="45"/>
      <c r="C20" s="39"/>
      <c r="D20" s="39"/>
      <c r="E20" s="34" t="str">
        <f>'Rekapitulace stavby'!E14</f>
        <v>Vyplň údaj</v>
      </c>
      <c r="F20" s="142"/>
      <c r="G20" s="142"/>
      <c r="H20" s="142"/>
      <c r="I20" s="151" t="s">
        <v>28</v>
      </c>
      <c r="J20" s="34" t="str">
        <f>'Rekapitulace stavby'!AN14</f>
        <v>Vyplň údaj</v>
      </c>
      <c r="K20" s="39"/>
      <c r="L20" s="64"/>
      <c r="S20" s="39"/>
      <c r="T20" s="39"/>
      <c r="U20" s="39"/>
      <c r="V20" s="39"/>
      <c r="W20" s="39"/>
      <c r="X20" s="39"/>
      <c r="Y20" s="39"/>
      <c r="Z20" s="39"/>
      <c r="AA20" s="39"/>
      <c r="AB20" s="39"/>
      <c r="AC20" s="39"/>
      <c r="AD20" s="39"/>
      <c r="AE20" s="39"/>
    </row>
    <row r="21" s="2" customFormat="1" ht="6.96" customHeight="1">
      <c r="A21" s="39"/>
      <c r="B21" s="45"/>
      <c r="C21" s="39"/>
      <c r="D21" s="39"/>
      <c r="E21" s="39"/>
      <c r="F21" s="39"/>
      <c r="G21" s="39"/>
      <c r="H21" s="39"/>
      <c r="I21" s="39"/>
      <c r="J21" s="39"/>
      <c r="K21" s="39"/>
      <c r="L21" s="64"/>
      <c r="S21" s="39"/>
      <c r="T21" s="39"/>
      <c r="U21" s="39"/>
      <c r="V21" s="39"/>
      <c r="W21" s="39"/>
      <c r="X21" s="39"/>
      <c r="Y21" s="39"/>
      <c r="Z21" s="39"/>
      <c r="AA21" s="39"/>
      <c r="AB21" s="39"/>
      <c r="AC21" s="39"/>
      <c r="AD21" s="39"/>
      <c r="AE21" s="39"/>
    </row>
    <row r="22" s="2" customFormat="1" ht="12" customHeight="1">
      <c r="A22" s="39"/>
      <c r="B22" s="45"/>
      <c r="C22" s="39"/>
      <c r="D22" s="151" t="s">
        <v>32</v>
      </c>
      <c r="E22" s="39"/>
      <c r="F22" s="39"/>
      <c r="G22" s="39"/>
      <c r="H22" s="39"/>
      <c r="I22" s="151" t="s">
        <v>25</v>
      </c>
      <c r="J22" s="142" t="s">
        <v>33</v>
      </c>
      <c r="K22" s="39"/>
      <c r="L22" s="64"/>
      <c r="S22" s="39"/>
      <c r="T22" s="39"/>
      <c r="U22" s="39"/>
      <c r="V22" s="39"/>
      <c r="W22" s="39"/>
      <c r="X22" s="39"/>
      <c r="Y22" s="39"/>
      <c r="Z22" s="39"/>
      <c r="AA22" s="39"/>
      <c r="AB22" s="39"/>
      <c r="AC22" s="39"/>
      <c r="AD22" s="39"/>
      <c r="AE22" s="39"/>
    </row>
    <row r="23" s="2" customFormat="1" ht="18" customHeight="1">
      <c r="A23" s="39"/>
      <c r="B23" s="45"/>
      <c r="C23" s="39"/>
      <c r="D23" s="39"/>
      <c r="E23" s="142" t="s">
        <v>34</v>
      </c>
      <c r="F23" s="39"/>
      <c r="G23" s="39"/>
      <c r="H23" s="39"/>
      <c r="I23" s="151" t="s">
        <v>28</v>
      </c>
      <c r="J23" s="142" t="s">
        <v>35</v>
      </c>
      <c r="K23" s="39"/>
      <c r="L23" s="64"/>
      <c r="S23" s="39"/>
      <c r="T23" s="39"/>
      <c r="U23" s="39"/>
      <c r="V23" s="39"/>
      <c r="W23" s="39"/>
      <c r="X23" s="39"/>
      <c r="Y23" s="39"/>
      <c r="Z23" s="39"/>
      <c r="AA23" s="39"/>
      <c r="AB23" s="39"/>
      <c r="AC23" s="39"/>
      <c r="AD23" s="39"/>
      <c r="AE23" s="39"/>
    </row>
    <row r="24" s="2" customFormat="1" ht="6.96" customHeight="1">
      <c r="A24" s="39"/>
      <c r="B24" s="45"/>
      <c r="C24" s="39"/>
      <c r="D24" s="39"/>
      <c r="E24" s="39"/>
      <c r="F24" s="39"/>
      <c r="G24" s="39"/>
      <c r="H24" s="39"/>
      <c r="I24" s="39"/>
      <c r="J24" s="39"/>
      <c r="K24" s="39"/>
      <c r="L24" s="64"/>
      <c r="S24" s="39"/>
      <c r="T24" s="39"/>
      <c r="U24" s="39"/>
      <c r="V24" s="39"/>
      <c r="W24" s="39"/>
      <c r="X24" s="39"/>
      <c r="Y24" s="39"/>
      <c r="Z24" s="39"/>
      <c r="AA24" s="39"/>
      <c r="AB24" s="39"/>
      <c r="AC24" s="39"/>
      <c r="AD24" s="39"/>
      <c r="AE24" s="39"/>
    </row>
    <row r="25" s="2" customFormat="1" ht="12" customHeight="1">
      <c r="A25" s="39"/>
      <c r="B25" s="45"/>
      <c r="C25" s="39"/>
      <c r="D25" s="151" t="s">
        <v>37</v>
      </c>
      <c r="E25" s="39"/>
      <c r="F25" s="39"/>
      <c r="G25" s="39"/>
      <c r="H25" s="39"/>
      <c r="I25" s="151" t="s">
        <v>25</v>
      </c>
      <c r="J25" s="142" t="str">
        <f>IF('Rekapitulace stavby'!AN19="","",'Rekapitulace stavby'!AN19)</f>
        <v/>
      </c>
      <c r="K25" s="39"/>
      <c r="L25" s="64"/>
      <c r="S25" s="39"/>
      <c r="T25" s="39"/>
      <c r="U25" s="39"/>
      <c r="V25" s="39"/>
      <c r="W25" s="39"/>
      <c r="X25" s="39"/>
      <c r="Y25" s="39"/>
      <c r="Z25" s="39"/>
      <c r="AA25" s="39"/>
      <c r="AB25" s="39"/>
      <c r="AC25" s="39"/>
      <c r="AD25" s="39"/>
      <c r="AE25" s="39"/>
    </row>
    <row r="26" s="2" customFormat="1" ht="18" customHeight="1">
      <c r="A26" s="39"/>
      <c r="B26" s="45"/>
      <c r="C26" s="39"/>
      <c r="D26" s="39"/>
      <c r="E26" s="142" t="str">
        <f>IF('Rekapitulace stavby'!E20="","",'Rekapitulace stavby'!E20)</f>
        <v xml:space="preserve"> </v>
      </c>
      <c r="F26" s="39"/>
      <c r="G26" s="39"/>
      <c r="H26" s="39"/>
      <c r="I26" s="151" t="s">
        <v>28</v>
      </c>
      <c r="J26" s="142" t="str">
        <f>IF('Rekapitulace stavby'!AN20="","",'Rekapitulace stavby'!AN20)</f>
        <v/>
      </c>
      <c r="K26" s="39"/>
      <c r="L26" s="64"/>
      <c r="S26" s="39"/>
      <c r="T26" s="39"/>
      <c r="U26" s="39"/>
      <c r="V26" s="39"/>
      <c r="W26" s="39"/>
      <c r="X26" s="39"/>
      <c r="Y26" s="39"/>
      <c r="Z26" s="39"/>
      <c r="AA26" s="39"/>
      <c r="AB26" s="39"/>
      <c r="AC26" s="39"/>
      <c r="AD26" s="39"/>
      <c r="AE26" s="39"/>
    </row>
    <row r="27" s="2" customFormat="1" ht="6.96" customHeight="1">
      <c r="A27" s="39"/>
      <c r="B27" s="45"/>
      <c r="C27" s="39"/>
      <c r="D27" s="39"/>
      <c r="E27" s="39"/>
      <c r="F27" s="39"/>
      <c r="G27" s="39"/>
      <c r="H27" s="39"/>
      <c r="I27" s="39"/>
      <c r="J27" s="39"/>
      <c r="K27" s="39"/>
      <c r="L27" s="64"/>
      <c r="S27" s="39"/>
      <c r="T27" s="39"/>
      <c r="U27" s="39"/>
      <c r="V27" s="39"/>
      <c r="W27" s="39"/>
      <c r="X27" s="39"/>
      <c r="Y27" s="39"/>
      <c r="Z27" s="39"/>
      <c r="AA27" s="39"/>
      <c r="AB27" s="39"/>
      <c r="AC27" s="39"/>
      <c r="AD27" s="39"/>
      <c r="AE27" s="39"/>
    </row>
    <row r="28" s="2" customFormat="1" ht="12" customHeight="1">
      <c r="A28" s="39"/>
      <c r="B28" s="45"/>
      <c r="C28" s="39"/>
      <c r="D28" s="151" t="s">
        <v>39</v>
      </c>
      <c r="E28" s="39"/>
      <c r="F28" s="39"/>
      <c r="G28" s="39"/>
      <c r="H28" s="39"/>
      <c r="I28" s="39"/>
      <c r="J28" s="39"/>
      <c r="K28" s="39"/>
      <c r="L28" s="64"/>
      <c r="S28" s="39"/>
      <c r="T28" s="39"/>
      <c r="U28" s="39"/>
      <c r="V28" s="39"/>
      <c r="W28" s="39"/>
      <c r="X28" s="39"/>
      <c r="Y28" s="39"/>
      <c r="Z28" s="39"/>
      <c r="AA28" s="39"/>
      <c r="AB28" s="39"/>
      <c r="AC28" s="39"/>
      <c r="AD28" s="39"/>
      <c r="AE28" s="39"/>
    </row>
    <row r="29" s="8" customFormat="1" ht="262.5" customHeight="1">
      <c r="A29" s="155"/>
      <c r="B29" s="156"/>
      <c r="C29" s="155"/>
      <c r="D29" s="155"/>
      <c r="E29" s="157" t="s">
        <v>6550</v>
      </c>
      <c r="F29" s="157"/>
      <c r="G29" s="157"/>
      <c r="H29" s="157"/>
      <c r="I29" s="155"/>
      <c r="J29" s="155"/>
      <c r="K29" s="155"/>
      <c r="L29" s="158"/>
      <c r="S29" s="155"/>
      <c r="T29" s="155"/>
      <c r="U29" s="155"/>
      <c r="V29" s="155"/>
      <c r="W29" s="155"/>
      <c r="X29" s="155"/>
      <c r="Y29" s="155"/>
      <c r="Z29" s="155"/>
      <c r="AA29" s="155"/>
      <c r="AB29" s="155"/>
      <c r="AC29" s="155"/>
      <c r="AD29" s="155"/>
      <c r="AE29" s="155"/>
    </row>
    <row r="30" s="2" customFormat="1" ht="6.96" customHeight="1">
      <c r="A30" s="39"/>
      <c r="B30" s="45"/>
      <c r="C30" s="39"/>
      <c r="D30" s="39"/>
      <c r="E30" s="39"/>
      <c r="F30" s="39"/>
      <c r="G30" s="39"/>
      <c r="H30" s="39"/>
      <c r="I30" s="39"/>
      <c r="J30" s="39"/>
      <c r="K30" s="39"/>
      <c r="L30" s="64"/>
      <c r="S30" s="39"/>
      <c r="T30" s="39"/>
      <c r="U30" s="39"/>
      <c r="V30" s="39"/>
      <c r="W30" s="39"/>
      <c r="X30" s="39"/>
      <c r="Y30" s="39"/>
      <c r="Z30" s="39"/>
      <c r="AA30" s="39"/>
      <c r="AB30" s="39"/>
      <c r="AC30" s="39"/>
      <c r="AD30" s="39"/>
      <c r="AE30" s="39"/>
    </row>
    <row r="31" s="2" customFormat="1" ht="6.96" customHeight="1">
      <c r="A31" s="39"/>
      <c r="B31" s="45"/>
      <c r="C31" s="39"/>
      <c r="D31" s="159"/>
      <c r="E31" s="159"/>
      <c r="F31" s="159"/>
      <c r="G31" s="159"/>
      <c r="H31" s="159"/>
      <c r="I31" s="159"/>
      <c r="J31" s="159"/>
      <c r="K31" s="159"/>
      <c r="L31" s="64"/>
      <c r="S31" s="39"/>
      <c r="T31" s="39"/>
      <c r="U31" s="39"/>
      <c r="V31" s="39"/>
      <c r="W31" s="39"/>
      <c r="X31" s="39"/>
      <c r="Y31" s="39"/>
      <c r="Z31" s="39"/>
      <c r="AA31" s="39"/>
      <c r="AB31" s="39"/>
      <c r="AC31" s="39"/>
      <c r="AD31" s="39"/>
      <c r="AE31" s="39"/>
    </row>
    <row r="32" s="2" customFormat="1" ht="25.44" customHeight="1">
      <c r="A32" s="39"/>
      <c r="B32" s="45"/>
      <c r="C32" s="39"/>
      <c r="D32" s="160" t="s">
        <v>41</v>
      </c>
      <c r="E32" s="39"/>
      <c r="F32" s="39"/>
      <c r="G32" s="39"/>
      <c r="H32" s="39"/>
      <c r="I32" s="39"/>
      <c r="J32" s="161">
        <f>ROUND(J158, 2)</f>
        <v>0</v>
      </c>
      <c r="K32" s="39"/>
      <c r="L32" s="64"/>
      <c r="S32" s="39"/>
      <c r="T32" s="39"/>
      <c r="U32" s="39"/>
      <c r="V32" s="39"/>
      <c r="W32" s="39"/>
      <c r="X32" s="39"/>
      <c r="Y32" s="39"/>
      <c r="Z32" s="39"/>
      <c r="AA32" s="39"/>
      <c r="AB32" s="39"/>
      <c r="AC32" s="39"/>
      <c r="AD32" s="39"/>
      <c r="AE32" s="39"/>
    </row>
    <row r="33" s="2" customFormat="1" ht="6.96" customHeight="1">
      <c r="A33" s="39"/>
      <c r="B33" s="45"/>
      <c r="C33" s="39"/>
      <c r="D33" s="159"/>
      <c r="E33" s="159"/>
      <c r="F33" s="159"/>
      <c r="G33" s="159"/>
      <c r="H33" s="159"/>
      <c r="I33" s="159"/>
      <c r="J33" s="159"/>
      <c r="K33" s="159"/>
      <c r="L33" s="64"/>
      <c r="S33" s="39"/>
      <c r="T33" s="39"/>
      <c r="U33" s="39"/>
      <c r="V33" s="39"/>
      <c r="W33" s="39"/>
      <c r="X33" s="39"/>
      <c r="Y33" s="39"/>
      <c r="Z33" s="39"/>
      <c r="AA33" s="39"/>
      <c r="AB33" s="39"/>
      <c r="AC33" s="39"/>
      <c r="AD33" s="39"/>
      <c r="AE33" s="39"/>
    </row>
    <row r="34" s="2" customFormat="1" ht="14.4" customHeight="1">
      <c r="A34" s="39"/>
      <c r="B34" s="45"/>
      <c r="C34" s="39"/>
      <c r="D34" s="39"/>
      <c r="E34" s="39"/>
      <c r="F34" s="162" t="s">
        <v>43</v>
      </c>
      <c r="G34" s="39"/>
      <c r="H34" s="39"/>
      <c r="I34" s="162" t="s">
        <v>42</v>
      </c>
      <c r="J34" s="162" t="s">
        <v>44</v>
      </c>
      <c r="K34" s="39"/>
      <c r="L34" s="64"/>
      <c r="S34" s="39"/>
      <c r="T34" s="39"/>
      <c r="U34" s="39"/>
      <c r="V34" s="39"/>
      <c r="W34" s="39"/>
      <c r="X34" s="39"/>
      <c r="Y34" s="39"/>
      <c r="Z34" s="39"/>
      <c r="AA34" s="39"/>
      <c r="AB34" s="39"/>
      <c r="AC34" s="39"/>
      <c r="AD34" s="39"/>
      <c r="AE34" s="39"/>
    </row>
    <row r="35" s="2" customFormat="1" ht="14.4" customHeight="1">
      <c r="A35" s="39"/>
      <c r="B35" s="45"/>
      <c r="C35" s="39"/>
      <c r="D35" s="163" t="s">
        <v>45</v>
      </c>
      <c r="E35" s="151" t="s">
        <v>46</v>
      </c>
      <c r="F35" s="164">
        <f>ROUND((SUM(BE158:BE332)),  2)</f>
        <v>0</v>
      </c>
      <c r="G35" s="39"/>
      <c r="H35" s="39"/>
      <c r="I35" s="165">
        <v>0.20999999999999999</v>
      </c>
      <c r="J35" s="164">
        <f>ROUND(((SUM(BE158:BE332))*I35),  2)</f>
        <v>0</v>
      </c>
      <c r="K35" s="39"/>
      <c r="L35" s="64"/>
      <c r="S35" s="39"/>
      <c r="T35" s="39"/>
      <c r="U35" s="39"/>
      <c r="V35" s="39"/>
      <c r="W35" s="39"/>
      <c r="X35" s="39"/>
      <c r="Y35" s="39"/>
      <c r="Z35" s="39"/>
      <c r="AA35" s="39"/>
      <c r="AB35" s="39"/>
      <c r="AC35" s="39"/>
      <c r="AD35" s="39"/>
      <c r="AE35" s="39"/>
    </row>
    <row r="36" s="2" customFormat="1" ht="14.4" customHeight="1">
      <c r="A36" s="39"/>
      <c r="B36" s="45"/>
      <c r="C36" s="39"/>
      <c r="D36" s="39"/>
      <c r="E36" s="151" t="s">
        <v>47</v>
      </c>
      <c r="F36" s="164">
        <f>ROUND((SUM(BF158:BF332)),  2)</f>
        <v>0</v>
      </c>
      <c r="G36" s="39"/>
      <c r="H36" s="39"/>
      <c r="I36" s="165">
        <v>0.12</v>
      </c>
      <c r="J36" s="164">
        <f>ROUND(((SUM(BF158:BF332))*I36),  2)</f>
        <v>0</v>
      </c>
      <c r="K36" s="39"/>
      <c r="L36" s="64"/>
      <c r="S36" s="39"/>
      <c r="T36" s="39"/>
      <c r="U36" s="39"/>
      <c r="V36" s="39"/>
      <c r="W36" s="39"/>
      <c r="X36" s="39"/>
      <c r="Y36" s="39"/>
      <c r="Z36" s="39"/>
      <c r="AA36" s="39"/>
      <c r="AB36" s="39"/>
      <c r="AC36" s="39"/>
      <c r="AD36" s="39"/>
      <c r="AE36" s="39"/>
    </row>
    <row r="37" hidden="1" s="2" customFormat="1" ht="14.4" customHeight="1">
      <c r="A37" s="39"/>
      <c r="B37" s="45"/>
      <c r="C37" s="39"/>
      <c r="D37" s="39"/>
      <c r="E37" s="151" t="s">
        <v>48</v>
      </c>
      <c r="F37" s="164">
        <f>ROUND((SUM(BG158:BG332)),  2)</f>
        <v>0</v>
      </c>
      <c r="G37" s="39"/>
      <c r="H37" s="39"/>
      <c r="I37" s="165">
        <v>0.20999999999999999</v>
      </c>
      <c r="J37" s="164">
        <f>0</f>
        <v>0</v>
      </c>
      <c r="K37" s="39"/>
      <c r="L37" s="64"/>
      <c r="S37" s="39"/>
      <c r="T37" s="39"/>
      <c r="U37" s="39"/>
      <c r="V37" s="39"/>
      <c r="W37" s="39"/>
      <c r="X37" s="39"/>
      <c r="Y37" s="39"/>
      <c r="Z37" s="39"/>
      <c r="AA37" s="39"/>
      <c r="AB37" s="39"/>
      <c r="AC37" s="39"/>
      <c r="AD37" s="39"/>
      <c r="AE37" s="39"/>
    </row>
    <row r="38" hidden="1" s="2" customFormat="1" ht="14.4" customHeight="1">
      <c r="A38" s="39"/>
      <c r="B38" s="45"/>
      <c r="C38" s="39"/>
      <c r="D38" s="39"/>
      <c r="E38" s="151" t="s">
        <v>49</v>
      </c>
      <c r="F38" s="164">
        <f>ROUND((SUM(BH158:BH332)),  2)</f>
        <v>0</v>
      </c>
      <c r="G38" s="39"/>
      <c r="H38" s="39"/>
      <c r="I38" s="165">
        <v>0.12</v>
      </c>
      <c r="J38" s="164">
        <f>0</f>
        <v>0</v>
      </c>
      <c r="K38" s="39"/>
      <c r="L38" s="64"/>
      <c r="S38" s="39"/>
      <c r="T38" s="39"/>
      <c r="U38" s="39"/>
      <c r="V38" s="39"/>
      <c r="W38" s="39"/>
      <c r="X38" s="39"/>
      <c r="Y38" s="39"/>
      <c r="Z38" s="39"/>
      <c r="AA38" s="39"/>
      <c r="AB38" s="39"/>
      <c r="AC38" s="39"/>
      <c r="AD38" s="39"/>
      <c r="AE38" s="39"/>
    </row>
    <row r="39" hidden="1" s="2" customFormat="1" ht="14.4" customHeight="1">
      <c r="A39" s="39"/>
      <c r="B39" s="45"/>
      <c r="C39" s="39"/>
      <c r="D39" s="39"/>
      <c r="E39" s="151" t="s">
        <v>50</v>
      </c>
      <c r="F39" s="164">
        <f>ROUND((SUM(BI158:BI332)),  2)</f>
        <v>0</v>
      </c>
      <c r="G39" s="39"/>
      <c r="H39" s="39"/>
      <c r="I39" s="165">
        <v>0</v>
      </c>
      <c r="J39" s="164">
        <f>0</f>
        <v>0</v>
      </c>
      <c r="K39" s="39"/>
      <c r="L39" s="64"/>
      <c r="S39" s="39"/>
      <c r="T39" s="39"/>
      <c r="U39" s="39"/>
      <c r="V39" s="39"/>
      <c r="W39" s="39"/>
      <c r="X39" s="39"/>
      <c r="Y39" s="39"/>
      <c r="Z39" s="39"/>
      <c r="AA39" s="39"/>
      <c r="AB39" s="39"/>
      <c r="AC39" s="39"/>
      <c r="AD39" s="39"/>
      <c r="AE39" s="39"/>
    </row>
    <row r="40" s="2" customFormat="1" ht="6.96" customHeight="1">
      <c r="A40" s="39"/>
      <c r="B40" s="45"/>
      <c r="C40" s="39"/>
      <c r="D40" s="39"/>
      <c r="E40" s="39"/>
      <c r="F40" s="39"/>
      <c r="G40" s="39"/>
      <c r="H40" s="39"/>
      <c r="I40" s="39"/>
      <c r="J40" s="39"/>
      <c r="K40" s="39"/>
      <c r="L40" s="64"/>
      <c r="S40" s="39"/>
      <c r="T40" s="39"/>
      <c r="U40" s="39"/>
      <c r="V40" s="39"/>
      <c r="W40" s="39"/>
      <c r="X40" s="39"/>
      <c r="Y40" s="39"/>
      <c r="Z40" s="39"/>
      <c r="AA40" s="39"/>
      <c r="AB40" s="39"/>
      <c r="AC40" s="39"/>
      <c r="AD40" s="39"/>
      <c r="AE40" s="39"/>
    </row>
    <row r="41" s="2" customFormat="1" ht="25.44" customHeight="1">
      <c r="A41" s="39"/>
      <c r="B41" s="45"/>
      <c r="C41" s="166"/>
      <c r="D41" s="167" t="s">
        <v>51</v>
      </c>
      <c r="E41" s="168"/>
      <c r="F41" s="168"/>
      <c r="G41" s="169" t="s">
        <v>52</v>
      </c>
      <c r="H41" s="170" t="s">
        <v>53</v>
      </c>
      <c r="I41" s="168"/>
      <c r="J41" s="171">
        <f>SUM(J32:J39)</f>
        <v>0</v>
      </c>
      <c r="K41" s="172"/>
      <c r="L41" s="64"/>
      <c r="S41" s="39"/>
      <c r="T41" s="39"/>
      <c r="U41" s="39"/>
      <c r="V41" s="39"/>
      <c r="W41" s="39"/>
      <c r="X41" s="39"/>
      <c r="Y41" s="39"/>
      <c r="Z41" s="39"/>
      <c r="AA41" s="39"/>
      <c r="AB41" s="39"/>
      <c r="AC41" s="39"/>
      <c r="AD41" s="39"/>
      <c r="AE41" s="39"/>
    </row>
    <row r="42" s="2" customFormat="1" ht="14.4" customHeight="1">
      <c r="A42" s="39"/>
      <c r="B42" s="45"/>
      <c r="C42" s="39"/>
      <c r="D42" s="39"/>
      <c r="E42" s="39"/>
      <c r="F42" s="39"/>
      <c r="G42" s="39"/>
      <c r="H42" s="39"/>
      <c r="I42" s="39"/>
      <c r="J42" s="39"/>
      <c r="K42" s="39"/>
      <c r="L42" s="64"/>
      <c r="S42" s="39"/>
      <c r="T42" s="39"/>
      <c r="U42" s="39"/>
      <c r="V42" s="39"/>
      <c r="W42" s="39"/>
      <c r="X42" s="39"/>
      <c r="Y42" s="39"/>
      <c r="Z42" s="39"/>
      <c r="AA42" s="39"/>
      <c r="AB42" s="39"/>
      <c r="AC42" s="39"/>
      <c r="AD42" s="39"/>
      <c r="AE42" s="39"/>
    </row>
    <row r="43" s="1" customFormat="1" ht="14.4" customHeight="1">
      <c r="B43" s="21"/>
      <c r="L43" s="21"/>
    </row>
    <row r="44" s="1" customFormat="1" ht="14.4" customHeight="1">
      <c r="B44" s="21"/>
      <c r="L44" s="21"/>
    </row>
    <row r="45" s="1" customFormat="1" ht="14.4" customHeight="1">
      <c r="B45" s="21"/>
      <c r="L45" s="21"/>
    </row>
    <row r="46" s="1" customFormat="1" ht="14.4" customHeight="1">
      <c r="B46" s="21"/>
      <c r="L46" s="21"/>
    </row>
    <row r="47" s="1" customFormat="1" ht="14.4" customHeight="1">
      <c r="B47" s="21"/>
      <c r="L47" s="21"/>
    </row>
    <row r="48" s="1" customFormat="1" ht="14.4" customHeight="1">
      <c r="B48" s="21"/>
      <c r="L48" s="21"/>
    </row>
    <row r="49" s="1" customFormat="1" ht="14.4" customHeight="1">
      <c r="B49" s="21"/>
      <c r="L49" s="21"/>
    </row>
    <row r="50" s="2" customFormat="1" ht="14.4" customHeight="1">
      <c r="B50" s="64"/>
      <c r="D50" s="173" t="s">
        <v>54</v>
      </c>
      <c r="E50" s="174"/>
      <c r="F50" s="174"/>
      <c r="G50" s="173" t="s">
        <v>55</v>
      </c>
      <c r="H50" s="174"/>
      <c r="I50" s="174"/>
      <c r="J50" s="174"/>
      <c r="K50" s="174"/>
      <c r="L50" s="64"/>
    </row>
    <row r="51">
      <c r="B51" s="21"/>
      <c r="L51" s="21"/>
    </row>
    <row r="52">
      <c r="B52" s="21"/>
      <c r="L52" s="21"/>
    </row>
    <row r="53">
      <c r="B53" s="21"/>
      <c r="L53" s="21"/>
    </row>
    <row r="54">
      <c r="B54" s="21"/>
      <c r="L54" s="21"/>
    </row>
    <row r="55">
      <c r="B55" s="21"/>
      <c r="L55" s="21"/>
    </row>
    <row r="56">
      <c r="B56" s="21"/>
      <c r="L56" s="21"/>
    </row>
    <row r="57">
      <c r="B57" s="21"/>
      <c r="L57" s="21"/>
    </row>
    <row r="58">
      <c r="B58" s="21"/>
      <c r="L58" s="21"/>
    </row>
    <row r="59">
      <c r="B59" s="21"/>
      <c r="L59" s="21"/>
    </row>
    <row r="60">
      <c r="B60" s="21"/>
      <c r="L60" s="21"/>
    </row>
    <row r="61" s="2" customFormat="1">
      <c r="A61" s="39"/>
      <c r="B61" s="45"/>
      <c r="C61" s="39"/>
      <c r="D61" s="175" t="s">
        <v>56</v>
      </c>
      <c r="E61" s="176"/>
      <c r="F61" s="177" t="s">
        <v>57</v>
      </c>
      <c r="G61" s="175" t="s">
        <v>56</v>
      </c>
      <c r="H61" s="176"/>
      <c r="I61" s="176"/>
      <c r="J61" s="178" t="s">
        <v>57</v>
      </c>
      <c r="K61" s="176"/>
      <c r="L61" s="64"/>
      <c r="S61" s="39"/>
      <c r="T61" s="39"/>
      <c r="U61" s="39"/>
      <c r="V61" s="39"/>
      <c r="W61" s="39"/>
      <c r="X61" s="39"/>
      <c r="Y61" s="39"/>
      <c r="Z61" s="39"/>
      <c r="AA61" s="39"/>
      <c r="AB61" s="39"/>
      <c r="AC61" s="39"/>
      <c r="AD61" s="39"/>
      <c r="AE61" s="39"/>
    </row>
    <row r="62">
      <c r="B62" s="21"/>
      <c r="L62" s="21"/>
    </row>
    <row r="63">
      <c r="B63" s="21"/>
      <c r="L63" s="21"/>
    </row>
    <row r="64">
      <c r="B64" s="21"/>
      <c r="L64" s="21"/>
    </row>
    <row r="65" s="2" customFormat="1">
      <c r="A65" s="39"/>
      <c r="B65" s="45"/>
      <c r="C65" s="39"/>
      <c r="D65" s="173" t="s">
        <v>58</v>
      </c>
      <c r="E65" s="179"/>
      <c r="F65" s="179"/>
      <c r="G65" s="173" t="s">
        <v>59</v>
      </c>
      <c r="H65" s="179"/>
      <c r="I65" s="179"/>
      <c r="J65" s="179"/>
      <c r="K65" s="179"/>
      <c r="L65" s="64"/>
      <c r="S65" s="39"/>
      <c r="T65" s="39"/>
      <c r="U65" s="39"/>
      <c r="V65" s="39"/>
      <c r="W65" s="39"/>
      <c r="X65" s="39"/>
      <c r="Y65" s="39"/>
      <c r="Z65" s="39"/>
      <c r="AA65" s="39"/>
      <c r="AB65" s="39"/>
      <c r="AC65" s="39"/>
      <c r="AD65" s="39"/>
      <c r="AE65" s="39"/>
    </row>
    <row r="66">
      <c r="B66" s="21"/>
      <c r="L66" s="21"/>
    </row>
    <row r="67">
      <c r="B67" s="21"/>
      <c r="L67" s="21"/>
    </row>
    <row r="68">
      <c r="B68" s="21"/>
      <c r="L68" s="21"/>
    </row>
    <row r="69">
      <c r="B69" s="21"/>
      <c r="L69" s="21"/>
    </row>
    <row r="70">
      <c r="B70" s="21"/>
      <c r="L70" s="21"/>
    </row>
    <row r="71">
      <c r="B71" s="21"/>
      <c r="L71" s="21"/>
    </row>
    <row r="72">
      <c r="B72" s="21"/>
      <c r="L72" s="21"/>
    </row>
    <row r="73">
      <c r="B73" s="21"/>
      <c r="L73" s="21"/>
    </row>
    <row r="74">
      <c r="B74" s="21"/>
      <c r="L74" s="21"/>
    </row>
    <row r="75">
      <c r="B75" s="21"/>
      <c r="L75" s="21"/>
    </row>
    <row r="76" s="2" customFormat="1">
      <c r="A76" s="39"/>
      <c r="B76" s="45"/>
      <c r="C76" s="39"/>
      <c r="D76" s="175" t="s">
        <v>56</v>
      </c>
      <c r="E76" s="176"/>
      <c r="F76" s="177" t="s">
        <v>57</v>
      </c>
      <c r="G76" s="175" t="s">
        <v>56</v>
      </c>
      <c r="H76" s="176"/>
      <c r="I76" s="176"/>
      <c r="J76" s="178" t="s">
        <v>57</v>
      </c>
      <c r="K76" s="176"/>
      <c r="L76" s="64"/>
      <c r="S76" s="39"/>
      <c r="T76" s="39"/>
      <c r="U76" s="39"/>
      <c r="V76" s="39"/>
      <c r="W76" s="39"/>
      <c r="X76" s="39"/>
      <c r="Y76" s="39"/>
      <c r="Z76" s="39"/>
      <c r="AA76" s="39"/>
      <c r="AB76" s="39"/>
      <c r="AC76" s="39"/>
      <c r="AD76" s="39"/>
      <c r="AE76" s="39"/>
    </row>
    <row r="77" s="2" customFormat="1" ht="14.4" customHeight="1">
      <c r="A77" s="39"/>
      <c r="B77" s="180"/>
      <c r="C77" s="181"/>
      <c r="D77" s="181"/>
      <c r="E77" s="181"/>
      <c r="F77" s="181"/>
      <c r="G77" s="181"/>
      <c r="H77" s="181"/>
      <c r="I77" s="181"/>
      <c r="J77" s="181"/>
      <c r="K77" s="181"/>
      <c r="L77" s="64"/>
      <c r="S77" s="39"/>
      <c r="T77" s="39"/>
      <c r="U77" s="39"/>
      <c r="V77" s="39"/>
      <c r="W77" s="39"/>
      <c r="X77" s="39"/>
      <c r="Y77" s="39"/>
      <c r="Z77" s="39"/>
      <c r="AA77" s="39"/>
      <c r="AB77" s="39"/>
      <c r="AC77" s="39"/>
      <c r="AD77" s="39"/>
      <c r="AE77" s="39"/>
    </row>
    <row r="81" s="2" customFormat="1" ht="6.96" customHeight="1">
      <c r="A81" s="39"/>
      <c r="B81" s="182"/>
      <c r="C81" s="183"/>
      <c r="D81" s="183"/>
      <c r="E81" s="183"/>
      <c r="F81" s="183"/>
      <c r="G81" s="183"/>
      <c r="H81" s="183"/>
      <c r="I81" s="183"/>
      <c r="J81" s="183"/>
      <c r="K81" s="183"/>
      <c r="L81" s="64"/>
      <c r="S81" s="39"/>
      <c r="T81" s="39"/>
      <c r="U81" s="39"/>
      <c r="V81" s="39"/>
      <c r="W81" s="39"/>
      <c r="X81" s="39"/>
      <c r="Y81" s="39"/>
      <c r="Z81" s="39"/>
      <c r="AA81" s="39"/>
      <c r="AB81" s="39"/>
      <c r="AC81" s="39"/>
      <c r="AD81" s="39"/>
      <c r="AE81" s="39"/>
    </row>
    <row r="82" s="2" customFormat="1" ht="24.96" customHeight="1">
      <c r="A82" s="39"/>
      <c r="B82" s="40"/>
      <c r="C82" s="24" t="s">
        <v>194</v>
      </c>
      <c r="D82" s="41"/>
      <c r="E82" s="41"/>
      <c r="F82" s="41"/>
      <c r="G82" s="41"/>
      <c r="H82" s="41"/>
      <c r="I82" s="41"/>
      <c r="J82" s="41"/>
      <c r="K82" s="41"/>
      <c r="L82" s="64"/>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64"/>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64"/>
      <c r="S84" s="39"/>
      <c r="T84" s="39"/>
      <c r="U84" s="39"/>
      <c r="V84" s="39"/>
      <c r="W84" s="39"/>
      <c r="X84" s="39"/>
      <c r="Y84" s="39"/>
      <c r="Z84" s="39"/>
      <c r="AA84" s="39"/>
      <c r="AB84" s="39"/>
      <c r="AC84" s="39"/>
      <c r="AD84" s="39"/>
      <c r="AE84" s="39"/>
    </row>
    <row r="85" s="2" customFormat="1" ht="16.5" customHeight="1">
      <c r="A85" s="39"/>
      <c r="B85" s="40"/>
      <c r="C85" s="41"/>
      <c r="D85" s="41"/>
      <c r="E85" s="184" t="str">
        <f>E7</f>
        <v>Výstavba výjezdové základny ZZS KV – Velké Meziříčí</v>
      </c>
      <c r="F85" s="33"/>
      <c r="G85" s="33"/>
      <c r="H85" s="33"/>
      <c r="I85" s="41"/>
      <c r="J85" s="41"/>
      <c r="K85" s="41"/>
      <c r="L85" s="64"/>
      <c r="S85" s="39"/>
      <c r="T85" s="39"/>
      <c r="U85" s="39"/>
      <c r="V85" s="39"/>
      <c r="W85" s="39"/>
      <c r="X85" s="39"/>
      <c r="Y85" s="39"/>
      <c r="Z85" s="39"/>
      <c r="AA85" s="39"/>
      <c r="AB85" s="39"/>
      <c r="AC85" s="39"/>
      <c r="AD85" s="39"/>
      <c r="AE85" s="39"/>
    </row>
    <row r="86" s="1" customFormat="1" ht="12" customHeight="1">
      <c r="B86" s="22"/>
      <c r="C86" s="33" t="s">
        <v>189</v>
      </c>
      <c r="D86" s="23"/>
      <c r="E86" s="23"/>
      <c r="F86" s="23"/>
      <c r="G86" s="23"/>
      <c r="H86" s="23"/>
      <c r="I86" s="23"/>
      <c r="J86" s="23"/>
      <c r="K86" s="23"/>
      <c r="L86" s="21"/>
    </row>
    <row r="87" s="2" customFormat="1" ht="16.5" customHeight="1">
      <c r="A87" s="39"/>
      <c r="B87" s="40"/>
      <c r="C87" s="41"/>
      <c r="D87" s="41"/>
      <c r="E87" s="184" t="s">
        <v>317</v>
      </c>
      <c r="F87" s="41"/>
      <c r="G87" s="41"/>
      <c r="H87" s="41"/>
      <c r="I87" s="41"/>
      <c r="J87" s="41"/>
      <c r="K87" s="41"/>
      <c r="L87" s="64"/>
      <c r="S87" s="39"/>
      <c r="T87" s="39"/>
      <c r="U87" s="39"/>
      <c r="V87" s="39"/>
      <c r="W87" s="39"/>
      <c r="X87" s="39"/>
      <c r="Y87" s="39"/>
      <c r="Z87" s="39"/>
      <c r="AA87" s="39"/>
      <c r="AB87" s="39"/>
      <c r="AC87" s="39"/>
      <c r="AD87" s="39"/>
      <c r="AE87" s="39"/>
    </row>
    <row r="88" s="2" customFormat="1" ht="12" customHeight="1">
      <c r="A88" s="39"/>
      <c r="B88" s="40"/>
      <c r="C88" s="33" t="s">
        <v>191</v>
      </c>
      <c r="D88" s="41"/>
      <c r="E88" s="41"/>
      <c r="F88" s="41"/>
      <c r="G88" s="41"/>
      <c r="H88" s="41"/>
      <c r="I88" s="41"/>
      <c r="J88" s="41"/>
      <c r="K88" s="41"/>
      <c r="L88" s="64"/>
      <c r="S88" s="39"/>
      <c r="T88" s="39"/>
      <c r="U88" s="39"/>
      <c r="V88" s="39"/>
      <c r="W88" s="39"/>
      <c r="X88" s="39"/>
      <c r="Y88" s="39"/>
      <c r="Z88" s="39"/>
      <c r="AA88" s="39"/>
      <c r="AB88" s="39"/>
      <c r="AC88" s="39"/>
      <c r="AD88" s="39"/>
      <c r="AE88" s="39"/>
    </row>
    <row r="89" s="2" customFormat="1" ht="16.5" customHeight="1">
      <c r="A89" s="39"/>
      <c r="B89" s="40"/>
      <c r="C89" s="41"/>
      <c r="D89" s="41"/>
      <c r="E89" s="77" t="str">
        <f>E11</f>
        <v>14-F - Měření a regulace (MaR)</v>
      </c>
      <c r="F89" s="41"/>
      <c r="G89" s="41"/>
      <c r="H89" s="41"/>
      <c r="I89" s="41"/>
      <c r="J89" s="41"/>
      <c r="K89" s="41"/>
      <c r="L89" s="64"/>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64"/>
      <c r="S90" s="39"/>
      <c r="T90" s="39"/>
      <c r="U90" s="39"/>
      <c r="V90" s="39"/>
      <c r="W90" s="39"/>
      <c r="X90" s="39"/>
      <c r="Y90" s="39"/>
      <c r="Z90" s="39"/>
      <c r="AA90" s="39"/>
      <c r="AB90" s="39"/>
      <c r="AC90" s="39"/>
      <c r="AD90" s="39"/>
      <c r="AE90" s="39"/>
    </row>
    <row r="91" s="2" customFormat="1" ht="12" customHeight="1">
      <c r="A91" s="39"/>
      <c r="B91" s="40"/>
      <c r="C91" s="33" t="s">
        <v>20</v>
      </c>
      <c r="D91" s="41"/>
      <c r="E91" s="41"/>
      <c r="F91" s="28" t="str">
        <f>F14</f>
        <v>Velké Meziříčí</v>
      </c>
      <c r="G91" s="41"/>
      <c r="H91" s="41"/>
      <c r="I91" s="33" t="s">
        <v>22</v>
      </c>
      <c r="J91" s="80" t="str">
        <f>IF(J14="","",J14)</f>
        <v>27. 3. 2025</v>
      </c>
      <c r="K91" s="41"/>
      <c r="L91" s="64"/>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64"/>
      <c r="S92" s="39"/>
      <c r="T92" s="39"/>
      <c r="U92" s="39"/>
      <c r="V92" s="39"/>
      <c r="W92" s="39"/>
      <c r="X92" s="39"/>
      <c r="Y92" s="39"/>
      <c r="Z92" s="39"/>
      <c r="AA92" s="39"/>
      <c r="AB92" s="39"/>
      <c r="AC92" s="39"/>
      <c r="AD92" s="39"/>
      <c r="AE92" s="39"/>
    </row>
    <row r="93" s="2" customFormat="1" ht="25.65" customHeight="1">
      <c r="A93" s="39"/>
      <c r="B93" s="40"/>
      <c r="C93" s="33" t="s">
        <v>24</v>
      </c>
      <c r="D93" s="41"/>
      <c r="E93" s="41"/>
      <c r="F93" s="28" t="str">
        <f>E17</f>
        <v>Kraj Vysočina</v>
      </c>
      <c r="G93" s="41"/>
      <c r="H93" s="41"/>
      <c r="I93" s="33" t="s">
        <v>32</v>
      </c>
      <c r="J93" s="37" t="str">
        <f>E23</f>
        <v>PROJEKT CENTRUM NOVA s.r.o.</v>
      </c>
      <c r="K93" s="41"/>
      <c r="L93" s="64"/>
      <c r="S93" s="39"/>
      <c r="T93" s="39"/>
      <c r="U93" s="39"/>
      <c r="V93" s="39"/>
      <c r="W93" s="39"/>
      <c r="X93" s="39"/>
      <c r="Y93" s="39"/>
      <c r="Z93" s="39"/>
      <c r="AA93" s="39"/>
      <c r="AB93" s="39"/>
      <c r="AC93" s="39"/>
      <c r="AD93" s="39"/>
      <c r="AE93" s="39"/>
    </row>
    <row r="94" s="2" customFormat="1" ht="15.15" customHeight="1">
      <c r="A94" s="39"/>
      <c r="B94" s="40"/>
      <c r="C94" s="33" t="s">
        <v>30</v>
      </c>
      <c r="D94" s="41"/>
      <c r="E94" s="41"/>
      <c r="F94" s="28" t="str">
        <f>IF(E20="","",E20)</f>
        <v>Vyplň údaj</v>
      </c>
      <c r="G94" s="41"/>
      <c r="H94" s="41"/>
      <c r="I94" s="33" t="s">
        <v>37</v>
      </c>
      <c r="J94" s="37" t="str">
        <f>E26</f>
        <v xml:space="preserve"> </v>
      </c>
      <c r="K94" s="41"/>
      <c r="L94" s="64"/>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64"/>
      <c r="S95" s="39"/>
      <c r="T95" s="39"/>
      <c r="U95" s="39"/>
      <c r="V95" s="39"/>
      <c r="W95" s="39"/>
      <c r="X95" s="39"/>
      <c r="Y95" s="39"/>
      <c r="Z95" s="39"/>
      <c r="AA95" s="39"/>
      <c r="AB95" s="39"/>
      <c r="AC95" s="39"/>
      <c r="AD95" s="39"/>
      <c r="AE95" s="39"/>
    </row>
    <row r="96" s="2" customFormat="1" ht="29.28" customHeight="1">
      <c r="A96" s="39"/>
      <c r="B96" s="40"/>
      <c r="C96" s="185" t="s">
        <v>195</v>
      </c>
      <c r="D96" s="186"/>
      <c r="E96" s="186"/>
      <c r="F96" s="186"/>
      <c r="G96" s="186"/>
      <c r="H96" s="186"/>
      <c r="I96" s="186"/>
      <c r="J96" s="187" t="s">
        <v>196</v>
      </c>
      <c r="K96" s="186"/>
      <c r="L96" s="64"/>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64"/>
      <c r="S97" s="39"/>
      <c r="T97" s="39"/>
      <c r="U97" s="39"/>
      <c r="V97" s="39"/>
      <c r="W97" s="39"/>
      <c r="X97" s="39"/>
      <c r="Y97" s="39"/>
      <c r="Z97" s="39"/>
      <c r="AA97" s="39"/>
      <c r="AB97" s="39"/>
      <c r="AC97" s="39"/>
      <c r="AD97" s="39"/>
      <c r="AE97" s="39"/>
    </row>
    <row r="98" s="2" customFormat="1" ht="22.8" customHeight="1">
      <c r="A98" s="39"/>
      <c r="B98" s="40"/>
      <c r="C98" s="188" t="s">
        <v>197</v>
      </c>
      <c r="D98" s="41"/>
      <c r="E98" s="41"/>
      <c r="F98" s="41"/>
      <c r="G98" s="41"/>
      <c r="H98" s="41"/>
      <c r="I98" s="41"/>
      <c r="J98" s="111">
        <f>J158</f>
        <v>0</v>
      </c>
      <c r="K98" s="41"/>
      <c r="L98" s="64"/>
      <c r="S98" s="39"/>
      <c r="T98" s="39"/>
      <c r="U98" s="39"/>
      <c r="V98" s="39"/>
      <c r="W98" s="39"/>
      <c r="X98" s="39"/>
      <c r="Y98" s="39"/>
      <c r="Z98" s="39"/>
      <c r="AA98" s="39"/>
      <c r="AB98" s="39"/>
      <c r="AC98" s="39"/>
      <c r="AD98" s="39"/>
      <c r="AE98" s="39"/>
      <c r="AU98" s="18" t="s">
        <v>198</v>
      </c>
    </row>
    <row r="99" s="9" customFormat="1" ht="24.96" customHeight="1">
      <c r="A99" s="9"/>
      <c r="B99" s="189"/>
      <c r="C99" s="190"/>
      <c r="D99" s="191" t="s">
        <v>6551</v>
      </c>
      <c r="E99" s="192"/>
      <c r="F99" s="192"/>
      <c r="G99" s="192"/>
      <c r="H99" s="192"/>
      <c r="I99" s="192"/>
      <c r="J99" s="193">
        <f>J159</f>
        <v>0</v>
      </c>
      <c r="K99" s="190"/>
      <c r="L99" s="194"/>
      <c r="S99" s="9"/>
      <c r="T99" s="9"/>
      <c r="U99" s="9"/>
      <c r="V99" s="9"/>
      <c r="W99" s="9"/>
      <c r="X99" s="9"/>
      <c r="Y99" s="9"/>
      <c r="Z99" s="9"/>
      <c r="AA99" s="9"/>
      <c r="AB99" s="9"/>
      <c r="AC99" s="9"/>
      <c r="AD99" s="9"/>
      <c r="AE99" s="9"/>
    </row>
    <row r="100" s="12" customFormat="1" ht="19.92" customHeight="1">
      <c r="A100" s="12"/>
      <c r="B100" s="243"/>
      <c r="C100" s="134"/>
      <c r="D100" s="244" t="s">
        <v>6552</v>
      </c>
      <c r="E100" s="245"/>
      <c r="F100" s="245"/>
      <c r="G100" s="245"/>
      <c r="H100" s="245"/>
      <c r="I100" s="245"/>
      <c r="J100" s="246">
        <f>J160</f>
        <v>0</v>
      </c>
      <c r="K100" s="134"/>
      <c r="L100" s="247"/>
      <c r="S100" s="12"/>
      <c r="T100" s="12"/>
      <c r="U100" s="12"/>
      <c r="V100" s="12"/>
      <c r="W100" s="12"/>
      <c r="X100" s="12"/>
      <c r="Y100" s="12"/>
      <c r="Z100" s="12"/>
      <c r="AA100" s="12"/>
      <c r="AB100" s="12"/>
      <c r="AC100" s="12"/>
      <c r="AD100" s="12"/>
      <c r="AE100" s="12"/>
    </row>
    <row r="101" s="12" customFormat="1" ht="14.88" customHeight="1">
      <c r="A101" s="12"/>
      <c r="B101" s="243"/>
      <c r="C101" s="134"/>
      <c r="D101" s="244" t="s">
        <v>6553</v>
      </c>
      <c r="E101" s="245"/>
      <c r="F101" s="245"/>
      <c r="G101" s="245"/>
      <c r="H101" s="245"/>
      <c r="I101" s="245"/>
      <c r="J101" s="246">
        <f>J161</f>
        <v>0</v>
      </c>
      <c r="K101" s="134"/>
      <c r="L101" s="247"/>
      <c r="S101" s="12"/>
      <c r="T101" s="12"/>
      <c r="U101" s="12"/>
      <c r="V101" s="12"/>
      <c r="W101" s="12"/>
      <c r="X101" s="12"/>
      <c r="Y101" s="12"/>
      <c r="Z101" s="12"/>
      <c r="AA101" s="12"/>
      <c r="AB101" s="12"/>
      <c r="AC101" s="12"/>
      <c r="AD101" s="12"/>
      <c r="AE101" s="12"/>
    </row>
    <row r="102" s="12" customFormat="1" ht="14.88" customHeight="1">
      <c r="A102" s="12"/>
      <c r="B102" s="243"/>
      <c r="C102" s="134"/>
      <c r="D102" s="244" t="s">
        <v>6554</v>
      </c>
      <c r="E102" s="245"/>
      <c r="F102" s="245"/>
      <c r="G102" s="245"/>
      <c r="H102" s="245"/>
      <c r="I102" s="245"/>
      <c r="J102" s="246">
        <f>J164</f>
        <v>0</v>
      </c>
      <c r="K102" s="134"/>
      <c r="L102" s="247"/>
      <c r="S102" s="12"/>
      <c r="T102" s="12"/>
      <c r="U102" s="12"/>
      <c r="V102" s="12"/>
      <c r="W102" s="12"/>
      <c r="X102" s="12"/>
      <c r="Y102" s="12"/>
      <c r="Z102" s="12"/>
      <c r="AA102" s="12"/>
      <c r="AB102" s="12"/>
      <c r="AC102" s="12"/>
      <c r="AD102" s="12"/>
      <c r="AE102" s="12"/>
    </row>
    <row r="103" s="12" customFormat="1" ht="14.88" customHeight="1">
      <c r="A103" s="12"/>
      <c r="B103" s="243"/>
      <c r="C103" s="134"/>
      <c r="D103" s="244" t="s">
        <v>6555</v>
      </c>
      <c r="E103" s="245"/>
      <c r="F103" s="245"/>
      <c r="G103" s="245"/>
      <c r="H103" s="245"/>
      <c r="I103" s="245"/>
      <c r="J103" s="246">
        <f>J167</f>
        <v>0</v>
      </c>
      <c r="K103" s="134"/>
      <c r="L103" s="247"/>
      <c r="S103" s="12"/>
      <c r="T103" s="12"/>
      <c r="U103" s="12"/>
      <c r="V103" s="12"/>
      <c r="W103" s="12"/>
      <c r="X103" s="12"/>
      <c r="Y103" s="12"/>
      <c r="Z103" s="12"/>
      <c r="AA103" s="12"/>
      <c r="AB103" s="12"/>
      <c r="AC103" s="12"/>
      <c r="AD103" s="12"/>
      <c r="AE103" s="12"/>
    </row>
    <row r="104" s="12" customFormat="1" ht="14.88" customHeight="1">
      <c r="A104" s="12"/>
      <c r="B104" s="243"/>
      <c r="C104" s="134"/>
      <c r="D104" s="244" t="s">
        <v>6556</v>
      </c>
      <c r="E104" s="245"/>
      <c r="F104" s="245"/>
      <c r="G104" s="245"/>
      <c r="H104" s="245"/>
      <c r="I104" s="245"/>
      <c r="J104" s="246">
        <f>J170</f>
        <v>0</v>
      </c>
      <c r="K104" s="134"/>
      <c r="L104" s="247"/>
      <c r="S104" s="12"/>
      <c r="T104" s="12"/>
      <c r="U104" s="12"/>
      <c r="V104" s="12"/>
      <c r="W104" s="12"/>
      <c r="X104" s="12"/>
      <c r="Y104" s="12"/>
      <c r="Z104" s="12"/>
      <c r="AA104" s="12"/>
      <c r="AB104" s="12"/>
      <c r="AC104" s="12"/>
      <c r="AD104" s="12"/>
      <c r="AE104" s="12"/>
    </row>
    <row r="105" s="12" customFormat="1" ht="14.88" customHeight="1">
      <c r="A105" s="12"/>
      <c r="B105" s="243"/>
      <c r="C105" s="134"/>
      <c r="D105" s="244" t="s">
        <v>6557</v>
      </c>
      <c r="E105" s="245"/>
      <c r="F105" s="245"/>
      <c r="G105" s="245"/>
      <c r="H105" s="245"/>
      <c r="I105" s="245"/>
      <c r="J105" s="246">
        <f>J173</f>
        <v>0</v>
      </c>
      <c r="K105" s="134"/>
      <c r="L105" s="247"/>
      <c r="S105" s="12"/>
      <c r="T105" s="12"/>
      <c r="U105" s="12"/>
      <c r="V105" s="12"/>
      <c r="W105" s="12"/>
      <c r="X105" s="12"/>
      <c r="Y105" s="12"/>
      <c r="Z105" s="12"/>
      <c r="AA105" s="12"/>
      <c r="AB105" s="12"/>
      <c r="AC105" s="12"/>
      <c r="AD105" s="12"/>
      <c r="AE105" s="12"/>
    </row>
    <row r="106" s="12" customFormat="1" ht="19.92" customHeight="1">
      <c r="A106" s="12"/>
      <c r="B106" s="243"/>
      <c r="C106" s="134"/>
      <c r="D106" s="244" t="s">
        <v>6552</v>
      </c>
      <c r="E106" s="245"/>
      <c r="F106" s="245"/>
      <c r="G106" s="245"/>
      <c r="H106" s="245"/>
      <c r="I106" s="245"/>
      <c r="J106" s="246">
        <f>J176</f>
        <v>0</v>
      </c>
      <c r="K106" s="134"/>
      <c r="L106" s="247"/>
      <c r="S106" s="12"/>
      <c r="T106" s="12"/>
      <c r="U106" s="12"/>
      <c r="V106" s="12"/>
      <c r="W106" s="12"/>
      <c r="X106" s="12"/>
      <c r="Y106" s="12"/>
      <c r="Z106" s="12"/>
      <c r="AA106" s="12"/>
      <c r="AB106" s="12"/>
      <c r="AC106" s="12"/>
      <c r="AD106" s="12"/>
      <c r="AE106" s="12"/>
    </row>
    <row r="107" s="12" customFormat="1" ht="19.92" customHeight="1">
      <c r="A107" s="12"/>
      <c r="B107" s="243"/>
      <c r="C107" s="134"/>
      <c r="D107" s="244" t="s">
        <v>6558</v>
      </c>
      <c r="E107" s="245"/>
      <c r="F107" s="245"/>
      <c r="G107" s="245"/>
      <c r="H107" s="245"/>
      <c r="I107" s="245"/>
      <c r="J107" s="246">
        <f>J219</f>
        <v>0</v>
      </c>
      <c r="K107" s="134"/>
      <c r="L107" s="247"/>
      <c r="S107" s="12"/>
      <c r="T107" s="12"/>
      <c r="U107" s="12"/>
      <c r="V107" s="12"/>
      <c r="W107" s="12"/>
      <c r="X107" s="12"/>
      <c r="Y107" s="12"/>
      <c r="Z107" s="12"/>
      <c r="AA107" s="12"/>
      <c r="AB107" s="12"/>
      <c r="AC107" s="12"/>
      <c r="AD107" s="12"/>
      <c r="AE107" s="12"/>
    </row>
    <row r="108" s="12" customFormat="1" ht="14.88" customHeight="1">
      <c r="A108" s="12"/>
      <c r="B108" s="243"/>
      <c r="C108" s="134"/>
      <c r="D108" s="244" t="s">
        <v>6559</v>
      </c>
      <c r="E108" s="245"/>
      <c r="F108" s="245"/>
      <c r="G108" s="245"/>
      <c r="H108" s="245"/>
      <c r="I108" s="245"/>
      <c r="J108" s="246">
        <f>J220</f>
        <v>0</v>
      </c>
      <c r="K108" s="134"/>
      <c r="L108" s="247"/>
      <c r="S108" s="12"/>
      <c r="T108" s="12"/>
      <c r="U108" s="12"/>
      <c r="V108" s="12"/>
      <c r="W108" s="12"/>
      <c r="X108" s="12"/>
      <c r="Y108" s="12"/>
      <c r="Z108" s="12"/>
      <c r="AA108" s="12"/>
      <c r="AB108" s="12"/>
      <c r="AC108" s="12"/>
      <c r="AD108" s="12"/>
      <c r="AE108" s="12"/>
    </row>
    <row r="109" s="12" customFormat="1" ht="14.88" customHeight="1">
      <c r="A109" s="12"/>
      <c r="B109" s="243"/>
      <c r="C109" s="134"/>
      <c r="D109" s="244" t="s">
        <v>6560</v>
      </c>
      <c r="E109" s="245"/>
      <c r="F109" s="245"/>
      <c r="G109" s="245"/>
      <c r="H109" s="245"/>
      <c r="I109" s="245"/>
      <c r="J109" s="246">
        <f>J223</f>
        <v>0</v>
      </c>
      <c r="K109" s="134"/>
      <c r="L109" s="247"/>
      <c r="S109" s="12"/>
      <c r="T109" s="12"/>
      <c r="U109" s="12"/>
      <c r="V109" s="12"/>
      <c r="W109" s="12"/>
      <c r="X109" s="12"/>
      <c r="Y109" s="12"/>
      <c r="Z109" s="12"/>
      <c r="AA109" s="12"/>
      <c r="AB109" s="12"/>
      <c r="AC109" s="12"/>
      <c r="AD109" s="12"/>
      <c r="AE109" s="12"/>
    </row>
    <row r="110" s="12" customFormat="1" ht="14.88" customHeight="1">
      <c r="A110" s="12"/>
      <c r="B110" s="243"/>
      <c r="C110" s="134"/>
      <c r="D110" s="244" t="s">
        <v>6561</v>
      </c>
      <c r="E110" s="245"/>
      <c r="F110" s="245"/>
      <c r="G110" s="245"/>
      <c r="H110" s="245"/>
      <c r="I110" s="245"/>
      <c r="J110" s="246">
        <f>J226</f>
        <v>0</v>
      </c>
      <c r="K110" s="134"/>
      <c r="L110" s="247"/>
      <c r="S110" s="12"/>
      <c r="T110" s="12"/>
      <c r="U110" s="12"/>
      <c r="V110" s="12"/>
      <c r="W110" s="12"/>
      <c r="X110" s="12"/>
      <c r="Y110" s="12"/>
      <c r="Z110" s="12"/>
      <c r="AA110" s="12"/>
      <c r="AB110" s="12"/>
      <c r="AC110" s="12"/>
      <c r="AD110" s="12"/>
      <c r="AE110" s="12"/>
    </row>
    <row r="111" s="12" customFormat="1" ht="14.88" customHeight="1">
      <c r="A111" s="12"/>
      <c r="B111" s="243"/>
      <c r="C111" s="134"/>
      <c r="D111" s="244" t="s">
        <v>6562</v>
      </c>
      <c r="E111" s="245"/>
      <c r="F111" s="245"/>
      <c r="G111" s="245"/>
      <c r="H111" s="245"/>
      <c r="I111" s="245"/>
      <c r="J111" s="246">
        <f>J229</f>
        <v>0</v>
      </c>
      <c r="K111" s="134"/>
      <c r="L111" s="247"/>
      <c r="S111" s="12"/>
      <c r="T111" s="12"/>
      <c r="U111" s="12"/>
      <c r="V111" s="12"/>
      <c r="W111" s="12"/>
      <c r="X111" s="12"/>
      <c r="Y111" s="12"/>
      <c r="Z111" s="12"/>
      <c r="AA111" s="12"/>
      <c r="AB111" s="12"/>
      <c r="AC111" s="12"/>
      <c r="AD111" s="12"/>
      <c r="AE111" s="12"/>
    </row>
    <row r="112" s="12" customFormat="1" ht="14.88" customHeight="1">
      <c r="A112" s="12"/>
      <c r="B112" s="243"/>
      <c r="C112" s="134"/>
      <c r="D112" s="244" t="s">
        <v>6563</v>
      </c>
      <c r="E112" s="245"/>
      <c r="F112" s="245"/>
      <c r="G112" s="245"/>
      <c r="H112" s="245"/>
      <c r="I112" s="245"/>
      <c r="J112" s="246">
        <f>J232</f>
        <v>0</v>
      </c>
      <c r="K112" s="134"/>
      <c r="L112" s="247"/>
      <c r="S112" s="12"/>
      <c r="T112" s="12"/>
      <c r="U112" s="12"/>
      <c r="V112" s="12"/>
      <c r="W112" s="12"/>
      <c r="X112" s="12"/>
      <c r="Y112" s="12"/>
      <c r="Z112" s="12"/>
      <c r="AA112" s="12"/>
      <c r="AB112" s="12"/>
      <c r="AC112" s="12"/>
      <c r="AD112" s="12"/>
      <c r="AE112" s="12"/>
    </row>
    <row r="113" s="12" customFormat="1" ht="14.88" customHeight="1">
      <c r="A113" s="12"/>
      <c r="B113" s="243"/>
      <c r="C113" s="134"/>
      <c r="D113" s="244" t="s">
        <v>6564</v>
      </c>
      <c r="E113" s="245"/>
      <c r="F113" s="245"/>
      <c r="G113" s="245"/>
      <c r="H113" s="245"/>
      <c r="I113" s="245"/>
      <c r="J113" s="246">
        <f>J235</f>
        <v>0</v>
      </c>
      <c r="K113" s="134"/>
      <c r="L113" s="247"/>
      <c r="S113" s="12"/>
      <c r="T113" s="12"/>
      <c r="U113" s="12"/>
      <c r="V113" s="12"/>
      <c r="W113" s="12"/>
      <c r="X113" s="12"/>
      <c r="Y113" s="12"/>
      <c r="Z113" s="12"/>
      <c r="AA113" s="12"/>
      <c r="AB113" s="12"/>
      <c r="AC113" s="12"/>
      <c r="AD113" s="12"/>
      <c r="AE113" s="12"/>
    </row>
    <row r="114" s="12" customFormat="1" ht="14.88" customHeight="1">
      <c r="A114" s="12"/>
      <c r="B114" s="243"/>
      <c r="C114" s="134"/>
      <c r="D114" s="244" t="s">
        <v>6565</v>
      </c>
      <c r="E114" s="245"/>
      <c r="F114" s="245"/>
      <c r="G114" s="245"/>
      <c r="H114" s="245"/>
      <c r="I114" s="245"/>
      <c r="J114" s="246">
        <f>J238</f>
        <v>0</v>
      </c>
      <c r="K114" s="134"/>
      <c r="L114" s="247"/>
      <c r="S114" s="12"/>
      <c r="T114" s="12"/>
      <c r="U114" s="12"/>
      <c r="V114" s="12"/>
      <c r="W114" s="12"/>
      <c r="X114" s="12"/>
      <c r="Y114" s="12"/>
      <c r="Z114" s="12"/>
      <c r="AA114" s="12"/>
      <c r="AB114" s="12"/>
      <c r="AC114" s="12"/>
      <c r="AD114" s="12"/>
      <c r="AE114" s="12"/>
    </row>
    <row r="115" s="12" customFormat="1" ht="14.88" customHeight="1">
      <c r="A115" s="12"/>
      <c r="B115" s="243"/>
      <c r="C115" s="134"/>
      <c r="D115" s="244" t="s">
        <v>6566</v>
      </c>
      <c r="E115" s="245"/>
      <c r="F115" s="245"/>
      <c r="G115" s="245"/>
      <c r="H115" s="245"/>
      <c r="I115" s="245"/>
      <c r="J115" s="246">
        <f>J241</f>
        <v>0</v>
      </c>
      <c r="K115" s="134"/>
      <c r="L115" s="247"/>
      <c r="S115" s="12"/>
      <c r="T115" s="12"/>
      <c r="U115" s="12"/>
      <c r="V115" s="12"/>
      <c r="W115" s="12"/>
      <c r="X115" s="12"/>
      <c r="Y115" s="12"/>
      <c r="Z115" s="12"/>
      <c r="AA115" s="12"/>
      <c r="AB115" s="12"/>
      <c r="AC115" s="12"/>
      <c r="AD115" s="12"/>
      <c r="AE115" s="12"/>
    </row>
    <row r="116" s="9" customFormat="1" ht="24.96" customHeight="1">
      <c r="A116" s="9"/>
      <c r="B116" s="189"/>
      <c r="C116" s="190"/>
      <c r="D116" s="191" t="s">
        <v>6567</v>
      </c>
      <c r="E116" s="192"/>
      <c r="F116" s="192"/>
      <c r="G116" s="192"/>
      <c r="H116" s="192"/>
      <c r="I116" s="192"/>
      <c r="J116" s="193">
        <f>J248</f>
        <v>0</v>
      </c>
      <c r="K116" s="190"/>
      <c r="L116" s="194"/>
      <c r="S116" s="9"/>
      <c r="T116" s="9"/>
      <c r="U116" s="9"/>
      <c r="V116" s="9"/>
      <c r="W116" s="9"/>
      <c r="X116" s="9"/>
      <c r="Y116" s="9"/>
      <c r="Z116" s="9"/>
      <c r="AA116" s="9"/>
      <c r="AB116" s="9"/>
      <c r="AC116" s="9"/>
      <c r="AD116" s="9"/>
      <c r="AE116" s="9"/>
    </row>
    <row r="117" s="12" customFormat="1" ht="19.92" customHeight="1">
      <c r="A117" s="12"/>
      <c r="B117" s="243"/>
      <c r="C117" s="134"/>
      <c r="D117" s="244" t="s">
        <v>6568</v>
      </c>
      <c r="E117" s="245"/>
      <c r="F117" s="245"/>
      <c r="G117" s="245"/>
      <c r="H117" s="245"/>
      <c r="I117" s="245"/>
      <c r="J117" s="246">
        <f>J249</f>
        <v>0</v>
      </c>
      <c r="K117" s="134"/>
      <c r="L117" s="247"/>
      <c r="S117" s="12"/>
      <c r="T117" s="12"/>
      <c r="U117" s="12"/>
      <c r="V117" s="12"/>
      <c r="W117" s="12"/>
      <c r="X117" s="12"/>
      <c r="Y117" s="12"/>
      <c r="Z117" s="12"/>
      <c r="AA117" s="12"/>
      <c r="AB117" s="12"/>
      <c r="AC117" s="12"/>
      <c r="AD117" s="12"/>
      <c r="AE117" s="12"/>
    </row>
    <row r="118" s="12" customFormat="1" ht="14.88" customHeight="1">
      <c r="A118" s="12"/>
      <c r="B118" s="243"/>
      <c r="C118" s="134"/>
      <c r="D118" s="244" t="s">
        <v>6569</v>
      </c>
      <c r="E118" s="245"/>
      <c r="F118" s="245"/>
      <c r="G118" s="245"/>
      <c r="H118" s="245"/>
      <c r="I118" s="245"/>
      <c r="J118" s="246">
        <f>J250</f>
        <v>0</v>
      </c>
      <c r="K118" s="134"/>
      <c r="L118" s="247"/>
      <c r="S118" s="12"/>
      <c r="T118" s="12"/>
      <c r="U118" s="12"/>
      <c r="V118" s="12"/>
      <c r="W118" s="12"/>
      <c r="X118" s="12"/>
      <c r="Y118" s="12"/>
      <c r="Z118" s="12"/>
      <c r="AA118" s="12"/>
      <c r="AB118" s="12"/>
      <c r="AC118" s="12"/>
      <c r="AD118" s="12"/>
      <c r="AE118" s="12"/>
    </row>
    <row r="119" s="12" customFormat="1" ht="14.88" customHeight="1">
      <c r="A119" s="12"/>
      <c r="B119" s="243"/>
      <c r="C119" s="134"/>
      <c r="D119" s="244" t="s">
        <v>6570</v>
      </c>
      <c r="E119" s="245"/>
      <c r="F119" s="245"/>
      <c r="G119" s="245"/>
      <c r="H119" s="245"/>
      <c r="I119" s="245"/>
      <c r="J119" s="246">
        <f>J253</f>
        <v>0</v>
      </c>
      <c r="K119" s="134"/>
      <c r="L119" s="247"/>
      <c r="S119" s="12"/>
      <c r="T119" s="12"/>
      <c r="U119" s="12"/>
      <c r="V119" s="12"/>
      <c r="W119" s="12"/>
      <c r="X119" s="12"/>
      <c r="Y119" s="12"/>
      <c r="Z119" s="12"/>
      <c r="AA119" s="12"/>
      <c r="AB119" s="12"/>
      <c r="AC119" s="12"/>
      <c r="AD119" s="12"/>
      <c r="AE119" s="12"/>
    </row>
    <row r="120" s="12" customFormat="1" ht="14.88" customHeight="1">
      <c r="A120" s="12"/>
      <c r="B120" s="243"/>
      <c r="C120" s="134"/>
      <c r="D120" s="244" t="s">
        <v>6571</v>
      </c>
      <c r="E120" s="245"/>
      <c r="F120" s="245"/>
      <c r="G120" s="245"/>
      <c r="H120" s="245"/>
      <c r="I120" s="245"/>
      <c r="J120" s="246">
        <f>J256</f>
        <v>0</v>
      </c>
      <c r="K120" s="134"/>
      <c r="L120" s="247"/>
      <c r="S120" s="12"/>
      <c r="T120" s="12"/>
      <c r="U120" s="12"/>
      <c r="V120" s="12"/>
      <c r="W120" s="12"/>
      <c r="X120" s="12"/>
      <c r="Y120" s="12"/>
      <c r="Z120" s="12"/>
      <c r="AA120" s="12"/>
      <c r="AB120" s="12"/>
      <c r="AC120" s="12"/>
      <c r="AD120" s="12"/>
      <c r="AE120" s="12"/>
    </row>
    <row r="121" s="12" customFormat="1" ht="14.88" customHeight="1">
      <c r="A121" s="12"/>
      <c r="B121" s="243"/>
      <c r="C121" s="134"/>
      <c r="D121" s="244" t="s">
        <v>6572</v>
      </c>
      <c r="E121" s="245"/>
      <c r="F121" s="245"/>
      <c r="G121" s="245"/>
      <c r="H121" s="245"/>
      <c r="I121" s="245"/>
      <c r="J121" s="246">
        <f>J259</f>
        <v>0</v>
      </c>
      <c r="K121" s="134"/>
      <c r="L121" s="247"/>
      <c r="S121" s="12"/>
      <c r="T121" s="12"/>
      <c r="U121" s="12"/>
      <c r="V121" s="12"/>
      <c r="W121" s="12"/>
      <c r="X121" s="12"/>
      <c r="Y121" s="12"/>
      <c r="Z121" s="12"/>
      <c r="AA121" s="12"/>
      <c r="AB121" s="12"/>
      <c r="AC121" s="12"/>
      <c r="AD121" s="12"/>
      <c r="AE121" s="12"/>
    </row>
    <row r="122" s="12" customFormat="1" ht="14.88" customHeight="1">
      <c r="A122" s="12"/>
      <c r="B122" s="243"/>
      <c r="C122" s="134"/>
      <c r="D122" s="244" t="s">
        <v>6573</v>
      </c>
      <c r="E122" s="245"/>
      <c r="F122" s="245"/>
      <c r="G122" s="245"/>
      <c r="H122" s="245"/>
      <c r="I122" s="245"/>
      <c r="J122" s="246">
        <f>J262</f>
        <v>0</v>
      </c>
      <c r="K122" s="134"/>
      <c r="L122" s="247"/>
      <c r="S122" s="12"/>
      <c r="T122" s="12"/>
      <c r="U122" s="12"/>
      <c r="V122" s="12"/>
      <c r="W122" s="12"/>
      <c r="X122" s="12"/>
      <c r="Y122" s="12"/>
      <c r="Z122" s="12"/>
      <c r="AA122" s="12"/>
      <c r="AB122" s="12"/>
      <c r="AC122" s="12"/>
      <c r="AD122" s="12"/>
      <c r="AE122" s="12"/>
    </row>
    <row r="123" s="12" customFormat="1" ht="14.88" customHeight="1">
      <c r="A123" s="12"/>
      <c r="B123" s="243"/>
      <c r="C123" s="134"/>
      <c r="D123" s="244" t="s">
        <v>6574</v>
      </c>
      <c r="E123" s="245"/>
      <c r="F123" s="245"/>
      <c r="G123" s="245"/>
      <c r="H123" s="245"/>
      <c r="I123" s="245"/>
      <c r="J123" s="246">
        <f>J265</f>
        <v>0</v>
      </c>
      <c r="K123" s="134"/>
      <c r="L123" s="247"/>
      <c r="S123" s="12"/>
      <c r="T123" s="12"/>
      <c r="U123" s="12"/>
      <c r="V123" s="12"/>
      <c r="W123" s="12"/>
      <c r="X123" s="12"/>
      <c r="Y123" s="12"/>
      <c r="Z123" s="12"/>
      <c r="AA123" s="12"/>
      <c r="AB123" s="12"/>
      <c r="AC123" s="12"/>
      <c r="AD123" s="12"/>
      <c r="AE123" s="12"/>
    </row>
    <row r="124" s="12" customFormat="1" ht="14.88" customHeight="1">
      <c r="A124" s="12"/>
      <c r="B124" s="243"/>
      <c r="C124" s="134"/>
      <c r="D124" s="244" t="s">
        <v>6575</v>
      </c>
      <c r="E124" s="245"/>
      <c r="F124" s="245"/>
      <c r="G124" s="245"/>
      <c r="H124" s="245"/>
      <c r="I124" s="245"/>
      <c r="J124" s="246">
        <f>J268</f>
        <v>0</v>
      </c>
      <c r="K124" s="134"/>
      <c r="L124" s="247"/>
      <c r="S124" s="12"/>
      <c r="T124" s="12"/>
      <c r="U124" s="12"/>
      <c r="V124" s="12"/>
      <c r="W124" s="12"/>
      <c r="X124" s="12"/>
      <c r="Y124" s="12"/>
      <c r="Z124" s="12"/>
      <c r="AA124" s="12"/>
      <c r="AB124" s="12"/>
      <c r="AC124" s="12"/>
      <c r="AD124" s="12"/>
      <c r="AE124" s="12"/>
    </row>
    <row r="125" s="12" customFormat="1" ht="14.88" customHeight="1">
      <c r="A125" s="12"/>
      <c r="B125" s="243"/>
      <c r="C125" s="134"/>
      <c r="D125" s="244" t="s">
        <v>6576</v>
      </c>
      <c r="E125" s="245"/>
      <c r="F125" s="245"/>
      <c r="G125" s="245"/>
      <c r="H125" s="245"/>
      <c r="I125" s="245"/>
      <c r="J125" s="246">
        <f>J271</f>
        <v>0</v>
      </c>
      <c r="K125" s="134"/>
      <c r="L125" s="247"/>
      <c r="S125" s="12"/>
      <c r="T125" s="12"/>
      <c r="U125" s="12"/>
      <c r="V125" s="12"/>
      <c r="W125" s="12"/>
      <c r="X125" s="12"/>
      <c r="Y125" s="12"/>
      <c r="Z125" s="12"/>
      <c r="AA125" s="12"/>
      <c r="AB125" s="12"/>
      <c r="AC125" s="12"/>
      <c r="AD125" s="12"/>
      <c r="AE125" s="12"/>
    </row>
    <row r="126" s="12" customFormat="1" ht="14.88" customHeight="1">
      <c r="A126" s="12"/>
      <c r="B126" s="243"/>
      <c r="C126" s="134"/>
      <c r="D126" s="244" t="s">
        <v>6577</v>
      </c>
      <c r="E126" s="245"/>
      <c r="F126" s="245"/>
      <c r="G126" s="245"/>
      <c r="H126" s="245"/>
      <c r="I126" s="245"/>
      <c r="J126" s="246">
        <f>J274</f>
        <v>0</v>
      </c>
      <c r="K126" s="134"/>
      <c r="L126" s="247"/>
      <c r="S126" s="12"/>
      <c r="T126" s="12"/>
      <c r="U126" s="12"/>
      <c r="V126" s="12"/>
      <c r="W126" s="12"/>
      <c r="X126" s="12"/>
      <c r="Y126" s="12"/>
      <c r="Z126" s="12"/>
      <c r="AA126" s="12"/>
      <c r="AB126" s="12"/>
      <c r="AC126" s="12"/>
      <c r="AD126" s="12"/>
      <c r="AE126" s="12"/>
    </row>
    <row r="127" s="12" customFormat="1" ht="14.88" customHeight="1">
      <c r="A127" s="12"/>
      <c r="B127" s="243"/>
      <c r="C127" s="134"/>
      <c r="D127" s="244" t="s">
        <v>6578</v>
      </c>
      <c r="E127" s="245"/>
      <c r="F127" s="245"/>
      <c r="G127" s="245"/>
      <c r="H127" s="245"/>
      <c r="I127" s="245"/>
      <c r="J127" s="246">
        <f>J277</f>
        <v>0</v>
      </c>
      <c r="K127" s="134"/>
      <c r="L127" s="247"/>
      <c r="S127" s="12"/>
      <c r="T127" s="12"/>
      <c r="U127" s="12"/>
      <c r="V127" s="12"/>
      <c r="W127" s="12"/>
      <c r="X127" s="12"/>
      <c r="Y127" s="12"/>
      <c r="Z127" s="12"/>
      <c r="AA127" s="12"/>
      <c r="AB127" s="12"/>
      <c r="AC127" s="12"/>
      <c r="AD127" s="12"/>
      <c r="AE127" s="12"/>
    </row>
    <row r="128" s="12" customFormat="1" ht="14.88" customHeight="1">
      <c r="A128" s="12"/>
      <c r="B128" s="243"/>
      <c r="C128" s="134"/>
      <c r="D128" s="244" t="s">
        <v>6579</v>
      </c>
      <c r="E128" s="245"/>
      <c r="F128" s="245"/>
      <c r="G128" s="245"/>
      <c r="H128" s="245"/>
      <c r="I128" s="245"/>
      <c r="J128" s="246">
        <f>J280</f>
        <v>0</v>
      </c>
      <c r="K128" s="134"/>
      <c r="L128" s="247"/>
      <c r="S128" s="12"/>
      <c r="T128" s="12"/>
      <c r="U128" s="12"/>
      <c r="V128" s="12"/>
      <c r="W128" s="12"/>
      <c r="X128" s="12"/>
      <c r="Y128" s="12"/>
      <c r="Z128" s="12"/>
      <c r="AA128" s="12"/>
      <c r="AB128" s="12"/>
      <c r="AC128" s="12"/>
      <c r="AD128" s="12"/>
      <c r="AE128" s="12"/>
    </row>
    <row r="129" s="12" customFormat="1" ht="14.88" customHeight="1">
      <c r="A129" s="12"/>
      <c r="B129" s="243"/>
      <c r="C129" s="134"/>
      <c r="D129" s="244" t="s">
        <v>6580</v>
      </c>
      <c r="E129" s="245"/>
      <c r="F129" s="245"/>
      <c r="G129" s="245"/>
      <c r="H129" s="245"/>
      <c r="I129" s="245"/>
      <c r="J129" s="246">
        <f>J287</f>
        <v>0</v>
      </c>
      <c r="K129" s="134"/>
      <c r="L129" s="247"/>
      <c r="S129" s="12"/>
      <c r="T129" s="12"/>
      <c r="U129" s="12"/>
      <c r="V129" s="12"/>
      <c r="W129" s="12"/>
      <c r="X129" s="12"/>
      <c r="Y129" s="12"/>
      <c r="Z129" s="12"/>
      <c r="AA129" s="12"/>
      <c r="AB129" s="12"/>
      <c r="AC129" s="12"/>
      <c r="AD129" s="12"/>
      <c r="AE129" s="12"/>
    </row>
    <row r="130" s="12" customFormat="1" ht="14.88" customHeight="1">
      <c r="A130" s="12"/>
      <c r="B130" s="243"/>
      <c r="C130" s="134"/>
      <c r="D130" s="244" t="s">
        <v>6581</v>
      </c>
      <c r="E130" s="245"/>
      <c r="F130" s="245"/>
      <c r="G130" s="245"/>
      <c r="H130" s="245"/>
      <c r="I130" s="245"/>
      <c r="J130" s="246">
        <f>J294</f>
        <v>0</v>
      </c>
      <c r="K130" s="134"/>
      <c r="L130" s="247"/>
      <c r="S130" s="12"/>
      <c r="T130" s="12"/>
      <c r="U130" s="12"/>
      <c r="V130" s="12"/>
      <c r="W130" s="12"/>
      <c r="X130" s="12"/>
      <c r="Y130" s="12"/>
      <c r="Z130" s="12"/>
      <c r="AA130" s="12"/>
      <c r="AB130" s="12"/>
      <c r="AC130" s="12"/>
      <c r="AD130" s="12"/>
      <c r="AE130" s="12"/>
    </row>
    <row r="131" s="12" customFormat="1" ht="14.88" customHeight="1">
      <c r="A131" s="12"/>
      <c r="B131" s="243"/>
      <c r="C131" s="134"/>
      <c r="D131" s="244" t="s">
        <v>6582</v>
      </c>
      <c r="E131" s="245"/>
      <c r="F131" s="245"/>
      <c r="G131" s="245"/>
      <c r="H131" s="245"/>
      <c r="I131" s="245"/>
      <c r="J131" s="246">
        <f>J297</f>
        <v>0</v>
      </c>
      <c r="K131" s="134"/>
      <c r="L131" s="247"/>
      <c r="S131" s="12"/>
      <c r="T131" s="12"/>
      <c r="U131" s="12"/>
      <c r="V131" s="12"/>
      <c r="W131" s="12"/>
      <c r="X131" s="12"/>
      <c r="Y131" s="12"/>
      <c r="Z131" s="12"/>
      <c r="AA131" s="12"/>
      <c r="AB131" s="12"/>
      <c r="AC131" s="12"/>
      <c r="AD131" s="12"/>
      <c r="AE131" s="12"/>
    </row>
    <row r="132" s="9" customFormat="1" ht="24.96" customHeight="1">
      <c r="A132" s="9"/>
      <c r="B132" s="189"/>
      <c r="C132" s="190"/>
      <c r="D132" s="191" t="s">
        <v>6583</v>
      </c>
      <c r="E132" s="192"/>
      <c r="F132" s="192"/>
      <c r="G132" s="192"/>
      <c r="H132" s="192"/>
      <c r="I132" s="192"/>
      <c r="J132" s="193">
        <f>J302</f>
        <v>0</v>
      </c>
      <c r="K132" s="190"/>
      <c r="L132" s="194"/>
      <c r="S132" s="9"/>
      <c r="T132" s="9"/>
      <c r="U132" s="9"/>
      <c r="V132" s="9"/>
      <c r="W132" s="9"/>
      <c r="X132" s="9"/>
      <c r="Y132" s="9"/>
      <c r="Z132" s="9"/>
      <c r="AA132" s="9"/>
      <c r="AB132" s="9"/>
      <c r="AC132" s="9"/>
      <c r="AD132" s="9"/>
      <c r="AE132" s="9"/>
    </row>
    <row r="133" s="12" customFormat="1" ht="19.92" customHeight="1">
      <c r="A133" s="12"/>
      <c r="B133" s="243"/>
      <c r="C133" s="134"/>
      <c r="D133" s="244" t="s">
        <v>6584</v>
      </c>
      <c r="E133" s="245"/>
      <c r="F133" s="245"/>
      <c r="G133" s="245"/>
      <c r="H133" s="245"/>
      <c r="I133" s="245"/>
      <c r="J133" s="246">
        <f>J315</f>
        <v>0</v>
      </c>
      <c r="K133" s="134"/>
      <c r="L133" s="247"/>
      <c r="S133" s="12"/>
      <c r="T133" s="12"/>
      <c r="U133" s="12"/>
      <c r="V133" s="12"/>
      <c r="W133" s="12"/>
      <c r="X133" s="12"/>
      <c r="Y133" s="12"/>
      <c r="Z133" s="12"/>
      <c r="AA133" s="12"/>
      <c r="AB133" s="12"/>
      <c r="AC133" s="12"/>
      <c r="AD133" s="12"/>
      <c r="AE133" s="12"/>
    </row>
    <row r="134" s="12" customFormat="1" ht="14.88" customHeight="1">
      <c r="A134" s="12"/>
      <c r="B134" s="243"/>
      <c r="C134" s="134"/>
      <c r="D134" s="244" t="s">
        <v>6585</v>
      </c>
      <c r="E134" s="245"/>
      <c r="F134" s="245"/>
      <c r="G134" s="245"/>
      <c r="H134" s="245"/>
      <c r="I134" s="245"/>
      <c r="J134" s="246">
        <f>J322</f>
        <v>0</v>
      </c>
      <c r="K134" s="134"/>
      <c r="L134" s="247"/>
      <c r="S134" s="12"/>
      <c r="T134" s="12"/>
      <c r="U134" s="12"/>
      <c r="V134" s="12"/>
      <c r="W134" s="12"/>
      <c r="X134" s="12"/>
      <c r="Y134" s="12"/>
      <c r="Z134" s="12"/>
      <c r="AA134" s="12"/>
      <c r="AB134" s="12"/>
      <c r="AC134" s="12"/>
      <c r="AD134" s="12"/>
      <c r="AE134" s="12"/>
    </row>
    <row r="135" s="12" customFormat="1" ht="14.88" customHeight="1">
      <c r="A135" s="12"/>
      <c r="B135" s="243"/>
      <c r="C135" s="134"/>
      <c r="D135" s="244" t="s">
        <v>6586</v>
      </c>
      <c r="E135" s="245"/>
      <c r="F135" s="245"/>
      <c r="G135" s="245"/>
      <c r="H135" s="245"/>
      <c r="I135" s="245"/>
      <c r="J135" s="246">
        <f>J325</f>
        <v>0</v>
      </c>
      <c r="K135" s="134"/>
      <c r="L135" s="247"/>
      <c r="S135" s="12"/>
      <c r="T135" s="12"/>
      <c r="U135" s="12"/>
      <c r="V135" s="12"/>
      <c r="W135" s="12"/>
      <c r="X135" s="12"/>
      <c r="Y135" s="12"/>
      <c r="Z135" s="12"/>
      <c r="AA135" s="12"/>
      <c r="AB135" s="12"/>
      <c r="AC135" s="12"/>
      <c r="AD135" s="12"/>
      <c r="AE135" s="12"/>
    </row>
    <row r="136" s="12" customFormat="1" ht="14.88" customHeight="1">
      <c r="A136" s="12"/>
      <c r="B136" s="243"/>
      <c r="C136" s="134"/>
      <c r="D136" s="244" t="s">
        <v>6587</v>
      </c>
      <c r="E136" s="245"/>
      <c r="F136" s="245"/>
      <c r="G136" s="245"/>
      <c r="H136" s="245"/>
      <c r="I136" s="245"/>
      <c r="J136" s="246">
        <f>J330</f>
        <v>0</v>
      </c>
      <c r="K136" s="134"/>
      <c r="L136" s="247"/>
      <c r="S136" s="12"/>
      <c r="T136" s="12"/>
      <c r="U136" s="12"/>
      <c r="V136" s="12"/>
      <c r="W136" s="12"/>
      <c r="X136" s="12"/>
      <c r="Y136" s="12"/>
      <c r="Z136" s="12"/>
      <c r="AA136" s="12"/>
      <c r="AB136" s="12"/>
      <c r="AC136" s="12"/>
      <c r="AD136" s="12"/>
      <c r="AE136" s="12"/>
    </row>
    <row r="137" s="2" customFormat="1" ht="21.84" customHeight="1">
      <c r="A137" s="39"/>
      <c r="B137" s="40"/>
      <c r="C137" s="41"/>
      <c r="D137" s="41"/>
      <c r="E137" s="41"/>
      <c r="F137" s="41"/>
      <c r="G137" s="41"/>
      <c r="H137" s="41"/>
      <c r="I137" s="41"/>
      <c r="J137" s="41"/>
      <c r="K137" s="41"/>
      <c r="L137" s="64"/>
      <c r="S137" s="39"/>
      <c r="T137" s="39"/>
      <c r="U137" s="39"/>
      <c r="V137" s="39"/>
      <c r="W137" s="39"/>
      <c r="X137" s="39"/>
      <c r="Y137" s="39"/>
      <c r="Z137" s="39"/>
      <c r="AA137" s="39"/>
      <c r="AB137" s="39"/>
      <c r="AC137" s="39"/>
      <c r="AD137" s="39"/>
      <c r="AE137" s="39"/>
    </row>
    <row r="138" s="2" customFormat="1" ht="6.96" customHeight="1">
      <c r="A138" s="39"/>
      <c r="B138" s="67"/>
      <c r="C138" s="68"/>
      <c r="D138" s="68"/>
      <c r="E138" s="68"/>
      <c r="F138" s="68"/>
      <c r="G138" s="68"/>
      <c r="H138" s="68"/>
      <c r="I138" s="68"/>
      <c r="J138" s="68"/>
      <c r="K138" s="68"/>
      <c r="L138" s="64"/>
      <c r="S138" s="39"/>
      <c r="T138" s="39"/>
      <c r="U138" s="39"/>
      <c r="V138" s="39"/>
      <c r="W138" s="39"/>
      <c r="X138" s="39"/>
      <c r="Y138" s="39"/>
      <c r="Z138" s="39"/>
      <c r="AA138" s="39"/>
      <c r="AB138" s="39"/>
      <c r="AC138" s="39"/>
      <c r="AD138" s="39"/>
      <c r="AE138" s="39"/>
    </row>
    <row r="142" s="2" customFormat="1" ht="6.96" customHeight="1">
      <c r="A142" s="39"/>
      <c r="B142" s="69"/>
      <c r="C142" s="70"/>
      <c r="D142" s="70"/>
      <c r="E142" s="70"/>
      <c r="F142" s="70"/>
      <c r="G142" s="70"/>
      <c r="H142" s="70"/>
      <c r="I142" s="70"/>
      <c r="J142" s="70"/>
      <c r="K142" s="70"/>
      <c r="L142" s="64"/>
      <c r="S142" s="39"/>
      <c r="T142" s="39"/>
      <c r="U142" s="39"/>
      <c r="V142" s="39"/>
      <c r="W142" s="39"/>
      <c r="X142" s="39"/>
      <c r="Y142" s="39"/>
      <c r="Z142" s="39"/>
      <c r="AA142" s="39"/>
      <c r="AB142" s="39"/>
      <c r="AC142" s="39"/>
      <c r="AD142" s="39"/>
      <c r="AE142" s="39"/>
    </row>
    <row r="143" s="2" customFormat="1" ht="24.96" customHeight="1">
      <c r="A143" s="39"/>
      <c r="B143" s="40"/>
      <c r="C143" s="24" t="s">
        <v>200</v>
      </c>
      <c r="D143" s="41"/>
      <c r="E143" s="41"/>
      <c r="F143" s="41"/>
      <c r="G143" s="41"/>
      <c r="H143" s="41"/>
      <c r="I143" s="41"/>
      <c r="J143" s="41"/>
      <c r="K143" s="41"/>
      <c r="L143" s="64"/>
      <c r="S143" s="39"/>
      <c r="T143" s="39"/>
      <c r="U143" s="39"/>
      <c r="V143" s="39"/>
      <c r="W143" s="39"/>
      <c r="X143" s="39"/>
      <c r="Y143" s="39"/>
      <c r="Z143" s="39"/>
      <c r="AA143" s="39"/>
      <c r="AB143" s="39"/>
      <c r="AC143" s="39"/>
      <c r="AD143" s="39"/>
      <c r="AE143" s="39"/>
    </row>
    <row r="144" s="2" customFormat="1" ht="6.96" customHeight="1">
      <c r="A144" s="39"/>
      <c r="B144" s="40"/>
      <c r="C144" s="41"/>
      <c r="D144" s="41"/>
      <c r="E144" s="41"/>
      <c r="F144" s="41"/>
      <c r="G144" s="41"/>
      <c r="H144" s="41"/>
      <c r="I144" s="41"/>
      <c r="J144" s="41"/>
      <c r="K144" s="41"/>
      <c r="L144" s="64"/>
      <c r="S144" s="39"/>
      <c r="T144" s="39"/>
      <c r="U144" s="39"/>
      <c r="V144" s="39"/>
      <c r="W144" s="39"/>
      <c r="X144" s="39"/>
      <c r="Y144" s="39"/>
      <c r="Z144" s="39"/>
      <c r="AA144" s="39"/>
      <c r="AB144" s="39"/>
      <c r="AC144" s="39"/>
      <c r="AD144" s="39"/>
      <c r="AE144" s="39"/>
    </row>
    <row r="145" s="2" customFormat="1" ht="12" customHeight="1">
      <c r="A145" s="39"/>
      <c r="B145" s="40"/>
      <c r="C145" s="33" t="s">
        <v>16</v>
      </c>
      <c r="D145" s="41"/>
      <c r="E145" s="41"/>
      <c r="F145" s="41"/>
      <c r="G145" s="41"/>
      <c r="H145" s="41"/>
      <c r="I145" s="41"/>
      <c r="J145" s="41"/>
      <c r="K145" s="41"/>
      <c r="L145" s="64"/>
      <c r="S145" s="39"/>
      <c r="T145" s="39"/>
      <c r="U145" s="39"/>
      <c r="V145" s="39"/>
      <c r="W145" s="39"/>
      <c r="X145" s="39"/>
      <c r="Y145" s="39"/>
      <c r="Z145" s="39"/>
      <c r="AA145" s="39"/>
      <c r="AB145" s="39"/>
      <c r="AC145" s="39"/>
      <c r="AD145" s="39"/>
      <c r="AE145" s="39"/>
    </row>
    <row r="146" s="2" customFormat="1" ht="16.5" customHeight="1">
      <c r="A146" s="39"/>
      <c r="B146" s="40"/>
      <c r="C146" s="41"/>
      <c r="D146" s="41"/>
      <c r="E146" s="184" t="str">
        <f>E7</f>
        <v>Výstavba výjezdové základny ZZS KV – Velké Meziříčí</v>
      </c>
      <c r="F146" s="33"/>
      <c r="G146" s="33"/>
      <c r="H146" s="33"/>
      <c r="I146" s="41"/>
      <c r="J146" s="41"/>
      <c r="K146" s="41"/>
      <c r="L146" s="64"/>
      <c r="S146" s="39"/>
      <c r="T146" s="39"/>
      <c r="U146" s="39"/>
      <c r="V146" s="39"/>
      <c r="W146" s="39"/>
      <c r="X146" s="39"/>
      <c r="Y146" s="39"/>
      <c r="Z146" s="39"/>
      <c r="AA146" s="39"/>
      <c r="AB146" s="39"/>
      <c r="AC146" s="39"/>
      <c r="AD146" s="39"/>
      <c r="AE146" s="39"/>
    </row>
    <row r="147" s="1" customFormat="1" ht="12" customHeight="1">
      <c r="B147" s="22"/>
      <c r="C147" s="33" t="s">
        <v>189</v>
      </c>
      <c r="D147" s="23"/>
      <c r="E147" s="23"/>
      <c r="F147" s="23"/>
      <c r="G147" s="23"/>
      <c r="H147" s="23"/>
      <c r="I147" s="23"/>
      <c r="J147" s="23"/>
      <c r="K147" s="23"/>
      <c r="L147" s="21"/>
    </row>
    <row r="148" s="2" customFormat="1" ht="16.5" customHeight="1">
      <c r="A148" s="39"/>
      <c r="B148" s="40"/>
      <c r="C148" s="41"/>
      <c r="D148" s="41"/>
      <c r="E148" s="184" t="s">
        <v>317</v>
      </c>
      <c r="F148" s="41"/>
      <c r="G148" s="41"/>
      <c r="H148" s="41"/>
      <c r="I148" s="41"/>
      <c r="J148" s="41"/>
      <c r="K148" s="41"/>
      <c r="L148" s="64"/>
      <c r="S148" s="39"/>
      <c r="T148" s="39"/>
      <c r="U148" s="39"/>
      <c r="V148" s="39"/>
      <c r="W148" s="39"/>
      <c r="X148" s="39"/>
      <c r="Y148" s="39"/>
      <c r="Z148" s="39"/>
      <c r="AA148" s="39"/>
      <c r="AB148" s="39"/>
      <c r="AC148" s="39"/>
      <c r="AD148" s="39"/>
      <c r="AE148" s="39"/>
    </row>
    <row r="149" s="2" customFormat="1" ht="12" customHeight="1">
      <c r="A149" s="39"/>
      <c r="B149" s="40"/>
      <c r="C149" s="33" t="s">
        <v>191</v>
      </c>
      <c r="D149" s="41"/>
      <c r="E149" s="41"/>
      <c r="F149" s="41"/>
      <c r="G149" s="41"/>
      <c r="H149" s="41"/>
      <c r="I149" s="41"/>
      <c r="J149" s="41"/>
      <c r="K149" s="41"/>
      <c r="L149" s="64"/>
      <c r="S149" s="39"/>
      <c r="T149" s="39"/>
      <c r="U149" s="39"/>
      <c r="V149" s="39"/>
      <c r="W149" s="39"/>
      <c r="X149" s="39"/>
      <c r="Y149" s="39"/>
      <c r="Z149" s="39"/>
      <c r="AA149" s="39"/>
      <c r="AB149" s="39"/>
      <c r="AC149" s="39"/>
      <c r="AD149" s="39"/>
      <c r="AE149" s="39"/>
    </row>
    <row r="150" s="2" customFormat="1" ht="16.5" customHeight="1">
      <c r="A150" s="39"/>
      <c r="B150" s="40"/>
      <c r="C150" s="41"/>
      <c r="D150" s="41"/>
      <c r="E150" s="77" t="str">
        <f>E11</f>
        <v>14-F - Měření a regulace (MaR)</v>
      </c>
      <c r="F150" s="41"/>
      <c r="G150" s="41"/>
      <c r="H150" s="41"/>
      <c r="I150" s="41"/>
      <c r="J150" s="41"/>
      <c r="K150" s="41"/>
      <c r="L150" s="64"/>
      <c r="S150" s="39"/>
      <c r="T150" s="39"/>
      <c r="U150" s="39"/>
      <c r="V150" s="39"/>
      <c r="W150" s="39"/>
      <c r="X150" s="39"/>
      <c r="Y150" s="39"/>
      <c r="Z150" s="39"/>
      <c r="AA150" s="39"/>
      <c r="AB150" s="39"/>
      <c r="AC150" s="39"/>
      <c r="AD150" s="39"/>
      <c r="AE150" s="39"/>
    </row>
    <row r="151" s="2" customFormat="1" ht="6.96" customHeight="1">
      <c r="A151" s="39"/>
      <c r="B151" s="40"/>
      <c r="C151" s="41"/>
      <c r="D151" s="41"/>
      <c r="E151" s="41"/>
      <c r="F151" s="41"/>
      <c r="G151" s="41"/>
      <c r="H151" s="41"/>
      <c r="I151" s="41"/>
      <c r="J151" s="41"/>
      <c r="K151" s="41"/>
      <c r="L151" s="64"/>
      <c r="S151" s="39"/>
      <c r="T151" s="39"/>
      <c r="U151" s="39"/>
      <c r="V151" s="39"/>
      <c r="W151" s="39"/>
      <c r="X151" s="39"/>
      <c r="Y151" s="39"/>
      <c r="Z151" s="39"/>
      <c r="AA151" s="39"/>
      <c r="AB151" s="39"/>
      <c r="AC151" s="39"/>
      <c r="AD151" s="39"/>
      <c r="AE151" s="39"/>
    </row>
    <row r="152" s="2" customFormat="1" ht="12" customHeight="1">
      <c r="A152" s="39"/>
      <c r="B152" s="40"/>
      <c r="C152" s="33" t="s">
        <v>20</v>
      </c>
      <c r="D152" s="41"/>
      <c r="E152" s="41"/>
      <c r="F152" s="28" t="str">
        <f>F14</f>
        <v>Velké Meziříčí</v>
      </c>
      <c r="G152" s="41"/>
      <c r="H152" s="41"/>
      <c r="I152" s="33" t="s">
        <v>22</v>
      </c>
      <c r="J152" s="80" t="str">
        <f>IF(J14="","",J14)</f>
        <v>27. 3. 2025</v>
      </c>
      <c r="K152" s="41"/>
      <c r="L152" s="64"/>
      <c r="S152" s="39"/>
      <c r="T152" s="39"/>
      <c r="U152" s="39"/>
      <c r="V152" s="39"/>
      <c r="W152" s="39"/>
      <c r="X152" s="39"/>
      <c r="Y152" s="39"/>
      <c r="Z152" s="39"/>
      <c r="AA152" s="39"/>
      <c r="AB152" s="39"/>
      <c r="AC152" s="39"/>
      <c r="AD152" s="39"/>
      <c r="AE152" s="39"/>
    </row>
    <row r="153" s="2" customFormat="1" ht="6.96" customHeight="1">
      <c r="A153" s="39"/>
      <c r="B153" s="40"/>
      <c r="C153" s="41"/>
      <c r="D153" s="41"/>
      <c r="E153" s="41"/>
      <c r="F153" s="41"/>
      <c r="G153" s="41"/>
      <c r="H153" s="41"/>
      <c r="I153" s="41"/>
      <c r="J153" s="41"/>
      <c r="K153" s="41"/>
      <c r="L153" s="64"/>
      <c r="S153" s="39"/>
      <c r="T153" s="39"/>
      <c r="U153" s="39"/>
      <c r="V153" s="39"/>
      <c r="W153" s="39"/>
      <c r="X153" s="39"/>
      <c r="Y153" s="39"/>
      <c r="Z153" s="39"/>
      <c r="AA153" s="39"/>
      <c r="AB153" s="39"/>
      <c r="AC153" s="39"/>
      <c r="AD153" s="39"/>
      <c r="AE153" s="39"/>
    </row>
    <row r="154" s="2" customFormat="1" ht="25.65" customHeight="1">
      <c r="A154" s="39"/>
      <c r="B154" s="40"/>
      <c r="C154" s="33" t="s">
        <v>24</v>
      </c>
      <c r="D154" s="41"/>
      <c r="E154" s="41"/>
      <c r="F154" s="28" t="str">
        <f>E17</f>
        <v>Kraj Vysočina</v>
      </c>
      <c r="G154" s="41"/>
      <c r="H154" s="41"/>
      <c r="I154" s="33" t="s">
        <v>32</v>
      </c>
      <c r="J154" s="37" t="str">
        <f>E23</f>
        <v>PROJEKT CENTRUM NOVA s.r.o.</v>
      </c>
      <c r="K154" s="41"/>
      <c r="L154" s="64"/>
      <c r="S154" s="39"/>
      <c r="T154" s="39"/>
      <c r="U154" s="39"/>
      <c r="V154" s="39"/>
      <c r="W154" s="39"/>
      <c r="X154" s="39"/>
      <c r="Y154" s="39"/>
      <c r="Z154" s="39"/>
      <c r="AA154" s="39"/>
      <c r="AB154" s="39"/>
      <c r="AC154" s="39"/>
      <c r="AD154" s="39"/>
      <c r="AE154" s="39"/>
    </row>
    <row r="155" s="2" customFormat="1" ht="15.15" customHeight="1">
      <c r="A155" s="39"/>
      <c r="B155" s="40"/>
      <c r="C155" s="33" t="s">
        <v>30</v>
      </c>
      <c r="D155" s="41"/>
      <c r="E155" s="41"/>
      <c r="F155" s="28" t="str">
        <f>IF(E20="","",E20)</f>
        <v>Vyplň údaj</v>
      </c>
      <c r="G155" s="41"/>
      <c r="H155" s="41"/>
      <c r="I155" s="33" t="s">
        <v>37</v>
      </c>
      <c r="J155" s="37" t="str">
        <f>E26</f>
        <v xml:space="preserve"> </v>
      </c>
      <c r="K155" s="41"/>
      <c r="L155" s="64"/>
      <c r="S155" s="39"/>
      <c r="T155" s="39"/>
      <c r="U155" s="39"/>
      <c r="V155" s="39"/>
      <c r="W155" s="39"/>
      <c r="X155" s="39"/>
      <c r="Y155" s="39"/>
      <c r="Z155" s="39"/>
      <c r="AA155" s="39"/>
      <c r="AB155" s="39"/>
      <c r="AC155" s="39"/>
      <c r="AD155" s="39"/>
      <c r="AE155" s="39"/>
    </row>
    <row r="156" s="2" customFormat="1" ht="10.32" customHeight="1">
      <c r="A156" s="39"/>
      <c r="B156" s="40"/>
      <c r="C156" s="41"/>
      <c r="D156" s="41"/>
      <c r="E156" s="41"/>
      <c r="F156" s="41"/>
      <c r="G156" s="41"/>
      <c r="H156" s="41"/>
      <c r="I156" s="41"/>
      <c r="J156" s="41"/>
      <c r="K156" s="41"/>
      <c r="L156" s="64"/>
      <c r="S156" s="39"/>
      <c r="T156" s="39"/>
      <c r="U156" s="39"/>
      <c r="V156" s="39"/>
      <c r="W156" s="39"/>
      <c r="X156" s="39"/>
      <c r="Y156" s="39"/>
      <c r="Z156" s="39"/>
      <c r="AA156" s="39"/>
      <c r="AB156" s="39"/>
      <c r="AC156" s="39"/>
      <c r="AD156" s="39"/>
      <c r="AE156" s="39"/>
    </row>
    <row r="157" s="10" customFormat="1" ht="29.28" customHeight="1">
      <c r="A157" s="195"/>
      <c r="B157" s="196"/>
      <c r="C157" s="197" t="s">
        <v>201</v>
      </c>
      <c r="D157" s="198" t="s">
        <v>66</v>
      </c>
      <c r="E157" s="198" t="s">
        <v>62</v>
      </c>
      <c r="F157" s="198" t="s">
        <v>63</v>
      </c>
      <c r="G157" s="198" t="s">
        <v>202</v>
      </c>
      <c r="H157" s="198" t="s">
        <v>203</v>
      </c>
      <c r="I157" s="198" t="s">
        <v>204</v>
      </c>
      <c r="J157" s="198" t="s">
        <v>196</v>
      </c>
      <c r="K157" s="199" t="s">
        <v>205</v>
      </c>
      <c r="L157" s="200"/>
      <c r="M157" s="101" t="s">
        <v>1</v>
      </c>
      <c r="N157" s="102" t="s">
        <v>45</v>
      </c>
      <c r="O157" s="102" t="s">
        <v>206</v>
      </c>
      <c r="P157" s="102" t="s">
        <v>207</v>
      </c>
      <c r="Q157" s="102" t="s">
        <v>208</v>
      </c>
      <c r="R157" s="102" t="s">
        <v>209</v>
      </c>
      <c r="S157" s="102" t="s">
        <v>210</v>
      </c>
      <c r="T157" s="103" t="s">
        <v>211</v>
      </c>
      <c r="U157" s="195"/>
      <c r="V157" s="195"/>
      <c r="W157" s="195"/>
      <c r="X157" s="195"/>
      <c r="Y157" s="195"/>
      <c r="Z157" s="195"/>
      <c r="AA157" s="195"/>
      <c r="AB157" s="195"/>
      <c r="AC157" s="195"/>
      <c r="AD157" s="195"/>
      <c r="AE157" s="195"/>
    </row>
    <row r="158" s="2" customFormat="1" ht="22.8" customHeight="1">
      <c r="A158" s="39"/>
      <c r="B158" s="40"/>
      <c r="C158" s="108" t="s">
        <v>212</v>
      </c>
      <c r="D158" s="41"/>
      <c r="E158" s="41"/>
      <c r="F158" s="41"/>
      <c r="G158" s="41"/>
      <c r="H158" s="41"/>
      <c r="I158" s="41"/>
      <c r="J158" s="201">
        <f>BK158</f>
        <v>0</v>
      </c>
      <c r="K158" s="41"/>
      <c r="L158" s="45"/>
      <c r="M158" s="104"/>
      <c r="N158" s="202"/>
      <c r="O158" s="105"/>
      <c r="P158" s="203">
        <f>P159+P248+P302</f>
        <v>0</v>
      </c>
      <c r="Q158" s="105"/>
      <c r="R158" s="203">
        <f>R159+R248+R302</f>
        <v>0</v>
      </c>
      <c r="S158" s="105"/>
      <c r="T158" s="204">
        <f>T159+T248+T302</f>
        <v>0</v>
      </c>
      <c r="U158" s="39"/>
      <c r="V158" s="39"/>
      <c r="W158" s="39"/>
      <c r="X158" s="39"/>
      <c r="Y158" s="39"/>
      <c r="Z158" s="39"/>
      <c r="AA158" s="39"/>
      <c r="AB158" s="39"/>
      <c r="AC158" s="39"/>
      <c r="AD158" s="39"/>
      <c r="AE158" s="39"/>
      <c r="AT158" s="18" t="s">
        <v>80</v>
      </c>
      <c r="AU158" s="18" t="s">
        <v>198</v>
      </c>
      <c r="BK158" s="205">
        <f>BK159+BK248+BK302</f>
        <v>0</v>
      </c>
    </row>
    <row r="159" s="11" customFormat="1" ht="25.92" customHeight="1">
      <c r="A159" s="11"/>
      <c r="B159" s="206"/>
      <c r="C159" s="207"/>
      <c r="D159" s="208" t="s">
        <v>80</v>
      </c>
      <c r="E159" s="209" t="s">
        <v>6081</v>
      </c>
      <c r="F159" s="209" t="s">
        <v>6588</v>
      </c>
      <c r="G159" s="207"/>
      <c r="H159" s="207"/>
      <c r="I159" s="210"/>
      <c r="J159" s="211">
        <f>BK159</f>
        <v>0</v>
      </c>
      <c r="K159" s="207"/>
      <c r="L159" s="212"/>
      <c r="M159" s="213"/>
      <c r="N159" s="214"/>
      <c r="O159" s="214"/>
      <c r="P159" s="215">
        <f>P160+P176+P219</f>
        <v>0</v>
      </c>
      <c r="Q159" s="214"/>
      <c r="R159" s="215">
        <f>R160+R176+R219</f>
        <v>0</v>
      </c>
      <c r="S159" s="214"/>
      <c r="T159" s="216">
        <f>T160+T176+T219</f>
        <v>0</v>
      </c>
      <c r="U159" s="11"/>
      <c r="V159" s="11"/>
      <c r="W159" s="11"/>
      <c r="X159" s="11"/>
      <c r="Y159" s="11"/>
      <c r="Z159" s="11"/>
      <c r="AA159" s="11"/>
      <c r="AB159" s="11"/>
      <c r="AC159" s="11"/>
      <c r="AD159" s="11"/>
      <c r="AE159" s="11"/>
      <c r="AR159" s="217" t="s">
        <v>88</v>
      </c>
      <c r="AT159" s="218" t="s">
        <v>80</v>
      </c>
      <c r="AU159" s="218" t="s">
        <v>81</v>
      </c>
      <c r="AY159" s="217" t="s">
        <v>215</v>
      </c>
      <c r="BK159" s="219">
        <f>BK160+BK176+BK219</f>
        <v>0</v>
      </c>
    </row>
    <row r="160" s="11" customFormat="1" ht="22.8" customHeight="1">
      <c r="A160" s="11"/>
      <c r="B160" s="206"/>
      <c r="C160" s="207"/>
      <c r="D160" s="208" t="s">
        <v>80</v>
      </c>
      <c r="E160" s="248" t="s">
        <v>6134</v>
      </c>
      <c r="F160" s="248" t="s">
        <v>6589</v>
      </c>
      <c r="G160" s="207"/>
      <c r="H160" s="207"/>
      <c r="I160" s="210"/>
      <c r="J160" s="249">
        <f>BK160</f>
        <v>0</v>
      </c>
      <c r="K160" s="207"/>
      <c r="L160" s="212"/>
      <c r="M160" s="213"/>
      <c r="N160" s="214"/>
      <c r="O160" s="214"/>
      <c r="P160" s="215">
        <f>P161+P164+P167+P170+P173</f>
        <v>0</v>
      </c>
      <c r="Q160" s="214"/>
      <c r="R160" s="215">
        <f>R161+R164+R167+R170+R173</f>
        <v>0</v>
      </c>
      <c r="S160" s="214"/>
      <c r="T160" s="216">
        <f>T161+T164+T167+T170+T173</f>
        <v>0</v>
      </c>
      <c r="U160" s="11"/>
      <c r="V160" s="11"/>
      <c r="W160" s="11"/>
      <c r="X160" s="11"/>
      <c r="Y160" s="11"/>
      <c r="Z160" s="11"/>
      <c r="AA160" s="11"/>
      <c r="AB160" s="11"/>
      <c r="AC160" s="11"/>
      <c r="AD160" s="11"/>
      <c r="AE160" s="11"/>
      <c r="AR160" s="217" t="s">
        <v>88</v>
      </c>
      <c r="AT160" s="218" t="s">
        <v>80</v>
      </c>
      <c r="AU160" s="218" t="s">
        <v>88</v>
      </c>
      <c r="AY160" s="217" t="s">
        <v>215</v>
      </c>
      <c r="BK160" s="219">
        <f>BK161+BK164+BK167+BK170+BK173</f>
        <v>0</v>
      </c>
    </row>
    <row r="161" s="11" customFormat="1" ht="20.88" customHeight="1">
      <c r="A161" s="11"/>
      <c r="B161" s="206"/>
      <c r="C161" s="207"/>
      <c r="D161" s="208" t="s">
        <v>80</v>
      </c>
      <c r="E161" s="248" t="s">
        <v>6204</v>
      </c>
      <c r="F161" s="248" t="s">
        <v>6590</v>
      </c>
      <c r="G161" s="207"/>
      <c r="H161" s="207"/>
      <c r="I161" s="210"/>
      <c r="J161" s="249">
        <f>BK161</f>
        <v>0</v>
      </c>
      <c r="K161" s="207"/>
      <c r="L161" s="212"/>
      <c r="M161" s="213"/>
      <c r="N161" s="214"/>
      <c r="O161" s="214"/>
      <c r="P161" s="215">
        <f>SUM(P162:P163)</f>
        <v>0</v>
      </c>
      <c r="Q161" s="214"/>
      <c r="R161" s="215">
        <f>SUM(R162:R163)</f>
        <v>0</v>
      </c>
      <c r="S161" s="214"/>
      <c r="T161" s="216">
        <f>SUM(T162:T163)</f>
        <v>0</v>
      </c>
      <c r="U161" s="11"/>
      <c r="V161" s="11"/>
      <c r="W161" s="11"/>
      <c r="X161" s="11"/>
      <c r="Y161" s="11"/>
      <c r="Z161" s="11"/>
      <c r="AA161" s="11"/>
      <c r="AB161" s="11"/>
      <c r="AC161" s="11"/>
      <c r="AD161" s="11"/>
      <c r="AE161" s="11"/>
      <c r="AR161" s="217" t="s">
        <v>88</v>
      </c>
      <c r="AT161" s="218" t="s">
        <v>80</v>
      </c>
      <c r="AU161" s="218" t="s">
        <v>90</v>
      </c>
      <c r="AY161" s="217" t="s">
        <v>215</v>
      </c>
      <c r="BK161" s="219">
        <f>SUM(BK162:BK163)</f>
        <v>0</v>
      </c>
    </row>
    <row r="162" s="2" customFormat="1" ht="16.5" customHeight="1">
      <c r="A162" s="39"/>
      <c r="B162" s="40"/>
      <c r="C162" s="220" t="s">
        <v>88</v>
      </c>
      <c r="D162" s="220" t="s">
        <v>216</v>
      </c>
      <c r="E162" s="221" t="s">
        <v>6591</v>
      </c>
      <c r="F162" s="222" t="s">
        <v>6592</v>
      </c>
      <c r="G162" s="223" t="s">
        <v>6085</v>
      </c>
      <c r="H162" s="224">
        <v>1</v>
      </c>
      <c r="I162" s="225"/>
      <c r="J162" s="226">
        <f>ROUND(I162*H162,2)</f>
        <v>0</v>
      </c>
      <c r="K162" s="222" t="s">
        <v>1</v>
      </c>
      <c r="L162" s="45"/>
      <c r="M162" s="227" t="s">
        <v>1</v>
      </c>
      <c r="N162" s="228" t="s">
        <v>46</v>
      </c>
      <c r="O162" s="92"/>
      <c r="P162" s="229">
        <f>O162*H162</f>
        <v>0</v>
      </c>
      <c r="Q162" s="229">
        <v>0</v>
      </c>
      <c r="R162" s="229">
        <f>Q162*H162</f>
        <v>0</v>
      </c>
      <c r="S162" s="229">
        <v>0</v>
      </c>
      <c r="T162" s="230">
        <f>S162*H162</f>
        <v>0</v>
      </c>
      <c r="U162" s="39"/>
      <c r="V162" s="39"/>
      <c r="W162" s="39"/>
      <c r="X162" s="39"/>
      <c r="Y162" s="39"/>
      <c r="Z162" s="39"/>
      <c r="AA162" s="39"/>
      <c r="AB162" s="39"/>
      <c r="AC162" s="39"/>
      <c r="AD162" s="39"/>
      <c r="AE162" s="39"/>
      <c r="AR162" s="231" t="s">
        <v>214</v>
      </c>
      <c r="AT162" s="231" t="s">
        <v>216</v>
      </c>
      <c r="AU162" s="231" t="s">
        <v>227</v>
      </c>
      <c r="AY162" s="18" t="s">
        <v>215</v>
      </c>
      <c r="BE162" s="232">
        <f>IF(N162="základní",J162,0)</f>
        <v>0</v>
      </c>
      <c r="BF162" s="232">
        <f>IF(N162="snížená",J162,0)</f>
        <v>0</v>
      </c>
      <c r="BG162" s="232">
        <f>IF(N162="zákl. přenesená",J162,0)</f>
        <v>0</v>
      </c>
      <c r="BH162" s="232">
        <f>IF(N162="sníž. přenesená",J162,0)</f>
        <v>0</v>
      </c>
      <c r="BI162" s="232">
        <f>IF(N162="nulová",J162,0)</f>
        <v>0</v>
      </c>
      <c r="BJ162" s="18" t="s">
        <v>88</v>
      </c>
      <c r="BK162" s="232">
        <f>ROUND(I162*H162,2)</f>
        <v>0</v>
      </c>
      <c r="BL162" s="18" t="s">
        <v>214</v>
      </c>
      <c r="BM162" s="231" t="s">
        <v>90</v>
      </c>
    </row>
    <row r="163" s="2" customFormat="1">
      <c r="A163" s="39"/>
      <c r="B163" s="40"/>
      <c r="C163" s="41"/>
      <c r="D163" s="233" t="s">
        <v>221</v>
      </c>
      <c r="E163" s="41"/>
      <c r="F163" s="234" t="s">
        <v>6592</v>
      </c>
      <c r="G163" s="41"/>
      <c r="H163" s="41"/>
      <c r="I163" s="235"/>
      <c r="J163" s="41"/>
      <c r="K163" s="41"/>
      <c r="L163" s="45"/>
      <c r="M163" s="236"/>
      <c r="N163" s="237"/>
      <c r="O163" s="92"/>
      <c r="P163" s="92"/>
      <c r="Q163" s="92"/>
      <c r="R163" s="92"/>
      <c r="S163" s="92"/>
      <c r="T163" s="93"/>
      <c r="U163" s="39"/>
      <c r="V163" s="39"/>
      <c r="W163" s="39"/>
      <c r="X163" s="39"/>
      <c r="Y163" s="39"/>
      <c r="Z163" s="39"/>
      <c r="AA163" s="39"/>
      <c r="AB163" s="39"/>
      <c r="AC163" s="39"/>
      <c r="AD163" s="39"/>
      <c r="AE163" s="39"/>
      <c r="AT163" s="18" t="s">
        <v>221</v>
      </c>
      <c r="AU163" s="18" t="s">
        <v>227</v>
      </c>
    </row>
    <row r="164" s="11" customFormat="1" ht="20.88" customHeight="1">
      <c r="A164" s="11"/>
      <c r="B164" s="206"/>
      <c r="C164" s="207"/>
      <c r="D164" s="208" t="s">
        <v>80</v>
      </c>
      <c r="E164" s="248" t="s">
        <v>6260</v>
      </c>
      <c r="F164" s="248" t="s">
        <v>6593</v>
      </c>
      <c r="G164" s="207"/>
      <c r="H164" s="207"/>
      <c r="I164" s="210"/>
      <c r="J164" s="249">
        <f>BK164</f>
        <v>0</v>
      </c>
      <c r="K164" s="207"/>
      <c r="L164" s="212"/>
      <c r="M164" s="213"/>
      <c r="N164" s="214"/>
      <c r="O164" s="214"/>
      <c r="P164" s="215">
        <f>SUM(P165:P166)</f>
        <v>0</v>
      </c>
      <c r="Q164" s="214"/>
      <c r="R164" s="215">
        <f>SUM(R165:R166)</f>
        <v>0</v>
      </c>
      <c r="S164" s="214"/>
      <c r="T164" s="216">
        <f>SUM(T165:T166)</f>
        <v>0</v>
      </c>
      <c r="U164" s="11"/>
      <c r="V164" s="11"/>
      <c r="W164" s="11"/>
      <c r="X164" s="11"/>
      <c r="Y164" s="11"/>
      <c r="Z164" s="11"/>
      <c r="AA164" s="11"/>
      <c r="AB164" s="11"/>
      <c r="AC164" s="11"/>
      <c r="AD164" s="11"/>
      <c r="AE164" s="11"/>
      <c r="AR164" s="217" t="s">
        <v>88</v>
      </c>
      <c r="AT164" s="218" t="s">
        <v>80</v>
      </c>
      <c r="AU164" s="218" t="s">
        <v>90</v>
      </c>
      <c r="AY164" s="217" t="s">
        <v>215</v>
      </c>
      <c r="BK164" s="219">
        <f>SUM(BK165:BK166)</f>
        <v>0</v>
      </c>
    </row>
    <row r="165" s="2" customFormat="1" ht="16.5" customHeight="1">
      <c r="A165" s="39"/>
      <c r="B165" s="40"/>
      <c r="C165" s="220" t="s">
        <v>90</v>
      </c>
      <c r="D165" s="220" t="s">
        <v>216</v>
      </c>
      <c r="E165" s="221" t="s">
        <v>6594</v>
      </c>
      <c r="F165" s="222" t="s">
        <v>6595</v>
      </c>
      <c r="G165" s="223" t="s">
        <v>6085</v>
      </c>
      <c r="H165" s="224">
        <v>1</v>
      </c>
      <c r="I165" s="225"/>
      <c r="J165" s="226">
        <f>ROUND(I165*H165,2)</f>
        <v>0</v>
      </c>
      <c r="K165" s="222" t="s">
        <v>1</v>
      </c>
      <c r="L165" s="45"/>
      <c r="M165" s="227" t="s">
        <v>1</v>
      </c>
      <c r="N165" s="228" t="s">
        <v>46</v>
      </c>
      <c r="O165" s="92"/>
      <c r="P165" s="229">
        <f>O165*H165</f>
        <v>0</v>
      </c>
      <c r="Q165" s="229">
        <v>0</v>
      </c>
      <c r="R165" s="229">
        <f>Q165*H165</f>
        <v>0</v>
      </c>
      <c r="S165" s="229">
        <v>0</v>
      </c>
      <c r="T165" s="230">
        <f>S165*H165</f>
        <v>0</v>
      </c>
      <c r="U165" s="39"/>
      <c r="V165" s="39"/>
      <c r="W165" s="39"/>
      <c r="X165" s="39"/>
      <c r="Y165" s="39"/>
      <c r="Z165" s="39"/>
      <c r="AA165" s="39"/>
      <c r="AB165" s="39"/>
      <c r="AC165" s="39"/>
      <c r="AD165" s="39"/>
      <c r="AE165" s="39"/>
      <c r="AR165" s="231" t="s">
        <v>214</v>
      </c>
      <c r="AT165" s="231" t="s">
        <v>216</v>
      </c>
      <c r="AU165" s="231" t="s">
        <v>227</v>
      </c>
      <c r="AY165" s="18" t="s">
        <v>215</v>
      </c>
      <c r="BE165" s="232">
        <f>IF(N165="základní",J165,0)</f>
        <v>0</v>
      </c>
      <c r="BF165" s="232">
        <f>IF(N165="snížená",J165,0)</f>
        <v>0</v>
      </c>
      <c r="BG165" s="232">
        <f>IF(N165="zákl. přenesená",J165,0)</f>
        <v>0</v>
      </c>
      <c r="BH165" s="232">
        <f>IF(N165="sníž. přenesená",J165,0)</f>
        <v>0</v>
      </c>
      <c r="BI165" s="232">
        <f>IF(N165="nulová",J165,0)</f>
        <v>0</v>
      </c>
      <c r="BJ165" s="18" t="s">
        <v>88</v>
      </c>
      <c r="BK165" s="232">
        <f>ROUND(I165*H165,2)</f>
        <v>0</v>
      </c>
      <c r="BL165" s="18" t="s">
        <v>214</v>
      </c>
      <c r="BM165" s="231" t="s">
        <v>214</v>
      </c>
    </row>
    <row r="166" s="2" customFormat="1">
      <c r="A166" s="39"/>
      <c r="B166" s="40"/>
      <c r="C166" s="41"/>
      <c r="D166" s="233" t="s">
        <v>221</v>
      </c>
      <c r="E166" s="41"/>
      <c r="F166" s="234" t="s">
        <v>6595</v>
      </c>
      <c r="G166" s="41"/>
      <c r="H166" s="41"/>
      <c r="I166" s="235"/>
      <c r="J166" s="41"/>
      <c r="K166" s="41"/>
      <c r="L166" s="45"/>
      <c r="M166" s="236"/>
      <c r="N166" s="237"/>
      <c r="O166" s="92"/>
      <c r="P166" s="92"/>
      <c r="Q166" s="92"/>
      <c r="R166" s="92"/>
      <c r="S166" s="92"/>
      <c r="T166" s="93"/>
      <c r="U166" s="39"/>
      <c r="V166" s="39"/>
      <c r="W166" s="39"/>
      <c r="X166" s="39"/>
      <c r="Y166" s="39"/>
      <c r="Z166" s="39"/>
      <c r="AA166" s="39"/>
      <c r="AB166" s="39"/>
      <c r="AC166" s="39"/>
      <c r="AD166" s="39"/>
      <c r="AE166" s="39"/>
      <c r="AT166" s="18" t="s">
        <v>221</v>
      </c>
      <c r="AU166" s="18" t="s">
        <v>227</v>
      </c>
    </row>
    <row r="167" s="11" customFormat="1" ht="20.88" customHeight="1">
      <c r="A167" s="11"/>
      <c r="B167" s="206"/>
      <c r="C167" s="207"/>
      <c r="D167" s="208" t="s">
        <v>80</v>
      </c>
      <c r="E167" s="248" t="s">
        <v>6294</v>
      </c>
      <c r="F167" s="248" t="s">
        <v>6596</v>
      </c>
      <c r="G167" s="207"/>
      <c r="H167" s="207"/>
      <c r="I167" s="210"/>
      <c r="J167" s="249">
        <f>BK167</f>
        <v>0</v>
      </c>
      <c r="K167" s="207"/>
      <c r="L167" s="212"/>
      <c r="M167" s="213"/>
      <c r="N167" s="214"/>
      <c r="O167" s="214"/>
      <c r="P167" s="215">
        <f>SUM(P168:P169)</f>
        <v>0</v>
      </c>
      <c r="Q167" s="214"/>
      <c r="R167" s="215">
        <f>SUM(R168:R169)</f>
        <v>0</v>
      </c>
      <c r="S167" s="214"/>
      <c r="T167" s="216">
        <f>SUM(T168:T169)</f>
        <v>0</v>
      </c>
      <c r="U167" s="11"/>
      <c r="V167" s="11"/>
      <c r="W167" s="11"/>
      <c r="X167" s="11"/>
      <c r="Y167" s="11"/>
      <c r="Z167" s="11"/>
      <c r="AA167" s="11"/>
      <c r="AB167" s="11"/>
      <c r="AC167" s="11"/>
      <c r="AD167" s="11"/>
      <c r="AE167" s="11"/>
      <c r="AR167" s="217" t="s">
        <v>88</v>
      </c>
      <c r="AT167" s="218" t="s">
        <v>80</v>
      </c>
      <c r="AU167" s="218" t="s">
        <v>90</v>
      </c>
      <c r="AY167" s="217" t="s">
        <v>215</v>
      </c>
      <c r="BK167" s="219">
        <f>SUM(BK168:BK169)</f>
        <v>0</v>
      </c>
    </row>
    <row r="168" s="2" customFormat="1" ht="16.5" customHeight="1">
      <c r="A168" s="39"/>
      <c r="B168" s="40"/>
      <c r="C168" s="220" t="s">
        <v>227</v>
      </c>
      <c r="D168" s="220" t="s">
        <v>216</v>
      </c>
      <c r="E168" s="221" t="s">
        <v>6597</v>
      </c>
      <c r="F168" s="222" t="s">
        <v>6598</v>
      </c>
      <c r="G168" s="223" t="s">
        <v>6085</v>
      </c>
      <c r="H168" s="224">
        <v>1</v>
      </c>
      <c r="I168" s="225"/>
      <c r="J168" s="226">
        <f>ROUND(I168*H168,2)</f>
        <v>0</v>
      </c>
      <c r="K168" s="222" t="s">
        <v>1</v>
      </c>
      <c r="L168" s="45"/>
      <c r="M168" s="227" t="s">
        <v>1</v>
      </c>
      <c r="N168" s="228" t="s">
        <v>46</v>
      </c>
      <c r="O168" s="92"/>
      <c r="P168" s="229">
        <f>O168*H168</f>
        <v>0</v>
      </c>
      <c r="Q168" s="229">
        <v>0</v>
      </c>
      <c r="R168" s="229">
        <f>Q168*H168</f>
        <v>0</v>
      </c>
      <c r="S168" s="229">
        <v>0</v>
      </c>
      <c r="T168" s="230">
        <f>S168*H168</f>
        <v>0</v>
      </c>
      <c r="U168" s="39"/>
      <c r="V168" s="39"/>
      <c r="W168" s="39"/>
      <c r="X168" s="39"/>
      <c r="Y168" s="39"/>
      <c r="Z168" s="39"/>
      <c r="AA168" s="39"/>
      <c r="AB168" s="39"/>
      <c r="AC168" s="39"/>
      <c r="AD168" s="39"/>
      <c r="AE168" s="39"/>
      <c r="AR168" s="231" t="s">
        <v>214</v>
      </c>
      <c r="AT168" s="231" t="s">
        <v>216</v>
      </c>
      <c r="AU168" s="231" t="s">
        <v>227</v>
      </c>
      <c r="AY168" s="18" t="s">
        <v>215</v>
      </c>
      <c r="BE168" s="232">
        <f>IF(N168="základní",J168,0)</f>
        <v>0</v>
      </c>
      <c r="BF168" s="232">
        <f>IF(N168="snížená",J168,0)</f>
        <v>0</v>
      </c>
      <c r="BG168" s="232">
        <f>IF(N168="zákl. přenesená",J168,0)</f>
        <v>0</v>
      </c>
      <c r="BH168" s="232">
        <f>IF(N168="sníž. přenesená",J168,0)</f>
        <v>0</v>
      </c>
      <c r="BI168" s="232">
        <f>IF(N168="nulová",J168,0)</f>
        <v>0</v>
      </c>
      <c r="BJ168" s="18" t="s">
        <v>88</v>
      </c>
      <c r="BK168" s="232">
        <f>ROUND(I168*H168,2)</f>
        <v>0</v>
      </c>
      <c r="BL168" s="18" t="s">
        <v>214</v>
      </c>
      <c r="BM168" s="231" t="s">
        <v>241</v>
      </c>
    </row>
    <row r="169" s="2" customFormat="1">
      <c r="A169" s="39"/>
      <c r="B169" s="40"/>
      <c r="C169" s="41"/>
      <c r="D169" s="233" t="s">
        <v>221</v>
      </c>
      <c r="E169" s="41"/>
      <c r="F169" s="234" t="s">
        <v>6598</v>
      </c>
      <c r="G169" s="41"/>
      <c r="H169" s="41"/>
      <c r="I169" s="235"/>
      <c r="J169" s="41"/>
      <c r="K169" s="41"/>
      <c r="L169" s="45"/>
      <c r="M169" s="236"/>
      <c r="N169" s="237"/>
      <c r="O169" s="92"/>
      <c r="P169" s="92"/>
      <c r="Q169" s="92"/>
      <c r="R169" s="92"/>
      <c r="S169" s="92"/>
      <c r="T169" s="93"/>
      <c r="U169" s="39"/>
      <c r="V169" s="39"/>
      <c r="W169" s="39"/>
      <c r="X169" s="39"/>
      <c r="Y169" s="39"/>
      <c r="Z169" s="39"/>
      <c r="AA169" s="39"/>
      <c r="AB169" s="39"/>
      <c r="AC169" s="39"/>
      <c r="AD169" s="39"/>
      <c r="AE169" s="39"/>
      <c r="AT169" s="18" t="s">
        <v>221</v>
      </c>
      <c r="AU169" s="18" t="s">
        <v>227</v>
      </c>
    </row>
    <row r="170" s="11" customFormat="1" ht="20.88" customHeight="1">
      <c r="A170" s="11"/>
      <c r="B170" s="206"/>
      <c r="C170" s="207"/>
      <c r="D170" s="208" t="s">
        <v>80</v>
      </c>
      <c r="E170" s="248" t="s">
        <v>6315</v>
      </c>
      <c r="F170" s="248" t="s">
        <v>6599</v>
      </c>
      <c r="G170" s="207"/>
      <c r="H170" s="207"/>
      <c r="I170" s="210"/>
      <c r="J170" s="249">
        <f>BK170</f>
        <v>0</v>
      </c>
      <c r="K170" s="207"/>
      <c r="L170" s="212"/>
      <c r="M170" s="213"/>
      <c r="N170" s="214"/>
      <c r="O170" s="214"/>
      <c r="P170" s="215">
        <f>SUM(P171:P172)</f>
        <v>0</v>
      </c>
      <c r="Q170" s="214"/>
      <c r="R170" s="215">
        <f>SUM(R171:R172)</f>
        <v>0</v>
      </c>
      <c r="S170" s="214"/>
      <c r="T170" s="216">
        <f>SUM(T171:T172)</f>
        <v>0</v>
      </c>
      <c r="U170" s="11"/>
      <c r="V170" s="11"/>
      <c r="W170" s="11"/>
      <c r="X170" s="11"/>
      <c r="Y170" s="11"/>
      <c r="Z170" s="11"/>
      <c r="AA170" s="11"/>
      <c r="AB170" s="11"/>
      <c r="AC170" s="11"/>
      <c r="AD170" s="11"/>
      <c r="AE170" s="11"/>
      <c r="AR170" s="217" t="s">
        <v>88</v>
      </c>
      <c r="AT170" s="218" t="s">
        <v>80</v>
      </c>
      <c r="AU170" s="218" t="s">
        <v>90</v>
      </c>
      <c r="AY170" s="217" t="s">
        <v>215</v>
      </c>
      <c r="BK170" s="219">
        <f>SUM(BK171:BK172)</f>
        <v>0</v>
      </c>
    </row>
    <row r="171" s="2" customFormat="1" ht="16.5" customHeight="1">
      <c r="A171" s="39"/>
      <c r="B171" s="40"/>
      <c r="C171" s="220" t="s">
        <v>214</v>
      </c>
      <c r="D171" s="220" t="s">
        <v>216</v>
      </c>
      <c r="E171" s="221" t="s">
        <v>6600</v>
      </c>
      <c r="F171" s="222" t="s">
        <v>6601</v>
      </c>
      <c r="G171" s="223" t="s">
        <v>6085</v>
      </c>
      <c r="H171" s="224">
        <v>1</v>
      </c>
      <c r="I171" s="225"/>
      <c r="J171" s="226">
        <f>ROUND(I171*H171,2)</f>
        <v>0</v>
      </c>
      <c r="K171" s="222" t="s">
        <v>1</v>
      </c>
      <c r="L171" s="45"/>
      <c r="M171" s="227" t="s">
        <v>1</v>
      </c>
      <c r="N171" s="228" t="s">
        <v>46</v>
      </c>
      <c r="O171" s="92"/>
      <c r="P171" s="229">
        <f>O171*H171</f>
        <v>0</v>
      </c>
      <c r="Q171" s="229">
        <v>0</v>
      </c>
      <c r="R171" s="229">
        <f>Q171*H171</f>
        <v>0</v>
      </c>
      <c r="S171" s="229">
        <v>0</v>
      </c>
      <c r="T171" s="230">
        <f>S171*H171</f>
        <v>0</v>
      </c>
      <c r="U171" s="39"/>
      <c r="V171" s="39"/>
      <c r="W171" s="39"/>
      <c r="X171" s="39"/>
      <c r="Y171" s="39"/>
      <c r="Z171" s="39"/>
      <c r="AA171" s="39"/>
      <c r="AB171" s="39"/>
      <c r="AC171" s="39"/>
      <c r="AD171" s="39"/>
      <c r="AE171" s="39"/>
      <c r="AR171" s="231" t="s">
        <v>214</v>
      </c>
      <c r="AT171" s="231" t="s">
        <v>216</v>
      </c>
      <c r="AU171" s="231" t="s">
        <v>227</v>
      </c>
      <c r="AY171" s="18" t="s">
        <v>215</v>
      </c>
      <c r="BE171" s="232">
        <f>IF(N171="základní",J171,0)</f>
        <v>0</v>
      </c>
      <c r="BF171" s="232">
        <f>IF(N171="snížená",J171,0)</f>
        <v>0</v>
      </c>
      <c r="BG171" s="232">
        <f>IF(N171="zákl. přenesená",J171,0)</f>
        <v>0</v>
      </c>
      <c r="BH171" s="232">
        <f>IF(N171="sníž. přenesená",J171,0)</f>
        <v>0</v>
      </c>
      <c r="BI171" s="232">
        <f>IF(N171="nulová",J171,0)</f>
        <v>0</v>
      </c>
      <c r="BJ171" s="18" t="s">
        <v>88</v>
      </c>
      <c r="BK171" s="232">
        <f>ROUND(I171*H171,2)</f>
        <v>0</v>
      </c>
      <c r="BL171" s="18" t="s">
        <v>214</v>
      </c>
      <c r="BM171" s="231" t="s">
        <v>251</v>
      </c>
    </row>
    <row r="172" s="2" customFormat="1">
      <c r="A172" s="39"/>
      <c r="B172" s="40"/>
      <c r="C172" s="41"/>
      <c r="D172" s="233" t="s">
        <v>221</v>
      </c>
      <c r="E172" s="41"/>
      <c r="F172" s="234" t="s">
        <v>6601</v>
      </c>
      <c r="G172" s="41"/>
      <c r="H172" s="41"/>
      <c r="I172" s="235"/>
      <c r="J172" s="41"/>
      <c r="K172" s="41"/>
      <c r="L172" s="45"/>
      <c r="M172" s="236"/>
      <c r="N172" s="237"/>
      <c r="O172" s="92"/>
      <c r="P172" s="92"/>
      <c r="Q172" s="92"/>
      <c r="R172" s="92"/>
      <c r="S172" s="92"/>
      <c r="T172" s="93"/>
      <c r="U172" s="39"/>
      <c r="V172" s="39"/>
      <c r="W172" s="39"/>
      <c r="X172" s="39"/>
      <c r="Y172" s="39"/>
      <c r="Z172" s="39"/>
      <c r="AA172" s="39"/>
      <c r="AB172" s="39"/>
      <c r="AC172" s="39"/>
      <c r="AD172" s="39"/>
      <c r="AE172" s="39"/>
      <c r="AT172" s="18" t="s">
        <v>221</v>
      </c>
      <c r="AU172" s="18" t="s">
        <v>227</v>
      </c>
    </row>
    <row r="173" s="11" customFormat="1" ht="20.88" customHeight="1">
      <c r="A173" s="11"/>
      <c r="B173" s="206"/>
      <c r="C173" s="207"/>
      <c r="D173" s="208" t="s">
        <v>80</v>
      </c>
      <c r="E173" s="248" t="s">
        <v>6345</v>
      </c>
      <c r="F173" s="248" t="s">
        <v>6602</v>
      </c>
      <c r="G173" s="207"/>
      <c r="H173" s="207"/>
      <c r="I173" s="210"/>
      <c r="J173" s="249">
        <f>BK173</f>
        <v>0</v>
      </c>
      <c r="K173" s="207"/>
      <c r="L173" s="212"/>
      <c r="M173" s="213"/>
      <c r="N173" s="214"/>
      <c r="O173" s="214"/>
      <c r="P173" s="215">
        <f>SUM(P174:P175)</f>
        <v>0</v>
      </c>
      <c r="Q173" s="214"/>
      <c r="R173" s="215">
        <f>SUM(R174:R175)</f>
        <v>0</v>
      </c>
      <c r="S173" s="214"/>
      <c r="T173" s="216">
        <f>SUM(T174:T175)</f>
        <v>0</v>
      </c>
      <c r="U173" s="11"/>
      <c r="V173" s="11"/>
      <c r="W173" s="11"/>
      <c r="X173" s="11"/>
      <c r="Y173" s="11"/>
      <c r="Z173" s="11"/>
      <c r="AA173" s="11"/>
      <c r="AB173" s="11"/>
      <c r="AC173" s="11"/>
      <c r="AD173" s="11"/>
      <c r="AE173" s="11"/>
      <c r="AR173" s="217" t="s">
        <v>88</v>
      </c>
      <c r="AT173" s="218" t="s">
        <v>80</v>
      </c>
      <c r="AU173" s="218" t="s">
        <v>90</v>
      </c>
      <c r="AY173" s="217" t="s">
        <v>215</v>
      </c>
      <c r="BK173" s="219">
        <f>SUM(BK174:BK175)</f>
        <v>0</v>
      </c>
    </row>
    <row r="174" s="2" customFormat="1" ht="16.5" customHeight="1">
      <c r="A174" s="39"/>
      <c r="B174" s="40"/>
      <c r="C174" s="220" t="s">
        <v>236</v>
      </c>
      <c r="D174" s="220" t="s">
        <v>216</v>
      </c>
      <c r="E174" s="221" t="s">
        <v>6603</v>
      </c>
      <c r="F174" s="222" t="s">
        <v>6604</v>
      </c>
      <c r="G174" s="223" t="s">
        <v>6085</v>
      </c>
      <c r="H174" s="224">
        <v>1</v>
      </c>
      <c r="I174" s="225"/>
      <c r="J174" s="226">
        <f>ROUND(I174*H174,2)</f>
        <v>0</v>
      </c>
      <c r="K174" s="222" t="s">
        <v>1</v>
      </c>
      <c r="L174" s="45"/>
      <c r="M174" s="227" t="s">
        <v>1</v>
      </c>
      <c r="N174" s="228" t="s">
        <v>46</v>
      </c>
      <c r="O174" s="92"/>
      <c r="P174" s="229">
        <f>O174*H174</f>
        <v>0</v>
      </c>
      <c r="Q174" s="229">
        <v>0</v>
      </c>
      <c r="R174" s="229">
        <f>Q174*H174</f>
        <v>0</v>
      </c>
      <c r="S174" s="229">
        <v>0</v>
      </c>
      <c r="T174" s="230">
        <f>S174*H174</f>
        <v>0</v>
      </c>
      <c r="U174" s="39"/>
      <c r="V174" s="39"/>
      <c r="W174" s="39"/>
      <c r="X174" s="39"/>
      <c r="Y174" s="39"/>
      <c r="Z174" s="39"/>
      <c r="AA174" s="39"/>
      <c r="AB174" s="39"/>
      <c r="AC174" s="39"/>
      <c r="AD174" s="39"/>
      <c r="AE174" s="39"/>
      <c r="AR174" s="231" t="s">
        <v>214</v>
      </c>
      <c r="AT174" s="231" t="s">
        <v>216</v>
      </c>
      <c r="AU174" s="231" t="s">
        <v>227</v>
      </c>
      <c r="AY174" s="18" t="s">
        <v>215</v>
      </c>
      <c r="BE174" s="232">
        <f>IF(N174="základní",J174,0)</f>
        <v>0</v>
      </c>
      <c r="BF174" s="232">
        <f>IF(N174="snížená",J174,0)</f>
        <v>0</v>
      </c>
      <c r="BG174" s="232">
        <f>IF(N174="zákl. přenesená",J174,0)</f>
        <v>0</v>
      </c>
      <c r="BH174" s="232">
        <f>IF(N174="sníž. přenesená",J174,0)</f>
        <v>0</v>
      </c>
      <c r="BI174" s="232">
        <f>IF(N174="nulová",J174,0)</f>
        <v>0</v>
      </c>
      <c r="BJ174" s="18" t="s">
        <v>88</v>
      </c>
      <c r="BK174" s="232">
        <f>ROUND(I174*H174,2)</f>
        <v>0</v>
      </c>
      <c r="BL174" s="18" t="s">
        <v>214</v>
      </c>
      <c r="BM174" s="231" t="s">
        <v>261</v>
      </c>
    </row>
    <row r="175" s="2" customFormat="1">
      <c r="A175" s="39"/>
      <c r="B175" s="40"/>
      <c r="C175" s="41"/>
      <c r="D175" s="233" t="s">
        <v>221</v>
      </c>
      <c r="E175" s="41"/>
      <c r="F175" s="234" t="s">
        <v>6604</v>
      </c>
      <c r="G175" s="41"/>
      <c r="H175" s="41"/>
      <c r="I175" s="235"/>
      <c r="J175" s="41"/>
      <c r="K175" s="41"/>
      <c r="L175" s="45"/>
      <c r="M175" s="236"/>
      <c r="N175" s="237"/>
      <c r="O175" s="92"/>
      <c r="P175" s="92"/>
      <c r="Q175" s="92"/>
      <c r="R175" s="92"/>
      <c r="S175" s="92"/>
      <c r="T175" s="93"/>
      <c r="U175" s="39"/>
      <c r="V175" s="39"/>
      <c r="W175" s="39"/>
      <c r="X175" s="39"/>
      <c r="Y175" s="39"/>
      <c r="Z175" s="39"/>
      <c r="AA175" s="39"/>
      <c r="AB175" s="39"/>
      <c r="AC175" s="39"/>
      <c r="AD175" s="39"/>
      <c r="AE175" s="39"/>
      <c r="AT175" s="18" t="s">
        <v>221</v>
      </c>
      <c r="AU175" s="18" t="s">
        <v>227</v>
      </c>
    </row>
    <row r="176" s="11" customFormat="1" ht="22.8" customHeight="1">
      <c r="A176" s="11"/>
      <c r="B176" s="206"/>
      <c r="C176" s="207"/>
      <c r="D176" s="208" t="s">
        <v>80</v>
      </c>
      <c r="E176" s="248" t="s">
        <v>6134</v>
      </c>
      <c r="F176" s="248" t="s">
        <v>6589</v>
      </c>
      <c r="G176" s="207"/>
      <c r="H176" s="207"/>
      <c r="I176" s="210"/>
      <c r="J176" s="249">
        <f>BK176</f>
        <v>0</v>
      </c>
      <c r="K176" s="207"/>
      <c r="L176" s="212"/>
      <c r="M176" s="213"/>
      <c r="N176" s="214"/>
      <c r="O176" s="214"/>
      <c r="P176" s="215">
        <f>SUM(P177:P218)</f>
        <v>0</v>
      </c>
      <c r="Q176" s="214"/>
      <c r="R176" s="215">
        <f>SUM(R177:R218)</f>
        <v>0</v>
      </c>
      <c r="S176" s="214"/>
      <c r="T176" s="216">
        <f>SUM(T177:T218)</f>
        <v>0</v>
      </c>
      <c r="U176" s="11"/>
      <c r="V176" s="11"/>
      <c r="W176" s="11"/>
      <c r="X176" s="11"/>
      <c r="Y176" s="11"/>
      <c r="Z176" s="11"/>
      <c r="AA176" s="11"/>
      <c r="AB176" s="11"/>
      <c r="AC176" s="11"/>
      <c r="AD176" s="11"/>
      <c r="AE176" s="11"/>
      <c r="AR176" s="217" t="s">
        <v>88</v>
      </c>
      <c r="AT176" s="218" t="s">
        <v>80</v>
      </c>
      <c r="AU176" s="218" t="s">
        <v>88</v>
      </c>
      <c r="AY176" s="217" t="s">
        <v>215</v>
      </c>
      <c r="BK176" s="219">
        <f>SUM(BK177:BK218)</f>
        <v>0</v>
      </c>
    </row>
    <row r="177" s="2" customFormat="1" ht="16.5" customHeight="1">
      <c r="A177" s="39"/>
      <c r="B177" s="40"/>
      <c r="C177" s="220" t="s">
        <v>241</v>
      </c>
      <c r="D177" s="220" t="s">
        <v>216</v>
      </c>
      <c r="E177" s="221" t="s">
        <v>6605</v>
      </c>
      <c r="F177" s="222" t="s">
        <v>6606</v>
      </c>
      <c r="G177" s="223" t="s">
        <v>6085</v>
      </c>
      <c r="H177" s="224">
        <v>1</v>
      </c>
      <c r="I177" s="225"/>
      <c r="J177" s="226">
        <f>ROUND(I177*H177,2)</f>
        <v>0</v>
      </c>
      <c r="K177" s="222" t="s">
        <v>1</v>
      </c>
      <c r="L177" s="45"/>
      <c r="M177" s="227" t="s">
        <v>1</v>
      </c>
      <c r="N177" s="228" t="s">
        <v>46</v>
      </c>
      <c r="O177" s="92"/>
      <c r="P177" s="229">
        <f>O177*H177</f>
        <v>0</v>
      </c>
      <c r="Q177" s="229">
        <v>0</v>
      </c>
      <c r="R177" s="229">
        <f>Q177*H177</f>
        <v>0</v>
      </c>
      <c r="S177" s="229">
        <v>0</v>
      </c>
      <c r="T177" s="230">
        <f>S177*H177</f>
        <v>0</v>
      </c>
      <c r="U177" s="39"/>
      <c r="V177" s="39"/>
      <c r="W177" s="39"/>
      <c r="X177" s="39"/>
      <c r="Y177" s="39"/>
      <c r="Z177" s="39"/>
      <c r="AA177" s="39"/>
      <c r="AB177" s="39"/>
      <c r="AC177" s="39"/>
      <c r="AD177" s="39"/>
      <c r="AE177" s="39"/>
      <c r="AR177" s="231" t="s">
        <v>214</v>
      </c>
      <c r="AT177" s="231" t="s">
        <v>216</v>
      </c>
      <c r="AU177" s="231" t="s">
        <v>90</v>
      </c>
      <c r="AY177" s="18" t="s">
        <v>215</v>
      </c>
      <c r="BE177" s="232">
        <f>IF(N177="základní",J177,0)</f>
        <v>0</v>
      </c>
      <c r="BF177" s="232">
        <f>IF(N177="snížená",J177,0)</f>
        <v>0</v>
      </c>
      <c r="BG177" s="232">
        <f>IF(N177="zákl. přenesená",J177,0)</f>
        <v>0</v>
      </c>
      <c r="BH177" s="232">
        <f>IF(N177="sníž. přenesená",J177,0)</f>
        <v>0</v>
      </c>
      <c r="BI177" s="232">
        <f>IF(N177="nulová",J177,0)</f>
        <v>0</v>
      </c>
      <c r="BJ177" s="18" t="s">
        <v>88</v>
      </c>
      <c r="BK177" s="232">
        <f>ROUND(I177*H177,2)</f>
        <v>0</v>
      </c>
      <c r="BL177" s="18" t="s">
        <v>214</v>
      </c>
      <c r="BM177" s="231" t="s">
        <v>8</v>
      </c>
    </row>
    <row r="178" s="2" customFormat="1">
      <c r="A178" s="39"/>
      <c r="B178" s="40"/>
      <c r="C178" s="41"/>
      <c r="D178" s="233" t="s">
        <v>221</v>
      </c>
      <c r="E178" s="41"/>
      <c r="F178" s="234" t="s">
        <v>6606</v>
      </c>
      <c r="G178" s="41"/>
      <c r="H178" s="41"/>
      <c r="I178" s="235"/>
      <c r="J178" s="41"/>
      <c r="K178" s="41"/>
      <c r="L178" s="45"/>
      <c r="M178" s="236"/>
      <c r="N178" s="237"/>
      <c r="O178" s="92"/>
      <c r="P178" s="92"/>
      <c r="Q178" s="92"/>
      <c r="R178" s="92"/>
      <c r="S178" s="92"/>
      <c r="T178" s="93"/>
      <c r="U178" s="39"/>
      <c r="V178" s="39"/>
      <c r="W178" s="39"/>
      <c r="X178" s="39"/>
      <c r="Y178" s="39"/>
      <c r="Z178" s="39"/>
      <c r="AA178" s="39"/>
      <c r="AB178" s="39"/>
      <c r="AC178" s="39"/>
      <c r="AD178" s="39"/>
      <c r="AE178" s="39"/>
      <c r="AT178" s="18" t="s">
        <v>221</v>
      </c>
      <c r="AU178" s="18" t="s">
        <v>90</v>
      </c>
    </row>
    <row r="179" s="2" customFormat="1" ht="16.5" customHeight="1">
      <c r="A179" s="39"/>
      <c r="B179" s="40"/>
      <c r="C179" s="220" t="s">
        <v>246</v>
      </c>
      <c r="D179" s="220" t="s">
        <v>216</v>
      </c>
      <c r="E179" s="221" t="s">
        <v>6607</v>
      </c>
      <c r="F179" s="222" t="s">
        <v>6608</v>
      </c>
      <c r="G179" s="223" t="s">
        <v>6085</v>
      </c>
      <c r="H179" s="224">
        <v>1</v>
      </c>
      <c r="I179" s="225"/>
      <c r="J179" s="226">
        <f>ROUND(I179*H179,2)</f>
        <v>0</v>
      </c>
      <c r="K179" s="222" t="s">
        <v>1</v>
      </c>
      <c r="L179" s="45"/>
      <c r="M179" s="227" t="s">
        <v>1</v>
      </c>
      <c r="N179" s="228" t="s">
        <v>46</v>
      </c>
      <c r="O179" s="92"/>
      <c r="P179" s="229">
        <f>O179*H179</f>
        <v>0</v>
      </c>
      <c r="Q179" s="229">
        <v>0</v>
      </c>
      <c r="R179" s="229">
        <f>Q179*H179</f>
        <v>0</v>
      </c>
      <c r="S179" s="229">
        <v>0</v>
      </c>
      <c r="T179" s="230">
        <f>S179*H179</f>
        <v>0</v>
      </c>
      <c r="U179" s="39"/>
      <c r="V179" s="39"/>
      <c r="W179" s="39"/>
      <c r="X179" s="39"/>
      <c r="Y179" s="39"/>
      <c r="Z179" s="39"/>
      <c r="AA179" s="39"/>
      <c r="AB179" s="39"/>
      <c r="AC179" s="39"/>
      <c r="AD179" s="39"/>
      <c r="AE179" s="39"/>
      <c r="AR179" s="231" t="s">
        <v>214</v>
      </c>
      <c r="AT179" s="231" t="s">
        <v>216</v>
      </c>
      <c r="AU179" s="231" t="s">
        <v>90</v>
      </c>
      <c r="AY179" s="18" t="s">
        <v>215</v>
      </c>
      <c r="BE179" s="232">
        <f>IF(N179="základní",J179,0)</f>
        <v>0</v>
      </c>
      <c r="BF179" s="232">
        <f>IF(N179="snížená",J179,0)</f>
        <v>0</v>
      </c>
      <c r="BG179" s="232">
        <f>IF(N179="zákl. přenesená",J179,0)</f>
        <v>0</v>
      </c>
      <c r="BH179" s="232">
        <f>IF(N179="sníž. přenesená",J179,0)</f>
        <v>0</v>
      </c>
      <c r="BI179" s="232">
        <f>IF(N179="nulová",J179,0)</f>
        <v>0</v>
      </c>
      <c r="BJ179" s="18" t="s">
        <v>88</v>
      </c>
      <c r="BK179" s="232">
        <f>ROUND(I179*H179,2)</f>
        <v>0</v>
      </c>
      <c r="BL179" s="18" t="s">
        <v>214</v>
      </c>
      <c r="BM179" s="231" t="s">
        <v>280</v>
      </c>
    </row>
    <row r="180" s="2" customFormat="1">
      <c r="A180" s="39"/>
      <c r="B180" s="40"/>
      <c r="C180" s="41"/>
      <c r="D180" s="233" t="s">
        <v>221</v>
      </c>
      <c r="E180" s="41"/>
      <c r="F180" s="234" t="s">
        <v>6608</v>
      </c>
      <c r="G180" s="41"/>
      <c r="H180" s="41"/>
      <c r="I180" s="235"/>
      <c r="J180" s="41"/>
      <c r="K180" s="41"/>
      <c r="L180" s="45"/>
      <c r="M180" s="236"/>
      <c r="N180" s="237"/>
      <c r="O180" s="92"/>
      <c r="P180" s="92"/>
      <c r="Q180" s="92"/>
      <c r="R180" s="92"/>
      <c r="S180" s="92"/>
      <c r="T180" s="93"/>
      <c r="U180" s="39"/>
      <c r="V180" s="39"/>
      <c r="W180" s="39"/>
      <c r="X180" s="39"/>
      <c r="Y180" s="39"/>
      <c r="Z180" s="39"/>
      <c r="AA180" s="39"/>
      <c r="AB180" s="39"/>
      <c r="AC180" s="39"/>
      <c r="AD180" s="39"/>
      <c r="AE180" s="39"/>
      <c r="AT180" s="18" t="s">
        <v>221</v>
      </c>
      <c r="AU180" s="18" t="s">
        <v>90</v>
      </c>
    </row>
    <row r="181" s="2" customFormat="1" ht="16.5" customHeight="1">
      <c r="A181" s="39"/>
      <c r="B181" s="40"/>
      <c r="C181" s="220" t="s">
        <v>251</v>
      </c>
      <c r="D181" s="220" t="s">
        <v>216</v>
      </c>
      <c r="E181" s="221" t="s">
        <v>6609</v>
      </c>
      <c r="F181" s="222" t="s">
        <v>6610</v>
      </c>
      <c r="G181" s="223" t="s">
        <v>6085</v>
      </c>
      <c r="H181" s="224">
        <v>1</v>
      </c>
      <c r="I181" s="225"/>
      <c r="J181" s="226">
        <f>ROUND(I181*H181,2)</f>
        <v>0</v>
      </c>
      <c r="K181" s="222" t="s">
        <v>1</v>
      </c>
      <c r="L181" s="45"/>
      <c r="M181" s="227" t="s">
        <v>1</v>
      </c>
      <c r="N181" s="228" t="s">
        <v>46</v>
      </c>
      <c r="O181" s="92"/>
      <c r="P181" s="229">
        <f>O181*H181</f>
        <v>0</v>
      </c>
      <c r="Q181" s="229">
        <v>0</v>
      </c>
      <c r="R181" s="229">
        <f>Q181*H181</f>
        <v>0</v>
      </c>
      <c r="S181" s="229">
        <v>0</v>
      </c>
      <c r="T181" s="230">
        <f>S181*H181</f>
        <v>0</v>
      </c>
      <c r="U181" s="39"/>
      <c r="V181" s="39"/>
      <c r="W181" s="39"/>
      <c r="X181" s="39"/>
      <c r="Y181" s="39"/>
      <c r="Z181" s="39"/>
      <c r="AA181" s="39"/>
      <c r="AB181" s="39"/>
      <c r="AC181" s="39"/>
      <c r="AD181" s="39"/>
      <c r="AE181" s="39"/>
      <c r="AR181" s="231" t="s">
        <v>214</v>
      </c>
      <c r="AT181" s="231" t="s">
        <v>216</v>
      </c>
      <c r="AU181" s="231" t="s">
        <v>90</v>
      </c>
      <c r="AY181" s="18" t="s">
        <v>215</v>
      </c>
      <c r="BE181" s="232">
        <f>IF(N181="základní",J181,0)</f>
        <v>0</v>
      </c>
      <c r="BF181" s="232">
        <f>IF(N181="snížená",J181,0)</f>
        <v>0</v>
      </c>
      <c r="BG181" s="232">
        <f>IF(N181="zákl. přenesená",J181,0)</f>
        <v>0</v>
      </c>
      <c r="BH181" s="232">
        <f>IF(N181="sníž. přenesená",J181,0)</f>
        <v>0</v>
      </c>
      <c r="BI181" s="232">
        <f>IF(N181="nulová",J181,0)</f>
        <v>0</v>
      </c>
      <c r="BJ181" s="18" t="s">
        <v>88</v>
      </c>
      <c r="BK181" s="232">
        <f>ROUND(I181*H181,2)</f>
        <v>0</v>
      </c>
      <c r="BL181" s="18" t="s">
        <v>214</v>
      </c>
      <c r="BM181" s="231" t="s">
        <v>291</v>
      </c>
    </row>
    <row r="182" s="2" customFormat="1">
      <c r="A182" s="39"/>
      <c r="B182" s="40"/>
      <c r="C182" s="41"/>
      <c r="D182" s="233" t="s">
        <v>221</v>
      </c>
      <c r="E182" s="41"/>
      <c r="F182" s="234" t="s">
        <v>6610</v>
      </c>
      <c r="G182" s="41"/>
      <c r="H182" s="41"/>
      <c r="I182" s="235"/>
      <c r="J182" s="41"/>
      <c r="K182" s="41"/>
      <c r="L182" s="45"/>
      <c r="M182" s="236"/>
      <c r="N182" s="237"/>
      <c r="O182" s="92"/>
      <c r="P182" s="92"/>
      <c r="Q182" s="92"/>
      <c r="R182" s="92"/>
      <c r="S182" s="92"/>
      <c r="T182" s="93"/>
      <c r="U182" s="39"/>
      <c r="V182" s="39"/>
      <c r="W182" s="39"/>
      <c r="X182" s="39"/>
      <c r="Y182" s="39"/>
      <c r="Z182" s="39"/>
      <c r="AA182" s="39"/>
      <c r="AB182" s="39"/>
      <c r="AC182" s="39"/>
      <c r="AD182" s="39"/>
      <c r="AE182" s="39"/>
      <c r="AT182" s="18" t="s">
        <v>221</v>
      </c>
      <c r="AU182" s="18" t="s">
        <v>90</v>
      </c>
    </row>
    <row r="183" s="2" customFormat="1" ht="16.5" customHeight="1">
      <c r="A183" s="39"/>
      <c r="B183" s="40"/>
      <c r="C183" s="220" t="s">
        <v>256</v>
      </c>
      <c r="D183" s="220" t="s">
        <v>216</v>
      </c>
      <c r="E183" s="221" t="s">
        <v>6611</v>
      </c>
      <c r="F183" s="222" t="s">
        <v>6612</v>
      </c>
      <c r="G183" s="223" t="s">
        <v>6085</v>
      </c>
      <c r="H183" s="224">
        <v>2</v>
      </c>
      <c r="I183" s="225"/>
      <c r="J183" s="226">
        <f>ROUND(I183*H183,2)</f>
        <v>0</v>
      </c>
      <c r="K183" s="222" t="s">
        <v>1</v>
      </c>
      <c r="L183" s="45"/>
      <c r="M183" s="227" t="s">
        <v>1</v>
      </c>
      <c r="N183" s="228" t="s">
        <v>46</v>
      </c>
      <c r="O183" s="92"/>
      <c r="P183" s="229">
        <f>O183*H183</f>
        <v>0</v>
      </c>
      <c r="Q183" s="229">
        <v>0</v>
      </c>
      <c r="R183" s="229">
        <f>Q183*H183</f>
        <v>0</v>
      </c>
      <c r="S183" s="229">
        <v>0</v>
      </c>
      <c r="T183" s="230">
        <f>S183*H183</f>
        <v>0</v>
      </c>
      <c r="U183" s="39"/>
      <c r="V183" s="39"/>
      <c r="W183" s="39"/>
      <c r="X183" s="39"/>
      <c r="Y183" s="39"/>
      <c r="Z183" s="39"/>
      <c r="AA183" s="39"/>
      <c r="AB183" s="39"/>
      <c r="AC183" s="39"/>
      <c r="AD183" s="39"/>
      <c r="AE183" s="39"/>
      <c r="AR183" s="231" t="s">
        <v>214</v>
      </c>
      <c r="AT183" s="231" t="s">
        <v>216</v>
      </c>
      <c r="AU183" s="231" t="s">
        <v>90</v>
      </c>
      <c r="AY183" s="18" t="s">
        <v>215</v>
      </c>
      <c r="BE183" s="232">
        <f>IF(N183="základní",J183,0)</f>
        <v>0</v>
      </c>
      <c r="BF183" s="232">
        <f>IF(N183="snížená",J183,0)</f>
        <v>0</v>
      </c>
      <c r="BG183" s="232">
        <f>IF(N183="zákl. přenesená",J183,0)</f>
        <v>0</v>
      </c>
      <c r="BH183" s="232">
        <f>IF(N183="sníž. přenesená",J183,0)</f>
        <v>0</v>
      </c>
      <c r="BI183" s="232">
        <f>IF(N183="nulová",J183,0)</f>
        <v>0</v>
      </c>
      <c r="BJ183" s="18" t="s">
        <v>88</v>
      </c>
      <c r="BK183" s="232">
        <f>ROUND(I183*H183,2)</f>
        <v>0</v>
      </c>
      <c r="BL183" s="18" t="s">
        <v>214</v>
      </c>
      <c r="BM183" s="231" t="s">
        <v>300</v>
      </c>
    </row>
    <row r="184" s="2" customFormat="1">
      <c r="A184" s="39"/>
      <c r="B184" s="40"/>
      <c r="C184" s="41"/>
      <c r="D184" s="233" t="s">
        <v>221</v>
      </c>
      <c r="E184" s="41"/>
      <c r="F184" s="234" t="s">
        <v>6612</v>
      </c>
      <c r="G184" s="41"/>
      <c r="H184" s="41"/>
      <c r="I184" s="235"/>
      <c r="J184" s="41"/>
      <c r="K184" s="41"/>
      <c r="L184" s="45"/>
      <c r="M184" s="236"/>
      <c r="N184" s="237"/>
      <c r="O184" s="92"/>
      <c r="P184" s="92"/>
      <c r="Q184" s="92"/>
      <c r="R184" s="92"/>
      <c r="S184" s="92"/>
      <c r="T184" s="93"/>
      <c r="U184" s="39"/>
      <c r="V184" s="39"/>
      <c r="W184" s="39"/>
      <c r="X184" s="39"/>
      <c r="Y184" s="39"/>
      <c r="Z184" s="39"/>
      <c r="AA184" s="39"/>
      <c r="AB184" s="39"/>
      <c r="AC184" s="39"/>
      <c r="AD184" s="39"/>
      <c r="AE184" s="39"/>
      <c r="AT184" s="18" t="s">
        <v>221</v>
      </c>
      <c r="AU184" s="18" t="s">
        <v>90</v>
      </c>
    </row>
    <row r="185" s="2" customFormat="1" ht="16.5" customHeight="1">
      <c r="A185" s="39"/>
      <c r="B185" s="40"/>
      <c r="C185" s="220" t="s">
        <v>261</v>
      </c>
      <c r="D185" s="220" t="s">
        <v>216</v>
      </c>
      <c r="E185" s="221" t="s">
        <v>6613</v>
      </c>
      <c r="F185" s="222" t="s">
        <v>6614</v>
      </c>
      <c r="G185" s="223" t="s">
        <v>6085</v>
      </c>
      <c r="H185" s="224">
        <v>6</v>
      </c>
      <c r="I185" s="225"/>
      <c r="J185" s="226">
        <f>ROUND(I185*H185,2)</f>
        <v>0</v>
      </c>
      <c r="K185" s="222" t="s">
        <v>1</v>
      </c>
      <c r="L185" s="45"/>
      <c r="M185" s="227" t="s">
        <v>1</v>
      </c>
      <c r="N185" s="228" t="s">
        <v>46</v>
      </c>
      <c r="O185" s="92"/>
      <c r="P185" s="229">
        <f>O185*H185</f>
        <v>0</v>
      </c>
      <c r="Q185" s="229">
        <v>0</v>
      </c>
      <c r="R185" s="229">
        <f>Q185*H185</f>
        <v>0</v>
      </c>
      <c r="S185" s="229">
        <v>0</v>
      </c>
      <c r="T185" s="230">
        <f>S185*H185</f>
        <v>0</v>
      </c>
      <c r="U185" s="39"/>
      <c r="V185" s="39"/>
      <c r="W185" s="39"/>
      <c r="X185" s="39"/>
      <c r="Y185" s="39"/>
      <c r="Z185" s="39"/>
      <c r="AA185" s="39"/>
      <c r="AB185" s="39"/>
      <c r="AC185" s="39"/>
      <c r="AD185" s="39"/>
      <c r="AE185" s="39"/>
      <c r="AR185" s="231" t="s">
        <v>214</v>
      </c>
      <c r="AT185" s="231" t="s">
        <v>216</v>
      </c>
      <c r="AU185" s="231" t="s">
        <v>90</v>
      </c>
      <c r="AY185" s="18" t="s">
        <v>215</v>
      </c>
      <c r="BE185" s="232">
        <f>IF(N185="základní",J185,0)</f>
        <v>0</v>
      </c>
      <c r="BF185" s="232">
        <f>IF(N185="snížená",J185,0)</f>
        <v>0</v>
      </c>
      <c r="BG185" s="232">
        <f>IF(N185="zákl. přenesená",J185,0)</f>
        <v>0</v>
      </c>
      <c r="BH185" s="232">
        <f>IF(N185="sníž. přenesená",J185,0)</f>
        <v>0</v>
      </c>
      <c r="BI185" s="232">
        <f>IF(N185="nulová",J185,0)</f>
        <v>0</v>
      </c>
      <c r="BJ185" s="18" t="s">
        <v>88</v>
      </c>
      <c r="BK185" s="232">
        <f>ROUND(I185*H185,2)</f>
        <v>0</v>
      </c>
      <c r="BL185" s="18" t="s">
        <v>214</v>
      </c>
      <c r="BM185" s="231" t="s">
        <v>309</v>
      </c>
    </row>
    <row r="186" s="2" customFormat="1">
      <c r="A186" s="39"/>
      <c r="B186" s="40"/>
      <c r="C186" s="41"/>
      <c r="D186" s="233" t="s">
        <v>221</v>
      </c>
      <c r="E186" s="41"/>
      <c r="F186" s="234" t="s">
        <v>6614</v>
      </c>
      <c r="G186" s="41"/>
      <c r="H186" s="41"/>
      <c r="I186" s="235"/>
      <c r="J186" s="41"/>
      <c r="K186" s="41"/>
      <c r="L186" s="45"/>
      <c r="M186" s="236"/>
      <c r="N186" s="237"/>
      <c r="O186" s="92"/>
      <c r="P186" s="92"/>
      <c r="Q186" s="92"/>
      <c r="R186" s="92"/>
      <c r="S186" s="92"/>
      <c r="T186" s="93"/>
      <c r="U186" s="39"/>
      <c r="V186" s="39"/>
      <c r="W186" s="39"/>
      <c r="X186" s="39"/>
      <c r="Y186" s="39"/>
      <c r="Z186" s="39"/>
      <c r="AA186" s="39"/>
      <c r="AB186" s="39"/>
      <c r="AC186" s="39"/>
      <c r="AD186" s="39"/>
      <c r="AE186" s="39"/>
      <c r="AT186" s="18" t="s">
        <v>221</v>
      </c>
      <c r="AU186" s="18" t="s">
        <v>90</v>
      </c>
    </row>
    <row r="187" s="2" customFormat="1" ht="16.5" customHeight="1">
      <c r="A187" s="39"/>
      <c r="B187" s="40"/>
      <c r="C187" s="220" t="s">
        <v>266</v>
      </c>
      <c r="D187" s="220" t="s">
        <v>216</v>
      </c>
      <c r="E187" s="221" t="s">
        <v>6615</v>
      </c>
      <c r="F187" s="222" t="s">
        <v>6616</v>
      </c>
      <c r="G187" s="223" t="s">
        <v>6085</v>
      </c>
      <c r="H187" s="224">
        <v>3</v>
      </c>
      <c r="I187" s="225"/>
      <c r="J187" s="226">
        <f>ROUND(I187*H187,2)</f>
        <v>0</v>
      </c>
      <c r="K187" s="222" t="s">
        <v>1</v>
      </c>
      <c r="L187" s="45"/>
      <c r="M187" s="227" t="s">
        <v>1</v>
      </c>
      <c r="N187" s="228" t="s">
        <v>46</v>
      </c>
      <c r="O187" s="92"/>
      <c r="P187" s="229">
        <f>O187*H187</f>
        <v>0</v>
      </c>
      <c r="Q187" s="229">
        <v>0</v>
      </c>
      <c r="R187" s="229">
        <f>Q187*H187</f>
        <v>0</v>
      </c>
      <c r="S187" s="229">
        <v>0</v>
      </c>
      <c r="T187" s="230">
        <f>S187*H187</f>
        <v>0</v>
      </c>
      <c r="U187" s="39"/>
      <c r="V187" s="39"/>
      <c r="W187" s="39"/>
      <c r="X187" s="39"/>
      <c r="Y187" s="39"/>
      <c r="Z187" s="39"/>
      <c r="AA187" s="39"/>
      <c r="AB187" s="39"/>
      <c r="AC187" s="39"/>
      <c r="AD187" s="39"/>
      <c r="AE187" s="39"/>
      <c r="AR187" s="231" t="s">
        <v>214</v>
      </c>
      <c r="AT187" s="231" t="s">
        <v>216</v>
      </c>
      <c r="AU187" s="231" t="s">
        <v>90</v>
      </c>
      <c r="AY187" s="18" t="s">
        <v>215</v>
      </c>
      <c r="BE187" s="232">
        <f>IF(N187="základní",J187,0)</f>
        <v>0</v>
      </c>
      <c r="BF187" s="232">
        <f>IF(N187="snížená",J187,0)</f>
        <v>0</v>
      </c>
      <c r="BG187" s="232">
        <f>IF(N187="zákl. přenesená",J187,0)</f>
        <v>0</v>
      </c>
      <c r="BH187" s="232">
        <f>IF(N187="sníž. přenesená",J187,0)</f>
        <v>0</v>
      </c>
      <c r="BI187" s="232">
        <f>IF(N187="nulová",J187,0)</f>
        <v>0</v>
      </c>
      <c r="BJ187" s="18" t="s">
        <v>88</v>
      </c>
      <c r="BK187" s="232">
        <f>ROUND(I187*H187,2)</f>
        <v>0</v>
      </c>
      <c r="BL187" s="18" t="s">
        <v>214</v>
      </c>
      <c r="BM187" s="231" t="s">
        <v>538</v>
      </c>
    </row>
    <row r="188" s="2" customFormat="1">
      <c r="A188" s="39"/>
      <c r="B188" s="40"/>
      <c r="C188" s="41"/>
      <c r="D188" s="233" t="s">
        <v>221</v>
      </c>
      <c r="E188" s="41"/>
      <c r="F188" s="234" t="s">
        <v>6616</v>
      </c>
      <c r="G188" s="41"/>
      <c r="H188" s="41"/>
      <c r="I188" s="235"/>
      <c r="J188" s="41"/>
      <c r="K188" s="41"/>
      <c r="L188" s="45"/>
      <c r="M188" s="236"/>
      <c r="N188" s="237"/>
      <c r="O188" s="92"/>
      <c r="P188" s="92"/>
      <c r="Q188" s="92"/>
      <c r="R188" s="92"/>
      <c r="S188" s="92"/>
      <c r="T188" s="93"/>
      <c r="U188" s="39"/>
      <c r="V188" s="39"/>
      <c r="W188" s="39"/>
      <c r="X188" s="39"/>
      <c r="Y188" s="39"/>
      <c r="Z188" s="39"/>
      <c r="AA188" s="39"/>
      <c r="AB188" s="39"/>
      <c r="AC188" s="39"/>
      <c r="AD188" s="39"/>
      <c r="AE188" s="39"/>
      <c r="AT188" s="18" t="s">
        <v>221</v>
      </c>
      <c r="AU188" s="18" t="s">
        <v>90</v>
      </c>
    </row>
    <row r="189" s="2" customFormat="1" ht="16.5" customHeight="1">
      <c r="A189" s="39"/>
      <c r="B189" s="40"/>
      <c r="C189" s="220" t="s">
        <v>8</v>
      </c>
      <c r="D189" s="220" t="s">
        <v>216</v>
      </c>
      <c r="E189" s="221" t="s">
        <v>6617</v>
      </c>
      <c r="F189" s="222" t="s">
        <v>6618</v>
      </c>
      <c r="G189" s="223" t="s">
        <v>6085</v>
      </c>
      <c r="H189" s="224">
        <v>1</v>
      </c>
      <c r="I189" s="225"/>
      <c r="J189" s="226">
        <f>ROUND(I189*H189,2)</f>
        <v>0</v>
      </c>
      <c r="K189" s="222" t="s">
        <v>1</v>
      </c>
      <c r="L189" s="45"/>
      <c r="M189" s="227" t="s">
        <v>1</v>
      </c>
      <c r="N189" s="228" t="s">
        <v>46</v>
      </c>
      <c r="O189" s="92"/>
      <c r="P189" s="229">
        <f>O189*H189</f>
        <v>0</v>
      </c>
      <c r="Q189" s="229">
        <v>0</v>
      </c>
      <c r="R189" s="229">
        <f>Q189*H189</f>
        <v>0</v>
      </c>
      <c r="S189" s="229">
        <v>0</v>
      </c>
      <c r="T189" s="230">
        <f>S189*H189</f>
        <v>0</v>
      </c>
      <c r="U189" s="39"/>
      <c r="V189" s="39"/>
      <c r="W189" s="39"/>
      <c r="X189" s="39"/>
      <c r="Y189" s="39"/>
      <c r="Z189" s="39"/>
      <c r="AA189" s="39"/>
      <c r="AB189" s="39"/>
      <c r="AC189" s="39"/>
      <c r="AD189" s="39"/>
      <c r="AE189" s="39"/>
      <c r="AR189" s="231" t="s">
        <v>214</v>
      </c>
      <c r="AT189" s="231" t="s">
        <v>216</v>
      </c>
      <c r="AU189" s="231" t="s">
        <v>90</v>
      </c>
      <c r="AY189" s="18" t="s">
        <v>215</v>
      </c>
      <c r="BE189" s="232">
        <f>IF(N189="základní",J189,0)</f>
        <v>0</v>
      </c>
      <c r="BF189" s="232">
        <f>IF(N189="snížená",J189,0)</f>
        <v>0</v>
      </c>
      <c r="BG189" s="232">
        <f>IF(N189="zákl. přenesená",J189,0)</f>
        <v>0</v>
      </c>
      <c r="BH189" s="232">
        <f>IF(N189="sníž. přenesená",J189,0)</f>
        <v>0</v>
      </c>
      <c r="BI189" s="232">
        <f>IF(N189="nulová",J189,0)</f>
        <v>0</v>
      </c>
      <c r="BJ189" s="18" t="s">
        <v>88</v>
      </c>
      <c r="BK189" s="232">
        <f>ROUND(I189*H189,2)</f>
        <v>0</v>
      </c>
      <c r="BL189" s="18" t="s">
        <v>214</v>
      </c>
      <c r="BM189" s="231" t="s">
        <v>553</v>
      </c>
    </row>
    <row r="190" s="2" customFormat="1">
      <c r="A190" s="39"/>
      <c r="B190" s="40"/>
      <c r="C190" s="41"/>
      <c r="D190" s="233" t="s">
        <v>221</v>
      </c>
      <c r="E190" s="41"/>
      <c r="F190" s="234" t="s">
        <v>6618</v>
      </c>
      <c r="G190" s="41"/>
      <c r="H190" s="41"/>
      <c r="I190" s="235"/>
      <c r="J190" s="41"/>
      <c r="K190" s="41"/>
      <c r="L190" s="45"/>
      <c r="M190" s="236"/>
      <c r="N190" s="237"/>
      <c r="O190" s="92"/>
      <c r="P190" s="92"/>
      <c r="Q190" s="92"/>
      <c r="R190" s="92"/>
      <c r="S190" s="92"/>
      <c r="T190" s="93"/>
      <c r="U190" s="39"/>
      <c r="V190" s="39"/>
      <c r="W190" s="39"/>
      <c r="X190" s="39"/>
      <c r="Y190" s="39"/>
      <c r="Z190" s="39"/>
      <c r="AA190" s="39"/>
      <c r="AB190" s="39"/>
      <c r="AC190" s="39"/>
      <c r="AD190" s="39"/>
      <c r="AE190" s="39"/>
      <c r="AT190" s="18" t="s">
        <v>221</v>
      </c>
      <c r="AU190" s="18" t="s">
        <v>90</v>
      </c>
    </row>
    <row r="191" s="2" customFormat="1" ht="21.75" customHeight="1">
      <c r="A191" s="39"/>
      <c r="B191" s="40"/>
      <c r="C191" s="220" t="s">
        <v>275</v>
      </c>
      <c r="D191" s="220" t="s">
        <v>216</v>
      </c>
      <c r="E191" s="221" t="s">
        <v>6619</v>
      </c>
      <c r="F191" s="222" t="s">
        <v>6620</v>
      </c>
      <c r="G191" s="223" t="s">
        <v>6085</v>
      </c>
      <c r="H191" s="224">
        <v>1</v>
      </c>
      <c r="I191" s="225"/>
      <c r="J191" s="226">
        <f>ROUND(I191*H191,2)</f>
        <v>0</v>
      </c>
      <c r="K191" s="222" t="s">
        <v>1</v>
      </c>
      <c r="L191" s="45"/>
      <c r="M191" s="227" t="s">
        <v>1</v>
      </c>
      <c r="N191" s="228" t="s">
        <v>46</v>
      </c>
      <c r="O191" s="92"/>
      <c r="P191" s="229">
        <f>O191*H191</f>
        <v>0</v>
      </c>
      <c r="Q191" s="229">
        <v>0</v>
      </c>
      <c r="R191" s="229">
        <f>Q191*H191</f>
        <v>0</v>
      </c>
      <c r="S191" s="229">
        <v>0</v>
      </c>
      <c r="T191" s="230">
        <f>S191*H191</f>
        <v>0</v>
      </c>
      <c r="U191" s="39"/>
      <c r="V191" s="39"/>
      <c r="W191" s="39"/>
      <c r="X191" s="39"/>
      <c r="Y191" s="39"/>
      <c r="Z191" s="39"/>
      <c r="AA191" s="39"/>
      <c r="AB191" s="39"/>
      <c r="AC191" s="39"/>
      <c r="AD191" s="39"/>
      <c r="AE191" s="39"/>
      <c r="AR191" s="231" t="s">
        <v>214</v>
      </c>
      <c r="AT191" s="231" t="s">
        <v>216</v>
      </c>
      <c r="AU191" s="231" t="s">
        <v>90</v>
      </c>
      <c r="AY191" s="18" t="s">
        <v>215</v>
      </c>
      <c r="BE191" s="232">
        <f>IF(N191="základní",J191,0)</f>
        <v>0</v>
      </c>
      <c r="BF191" s="232">
        <f>IF(N191="snížená",J191,0)</f>
        <v>0</v>
      </c>
      <c r="BG191" s="232">
        <f>IF(N191="zákl. přenesená",J191,0)</f>
        <v>0</v>
      </c>
      <c r="BH191" s="232">
        <f>IF(N191="sníž. přenesená",J191,0)</f>
        <v>0</v>
      </c>
      <c r="BI191" s="232">
        <f>IF(N191="nulová",J191,0)</f>
        <v>0</v>
      </c>
      <c r="BJ191" s="18" t="s">
        <v>88</v>
      </c>
      <c r="BK191" s="232">
        <f>ROUND(I191*H191,2)</f>
        <v>0</v>
      </c>
      <c r="BL191" s="18" t="s">
        <v>214</v>
      </c>
      <c r="BM191" s="231" t="s">
        <v>574</v>
      </c>
    </row>
    <row r="192" s="2" customFormat="1">
      <c r="A192" s="39"/>
      <c r="B192" s="40"/>
      <c r="C192" s="41"/>
      <c r="D192" s="233" t="s">
        <v>221</v>
      </c>
      <c r="E192" s="41"/>
      <c r="F192" s="234" t="s">
        <v>6620</v>
      </c>
      <c r="G192" s="41"/>
      <c r="H192" s="41"/>
      <c r="I192" s="235"/>
      <c r="J192" s="41"/>
      <c r="K192" s="41"/>
      <c r="L192" s="45"/>
      <c r="M192" s="236"/>
      <c r="N192" s="237"/>
      <c r="O192" s="92"/>
      <c r="P192" s="92"/>
      <c r="Q192" s="92"/>
      <c r="R192" s="92"/>
      <c r="S192" s="92"/>
      <c r="T192" s="93"/>
      <c r="U192" s="39"/>
      <c r="V192" s="39"/>
      <c r="W192" s="39"/>
      <c r="X192" s="39"/>
      <c r="Y192" s="39"/>
      <c r="Z192" s="39"/>
      <c r="AA192" s="39"/>
      <c r="AB192" s="39"/>
      <c r="AC192" s="39"/>
      <c r="AD192" s="39"/>
      <c r="AE192" s="39"/>
      <c r="AT192" s="18" t="s">
        <v>221</v>
      </c>
      <c r="AU192" s="18" t="s">
        <v>90</v>
      </c>
    </row>
    <row r="193" s="2" customFormat="1" ht="16.5" customHeight="1">
      <c r="A193" s="39"/>
      <c r="B193" s="40"/>
      <c r="C193" s="220" t="s">
        <v>280</v>
      </c>
      <c r="D193" s="220" t="s">
        <v>216</v>
      </c>
      <c r="E193" s="221" t="s">
        <v>6621</v>
      </c>
      <c r="F193" s="222" t="s">
        <v>6622</v>
      </c>
      <c r="G193" s="223" t="s">
        <v>6085</v>
      </c>
      <c r="H193" s="224">
        <v>1</v>
      </c>
      <c r="I193" s="225"/>
      <c r="J193" s="226">
        <f>ROUND(I193*H193,2)</f>
        <v>0</v>
      </c>
      <c r="K193" s="222" t="s">
        <v>1</v>
      </c>
      <c r="L193" s="45"/>
      <c r="M193" s="227" t="s">
        <v>1</v>
      </c>
      <c r="N193" s="228" t="s">
        <v>46</v>
      </c>
      <c r="O193" s="92"/>
      <c r="P193" s="229">
        <f>O193*H193</f>
        <v>0</v>
      </c>
      <c r="Q193" s="229">
        <v>0</v>
      </c>
      <c r="R193" s="229">
        <f>Q193*H193</f>
        <v>0</v>
      </c>
      <c r="S193" s="229">
        <v>0</v>
      </c>
      <c r="T193" s="230">
        <f>S193*H193</f>
        <v>0</v>
      </c>
      <c r="U193" s="39"/>
      <c r="V193" s="39"/>
      <c r="W193" s="39"/>
      <c r="X193" s="39"/>
      <c r="Y193" s="39"/>
      <c r="Z193" s="39"/>
      <c r="AA193" s="39"/>
      <c r="AB193" s="39"/>
      <c r="AC193" s="39"/>
      <c r="AD193" s="39"/>
      <c r="AE193" s="39"/>
      <c r="AR193" s="231" t="s">
        <v>214</v>
      </c>
      <c r="AT193" s="231" t="s">
        <v>216</v>
      </c>
      <c r="AU193" s="231" t="s">
        <v>90</v>
      </c>
      <c r="AY193" s="18" t="s">
        <v>215</v>
      </c>
      <c r="BE193" s="232">
        <f>IF(N193="základní",J193,0)</f>
        <v>0</v>
      </c>
      <c r="BF193" s="232">
        <f>IF(N193="snížená",J193,0)</f>
        <v>0</v>
      </c>
      <c r="BG193" s="232">
        <f>IF(N193="zákl. přenesená",J193,0)</f>
        <v>0</v>
      </c>
      <c r="BH193" s="232">
        <f>IF(N193="sníž. přenesená",J193,0)</f>
        <v>0</v>
      </c>
      <c r="BI193" s="232">
        <f>IF(N193="nulová",J193,0)</f>
        <v>0</v>
      </c>
      <c r="BJ193" s="18" t="s">
        <v>88</v>
      </c>
      <c r="BK193" s="232">
        <f>ROUND(I193*H193,2)</f>
        <v>0</v>
      </c>
      <c r="BL193" s="18" t="s">
        <v>214</v>
      </c>
      <c r="BM193" s="231" t="s">
        <v>589</v>
      </c>
    </row>
    <row r="194" s="2" customFormat="1">
      <c r="A194" s="39"/>
      <c r="B194" s="40"/>
      <c r="C194" s="41"/>
      <c r="D194" s="233" t="s">
        <v>221</v>
      </c>
      <c r="E194" s="41"/>
      <c r="F194" s="234" t="s">
        <v>6622</v>
      </c>
      <c r="G194" s="41"/>
      <c r="H194" s="41"/>
      <c r="I194" s="235"/>
      <c r="J194" s="41"/>
      <c r="K194" s="41"/>
      <c r="L194" s="45"/>
      <c r="M194" s="236"/>
      <c r="N194" s="237"/>
      <c r="O194" s="92"/>
      <c r="P194" s="92"/>
      <c r="Q194" s="92"/>
      <c r="R194" s="92"/>
      <c r="S194" s="92"/>
      <c r="T194" s="93"/>
      <c r="U194" s="39"/>
      <c r="V194" s="39"/>
      <c r="W194" s="39"/>
      <c r="X194" s="39"/>
      <c r="Y194" s="39"/>
      <c r="Z194" s="39"/>
      <c r="AA194" s="39"/>
      <c r="AB194" s="39"/>
      <c r="AC194" s="39"/>
      <c r="AD194" s="39"/>
      <c r="AE194" s="39"/>
      <c r="AT194" s="18" t="s">
        <v>221</v>
      </c>
      <c r="AU194" s="18" t="s">
        <v>90</v>
      </c>
    </row>
    <row r="195" s="2" customFormat="1" ht="16.5" customHeight="1">
      <c r="A195" s="39"/>
      <c r="B195" s="40"/>
      <c r="C195" s="220" t="s">
        <v>285</v>
      </c>
      <c r="D195" s="220" t="s">
        <v>216</v>
      </c>
      <c r="E195" s="221" t="s">
        <v>6623</v>
      </c>
      <c r="F195" s="222" t="s">
        <v>6624</v>
      </c>
      <c r="G195" s="223" t="s">
        <v>6085</v>
      </c>
      <c r="H195" s="224">
        <v>2</v>
      </c>
      <c r="I195" s="225"/>
      <c r="J195" s="226">
        <f>ROUND(I195*H195,2)</f>
        <v>0</v>
      </c>
      <c r="K195" s="222" t="s">
        <v>1</v>
      </c>
      <c r="L195" s="45"/>
      <c r="M195" s="227" t="s">
        <v>1</v>
      </c>
      <c r="N195" s="228" t="s">
        <v>46</v>
      </c>
      <c r="O195" s="92"/>
      <c r="P195" s="229">
        <f>O195*H195</f>
        <v>0</v>
      </c>
      <c r="Q195" s="229">
        <v>0</v>
      </c>
      <c r="R195" s="229">
        <f>Q195*H195</f>
        <v>0</v>
      </c>
      <c r="S195" s="229">
        <v>0</v>
      </c>
      <c r="T195" s="230">
        <f>S195*H195</f>
        <v>0</v>
      </c>
      <c r="U195" s="39"/>
      <c r="V195" s="39"/>
      <c r="W195" s="39"/>
      <c r="X195" s="39"/>
      <c r="Y195" s="39"/>
      <c r="Z195" s="39"/>
      <c r="AA195" s="39"/>
      <c r="AB195" s="39"/>
      <c r="AC195" s="39"/>
      <c r="AD195" s="39"/>
      <c r="AE195" s="39"/>
      <c r="AR195" s="231" t="s">
        <v>214</v>
      </c>
      <c r="AT195" s="231" t="s">
        <v>216</v>
      </c>
      <c r="AU195" s="231" t="s">
        <v>90</v>
      </c>
      <c r="AY195" s="18" t="s">
        <v>215</v>
      </c>
      <c r="BE195" s="232">
        <f>IF(N195="základní",J195,0)</f>
        <v>0</v>
      </c>
      <c r="BF195" s="232">
        <f>IF(N195="snížená",J195,0)</f>
        <v>0</v>
      </c>
      <c r="BG195" s="232">
        <f>IF(N195="zákl. přenesená",J195,0)</f>
        <v>0</v>
      </c>
      <c r="BH195" s="232">
        <f>IF(N195="sníž. přenesená",J195,0)</f>
        <v>0</v>
      </c>
      <c r="BI195" s="232">
        <f>IF(N195="nulová",J195,0)</f>
        <v>0</v>
      </c>
      <c r="BJ195" s="18" t="s">
        <v>88</v>
      </c>
      <c r="BK195" s="232">
        <f>ROUND(I195*H195,2)</f>
        <v>0</v>
      </c>
      <c r="BL195" s="18" t="s">
        <v>214</v>
      </c>
      <c r="BM195" s="231" t="s">
        <v>625</v>
      </c>
    </row>
    <row r="196" s="2" customFormat="1">
      <c r="A196" s="39"/>
      <c r="B196" s="40"/>
      <c r="C196" s="41"/>
      <c r="D196" s="233" t="s">
        <v>221</v>
      </c>
      <c r="E196" s="41"/>
      <c r="F196" s="234" t="s">
        <v>6624</v>
      </c>
      <c r="G196" s="41"/>
      <c r="H196" s="41"/>
      <c r="I196" s="235"/>
      <c r="J196" s="41"/>
      <c r="K196" s="41"/>
      <c r="L196" s="45"/>
      <c r="M196" s="236"/>
      <c r="N196" s="237"/>
      <c r="O196" s="92"/>
      <c r="P196" s="92"/>
      <c r="Q196" s="92"/>
      <c r="R196" s="92"/>
      <c r="S196" s="92"/>
      <c r="T196" s="93"/>
      <c r="U196" s="39"/>
      <c r="V196" s="39"/>
      <c r="W196" s="39"/>
      <c r="X196" s="39"/>
      <c r="Y196" s="39"/>
      <c r="Z196" s="39"/>
      <c r="AA196" s="39"/>
      <c r="AB196" s="39"/>
      <c r="AC196" s="39"/>
      <c r="AD196" s="39"/>
      <c r="AE196" s="39"/>
      <c r="AT196" s="18" t="s">
        <v>221</v>
      </c>
      <c r="AU196" s="18" t="s">
        <v>90</v>
      </c>
    </row>
    <row r="197" s="2" customFormat="1" ht="16.5" customHeight="1">
      <c r="A197" s="39"/>
      <c r="B197" s="40"/>
      <c r="C197" s="220" t="s">
        <v>291</v>
      </c>
      <c r="D197" s="220" t="s">
        <v>216</v>
      </c>
      <c r="E197" s="221" t="s">
        <v>6625</v>
      </c>
      <c r="F197" s="222" t="s">
        <v>6626</v>
      </c>
      <c r="G197" s="223" t="s">
        <v>6085</v>
      </c>
      <c r="H197" s="224">
        <v>1</v>
      </c>
      <c r="I197" s="225"/>
      <c r="J197" s="226">
        <f>ROUND(I197*H197,2)</f>
        <v>0</v>
      </c>
      <c r="K197" s="222" t="s">
        <v>1</v>
      </c>
      <c r="L197" s="45"/>
      <c r="M197" s="227" t="s">
        <v>1</v>
      </c>
      <c r="N197" s="228" t="s">
        <v>46</v>
      </c>
      <c r="O197" s="92"/>
      <c r="P197" s="229">
        <f>O197*H197</f>
        <v>0</v>
      </c>
      <c r="Q197" s="229">
        <v>0</v>
      </c>
      <c r="R197" s="229">
        <f>Q197*H197</f>
        <v>0</v>
      </c>
      <c r="S197" s="229">
        <v>0</v>
      </c>
      <c r="T197" s="230">
        <f>S197*H197</f>
        <v>0</v>
      </c>
      <c r="U197" s="39"/>
      <c r="V197" s="39"/>
      <c r="W197" s="39"/>
      <c r="X197" s="39"/>
      <c r="Y197" s="39"/>
      <c r="Z197" s="39"/>
      <c r="AA197" s="39"/>
      <c r="AB197" s="39"/>
      <c r="AC197" s="39"/>
      <c r="AD197" s="39"/>
      <c r="AE197" s="39"/>
      <c r="AR197" s="231" t="s">
        <v>214</v>
      </c>
      <c r="AT197" s="231" t="s">
        <v>216</v>
      </c>
      <c r="AU197" s="231" t="s">
        <v>90</v>
      </c>
      <c r="AY197" s="18" t="s">
        <v>215</v>
      </c>
      <c r="BE197" s="232">
        <f>IF(N197="základní",J197,0)</f>
        <v>0</v>
      </c>
      <c r="BF197" s="232">
        <f>IF(N197="snížená",J197,0)</f>
        <v>0</v>
      </c>
      <c r="BG197" s="232">
        <f>IF(N197="zákl. přenesená",J197,0)</f>
        <v>0</v>
      </c>
      <c r="BH197" s="232">
        <f>IF(N197="sníž. přenesená",J197,0)</f>
        <v>0</v>
      </c>
      <c r="BI197" s="232">
        <f>IF(N197="nulová",J197,0)</f>
        <v>0</v>
      </c>
      <c r="BJ197" s="18" t="s">
        <v>88</v>
      </c>
      <c r="BK197" s="232">
        <f>ROUND(I197*H197,2)</f>
        <v>0</v>
      </c>
      <c r="BL197" s="18" t="s">
        <v>214</v>
      </c>
      <c r="BM197" s="231" t="s">
        <v>676</v>
      </c>
    </row>
    <row r="198" s="2" customFormat="1">
      <c r="A198" s="39"/>
      <c r="B198" s="40"/>
      <c r="C198" s="41"/>
      <c r="D198" s="233" t="s">
        <v>221</v>
      </c>
      <c r="E198" s="41"/>
      <c r="F198" s="234" t="s">
        <v>6626</v>
      </c>
      <c r="G198" s="41"/>
      <c r="H198" s="41"/>
      <c r="I198" s="235"/>
      <c r="J198" s="41"/>
      <c r="K198" s="41"/>
      <c r="L198" s="45"/>
      <c r="M198" s="236"/>
      <c r="N198" s="237"/>
      <c r="O198" s="92"/>
      <c r="P198" s="92"/>
      <c r="Q198" s="92"/>
      <c r="R198" s="92"/>
      <c r="S198" s="92"/>
      <c r="T198" s="93"/>
      <c r="U198" s="39"/>
      <c r="V198" s="39"/>
      <c r="W198" s="39"/>
      <c r="X198" s="39"/>
      <c r="Y198" s="39"/>
      <c r="Z198" s="39"/>
      <c r="AA198" s="39"/>
      <c r="AB198" s="39"/>
      <c r="AC198" s="39"/>
      <c r="AD198" s="39"/>
      <c r="AE198" s="39"/>
      <c r="AT198" s="18" t="s">
        <v>221</v>
      </c>
      <c r="AU198" s="18" t="s">
        <v>90</v>
      </c>
    </row>
    <row r="199" s="2" customFormat="1" ht="16.5" customHeight="1">
      <c r="A199" s="39"/>
      <c r="B199" s="40"/>
      <c r="C199" s="220" t="s">
        <v>296</v>
      </c>
      <c r="D199" s="220" t="s">
        <v>216</v>
      </c>
      <c r="E199" s="221" t="s">
        <v>6627</v>
      </c>
      <c r="F199" s="222" t="s">
        <v>6628</v>
      </c>
      <c r="G199" s="223" t="s">
        <v>6085</v>
      </c>
      <c r="H199" s="224">
        <v>1</v>
      </c>
      <c r="I199" s="225"/>
      <c r="J199" s="226">
        <f>ROUND(I199*H199,2)</f>
        <v>0</v>
      </c>
      <c r="K199" s="222" t="s">
        <v>1</v>
      </c>
      <c r="L199" s="45"/>
      <c r="M199" s="227" t="s">
        <v>1</v>
      </c>
      <c r="N199" s="228" t="s">
        <v>46</v>
      </c>
      <c r="O199" s="92"/>
      <c r="P199" s="229">
        <f>O199*H199</f>
        <v>0</v>
      </c>
      <c r="Q199" s="229">
        <v>0</v>
      </c>
      <c r="R199" s="229">
        <f>Q199*H199</f>
        <v>0</v>
      </c>
      <c r="S199" s="229">
        <v>0</v>
      </c>
      <c r="T199" s="230">
        <f>S199*H199</f>
        <v>0</v>
      </c>
      <c r="U199" s="39"/>
      <c r="V199" s="39"/>
      <c r="W199" s="39"/>
      <c r="X199" s="39"/>
      <c r="Y199" s="39"/>
      <c r="Z199" s="39"/>
      <c r="AA199" s="39"/>
      <c r="AB199" s="39"/>
      <c r="AC199" s="39"/>
      <c r="AD199" s="39"/>
      <c r="AE199" s="39"/>
      <c r="AR199" s="231" t="s">
        <v>214</v>
      </c>
      <c r="AT199" s="231" t="s">
        <v>216</v>
      </c>
      <c r="AU199" s="231" t="s">
        <v>90</v>
      </c>
      <c r="AY199" s="18" t="s">
        <v>215</v>
      </c>
      <c r="BE199" s="232">
        <f>IF(N199="základní",J199,0)</f>
        <v>0</v>
      </c>
      <c r="BF199" s="232">
        <f>IF(N199="snížená",J199,0)</f>
        <v>0</v>
      </c>
      <c r="BG199" s="232">
        <f>IF(N199="zákl. přenesená",J199,0)</f>
        <v>0</v>
      </c>
      <c r="BH199" s="232">
        <f>IF(N199="sníž. přenesená",J199,0)</f>
        <v>0</v>
      </c>
      <c r="BI199" s="232">
        <f>IF(N199="nulová",J199,0)</f>
        <v>0</v>
      </c>
      <c r="BJ199" s="18" t="s">
        <v>88</v>
      </c>
      <c r="BK199" s="232">
        <f>ROUND(I199*H199,2)</f>
        <v>0</v>
      </c>
      <c r="BL199" s="18" t="s">
        <v>214</v>
      </c>
      <c r="BM199" s="231" t="s">
        <v>713</v>
      </c>
    </row>
    <row r="200" s="2" customFormat="1">
      <c r="A200" s="39"/>
      <c r="B200" s="40"/>
      <c r="C200" s="41"/>
      <c r="D200" s="233" t="s">
        <v>221</v>
      </c>
      <c r="E200" s="41"/>
      <c r="F200" s="234" t="s">
        <v>6628</v>
      </c>
      <c r="G200" s="41"/>
      <c r="H200" s="41"/>
      <c r="I200" s="235"/>
      <c r="J200" s="41"/>
      <c r="K200" s="41"/>
      <c r="L200" s="45"/>
      <c r="M200" s="236"/>
      <c r="N200" s="237"/>
      <c r="O200" s="92"/>
      <c r="P200" s="92"/>
      <c r="Q200" s="92"/>
      <c r="R200" s="92"/>
      <c r="S200" s="92"/>
      <c r="T200" s="93"/>
      <c r="U200" s="39"/>
      <c r="V200" s="39"/>
      <c r="W200" s="39"/>
      <c r="X200" s="39"/>
      <c r="Y200" s="39"/>
      <c r="Z200" s="39"/>
      <c r="AA200" s="39"/>
      <c r="AB200" s="39"/>
      <c r="AC200" s="39"/>
      <c r="AD200" s="39"/>
      <c r="AE200" s="39"/>
      <c r="AT200" s="18" t="s">
        <v>221</v>
      </c>
      <c r="AU200" s="18" t="s">
        <v>90</v>
      </c>
    </row>
    <row r="201" s="2" customFormat="1" ht="16.5" customHeight="1">
      <c r="A201" s="39"/>
      <c r="B201" s="40"/>
      <c r="C201" s="220" t="s">
        <v>300</v>
      </c>
      <c r="D201" s="220" t="s">
        <v>216</v>
      </c>
      <c r="E201" s="221" t="s">
        <v>6629</v>
      </c>
      <c r="F201" s="222" t="s">
        <v>6630</v>
      </c>
      <c r="G201" s="223" t="s">
        <v>6085</v>
      </c>
      <c r="H201" s="224">
        <v>8</v>
      </c>
      <c r="I201" s="225"/>
      <c r="J201" s="226">
        <f>ROUND(I201*H201,2)</f>
        <v>0</v>
      </c>
      <c r="K201" s="222" t="s">
        <v>1</v>
      </c>
      <c r="L201" s="45"/>
      <c r="M201" s="227" t="s">
        <v>1</v>
      </c>
      <c r="N201" s="228" t="s">
        <v>46</v>
      </c>
      <c r="O201" s="92"/>
      <c r="P201" s="229">
        <f>O201*H201</f>
        <v>0</v>
      </c>
      <c r="Q201" s="229">
        <v>0</v>
      </c>
      <c r="R201" s="229">
        <f>Q201*H201</f>
        <v>0</v>
      </c>
      <c r="S201" s="229">
        <v>0</v>
      </c>
      <c r="T201" s="230">
        <f>S201*H201</f>
        <v>0</v>
      </c>
      <c r="U201" s="39"/>
      <c r="V201" s="39"/>
      <c r="W201" s="39"/>
      <c r="X201" s="39"/>
      <c r="Y201" s="39"/>
      <c r="Z201" s="39"/>
      <c r="AA201" s="39"/>
      <c r="AB201" s="39"/>
      <c r="AC201" s="39"/>
      <c r="AD201" s="39"/>
      <c r="AE201" s="39"/>
      <c r="AR201" s="231" t="s">
        <v>214</v>
      </c>
      <c r="AT201" s="231" t="s">
        <v>216</v>
      </c>
      <c r="AU201" s="231" t="s">
        <v>90</v>
      </c>
      <c r="AY201" s="18" t="s">
        <v>215</v>
      </c>
      <c r="BE201" s="232">
        <f>IF(N201="základní",J201,0)</f>
        <v>0</v>
      </c>
      <c r="BF201" s="232">
        <f>IF(N201="snížená",J201,0)</f>
        <v>0</v>
      </c>
      <c r="BG201" s="232">
        <f>IF(N201="zákl. přenesená",J201,0)</f>
        <v>0</v>
      </c>
      <c r="BH201" s="232">
        <f>IF(N201="sníž. přenesená",J201,0)</f>
        <v>0</v>
      </c>
      <c r="BI201" s="232">
        <f>IF(N201="nulová",J201,0)</f>
        <v>0</v>
      </c>
      <c r="BJ201" s="18" t="s">
        <v>88</v>
      </c>
      <c r="BK201" s="232">
        <f>ROUND(I201*H201,2)</f>
        <v>0</v>
      </c>
      <c r="BL201" s="18" t="s">
        <v>214</v>
      </c>
      <c r="BM201" s="231" t="s">
        <v>727</v>
      </c>
    </row>
    <row r="202" s="2" customFormat="1">
      <c r="A202" s="39"/>
      <c r="B202" s="40"/>
      <c r="C202" s="41"/>
      <c r="D202" s="233" t="s">
        <v>221</v>
      </c>
      <c r="E202" s="41"/>
      <c r="F202" s="234" t="s">
        <v>6630</v>
      </c>
      <c r="G202" s="41"/>
      <c r="H202" s="41"/>
      <c r="I202" s="235"/>
      <c r="J202" s="41"/>
      <c r="K202" s="41"/>
      <c r="L202" s="45"/>
      <c r="M202" s="236"/>
      <c r="N202" s="237"/>
      <c r="O202" s="92"/>
      <c r="P202" s="92"/>
      <c r="Q202" s="92"/>
      <c r="R202" s="92"/>
      <c r="S202" s="92"/>
      <c r="T202" s="93"/>
      <c r="U202" s="39"/>
      <c r="V202" s="39"/>
      <c r="W202" s="39"/>
      <c r="X202" s="39"/>
      <c r="Y202" s="39"/>
      <c r="Z202" s="39"/>
      <c r="AA202" s="39"/>
      <c r="AB202" s="39"/>
      <c r="AC202" s="39"/>
      <c r="AD202" s="39"/>
      <c r="AE202" s="39"/>
      <c r="AT202" s="18" t="s">
        <v>221</v>
      </c>
      <c r="AU202" s="18" t="s">
        <v>90</v>
      </c>
    </row>
    <row r="203" s="2" customFormat="1" ht="16.5" customHeight="1">
      <c r="A203" s="39"/>
      <c r="B203" s="40"/>
      <c r="C203" s="220" t="s">
        <v>305</v>
      </c>
      <c r="D203" s="220" t="s">
        <v>216</v>
      </c>
      <c r="E203" s="221" t="s">
        <v>6631</v>
      </c>
      <c r="F203" s="222" t="s">
        <v>6632</v>
      </c>
      <c r="G203" s="223" t="s">
        <v>6085</v>
      </c>
      <c r="H203" s="224">
        <v>8</v>
      </c>
      <c r="I203" s="225"/>
      <c r="J203" s="226">
        <f>ROUND(I203*H203,2)</f>
        <v>0</v>
      </c>
      <c r="K203" s="222" t="s">
        <v>1</v>
      </c>
      <c r="L203" s="45"/>
      <c r="M203" s="227" t="s">
        <v>1</v>
      </c>
      <c r="N203" s="228" t="s">
        <v>46</v>
      </c>
      <c r="O203" s="92"/>
      <c r="P203" s="229">
        <f>O203*H203</f>
        <v>0</v>
      </c>
      <c r="Q203" s="229">
        <v>0</v>
      </c>
      <c r="R203" s="229">
        <f>Q203*H203</f>
        <v>0</v>
      </c>
      <c r="S203" s="229">
        <v>0</v>
      </c>
      <c r="T203" s="230">
        <f>S203*H203</f>
        <v>0</v>
      </c>
      <c r="U203" s="39"/>
      <c r="V203" s="39"/>
      <c r="W203" s="39"/>
      <c r="X203" s="39"/>
      <c r="Y203" s="39"/>
      <c r="Z203" s="39"/>
      <c r="AA203" s="39"/>
      <c r="AB203" s="39"/>
      <c r="AC203" s="39"/>
      <c r="AD203" s="39"/>
      <c r="AE203" s="39"/>
      <c r="AR203" s="231" t="s">
        <v>214</v>
      </c>
      <c r="AT203" s="231" t="s">
        <v>216</v>
      </c>
      <c r="AU203" s="231" t="s">
        <v>90</v>
      </c>
      <c r="AY203" s="18" t="s">
        <v>215</v>
      </c>
      <c r="BE203" s="232">
        <f>IF(N203="základní",J203,0)</f>
        <v>0</v>
      </c>
      <c r="BF203" s="232">
        <f>IF(N203="snížená",J203,0)</f>
        <v>0</v>
      </c>
      <c r="BG203" s="232">
        <f>IF(N203="zákl. přenesená",J203,0)</f>
        <v>0</v>
      </c>
      <c r="BH203" s="232">
        <f>IF(N203="sníž. přenesená",J203,0)</f>
        <v>0</v>
      </c>
      <c r="BI203" s="232">
        <f>IF(N203="nulová",J203,0)</f>
        <v>0</v>
      </c>
      <c r="BJ203" s="18" t="s">
        <v>88</v>
      </c>
      <c r="BK203" s="232">
        <f>ROUND(I203*H203,2)</f>
        <v>0</v>
      </c>
      <c r="BL203" s="18" t="s">
        <v>214</v>
      </c>
      <c r="BM203" s="231" t="s">
        <v>745</v>
      </c>
    </row>
    <row r="204" s="2" customFormat="1">
      <c r="A204" s="39"/>
      <c r="B204" s="40"/>
      <c r="C204" s="41"/>
      <c r="D204" s="233" t="s">
        <v>221</v>
      </c>
      <c r="E204" s="41"/>
      <c r="F204" s="234" t="s">
        <v>6632</v>
      </c>
      <c r="G204" s="41"/>
      <c r="H204" s="41"/>
      <c r="I204" s="235"/>
      <c r="J204" s="41"/>
      <c r="K204" s="41"/>
      <c r="L204" s="45"/>
      <c r="M204" s="236"/>
      <c r="N204" s="237"/>
      <c r="O204" s="92"/>
      <c r="P204" s="92"/>
      <c r="Q204" s="92"/>
      <c r="R204" s="92"/>
      <c r="S204" s="92"/>
      <c r="T204" s="93"/>
      <c r="U204" s="39"/>
      <c r="V204" s="39"/>
      <c r="W204" s="39"/>
      <c r="X204" s="39"/>
      <c r="Y204" s="39"/>
      <c r="Z204" s="39"/>
      <c r="AA204" s="39"/>
      <c r="AB204" s="39"/>
      <c r="AC204" s="39"/>
      <c r="AD204" s="39"/>
      <c r="AE204" s="39"/>
      <c r="AT204" s="18" t="s">
        <v>221</v>
      </c>
      <c r="AU204" s="18" t="s">
        <v>90</v>
      </c>
    </row>
    <row r="205" s="2" customFormat="1" ht="16.5" customHeight="1">
      <c r="A205" s="39"/>
      <c r="B205" s="40"/>
      <c r="C205" s="220" t="s">
        <v>309</v>
      </c>
      <c r="D205" s="220" t="s">
        <v>216</v>
      </c>
      <c r="E205" s="221" t="s">
        <v>6633</v>
      </c>
      <c r="F205" s="222" t="s">
        <v>6634</v>
      </c>
      <c r="G205" s="223" t="s">
        <v>6085</v>
      </c>
      <c r="H205" s="224">
        <v>2</v>
      </c>
      <c r="I205" s="225"/>
      <c r="J205" s="226">
        <f>ROUND(I205*H205,2)</f>
        <v>0</v>
      </c>
      <c r="K205" s="222" t="s">
        <v>1</v>
      </c>
      <c r="L205" s="45"/>
      <c r="M205" s="227" t="s">
        <v>1</v>
      </c>
      <c r="N205" s="228" t="s">
        <v>46</v>
      </c>
      <c r="O205" s="92"/>
      <c r="P205" s="229">
        <f>O205*H205</f>
        <v>0</v>
      </c>
      <c r="Q205" s="229">
        <v>0</v>
      </c>
      <c r="R205" s="229">
        <f>Q205*H205</f>
        <v>0</v>
      </c>
      <c r="S205" s="229">
        <v>0</v>
      </c>
      <c r="T205" s="230">
        <f>S205*H205</f>
        <v>0</v>
      </c>
      <c r="U205" s="39"/>
      <c r="V205" s="39"/>
      <c r="W205" s="39"/>
      <c r="X205" s="39"/>
      <c r="Y205" s="39"/>
      <c r="Z205" s="39"/>
      <c r="AA205" s="39"/>
      <c r="AB205" s="39"/>
      <c r="AC205" s="39"/>
      <c r="AD205" s="39"/>
      <c r="AE205" s="39"/>
      <c r="AR205" s="231" t="s">
        <v>214</v>
      </c>
      <c r="AT205" s="231" t="s">
        <v>216</v>
      </c>
      <c r="AU205" s="231" t="s">
        <v>90</v>
      </c>
      <c r="AY205" s="18" t="s">
        <v>215</v>
      </c>
      <c r="BE205" s="232">
        <f>IF(N205="základní",J205,0)</f>
        <v>0</v>
      </c>
      <c r="BF205" s="232">
        <f>IF(N205="snížená",J205,0)</f>
        <v>0</v>
      </c>
      <c r="BG205" s="232">
        <f>IF(N205="zákl. přenesená",J205,0)</f>
        <v>0</v>
      </c>
      <c r="BH205" s="232">
        <f>IF(N205="sníž. přenesená",J205,0)</f>
        <v>0</v>
      </c>
      <c r="BI205" s="232">
        <f>IF(N205="nulová",J205,0)</f>
        <v>0</v>
      </c>
      <c r="BJ205" s="18" t="s">
        <v>88</v>
      </c>
      <c r="BK205" s="232">
        <f>ROUND(I205*H205,2)</f>
        <v>0</v>
      </c>
      <c r="BL205" s="18" t="s">
        <v>214</v>
      </c>
      <c r="BM205" s="231" t="s">
        <v>758</v>
      </c>
    </row>
    <row r="206" s="2" customFormat="1">
      <c r="A206" s="39"/>
      <c r="B206" s="40"/>
      <c r="C206" s="41"/>
      <c r="D206" s="233" t="s">
        <v>221</v>
      </c>
      <c r="E206" s="41"/>
      <c r="F206" s="234" t="s">
        <v>6634</v>
      </c>
      <c r="G206" s="41"/>
      <c r="H206" s="41"/>
      <c r="I206" s="235"/>
      <c r="J206" s="41"/>
      <c r="K206" s="41"/>
      <c r="L206" s="45"/>
      <c r="M206" s="236"/>
      <c r="N206" s="237"/>
      <c r="O206" s="92"/>
      <c r="P206" s="92"/>
      <c r="Q206" s="92"/>
      <c r="R206" s="92"/>
      <c r="S206" s="92"/>
      <c r="T206" s="93"/>
      <c r="U206" s="39"/>
      <c r="V206" s="39"/>
      <c r="W206" s="39"/>
      <c r="X206" s="39"/>
      <c r="Y206" s="39"/>
      <c r="Z206" s="39"/>
      <c r="AA206" s="39"/>
      <c r="AB206" s="39"/>
      <c r="AC206" s="39"/>
      <c r="AD206" s="39"/>
      <c r="AE206" s="39"/>
      <c r="AT206" s="18" t="s">
        <v>221</v>
      </c>
      <c r="AU206" s="18" t="s">
        <v>90</v>
      </c>
    </row>
    <row r="207" s="2" customFormat="1" ht="16.5" customHeight="1">
      <c r="A207" s="39"/>
      <c r="B207" s="40"/>
      <c r="C207" s="220" t="s">
        <v>7</v>
      </c>
      <c r="D207" s="220" t="s">
        <v>216</v>
      </c>
      <c r="E207" s="221" t="s">
        <v>6635</v>
      </c>
      <c r="F207" s="222" t="s">
        <v>6636</v>
      </c>
      <c r="G207" s="223" t="s">
        <v>6085</v>
      </c>
      <c r="H207" s="224">
        <v>1</v>
      </c>
      <c r="I207" s="225"/>
      <c r="J207" s="226">
        <f>ROUND(I207*H207,2)</f>
        <v>0</v>
      </c>
      <c r="K207" s="222" t="s">
        <v>1</v>
      </c>
      <c r="L207" s="45"/>
      <c r="M207" s="227" t="s">
        <v>1</v>
      </c>
      <c r="N207" s="228" t="s">
        <v>46</v>
      </c>
      <c r="O207" s="92"/>
      <c r="P207" s="229">
        <f>O207*H207</f>
        <v>0</v>
      </c>
      <c r="Q207" s="229">
        <v>0</v>
      </c>
      <c r="R207" s="229">
        <f>Q207*H207</f>
        <v>0</v>
      </c>
      <c r="S207" s="229">
        <v>0</v>
      </c>
      <c r="T207" s="230">
        <f>S207*H207</f>
        <v>0</v>
      </c>
      <c r="U207" s="39"/>
      <c r="V207" s="39"/>
      <c r="W207" s="39"/>
      <c r="X207" s="39"/>
      <c r="Y207" s="39"/>
      <c r="Z207" s="39"/>
      <c r="AA207" s="39"/>
      <c r="AB207" s="39"/>
      <c r="AC207" s="39"/>
      <c r="AD207" s="39"/>
      <c r="AE207" s="39"/>
      <c r="AR207" s="231" t="s">
        <v>214</v>
      </c>
      <c r="AT207" s="231" t="s">
        <v>216</v>
      </c>
      <c r="AU207" s="231" t="s">
        <v>90</v>
      </c>
      <c r="AY207" s="18" t="s">
        <v>215</v>
      </c>
      <c r="BE207" s="232">
        <f>IF(N207="základní",J207,0)</f>
        <v>0</v>
      </c>
      <c r="BF207" s="232">
        <f>IF(N207="snížená",J207,0)</f>
        <v>0</v>
      </c>
      <c r="BG207" s="232">
        <f>IF(N207="zákl. přenesená",J207,0)</f>
        <v>0</v>
      </c>
      <c r="BH207" s="232">
        <f>IF(N207="sníž. přenesená",J207,0)</f>
        <v>0</v>
      </c>
      <c r="BI207" s="232">
        <f>IF(N207="nulová",J207,0)</f>
        <v>0</v>
      </c>
      <c r="BJ207" s="18" t="s">
        <v>88</v>
      </c>
      <c r="BK207" s="232">
        <f>ROUND(I207*H207,2)</f>
        <v>0</v>
      </c>
      <c r="BL207" s="18" t="s">
        <v>214</v>
      </c>
      <c r="BM207" s="231" t="s">
        <v>802</v>
      </c>
    </row>
    <row r="208" s="2" customFormat="1">
      <c r="A208" s="39"/>
      <c r="B208" s="40"/>
      <c r="C208" s="41"/>
      <c r="D208" s="233" t="s">
        <v>221</v>
      </c>
      <c r="E208" s="41"/>
      <c r="F208" s="234" t="s">
        <v>6636</v>
      </c>
      <c r="G208" s="41"/>
      <c r="H208" s="41"/>
      <c r="I208" s="235"/>
      <c r="J208" s="41"/>
      <c r="K208" s="41"/>
      <c r="L208" s="45"/>
      <c r="M208" s="236"/>
      <c r="N208" s="237"/>
      <c r="O208" s="92"/>
      <c r="P208" s="92"/>
      <c r="Q208" s="92"/>
      <c r="R208" s="92"/>
      <c r="S208" s="92"/>
      <c r="T208" s="93"/>
      <c r="U208" s="39"/>
      <c r="V208" s="39"/>
      <c r="W208" s="39"/>
      <c r="X208" s="39"/>
      <c r="Y208" s="39"/>
      <c r="Z208" s="39"/>
      <c r="AA208" s="39"/>
      <c r="AB208" s="39"/>
      <c r="AC208" s="39"/>
      <c r="AD208" s="39"/>
      <c r="AE208" s="39"/>
      <c r="AT208" s="18" t="s">
        <v>221</v>
      </c>
      <c r="AU208" s="18" t="s">
        <v>90</v>
      </c>
    </row>
    <row r="209" s="2" customFormat="1" ht="16.5" customHeight="1">
      <c r="A209" s="39"/>
      <c r="B209" s="40"/>
      <c r="C209" s="220" t="s">
        <v>538</v>
      </c>
      <c r="D209" s="220" t="s">
        <v>216</v>
      </c>
      <c r="E209" s="221" t="s">
        <v>6637</v>
      </c>
      <c r="F209" s="222" t="s">
        <v>6638</v>
      </c>
      <c r="G209" s="223" t="s">
        <v>6085</v>
      </c>
      <c r="H209" s="224">
        <v>70</v>
      </c>
      <c r="I209" s="225"/>
      <c r="J209" s="226">
        <f>ROUND(I209*H209,2)</f>
        <v>0</v>
      </c>
      <c r="K209" s="222" t="s">
        <v>1</v>
      </c>
      <c r="L209" s="45"/>
      <c r="M209" s="227" t="s">
        <v>1</v>
      </c>
      <c r="N209" s="228" t="s">
        <v>46</v>
      </c>
      <c r="O209" s="92"/>
      <c r="P209" s="229">
        <f>O209*H209</f>
        <v>0</v>
      </c>
      <c r="Q209" s="229">
        <v>0</v>
      </c>
      <c r="R209" s="229">
        <f>Q209*H209</f>
        <v>0</v>
      </c>
      <c r="S209" s="229">
        <v>0</v>
      </c>
      <c r="T209" s="230">
        <f>S209*H209</f>
        <v>0</v>
      </c>
      <c r="U209" s="39"/>
      <c r="V209" s="39"/>
      <c r="W209" s="39"/>
      <c r="X209" s="39"/>
      <c r="Y209" s="39"/>
      <c r="Z209" s="39"/>
      <c r="AA209" s="39"/>
      <c r="AB209" s="39"/>
      <c r="AC209" s="39"/>
      <c r="AD209" s="39"/>
      <c r="AE209" s="39"/>
      <c r="AR209" s="231" t="s">
        <v>214</v>
      </c>
      <c r="AT209" s="231" t="s">
        <v>216</v>
      </c>
      <c r="AU209" s="231" t="s">
        <v>90</v>
      </c>
      <c r="AY209" s="18" t="s">
        <v>215</v>
      </c>
      <c r="BE209" s="232">
        <f>IF(N209="základní",J209,0)</f>
        <v>0</v>
      </c>
      <c r="BF209" s="232">
        <f>IF(N209="snížená",J209,0)</f>
        <v>0</v>
      </c>
      <c r="BG209" s="232">
        <f>IF(N209="zákl. přenesená",J209,0)</f>
        <v>0</v>
      </c>
      <c r="BH209" s="232">
        <f>IF(N209="sníž. přenesená",J209,0)</f>
        <v>0</v>
      </c>
      <c r="BI209" s="232">
        <f>IF(N209="nulová",J209,0)</f>
        <v>0</v>
      </c>
      <c r="BJ209" s="18" t="s">
        <v>88</v>
      </c>
      <c r="BK209" s="232">
        <f>ROUND(I209*H209,2)</f>
        <v>0</v>
      </c>
      <c r="BL209" s="18" t="s">
        <v>214</v>
      </c>
      <c r="BM209" s="231" t="s">
        <v>816</v>
      </c>
    </row>
    <row r="210" s="2" customFormat="1">
      <c r="A210" s="39"/>
      <c r="B210" s="40"/>
      <c r="C210" s="41"/>
      <c r="D210" s="233" t="s">
        <v>221</v>
      </c>
      <c r="E210" s="41"/>
      <c r="F210" s="234" t="s">
        <v>6638</v>
      </c>
      <c r="G210" s="41"/>
      <c r="H210" s="41"/>
      <c r="I210" s="235"/>
      <c r="J210" s="41"/>
      <c r="K210" s="41"/>
      <c r="L210" s="45"/>
      <c r="M210" s="236"/>
      <c r="N210" s="237"/>
      <c r="O210" s="92"/>
      <c r="P210" s="92"/>
      <c r="Q210" s="92"/>
      <c r="R210" s="92"/>
      <c r="S210" s="92"/>
      <c r="T210" s="93"/>
      <c r="U210" s="39"/>
      <c r="V210" s="39"/>
      <c r="W210" s="39"/>
      <c r="X210" s="39"/>
      <c r="Y210" s="39"/>
      <c r="Z210" s="39"/>
      <c r="AA210" s="39"/>
      <c r="AB210" s="39"/>
      <c r="AC210" s="39"/>
      <c r="AD210" s="39"/>
      <c r="AE210" s="39"/>
      <c r="AT210" s="18" t="s">
        <v>221</v>
      </c>
      <c r="AU210" s="18" t="s">
        <v>90</v>
      </c>
    </row>
    <row r="211" s="2" customFormat="1" ht="16.5" customHeight="1">
      <c r="A211" s="39"/>
      <c r="B211" s="40"/>
      <c r="C211" s="220" t="s">
        <v>544</v>
      </c>
      <c r="D211" s="220" t="s">
        <v>216</v>
      </c>
      <c r="E211" s="221" t="s">
        <v>6639</v>
      </c>
      <c r="F211" s="222" t="s">
        <v>6640</v>
      </c>
      <c r="G211" s="223" t="s">
        <v>6085</v>
      </c>
      <c r="H211" s="224">
        <v>1</v>
      </c>
      <c r="I211" s="225"/>
      <c r="J211" s="226">
        <f>ROUND(I211*H211,2)</f>
        <v>0</v>
      </c>
      <c r="K211" s="222" t="s">
        <v>1</v>
      </c>
      <c r="L211" s="45"/>
      <c r="M211" s="227" t="s">
        <v>1</v>
      </c>
      <c r="N211" s="228" t="s">
        <v>46</v>
      </c>
      <c r="O211" s="92"/>
      <c r="P211" s="229">
        <f>O211*H211</f>
        <v>0</v>
      </c>
      <c r="Q211" s="229">
        <v>0</v>
      </c>
      <c r="R211" s="229">
        <f>Q211*H211</f>
        <v>0</v>
      </c>
      <c r="S211" s="229">
        <v>0</v>
      </c>
      <c r="T211" s="230">
        <f>S211*H211</f>
        <v>0</v>
      </c>
      <c r="U211" s="39"/>
      <c r="V211" s="39"/>
      <c r="W211" s="39"/>
      <c r="X211" s="39"/>
      <c r="Y211" s="39"/>
      <c r="Z211" s="39"/>
      <c r="AA211" s="39"/>
      <c r="AB211" s="39"/>
      <c r="AC211" s="39"/>
      <c r="AD211" s="39"/>
      <c r="AE211" s="39"/>
      <c r="AR211" s="231" t="s">
        <v>214</v>
      </c>
      <c r="AT211" s="231" t="s">
        <v>216</v>
      </c>
      <c r="AU211" s="231" t="s">
        <v>90</v>
      </c>
      <c r="AY211" s="18" t="s">
        <v>215</v>
      </c>
      <c r="BE211" s="232">
        <f>IF(N211="základní",J211,0)</f>
        <v>0</v>
      </c>
      <c r="BF211" s="232">
        <f>IF(N211="snížená",J211,0)</f>
        <v>0</v>
      </c>
      <c r="BG211" s="232">
        <f>IF(N211="zákl. přenesená",J211,0)</f>
        <v>0</v>
      </c>
      <c r="BH211" s="232">
        <f>IF(N211="sníž. přenesená",J211,0)</f>
        <v>0</v>
      </c>
      <c r="BI211" s="232">
        <f>IF(N211="nulová",J211,0)</f>
        <v>0</v>
      </c>
      <c r="BJ211" s="18" t="s">
        <v>88</v>
      </c>
      <c r="BK211" s="232">
        <f>ROUND(I211*H211,2)</f>
        <v>0</v>
      </c>
      <c r="BL211" s="18" t="s">
        <v>214</v>
      </c>
      <c r="BM211" s="231" t="s">
        <v>901</v>
      </c>
    </row>
    <row r="212" s="2" customFormat="1">
      <c r="A212" s="39"/>
      <c r="B212" s="40"/>
      <c r="C212" s="41"/>
      <c r="D212" s="233" t="s">
        <v>221</v>
      </c>
      <c r="E212" s="41"/>
      <c r="F212" s="234" t="s">
        <v>6640</v>
      </c>
      <c r="G212" s="41"/>
      <c r="H212" s="41"/>
      <c r="I212" s="235"/>
      <c r="J212" s="41"/>
      <c r="K212" s="41"/>
      <c r="L212" s="45"/>
      <c r="M212" s="236"/>
      <c r="N212" s="237"/>
      <c r="O212" s="92"/>
      <c r="P212" s="92"/>
      <c r="Q212" s="92"/>
      <c r="R212" s="92"/>
      <c r="S212" s="92"/>
      <c r="T212" s="93"/>
      <c r="U212" s="39"/>
      <c r="V212" s="39"/>
      <c r="W212" s="39"/>
      <c r="X212" s="39"/>
      <c r="Y212" s="39"/>
      <c r="Z212" s="39"/>
      <c r="AA212" s="39"/>
      <c r="AB212" s="39"/>
      <c r="AC212" s="39"/>
      <c r="AD212" s="39"/>
      <c r="AE212" s="39"/>
      <c r="AT212" s="18" t="s">
        <v>221</v>
      </c>
      <c r="AU212" s="18" t="s">
        <v>90</v>
      </c>
    </row>
    <row r="213" s="2" customFormat="1" ht="16.5" customHeight="1">
      <c r="A213" s="39"/>
      <c r="B213" s="40"/>
      <c r="C213" s="220" t="s">
        <v>553</v>
      </c>
      <c r="D213" s="220" t="s">
        <v>216</v>
      </c>
      <c r="E213" s="221" t="s">
        <v>6641</v>
      </c>
      <c r="F213" s="222" t="s">
        <v>6642</v>
      </c>
      <c r="G213" s="223" t="s">
        <v>4619</v>
      </c>
      <c r="H213" s="224">
        <v>24</v>
      </c>
      <c r="I213" s="225"/>
      <c r="J213" s="226">
        <f>ROUND(I213*H213,2)</f>
        <v>0</v>
      </c>
      <c r="K213" s="222" t="s">
        <v>1</v>
      </c>
      <c r="L213" s="45"/>
      <c r="M213" s="227" t="s">
        <v>1</v>
      </c>
      <c r="N213" s="228" t="s">
        <v>46</v>
      </c>
      <c r="O213" s="92"/>
      <c r="P213" s="229">
        <f>O213*H213</f>
        <v>0</v>
      </c>
      <c r="Q213" s="229">
        <v>0</v>
      </c>
      <c r="R213" s="229">
        <f>Q213*H213</f>
        <v>0</v>
      </c>
      <c r="S213" s="229">
        <v>0</v>
      </c>
      <c r="T213" s="230">
        <f>S213*H213</f>
        <v>0</v>
      </c>
      <c r="U213" s="39"/>
      <c r="V213" s="39"/>
      <c r="W213" s="39"/>
      <c r="X213" s="39"/>
      <c r="Y213" s="39"/>
      <c r="Z213" s="39"/>
      <c r="AA213" s="39"/>
      <c r="AB213" s="39"/>
      <c r="AC213" s="39"/>
      <c r="AD213" s="39"/>
      <c r="AE213" s="39"/>
      <c r="AR213" s="231" t="s">
        <v>214</v>
      </c>
      <c r="AT213" s="231" t="s">
        <v>216</v>
      </c>
      <c r="AU213" s="231" t="s">
        <v>90</v>
      </c>
      <c r="AY213" s="18" t="s">
        <v>215</v>
      </c>
      <c r="BE213" s="232">
        <f>IF(N213="základní",J213,0)</f>
        <v>0</v>
      </c>
      <c r="BF213" s="232">
        <f>IF(N213="snížená",J213,0)</f>
        <v>0</v>
      </c>
      <c r="BG213" s="232">
        <f>IF(N213="zákl. přenesená",J213,0)</f>
        <v>0</v>
      </c>
      <c r="BH213" s="232">
        <f>IF(N213="sníž. přenesená",J213,0)</f>
        <v>0</v>
      </c>
      <c r="BI213" s="232">
        <f>IF(N213="nulová",J213,0)</f>
        <v>0</v>
      </c>
      <c r="BJ213" s="18" t="s">
        <v>88</v>
      </c>
      <c r="BK213" s="232">
        <f>ROUND(I213*H213,2)</f>
        <v>0</v>
      </c>
      <c r="BL213" s="18" t="s">
        <v>214</v>
      </c>
      <c r="BM213" s="231" t="s">
        <v>920</v>
      </c>
    </row>
    <row r="214" s="2" customFormat="1">
      <c r="A214" s="39"/>
      <c r="B214" s="40"/>
      <c r="C214" s="41"/>
      <c r="D214" s="233" t="s">
        <v>221</v>
      </c>
      <c r="E214" s="41"/>
      <c r="F214" s="234" t="s">
        <v>6642</v>
      </c>
      <c r="G214" s="41"/>
      <c r="H214" s="41"/>
      <c r="I214" s="235"/>
      <c r="J214" s="41"/>
      <c r="K214" s="41"/>
      <c r="L214" s="45"/>
      <c r="M214" s="236"/>
      <c r="N214" s="237"/>
      <c r="O214" s="92"/>
      <c r="P214" s="92"/>
      <c r="Q214" s="92"/>
      <c r="R214" s="92"/>
      <c r="S214" s="92"/>
      <c r="T214" s="93"/>
      <c r="U214" s="39"/>
      <c r="V214" s="39"/>
      <c r="W214" s="39"/>
      <c r="X214" s="39"/>
      <c r="Y214" s="39"/>
      <c r="Z214" s="39"/>
      <c r="AA214" s="39"/>
      <c r="AB214" s="39"/>
      <c r="AC214" s="39"/>
      <c r="AD214" s="39"/>
      <c r="AE214" s="39"/>
      <c r="AT214" s="18" t="s">
        <v>221</v>
      </c>
      <c r="AU214" s="18" t="s">
        <v>90</v>
      </c>
    </row>
    <row r="215" s="2" customFormat="1" ht="16.5" customHeight="1">
      <c r="A215" s="39"/>
      <c r="B215" s="40"/>
      <c r="C215" s="220" t="s">
        <v>564</v>
      </c>
      <c r="D215" s="220" t="s">
        <v>216</v>
      </c>
      <c r="E215" s="221" t="s">
        <v>6643</v>
      </c>
      <c r="F215" s="222" t="s">
        <v>6644</v>
      </c>
      <c r="G215" s="223" t="s">
        <v>6645</v>
      </c>
      <c r="H215" s="224">
        <v>1</v>
      </c>
      <c r="I215" s="225"/>
      <c r="J215" s="226">
        <f>ROUND(I215*H215,2)</f>
        <v>0</v>
      </c>
      <c r="K215" s="222" t="s">
        <v>1</v>
      </c>
      <c r="L215" s="45"/>
      <c r="M215" s="227" t="s">
        <v>1</v>
      </c>
      <c r="N215" s="228" t="s">
        <v>46</v>
      </c>
      <c r="O215" s="92"/>
      <c r="P215" s="229">
        <f>O215*H215</f>
        <v>0</v>
      </c>
      <c r="Q215" s="229">
        <v>0</v>
      </c>
      <c r="R215" s="229">
        <f>Q215*H215</f>
        <v>0</v>
      </c>
      <c r="S215" s="229">
        <v>0</v>
      </c>
      <c r="T215" s="230">
        <f>S215*H215</f>
        <v>0</v>
      </c>
      <c r="U215" s="39"/>
      <c r="V215" s="39"/>
      <c r="W215" s="39"/>
      <c r="X215" s="39"/>
      <c r="Y215" s="39"/>
      <c r="Z215" s="39"/>
      <c r="AA215" s="39"/>
      <c r="AB215" s="39"/>
      <c r="AC215" s="39"/>
      <c r="AD215" s="39"/>
      <c r="AE215" s="39"/>
      <c r="AR215" s="231" t="s">
        <v>214</v>
      </c>
      <c r="AT215" s="231" t="s">
        <v>216</v>
      </c>
      <c r="AU215" s="231" t="s">
        <v>90</v>
      </c>
      <c r="AY215" s="18" t="s">
        <v>215</v>
      </c>
      <c r="BE215" s="232">
        <f>IF(N215="základní",J215,0)</f>
        <v>0</v>
      </c>
      <c r="BF215" s="232">
        <f>IF(N215="snížená",J215,0)</f>
        <v>0</v>
      </c>
      <c r="BG215" s="232">
        <f>IF(N215="zákl. přenesená",J215,0)</f>
        <v>0</v>
      </c>
      <c r="BH215" s="232">
        <f>IF(N215="sníž. přenesená",J215,0)</f>
        <v>0</v>
      </c>
      <c r="BI215" s="232">
        <f>IF(N215="nulová",J215,0)</f>
        <v>0</v>
      </c>
      <c r="BJ215" s="18" t="s">
        <v>88</v>
      </c>
      <c r="BK215" s="232">
        <f>ROUND(I215*H215,2)</f>
        <v>0</v>
      </c>
      <c r="BL215" s="18" t="s">
        <v>214</v>
      </c>
      <c r="BM215" s="231" t="s">
        <v>934</v>
      </c>
    </row>
    <row r="216" s="2" customFormat="1">
      <c r="A216" s="39"/>
      <c r="B216" s="40"/>
      <c r="C216" s="41"/>
      <c r="D216" s="233" t="s">
        <v>221</v>
      </c>
      <c r="E216" s="41"/>
      <c r="F216" s="234" t="s">
        <v>6644</v>
      </c>
      <c r="G216" s="41"/>
      <c r="H216" s="41"/>
      <c r="I216" s="235"/>
      <c r="J216" s="41"/>
      <c r="K216" s="41"/>
      <c r="L216" s="45"/>
      <c r="M216" s="236"/>
      <c r="N216" s="237"/>
      <c r="O216" s="92"/>
      <c r="P216" s="92"/>
      <c r="Q216" s="92"/>
      <c r="R216" s="92"/>
      <c r="S216" s="92"/>
      <c r="T216" s="93"/>
      <c r="U216" s="39"/>
      <c r="V216" s="39"/>
      <c r="W216" s="39"/>
      <c r="X216" s="39"/>
      <c r="Y216" s="39"/>
      <c r="Z216" s="39"/>
      <c r="AA216" s="39"/>
      <c r="AB216" s="39"/>
      <c r="AC216" s="39"/>
      <c r="AD216" s="39"/>
      <c r="AE216" s="39"/>
      <c r="AT216" s="18" t="s">
        <v>221</v>
      </c>
      <c r="AU216" s="18" t="s">
        <v>90</v>
      </c>
    </row>
    <row r="217" s="2" customFormat="1" ht="21.75" customHeight="1">
      <c r="A217" s="39"/>
      <c r="B217" s="40"/>
      <c r="C217" s="220" t="s">
        <v>574</v>
      </c>
      <c r="D217" s="220" t="s">
        <v>216</v>
      </c>
      <c r="E217" s="221" t="s">
        <v>6646</v>
      </c>
      <c r="F217" s="222" t="s">
        <v>6647</v>
      </c>
      <c r="G217" s="223" t="s">
        <v>6645</v>
      </c>
      <c r="H217" s="224">
        <v>1</v>
      </c>
      <c r="I217" s="225"/>
      <c r="J217" s="226">
        <f>ROUND(I217*H217,2)</f>
        <v>0</v>
      </c>
      <c r="K217" s="222" t="s">
        <v>1</v>
      </c>
      <c r="L217" s="45"/>
      <c r="M217" s="227" t="s">
        <v>1</v>
      </c>
      <c r="N217" s="228" t="s">
        <v>46</v>
      </c>
      <c r="O217" s="92"/>
      <c r="P217" s="229">
        <f>O217*H217</f>
        <v>0</v>
      </c>
      <c r="Q217" s="229">
        <v>0</v>
      </c>
      <c r="R217" s="229">
        <f>Q217*H217</f>
        <v>0</v>
      </c>
      <c r="S217" s="229">
        <v>0</v>
      </c>
      <c r="T217" s="230">
        <f>S217*H217</f>
        <v>0</v>
      </c>
      <c r="U217" s="39"/>
      <c r="V217" s="39"/>
      <c r="W217" s="39"/>
      <c r="X217" s="39"/>
      <c r="Y217" s="39"/>
      <c r="Z217" s="39"/>
      <c r="AA217" s="39"/>
      <c r="AB217" s="39"/>
      <c r="AC217" s="39"/>
      <c r="AD217" s="39"/>
      <c r="AE217" s="39"/>
      <c r="AR217" s="231" t="s">
        <v>214</v>
      </c>
      <c r="AT217" s="231" t="s">
        <v>216</v>
      </c>
      <c r="AU217" s="231" t="s">
        <v>90</v>
      </c>
      <c r="AY217" s="18" t="s">
        <v>215</v>
      </c>
      <c r="BE217" s="232">
        <f>IF(N217="základní",J217,0)</f>
        <v>0</v>
      </c>
      <c r="BF217" s="232">
        <f>IF(N217="snížená",J217,0)</f>
        <v>0</v>
      </c>
      <c r="BG217" s="232">
        <f>IF(N217="zákl. přenesená",J217,0)</f>
        <v>0</v>
      </c>
      <c r="BH217" s="232">
        <f>IF(N217="sníž. přenesená",J217,0)</f>
        <v>0</v>
      </c>
      <c r="BI217" s="232">
        <f>IF(N217="nulová",J217,0)</f>
        <v>0</v>
      </c>
      <c r="BJ217" s="18" t="s">
        <v>88</v>
      </c>
      <c r="BK217" s="232">
        <f>ROUND(I217*H217,2)</f>
        <v>0</v>
      </c>
      <c r="BL217" s="18" t="s">
        <v>214</v>
      </c>
      <c r="BM217" s="231" t="s">
        <v>944</v>
      </c>
    </row>
    <row r="218" s="2" customFormat="1">
      <c r="A218" s="39"/>
      <c r="B218" s="40"/>
      <c r="C218" s="41"/>
      <c r="D218" s="233" t="s">
        <v>221</v>
      </c>
      <c r="E218" s="41"/>
      <c r="F218" s="234" t="s">
        <v>6647</v>
      </c>
      <c r="G218" s="41"/>
      <c r="H218" s="41"/>
      <c r="I218" s="235"/>
      <c r="J218" s="41"/>
      <c r="K218" s="41"/>
      <c r="L218" s="45"/>
      <c r="M218" s="236"/>
      <c r="N218" s="237"/>
      <c r="O218" s="92"/>
      <c r="P218" s="92"/>
      <c r="Q218" s="92"/>
      <c r="R218" s="92"/>
      <c r="S218" s="92"/>
      <c r="T218" s="93"/>
      <c r="U218" s="39"/>
      <c r="V218" s="39"/>
      <c r="W218" s="39"/>
      <c r="X218" s="39"/>
      <c r="Y218" s="39"/>
      <c r="Z218" s="39"/>
      <c r="AA218" s="39"/>
      <c r="AB218" s="39"/>
      <c r="AC218" s="39"/>
      <c r="AD218" s="39"/>
      <c r="AE218" s="39"/>
      <c r="AT218" s="18" t="s">
        <v>221</v>
      </c>
      <c r="AU218" s="18" t="s">
        <v>90</v>
      </c>
    </row>
    <row r="219" s="11" customFormat="1" ht="22.8" customHeight="1">
      <c r="A219" s="11"/>
      <c r="B219" s="206"/>
      <c r="C219" s="207"/>
      <c r="D219" s="208" t="s">
        <v>80</v>
      </c>
      <c r="E219" s="248" t="s">
        <v>6401</v>
      </c>
      <c r="F219" s="248" t="s">
        <v>6648</v>
      </c>
      <c r="G219" s="207"/>
      <c r="H219" s="207"/>
      <c r="I219" s="210"/>
      <c r="J219" s="249">
        <f>BK219</f>
        <v>0</v>
      </c>
      <c r="K219" s="207"/>
      <c r="L219" s="212"/>
      <c r="M219" s="213"/>
      <c r="N219" s="214"/>
      <c r="O219" s="214"/>
      <c r="P219" s="215">
        <f>P220+P223+P226+P229+P232+P235+P238+P241</f>
        <v>0</v>
      </c>
      <c r="Q219" s="214"/>
      <c r="R219" s="215">
        <f>R220+R223+R226+R229+R232+R235+R238+R241</f>
        <v>0</v>
      </c>
      <c r="S219" s="214"/>
      <c r="T219" s="216">
        <f>T220+T223+T226+T229+T232+T235+T238+T241</f>
        <v>0</v>
      </c>
      <c r="U219" s="11"/>
      <c r="V219" s="11"/>
      <c r="W219" s="11"/>
      <c r="X219" s="11"/>
      <c r="Y219" s="11"/>
      <c r="Z219" s="11"/>
      <c r="AA219" s="11"/>
      <c r="AB219" s="11"/>
      <c r="AC219" s="11"/>
      <c r="AD219" s="11"/>
      <c r="AE219" s="11"/>
      <c r="AR219" s="217" t="s">
        <v>88</v>
      </c>
      <c r="AT219" s="218" t="s">
        <v>80</v>
      </c>
      <c r="AU219" s="218" t="s">
        <v>88</v>
      </c>
      <c r="AY219" s="217" t="s">
        <v>215</v>
      </c>
      <c r="BK219" s="219">
        <f>BK220+BK223+BK226+BK229+BK232+BK235+BK238+BK241</f>
        <v>0</v>
      </c>
    </row>
    <row r="220" s="11" customFormat="1" ht="20.88" customHeight="1">
      <c r="A220" s="11"/>
      <c r="B220" s="206"/>
      <c r="C220" s="207"/>
      <c r="D220" s="208" t="s">
        <v>80</v>
      </c>
      <c r="E220" s="248" t="s">
        <v>6421</v>
      </c>
      <c r="F220" s="248" t="s">
        <v>6649</v>
      </c>
      <c r="G220" s="207"/>
      <c r="H220" s="207"/>
      <c r="I220" s="210"/>
      <c r="J220" s="249">
        <f>BK220</f>
        <v>0</v>
      </c>
      <c r="K220" s="207"/>
      <c r="L220" s="212"/>
      <c r="M220" s="213"/>
      <c r="N220" s="214"/>
      <c r="O220" s="214"/>
      <c r="P220" s="215">
        <f>SUM(P221:P222)</f>
        <v>0</v>
      </c>
      <c r="Q220" s="214"/>
      <c r="R220" s="215">
        <f>SUM(R221:R222)</f>
        <v>0</v>
      </c>
      <c r="S220" s="214"/>
      <c r="T220" s="216">
        <f>SUM(T221:T222)</f>
        <v>0</v>
      </c>
      <c r="U220" s="11"/>
      <c r="V220" s="11"/>
      <c r="W220" s="11"/>
      <c r="X220" s="11"/>
      <c r="Y220" s="11"/>
      <c r="Z220" s="11"/>
      <c r="AA220" s="11"/>
      <c r="AB220" s="11"/>
      <c r="AC220" s="11"/>
      <c r="AD220" s="11"/>
      <c r="AE220" s="11"/>
      <c r="AR220" s="217" t="s">
        <v>88</v>
      </c>
      <c r="AT220" s="218" t="s">
        <v>80</v>
      </c>
      <c r="AU220" s="218" t="s">
        <v>90</v>
      </c>
      <c r="AY220" s="217" t="s">
        <v>215</v>
      </c>
      <c r="BK220" s="219">
        <f>SUM(BK221:BK222)</f>
        <v>0</v>
      </c>
    </row>
    <row r="221" s="2" customFormat="1" ht="16.5" customHeight="1">
      <c r="A221" s="39"/>
      <c r="B221" s="40"/>
      <c r="C221" s="220" t="s">
        <v>580</v>
      </c>
      <c r="D221" s="220" t="s">
        <v>216</v>
      </c>
      <c r="E221" s="221" t="s">
        <v>6650</v>
      </c>
      <c r="F221" s="222" t="s">
        <v>6651</v>
      </c>
      <c r="G221" s="223" t="s">
        <v>6085</v>
      </c>
      <c r="H221" s="224">
        <v>1</v>
      </c>
      <c r="I221" s="225"/>
      <c r="J221" s="226">
        <f>ROUND(I221*H221,2)</f>
        <v>0</v>
      </c>
      <c r="K221" s="222" t="s">
        <v>1</v>
      </c>
      <c r="L221" s="45"/>
      <c r="M221" s="227" t="s">
        <v>1</v>
      </c>
      <c r="N221" s="228" t="s">
        <v>46</v>
      </c>
      <c r="O221" s="92"/>
      <c r="P221" s="229">
        <f>O221*H221</f>
        <v>0</v>
      </c>
      <c r="Q221" s="229">
        <v>0</v>
      </c>
      <c r="R221" s="229">
        <f>Q221*H221</f>
        <v>0</v>
      </c>
      <c r="S221" s="229">
        <v>0</v>
      </c>
      <c r="T221" s="230">
        <f>S221*H221</f>
        <v>0</v>
      </c>
      <c r="U221" s="39"/>
      <c r="V221" s="39"/>
      <c r="W221" s="39"/>
      <c r="X221" s="39"/>
      <c r="Y221" s="39"/>
      <c r="Z221" s="39"/>
      <c r="AA221" s="39"/>
      <c r="AB221" s="39"/>
      <c r="AC221" s="39"/>
      <c r="AD221" s="39"/>
      <c r="AE221" s="39"/>
      <c r="AR221" s="231" t="s">
        <v>214</v>
      </c>
      <c r="AT221" s="231" t="s">
        <v>216</v>
      </c>
      <c r="AU221" s="231" t="s">
        <v>227</v>
      </c>
      <c r="AY221" s="18" t="s">
        <v>215</v>
      </c>
      <c r="BE221" s="232">
        <f>IF(N221="základní",J221,0)</f>
        <v>0</v>
      </c>
      <c r="BF221" s="232">
        <f>IF(N221="snížená",J221,0)</f>
        <v>0</v>
      </c>
      <c r="BG221" s="232">
        <f>IF(N221="zákl. přenesená",J221,0)</f>
        <v>0</v>
      </c>
      <c r="BH221" s="232">
        <f>IF(N221="sníž. přenesená",J221,0)</f>
        <v>0</v>
      </c>
      <c r="BI221" s="232">
        <f>IF(N221="nulová",J221,0)</f>
        <v>0</v>
      </c>
      <c r="BJ221" s="18" t="s">
        <v>88</v>
      </c>
      <c r="BK221" s="232">
        <f>ROUND(I221*H221,2)</f>
        <v>0</v>
      </c>
      <c r="BL221" s="18" t="s">
        <v>214</v>
      </c>
      <c r="BM221" s="231" t="s">
        <v>959</v>
      </c>
    </row>
    <row r="222" s="2" customFormat="1">
      <c r="A222" s="39"/>
      <c r="B222" s="40"/>
      <c r="C222" s="41"/>
      <c r="D222" s="233" t="s">
        <v>221</v>
      </c>
      <c r="E222" s="41"/>
      <c r="F222" s="234" t="s">
        <v>6651</v>
      </c>
      <c r="G222" s="41"/>
      <c r="H222" s="41"/>
      <c r="I222" s="235"/>
      <c r="J222" s="41"/>
      <c r="K222" s="41"/>
      <c r="L222" s="45"/>
      <c r="M222" s="236"/>
      <c r="N222" s="237"/>
      <c r="O222" s="92"/>
      <c r="P222" s="92"/>
      <c r="Q222" s="92"/>
      <c r="R222" s="92"/>
      <c r="S222" s="92"/>
      <c r="T222" s="93"/>
      <c r="U222" s="39"/>
      <c r="V222" s="39"/>
      <c r="W222" s="39"/>
      <c r="X222" s="39"/>
      <c r="Y222" s="39"/>
      <c r="Z222" s="39"/>
      <c r="AA222" s="39"/>
      <c r="AB222" s="39"/>
      <c r="AC222" s="39"/>
      <c r="AD222" s="39"/>
      <c r="AE222" s="39"/>
      <c r="AT222" s="18" t="s">
        <v>221</v>
      </c>
      <c r="AU222" s="18" t="s">
        <v>227</v>
      </c>
    </row>
    <row r="223" s="11" customFormat="1" ht="20.88" customHeight="1">
      <c r="A223" s="11"/>
      <c r="B223" s="206"/>
      <c r="C223" s="207"/>
      <c r="D223" s="208" t="s">
        <v>80</v>
      </c>
      <c r="E223" s="248" t="s">
        <v>6432</v>
      </c>
      <c r="F223" s="248" t="s">
        <v>6652</v>
      </c>
      <c r="G223" s="207"/>
      <c r="H223" s="207"/>
      <c r="I223" s="210"/>
      <c r="J223" s="249">
        <f>BK223</f>
        <v>0</v>
      </c>
      <c r="K223" s="207"/>
      <c r="L223" s="212"/>
      <c r="M223" s="213"/>
      <c r="N223" s="214"/>
      <c r="O223" s="214"/>
      <c r="P223" s="215">
        <f>SUM(P224:P225)</f>
        <v>0</v>
      </c>
      <c r="Q223" s="214"/>
      <c r="R223" s="215">
        <f>SUM(R224:R225)</f>
        <v>0</v>
      </c>
      <c r="S223" s="214"/>
      <c r="T223" s="216">
        <f>SUM(T224:T225)</f>
        <v>0</v>
      </c>
      <c r="U223" s="11"/>
      <c r="V223" s="11"/>
      <c r="W223" s="11"/>
      <c r="X223" s="11"/>
      <c r="Y223" s="11"/>
      <c r="Z223" s="11"/>
      <c r="AA223" s="11"/>
      <c r="AB223" s="11"/>
      <c r="AC223" s="11"/>
      <c r="AD223" s="11"/>
      <c r="AE223" s="11"/>
      <c r="AR223" s="217" t="s">
        <v>88</v>
      </c>
      <c r="AT223" s="218" t="s">
        <v>80</v>
      </c>
      <c r="AU223" s="218" t="s">
        <v>90</v>
      </c>
      <c r="AY223" s="217" t="s">
        <v>215</v>
      </c>
      <c r="BK223" s="219">
        <f>SUM(BK224:BK225)</f>
        <v>0</v>
      </c>
    </row>
    <row r="224" s="2" customFormat="1" ht="16.5" customHeight="1">
      <c r="A224" s="39"/>
      <c r="B224" s="40"/>
      <c r="C224" s="220" t="s">
        <v>589</v>
      </c>
      <c r="D224" s="220" t="s">
        <v>216</v>
      </c>
      <c r="E224" s="221" t="s">
        <v>6653</v>
      </c>
      <c r="F224" s="222" t="s">
        <v>6654</v>
      </c>
      <c r="G224" s="223" t="s">
        <v>6085</v>
      </c>
      <c r="H224" s="224">
        <v>2</v>
      </c>
      <c r="I224" s="225"/>
      <c r="J224" s="226">
        <f>ROUND(I224*H224,2)</f>
        <v>0</v>
      </c>
      <c r="K224" s="222" t="s">
        <v>1</v>
      </c>
      <c r="L224" s="45"/>
      <c r="M224" s="227" t="s">
        <v>1</v>
      </c>
      <c r="N224" s="228" t="s">
        <v>46</v>
      </c>
      <c r="O224" s="92"/>
      <c r="P224" s="229">
        <f>O224*H224</f>
        <v>0</v>
      </c>
      <c r="Q224" s="229">
        <v>0</v>
      </c>
      <c r="R224" s="229">
        <f>Q224*H224</f>
        <v>0</v>
      </c>
      <c r="S224" s="229">
        <v>0</v>
      </c>
      <c r="T224" s="230">
        <f>S224*H224</f>
        <v>0</v>
      </c>
      <c r="U224" s="39"/>
      <c r="V224" s="39"/>
      <c r="W224" s="39"/>
      <c r="X224" s="39"/>
      <c r="Y224" s="39"/>
      <c r="Z224" s="39"/>
      <c r="AA224" s="39"/>
      <c r="AB224" s="39"/>
      <c r="AC224" s="39"/>
      <c r="AD224" s="39"/>
      <c r="AE224" s="39"/>
      <c r="AR224" s="231" t="s">
        <v>214</v>
      </c>
      <c r="AT224" s="231" t="s">
        <v>216</v>
      </c>
      <c r="AU224" s="231" t="s">
        <v>227</v>
      </c>
      <c r="AY224" s="18" t="s">
        <v>215</v>
      </c>
      <c r="BE224" s="232">
        <f>IF(N224="základní",J224,0)</f>
        <v>0</v>
      </c>
      <c r="BF224" s="232">
        <f>IF(N224="snížená",J224,0)</f>
        <v>0</v>
      </c>
      <c r="BG224" s="232">
        <f>IF(N224="zákl. přenesená",J224,0)</f>
        <v>0</v>
      </c>
      <c r="BH224" s="232">
        <f>IF(N224="sníž. přenesená",J224,0)</f>
        <v>0</v>
      </c>
      <c r="BI224" s="232">
        <f>IF(N224="nulová",J224,0)</f>
        <v>0</v>
      </c>
      <c r="BJ224" s="18" t="s">
        <v>88</v>
      </c>
      <c r="BK224" s="232">
        <f>ROUND(I224*H224,2)</f>
        <v>0</v>
      </c>
      <c r="BL224" s="18" t="s">
        <v>214</v>
      </c>
      <c r="BM224" s="231" t="s">
        <v>977</v>
      </c>
    </row>
    <row r="225" s="2" customFormat="1">
      <c r="A225" s="39"/>
      <c r="B225" s="40"/>
      <c r="C225" s="41"/>
      <c r="D225" s="233" t="s">
        <v>221</v>
      </c>
      <c r="E225" s="41"/>
      <c r="F225" s="234" t="s">
        <v>6654</v>
      </c>
      <c r="G225" s="41"/>
      <c r="H225" s="41"/>
      <c r="I225" s="235"/>
      <c r="J225" s="41"/>
      <c r="K225" s="41"/>
      <c r="L225" s="45"/>
      <c r="M225" s="236"/>
      <c r="N225" s="237"/>
      <c r="O225" s="92"/>
      <c r="P225" s="92"/>
      <c r="Q225" s="92"/>
      <c r="R225" s="92"/>
      <c r="S225" s="92"/>
      <c r="T225" s="93"/>
      <c r="U225" s="39"/>
      <c r="V225" s="39"/>
      <c r="W225" s="39"/>
      <c r="X225" s="39"/>
      <c r="Y225" s="39"/>
      <c r="Z225" s="39"/>
      <c r="AA225" s="39"/>
      <c r="AB225" s="39"/>
      <c r="AC225" s="39"/>
      <c r="AD225" s="39"/>
      <c r="AE225" s="39"/>
      <c r="AT225" s="18" t="s">
        <v>221</v>
      </c>
      <c r="AU225" s="18" t="s">
        <v>227</v>
      </c>
    </row>
    <row r="226" s="11" customFormat="1" ht="20.88" customHeight="1">
      <c r="A226" s="11"/>
      <c r="B226" s="206"/>
      <c r="C226" s="207"/>
      <c r="D226" s="208" t="s">
        <v>80</v>
      </c>
      <c r="E226" s="248" t="s">
        <v>6655</v>
      </c>
      <c r="F226" s="248" t="s">
        <v>6656</v>
      </c>
      <c r="G226" s="207"/>
      <c r="H226" s="207"/>
      <c r="I226" s="210"/>
      <c r="J226" s="249">
        <f>BK226</f>
        <v>0</v>
      </c>
      <c r="K226" s="207"/>
      <c r="L226" s="212"/>
      <c r="M226" s="213"/>
      <c r="N226" s="214"/>
      <c r="O226" s="214"/>
      <c r="P226" s="215">
        <f>SUM(P227:P228)</f>
        <v>0</v>
      </c>
      <c r="Q226" s="214"/>
      <c r="R226" s="215">
        <f>SUM(R227:R228)</f>
        <v>0</v>
      </c>
      <c r="S226" s="214"/>
      <c r="T226" s="216">
        <f>SUM(T227:T228)</f>
        <v>0</v>
      </c>
      <c r="U226" s="11"/>
      <c r="V226" s="11"/>
      <c r="W226" s="11"/>
      <c r="X226" s="11"/>
      <c r="Y226" s="11"/>
      <c r="Z226" s="11"/>
      <c r="AA226" s="11"/>
      <c r="AB226" s="11"/>
      <c r="AC226" s="11"/>
      <c r="AD226" s="11"/>
      <c r="AE226" s="11"/>
      <c r="AR226" s="217" t="s">
        <v>88</v>
      </c>
      <c r="AT226" s="218" t="s">
        <v>80</v>
      </c>
      <c r="AU226" s="218" t="s">
        <v>90</v>
      </c>
      <c r="AY226" s="217" t="s">
        <v>215</v>
      </c>
      <c r="BK226" s="219">
        <f>SUM(BK227:BK228)</f>
        <v>0</v>
      </c>
    </row>
    <row r="227" s="2" customFormat="1" ht="16.5" customHeight="1">
      <c r="A227" s="39"/>
      <c r="B227" s="40"/>
      <c r="C227" s="220" t="s">
        <v>609</v>
      </c>
      <c r="D227" s="220" t="s">
        <v>216</v>
      </c>
      <c r="E227" s="221" t="s">
        <v>6657</v>
      </c>
      <c r="F227" s="222" t="s">
        <v>6658</v>
      </c>
      <c r="G227" s="223" t="s">
        <v>6085</v>
      </c>
      <c r="H227" s="224">
        <v>13</v>
      </c>
      <c r="I227" s="225"/>
      <c r="J227" s="226">
        <f>ROUND(I227*H227,2)</f>
        <v>0</v>
      </c>
      <c r="K227" s="222" t="s">
        <v>1</v>
      </c>
      <c r="L227" s="45"/>
      <c r="M227" s="227" t="s">
        <v>1</v>
      </c>
      <c r="N227" s="228" t="s">
        <v>46</v>
      </c>
      <c r="O227" s="92"/>
      <c r="P227" s="229">
        <f>O227*H227</f>
        <v>0</v>
      </c>
      <c r="Q227" s="229">
        <v>0</v>
      </c>
      <c r="R227" s="229">
        <f>Q227*H227</f>
        <v>0</v>
      </c>
      <c r="S227" s="229">
        <v>0</v>
      </c>
      <c r="T227" s="230">
        <f>S227*H227</f>
        <v>0</v>
      </c>
      <c r="U227" s="39"/>
      <c r="V227" s="39"/>
      <c r="W227" s="39"/>
      <c r="X227" s="39"/>
      <c r="Y227" s="39"/>
      <c r="Z227" s="39"/>
      <c r="AA227" s="39"/>
      <c r="AB227" s="39"/>
      <c r="AC227" s="39"/>
      <c r="AD227" s="39"/>
      <c r="AE227" s="39"/>
      <c r="AR227" s="231" t="s">
        <v>214</v>
      </c>
      <c r="AT227" s="231" t="s">
        <v>216</v>
      </c>
      <c r="AU227" s="231" t="s">
        <v>227</v>
      </c>
      <c r="AY227" s="18" t="s">
        <v>215</v>
      </c>
      <c r="BE227" s="232">
        <f>IF(N227="základní",J227,0)</f>
        <v>0</v>
      </c>
      <c r="BF227" s="232">
        <f>IF(N227="snížená",J227,0)</f>
        <v>0</v>
      </c>
      <c r="BG227" s="232">
        <f>IF(N227="zákl. přenesená",J227,0)</f>
        <v>0</v>
      </c>
      <c r="BH227" s="232">
        <f>IF(N227="sníž. přenesená",J227,0)</f>
        <v>0</v>
      </c>
      <c r="BI227" s="232">
        <f>IF(N227="nulová",J227,0)</f>
        <v>0</v>
      </c>
      <c r="BJ227" s="18" t="s">
        <v>88</v>
      </c>
      <c r="BK227" s="232">
        <f>ROUND(I227*H227,2)</f>
        <v>0</v>
      </c>
      <c r="BL227" s="18" t="s">
        <v>214</v>
      </c>
      <c r="BM227" s="231" t="s">
        <v>999</v>
      </c>
    </row>
    <row r="228" s="2" customFormat="1">
      <c r="A228" s="39"/>
      <c r="B228" s="40"/>
      <c r="C228" s="41"/>
      <c r="D228" s="233" t="s">
        <v>221</v>
      </c>
      <c r="E228" s="41"/>
      <c r="F228" s="234" t="s">
        <v>6658</v>
      </c>
      <c r="G228" s="41"/>
      <c r="H228" s="41"/>
      <c r="I228" s="235"/>
      <c r="J228" s="41"/>
      <c r="K228" s="41"/>
      <c r="L228" s="45"/>
      <c r="M228" s="236"/>
      <c r="N228" s="237"/>
      <c r="O228" s="92"/>
      <c r="P228" s="92"/>
      <c r="Q228" s="92"/>
      <c r="R228" s="92"/>
      <c r="S228" s="92"/>
      <c r="T228" s="93"/>
      <c r="U228" s="39"/>
      <c r="V228" s="39"/>
      <c r="W228" s="39"/>
      <c r="X228" s="39"/>
      <c r="Y228" s="39"/>
      <c r="Z228" s="39"/>
      <c r="AA228" s="39"/>
      <c r="AB228" s="39"/>
      <c r="AC228" s="39"/>
      <c r="AD228" s="39"/>
      <c r="AE228" s="39"/>
      <c r="AT228" s="18" t="s">
        <v>221</v>
      </c>
      <c r="AU228" s="18" t="s">
        <v>227</v>
      </c>
    </row>
    <row r="229" s="11" customFormat="1" ht="20.88" customHeight="1">
      <c r="A229" s="11"/>
      <c r="B229" s="206"/>
      <c r="C229" s="207"/>
      <c r="D229" s="208" t="s">
        <v>80</v>
      </c>
      <c r="E229" s="248" t="s">
        <v>6659</v>
      </c>
      <c r="F229" s="248" t="s">
        <v>6660</v>
      </c>
      <c r="G229" s="207"/>
      <c r="H229" s="207"/>
      <c r="I229" s="210"/>
      <c r="J229" s="249">
        <f>BK229</f>
        <v>0</v>
      </c>
      <c r="K229" s="207"/>
      <c r="L229" s="212"/>
      <c r="M229" s="213"/>
      <c r="N229" s="214"/>
      <c r="O229" s="214"/>
      <c r="P229" s="215">
        <f>SUM(P230:P231)</f>
        <v>0</v>
      </c>
      <c r="Q229" s="214"/>
      <c r="R229" s="215">
        <f>SUM(R230:R231)</f>
        <v>0</v>
      </c>
      <c r="S229" s="214"/>
      <c r="T229" s="216">
        <f>SUM(T230:T231)</f>
        <v>0</v>
      </c>
      <c r="U229" s="11"/>
      <c r="V229" s="11"/>
      <c r="W229" s="11"/>
      <c r="X229" s="11"/>
      <c r="Y229" s="11"/>
      <c r="Z229" s="11"/>
      <c r="AA229" s="11"/>
      <c r="AB229" s="11"/>
      <c r="AC229" s="11"/>
      <c r="AD229" s="11"/>
      <c r="AE229" s="11"/>
      <c r="AR229" s="217" t="s">
        <v>88</v>
      </c>
      <c r="AT229" s="218" t="s">
        <v>80</v>
      </c>
      <c r="AU229" s="218" t="s">
        <v>90</v>
      </c>
      <c r="AY229" s="217" t="s">
        <v>215</v>
      </c>
      <c r="BK229" s="219">
        <f>SUM(BK230:BK231)</f>
        <v>0</v>
      </c>
    </row>
    <row r="230" s="2" customFormat="1" ht="16.5" customHeight="1">
      <c r="A230" s="39"/>
      <c r="B230" s="40"/>
      <c r="C230" s="220" t="s">
        <v>625</v>
      </c>
      <c r="D230" s="220" t="s">
        <v>216</v>
      </c>
      <c r="E230" s="221" t="s">
        <v>6661</v>
      </c>
      <c r="F230" s="222" t="s">
        <v>6662</v>
      </c>
      <c r="G230" s="223" t="s">
        <v>6085</v>
      </c>
      <c r="H230" s="224">
        <v>1</v>
      </c>
      <c r="I230" s="225"/>
      <c r="J230" s="226">
        <f>ROUND(I230*H230,2)</f>
        <v>0</v>
      </c>
      <c r="K230" s="222" t="s">
        <v>1</v>
      </c>
      <c r="L230" s="45"/>
      <c r="M230" s="227" t="s">
        <v>1</v>
      </c>
      <c r="N230" s="228" t="s">
        <v>46</v>
      </c>
      <c r="O230" s="92"/>
      <c r="P230" s="229">
        <f>O230*H230</f>
        <v>0</v>
      </c>
      <c r="Q230" s="229">
        <v>0</v>
      </c>
      <c r="R230" s="229">
        <f>Q230*H230</f>
        <v>0</v>
      </c>
      <c r="S230" s="229">
        <v>0</v>
      </c>
      <c r="T230" s="230">
        <f>S230*H230</f>
        <v>0</v>
      </c>
      <c r="U230" s="39"/>
      <c r="V230" s="39"/>
      <c r="W230" s="39"/>
      <c r="X230" s="39"/>
      <c r="Y230" s="39"/>
      <c r="Z230" s="39"/>
      <c r="AA230" s="39"/>
      <c r="AB230" s="39"/>
      <c r="AC230" s="39"/>
      <c r="AD230" s="39"/>
      <c r="AE230" s="39"/>
      <c r="AR230" s="231" t="s">
        <v>214</v>
      </c>
      <c r="AT230" s="231" t="s">
        <v>216</v>
      </c>
      <c r="AU230" s="231" t="s">
        <v>227</v>
      </c>
      <c r="AY230" s="18" t="s">
        <v>215</v>
      </c>
      <c r="BE230" s="232">
        <f>IF(N230="základní",J230,0)</f>
        <v>0</v>
      </c>
      <c r="BF230" s="232">
        <f>IF(N230="snížená",J230,0)</f>
        <v>0</v>
      </c>
      <c r="BG230" s="232">
        <f>IF(N230="zákl. přenesená",J230,0)</f>
        <v>0</v>
      </c>
      <c r="BH230" s="232">
        <f>IF(N230="sníž. přenesená",J230,0)</f>
        <v>0</v>
      </c>
      <c r="BI230" s="232">
        <f>IF(N230="nulová",J230,0)</f>
        <v>0</v>
      </c>
      <c r="BJ230" s="18" t="s">
        <v>88</v>
      </c>
      <c r="BK230" s="232">
        <f>ROUND(I230*H230,2)</f>
        <v>0</v>
      </c>
      <c r="BL230" s="18" t="s">
        <v>214</v>
      </c>
      <c r="BM230" s="231" t="s">
        <v>1014</v>
      </c>
    </row>
    <row r="231" s="2" customFormat="1">
      <c r="A231" s="39"/>
      <c r="B231" s="40"/>
      <c r="C231" s="41"/>
      <c r="D231" s="233" t="s">
        <v>221</v>
      </c>
      <c r="E231" s="41"/>
      <c r="F231" s="234" t="s">
        <v>6662</v>
      </c>
      <c r="G231" s="41"/>
      <c r="H231" s="41"/>
      <c r="I231" s="235"/>
      <c r="J231" s="41"/>
      <c r="K231" s="41"/>
      <c r="L231" s="45"/>
      <c r="M231" s="236"/>
      <c r="N231" s="237"/>
      <c r="O231" s="92"/>
      <c r="P231" s="92"/>
      <c r="Q231" s="92"/>
      <c r="R231" s="92"/>
      <c r="S231" s="92"/>
      <c r="T231" s="93"/>
      <c r="U231" s="39"/>
      <c r="V231" s="39"/>
      <c r="W231" s="39"/>
      <c r="X231" s="39"/>
      <c r="Y231" s="39"/>
      <c r="Z231" s="39"/>
      <c r="AA231" s="39"/>
      <c r="AB231" s="39"/>
      <c r="AC231" s="39"/>
      <c r="AD231" s="39"/>
      <c r="AE231" s="39"/>
      <c r="AT231" s="18" t="s">
        <v>221</v>
      </c>
      <c r="AU231" s="18" t="s">
        <v>227</v>
      </c>
    </row>
    <row r="232" s="11" customFormat="1" ht="20.88" customHeight="1">
      <c r="A232" s="11"/>
      <c r="B232" s="206"/>
      <c r="C232" s="207"/>
      <c r="D232" s="208" t="s">
        <v>80</v>
      </c>
      <c r="E232" s="248" t="s">
        <v>6663</v>
      </c>
      <c r="F232" s="248" t="s">
        <v>6664</v>
      </c>
      <c r="G232" s="207"/>
      <c r="H232" s="207"/>
      <c r="I232" s="210"/>
      <c r="J232" s="249">
        <f>BK232</f>
        <v>0</v>
      </c>
      <c r="K232" s="207"/>
      <c r="L232" s="212"/>
      <c r="M232" s="213"/>
      <c r="N232" s="214"/>
      <c r="O232" s="214"/>
      <c r="P232" s="215">
        <f>SUM(P233:P234)</f>
        <v>0</v>
      </c>
      <c r="Q232" s="214"/>
      <c r="R232" s="215">
        <f>SUM(R233:R234)</f>
        <v>0</v>
      </c>
      <c r="S232" s="214"/>
      <c r="T232" s="216">
        <f>SUM(T233:T234)</f>
        <v>0</v>
      </c>
      <c r="U232" s="11"/>
      <c r="V232" s="11"/>
      <c r="W232" s="11"/>
      <c r="X232" s="11"/>
      <c r="Y232" s="11"/>
      <c r="Z232" s="11"/>
      <c r="AA232" s="11"/>
      <c r="AB232" s="11"/>
      <c r="AC232" s="11"/>
      <c r="AD232" s="11"/>
      <c r="AE232" s="11"/>
      <c r="AR232" s="217" t="s">
        <v>88</v>
      </c>
      <c r="AT232" s="218" t="s">
        <v>80</v>
      </c>
      <c r="AU232" s="218" t="s">
        <v>90</v>
      </c>
      <c r="AY232" s="217" t="s">
        <v>215</v>
      </c>
      <c r="BK232" s="219">
        <f>SUM(BK233:BK234)</f>
        <v>0</v>
      </c>
    </row>
    <row r="233" s="2" customFormat="1" ht="16.5" customHeight="1">
      <c r="A233" s="39"/>
      <c r="B233" s="40"/>
      <c r="C233" s="220" t="s">
        <v>631</v>
      </c>
      <c r="D233" s="220" t="s">
        <v>216</v>
      </c>
      <c r="E233" s="221" t="s">
        <v>6665</v>
      </c>
      <c r="F233" s="222" t="s">
        <v>6666</v>
      </c>
      <c r="G233" s="223" t="s">
        <v>6085</v>
      </c>
      <c r="H233" s="224">
        <v>1</v>
      </c>
      <c r="I233" s="225"/>
      <c r="J233" s="226">
        <f>ROUND(I233*H233,2)</f>
        <v>0</v>
      </c>
      <c r="K233" s="222" t="s">
        <v>1</v>
      </c>
      <c r="L233" s="45"/>
      <c r="M233" s="227" t="s">
        <v>1</v>
      </c>
      <c r="N233" s="228" t="s">
        <v>46</v>
      </c>
      <c r="O233" s="92"/>
      <c r="P233" s="229">
        <f>O233*H233</f>
        <v>0</v>
      </c>
      <c r="Q233" s="229">
        <v>0</v>
      </c>
      <c r="R233" s="229">
        <f>Q233*H233</f>
        <v>0</v>
      </c>
      <c r="S233" s="229">
        <v>0</v>
      </c>
      <c r="T233" s="230">
        <f>S233*H233</f>
        <v>0</v>
      </c>
      <c r="U233" s="39"/>
      <c r="V233" s="39"/>
      <c r="W233" s="39"/>
      <c r="X233" s="39"/>
      <c r="Y233" s="39"/>
      <c r="Z233" s="39"/>
      <c r="AA233" s="39"/>
      <c r="AB233" s="39"/>
      <c r="AC233" s="39"/>
      <c r="AD233" s="39"/>
      <c r="AE233" s="39"/>
      <c r="AR233" s="231" t="s">
        <v>214</v>
      </c>
      <c r="AT233" s="231" t="s">
        <v>216</v>
      </c>
      <c r="AU233" s="231" t="s">
        <v>227</v>
      </c>
      <c r="AY233" s="18" t="s">
        <v>215</v>
      </c>
      <c r="BE233" s="232">
        <f>IF(N233="základní",J233,0)</f>
        <v>0</v>
      </c>
      <c r="BF233" s="232">
        <f>IF(N233="snížená",J233,0)</f>
        <v>0</v>
      </c>
      <c r="BG233" s="232">
        <f>IF(N233="zákl. přenesená",J233,0)</f>
        <v>0</v>
      </c>
      <c r="BH233" s="232">
        <f>IF(N233="sníž. přenesená",J233,0)</f>
        <v>0</v>
      </c>
      <c r="BI233" s="232">
        <f>IF(N233="nulová",J233,0)</f>
        <v>0</v>
      </c>
      <c r="BJ233" s="18" t="s">
        <v>88</v>
      </c>
      <c r="BK233" s="232">
        <f>ROUND(I233*H233,2)</f>
        <v>0</v>
      </c>
      <c r="BL233" s="18" t="s">
        <v>214</v>
      </c>
      <c r="BM233" s="231" t="s">
        <v>1030</v>
      </c>
    </row>
    <row r="234" s="2" customFormat="1">
      <c r="A234" s="39"/>
      <c r="B234" s="40"/>
      <c r="C234" s="41"/>
      <c r="D234" s="233" t="s">
        <v>221</v>
      </c>
      <c r="E234" s="41"/>
      <c r="F234" s="234" t="s">
        <v>6666</v>
      </c>
      <c r="G234" s="41"/>
      <c r="H234" s="41"/>
      <c r="I234" s="235"/>
      <c r="J234" s="41"/>
      <c r="K234" s="41"/>
      <c r="L234" s="45"/>
      <c r="M234" s="236"/>
      <c r="N234" s="237"/>
      <c r="O234" s="92"/>
      <c r="P234" s="92"/>
      <c r="Q234" s="92"/>
      <c r="R234" s="92"/>
      <c r="S234" s="92"/>
      <c r="T234" s="93"/>
      <c r="U234" s="39"/>
      <c r="V234" s="39"/>
      <c r="W234" s="39"/>
      <c r="X234" s="39"/>
      <c r="Y234" s="39"/>
      <c r="Z234" s="39"/>
      <c r="AA234" s="39"/>
      <c r="AB234" s="39"/>
      <c r="AC234" s="39"/>
      <c r="AD234" s="39"/>
      <c r="AE234" s="39"/>
      <c r="AT234" s="18" t="s">
        <v>221</v>
      </c>
      <c r="AU234" s="18" t="s">
        <v>227</v>
      </c>
    </row>
    <row r="235" s="11" customFormat="1" ht="20.88" customHeight="1">
      <c r="A235" s="11"/>
      <c r="B235" s="206"/>
      <c r="C235" s="207"/>
      <c r="D235" s="208" t="s">
        <v>80</v>
      </c>
      <c r="E235" s="248" t="s">
        <v>6667</v>
      </c>
      <c r="F235" s="248" t="s">
        <v>6668</v>
      </c>
      <c r="G235" s="207"/>
      <c r="H235" s="207"/>
      <c r="I235" s="210"/>
      <c r="J235" s="249">
        <f>BK235</f>
        <v>0</v>
      </c>
      <c r="K235" s="207"/>
      <c r="L235" s="212"/>
      <c r="M235" s="213"/>
      <c r="N235" s="214"/>
      <c r="O235" s="214"/>
      <c r="P235" s="215">
        <f>SUM(P236:P237)</f>
        <v>0</v>
      </c>
      <c r="Q235" s="214"/>
      <c r="R235" s="215">
        <f>SUM(R236:R237)</f>
        <v>0</v>
      </c>
      <c r="S235" s="214"/>
      <c r="T235" s="216">
        <f>SUM(T236:T237)</f>
        <v>0</v>
      </c>
      <c r="U235" s="11"/>
      <c r="V235" s="11"/>
      <c r="W235" s="11"/>
      <c r="X235" s="11"/>
      <c r="Y235" s="11"/>
      <c r="Z235" s="11"/>
      <c r="AA235" s="11"/>
      <c r="AB235" s="11"/>
      <c r="AC235" s="11"/>
      <c r="AD235" s="11"/>
      <c r="AE235" s="11"/>
      <c r="AR235" s="217" t="s">
        <v>88</v>
      </c>
      <c r="AT235" s="218" t="s">
        <v>80</v>
      </c>
      <c r="AU235" s="218" t="s">
        <v>90</v>
      </c>
      <c r="AY235" s="217" t="s">
        <v>215</v>
      </c>
      <c r="BK235" s="219">
        <f>SUM(BK236:BK237)</f>
        <v>0</v>
      </c>
    </row>
    <row r="236" s="2" customFormat="1" ht="16.5" customHeight="1">
      <c r="A236" s="39"/>
      <c r="B236" s="40"/>
      <c r="C236" s="220" t="s">
        <v>676</v>
      </c>
      <c r="D236" s="220" t="s">
        <v>216</v>
      </c>
      <c r="E236" s="221" t="s">
        <v>6669</v>
      </c>
      <c r="F236" s="222" t="s">
        <v>6670</v>
      </c>
      <c r="G236" s="223" t="s">
        <v>6085</v>
      </c>
      <c r="H236" s="224">
        <v>1</v>
      </c>
      <c r="I236" s="225"/>
      <c r="J236" s="226">
        <f>ROUND(I236*H236,2)</f>
        <v>0</v>
      </c>
      <c r="K236" s="222" t="s">
        <v>1</v>
      </c>
      <c r="L236" s="45"/>
      <c r="M236" s="227" t="s">
        <v>1</v>
      </c>
      <c r="N236" s="228" t="s">
        <v>46</v>
      </c>
      <c r="O236" s="92"/>
      <c r="P236" s="229">
        <f>O236*H236</f>
        <v>0</v>
      </c>
      <c r="Q236" s="229">
        <v>0</v>
      </c>
      <c r="R236" s="229">
        <f>Q236*H236</f>
        <v>0</v>
      </c>
      <c r="S236" s="229">
        <v>0</v>
      </c>
      <c r="T236" s="230">
        <f>S236*H236</f>
        <v>0</v>
      </c>
      <c r="U236" s="39"/>
      <c r="V236" s="39"/>
      <c r="W236" s="39"/>
      <c r="X236" s="39"/>
      <c r="Y236" s="39"/>
      <c r="Z236" s="39"/>
      <c r="AA236" s="39"/>
      <c r="AB236" s="39"/>
      <c r="AC236" s="39"/>
      <c r="AD236" s="39"/>
      <c r="AE236" s="39"/>
      <c r="AR236" s="231" t="s">
        <v>214</v>
      </c>
      <c r="AT236" s="231" t="s">
        <v>216</v>
      </c>
      <c r="AU236" s="231" t="s">
        <v>227</v>
      </c>
      <c r="AY236" s="18" t="s">
        <v>215</v>
      </c>
      <c r="BE236" s="232">
        <f>IF(N236="základní",J236,0)</f>
        <v>0</v>
      </c>
      <c r="BF236" s="232">
        <f>IF(N236="snížená",J236,0)</f>
        <v>0</v>
      </c>
      <c r="BG236" s="232">
        <f>IF(N236="zákl. přenesená",J236,0)</f>
        <v>0</v>
      </c>
      <c r="BH236" s="232">
        <f>IF(N236="sníž. přenesená",J236,0)</f>
        <v>0</v>
      </c>
      <c r="BI236" s="232">
        <f>IF(N236="nulová",J236,0)</f>
        <v>0</v>
      </c>
      <c r="BJ236" s="18" t="s">
        <v>88</v>
      </c>
      <c r="BK236" s="232">
        <f>ROUND(I236*H236,2)</f>
        <v>0</v>
      </c>
      <c r="BL236" s="18" t="s">
        <v>214</v>
      </c>
      <c r="BM236" s="231" t="s">
        <v>1043</v>
      </c>
    </row>
    <row r="237" s="2" customFormat="1">
      <c r="A237" s="39"/>
      <c r="B237" s="40"/>
      <c r="C237" s="41"/>
      <c r="D237" s="233" t="s">
        <v>221</v>
      </c>
      <c r="E237" s="41"/>
      <c r="F237" s="234" t="s">
        <v>6670</v>
      </c>
      <c r="G237" s="41"/>
      <c r="H237" s="41"/>
      <c r="I237" s="235"/>
      <c r="J237" s="41"/>
      <c r="K237" s="41"/>
      <c r="L237" s="45"/>
      <c r="M237" s="236"/>
      <c r="N237" s="237"/>
      <c r="O237" s="92"/>
      <c r="P237" s="92"/>
      <c r="Q237" s="92"/>
      <c r="R237" s="92"/>
      <c r="S237" s="92"/>
      <c r="T237" s="93"/>
      <c r="U237" s="39"/>
      <c r="V237" s="39"/>
      <c r="W237" s="39"/>
      <c r="X237" s="39"/>
      <c r="Y237" s="39"/>
      <c r="Z237" s="39"/>
      <c r="AA237" s="39"/>
      <c r="AB237" s="39"/>
      <c r="AC237" s="39"/>
      <c r="AD237" s="39"/>
      <c r="AE237" s="39"/>
      <c r="AT237" s="18" t="s">
        <v>221</v>
      </c>
      <c r="AU237" s="18" t="s">
        <v>227</v>
      </c>
    </row>
    <row r="238" s="11" customFormat="1" ht="20.88" customHeight="1">
      <c r="A238" s="11"/>
      <c r="B238" s="206"/>
      <c r="C238" s="207"/>
      <c r="D238" s="208" t="s">
        <v>80</v>
      </c>
      <c r="E238" s="248" t="s">
        <v>6671</v>
      </c>
      <c r="F238" s="248" t="s">
        <v>6672</v>
      </c>
      <c r="G238" s="207"/>
      <c r="H238" s="207"/>
      <c r="I238" s="210"/>
      <c r="J238" s="249">
        <f>BK238</f>
        <v>0</v>
      </c>
      <c r="K238" s="207"/>
      <c r="L238" s="212"/>
      <c r="M238" s="213"/>
      <c r="N238" s="214"/>
      <c r="O238" s="214"/>
      <c r="P238" s="215">
        <f>SUM(P239:P240)</f>
        <v>0</v>
      </c>
      <c r="Q238" s="214"/>
      <c r="R238" s="215">
        <f>SUM(R239:R240)</f>
        <v>0</v>
      </c>
      <c r="S238" s="214"/>
      <c r="T238" s="216">
        <f>SUM(T239:T240)</f>
        <v>0</v>
      </c>
      <c r="U238" s="11"/>
      <c r="V238" s="11"/>
      <c r="W238" s="11"/>
      <c r="X238" s="11"/>
      <c r="Y238" s="11"/>
      <c r="Z238" s="11"/>
      <c r="AA238" s="11"/>
      <c r="AB238" s="11"/>
      <c r="AC238" s="11"/>
      <c r="AD238" s="11"/>
      <c r="AE238" s="11"/>
      <c r="AR238" s="217" t="s">
        <v>88</v>
      </c>
      <c r="AT238" s="218" t="s">
        <v>80</v>
      </c>
      <c r="AU238" s="218" t="s">
        <v>90</v>
      </c>
      <c r="AY238" s="217" t="s">
        <v>215</v>
      </c>
      <c r="BK238" s="219">
        <f>SUM(BK239:BK240)</f>
        <v>0</v>
      </c>
    </row>
    <row r="239" s="2" customFormat="1" ht="16.5" customHeight="1">
      <c r="A239" s="39"/>
      <c r="B239" s="40"/>
      <c r="C239" s="220" t="s">
        <v>711</v>
      </c>
      <c r="D239" s="220" t="s">
        <v>216</v>
      </c>
      <c r="E239" s="221" t="s">
        <v>6673</v>
      </c>
      <c r="F239" s="222" t="s">
        <v>6674</v>
      </c>
      <c r="G239" s="223" t="s">
        <v>6085</v>
      </c>
      <c r="H239" s="224">
        <v>15</v>
      </c>
      <c r="I239" s="225"/>
      <c r="J239" s="226">
        <f>ROUND(I239*H239,2)</f>
        <v>0</v>
      </c>
      <c r="K239" s="222" t="s">
        <v>1</v>
      </c>
      <c r="L239" s="45"/>
      <c r="M239" s="227" t="s">
        <v>1</v>
      </c>
      <c r="N239" s="228" t="s">
        <v>46</v>
      </c>
      <c r="O239" s="92"/>
      <c r="P239" s="229">
        <f>O239*H239</f>
        <v>0</v>
      </c>
      <c r="Q239" s="229">
        <v>0</v>
      </c>
      <c r="R239" s="229">
        <f>Q239*H239</f>
        <v>0</v>
      </c>
      <c r="S239" s="229">
        <v>0</v>
      </c>
      <c r="T239" s="230">
        <f>S239*H239</f>
        <v>0</v>
      </c>
      <c r="U239" s="39"/>
      <c r="V239" s="39"/>
      <c r="W239" s="39"/>
      <c r="X239" s="39"/>
      <c r="Y239" s="39"/>
      <c r="Z239" s="39"/>
      <c r="AA239" s="39"/>
      <c r="AB239" s="39"/>
      <c r="AC239" s="39"/>
      <c r="AD239" s="39"/>
      <c r="AE239" s="39"/>
      <c r="AR239" s="231" t="s">
        <v>214</v>
      </c>
      <c r="AT239" s="231" t="s">
        <v>216</v>
      </c>
      <c r="AU239" s="231" t="s">
        <v>227</v>
      </c>
      <c r="AY239" s="18" t="s">
        <v>215</v>
      </c>
      <c r="BE239" s="232">
        <f>IF(N239="základní",J239,0)</f>
        <v>0</v>
      </c>
      <c r="BF239" s="232">
        <f>IF(N239="snížená",J239,0)</f>
        <v>0</v>
      </c>
      <c r="BG239" s="232">
        <f>IF(N239="zákl. přenesená",J239,0)</f>
        <v>0</v>
      </c>
      <c r="BH239" s="232">
        <f>IF(N239="sníž. přenesená",J239,0)</f>
        <v>0</v>
      </c>
      <c r="BI239" s="232">
        <f>IF(N239="nulová",J239,0)</f>
        <v>0</v>
      </c>
      <c r="BJ239" s="18" t="s">
        <v>88</v>
      </c>
      <c r="BK239" s="232">
        <f>ROUND(I239*H239,2)</f>
        <v>0</v>
      </c>
      <c r="BL239" s="18" t="s">
        <v>214</v>
      </c>
      <c r="BM239" s="231" t="s">
        <v>1061</v>
      </c>
    </row>
    <row r="240" s="2" customFormat="1">
      <c r="A240" s="39"/>
      <c r="B240" s="40"/>
      <c r="C240" s="41"/>
      <c r="D240" s="233" t="s">
        <v>221</v>
      </c>
      <c r="E240" s="41"/>
      <c r="F240" s="234" t="s">
        <v>6674</v>
      </c>
      <c r="G240" s="41"/>
      <c r="H240" s="41"/>
      <c r="I240" s="235"/>
      <c r="J240" s="41"/>
      <c r="K240" s="41"/>
      <c r="L240" s="45"/>
      <c r="M240" s="236"/>
      <c r="N240" s="237"/>
      <c r="O240" s="92"/>
      <c r="P240" s="92"/>
      <c r="Q240" s="92"/>
      <c r="R240" s="92"/>
      <c r="S240" s="92"/>
      <c r="T240" s="93"/>
      <c r="U240" s="39"/>
      <c r="V240" s="39"/>
      <c r="W240" s="39"/>
      <c r="X240" s="39"/>
      <c r="Y240" s="39"/>
      <c r="Z240" s="39"/>
      <c r="AA240" s="39"/>
      <c r="AB240" s="39"/>
      <c r="AC240" s="39"/>
      <c r="AD240" s="39"/>
      <c r="AE240" s="39"/>
      <c r="AT240" s="18" t="s">
        <v>221</v>
      </c>
      <c r="AU240" s="18" t="s">
        <v>227</v>
      </c>
    </row>
    <row r="241" s="11" customFormat="1" ht="20.88" customHeight="1">
      <c r="A241" s="11"/>
      <c r="B241" s="206"/>
      <c r="C241" s="207"/>
      <c r="D241" s="208" t="s">
        <v>80</v>
      </c>
      <c r="E241" s="248" t="s">
        <v>6675</v>
      </c>
      <c r="F241" s="248" t="s">
        <v>6676</v>
      </c>
      <c r="G241" s="207"/>
      <c r="H241" s="207"/>
      <c r="I241" s="210"/>
      <c r="J241" s="249">
        <f>BK241</f>
        <v>0</v>
      </c>
      <c r="K241" s="207"/>
      <c r="L241" s="212"/>
      <c r="M241" s="213"/>
      <c r="N241" s="214"/>
      <c r="O241" s="214"/>
      <c r="P241" s="215">
        <f>SUM(P242:P247)</f>
        <v>0</v>
      </c>
      <c r="Q241" s="214"/>
      <c r="R241" s="215">
        <f>SUM(R242:R247)</f>
        <v>0</v>
      </c>
      <c r="S241" s="214"/>
      <c r="T241" s="216">
        <f>SUM(T242:T247)</f>
        <v>0</v>
      </c>
      <c r="U241" s="11"/>
      <c r="V241" s="11"/>
      <c r="W241" s="11"/>
      <c r="X241" s="11"/>
      <c r="Y241" s="11"/>
      <c r="Z241" s="11"/>
      <c r="AA241" s="11"/>
      <c r="AB241" s="11"/>
      <c r="AC241" s="11"/>
      <c r="AD241" s="11"/>
      <c r="AE241" s="11"/>
      <c r="AR241" s="217" t="s">
        <v>88</v>
      </c>
      <c r="AT241" s="218" t="s">
        <v>80</v>
      </c>
      <c r="AU241" s="218" t="s">
        <v>90</v>
      </c>
      <c r="AY241" s="217" t="s">
        <v>215</v>
      </c>
      <c r="BK241" s="219">
        <f>SUM(BK242:BK247)</f>
        <v>0</v>
      </c>
    </row>
    <row r="242" s="2" customFormat="1" ht="16.5" customHeight="1">
      <c r="A242" s="39"/>
      <c r="B242" s="40"/>
      <c r="C242" s="220" t="s">
        <v>713</v>
      </c>
      <c r="D242" s="220" t="s">
        <v>216</v>
      </c>
      <c r="E242" s="221" t="s">
        <v>6677</v>
      </c>
      <c r="F242" s="222" t="s">
        <v>6678</v>
      </c>
      <c r="G242" s="223" t="s">
        <v>6085</v>
      </c>
      <c r="H242" s="224">
        <v>1</v>
      </c>
      <c r="I242" s="225"/>
      <c r="J242" s="226">
        <f>ROUND(I242*H242,2)</f>
        <v>0</v>
      </c>
      <c r="K242" s="222" t="s">
        <v>1</v>
      </c>
      <c r="L242" s="45"/>
      <c r="M242" s="227" t="s">
        <v>1</v>
      </c>
      <c r="N242" s="228" t="s">
        <v>46</v>
      </c>
      <c r="O242" s="92"/>
      <c r="P242" s="229">
        <f>O242*H242</f>
        <v>0</v>
      </c>
      <c r="Q242" s="229">
        <v>0</v>
      </c>
      <c r="R242" s="229">
        <f>Q242*H242</f>
        <v>0</v>
      </c>
      <c r="S242" s="229">
        <v>0</v>
      </c>
      <c r="T242" s="230">
        <f>S242*H242</f>
        <v>0</v>
      </c>
      <c r="U242" s="39"/>
      <c r="V242" s="39"/>
      <c r="W242" s="39"/>
      <c r="X242" s="39"/>
      <c r="Y242" s="39"/>
      <c r="Z242" s="39"/>
      <c r="AA242" s="39"/>
      <c r="AB242" s="39"/>
      <c r="AC242" s="39"/>
      <c r="AD242" s="39"/>
      <c r="AE242" s="39"/>
      <c r="AR242" s="231" t="s">
        <v>214</v>
      </c>
      <c r="AT242" s="231" t="s">
        <v>216</v>
      </c>
      <c r="AU242" s="231" t="s">
        <v>227</v>
      </c>
      <c r="AY242" s="18" t="s">
        <v>215</v>
      </c>
      <c r="BE242" s="232">
        <f>IF(N242="základní",J242,0)</f>
        <v>0</v>
      </c>
      <c r="BF242" s="232">
        <f>IF(N242="snížená",J242,0)</f>
        <v>0</v>
      </c>
      <c r="BG242" s="232">
        <f>IF(N242="zákl. přenesená",J242,0)</f>
        <v>0</v>
      </c>
      <c r="BH242" s="232">
        <f>IF(N242="sníž. přenesená",J242,0)</f>
        <v>0</v>
      </c>
      <c r="BI242" s="232">
        <f>IF(N242="nulová",J242,0)</f>
        <v>0</v>
      </c>
      <c r="BJ242" s="18" t="s">
        <v>88</v>
      </c>
      <c r="BK242" s="232">
        <f>ROUND(I242*H242,2)</f>
        <v>0</v>
      </c>
      <c r="BL242" s="18" t="s">
        <v>214</v>
      </c>
      <c r="BM242" s="231" t="s">
        <v>1074</v>
      </c>
    </row>
    <row r="243" s="2" customFormat="1">
      <c r="A243" s="39"/>
      <c r="B243" s="40"/>
      <c r="C243" s="41"/>
      <c r="D243" s="233" t="s">
        <v>221</v>
      </c>
      <c r="E243" s="41"/>
      <c r="F243" s="234" t="s">
        <v>6678</v>
      </c>
      <c r="G243" s="41"/>
      <c r="H243" s="41"/>
      <c r="I243" s="235"/>
      <c r="J243" s="41"/>
      <c r="K243" s="41"/>
      <c r="L243" s="45"/>
      <c r="M243" s="236"/>
      <c r="N243" s="237"/>
      <c r="O243" s="92"/>
      <c r="P243" s="92"/>
      <c r="Q243" s="92"/>
      <c r="R243" s="92"/>
      <c r="S243" s="92"/>
      <c r="T243" s="93"/>
      <c r="U243" s="39"/>
      <c r="V243" s="39"/>
      <c r="W243" s="39"/>
      <c r="X243" s="39"/>
      <c r="Y243" s="39"/>
      <c r="Z243" s="39"/>
      <c r="AA243" s="39"/>
      <c r="AB243" s="39"/>
      <c r="AC243" s="39"/>
      <c r="AD243" s="39"/>
      <c r="AE243" s="39"/>
      <c r="AT243" s="18" t="s">
        <v>221</v>
      </c>
      <c r="AU243" s="18" t="s">
        <v>227</v>
      </c>
    </row>
    <row r="244" s="2" customFormat="1" ht="16.5" customHeight="1">
      <c r="A244" s="39"/>
      <c r="B244" s="40"/>
      <c r="C244" s="220" t="s">
        <v>720</v>
      </c>
      <c r="D244" s="220" t="s">
        <v>216</v>
      </c>
      <c r="E244" s="221" t="s">
        <v>6679</v>
      </c>
      <c r="F244" s="222" t="s">
        <v>6680</v>
      </c>
      <c r="G244" s="223" t="s">
        <v>6085</v>
      </c>
      <c r="H244" s="224">
        <v>4</v>
      </c>
      <c r="I244" s="225"/>
      <c r="J244" s="226">
        <f>ROUND(I244*H244,2)</f>
        <v>0</v>
      </c>
      <c r="K244" s="222" t="s">
        <v>1</v>
      </c>
      <c r="L244" s="45"/>
      <c r="M244" s="227" t="s">
        <v>1</v>
      </c>
      <c r="N244" s="228" t="s">
        <v>46</v>
      </c>
      <c r="O244" s="92"/>
      <c r="P244" s="229">
        <f>O244*H244</f>
        <v>0</v>
      </c>
      <c r="Q244" s="229">
        <v>0</v>
      </c>
      <c r="R244" s="229">
        <f>Q244*H244</f>
        <v>0</v>
      </c>
      <c r="S244" s="229">
        <v>0</v>
      </c>
      <c r="T244" s="230">
        <f>S244*H244</f>
        <v>0</v>
      </c>
      <c r="U244" s="39"/>
      <c r="V244" s="39"/>
      <c r="W244" s="39"/>
      <c r="X244" s="39"/>
      <c r="Y244" s="39"/>
      <c r="Z244" s="39"/>
      <c r="AA244" s="39"/>
      <c r="AB244" s="39"/>
      <c r="AC244" s="39"/>
      <c r="AD244" s="39"/>
      <c r="AE244" s="39"/>
      <c r="AR244" s="231" t="s">
        <v>214</v>
      </c>
      <c r="AT244" s="231" t="s">
        <v>216</v>
      </c>
      <c r="AU244" s="231" t="s">
        <v>227</v>
      </c>
      <c r="AY244" s="18" t="s">
        <v>215</v>
      </c>
      <c r="BE244" s="232">
        <f>IF(N244="základní",J244,0)</f>
        <v>0</v>
      </c>
      <c r="BF244" s="232">
        <f>IF(N244="snížená",J244,0)</f>
        <v>0</v>
      </c>
      <c r="BG244" s="232">
        <f>IF(N244="zákl. přenesená",J244,0)</f>
        <v>0</v>
      </c>
      <c r="BH244" s="232">
        <f>IF(N244="sníž. přenesená",J244,0)</f>
        <v>0</v>
      </c>
      <c r="BI244" s="232">
        <f>IF(N244="nulová",J244,0)</f>
        <v>0</v>
      </c>
      <c r="BJ244" s="18" t="s">
        <v>88</v>
      </c>
      <c r="BK244" s="232">
        <f>ROUND(I244*H244,2)</f>
        <v>0</v>
      </c>
      <c r="BL244" s="18" t="s">
        <v>214</v>
      </c>
      <c r="BM244" s="231" t="s">
        <v>1094</v>
      </c>
    </row>
    <row r="245" s="2" customFormat="1">
      <c r="A245" s="39"/>
      <c r="B245" s="40"/>
      <c r="C245" s="41"/>
      <c r="D245" s="233" t="s">
        <v>221</v>
      </c>
      <c r="E245" s="41"/>
      <c r="F245" s="234" t="s">
        <v>6680</v>
      </c>
      <c r="G245" s="41"/>
      <c r="H245" s="41"/>
      <c r="I245" s="235"/>
      <c r="J245" s="41"/>
      <c r="K245" s="41"/>
      <c r="L245" s="45"/>
      <c r="M245" s="236"/>
      <c r="N245" s="237"/>
      <c r="O245" s="92"/>
      <c r="P245" s="92"/>
      <c r="Q245" s="92"/>
      <c r="R245" s="92"/>
      <c r="S245" s="92"/>
      <c r="T245" s="93"/>
      <c r="U245" s="39"/>
      <c r="V245" s="39"/>
      <c r="W245" s="39"/>
      <c r="X245" s="39"/>
      <c r="Y245" s="39"/>
      <c r="Z245" s="39"/>
      <c r="AA245" s="39"/>
      <c r="AB245" s="39"/>
      <c r="AC245" s="39"/>
      <c r="AD245" s="39"/>
      <c r="AE245" s="39"/>
      <c r="AT245" s="18" t="s">
        <v>221</v>
      </c>
      <c r="AU245" s="18" t="s">
        <v>227</v>
      </c>
    </row>
    <row r="246" s="2" customFormat="1" ht="16.5" customHeight="1">
      <c r="A246" s="39"/>
      <c r="B246" s="40"/>
      <c r="C246" s="220" t="s">
        <v>727</v>
      </c>
      <c r="D246" s="220" t="s">
        <v>216</v>
      </c>
      <c r="E246" s="221" t="s">
        <v>6681</v>
      </c>
      <c r="F246" s="222" t="s">
        <v>6682</v>
      </c>
      <c r="G246" s="223" t="s">
        <v>6085</v>
      </c>
      <c r="H246" s="224">
        <v>8</v>
      </c>
      <c r="I246" s="225"/>
      <c r="J246" s="226">
        <f>ROUND(I246*H246,2)</f>
        <v>0</v>
      </c>
      <c r="K246" s="222" t="s">
        <v>1</v>
      </c>
      <c r="L246" s="45"/>
      <c r="M246" s="227" t="s">
        <v>1</v>
      </c>
      <c r="N246" s="228" t="s">
        <v>46</v>
      </c>
      <c r="O246" s="92"/>
      <c r="P246" s="229">
        <f>O246*H246</f>
        <v>0</v>
      </c>
      <c r="Q246" s="229">
        <v>0</v>
      </c>
      <c r="R246" s="229">
        <f>Q246*H246</f>
        <v>0</v>
      </c>
      <c r="S246" s="229">
        <v>0</v>
      </c>
      <c r="T246" s="230">
        <f>S246*H246</f>
        <v>0</v>
      </c>
      <c r="U246" s="39"/>
      <c r="V246" s="39"/>
      <c r="W246" s="39"/>
      <c r="X246" s="39"/>
      <c r="Y246" s="39"/>
      <c r="Z246" s="39"/>
      <c r="AA246" s="39"/>
      <c r="AB246" s="39"/>
      <c r="AC246" s="39"/>
      <c r="AD246" s="39"/>
      <c r="AE246" s="39"/>
      <c r="AR246" s="231" t="s">
        <v>214</v>
      </c>
      <c r="AT246" s="231" t="s">
        <v>216</v>
      </c>
      <c r="AU246" s="231" t="s">
        <v>227</v>
      </c>
      <c r="AY246" s="18" t="s">
        <v>215</v>
      </c>
      <c r="BE246" s="232">
        <f>IF(N246="základní",J246,0)</f>
        <v>0</v>
      </c>
      <c r="BF246" s="232">
        <f>IF(N246="snížená",J246,0)</f>
        <v>0</v>
      </c>
      <c r="BG246" s="232">
        <f>IF(N246="zákl. přenesená",J246,0)</f>
        <v>0</v>
      </c>
      <c r="BH246" s="232">
        <f>IF(N246="sníž. přenesená",J246,0)</f>
        <v>0</v>
      </c>
      <c r="BI246" s="232">
        <f>IF(N246="nulová",J246,0)</f>
        <v>0</v>
      </c>
      <c r="BJ246" s="18" t="s">
        <v>88</v>
      </c>
      <c r="BK246" s="232">
        <f>ROUND(I246*H246,2)</f>
        <v>0</v>
      </c>
      <c r="BL246" s="18" t="s">
        <v>214</v>
      </c>
      <c r="BM246" s="231" t="s">
        <v>1120</v>
      </c>
    </row>
    <row r="247" s="2" customFormat="1">
      <c r="A247" s="39"/>
      <c r="B247" s="40"/>
      <c r="C247" s="41"/>
      <c r="D247" s="233" t="s">
        <v>221</v>
      </c>
      <c r="E247" s="41"/>
      <c r="F247" s="234" t="s">
        <v>6682</v>
      </c>
      <c r="G247" s="41"/>
      <c r="H247" s="41"/>
      <c r="I247" s="235"/>
      <c r="J247" s="41"/>
      <c r="K247" s="41"/>
      <c r="L247" s="45"/>
      <c r="M247" s="236"/>
      <c r="N247" s="237"/>
      <c r="O247" s="92"/>
      <c r="P247" s="92"/>
      <c r="Q247" s="92"/>
      <c r="R247" s="92"/>
      <c r="S247" s="92"/>
      <c r="T247" s="93"/>
      <c r="U247" s="39"/>
      <c r="V247" s="39"/>
      <c r="W247" s="39"/>
      <c r="X247" s="39"/>
      <c r="Y247" s="39"/>
      <c r="Z247" s="39"/>
      <c r="AA247" s="39"/>
      <c r="AB247" s="39"/>
      <c r="AC247" s="39"/>
      <c r="AD247" s="39"/>
      <c r="AE247" s="39"/>
      <c r="AT247" s="18" t="s">
        <v>221</v>
      </c>
      <c r="AU247" s="18" t="s">
        <v>227</v>
      </c>
    </row>
    <row r="248" s="11" customFormat="1" ht="25.92" customHeight="1">
      <c r="A248" s="11"/>
      <c r="B248" s="206"/>
      <c r="C248" s="207"/>
      <c r="D248" s="208" t="s">
        <v>80</v>
      </c>
      <c r="E248" s="209" t="s">
        <v>6683</v>
      </c>
      <c r="F248" s="209" t="s">
        <v>6684</v>
      </c>
      <c r="G248" s="207"/>
      <c r="H248" s="207"/>
      <c r="I248" s="210"/>
      <c r="J248" s="211">
        <f>BK248</f>
        <v>0</v>
      </c>
      <c r="K248" s="207"/>
      <c r="L248" s="212"/>
      <c r="M248" s="213"/>
      <c r="N248" s="214"/>
      <c r="O248" s="214"/>
      <c r="P248" s="215">
        <f>P249</f>
        <v>0</v>
      </c>
      <c r="Q248" s="214"/>
      <c r="R248" s="215">
        <f>R249</f>
        <v>0</v>
      </c>
      <c r="S248" s="214"/>
      <c r="T248" s="216">
        <f>T249</f>
        <v>0</v>
      </c>
      <c r="U248" s="11"/>
      <c r="V248" s="11"/>
      <c r="W248" s="11"/>
      <c r="X248" s="11"/>
      <c r="Y248" s="11"/>
      <c r="Z248" s="11"/>
      <c r="AA248" s="11"/>
      <c r="AB248" s="11"/>
      <c r="AC248" s="11"/>
      <c r="AD248" s="11"/>
      <c r="AE248" s="11"/>
      <c r="AR248" s="217" t="s">
        <v>88</v>
      </c>
      <c r="AT248" s="218" t="s">
        <v>80</v>
      </c>
      <c r="AU248" s="218" t="s">
        <v>81</v>
      </c>
      <c r="AY248" s="217" t="s">
        <v>215</v>
      </c>
      <c r="BK248" s="219">
        <f>BK249</f>
        <v>0</v>
      </c>
    </row>
    <row r="249" s="11" customFormat="1" ht="22.8" customHeight="1">
      <c r="A249" s="11"/>
      <c r="B249" s="206"/>
      <c r="C249" s="207"/>
      <c r="D249" s="208" t="s">
        <v>80</v>
      </c>
      <c r="E249" s="248" t="s">
        <v>6685</v>
      </c>
      <c r="F249" s="248" t="s">
        <v>6686</v>
      </c>
      <c r="G249" s="207"/>
      <c r="H249" s="207"/>
      <c r="I249" s="210"/>
      <c r="J249" s="249">
        <f>BK249</f>
        <v>0</v>
      </c>
      <c r="K249" s="207"/>
      <c r="L249" s="212"/>
      <c r="M249" s="213"/>
      <c r="N249" s="214"/>
      <c r="O249" s="214"/>
      <c r="P249" s="215">
        <f>P250+P253+P256+P259+P262+P265+P268+P271+P274+P277+P280+P287+P294+P297</f>
        <v>0</v>
      </c>
      <c r="Q249" s="214"/>
      <c r="R249" s="215">
        <f>R250+R253+R256+R259+R262+R265+R268+R271+R274+R277+R280+R287+R294+R297</f>
        <v>0</v>
      </c>
      <c r="S249" s="214"/>
      <c r="T249" s="216">
        <f>T250+T253+T256+T259+T262+T265+T268+T271+T274+T277+T280+T287+T294+T297</f>
        <v>0</v>
      </c>
      <c r="U249" s="11"/>
      <c r="V249" s="11"/>
      <c r="W249" s="11"/>
      <c r="X249" s="11"/>
      <c r="Y249" s="11"/>
      <c r="Z249" s="11"/>
      <c r="AA249" s="11"/>
      <c r="AB249" s="11"/>
      <c r="AC249" s="11"/>
      <c r="AD249" s="11"/>
      <c r="AE249" s="11"/>
      <c r="AR249" s="217" t="s">
        <v>88</v>
      </c>
      <c r="AT249" s="218" t="s">
        <v>80</v>
      </c>
      <c r="AU249" s="218" t="s">
        <v>88</v>
      </c>
      <c r="AY249" s="217" t="s">
        <v>215</v>
      </c>
      <c r="BK249" s="219">
        <f>BK250+BK253+BK256+BK259+BK262+BK265+BK268+BK271+BK274+BK277+BK280+BK287+BK294+BK297</f>
        <v>0</v>
      </c>
    </row>
    <row r="250" s="11" customFormat="1" ht="20.88" customHeight="1">
      <c r="A250" s="11"/>
      <c r="B250" s="206"/>
      <c r="C250" s="207"/>
      <c r="D250" s="208" t="s">
        <v>80</v>
      </c>
      <c r="E250" s="248" t="s">
        <v>6687</v>
      </c>
      <c r="F250" s="248" t="s">
        <v>6688</v>
      </c>
      <c r="G250" s="207"/>
      <c r="H250" s="207"/>
      <c r="I250" s="210"/>
      <c r="J250" s="249">
        <f>BK250</f>
        <v>0</v>
      </c>
      <c r="K250" s="207"/>
      <c r="L250" s="212"/>
      <c r="M250" s="213"/>
      <c r="N250" s="214"/>
      <c r="O250" s="214"/>
      <c r="P250" s="215">
        <f>SUM(P251:P252)</f>
        <v>0</v>
      </c>
      <c r="Q250" s="214"/>
      <c r="R250" s="215">
        <f>SUM(R251:R252)</f>
        <v>0</v>
      </c>
      <c r="S250" s="214"/>
      <c r="T250" s="216">
        <f>SUM(T251:T252)</f>
        <v>0</v>
      </c>
      <c r="U250" s="11"/>
      <c r="V250" s="11"/>
      <c r="W250" s="11"/>
      <c r="X250" s="11"/>
      <c r="Y250" s="11"/>
      <c r="Z250" s="11"/>
      <c r="AA250" s="11"/>
      <c r="AB250" s="11"/>
      <c r="AC250" s="11"/>
      <c r="AD250" s="11"/>
      <c r="AE250" s="11"/>
      <c r="AR250" s="217" t="s">
        <v>88</v>
      </c>
      <c r="AT250" s="218" t="s">
        <v>80</v>
      </c>
      <c r="AU250" s="218" t="s">
        <v>90</v>
      </c>
      <c r="AY250" s="217" t="s">
        <v>215</v>
      </c>
      <c r="BK250" s="219">
        <f>SUM(BK251:BK252)</f>
        <v>0</v>
      </c>
    </row>
    <row r="251" s="2" customFormat="1" ht="16.5" customHeight="1">
      <c r="A251" s="39"/>
      <c r="B251" s="40"/>
      <c r="C251" s="220" t="s">
        <v>735</v>
      </c>
      <c r="D251" s="220" t="s">
        <v>216</v>
      </c>
      <c r="E251" s="221" t="s">
        <v>6689</v>
      </c>
      <c r="F251" s="222" t="s">
        <v>6690</v>
      </c>
      <c r="G251" s="223" t="s">
        <v>797</v>
      </c>
      <c r="H251" s="224">
        <v>3</v>
      </c>
      <c r="I251" s="225"/>
      <c r="J251" s="226">
        <f>ROUND(I251*H251,2)</f>
        <v>0</v>
      </c>
      <c r="K251" s="222" t="s">
        <v>1</v>
      </c>
      <c r="L251" s="45"/>
      <c r="M251" s="227" t="s">
        <v>1</v>
      </c>
      <c r="N251" s="228" t="s">
        <v>46</v>
      </c>
      <c r="O251" s="92"/>
      <c r="P251" s="229">
        <f>O251*H251</f>
        <v>0</v>
      </c>
      <c r="Q251" s="229">
        <v>0</v>
      </c>
      <c r="R251" s="229">
        <f>Q251*H251</f>
        <v>0</v>
      </c>
      <c r="S251" s="229">
        <v>0</v>
      </c>
      <c r="T251" s="230">
        <f>S251*H251</f>
        <v>0</v>
      </c>
      <c r="U251" s="39"/>
      <c r="V251" s="39"/>
      <c r="W251" s="39"/>
      <c r="X251" s="39"/>
      <c r="Y251" s="39"/>
      <c r="Z251" s="39"/>
      <c r="AA251" s="39"/>
      <c r="AB251" s="39"/>
      <c r="AC251" s="39"/>
      <c r="AD251" s="39"/>
      <c r="AE251" s="39"/>
      <c r="AR251" s="231" t="s">
        <v>214</v>
      </c>
      <c r="AT251" s="231" t="s">
        <v>216</v>
      </c>
      <c r="AU251" s="231" t="s">
        <v>227</v>
      </c>
      <c r="AY251" s="18" t="s">
        <v>215</v>
      </c>
      <c r="BE251" s="232">
        <f>IF(N251="základní",J251,0)</f>
        <v>0</v>
      </c>
      <c r="BF251" s="232">
        <f>IF(N251="snížená",J251,0)</f>
        <v>0</v>
      </c>
      <c r="BG251" s="232">
        <f>IF(N251="zákl. přenesená",J251,0)</f>
        <v>0</v>
      </c>
      <c r="BH251" s="232">
        <f>IF(N251="sníž. přenesená",J251,0)</f>
        <v>0</v>
      </c>
      <c r="BI251" s="232">
        <f>IF(N251="nulová",J251,0)</f>
        <v>0</v>
      </c>
      <c r="BJ251" s="18" t="s">
        <v>88</v>
      </c>
      <c r="BK251" s="232">
        <f>ROUND(I251*H251,2)</f>
        <v>0</v>
      </c>
      <c r="BL251" s="18" t="s">
        <v>214</v>
      </c>
      <c r="BM251" s="231" t="s">
        <v>1152</v>
      </c>
    </row>
    <row r="252" s="2" customFormat="1">
      <c r="A252" s="39"/>
      <c r="B252" s="40"/>
      <c r="C252" s="41"/>
      <c r="D252" s="233" t="s">
        <v>221</v>
      </c>
      <c r="E252" s="41"/>
      <c r="F252" s="234" t="s">
        <v>6690</v>
      </c>
      <c r="G252" s="41"/>
      <c r="H252" s="41"/>
      <c r="I252" s="235"/>
      <c r="J252" s="41"/>
      <c r="K252" s="41"/>
      <c r="L252" s="45"/>
      <c r="M252" s="236"/>
      <c r="N252" s="237"/>
      <c r="O252" s="92"/>
      <c r="P252" s="92"/>
      <c r="Q252" s="92"/>
      <c r="R252" s="92"/>
      <c r="S252" s="92"/>
      <c r="T252" s="93"/>
      <c r="U252" s="39"/>
      <c r="V252" s="39"/>
      <c r="W252" s="39"/>
      <c r="X252" s="39"/>
      <c r="Y252" s="39"/>
      <c r="Z252" s="39"/>
      <c r="AA252" s="39"/>
      <c r="AB252" s="39"/>
      <c r="AC252" s="39"/>
      <c r="AD252" s="39"/>
      <c r="AE252" s="39"/>
      <c r="AT252" s="18" t="s">
        <v>221</v>
      </c>
      <c r="AU252" s="18" t="s">
        <v>227</v>
      </c>
    </row>
    <row r="253" s="11" customFormat="1" ht="20.88" customHeight="1">
      <c r="A253" s="11"/>
      <c r="B253" s="206"/>
      <c r="C253" s="207"/>
      <c r="D253" s="208" t="s">
        <v>80</v>
      </c>
      <c r="E253" s="248" t="s">
        <v>6691</v>
      </c>
      <c r="F253" s="248" t="s">
        <v>6692</v>
      </c>
      <c r="G253" s="207"/>
      <c r="H253" s="207"/>
      <c r="I253" s="210"/>
      <c r="J253" s="249">
        <f>BK253</f>
        <v>0</v>
      </c>
      <c r="K253" s="207"/>
      <c r="L253" s="212"/>
      <c r="M253" s="213"/>
      <c r="N253" s="214"/>
      <c r="O253" s="214"/>
      <c r="P253" s="215">
        <f>SUM(P254:P255)</f>
        <v>0</v>
      </c>
      <c r="Q253" s="214"/>
      <c r="R253" s="215">
        <f>SUM(R254:R255)</f>
        <v>0</v>
      </c>
      <c r="S253" s="214"/>
      <c r="T253" s="216">
        <f>SUM(T254:T255)</f>
        <v>0</v>
      </c>
      <c r="U253" s="11"/>
      <c r="V253" s="11"/>
      <c r="W253" s="11"/>
      <c r="X253" s="11"/>
      <c r="Y253" s="11"/>
      <c r="Z253" s="11"/>
      <c r="AA253" s="11"/>
      <c r="AB253" s="11"/>
      <c r="AC253" s="11"/>
      <c r="AD253" s="11"/>
      <c r="AE253" s="11"/>
      <c r="AR253" s="217" t="s">
        <v>88</v>
      </c>
      <c r="AT253" s="218" t="s">
        <v>80</v>
      </c>
      <c r="AU253" s="218" t="s">
        <v>90</v>
      </c>
      <c r="AY253" s="217" t="s">
        <v>215</v>
      </c>
      <c r="BK253" s="219">
        <f>SUM(BK254:BK255)</f>
        <v>0</v>
      </c>
    </row>
    <row r="254" s="2" customFormat="1" ht="16.5" customHeight="1">
      <c r="A254" s="39"/>
      <c r="B254" s="40"/>
      <c r="C254" s="220" t="s">
        <v>745</v>
      </c>
      <c r="D254" s="220" t="s">
        <v>216</v>
      </c>
      <c r="E254" s="221" t="s">
        <v>6693</v>
      </c>
      <c r="F254" s="222" t="s">
        <v>6694</v>
      </c>
      <c r="G254" s="223" t="s">
        <v>797</v>
      </c>
      <c r="H254" s="224">
        <v>85</v>
      </c>
      <c r="I254" s="225"/>
      <c r="J254" s="226">
        <f>ROUND(I254*H254,2)</f>
        <v>0</v>
      </c>
      <c r="K254" s="222" t="s">
        <v>1</v>
      </c>
      <c r="L254" s="45"/>
      <c r="M254" s="227" t="s">
        <v>1</v>
      </c>
      <c r="N254" s="228" t="s">
        <v>46</v>
      </c>
      <c r="O254" s="92"/>
      <c r="P254" s="229">
        <f>O254*H254</f>
        <v>0</v>
      </c>
      <c r="Q254" s="229">
        <v>0</v>
      </c>
      <c r="R254" s="229">
        <f>Q254*H254</f>
        <v>0</v>
      </c>
      <c r="S254" s="229">
        <v>0</v>
      </c>
      <c r="T254" s="230">
        <f>S254*H254</f>
        <v>0</v>
      </c>
      <c r="U254" s="39"/>
      <c r="V254" s="39"/>
      <c r="W254" s="39"/>
      <c r="X254" s="39"/>
      <c r="Y254" s="39"/>
      <c r="Z254" s="39"/>
      <c r="AA254" s="39"/>
      <c r="AB254" s="39"/>
      <c r="AC254" s="39"/>
      <c r="AD254" s="39"/>
      <c r="AE254" s="39"/>
      <c r="AR254" s="231" t="s">
        <v>214</v>
      </c>
      <c r="AT254" s="231" t="s">
        <v>216</v>
      </c>
      <c r="AU254" s="231" t="s">
        <v>227</v>
      </c>
      <c r="AY254" s="18" t="s">
        <v>215</v>
      </c>
      <c r="BE254" s="232">
        <f>IF(N254="základní",J254,0)</f>
        <v>0</v>
      </c>
      <c r="BF254" s="232">
        <f>IF(N254="snížená",J254,0)</f>
        <v>0</v>
      </c>
      <c r="BG254" s="232">
        <f>IF(N254="zákl. přenesená",J254,0)</f>
        <v>0</v>
      </c>
      <c r="BH254" s="232">
        <f>IF(N254="sníž. přenesená",J254,0)</f>
        <v>0</v>
      </c>
      <c r="BI254" s="232">
        <f>IF(N254="nulová",J254,0)</f>
        <v>0</v>
      </c>
      <c r="BJ254" s="18" t="s">
        <v>88</v>
      </c>
      <c r="BK254" s="232">
        <f>ROUND(I254*H254,2)</f>
        <v>0</v>
      </c>
      <c r="BL254" s="18" t="s">
        <v>214</v>
      </c>
      <c r="BM254" s="231" t="s">
        <v>1170</v>
      </c>
    </row>
    <row r="255" s="2" customFormat="1">
      <c r="A255" s="39"/>
      <c r="B255" s="40"/>
      <c r="C255" s="41"/>
      <c r="D255" s="233" t="s">
        <v>221</v>
      </c>
      <c r="E255" s="41"/>
      <c r="F255" s="234" t="s">
        <v>6694</v>
      </c>
      <c r="G255" s="41"/>
      <c r="H255" s="41"/>
      <c r="I255" s="235"/>
      <c r="J255" s="41"/>
      <c r="K255" s="41"/>
      <c r="L255" s="45"/>
      <c r="M255" s="236"/>
      <c r="N255" s="237"/>
      <c r="O255" s="92"/>
      <c r="P255" s="92"/>
      <c r="Q255" s="92"/>
      <c r="R255" s="92"/>
      <c r="S255" s="92"/>
      <c r="T255" s="93"/>
      <c r="U255" s="39"/>
      <c r="V255" s="39"/>
      <c r="W255" s="39"/>
      <c r="X255" s="39"/>
      <c r="Y255" s="39"/>
      <c r="Z255" s="39"/>
      <c r="AA255" s="39"/>
      <c r="AB255" s="39"/>
      <c r="AC255" s="39"/>
      <c r="AD255" s="39"/>
      <c r="AE255" s="39"/>
      <c r="AT255" s="18" t="s">
        <v>221</v>
      </c>
      <c r="AU255" s="18" t="s">
        <v>227</v>
      </c>
    </row>
    <row r="256" s="11" customFormat="1" ht="20.88" customHeight="1">
      <c r="A256" s="11"/>
      <c r="B256" s="206"/>
      <c r="C256" s="207"/>
      <c r="D256" s="208" t="s">
        <v>80</v>
      </c>
      <c r="E256" s="248" t="s">
        <v>6695</v>
      </c>
      <c r="F256" s="248" t="s">
        <v>6696</v>
      </c>
      <c r="G256" s="207"/>
      <c r="H256" s="207"/>
      <c r="I256" s="210"/>
      <c r="J256" s="249">
        <f>BK256</f>
        <v>0</v>
      </c>
      <c r="K256" s="207"/>
      <c r="L256" s="212"/>
      <c r="M256" s="213"/>
      <c r="N256" s="214"/>
      <c r="O256" s="214"/>
      <c r="P256" s="215">
        <f>SUM(P257:P258)</f>
        <v>0</v>
      </c>
      <c r="Q256" s="214"/>
      <c r="R256" s="215">
        <f>SUM(R257:R258)</f>
        <v>0</v>
      </c>
      <c r="S256" s="214"/>
      <c r="T256" s="216">
        <f>SUM(T257:T258)</f>
        <v>0</v>
      </c>
      <c r="U256" s="11"/>
      <c r="V256" s="11"/>
      <c r="W256" s="11"/>
      <c r="X256" s="11"/>
      <c r="Y256" s="11"/>
      <c r="Z256" s="11"/>
      <c r="AA256" s="11"/>
      <c r="AB256" s="11"/>
      <c r="AC256" s="11"/>
      <c r="AD256" s="11"/>
      <c r="AE256" s="11"/>
      <c r="AR256" s="217" t="s">
        <v>88</v>
      </c>
      <c r="AT256" s="218" t="s">
        <v>80</v>
      </c>
      <c r="AU256" s="218" t="s">
        <v>90</v>
      </c>
      <c r="AY256" s="217" t="s">
        <v>215</v>
      </c>
      <c r="BK256" s="219">
        <f>SUM(BK257:BK258)</f>
        <v>0</v>
      </c>
    </row>
    <row r="257" s="2" customFormat="1" ht="16.5" customHeight="1">
      <c r="A257" s="39"/>
      <c r="B257" s="40"/>
      <c r="C257" s="220" t="s">
        <v>751</v>
      </c>
      <c r="D257" s="220" t="s">
        <v>216</v>
      </c>
      <c r="E257" s="221" t="s">
        <v>6697</v>
      </c>
      <c r="F257" s="222" t="s">
        <v>6698</v>
      </c>
      <c r="G257" s="223" t="s">
        <v>797</v>
      </c>
      <c r="H257" s="224">
        <v>30</v>
      </c>
      <c r="I257" s="225"/>
      <c r="J257" s="226">
        <f>ROUND(I257*H257,2)</f>
        <v>0</v>
      </c>
      <c r="K257" s="222" t="s">
        <v>1</v>
      </c>
      <c r="L257" s="45"/>
      <c r="M257" s="227" t="s">
        <v>1</v>
      </c>
      <c r="N257" s="228" t="s">
        <v>46</v>
      </c>
      <c r="O257" s="92"/>
      <c r="P257" s="229">
        <f>O257*H257</f>
        <v>0</v>
      </c>
      <c r="Q257" s="229">
        <v>0</v>
      </c>
      <c r="R257" s="229">
        <f>Q257*H257</f>
        <v>0</v>
      </c>
      <c r="S257" s="229">
        <v>0</v>
      </c>
      <c r="T257" s="230">
        <f>S257*H257</f>
        <v>0</v>
      </c>
      <c r="U257" s="39"/>
      <c r="V257" s="39"/>
      <c r="W257" s="39"/>
      <c r="X257" s="39"/>
      <c r="Y257" s="39"/>
      <c r="Z257" s="39"/>
      <c r="AA257" s="39"/>
      <c r="AB257" s="39"/>
      <c r="AC257" s="39"/>
      <c r="AD257" s="39"/>
      <c r="AE257" s="39"/>
      <c r="AR257" s="231" t="s">
        <v>214</v>
      </c>
      <c r="AT257" s="231" t="s">
        <v>216</v>
      </c>
      <c r="AU257" s="231" t="s">
        <v>227</v>
      </c>
      <c r="AY257" s="18" t="s">
        <v>215</v>
      </c>
      <c r="BE257" s="232">
        <f>IF(N257="základní",J257,0)</f>
        <v>0</v>
      </c>
      <c r="BF257" s="232">
        <f>IF(N257="snížená",J257,0)</f>
        <v>0</v>
      </c>
      <c r="BG257" s="232">
        <f>IF(N257="zákl. přenesená",J257,0)</f>
        <v>0</v>
      </c>
      <c r="BH257" s="232">
        <f>IF(N257="sníž. přenesená",J257,0)</f>
        <v>0</v>
      </c>
      <c r="BI257" s="232">
        <f>IF(N257="nulová",J257,0)</f>
        <v>0</v>
      </c>
      <c r="BJ257" s="18" t="s">
        <v>88</v>
      </c>
      <c r="BK257" s="232">
        <f>ROUND(I257*H257,2)</f>
        <v>0</v>
      </c>
      <c r="BL257" s="18" t="s">
        <v>214</v>
      </c>
      <c r="BM257" s="231" t="s">
        <v>1184</v>
      </c>
    </row>
    <row r="258" s="2" customFormat="1">
      <c r="A258" s="39"/>
      <c r="B258" s="40"/>
      <c r="C258" s="41"/>
      <c r="D258" s="233" t="s">
        <v>221</v>
      </c>
      <c r="E258" s="41"/>
      <c r="F258" s="234" t="s">
        <v>6698</v>
      </c>
      <c r="G258" s="41"/>
      <c r="H258" s="41"/>
      <c r="I258" s="235"/>
      <c r="J258" s="41"/>
      <c r="K258" s="41"/>
      <c r="L258" s="45"/>
      <c r="M258" s="236"/>
      <c r="N258" s="237"/>
      <c r="O258" s="92"/>
      <c r="P258" s="92"/>
      <c r="Q258" s="92"/>
      <c r="R258" s="92"/>
      <c r="S258" s="92"/>
      <c r="T258" s="93"/>
      <c r="U258" s="39"/>
      <c r="V258" s="39"/>
      <c r="W258" s="39"/>
      <c r="X258" s="39"/>
      <c r="Y258" s="39"/>
      <c r="Z258" s="39"/>
      <c r="AA258" s="39"/>
      <c r="AB258" s="39"/>
      <c r="AC258" s="39"/>
      <c r="AD258" s="39"/>
      <c r="AE258" s="39"/>
      <c r="AT258" s="18" t="s">
        <v>221</v>
      </c>
      <c r="AU258" s="18" t="s">
        <v>227</v>
      </c>
    </row>
    <row r="259" s="11" customFormat="1" ht="20.88" customHeight="1">
      <c r="A259" s="11"/>
      <c r="B259" s="206"/>
      <c r="C259" s="207"/>
      <c r="D259" s="208" t="s">
        <v>80</v>
      </c>
      <c r="E259" s="248" t="s">
        <v>6699</v>
      </c>
      <c r="F259" s="248" t="s">
        <v>6700</v>
      </c>
      <c r="G259" s="207"/>
      <c r="H259" s="207"/>
      <c r="I259" s="210"/>
      <c r="J259" s="249">
        <f>BK259</f>
        <v>0</v>
      </c>
      <c r="K259" s="207"/>
      <c r="L259" s="212"/>
      <c r="M259" s="213"/>
      <c r="N259" s="214"/>
      <c r="O259" s="214"/>
      <c r="P259" s="215">
        <f>SUM(P260:P261)</f>
        <v>0</v>
      </c>
      <c r="Q259" s="214"/>
      <c r="R259" s="215">
        <f>SUM(R260:R261)</f>
        <v>0</v>
      </c>
      <c r="S259" s="214"/>
      <c r="T259" s="216">
        <f>SUM(T260:T261)</f>
        <v>0</v>
      </c>
      <c r="U259" s="11"/>
      <c r="V259" s="11"/>
      <c r="W259" s="11"/>
      <c r="X259" s="11"/>
      <c r="Y259" s="11"/>
      <c r="Z259" s="11"/>
      <c r="AA259" s="11"/>
      <c r="AB259" s="11"/>
      <c r="AC259" s="11"/>
      <c r="AD259" s="11"/>
      <c r="AE259" s="11"/>
      <c r="AR259" s="217" t="s">
        <v>88</v>
      </c>
      <c r="AT259" s="218" t="s">
        <v>80</v>
      </c>
      <c r="AU259" s="218" t="s">
        <v>90</v>
      </c>
      <c r="AY259" s="217" t="s">
        <v>215</v>
      </c>
      <c r="BK259" s="219">
        <f>SUM(BK260:BK261)</f>
        <v>0</v>
      </c>
    </row>
    <row r="260" s="2" customFormat="1" ht="16.5" customHeight="1">
      <c r="A260" s="39"/>
      <c r="B260" s="40"/>
      <c r="C260" s="220" t="s">
        <v>758</v>
      </c>
      <c r="D260" s="220" t="s">
        <v>216</v>
      </c>
      <c r="E260" s="221" t="s">
        <v>6701</v>
      </c>
      <c r="F260" s="222" t="s">
        <v>6702</v>
      </c>
      <c r="G260" s="223" t="s">
        <v>797</v>
      </c>
      <c r="H260" s="224">
        <v>10</v>
      </c>
      <c r="I260" s="225"/>
      <c r="J260" s="226">
        <f>ROUND(I260*H260,2)</f>
        <v>0</v>
      </c>
      <c r="K260" s="222" t="s">
        <v>1</v>
      </c>
      <c r="L260" s="45"/>
      <c r="M260" s="227" t="s">
        <v>1</v>
      </c>
      <c r="N260" s="228" t="s">
        <v>46</v>
      </c>
      <c r="O260" s="92"/>
      <c r="P260" s="229">
        <f>O260*H260</f>
        <v>0</v>
      </c>
      <c r="Q260" s="229">
        <v>0</v>
      </c>
      <c r="R260" s="229">
        <f>Q260*H260</f>
        <v>0</v>
      </c>
      <c r="S260" s="229">
        <v>0</v>
      </c>
      <c r="T260" s="230">
        <f>S260*H260</f>
        <v>0</v>
      </c>
      <c r="U260" s="39"/>
      <c r="V260" s="39"/>
      <c r="W260" s="39"/>
      <c r="X260" s="39"/>
      <c r="Y260" s="39"/>
      <c r="Z260" s="39"/>
      <c r="AA260" s="39"/>
      <c r="AB260" s="39"/>
      <c r="AC260" s="39"/>
      <c r="AD260" s="39"/>
      <c r="AE260" s="39"/>
      <c r="AR260" s="231" t="s">
        <v>214</v>
      </c>
      <c r="AT260" s="231" t="s">
        <v>216</v>
      </c>
      <c r="AU260" s="231" t="s">
        <v>227</v>
      </c>
      <c r="AY260" s="18" t="s">
        <v>215</v>
      </c>
      <c r="BE260" s="232">
        <f>IF(N260="základní",J260,0)</f>
        <v>0</v>
      </c>
      <c r="BF260" s="232">
        <f>IF(N260="snížená",J260,0)</f>
        <v>0</v>
      </c>
      <c r="BG260" s="232">
        <f>IF(N260="zákl. přenesená",J260,0)</f>
        <v>0</v>
      </c>
      <c r="BH260" s="232">
        <f>IF(N260="sníž. přenesená",J260,0)</f>
        <v>0</v>
      </c>
      <c r="BI260" s="232">
        <f>IF(N260="nulová",J260,0)</f>
        <v>0</v>
      </c>
      <c r="BJ260" s="18" t="s">
        <v>88</v>
      </c>
      <c r="BK260" s="232">
        <f>ROUND(I260*H260,2)</f>
        <v>0</v>
      </c>
      <c r="BL260" s="18" t="s">
        <v>214</v>
      </c>
      <c r="BM260" s="231" t="s">
        <v>1192</v>
      </c>
    </row>
    <row r="261" s="2" customFormat="1">
      <c r="A261" s="39"/>
      <c r="B261" s="40"/>
      <c r="C261" s="41"/>
      <c r="D261" s="233" t="s">
        <v>221</v>
      </c>
      <c r="E261" s="41"/>
      <c r="F261" s="234" t="s">
        <v>6702</v>
      </c>
      <c r="G261" s="41"/>
      <c r="H261" s="41"/>
      <c r="I261" s="235"/>
      <c r="J261" s="41"/>
      <c r="K261" s="41"/>
      <c r="L261" s="45"/>
      <c r="M261" s="236"/>
      <c r="N261" s="237"/>
      <c r="O261" s="92"/>
      <c r="P261" s="92"/>
      <c r="Q261" s="92"/>
      <c r="R261" s="92"/>
      <c r="S261" s="92"/>
      <c r="T261" s="93"/>
      <c r="U261" s="39"/>
      <c r="V261" s="39"/>
      <c r="W261" s="39"/>
      <c r="X261" s="39"/>
      <c r="Y261" s="39"/>
      <c r="Z261" s="39"/>
      <c r="AA261" s="39"/>
      <c r="AB261" s="39"/>
      <c r="AC261" s="39"/>
      <c r="AD261" s="39"/>
      <c r="AE261" s="39"/>
      <c r="AT261" s="18" t="s">
        <v>221</v>
      </c>
      <c r="AU261" s="18" t="s">
        <v>227</v>
      </c>
    </row>
    <row r="262" s="11" customFormat="1" ht="20.88" customHeight="1">
      <c r="A262" s="11"/>
      <c r="B262" s="206"/>
      <c r="C262" s="207"/>
      <c r="D262" s="208" t="s">
        <v>80</v>
      </c>
      <c r="E262" s="248" t="s">
        <v>6703</v>
      </c>
      <c r="F262" s="248" t="s">
        <v>6704</v>
      </c>
      <c r="G262" s="207"/>
      <c r="H262" s="207"/>
      <c r="I262" s="210"/>
      <c r="J262" s="249">
        <f>BK262</f>
        <v>0</v>
      </c>
      <c r="K262" s="207"/>
      <c r="L262" s="212"/>
      <c r="M262" s="213"/>
      <c r="N262" s="214"/>
      <c r="O262" s="214"/>
      <c r="P262" s="215">
        <f>SUM(P263:P264)</f>
        <v>0</v>
      </c>
      <c r="Q262" s="214"/>
      <c r="R262" s="215">
        <f>SUM(R263:R264)</f>
        <v>0</v>
      </c>
      <c r="S262" s="214"/>
      <c r="T262" s="216">
        <f>SUM(T263:T264)</f>
        <v>0</v>
      </c>
      <c r="U262" s="11"/>
      <c r="V262" s="11"/>
      <c r="W262" s="11"/>
      <c r="X262" s="11"/>
      <c r="Y262" s="11"/>
      <c r="Z262" s="11"/>
      <c r="AA262" s="11"/>
      <c r="AB262" s="11"/>
      <c r="AC262" s="11"/>
      <c r="AD262" s="11"/>
      <c r="AE262" s="11"/>
      <c r="AR262" s="217" t="s">
        <v>88</v>
      </c>
      <c r="AT262" s="218" t="s">
        <v>80</v>
      </c>
      <c r="AU262" s="218" t="s">
        <v>90</v>
      </c>
      <c r="AY262" s="217" t="s">
        <v>215</v>
      </c>
      <c r="BK262" s="219">
        <f>SUM(BK263:BK264)</f>
        <v>0</v>
      </c>
    </row>
    <row r="263" s="2" customFormat="1" ht="16.5" customHeight="1">
      <c r="A263" s="39"/>
      <c r="B263" s="40"/>
      <c r="C263" s="220" t="s">
        <v>794</v>
      </c>
      <c r="D263" s="220" t="s">
        <v>216</v>
      </c>
      <c r="E263" s="221" t="s">
        <v>6705</v>
      </c>
      <c r="F263" s="222" t="s">
        <v>6706</v>
      </c>
      <c r="G263" s="223" t="s">
        <v>797</v>
      </c>
      <c r="H263" s="224">
        <v>25</v>
      </c>
      <c r="I263" s="225"/>
      <c r="J263" s="226">
        <f>ROUND(I263*H263,2)</f>
        <v>0</v>
      </c>
      <c r="K263" s="222" t="s">
        <v>1</v>
      </c>
      <c r="L263" s="45"/>
      <c r="M263" s="227" t="s">
        <v>1</v>
      </c>
      <c r="N263" s="228" t="s">
        <v>46</v>
      </c>
      <c r="O263" s="92"/>
      <c r="P263" s="229">
        <f>O263*H263</f>
        <v>0</v>
      </c>
      <c r="Q263" s="229">
        <v>0</v>
      </c>
      <c r="R263" s="229">
        <f>Q263*H263</f>
        <v>0</v>
      </c>
      <c r="S263" s="229">
        <v>0</v>
      </c>
      <c r="T263" s="230">
        <f>S263*H263</f>
        <v>0</v>
      </c>
      <c r="U263" s="39"/>
      <c r="V263" s="39"/>
      <c r="W263" s="39"/>
      <c r="X263" s="39"/>
      <c r="Y263" s="39"/>
      <c r="Z263" s="39"/>
      <c r="AA263" s="39"/>
      <c r="AB263" s="39"/>
      <c r="AC263" s="39"/>
      <c r="AD263" s="39"/>
      <c r="AE263" s="39"/>
      <c r="AR263" s="231" t="s">
        <v>214</v>
      </c>
      <c r="AT263" s="231" t="s">
        <v>216</v>
      </c>
      <c r="AU263" s="231" t="s">
        <v>227</v>
      </c>
      <c r="AY263" s="18" t="s">
        <v>215</v>
      </c>
      <c r="BE263" s="232">
        <f>IF(N263="základní",J263,0)</f>
        <v>0</v>
      </c>
      <c r="BF263" s="232">
        <f>IF(N263="snížená",J263,0)</f>
        <v>0</v>
      </c>
      <c r="BG263" s="232">
        <f>IF(N263="zákl. přenesená",J263,0)</f>
        <v>0</v>
      </c>
      <c r="BH263" s="232">
        <f>IF(N263="sníž. přenesená",J263,0)</f>
        <v>0</v>
      </c>
      <c r="BI263" s="232">
        <f>IF(N263="nulová",J263,0)</f>
        <v>0</v>
      </c>
      <c r="BJ263" s="18" t="s">
        <v>88</v>
      </c>
      <c r="BK263" s="232">
        <f>ROUND(I263*H263,2)</f>
        <v>0</v>
      </c>
      <c r="BL263" s="18" t="s">
        <v>214</v>
      </c>
      <c r="BM263" s="231" t="s">
        <v>1284</v>
      </c>
    </row>
    <row r="264" s="2" customFormat="1">
      <c r="A264" s="39"/>
      <c r="B264" s="40"/>
      <c r="C264" s="41"/>
      <c r="D264" s="233" t="s">
        <v>221</v>
      </c>
      <c r="E264" s="41"/>
      <c r="F264" s="234" t="s">
        <v>6706</v>
      </c>
      <c r="G264" s="41"/>
      <c r="H264" s="41"/>
      <c r="I264" s="235"/>
      <c r="J264" s="41"/>
      <c r="K264" s="41"/>
      <c r="L264" s="45"/>
      <c r="M264" s="236"/>
      <c r="N264" s="237"/>
      <c r="O264" s="92"/>
      <c r="P264" s="92"/>
      <c r="Q264" s="92"/>
      <c r="R264" s="92"/>
      <c r="S264" s="92"/>
      <c r="T264" s="93"/>
      <c r="U264" s="39"/>
      <c r="V264" s="39"/>
      <c r="W264" s="39"/>
      <c r="X264" s="39"/>
      <c r="Y264" s="39"/>
      <c r="Z264" s="39"/>
      <c r="AA264" s="39"/>
      <c r="AB264" s="39"/>
      <c r="AC264" s="39"/>
      <c r="AD264" s="39"/>
      <c r="AE264" s="39"/>
      <c r="AT264" s="18" t="s">
        <v>221</v>
      </c>
      <c r="AU264" s="18" t="s">
        <v>227</v>
      </c>
    </row>
    <row r="265" s="11" customFormat="1" ht="20.88" customHeight="1">
      <c r="A265" s="11"/>
      <c r="B265" s="206"/>
      <c r="C265" s="207"/>
      <c r="D265" s="208" t="s">
        <v>80</v>
      </c>
      <c r="E265" s="248" t="s">
        <v>6707</v>
      </c>
      <c r="F265" s="248" t="s">
        <v>6708</v>
      </c>
      <c r="G265" s="207"/>
      <c r="H265" s="207"/>
      <c r="I265" s="210"/>
      <c r="J265" s="249">
        <f>BK265</f>
        <v>0</v>
      </c>
      <c r="K265" s="207"/>
      <c r="L265" s="212"/>
      <c r="M265" s="213"/>
      <c r="N265" s="214"/>
      <c r="O265" s="214"/>
      <c r="P265" s="215">
        <f>SUM(P266:P267)</f>
        <v>0</v>
      </c>
      <c r="Q265" s="214"/>
      <c r="R265" s="215">
        <f>SUM(R266:R267)</f>
        <v>0</v>
      </c>
      <c r="S265" s="214"/>
      <c r="T265" s="216">
        <f>SUM(T266:T267)</f>
        <v>0</v>
      </c>
      <c r="U265" s="11"/>
      <c r="V265" s="11"/>
      <c r="W265" s="11"/>
      <c r="X265" s="11"/>
      <c r="Y265" s="11"/>
      <c r="Z265" s="11"/>
      <c r="AA265" s="11"/>
      <c r="AB265" s="11"/>
      <c r="AC265" s="11"/>
      <c r="AD265" s="11"/>
      <c r="AE265" s="11"/>
      <c r="AR265" s="217" t="s">
        <v>88</v>
      </c>
      <c r="AT265" s="218" t="s">
        <v>80</v>
      </c>
      <c r="AU265" s="218" t="s">
        <v>90</v>
      </c>
      <c r="AY265" s="217" t="s">
        <v>215</v>
      </c>
      <c r="BK265" s="219">
        <f>SUM(BK266:BK267)</f>
        <v>0</v>
      </c>
    </row>
    <row r="266" s="2" customFormat="1" ht="16.5" customHeight="1">
      <c r="A266" s="39"/>
      <c r="B266" s="40"/>
      <c r="C266" s="220" t="s">
        <v>802</v>
      </c>
      <c r="D266" s="220" t="s">
        <v>216</v>
      </c>
      <c r="E266" s="221" t="s">
        <v>6709</v>
      </c>
      <c r="F266" s="222" t="s">
        <v>6710</v>
      </c>
      <c r="G266" s="223" t="s">
        <v>6085</v>
      </c>
      <c r="H266" s="224">
        <v>15</v>
      </c>
      <c r="I266" s="225"/>
      <c r="J266" s="226">
        <f>ROUND(I266*H266,2)</f>
        <v>0</v>
      </c>
      <c r="K266" s="222" t="s">
        <v>1</v>
      </c>
      <c r="L266" s="45"/>
      <c r="M266" s="227" t="s">
        <v>1</v>
      </c>
      <c r="N266" s="228" t="s">
        <v>46</v>
      </c>
      <c r="O266" s="92"/>
      <c r="P266" s="229">
        <f>O266*H266</f>
        <v>0</v>
      </c>
      <c r="Q266" s="229">
        <v>0</v>
      </c>
      <c r="R266" s="229">
        <f>Q266*H266</f>
        <v>0</v>
      </c>
      <c r="S266" s="229">
        <v>0</v>
      </c>
      <c r="T266" s="230">
        <f>S266*H266</f>
        <v>0</v>
      </c>
      <c r="U266" s="39"/>
      <c r="V266" s="39"/>
      <c r="W266" s="39"/>
      <c r="X266" s="39"/>
      <c r="Y266" s="39"/>
      <c r="Z266" s="39"/>
      <c r="AA266" s="39"/>
      <c r="AB266" s="39"/>
      <c r="AC266" s="39"/>
      <c r="AD266" s="39"/>
      <c r="AE266" s="39"/>
      <c r="AR266" s="231" t="s">
        <v>214</v>
      </c>
      <c r="AT266" s="231" t="s">
        <v>216</v>
      </c>
      <c r="AU266" s="231" t="s">
        <v>227</v>
      </c>
      <c r="AY266" s="18" t="s">
        <v>215</v>
      </c>
      <c r="BE266" s="232">
        <f>IF(N266="základní",J266,0)</f>
        <v>0</v>
      </c>
      <c r="BF266" s="232">
        <f>IF(N266="snížená",J266,0)</f>
        <v>0</v>
      </c>
      <c r="BG266" s="232">
        <f>IF(N266="zákl. přenesená",J266,0)</f>
        <v>0</v>
      </c>
      <c r="BH266" s="232">
        <f>IF(N266="sníž. přenesená",J266,0)</f>
        <v>0</v>
      </c>
      <c r="BI266" s="232">
        <f>IF(N266="nulová",J266,0)</f>
        <v>0</v>
      </c>
      <c r="BJ266" s="18" t="s">
        <v>88</v>
      </c>
      <c r="BK266" s="232">
        <f>ROUND(I266*H266,2)</f>
        <v>0</v>
      </c>
      <c r="BL266" s="18" t="s">
        <v>214</v>
      </c>
      <c r="BM266" s="231" t="s">
        <v>1351</v>
      </c>
    </row>
    <row r="267" s="2" customFormat="1">
      <c r="A267" s="39"/>
      <c r="B267" s="40"/>
      <c r="C267" s="41"/>
      <c r="D267" s="233" t="s">
        <v>221</v>
      </c>
      <c r="E267" s="41"/>
      <c r="F267" s="234" t="s">
        <v>6710</v>
      </c>
      <c r="G267" s="41"/>
      <c r="H267" s="41"/>
      <c r="I267" s="235"/>
      <c r="J267" s="41"/>
      <c r="K267" s="41"/>
      <c r="L267" s="45"/>
      <c r="M267" s="236"/>
      <c r="N267" s="237"/>
      <c r="O267" s="92"/>
      <c r="P267" s="92"/>
      <c r="Q267" s="92"/>
      <c r="R267" s="92"/>
      <c r="S267" s="92"/>
      <c r="T267" s="93"/>
      <c r="U267" s="39"/>
      <c r="V267" s="39"/>
      <c r="W267" s="39"/>
      <c r="X267" s="39"/>
      <c r="Y267" s="39"/>
      <c r="Z267" s="39"/>
      <c r="AA267" s="39"/>
      <c r="AB267" s="39"/>
      <c r="AC267" s="39"/>
      <c r="AD267" s="39"/>
      <c r="AE267" s="39"/>
      <c r="AT267" s="18" t="s">
        <v>221</v>
      </c>
      <c r="AU267" s="18" t="s">
        <v>227</v>
      </c>
    </row>
    <row r="268" s="11" customFormat="1" ht="20.88" customHeight="1">
      <c r="A268" s="11"/>
      <c r="B268" s="206"/>
      <c r="C268" s="207"/>
      <c r="D268" s="208" t="s">
        <v>80</v>
      </c>
      <c r="E268" s="248" t="s">
        <v>6711</v>
      </c>
      <c r="F268" s="248" t="s">
        <v>6712</v>
      </c>
      <c r="G268" s="207"/>
      <c r="H268" s="207"/>
      <c r="I268" s="210"/>
      <c r="J268" s="249">
        <f>BK268</f>
        <v>0</v>
      </c>
      <c r="K268" s="207"/>
      <c r="L268" s="212"/>
      <c r="M268" s="213"/>
      <c r="N268" s="214"/>
      <c r="O268" s="214"/>
      <c r="P268" s="215">
        <f>SUM(P269:P270)</f>
        <v>0</v>
      </c>
      <c r="Q268" s="214"/>
      <c r="R268" s="215">
        <f>SUM(R269:R270)</f>
        <v>0</v>
      </c>
      <c r="S268" s="214"/>
      <c r="T268" s="216">
        <f>SUM(T269:T270)</f>
        <v>0</v>
      </c>
      <c r="U268" s="11"/>
      <c r="V268" s="11"/>
      <c r="W268" s="11"/>
      <c r="X268" s="11"/>
      <c r="Y268" s="11"/>
      <c r="Z268" s="11"/>
      <c r="AA268" s="11"/>
      <c r="AB268" s="11"/>
      <c r="AC268" s="11"/>
      <c r="AD268" s="11"/>
      <c r="AE268" s="11"/>
      <c r="AR268" s="217" t="s">
        <v>88</v>
      </c>
      <c r="AT268" s="218" t="s">
        <v>80</v>
      </c>
      <c r="AU268" s="218" t="s">
        <v>90</v>
      </c>
      <c r="AY268" s="217" t="s">
        <v>215</v>
      </c>
      <c r="BK268" s="219">
        <f>SUM(BK269:BK270)</f>
        <v>0</v>
      </c>
    </row>
    <row r="269" s="2" customFormat="1" ht="16.5" customHeight="1">
      <c r="A269" s="39"/>
      <c r="B269" s="40"/>
      <c r="C269" s="220" t="s">
        <v>808</v>
      </c>
      <c r="D269" s="220" t="s">
        <v>216</v>
      </c>
      <c r="E269" s="221" t="s">
        <v>6713</v>
      </c>
      <c r="F269" s="222" t="s">
        <v>6714</v>
      </c>
      <c r="G269" s="223" t="s">
        <v>6085</v>
      </c>
      <c r="H269" s="224">
        <v>4</v>
      </c>
      <c r="I269" s="225"/>
      <c r="J269" s="226">
        <f>ROUND(I269*H269,2)</f>
        <v>0</v>
      </c>
      <c r="K269" s="222" t="s">
        <v>1</v>
      </c>
      <c r="L269" s="45"/>
      <c r="M269" s="227" t="s">
        <v>1</v>
      </c>
      <c r="N269" s="228" t="s">
        <v>46</v>
      </c>
      <c r="O269" s="92"/>
      <c r="P269" s="229">
        <f>O269*H269</f>
        <v>0</v>
      </c>
      <c r="Q269" s="229">
        <v>0</v>
      </c>
      <c r="R269" s="229">
        <f>Q269*H269</f>
        <v>0</v>
      </c>
      <c r="S269" s="229">
        <v>0</v>
      </c>
      <c r="T269" s="230">
        <f>S269*H269</f>
        <v>0</v>
      </c>
      <c r="U269" s="39"/>
      <c r="V269" s="39"/>
      <c r="W269" s="39"/>
      <c r="X269" s="39"/>
      <c r="Y269" s="39"/>
      <c r="Z269" s="39"/>
      <c r="AA269" s="39"/>
      <c r="AB269" s="39"/>
      <c r="AC269" s="39"/>
      <c r="AD269" s="39"/>
      <c r="AE269" s="39"/>
      <c r="AR269" s="231" t="s">
        <v>214</v>
      </c>
      <c r="AT269" s="231" t="s">
        <v>216</v>
      </c>
      <c r="AU269" s="231" t="s">
        <v>227</v>
      </c>
      <c r="AY269" s="18" t="s">
        <v>215</v>
      </c>
      <c r="BE269" s="232">
        <f>IF(N269="základní",J269,0)</f>
        <v>0</v>
      </c>
      <c r="BF269" s="232">
        <f>IF(N269="snížená",J269,0)</f>
        <v>0</v>
      </c>
      <c r="BG269" s="232">
        <f>IF(N269="zákl. přenesená",J269,0)</f>
        <v>0</v>
      </c>
      <c r="BH269" s="232">
        <f>IF(N269="sníž. přenesená",J269,0)</f>
        <v>0</v>
      </c>
      <c r="BI269" s="232">
        <f>IF(N269="nulová",J269,0)</f>
        <v>0</v>
      </c>
      <c r="BJ269" s="18" t="s">
        <v>88</v>
      </c>
      <c r="BK269" s="232">
        <f>ROUND(I269*H269,2)</f>
        <v>0</v>
      </c>
      <c r="BL269" s="18" t="s">
        <v>214</v>
      </c>
      <c r="BM269" s="231" t="s">
        <v>1381</v>
      </c>
    </row>
    <row r="270" s="2" customFormat="1">
      <c r="A270" s="39"/>
      <c r="B270" s="40"/>
      <c r="C270" s="41"/>
      <c r="D270" s="233" t="s">
        <v>221</v>
      </c>
      <c r="E270" s="41"/>
      <c r="F270" s="234" t="s">
        <v>6714</v>
      </c>
      <c r="G270" s="41"/>
      <c r="H270" s="41"/>
      <c r="I270" s="235"/>
      <c r="J270" s="41"/>
      <c r="K270" s="41"/>
      <c r="L270" s="45"/>
      <c r="M270" s="236"/>
      <c r="N270" s="237"/>
      <c r="O270" s="92"/>
      <c r="P270" s="92"/>
      <c r="Q270" s="92"/>
      <c r="R270" s="92"/>
      <c r="S270" s="92"/>
      <c r="T270" s="93"/>
      <c r="U270" s="39"/>
      <c r="V270" s="39"/>
      <c r="W270" s="39"/>
      <c r="X270" s="39"/>
      <c r="Y270" s="39"/>
      <c r="Z270" s="39"/>
      <c r="AA270" s="39"/>
      <c r="AB270" s="39"/>
      <c r="AC270" s="39"/>
      <c r="AD270" s="39"/>
      <c r="AE270" s="39"/>
      <c r="AT270" s="18" t="s">
        <v>221</v>
      </c>
      <c r="AU270" s="18" t="s">
        <v>227</v>
      </c>
    </row>
    <row r="271" s="11" customFormat="1" ht="20.88" customHeight="1">
      <c r="A271" s="11"/>
      <c r="B271" s="206"/>
      <c r="C271" s="207"/>
      <c r="D271" s="208" t="s">
        <v>80</v>
      </c>
      <c r="E271" s="248" t="s">
        <v>6715</v>
      </c>
      <c r="F271" s="248" t="s">
        <v>6716</v>
      </c>
      <c r="G271" s="207"/>
      <c r="H271" s="207"/>
      <c r="I271" s="210"/>
      <c r="J271" s="249">
        <f>BK271</f>
        <v>0</v>
      </c>
      <c r="K271" s="207"/>
      <c r="L271" s="212"/>
      <c r="M271" s="213"/>
      <c r="N271" s="214"/>
      <c r="O271" s="214"/>
      <c r="P271" s="215">
        <f>SUM(P272:P273)</f>
        <v>0</v>
      </c>
      <c r="Q271" s="214"/>
      <c r="R271" s="215">
        <f>SUM(R272:R273)</f>
        <v>0</v>
      </c>
      <c r="S271" s="214"/>
      <c r="T271" s="216">
        <f>SUM(T272:T273)</f>
        <v>0</v>
      </c>
      <c r="U271" s="11"/>
      <c r="V271" s="11"/>
      <c r="W271" s="11"/>
      <c r="X271" s="11"/>
      <c r="Y271" s="11"/>
      <c r="Z271" s="11"/>
      <c r="AA271" s="11"/>
      <c r="AB271" s="11"/>
      <c r="AC271" s="11"/>
      <c r="AD271" s="11"/>
      <c r="AE271" s="11"/>
      <c r="AR271" s="217" t="s">
        <v>88</v>
      </c>
      <c r="AT271" s="218" t="s">
        <v>80</v>
      </c>
      <c r="AU271" s="218" t="s">
        <v>90</v>
      </c>
      <c r="AY271" s="217" t="s">
        <v>215</v>
      </c>
      <c r="BK271" s="219">
        <f>SUM(BK272:BK273)</f>
        <v>0</v>
      </c>
    </row>
    <row r="272" s="2" customFormat="1" ht="16.5" customHeight="1">
      <c r="A272" s="39"/>
      <c r="B272" s="40"/>
      <c r="C272" s="220" t="s">
        <v>816</v>
      </c>
      <c r="D272" s="220" t="s">
        <v>216</v>
      </c>
      <c r="E272" s="221" t="s">
        <v>6717</v>
      </c>
      <c r="F272" s="222" t="s">
        <v>6718</v>
      </c>
      <c r="G272" s="223" t="s">
        <v>797</v>
      </c>
      <c r="H272" s="224">
        <v>15</v>
      </c>
      <c r="I272" s="225"/>
      <c r="J272" s="226">
        <f>ROUND(I272*H272,2)</f>
        <v>0</v>
      </c>
      <c r="K272" s="222" t="s">
        <v>1</v>
      </c>
      <c r="L272" s="45"/>
      <c r="M272" s="227" t="s">
        <v>1</v>
      </c>
      <c r="N272" s="228" t="s">
        <v>46</v>
      </c>
      <c r="O272" s="92"/>
      <c r="P272" s="229">
        <f>O272*H272</f>
        <v>0</v>
      </c>
      <c r="Q272" s="229">
        <v>0</v>
      </c>
      <c r="R272" s="229">
        <f>Q272*H272</f>
        <v>0</v>
      </c>
      <c r="S272" s="229">
        <v>0</v>
      </c>
      <c r="T272" s="230">
        <f>S272*H272</f>
        <v>0</v>
      </c>
      <c r="U272" s="39"/>
      <c r="V272" s="39"/>
      <c r="W272" s="39"/>
      <c r="X272" s="39"/>
      <c r="Y272" s="39"/>
      <c r="Z272" s="39"/>
      <c r="AA272" s="39"/>
      <c r="AB272" s="39"/>
      <c r="AC272" s="39"/>
      <c r="AD272" s="39"/>
      <c r="AE272" s="39"/>
      <c r="AR272" s="231" t="s">
        <v>214</v>
      </c>
      <c r="AT272" s="231" t="s">
        <v>216</v>
      </c>
      <c r="AU272" s="231" t="s">
        <v>227</v>
      </c>
      <c r="AY272" s="18" t="s">
        <v>215</v>
      </c>
      <c r="BE272" s="232">
        <f>IF(N272="základní",J272,0)</f>
        <v>0</v>
      </c>
      <c r="BF272" s="232">
        <f>IF(N272="snížená",J272,0)</f>
        <v>0</v>
      </c>
      <c r="BG272" s="232">
        <f>IF(N272="zákl. přenesená",J272,0)</f>
        <v>0</v>
      </c>
      <c r="BH272" s="232">
        <f>IF(N272="sníž. přenesená",J272,0)</f>
        <v>0</v>
      </c>
      <c r="BI272" s="232">
        <f>IF(N272="nulová",J272,0)</f>
        <v>0</v>
      </c>
      <c r="BJ272" s="18" t="s">
        <v>88</v>
      </c>
      <c r="BK272" s="232">
        <f>ROUND(I272*H272,2)</f>
        <v>0</v>
      </c>
      <c r="BL272" s="18" t="s">
        <v>214</v>
      </c>
      <c r="BM272" s="231" t="s">
        <v>1421</v>
      </c>
    </row>
    <row r="273" s="2" customFormat="1">
      <c r="A273" s="39"/>
      <c r="B273" s="40"/>
      <c r="C273" s="41"/>
      <c r="D273" s="233" t="s">
        <v>221</v>
      </c>
      <c r="E273" s="41"/>
      <c r="F273" s="234" t="s">
        <v>6718</v>
      </c>
      <c r="G273" s="41"/>
      <c r="H273" s="41"/>
      <c r="I273" s="235"/>
      <c r="J273" s="41"/>
      <c r="K273" s="41"/>
      <c r="L273" s="45"/>
      <c r="M273" s="236"/>
      <c r="N273" s="237"/>
      <c r="O273" s="92"/>
      <c r="P273" s="92"/>
      <c r="Q273" s="92"/>
      <c r="R273" s="92"/>
      <c r="S273" s="92"/>
      <c r="T273" s="93"/>
      <c r="U273" s="39"/>
      <c r="V273" s="39"/>
      <c r="W273" s="39"/>
      <c r="X273" s="39"/>
      <c r="Y273" s="39"/>
      <c r="Z273" s="39"/>
      <c r="AA273" s="39"/>
      <c r="AB273" s="39"/>
      <c r="AC273" s="39"/>
      <c r="AD273" s="39"/>
      <c r="AE273" s="39"/>
      <c r="AT273" s="18" t="s">
        <v>221</v>
      </c>
      <c r="AU273" s="18" t="s">
        <v>227</v>
      </c>
    </row>
    <row r="274" s="11" customFormat="1" ht="20.88" customHeight="1">
      <c r="A274" s="11"/>
      <c r="B274" s="206"/>
      <c r="C274" s="207"/>
      <c r="D274" s="208" t="s">
        <v>80</v>
      </c>
      <c r="E274" s="248" t="s">
        <v>6719</v>
      </c>
      <c r="F274" s="248" t="s">
        <v>6720</v>
      </c>
      <c r="G274" s="207"/>
      <c r="H274" s="207"/>
      <c r="I274" s="210"/>
      <c r="J274" s="249">
        <f>BK274</f>
        <v>0</v>
      </c>
      <c r="K274" s="207"/>
      <c r="L274" s="212"/>
      <c r="M274" s="213"/>
      <c r="N274" s="214"/>
      <c r="O274" s="214"/>
      <c r="P274" s="215">
        <f>SUM(P275:P276)</f>
        <v>0</v>
      </c>
      <c r="Q274" s="214"/>
      <c r="R274" s="215">
        <f>SUM(R275:R276)</f>
        <v>0</v>
      </c>
      <c r="S274" s="214"/>
      <c r="T274" s="216">
        <f>SUM(T275:T276)</f>
        <v>0</v>
      </c>
      <c r="U274" s="11"/>
      <c r="V274" s="11"/>
      <c r="W274" s="11"/>
      <c r="X274" s="11"/>
      <c r="Y274" s="11"/>
      <c r="Z274" s="11"/>
      <c r="AA274" s="11"/>
      <c r="AB274" s="11"/>
      <c r="AC274" s="11"/>
      <c r="AD274" s="11"/>
      <c r="AE274" s="11"/>
      <c r="AR274" s="217" t="s">
        <v>88</v>
      </c>
      <c r="AT274" s="218" t="s">
        <v>80</v>
      </c>
      <c r="AU274" s="218" t="s">
        <v>90</v>
      </c>
      <c r="AY274" s="217" t="s">
        <v>215</v>
      </c>
      <c r="BK274" s="219">
        <f>SUM(BK275:BK276)</f>
        <v>0</v>
      </c>
    </row>
    <row r="275" s="2" customFormat="1" ht="16.5" customHeight="1">
      <c r="A275" s="39"/>
      <c r="B275" s="40"/>
      <c r="C275" s="220" t="s">
        <v>876</v>
      </c>
      <c r="D275" s="220" t="s">
        <v>216</v>
      </c>
      <c r="E275" s="221" t="s">
        <v>6721</v>
      </c>
      <c r="F275" s="222" t="s">
        <v>6722</v>
      </c>
      <c r="G275" s="223" t="s">
        <v>6085</v>
      </c>
      <c r="H275" s="224">
        <v>1</v>
      </c>
      <c r="I275" s="225"/>
      <c r="J275" s="226">
        <f>ROUND(I275*H275,2)</f>
        <v>0</v>
      </c>
      <c r="K275" s="222" t="s">
        <v>1</v>
      </c>
      <c r="L275" s="45"/>
      <c r="M275" s="227" t="s">
        <v>1</v>
      </c>
      <c r="N275" s="228" t="s">
        <v>46</v>
      </c>
      <c r="O275" s="92"/>
      <c r="P275" s="229">
        <f>O275*H275</f>
        <v>0</v>
      </c>
      <c r="Q275" s="229">
        <v>0</v>
      </c>
      <c r="R275" s="229">
        <f>Q275*H275</f>
        <v>0</v>
      </c>
      <c r="S275" s="229">
        <v>0</v>
      </c>
      <c r="T275" s="230">
        <f>S275*H275</f>
        <v>0</v>
      </c>
      <c r="U275" s="39"/>
      <c r="V275" s="39"/>
      <c r="W275" s="39"/>
      <c r="X275" s="39"/>
      <c r="Y275" s="39"/>
      <c r="Z275" s="39"/>
      <c r="AA275" s="39"/>
      <c r="AB275" s="39"/>
      <c r="AC275" s="39"/>
      <c r="AD275" s="39"/>
      <c r="AE275" s="39"/>
      <c r="AR275" s="231" t="s">
        <v>214</v>
      </c>
      <c r="AT275" s="231" t="s">
        <v>216</v>
      </c>
      <c r="AU275" s="231" t="s">
        <v>227</v>
      </c>
      <c r="AY275" s="18" t="s">
        <v>215</v>
      </c>
      <c r="BE275" s="232">
        <f>IF(N275="základní",J275,0)</f>
        <v>0</v>
      </c>
      <c r="BF275" s="232">
        <f>IF(N275="snížená",J275,0)</f>
        <v>0</v>
      </c>
      <c r="BG275" s="232">
        <f>IF(N275="zákl. přenesená",J275,0)</f>
        <v>0</v>
      </c>
      <c r="BH275" s="232">
        <f>IF(N275="sníž. přenesená",J275,0)</f>
        <v>0</v>
      </c>
      <c r="BI275" s="232">
        <f>IF(N275="nulová",J275,0)</f>
        <v>0</v>
      </c>
      <c r="BJ275" s="18" t="s">
        <v>88</v>
      </c>
      <c r="BK275" s="232">
        <f>ROUND(I275*H275,2)</f>
        <v>0</v>
      </c>
      <c r="BL275" s="18" t="s">
        <v>214</v>
      </c>
      <c r="BM275" s="231" t="s">
        <v>1431</v>
      </c>
    </row>
    <row r="276" s="2" customFormat="1">
      <c r="A276" s="39"/>
      <c r="B276" s="40"/>
      <c r="C276" s="41"/>
      <c r="D276" s="233" t="s">
        <v>221</v>
      </c>
      <c r="E276" s="41"/>
      <c r="F276" s="234" t="s">
        <v>6722</v>
      </c>
      <c r="G276" s="41"/>
      <c r="H276" s="41"/>
      <c r="I276" s="235"/>
      <c r="J276" s="41"/>
      <c r="K276" s="41"/>
      <c r="L276" s="45"/>
      <c r="M276" s="236"/>
      <c r="N276" s="237"/>
      <c r="O276" s="92"/>
      <c r="P276" s="92"/>
      <c r="Q276" s="92"/>
      <c r="R276" s="92"/>
      <c r="S276" s="92"/>
      <c r="T276" s="93"/>
      <c r="U276" s="39"/>
      <c r="V276" s="39"/>
      <c r="W276" s="39"/>
      <c r="X276" s="39"/>
      <c r="Y276" s="39"/>
      <c r="Z276" s="39"/>
      <c r="AA276" s="39"/>
      <c r="AB276" s="39"/>
      <c r="AC276" s="39"/>
      <c r="AD276" s="39"/>
      <c r="AE276" s="39"/>
      <c r="AT276" s="18" t="s">
        <v>221</v>
      </c>
      <c r="AU276" s="18" t="s">
        <v>227</v>
      </c>
    </row>
    <row r="277" s="11" customFormat="1" ht="20.88" customHeight="1">
      <c r="A277" s="11"/>
      <c r="B277" s="206"/>
      <c r="C277" s="207"/>
      <c r="D277" s="208" t="s">
        <v>80</v>
      </c>
      <c r="E277" s="248" t="s">
        <v>6723</v>
      </c>
      <c r="F277" s="248" t="s">
        <v>6724</v>
      </c>
      <c r="G277" s="207"/>
      <c r="H277" s="207"/>
      <c r="I277" s="210"/>
      <c r="J277" s="249">
        <f>BK277</f>
        <v>0</v>
      </c>
      <c r="K277" s="207"/>
      <c r="L277" s="212"/>
      <c r="M277" s="213"/>
      <c r="N277" s="214"/>
      <c r="O277" s="214"/>
      <c r="P277" s="215">
        <f>SUM(P278:P279)</f>
        <v>0</v>
      </c>
      <c r="Q277" s="214"/>
      <c r="R277" s="215">
        <f>SUM(R278:R279)</f>
        <v>0</v>
      </c>
      <c r="S277" s="214"/>
      <c r="T277" s="216">
        <f>SUM(T278:T279)</f>
        <v>0</v>
      </c>
      <c r="U277" s="11"/>
      <c r="V277" s="11"/>
      <c r="W277" s="11"/>
      <c r="X277" s="11"/>
      <c r="Y277" s="11"/>
      <c r="Z277" s="11"/>
      <c r="AA277" s="11"/>
      <c r="AB277" s="11"/>
      <c r="AC277" s="11"/>
      <c r="AD277" s="11"/>
      <c r="AE277" s="11"/>
      <c r="AR277" s="217" t="s">
        <v>88</v>
      </c>
      <c r="AT277" s="218" t="s">
        <v>80</v>
      </c>
      <c r="AU277" s="218" t="s">
        <v>90</v>
      </c>
      <c r="AY277" s="217" t="s">
        <v>215</v>
      </c>
      <c r="BK277" s="219">
        <f>SUM(BK278:BK279)</f>
        <v>0</v>
      </c>
    </row>
    <row r="278" s="2" customFormat="1" ht="16.5" customHeight="1">
      <c r="A278" s="39"/>
      <c r="B278" s="40"/>
      <c r="C278" s="220" t="s">
        <v>901</v>
      </c>
      <c r="D278" s="220" t="s">
        <v>216</v>
      </c>
      <c r="E278" s="221" t="s">
        <v>6725</v>
      </c>
      <c r="F278" s="222" t="s">
        <v>6726</v>
      </c>
      <c r="G278" s="223" t="s">
        <v>6085</v>
      </c>
      <c r="H278" s="224">
        <v>1</v>
      </c>
      <c r="I278" s="225"/>
      <c r="J278" s="226">
        <f>ROUND(I278*H278,2)</f>
        <v>0</v>
      </c>
      <c r="K278" s="222" t="s">
        <v>1</v>
      </c>
      <c r="L278" s="45"/>
      <c r="M278" s="227" t="s">
        <v>1</v>
      </c>
      <c r="N278" s="228" t="s">
        <v>46</v>
      </c>
      <c r="O278" s="92"/>
      <c r="P278" s="229">
        <f>O278*H278</f>
        <v>0</v>
      </c>
      <c r="Q278" s="229">
        <v>0</v>
      </c>
      <c r="R278" s="229">
        <f>Q278*H278</f>
        <v>0</v>
      </c>
      <c r="S278" s="229">
        <v>0</v>
      </c>
      <c r="T278" s="230">
        <f>S278*H278</f>
        <v>0</v>
      </c>
      <c r="U278" s="39"/>
      <c r="V278" s="39"/>
      <c r="W278" s="39"/>
      <c r="X278" s="39"/>
      <c r="Y278" s="39"/>
      <c r="Z278" s="39"/>
      <c r="AA278" s="39"/>
      <c r="AB278" s="39"/>
      <c r="AC278" s="39"/>
      <c r="AD278" s="39"/>
      <c r="AE278" s="39"/>
      <c r="AR278" s="231" t="s">
        <v>214</v>
      </c>
      <c r="AT278" s="231" t="s">
        <v>216</v>
      </c>
      <c r="AU278" s="231" t="s">
        <v>227</v>
      </c>
      <c r="AY278" s="18" t="s">
        <v>215</v>
      </c>
      <c r="BE278" s="232">
        <f>IF(N278="základní",J278,0)</f>
        <v>0</v>
      </c>
      <c r="BF278" s="232">
        <f>IF(N278="snížená",J278,0)</f>
        <v>0</v>
      </c>
      <c r="BG278" s="232">
        <f>IF(N278="zákl. přenesená",J278,0)</f>
        <v>0</v>
      </c>
      <c r="BH278" s="232">
        <f>IF(N278="sníž. přenesená",J278,0)</f>
        <v>0</v>
      </c>
      <c r="BI278" s="232">
        <f>IF(N278="nulová",J278,0)</f>
        <v>0</v>
      </c>
      <c r="BJ278" s="18" t="s">
        <v>88</v>
      </c>
      <c r="BK278" s="232">
        <f>ROUND(I278*H278,2)</f>
        <v>0</v>
      </c>
      <c r="BL278" s="18" t="s">
        <v>214</v>
      </c>
      <c r="BM278" s="231" t="s">
        <v>1447</v>
      </c>
    </row>
    <row r="279" s="2" customFormat="1">
      <c r="A279" s="39"/>
      <c r="B279" s="40"/>
      <c r="C279" s="41"/>
      <c r="D279" s="233" t="s">
        <v>221</v>
      </c>
      <c r="E279" s="41"/>
      <c r="F279" s="234" t="s">
        <v>6726</v>
      </c>
      <c r="G279" s="41"/>
      <c r="H279" s="41"/>
      <c r="I279" s="235"/>
      <c r="J279" s="41"/>
      <c r="K279" s="41"/>
      <c r="L279" s="45"/>
      <c r="M279" s="236"/>
      <c r="N279" s="237"/>
      <c r="O279" s="92"/>
      <c r="P279" s="92"/>
      <c r="Q279" s="92"/>
      <c r="R279" s="92"/>
      <c r="S279" s="92"/>
      <c r="T279" s="93"/>
      <c r="U279" s="39"/>
      <c r="V279" s="39"/>
      <c r="W279" s="39"/>
      <c r="X279" s="39"/>
      <c r="Y279" s="39"/>
      <c r="Z279" s="39"/>
      <c r="AA279" s="39"/>
      <c r="AB279" s="39"/>
      <c r="AC279" s="39"/>
      <c r="AD279" s="39"/>
      <c r="AE279" s="39"/>
      <c r="AT279" s="18" t="s">
        <v>221</v>
      </c>
      <c r="AU279" s="18" t="s">
        <v>227</v>
      </c>
    </row>
    <row r="280" s="11" customFormat="1" ht="20.88" customHeight="1">
      <c r="A280" s="11"/>
      <c r="B280" s="206"/>
      <c r="C280" s="207"/>
      <c r="D280" s="208" t="s">
        <v>80</v>
      </c>
      <c r="E280" s="248" t="s">
        <v>6727</v>
      </c>
      <c r="F280" s="248" t="s">
        <v>6728</v>
      </c>
      <c r="G280" s="207"/>
      <c r="H280" s="207"/>
      <c r="I280" s="210"/>
      <c r="J280" s="249">
        <f>BK280</f>
        <v>0</v>
      </c>
      <c r="K280" s="207"/>
      <c r="L280" s="212"/>
      <c r="M280" s="213"/>
      <c r="N280" s="214"/>
      <c r="O280" s="214"/>
      <c r="P280" s="215">
        <f>SUM(P281:P286)</f>
        <v>0</v>
      </c>
      <c r="Q280" s="214"/>
      <c r="R280" s="215">
        <f>SUM(R281:R286)</f>
        <v>0</v>
      </c>
      <c r="S280" s="214"/>
      <c r="T280" s="216">
        <f>SUM(T281:T286)</f>
        <v>0</v>
      </c>
      <c r="U280" s="11"/>
      <c r="V280" s="11"/>
      <c r="W280" s="11"/>
      <c r="X280" s="11"/>
      <c r="Y280" s="11"/>
      <c r="Z280" s="11"/>
      <c r="AA280" s="11"/>
      <c r="AB280" s="11"/>
      <c r="AC280" s="11"/>
      <c r="AD280" s="11"/>
      <c r="AE280" s="11"/>
      <c r="AR280" s="217" t="s">
        <v>88</v>
      </c>
      <c r="AT280" s="218" t="s">
        <v>80</v>
      </c>
      <c r="AU280" s="218" t="s">
        <v>90</v>
      </c>
      <c r="AY280" s="217" t="s">
        <v>215</v>
      </c>
      <c r="BK280" s="219">
        <f>SUM(BK281:BK286)</f>
        <v>0</v>
      </c>
    </row>
    <row r="281" s="2" customFormat="1" ht="16.5" customHeight="1">
      <c r="A281" s="39"/>
      <c r="B281" s="40"/>
      <c r="C281" s="220" t="s">
        <v>912</v>
      </c>
      <c r="D281" s="220" t="s">
        <v>216</v>
      </c>
      <c r="E281" s="221" t="s">
        <v>6729</v>
      </c>
      <c r="F281" s="222" t="s">
        <v>6730</v>
      </c>
      <c r="G281" s="223" t="s">
        <v>797</v>
      </c>
      <c r="H281" s="224">
        <v>244</v>
      </c>
      <c r="I281" s="225"/>
      <c r="J281" s="226">
        <f>ROUND(I281*H281,2)</f>
        <v>0</v>
      </c>
      <c r="K281" s="222" t="s">
        <v>1</v>
      </c>
      <c r="L281" s="45"/>
      <c r="M281" s="227" t="s">
        <v>1</v>
      </c>
      <c r="N281" s="228" t="s">
        <v>46</v>
      </c>
      <c r="O281" s="92"/>
      <c r="P281" s="229">
        <f>O281*H281</f>
        <v>0</v>
      </c>
      <c r="Q281" s="229">
        <v>0</v>
      </c>
      <c r="R281" s="229">
        <f>Q281*H281</f>
        <v>0</v>
      </c>
      <c r="S281" s="229">
        <v>0</v>
      </c>
      <c r="T281" s="230">
        <f>S281*H281</f>
        <v>0</v>
      </c>
      <c r="U281" s="39"/>
      <c r="V281" s="39"/>
      <c r="W281" s="39"/>
      <c r="X281" s="39"/>
      <c r="Y281" s="39"/>
      <c r="Z281" s="39"/>
      <c r="AA281" s="39"/>
      <c r="AB281" s="39"/>
      <c r="AC281" s="39"/>
      <c r="AD281" s="39"/>
      <c r="AE281" s="39"/>
      <c r="AR281" s="231" t="s">
        <v>214</v>
      </c>
      <c r="AT281" s="231" t="s">
        <v>216</v>
      </c>
      <c r="AU281" s="231" t="s">
        <v>227</v>
      </c>
      <c r="AY281" s="18" t="s">
        <v>215</v>
      </c>
      <c r="BE281" s="232">
        <f>IF(N281="základní",J281,0)</f>
        <v>0</v>
      </c>
      <c r="BF281" s="232">
        <f>IF(N281="snížená",J281,0)</f>
        <v>0</v>
      </c>
      <c r="BG281" s="232">
        <f>IF(N281="zákl. přenesená",J281,0)</f>
        <v>0</v>
      </c>
      <c r="BH281" s="232">
        <f>IF(N281="sníž. přenesená",J281,0)</f>
        <v>0</v>
      </c>
      <c r="BI281" s="232">
        <f>IF(N281="nulová",J281,0)</f>
        <v>0</v>
      </c>
      <c r="BJ281" s="18" t="s">
        <v>88</v>
      </c>
      <c r="BK281" s="232">
        <f>ROUND(I281*H281,2)</f>
        <v>0</v>
      </c>
      <c r="BL281" s="18" t="s">
        <v>214</v>
      </c>
      <c r="BM281" s="231" t="s">
        <v>1459</v>
      </c>
    </row>
    <row r="282" s="2" customFormat="1">
      <c r="A282" s="39"/>
      <c r="B282" s="40"/>
      <c r="C282" s="41"/>
      <c r="D282" s="233" t="s">
        <v>221</v>
      </c>
      <c r="E282" s="41"/>
      <c r="F282" s="234" t="s">
        <v>6730</v>
      </c>
      <c r="G282" s="41"/>
      <c r="H282" s="41"/>
      <c r="I282" s="235"/>
      <c r="J282" s="41"/>
      <c r="K282" s="41"/>
      <c r="L282" s="45"/>
      <c r="M282" s="236"/>
      <c r="N282" s="237"/>
      <c r="O282" s="92"/>
      <c r="P282" s="92"/>
      <c r="Q282" s="92"/>
      <c r="R282" s="92"/>
      <c r="S282" s="92"/>
      <c r="T282" s="93"/>
      <c r="U282" s="39"/>
      <c r="V282" s="39"/>
      <c r="W282" s="39"/>
      <c r="X282" s="39"/>
      <c r="Y282" s="39"/>
      <c r="Z282" s="39"/>
      <c r="AA282" s="39"/>
      <c r="AB282" s="39"/>
      <c r="AC282" s="39"/>
      <c r="AD282" s="39"/>
      <c r="AE282" s="39"/>
      <c r="AT282" s="18" t="s">
        <v>221</v>
      </c>
      <c r="AU282" s="18" t="s">
        <v>227</v>
      </c>
    </row>
    <row r="283" s="2" customFormat="1" ht="16.5" customHeight="1">
      <c r="A283" s="39"/>
      <c r="B283" s="40"/>
      <c r="C283" s="220" t="s">
        <v>920</v>
      </c>
      <c r="D283" s="220" t="s">
        <v>216</v>
      </c>
      <c r="E283" s="221" t="s">
        <v>6731</v>
      </c>
      <c r="F283" s="222" t="s">
        <v>6732</v>
      </c>
      <c r="G283" s="223" t="s">
        <v>797</v>
      </c>
      <c r="H283" s="224">
        <v>50</v>
      </c>
      <c r="I283" s="225"/>
      <c r="J283" s="226">
        <f>ROUND(I283*H283,2)</f>
        <v>0</v>
      </c>
      <c r="K283" s="222" t="s">
        <v>1</v>
      </c>
      <c r="L283" s="45"/>
      <c r="M283" s="227" t="s">
        <v>1</v>
      </c>
      <c r="N283" s="228" t="s">
        <v>46</v>
      </c>
      <c r="O283" s="92"/>
      <c r="P283" s="229">
        <f>O283*H283</f>
        <v>0</v>
      </c>
      <c r="Q283" s="229">
        <v>0</v>
      </c>
      <c r="R283" s="229">
        <f>Q283*H283</f>
        <v>0</v>
      </c>
      <c r="S283" s="229">
        <v>0</v>
      </c>
      <c r="T283" s="230">
        <f>S283*H283</f>
        <v>0</v>
      </c>
      <c r="U283" s="39"/>
      <c r="V283" s="39"/>
      <c r="W283" s="39"/>
      <c r="X283" s="39"/>
      <c r="Y283" s="39"/>
      <c r="Z283" s="39"/>
      <c r="AA283" s="39"/>
      <c r="AB283" s="39"/>
      <c r="AC283" s="39"/>
      <c r="AD283" s="39"/>
      <c r="AE283" s="39"/>
      <c r="AR283" s="231" t="s">
        <v>214</v>
      </c>
      <c r="AT283" s="231" t="s">
        <v>216</v>
      </c>
      <c r="AU283" s="231" t="s">
        <v>227</v>
      </c>
      <c r="AY283" s="18" t="s">
        <v>215</v>
      </c>
      <c r="BE283" s="232">
        <f>IF(N283="základní",J283,0)</f>
        <v>0</v>
      </c>
      <c r="BF283" s="232">
        <f>IF(N283="snížená",J283,0)</f>
        <v>0</v>
      </c>
      <c r="BG283" s="232">
        <f>IF(N283="zákl. přenesená",J283,0)</f>
        <v>0</v>
      </c>
      <c r="BH283" s="232">
        <f>IF(N283="sníž. přenesená",J283,0)</f>
        <v>0</v>
      </c>
      <c r="BI283" s="232">
        <f>IF(N283="nulová",J283,0)</f>
        <v>0</v>
      </c>
      <c r="BJ283" s="18" t="s">
        <v>88</v>
      </c>
      <c r="BK283" s="232">
        <f>ROUND(I283*H283,2)</f>
        <v>0</v>
      </c>
      <c r="BL283" s="18" t="s">
        <v>214</v>
      </c>
      <c r="BM283" s="231" t="s">
        <v>1555</v>
      </c>
    </row>
    <row r="284" s="2" customFormat="1">
      <c r="A284" s="39"/>
      <c r="B284" s="40"/>
      <c r="C284" s="41"/>
      <c r="D284" s="233" t="s">
        <v>221</v>
      </c>
      <c r="E284" s="41"/>
      <c r="F284" s="234" t="s">
        <v>6732</v>
      </c>
      <c r="G284" s="41"/>
      <c r="H284" s="41"/>
      <c r="I284" s="235"/>
      <c r="J284" s="41"/>
      <c r="K284" s="41"/>
      <c r="L284" s="45"/>
      <c r="M284" s="236"/>
      <c r="N284" s="237"/>
      <c r="O284" s="92"/>
      <c r="P284" s="92"/>
      <c r="Q284" s="92"/>
      <c r="R284" s="92"/>
      <c r="S284" s="92"/>
      <c r="T284" s="93"/>
      <c r="U284" s="39"/>
      <c r="V284" s="39"/>
      <c r="W284" s="39"/>
      <c r="X284" s="39"/>
      <c r="Y284" s="39"/>
      <c r="Z284" s="39"/>
      <c r="AA284" s="39"/>
      <c r="AB284" s="39"/>
      <c r="AC284" s="39"/>
      <c r="AD284" s="39"/>
      <c r="AE284" s="39"/>
      <c r="AT284" s="18" t="s">
        <v>221</v>
      </c>
      <c r="AU284" s="18" t="s">
        <v>227</v>
      </c>
    </row>
    <row r="285" s="2" customFormat="1" ht="16.5" customHeight="1">
      <c r="A285" s="39"/>
      <c r="B285" s="40"/>
      <c r="C285" s="220" t="s">
        <v>925</v>
      </c>
      <c r="D285" s="220" t="s">
        <v>216</v>
      </c>
      <c r="E285" s="221" t="s">
        <v>6733</v>
      </c>
      <c r="F285" s="222" t="s">
        <v>6734</v>
      </c>
      <c r="G285" s="223" t="s">
        <v>797</v>
      </c>
      <c r="H285" s="224">
        <v>20</v>
      </c>
      <c r="I285" s="225"/>
      <c r="J285" s="226">
        <f>ROUND(I285*H285,2)</f>
        <v>0</v>
      </c>
      <c r="K285" s="222" t="s">
        <v>1</v>
      </c>
      <c r="L285" s="45"/>
      <c r="M285" s="227" t="s">
        <v>1</v>
      </c>
      <c r="N285" s="228" t="s">
        <v>46</v>
      </c>
      <c r="O285" s="92"/>
      <c r="P285" s="229">
        <f>O285*H285</f>
        <v>0</v>
      </c>
      <c r="Q285" s="229">
        <v>0</v>
      </c>
      <c r="R285" s="229">
        <f>Q285*H285</f>
        <v>0</v>
      </c>
      <c r="S285" s="229">
        <v>0</v>
      </c>
      <c r="T285" s="230">
        <f>S285*H285</f>
        <v>0</v>
      </c>
      <c r="U285" s="39"/>
      <c r="V285" s="39"/>
      <c r="W285" s="39"/>
      <c r="X285" s="39"/>
      <c r="Y285" s="39"/>
      <c r="Z285" s="39"/>
      <c r="AA285" s="39"/>
      <c r="AB285" s="39"/>
      <c r="AC285" s="39"/>
      <c r="AD285" s="39"/>
      <c r="AE285" s="39"/>
      <c r="AR285" s="231" t="s">
        <v>214</v>
      </c>
      <c r="AT285" s="231" t="s">
        <v>216</v>
      </c>
      <c r="AU285" s="231" t="s">
        <v>227</v>
      </c>
      <c r="AY285" s="18" t="s">
        <v>215</v>
      </c>
      <c r="BE285" s="232">
        <f>IF(N285="základní",J285,0)</f>
        <v>0</v>
      </c>
      <c r="BF285" s="232">
        <f>IF(N285="snížená",J285,0)</f>
        <v>0</v>
      </c>
      <c r="BG285" s="232">
        <f>IF(N285="zákl. přenesená",J285,0)</f>
        <v>0</v>
      </c>
      <c r="BH285" s="232">
        <f>IF(N285="sníž. přenesená",J285,0)</f>
        <v>0</v>
      </c>
      <c r="BI285" s="232">
        <f>IF(N285="nulová",J285,0)</f>
        <v>0</v>
      </c>
      <c r="BJ285" s="18" t="s">
        <v>88</v>
      </c>
      <c r="BK285" s="232">
        <f>ROUND(I285*H285,2)</f>
        <v>0</v>
      </c>
      <c r="BL285" s="18" t="s">
        <v>214</v>
      </c>
      <c r="BM285" s="231" t="s">
        <v>1570</v>
      </c>
    </row>
    <row r="286" s="2" customFormat="1">
      <c r="A286" s="39"/>
      <c r="B286" s="40"/>
      <c r="C286" s="41"/>
      <c r="D286" s="233" t="s">
        <v>221</v>
      </c>
      <c r="E286" s="41"/>
      <c r="F286" s="234" t="s">
        <v>6734</v>
      </c>
      <c r="G286" s="41"/>
      <c r="H286" s="41"/>
      <c r="I286" s="235"/>
      <c r="J286" s="41"/>
      <c r="K286" s="41"/>
      <c r="L286" s="45"/>
      <c r="M286" s="236"/>
      <c r="N286" s="237"/>
      <c r="O286" s="92"/>
      <c r="P286" s="92"/>
      <c r="Q286" s="92"/>
      <c r="R286" s="92"/>
      <c r="S286" s="92"/>
      <c r="T286" s="93"/>
      <c r="U286" s="39"/>
      <c r="V286" s="39"/>
      <c r="W286" s="39"/>
      <c r="X286" s="39"/>
      <c r="Y286" s="39"/>
      <c r="Z286" s="39"/>
      <c r="AA286" s="39"/>
      <c r="AB286" s="39"/>
      <c r="AC286" s="39"/>
      <c r="AD286" s="39"/>
      <c r="AE286" s="39"/>
      <c r="AT286" s="18" t="s">
        <v>221</v>
      </c>
      <c r="AU286" s="18" t="s">
        <v>227</v>
      </c>
    </row>
    <row r="287" s="11" customFormat="1" ht="20.88" customHeight="1">
      <c r="A287" s="11"/>
      <c r="B287" s="206"/>
      <c r="C287" s="207"/>
      <c r="D287" s="208" t="s">
        <v>80</v>
      </c>
      <c r="E287" s="248" t="s">
        <v>6735</v>
      </c>
      <c r="F287" s="248" t="s">
        <v>6736</v>
      </c>
      <c r="G287" s="207"/>
      <c r="H287" s="207"/>
      <c r="I287" s="210"/>
      <c r="J287" s="249">
        <f>BK287</f>
        <v>0</v>
      </c>
      <c r="K287" s="207"/>
      <c r="L287" s="212"/>
      <c r="M287" s="213"/>
      <c r="N287" s="214"/>
      <c r="O287" s="214"/>
      <c r="P287" s="215">
        <f>SUM(P288:P293)</f>
        <v>0</v>
      </c>
      <c r="Q287" s="214"/>
      <c r="R287" s="215">
        <f>SUM(R288:R293)</f>
        <v>0</v>
      </c>
      <c r="S287" s="214"/>
      <c r="T287" s="216">
        <f>SUM(T288:T293)</f>
        <v>0</v>
      </c>
      <c r="U287" s="11"/>
      <c r="V287" s="11"/>
      <c r="W287" s="11"/>
      <c r="X287" s="11"/>
      <c r="Y287" s="11"/>
      <c r="Z287" s="11"/>
      <c r="AA287" s="11"/>
      <c r="AB287" s="11"/>
      <c r="AC287" s="11"/>
      <c r="AD287" s="11"/>
      <c r="AE287" s="11"/>
      <c r="AR287" s="217" t="s">
        <v>88</v>
      </c>
      <c r="AT287" s="218" t="s">
        <v>80</v>
      </c>
      <c r="AU287" s="218" t="s">
        <v>90</v>
      </c>
      <c r="AY287" s="217" t="s">
        <v>215</v>
      </c>
      <c r="BK287" s="219">
        <f>SUM(BK288:BK293)</f>
        <v>0</v>
      </c>
    </row>
    <row r="288" s="2" customFormat="1" ht="16.5" customHeight="1">
      <c r="A288" s="39"/>
      <c r="B288" s="40"/>
      <c r="C288" s="220" t="s">
        <v>934</v>
      </c>
      <c r="D288" s="220" t="s">
        <v>216</v>
      </c>
      <c r="E288" s="221" t="s">
        <v>6737</v>
      </c>
      <c r="F288" s="222" t="s">
        <v>6738</v>
      </c>
      <c r="G288" s="223" t="s">
        <v>797</v>
      </c>
      <c r="H288" s="224">
        <v>129</v>
      </c>
      <c r="I288" s="225"/>
      <c r="J288" s="226">
        <f>ROUND(I288*H288,2)</f>
        <v>0</v>
      </c>
      <c r="K288" s="222" t="s">
        <v>1</v>
      </c>
      <c r="L288" s="45"/>
      <c r="M288" s="227" t="s">
        <v>1</v>
      </c>
      <c r="N288" s="228" t="s">
        <v>46</v>
      </c>
      <c r="O288" s="92"/>
      <c r="P288" s="229">
        <f>O288*H288</f>
        <v>0</v>
      </c>
      <c r="Q288" s="229">
        <v>0</v>
      </c>
      <c r="R288" s="229">
        <f>Q288*H288</f>
        <v>0</v>
      </c>
      <c r="S288" s="229">
        <v>0</v>
      </c>
      <c r="T288" s="230">
        <f>S288*H288</f>
        <v>0</v>
      </c>
      <c r="U288" s="39"/>
      <c r="V288" s="39"/>
      <c r="W288" s="39"/>
      <c r="X288" s="39"/>
      <c r="Y288" s="39"/>
      <c r="Z288" s="39"/>
      <c r="AA288" s="39"/>
      <c r="AB288" s="39"/>
      <c r="AC288" s="39"/>
      <c r="AD288" s="39"/>
      <c r="AE288" s="39"/>
      <c r="AR288" s="231" t="s">
        <v>214</v>
      </c>
      <c r="AT288" s="231" t="s">
        <v>216</v>
      </c>
      <c r="AU288" s="231" t="s">
        <v>227</v>
      </c>
      <c r="AY288" s="18" t="s">
        <v>215</v>
      </c>
      <c r="BE288" s="232">
        <f>IF(N288="základní",J288,0)</f>
        <v>0</v>
      </c>
      <c r="BF288" s="232">
        <f>IF(N288="snížená",J288,0)</f>
        <v>0</v>
      </c>
      <c r="BG288" s="232">
        <f>IF(N288="zákl. přenesená",J288,0)</f>
        <v>0</v>
      </c>
      <c r="BH288" s="232">
        <f>IF(N288="sníž. přenesená",J288,0)</f>
        <v>0</v>
      </c>
      <c r="BI288" s="232">
        <f>IF(N288="nulová",J288,0)</f>
        <v>0</v>
      </c>
      <c r="BJ288" s="18" t="s">
        <v>88</v>
      </c>
      <c r="BK288" s="232">
        <f>ROUND(I288*H288,2)</f>
        <v>0</v>
      </c>
      <c r="BL288" s="18" t="s">
        <v>214</v>
      </c>
      <c r="BM288" s="231" t="s">
        <v>1594</v>
      </c>
    </row>
    <row r="289" s="2" customFormat="1">
      <c r="A289" s="39"/>
      <c r="B289" s="40"/>
      <c r="C289" s="41"/>
      <c r="D289" s="233" t="s">
        <v>221</v>
      </c>
      <c r="E289" s="41"/>
      <c r="F289" s="234" t="s">
        <v>6738</v>
      </c>
      <c r="G289" s="41"/>
      <c r="H289" s="41"/>
      <c r="I289" s="235"/>
      <c r="J289" s="41"/>
      <c r="K289" s="41"/>
      <c r="L289" s="45"/>
      <c r="M289" s="236"/>
      <c r="N289" s="237"/>
      <c r="O289" s="92"/>
      <c r="P289" s="92"/>
      <c r="Q289" s="92"/>
      <c r="R289" s="92"/>
      <c r="S289" s="92"/>
      <c r="T289" s="93"/>
      <c r="U289" s="39"/>
      <c r="V289" s="39"/>
      <c r="W289" s="39"/>
      <c r="X289" s="39"/>
      <c r="Y289" s="39"/>
      <c r="Z289" s="39"/>
      <c r="AA289" s="39"/>
      <c r="AB289" s="39"/>
      <c r="AC289" s="39"/>
      <c r="AD289" s="39"/>
      <c r="AE289" s="39"/>
      <c r="AT289" s="18" t="s">
        <v>221</v>
      </c>
      <c r="AU289" s="18" t="s">
        <v>227</v>
      </c>
    </row>
    <row r="290" s="2" customFormat="1" ht="16.5" customHeight="1">
      <c r="A290" s="39"/>
      <c r="B290" s="40"/>
      <c r="C290" s="220" t="s">
        <v>939</v>
      </c>
      <c r="D290" s="220" t="s">
        <v>216</v>
      </c>
      <c r="E290" s="221" t="s">
        <v>6739</v>
      </c>
      <c r="F290" s="222" t="s">
        <v>6740</v>
      </c>
      <c r="G290" s="223" t="s">
        <v>797</v>
      </c>
      <c r="H290" s="224">
        <v>235</v>
      </c>
      <c r="I290" s="225"/>
      <c r="J290" s="226">
        <f>ROUND(I290*H290,2)</f>
        <v>0</v>
      </c>
      <c r="K290" s="222" t="s">
        <v>1</v>
      </c>
      <c r="L290" s="45"/>
      <c r="M290" s="227" t="s">
        <v>1</v>
      </c>
      <c r="N290" s="228" t="s">
        <v>46</v>
      </c>
      <c r="O290" s="92"/>
      <c r="P290" s="229">
        <f>O290*H290</f>
        <v>0</v>
      </c>
      <c r="Q290" s="229">
        <v>0</v>
      </c>
      <c r="R290" s="229">
        <f>Q290*H290</f>
        <v>0</v>
      </c>
      <c r="S290" s="229">
        <v>0</v>
      </c>
      <c r="T290" s="230">
        <f>S290*H290</f>
        <v>0</v>
      </c>
      <c r="U290" s="39"/>
      <c r="V290" s="39"/>
      <c r="W290" s="39"/>
      <c r="X290" s="39"/>
      <c r="Y290" s="39"/>
      <c r="Z290" s="39"/>
      <c r="AA290" s="39"/>
      <c r="AB290" s="39"/>
      <c r="AC290" s="39"/>
      <c r="AD290" s="39"/>
      <c r="AE290" s="39"/>
      <c r="AR290" s="231" t="s">
        <v>214</v>
      </c>
      <c r="AT290" s="231" t="s">
        <v>216</v>
      </c>
      <c r="AU290" s="231" t="s">
        <v>227</v>
      </c>
      <c r="AY290" s="18" t="s">
        <v>215</v>
      </c>
      <c r="BE290" s="232">
        <f>IF(N290="základní",J290,0)</f>
        <v>0</v>
      </c>
      <c r="BF290" s="232">
        <f>IF(N290="snížená",J290,0)</f>
        <v>0</v>
      </c>
      <c r="BG290" s="232">
        <f>IF(N290="zákl. přenesená",J290,0)</f>
        <v>0</v>
      </c>
      <c r="BH290" s="232">
        <f>IF(N290="sníž. přenesená",J290,0)</f>
        <v>0</v>
      </c>
      <c r="BI290" s="232">
        <f>IF(N290="nulová",J290,0)</f>
        <v>0</v>
      </c>
      <c r="BJ290" s="18" t="s">
        <v>88</v>
      </c>
      <c r="BK290" s="232">
        <f>ROUND(I290*H290,2)</f>
        <v>0</v>
      </c>
      <c r="BL290" s="18" t="s">
        <v>214</v>
      </c>
      <c r="BM290" s="231" t="s">
        <v>1619</v>
      </c>
    </row>
    <row r="291" s="2" customFormat="1">
      <c r="A291" s="39"/>
      <c r="B291" s="40"/>
      <c r="C291" s="41"/>
      <c r="D291" s="233" t="s">
        <v>221</v>
      </c>
      <c r="E291" s="41"/>
      <c r="F291" s="234" t="s">
        <v>6740</v>
      </c>
      <c r="G291" s="41"/>
      <c r="H291" s="41"/>
      <c r="I291" s="235"/>
      <c r="J291" s="41"/>
      <c r="K291" s="41"/>
      <c r="L291" s="45"/>
      <c r="M291" s="236"/>
      <c r="N291" s="237"/>
      <c r="O291" s="92"/>
      <c r="P291" s="92"/>
      <c r="Q291" s="92"/>
      <c r="R291" s="92"/>
      <c r="S291" s="92"/>
      <c r="T291" s="93"/>
      <c r="U291" s="39"/>
      <c r="V291" s="39"/>
      <c r="W291" s="39"/>
      <c r="X291" s="39"/>
      <c r="Y291" s="39"/>
      <c r="Z291" s="39"/>
      <c r="AA291" s="39"/>
      <c r="AB291" s="39"/>
      <c r="AC291" s="39"/>
      <c r="AD291" s="39"/>
      <c r="AE291" s="39"/>
      <c r="AT291" s="18" t="s">
        <v>221</v>
      </c>
      <c r="AU291" s="18" t="s">
        <v>227</v>
      </c>
    </row>
    <row r="292" s="2" customFormat="1" ht="16.5" customHeight="1">
      <c r="A292" s="39"/>
      <c r="B292" s="40"/>
      <c r="C292" s="220" t="s">
        <v>944</v>
      </c>
      <c r="D292" s="220" t="s">
        <v>216</v>
      </c>
      <c r="E292" s="221" t="s">
        <v>6741</v>
      </c>
      <c r="F292" s="222" t="s">
        <v>6742</v>
      </c>
      <c r="G292" s="223" t="s">
        <v>797</v>
      </c>
      <c r="H292" s="224">
        <v>119</v>
      </c>
      <c r="I292" s="225"/>
      <c r="J292" s="226">
        <f>ROUND(I292*H292,2)</f>
        <v>0</v>
      </c>
      <c r="K292" s="222" t="s">
        <v>1</v>
      </c>
      <c r="L292" s="45"/>
      <c r="M292" s="227" t="s">
        <v>1</v>
      </c>
      <c r="N292" s="228" t="s">
        <v>46</v>
      </c>
      <c r="O292" s="92"/>
      <c r="P292" s="229">
        <f>O292*H292</f>
        <v>0</v>
      </c>
      <c r="Q292" s="229">
        <v>0</v>
      </c>
      <c r="R292" s="229">
        <f>Q292*H292</f>
        <v>0</v>
      </c>
      <c r="S292" s="229">
        <v>0</v>
      </c>
      <c r="T292" s="230">
        <f>S292*H292</f>
        <v>0</v>
      </c>
      <c r="U292" s="39"/>
      <c r="V292" s="39"/>
      <c r="W292" s="39"/>
      <c r="X292" s="39"/>
      <c r="Y292" s="39"/>
      <c r="Z292" s="39"/>
      <c r="AA292" s="39"/>
      <c r="AB292" s="39"/>
      <c r="AC292" s="39"/>
      <c r="AD292" s="39"/>
      <c r="AE292" s="39"/>
      <c r="AR292" s="231" t="s">
        <v>214</v>
      </c>
      <c r="AT292" s="231" t="s">
        <v>216</v>
      </c>
      <c r="AU292" s="231" t="s">
        <v>227</v>
      </c>
      <c r="AY292" s="18" t="s">
        <v>215</v>
      </c>
      <c r="BE292" s="232">
        <f>IF(N292="základní",J292,0)</f>
        <v>0</v>
      </c>
      <c r="BF292" s="232">
        <f>IF(N292="snížená",J292,0)</f>
        <v>0</v>
      </c>
      <c r="BG292" s="232">
        <f>IF(N292="zákl. přenesená",J292,0)</f>
        <v>0</v>
      </c>
      <c r="BH292" s="232">
        <f>IF(N292="sníž. přenesená",J292,0)</f>
        <v>0</v>
      </c>
      <c r="BI292" s="232">
        <f>IF(N292="nulová",J292,0)</f>
        <v>0</v>
      </c>
      <c r="BJ292" s="18" t="s">
        <v>88</v>
      </c>
      <c r="BK292" s="232">
        <f>ROUND(I292*H292,2)</f>
        <v>0</v>
      </c>
      <c r="BL292" s="18" t="s">
        <v>214</v>
      </c>
      <c r="BM292" s="231" t="s">
        <v>1645</v>
      </c>
    </row>
    <row r="293" s="2" customFormat="1">
      <c r="A293" s="39"/>
      <c r="B293" s="40"/>
      <c r="C293" s="41"/>
      <c r="D293" s="233" t="s">
        <v>221</v>
      </c>
      <c r="E293" s="41"/>
      <c r="F293" s="234" t="s">
        <v>6742</v>
      </c>
      <c r="G293" s="41"/>
      <c r="H293" s="41"/>
      <c r="I293" s="235"/>
      <c r="J293" s="41"/>
      <c r="K293" s="41"/>
      <c r="L293" s="45"/>
      <c r="M293" s="236"/>
      <c r="N293" s="237"/>
      <c r="O293" s="92"/>
      <c r="P293" s="92"/>
      <c r="Q293" s="92"/>
      <c r="R293" s="92"/>
      <c r="S293" s="92"/>
      <c r="T293" s="93"/>
      <c r="U293" s="39"/>
      <c r="V293" s="39"/>
      <c r="W293" s="39"/>
      <c r="X293" s="39"/>
      <c r="Y293" s="39"/>
      <c r="Z293" s="39"/>
      <c r="AA293" s="39"/>
      <c r="AB293" s="39"/>
      <c r="AC293" s="39"/>
      <c r="AD293" s="39"/>
      <c r="AE293" s="39"/>
      <c r="AT293" s="18" t="s">
        <v>221</v>
      </c>
      <c r="AU293" s="18" t="s">
        <v>227</v>
      </c>
    </row>
    <row r="294" s="11" customFormat="1" ht="20.88" customHeight="1">
      <c r="A294" s="11"/>
      <c r="B294" s="206"/>
      <c r="C294" s="207"/>
      <c r="D294" s="208" t="s">
        <v>80</v>
      </c>
      <c r="E294" s="248" t="s">
        <v>6743</v>
      </c>
      <c r="F294" s="248" t="s">
        <v>6744</v>
      </c>
      <c r="G294" s="207"/>
      <c r="H294" s="207"/>
      <c r="I294" s="210"/>
      <c r="J294" s="249">
        <f>BK294</f>
        <v>0</v>
      </c>
      <c r="K294" s="207"/>
      <c r="L294" s="212"/>
      <c r="M294" s="213"/>
      <c r="N294" s="214"/>
      <c r="O294" s="214"/>
      <c r="P294" s="215">
        <f>SUM(P295:P296)</f>
        <v>0</v>
      </c>
      <c r="Q294" s="214"/>
      <c r="R294" s="215">
        <f>SUM(R295:R296)</f>
        <v>0</v>
      </c>
      <c r="S294" s="214"/>
      <c r="T294" s="216">
        <f>SUM(T295:T296)</f>
        <v>0</v>
      </c>
      <c r="U294" s="11"/>
      <c r="V294" s="11"/>
      <c r="W294" s="11"/>
      <c r="X294" s="11"/>
      <c r="Y294" s="11"/>
      <c r="Z294" s="11"/>
      <c r="AA294" s="11"/>
      <c r="AB294" s="11"/>
      <c r="AC294" s="11"/>
      <c r="AD294" s="11"/>
      <c r="AE294" s="11"/>
      <c r="AR294" s="217" t="s">
        <v>88</v>
      </c>
      <c r="AT294" s="218" t="s">
        <v>80</v>
      </c>
      <c r="AU294" s="218" t="s">
        <v>90</v>
      </c>
      <c r="AY294" s="217" t="s">
        <v>215</v>
      </c>
      <c r="BK294" s="219">
        <f>SUM(BK295:BK296)</f>
        <v>0</v>
      </c>
    </row>
    <row r="295" s="2" customFormat="1" ht="16.5" customHeight="1">
      <c r="A295" s="39"/>
      <c r="B295" s="40"/>
      <c r="C295" s="220" t="s">
        <v>952</v>
      </c>
      <c r="D295" s="220" t="s">
        <v>216</v>
      </c>
      <c r="E295" s="221" t="s">
        <v>6745</v>
      </c>
      <c r="F295" s="222" t="s">
        <v>6746</v>
      </c>
      <c r="G295" s="223" t="s">
        <v>797</v>
      </c>
      <c r="H295" s="224">
        <v>30</v>
      </c>
      <c r="I295" s="225"/>
      <c r="J295" s="226">
        <f>ROUND(I295*H295,2)</f>
        <v>0</v>
      </c>
      <c r="K295" s="222" t="s">
        <v>1</v>
      </c>
      <c r="L295" s="45"/>
      <c r="M295" s="227" t="s">
        <v>1</v>
      </c>
      <c r="N295" s="228" t="s">
        <v>46</v>
      </c>
      <c r="O295" s="92"/>
      <c r="P295" s="229">
        <f>O295*H295</f>
        <v>0</v>
      </c>
      <c r="Q295" s="229">
        <v>0</v>
      </c>
      <c r="R295" s="229">
        <f>Q295*H295</f>
        <v>0</v>
      </c>
      <c r="S295" s="229">
        <v>0</v>
      </c>
      <c r="T295" s="230">
        <f>S295*H295</f>
        <v>0</v>
      </c>
      <c r="U295" s="39"/>
      <c r="V295" s="39"/>
      <c r="W295" s="39"/>
      <c r="X295" s="39"/>
      <c r="Y295" s="39"/>
      <c r="Z295" s="39"/>
      <c r="AA295" s="39"/>
      <c r="AB295" s="39"/>
      <c r="AC295" s="39"/>
      <c r="AD295" s="39"/>
      <c r="AE295" s="39"/>
      <c r="AR295" s="231" t="s">
        <v>214</v>
      </c>
      <c r="AT295" s="231" t="s">
        <v>216</v>
      </c>
      <c r="AU295" s="231" t="s">
        <v>227</v>
      </c>
      <c r="AY295" s="18" t="s">
        <v>215</v>
      </c>
      <c r="BE295" s="232">
        <f>IF(N295="základní",J295,0)</f>
        <v>0</v>
      </c>
      <c r="BF295" s="232">
        <f>IF(N295="snížená",J295,0)</f>
        <v>0</v>
      </c>
      <c r="BG295" s="232">
        <f>IF(N295="zákl. přenesená",J295,0)</f>
        <v>0</v>
      </c>
      <c r="BH295" s="232">
        <f>IF(N295="sníž. přenesená",J295,0)</f>
        <v>0</v>
      </c>
      <c r="BI295" s="232">
        <f>IF(N295="nulová",J295,0)</f>
        <v>0</v>
      </c>
      <c r="BJ295" s="18" t="s">
        <v>88</v>
      </c>
      <c r="BK295" s="232">
        <f>ROUND(I295*H295,2)</f>
        <v>0</v>
      </c>
      <c r="BL295" s="18" t="s">
        <v>214</v>
      </c>
      <c r="BM295" s="231" t="s">
        <v>1660</v>
      </c>
    </row>
    <row r="296" s="2" customFormat="1">
      <c r="A296" s="39"/>
      <c r="B296" s="40"/>
      <c r="C296" s="41"/>
      <c r="D296" s="233" t="s">
        <v>221</v>
      </c>
      <c r="E296" s="41"/>
      <c r="F296" s="234" t="s">
        <v>6746</v>
      </c>
      <c r="G296" s="41"/>
      <c r="H296" s="41"/>
      <c r="I296" s="235"/>
      <c r="J296" s="41"/>
      <c r="K296" s="41"/>
      <c r="L296" s="45"/>
      <c r="M296" s="236"/>
      <c r="N296" s="237"/>
      <c r="O296" s="92"/>
      <c r="P296" s="92"/>
      <c r="Q296" s="92"/>
      <c r="R296" s="92"/>
      <c r="S296" s="92"/>
      <c r="T296" s="93"/>
      <c r="U296" s="39"/>
      <c r="V296" s="39"/>
      <c r="W296" s="39"/>
      <c r="X296" s="39"/>
      <c r="Y296" s="39"/>
      <c r="Z296" s="39"/>
      <c r="AA296" s="39"/>
      <c r="AB296" s="39"/>
      <c r="AC296" s="39"/>
      <c r="AD296" s="39"/>
      <c r="AE296" s="39"/>
      <c r="AT296" s="18" t="s">
        <v>221</v>
      </c>
      <c r="AU296" s="18" t="s">
        <v>227</v>
      </c>
    </row>
    <row r="297" s="11" customFormat="1" ht="20.88" customHeight="1">
      <c r="A297" s="11"/>
      <c r="B297" s="206"/>
      <c r="C297" s="207"/>
      <c r="D297" s="208" t="s">
        <v>80</v>
      </c>
      <c r="E297" s="248" t="s">
        <v>6747</v>
      </c>
      <c r="F297" s="248" t="s">
        <v>6748</v>
      </c>
      <c r="G297" s="207"/>
      <c r="H297" s="207"/>
      <c r="I297" s="210"/>
      <c r="J297" s="249">
        <f>BK297</f>
        <v>0</v>
      </c>
      <c r="K297" s="207"/>
      <c r="L297" s="212"/>
      <c r="M297" s="213"/>
      <c r="N297" s="214"/>
      <c r="O297" s="214"/>
      <c r="P297" s="215">
        <f>SUM(P298:P301)</f>
        <v>0</v>
      </c>
      <c r="Q297" s="214"/>
      <c r="R297" s="215">
        <f>SUM(R298:R301)</f>
        <v>0</v>
      </c>
      <c r="S297" s="214"/>
      <c r="T297" s="216">
        <f>SUM(T298:T301)</f>
        <v>0</v>
      </c>
      <c r="U297" s="11"/>
      <c r="V297" s="11"/>
      <c r="W297" s="11"/>
      <c r="X297" s="11"/>
      <c r="Y297" s="11"/>
      <c r="Z297" s="11"/>
      <c r="AA297" s="11"/>
      <c r="AB297" s="11"/>
      <c r="AC297" s="11"/>
      <c r="AD297" s="11"/>
      <c r="AE297" s="11"/>
      <c r="AR297" s="217" t="s">
        <v>88</v>
      </c>
      <c r="AT297" s="218" t="s">
        <v>80</v>
      </c>
      <c r="AU297" s="218" t="s">
        <v>90</v>
      </c>
      <c r="AY297" s="217" t="s">
        <v>215</v>
      </c>
      <c r="BK297" s="219">
        <f>SUM(BK298:BK301)</f>
        <v>0</v>
      </c>
    </row>
    <row r="298" s="2" customFormat="1" ht="16.5" customHeight="1">
      <c r="A298" s="39"/>
      <c r="B298" s="40"/>
      <c r="C298" s="220" t="s">
        <v>959</v>
      </c>
      <c r="D298" s="220" t="s">
        <v>216</v>
      </c>
      <c r="E298" s="221" t="s">
        <v>6749</v>
      </c>
      <c r="F298" s="222" t="s">
        <v>6750</v>
      </c>
      <c r="G298" s="223" t="s">
        <v>6085</v>
      </c>
      <c r="H298" s="224">
        <v>10</v>
      </c>
      <c r="I298" s="225"/>
      <c r="J298" s="226">
        <f>ROUND(I298*H298,2)</f>
        <v>0</v>
      </c>
      <c r="K298" s="222" t="s">
        <v>1</v>
      </c>
      <c r="L298" s="45"/>
      <c r="M298" s="227" t="s">
        <v>1</v>
      </c>
      <c r="N298" s="228" t="s">
        <v>46</v>
      </c>
      <c r="O298" s="92"/>
      <c r="P298" s="229">
        <f>O298*H298</f>
        <v>0</v>
      </c>
      <c r="Q298" s="229">
        <v>0</v>
      </c>
      <c r="R298" s="229">
        <f>Q298*H298</f>
        <v>0</v>
      </c>
      <c r="S298" s="229">
        <v>0</v>
      </c>
      <c r="T298" s="230">
        <f>S298*H298</f>
        <v>0</v>
      </c>
      <c r="U298" s="39"/>
      <c r="V298" s="39"/>
      <c r="W298" s="39"/>
      <c r="X298" s="39"/>
      <c r="Y298" s="39"/>
      <c r="Z298" s="39"/>
      <c r="AA298" s="39"/>
      <c r="AB298" s="39"/>
      <c r="AC298" s="39"/>
      <c r="AD298" s="39"/>
      <c r="AE298" s="39"/>
      <c r="AR298" s="231" t="s">
        <v>214</v>
      </c>
      <c r="AT298" s="231" t="s">
        <v>216</v>
      </c>
      <c r="AU298" s="231" t="s">
        <v>227</v>
      </c>
      <c r="AY298" s="18" t="s">
        <v>215</v>
      </c>
      <c r="BE298" s="232">
        <f>IF(N298="základní",J298,0)</f>
        <v>0</v>
      </c>
      <c r="BF298" s="232">
        <f>IF(N298="snížená",J298,0)</f>
        <v>0</v>
      </c>
      <c r="BG298" s="232">
        <f>IF(N298="zákl. přenesená",J298,0)</f>
        <v>0</v>
      </c>
      <c r="BH298" s="232">
        <f>IF(N298="sníž. přenesená",J298,0)</f>
        <v>0</v>
      </c>
      <c r="BI298" s="232">
        <f>IF(N298="nulová",J298,0)</f>
        <v>0</v>
      </c>
      <c r="BJ298" s="18" t="s">
        <v>88</v>
      </c>
      <c r="BK298" s="232">
        <f>ROUND(I298*H298,2)</f>
        <v>0</v>
      </c>
      <c r="BL298" s="18" t="s">
        <v>214</v>
      </c>
      <c r="BM298" s="231" t="s">
        <v>1671</v>
      </c>
    </row>
    <row r="299" s="2" customFormat="1">
      <c r="A299" s="39"/>
      <c r="B299" s="40"/>
      <c r="C299" s="41"/>
      <c r="D299" s="233" t="s">
        <v>221</v>
      </c>
      <c r="E299" s="41"/>
      <c r="F299" s="234" t="s">
        <v>6750</v>
      </c>
      <c r="G299" s="41"/>
      <c r="H299" s="41"/>
      <c r="I299" s="235"/>
      <c r="J299" s="41"/>
      <c r="K299" s="41"/>
      <c r="L299" s="45"/>
      <c r="M299" s="236"/>
      <c r="N299" s="237"/>
      <c r="O299" s="92"/>
      <c r="P299" s="92"/>
      <c r="Q299" s="92"/>
      <c r="R299" s="92"/>
      <c r="S299" s="92"/>
      <c r="T299" s="93"/>
      <c r="U299" s="39"/>
      <c r="V299" s="39"/>
      <c r="W299" s="39"/>
      <c r="X299" s="39"/>
      <c r="Y299" s="39"/>
      <c r="Z299" s="39"/>
      <c r="AA299" s="39"/>
      <c r="AB299" s="39"/>
      <c r="AC299" s="39"/>
      <c r="AD299" s="39"/>
      <c r="AE299" s="39"/>
      <c r="AT299" s="18" t="s">
        <v>221</v>
      </c>
      <c r="AU299" s="18" t="s">
        <v>227</v>
      </c>
    </row>
    <row r="300" s="2" customFormat="1" ht="16.5" customHeight="1">
      <c r="A300" s="39"/>
      <c r="B300" s="40"/>
      <c r="C300" s="220" t="s">
        <v>968</v>
      </c>
      <c r="D300" s="220" t="s">
        <v>216</v>
      </c>
      <c r="E300" s="221" t="s">
        <v>6751</v>
      </c>
      <c r="F300" s="222" t="s">
        <v>6752</v>
      </c>
      <c r="G300" s="223" t="s">
        <v>6085</v>
      </c>
      <c r="H300" s="224">
        <v>10</v>
      </c>
      <c r="I300" s="225"/>
      <c r="J300" s="226">
        <f>ROUND(I300*H300,2)</f>
        <v>0</v>
      </c>
      <c r="K300" s="222" t="s">
        <v>1</v>
      </c>
      <c r="L300" s="45"/>
      <c r="M300" s="227" t="s">
        <v>1</v>
      </c>
      <c r="N300" s="228" t="s">
        <v>46</v>
      </c>
      <c r="O300" s="92"/>
      <c r="P300" s="229">
        <f>O300*H300</f>
        <v>0</v>
      </c>
      <c r="Q300" s="229">
        <v>0</v>
      </c>
      <c r="R300" s="229">
        <f>Q300*H300</f>
        <v>0</v>
      </c>
      <c r="S300" s="229">
        <v>0</v>
      </c>
      <c r="T300" s="230">
        <f>S300*H300</f>
        <v>0</v>
      </c>
      <c r="U300" s="39"/>
      <c r="V300" s="39"/>
      <c r="W300" s="39"/>
      <c r="X300" s="39"/>
      <c r="Y300" s="39"/>
      <c r="Z300" s="39"/>
      <c r="AA300" s="39"/>
      <c r="AB300" s="39"/>
      <c r="AC300" s="39"/>
      <c r="AD300" s="39"/>
      <c r="AE300" s="39"/>
      <c r="AR300" s="231" t="s">
        <v>214</v>
      </c>
      <c r="AT300" s="231" t="s">
        <v>216</v>
      </c>
      <c r="AU300" s="231" t="s">
        <v>227</v>
      </c>
      <c r="AY300" s="18" t="s">
        <v>215</v>
      </c>
      <c r="BE300" s="232">
        <f>IF(N300="základní",J300,0)</f>
        <v>0</v>
      </c>
      <c r="BF300" s="232">
        <f>IF(N300="snížená",J300,0)</f>
        <v>0</v>
      </c>
      <c r="BG300" s="232">
        <f>IF(N300="zákl. přenesená",J300,0)</f>
        <v>0</v>
      </c>
      <c r="BH300" s="232">
        <f>IF(N300="sníž. přenesená",J300,0)</f>
        <v>0</v>
      </c>
      <c r="BI300" s="232">
        <f>IF(N300="nulová",J300,0)</f>
        <v>0</v>
      </c>
      <c r="BJ300" s="18" t="s">
        <v>88</v>
      </c>
      <c r="BK300" s="232">
        <f>ROUND(I300*H300,2)</f>
        <v>0</v>
      </c>
      <c r="BL300" s="18" t="s">
        <v>214</v>
      </c>
      <c r="BM300" s="231" t="s">
        <v>1683</v>
      </c>
    </row>
    <row r="301" s="2" customFormat="1">
      <c r="A301" s="39"/>
      <c r="B301" s="40"/>
      <c r="C301" s="41"/>
      <c r="D301" s="233" t="s">
        <v>221</v>
      </c>
      <c r="E301" s="41"/>
      <c r="F301" s="234" t="s">
        <v>6752</v>
      </c>
      <c r="G301" s="41"/>
      <c r="H301" s="41"/>
      <c r="I301" s="235"/>
      <c r="J301" s="41"/>
      <c r="K301" s="41"/>
      <c r="L301" s="45"/>
      <c r="M301" s="236"/>
      <c r="N301" s="237"/>
      <c r="O301" s="92"/>
      <c r="P301" s="92"/>
      <c r="Q301" s="92"/>
      <c r="R301" s="92"/>
      <c r="S301" s="92"/>
      <c r="T301" s="93"/>
      <c r="U301" s="39"/>
      <c r="V301" s="39"/>
      <c r="W301" s="39"/>
      <c r="X301" s="39"/>
      <c r="Y301" s="39"/>
      <c r="Z301" s="39"/>
      <c r="AA301" s="39"/>
      <c r="AB301" s="39"/>
      <c r="AC301" s="39"/>
      <c r="AD301" s="39"/>
      <c r="AE301" s="39"/>
      <c r="AT301" s="18" t="s">
        <v>221</v>
      </c>
      <c r="AU301" s="18" t="s">
        <v>227</v>
      </c>
    </row>
    <row r="302" s="11" customFormat="1" ht="25.92" customHeight="1">
      <c r="A302" s="11"/>
      <c r="B302" s="206"/>
      <c r="C302" s="207"/>
      <c r="D302" s="208" t="s">
        <v>80</v>
      </c>
      <c r="E302" s="209" t="s">
        <v>6753</v>
      </c>
      <c r="F302" s="209" t="s">
        <v>6754</v>
      </c>
      <c r="G302" s="207"/>
      <c r="H302" s="207"/>
      <c r="I302" s="210"/>
      <c r="J302" s="211">
        <f>BK302</f>
        <v>0</v>
      </c>
      <c r="K302" s="207"/>
      <c r="L302" s="212"/>
      <c r="M302" s="213"/>
      <c r="N302" s="214"/>
      <c r="O302" s="214"/>
      <c r="P302" s="215">
        <f>P303+SUM(P304:P315)</f>
        <v>0</v>
      </c>
      <c r="Q302" s="214"/>
      <c r="R302" s="215">
        <f>R303+SUM(R304:R315)</f>
        <v>0</v>
      </c>
      <c r="S302" s="214"/>
      <c r="T302" s="216">
        <f>T303+SUM(T304:T315)</f>
        <v>0</v>
      </c>
      <c r="U302" s="11"/>
      <c r="V302" s="11"/>
      <c r="W302" s="11"/>
      <c r="X302" s="11"/>
      <c r="Y302" s="11"/>
      <c r="Z302" s="11"/>
      <c r="AA302" s="11"/>
      <c r="AB302" s="11"/>
      <c r="AC302" s="11"/>
      <c r="AD302" s="11"/>
      <c r="AE302" s="11"/>
      <c r="AR302" s="217" t="s">
        <v>88</v>
      </c>
      <c r="AT302" s="218" t="s">
        <v>80</v>
      </c>
      <c r="AU302" s="218" t="s">
        <v>81</v>
      </c>
      <c r="AY302" s="217" t="s">
        <v>215</v>
      </c>
      <c r="BK302" s="219">
        <f>BK303+SUM(BK304:BK315)</f>
        <v>0</v>
      </c>
    </row>
    <row r="303" s="2" customFormat="1" ht="16.5" customHeight="1">
      <c r="A303" s="39"/>
      <c r="B303" s="40"/>
      <c r="C303" s="220" t="s">
        <v>977</v>
      </c>
      <c r="D303" s="220" t="s">
        <v>216</v>
      </c>
      <c r="E303" s="221" t="s">
        <v>6755</v>
      </c>
      <c r="F303" s="222" t="s">
        <v>6756</v>
      </c>
      <c r="G303" s="223" t="s">
        <v>6757</v>
      </c>
      <c r="H303" s="224">
        <v>19</v>
      </c>
      <c r="I303" s="225"/>
      <c r="J303" s="226">
        <f>ROUND(I303*H303,2)</f>
        <v>0</v>
      </c>
      <c r="K303" s="222" t="s">
        <v>1</v>
      </c>
      <c r="L303" s="45"/>
      <c r="M303" s="227" t="s">
        <v>1</v>
      </c>
      <c r="N303" s="228" t="s">
        <v>46</v>
      </c>
      <c r="O303" s="92"/>
      <c r="P303" s="229">
        <f>O303*H303</f>
        <v>0</v>
      </c>
      <c r="Q303" s="229">
        <v>0</v>
      </c>
      <c r="R303" s="229">
        <f>Q303*H303</f>
        <v>0</v>
      </c>
      <c r="S303" s="229">
        <v>0</v>
      </c>
      <c r="T303" s="230">
        <f>S303*H303</f>
        <v>0</v>
      </c>
      <c r="U303" s="39"/>
      <c r="V303" s="39"/>
      <c r="W303" s="39"/>
      <c r="X303" s="39"/>
      <c r="Y303" s="39"/>
      <c r="Z303" s="39"/>
      <c r="AA303" s="39"/>
      <c r="AB303" s="39"/>
      <c r="AC303" s="39"/>
      <c r="AD303" s="39"/>
      <c r="AE303" s="39"/>
      <c r="AR303" s="231" t="s">
        <v>214</v>
      </c>
      <c r="AT303" s="231" t="s">
        <v>216</v>
      </c>
      <c r="AU303" s="231" t="s">
        <v>88</v>
      </c>
      <c r="AY303" s="18" t="s">
        <v>215</v>
      </c>
      <c r="BE303" s="232">
        <f>IF(N303="základní",J303,0)</f>
        <v>0</v>
      </c>
      <c r="BF303" s="232">
        <f>IF(N303="snížená",J303,0)</f>
        <v>0</v>
      </c>
      <c r="BG303" s="232">
        <f>IF(N303="zákl. přenesená",J303,0)</f>
        <v>0</v>
      </c>
      <c r="BH303" s="232">
        <f>IF(N303="sníž. přenesená",J303,0)</f>
        <v>0</v>
      </c>
      <c r="BI303" s="232">
        <f>IF(N303="nulová",J303,0)</f>
        <v>0</v>
      </c>
      <c r="BJ303" s="18" t="s">
        <v>88</v>
      </c>
      <c r="BK303" s="232">
        <f>ROUND(I303*H303,2)</f>
        <v>0</v>
      </c>
      <c r="BL303" s="18" t="s">
        <v>214</v>
      </c>
      <c r="BM303" s="231" t="s">
        <v>1695</v>
      </c>
    </row>
    <row r="304" s="2" customFormat="1">
      <c r="A304" s="39"/>
      <c r="B304" s="40"/>
      <c r="C304" s="41"/>
      <c r="D304" s="233" t="s">
        <v>221</v>
      </c>
      <c r="E304" s="41"/>
      <c r="F304" s="234" t="s">
        <v>6756</v>
      </c>
      <c r="G304" s="41"/>
      <c r="H304" s="41"/>
      <c r="I304" s="235"/>
      <c r="J304" s="41"/>
      <c r="K304" s="41"/>
      <c r="L304" s="45"/>
      <c r="M304" s="236"/>
      <c r="N304" s="237"/>
      <c r="O304" s="92"/>
      <c r="P304" s="92"/>
      <c r="Q304" s="92"/>
      <c r="R304" s="92"/>
      <c r="S304" s="92"/>
      <c r="T304" s="93"/>
      <c r="U304" s="39"/>
      <c r="V304" s="39"/>
      <c r="W304" s="39"/>
      <c r="X304" s="39"/>
      <c r="Y304" s="39"/>
      <c r="Z304" s="39"/>
      <c r="AA304" s="39"/>
      <c r="AB304" s="39"/>
      <c r="AC304" s="39"/>
      <c r="AD304" s="39"/>
      <c r="AE304" s="39"/>
      <c r="AT304" s="18" t="s">
        <v>221</v>
      </c>
      <c r="AU304" s="18" t="s">
        <v>88</v>
      </c>
    </row>
    <row r="305" s="2" customFormat="1" ht="16.5" customHeight="1">
      <c r="A305" s="39"/>
      <c r="B305" s="40"/>
      <c r="C305" s="220" t="s">
        <v>988</v>
      </c>
      <c r="D305" s="220" t="s">
        <v>216</v>
      </c>
      <c r="E305" s="221" t="s">
        <v>6758</v>
      </c>
      <c r="F305" s="222" t="s">
        <v>6759</v>
      </c>
      <c r="G305" s="223" t="s">
        <v>6757</v>
      </c>
      <c r="H305" s="224">
        <v>19</v>
      </c>
      <c r="I305" s="225"/>
      <c r="J305" s="226">
        <f>ROUND(I305*H305,2)</f>
        <v>0</v>
      </c>
      <c r="K305" s="222" t="s">
        <v>1</v>
      </c>
      <c r="L305" s="45"/>
      <c r="M305" s="227" t="s">
        <v>1</v>
      </c>
      <c r="N305" s="228" t="s">
        <v>46</v>
      </c>
      <c r="O305" s="92"/>
      <c r="P305" s="229">
        <f>O305*H305</f>
        <v>0</v>
      </c>
      <c r="Q305" s="229">
        <v>0</v>
      </c>
      <c r="R305" s="229">
        <f>Q305*H305</f>
        <v>0</v>
      </c>
      <c r="S305" s="229">
        <v>0</v>
      </c>
      <c r="T305" s="230">
        <f>S305*H305</f>
        <v>0</v>
      </c>
      <c r="U305" s="39"/>
      <c r="V305" s="39"/>
      <c r="W305" s="39"/>
      <c r="X305" s="39"/>
      <c r="Y305" s="39"/>
      <c r="Z305" s="39"/>
      <c r="AA305" s="39"/>
      <c r="AB305" s="39"/>
      <c r="AC305" s="39"/>
      <c r="AD305" s="39"/>
      <c r="AE305" s="39"/>
      <c r="AR305" s="231" t="s">
        <v>214</v>
      </c>
      <c r="AT305" s="231" t="s">
        <v>216</v>
      </c>
      <c r="AU305" s="231" t="s">
        <v>88</v>
      </c>
      <c r="AY305" s="18" t="s">
        <v>215</v>
      </c>
      <c r="BE305" s="232">
        <f>IF(N305="základní",J305,0)</f>
        <v>0</v>
      </c>
      <c r="BF305" s="232">
        <f>IF(N305="snížená",J305,0)</f>
        <v>0</v>
      </c>
      <c r="BG305" s="232">
        <f>IF(N305="zákl. přenesená",J305,0)</f>
        <v>0</v>
      </c>
      <c r="BH305" s="232">
        <f>IF(N305="sníž. přenesená",J305,0)</f>
        <v>0</v>
      </c>
      <c r="BI305" s="232">
        <f>IF(N305="nulová",J305,0)</f>
        <v>0</v>
      </c>
      <c r="BJ305" s="18" t="s">
        <v>88</v>
      </c>
      <c r="BK305" s="232">
        <f>ROUND(I305*H305,2)</f>
        <v>0</v>
      </c>
      <c r="BL305" s="18" t="s">
        <v>214</v>
      </c>
      <c r="BM305" s="231" t="s">
        <v>1706</v>
      </c>
    </row>
    <row r="306" s="2" customFormat="1">
      <c r="A306" s="39"/>
      <c r="B306" s="40"/>
      <c r="C306" s="41"/>
      <c r="D306" s="233" t="s">
        <v>221</v>
      </c>
      <c r="E306" s="41"/>
      <c r="F306" s="234" t="s">
        <v>6759</v>
      </c>
      <c r="G306" s="41"/>
      <c r="H306" s="41"/>
      <c r="I306" s="235"/>
      <c r="J306" s="41"/>
      <c r="K306" s="41"/>
      <c r="L306" s="45"/>
      <c r="M306" s="236"/>
      <c r="N306" s="237"/>
      <c r="O306" s="92"/>
      <c r="P306" s="92"/>
      <c r="Q306" s="92"/>
      <c r="R306" s="92"/>
      <c r="S306" s="92"/>
      <c r="T306" s="93"/>
      <c r="U306" s="39"/>
      <c r="V306" s="39"/>
      <c r="W306" s="39"/>
      <c r="X306" s="39"/>
      <c r="Y306" s="39"/>
      <c r="Z306" s="39"/>
      <c r="AA306" s="39"/>
      <c r="AB306" s="39"/>
      <c r="AC306" s="39"/>
      <c r="AD306" s="39"/>
      <c r="AE306" s="39"/>
      <c r="AT306" s="18" t="s">
        <v>221</v>
      </c>
      <c r="AU306" s="18" t="s">
        <v>88</v>
      </c>
    </row>
    <row r="307" s="2" customFormat="1" ht="16.5" customHeight="1">
      <c r="A307" s="39"/>
      <c r="B307" s="40"/>
      <c r="C307" s="220" t="s">
        <v>999</v>
      </c>
      <c r="D307" s="220" t="s">
        <v>216</v>
      </c>
      <c r="E307" s="221" t="s">
        <v>6760</v>
      </c>
      <c r="F307" s="222" t="s">
        <v>6761</v>
      </c>
      <c r="G307" s="223" t="s">
        <v>219</v>
      </c>
      <c r="H307" s="224">
        <v>1</v>
      </c>
      <c r="I307" s="225"/>
      <c r="J307" s="226">
        <f>ROUND(I307*H307,2)</f>
        <v>0</v>
      </c>
      <c r="K307" s="222" t="s">
        <v>1</v>
      </c>
      <c r="L307" s="45"/>
      <c r="M307" s="227" t="s">
        <v>1</v>
      </c>
      <c r="N307" s="228" t="s">
        <v>46</v>
      </c>
      <c r="O307" s="92"/>
      <c r="P307" s="229">
        <f>O307*H307</f>
        <v>0</v>
      </c>
      <c r="Q307" s="229">
        <v>0</v>
      </c>
      <c r="R307" s="229">
        <f>Q307*H307</f>
        <v>0</v>
      </c>
      <c r="S307" s="229">
        <v>0</v>
      </c>
      <c r="T307" s="230">
        <f>S307*H307</f>
        <v>0</v>
      </c>
      <c r="U307" s="39"/>
      <c r="V307" s="39"/>
      <c r="W307" s="39"/>
      <c r="X307" s="39"/>
      <c r="Y307" s="39"/>
      <c r="Z307" s="39"/>
      <c r="AA307" s="39"/>
      <c r="AB307" s="39"/>
      <c r="AC307" s="39"/>
      <c r="AD307" s="39"/>
      <c r="AE307" s="39"/>
      <c r="AR307" s="231" t="s">
        <v>214</v>
      </c>
      <c r="AT307" s="231" t="s">
        <v>216</v>
      </c>
      <c r="AU307" s="231" t="s">
        <v>88</v>
      </c>
      <c r="AY307" s="18" t="s">
        <v>215</v>
      </c>
      <c r="BE307" s="232">
        <f>IF(N307="základní",J307,0)</f>
        <v>0</v>
      </c>
      <c r="BF307" s="232">
        <f>IF(N307="snížená",J307,0)</f>
        <v>0</v>
      </c>
      <c r="BG307" s="232">
        <f>IF(N307="zákl. přenesená",J307,0)</f>
        <v>0</v>
      </c>
      <c r="BH307" s="232">
        <f>IF(N307="sníž. přenesená",J307,0)</f>
        <v>0</v>
      </c>
      <c r="BI307" s="232">
        <f>IF(N307="nulová",J307,0)</f>
        <v>0</v>
      </c>
      <c r="BJ307" s="18" t="s">
        <v>88</v>
      </c>
      <c r="BK307" s="232">
        <f>ROUND(I307*H307,2)</f>
        <v>0</v>
      </c>
      <c r="BL307" s="18" t="s">
        <v>214</v>
      </c>
      <c r="BM307" s="231" t="s">
        <v>1721</v>
      </c>
    </row>
    <row r="308" s="2" customFormat="1">
      <c r="A308" s="39"/>
      <c r="B308" s="40"/>
      <c r="C308" s="41"/>
      <c r="D308" s="233" t="s">
        <v>221</v>
      </c>
      <c r="E308" s="41"/>
      <c r="F308" s="234" t="s">
        <v>6761</v>
      </c>
      <c r="G308" s="41"/>
      <c r="H308" s="41"/>
      <c r="I308" s="235"/>
      <c r="J308" s="41"/>
      <c r="K308" s="41"/>
      <c r="L308" s="45"/>
      <c r="M308" s="236"/>
      <c r="N308" s="237"/>
      <c r="O308" s="92"/>
      <c r="P308" s="92"/>
      <c r="Q308" s="92"/>
      <c r="R308" s="92"/>
      <c r="S308" s="92"/>
      <c r="T308" s="93"/>
      <c r="U308" s="39"/>
      <c r="V308" s="39"/>
      <c r="W308" s="39"/>
      <c r="X308" s="39"/>
      <c r="Y308" s="39"/>
      <c r="Z308" s="39"/>
      <c r="AA308" s="39"/>
      <c r="AB308" s="39"/>
      <c r="AC308" s="39"/>
      <c r="AD308" s="39"/>
      <c r="AE308" s="39"/>
      <c r="AT308" s="18" t="s">
        <v>221</v>
      </c>
      <c r="AU308" s="18" t="s">
        <v>88</v>
      </c>
    </row>
    <row r="309" s="2" customFormat="1" ht="24.15" customHeight="1">
      <c r="A309" s="39"/>
      <c r="B309" s="40"/>
      <c r="C309" s="220" t="s">
        <v>1006</v>
      </c>
      <c r="D309" s="220" t="s">
        <v>216</v>
      </c>
      <c r="E309" s="221" t="s">
        <v>6762</v>
      </c>
      <c r="F309" s="222" t="s">
        <v>6763</v>
      </c>
      <c r="G309" s="223" t="s">
        <v>219</v>
      </c>
      <c r="H309" s="224">
        <v>1</v>
      </c>
      <c r="I309" s="225"/>
      <c r="J309" s="226">
        <f>ROUND(I309*H309,2)</f>
        <v>0</v>
      </c>
      <c r="K309" s="222" t="s">
        <v>1</v>
      </c>
      <c r="L309" s="45"/>
      <c r="M309" s="227" t="s">
        <v>1</v>
      </c>
      <c r="N309" s="228" t="s">
        <v>46</v>
      </c>
      <c r="O309" s="92"/>
      <c r="P309" s="229">
        <f>O309*H309</f>
        <v>0</v>
      </c>
      <c r="Q309" s="229">
        <v>0</v>
      </c>
      <c r="R309" s="229">
        <f>Q309*H309</f>
        <v>0</v>
      </c>
      <c r="S309" s="229">
        <v>0</v>
      </c>
      <c r="T309" s="230">
        <f>S309*H309</f>
        <v>0</v>
      </c>
      <c r="U309" s="39"/>
      <c r="V309" s="39"/>
      <c r="W309" s="39"/>
      <c r="X309" s="39"/>
      <c r="Y309" s="39"/>
      <c r="Z309" s="39"/>
      <c r="AA309" s="39"/>
      <c r="AB309" s="39"/>
      <c r="AC309" s="39"/>
      <c r="AD309" s="39"/>
      <c r="AE309" s="39"/>
      <c r="AR309" s="231" t="s">
        <v>214</v>
      </c>
      <c r="AT309" s="231" t="s">
        <v>216</v>
      </c>
      <c r="AU309" s="231" t="s">
        <v>88</v>
      </c>
      <c r="AY309" s="18" t="s">
        <v>215</v>
      </c>
      <c r="BE309" s="232">
        <f>IF(N309="základní",J309,0)</f>
        <v>0</v>
      </c>
      <c r="BF309" s="232">
        <f>IF(N309="snížená",J309,0)</f>
        <v>0</v>
      </c>
      <c r="BG309" s="232">
        <f>IF(N309="zákl. přenesená",J309,0)</f>
        <v>0</v>
      </c>
      <c r="BH309" s="232">
        <f>IF(N309="sníž. přenesená",J309,0)</f>
        <v>0</v>
      </c>
      <c r="BI309" s="232">
        <f>IF(N309="nulová",J309,0)</f>
        <v>0</v>
      </c>
      <c r="BJ309" s="18" t="s">
        <v>88</v>
      </c>
      <c r="BK309" s="232">
        <f>ROUND(I309*H309,2)</f>
        <v>0</v>
      </c>
      <c r="BL309" s="18" t="s">
        <v>214</v>
      </c>
      <c r="BM309" s="231" t="s">
        <v>1735</v>
      </c>
    </row>
    <row r="310" s="2" customFormat="1">
      <c r="A310" s="39"/>
      <c r="B310" s="40"/>
      <c r="C310" s="41"/>
      <c r="D310" s="233" t="s">
        <v>221</v>
      </c>
      <c r="E310" s="41"/>
      <c r="F310" s="234" t="s">
        <v>6763</v>
      </c>
      <c r="G310" s="41"/>
      <c r="H310" s="41"/>
      <c r="I310" s="235"/>
      <c r="J310" s="41"/>
      <c r="K310" s="41"/>
      <c r="L310" s="45"/>
      <c r="M310" s="236"/>
      <c r="N310" s="237"/>
      <c r="O310" s="92"/>
      <c r="P310" s="92"/>
      <c r="Q310" s="92"/>
      <c r="R310" s="92"/>
      <c r="S310" s="92"/>
      <c r="T310" s="93"/>
      <c r="U310" s="39"/>
      <c r="V310" s="39"/>
      <c r="W310" s="39"/>
      <c r="X310" s="39"/>
      <c r="Y310" s="39"/>
      <c r="Z310" s="39"/>
      <c r="AA310" s="39"/>
      <c r="AB310" s="39"/>
      <c r="AC310" s="39"/>
      <c r="AD310" s="39"/>
      <c r="AE310" s="39"/>
      <c r="AT310" s="18" t="s">
        <v>221</v>
      </c>
      <c r="AU310" s="18" t="s">
        <v>88</v>
      </c>
    </row>
    <row r="311" s="2" customFormat="1" ht="21.75" customHeight="1">
      <c r="A311" s="39"/>
      <c r="B311" s="40"/>
      <c r="C311" s="220" t="s">
        <v>1014</v>
      </c>
      <c r="D311" s="220" t="s">
        <v>216</v>
      </c>
      <c r="E311" s="221" t="s">
        <v>6764</v>
      </c>
      <c r="F311" s="222" t="s">
        <v>6765</v>
      </c>
      <c r="G311" s="223" t="s">
        <v>219</v>
      </c>
      <c r="H311" s="224">
        <v>1</v>
      </c>
      <c r="I311" s="225"/>
      <c r="J311" s="226">
        <f>ROUND(I311*H311,2)</f>
        <v>0</v>
      </c>
      <c r="K311" s="222" t="s">
        <v>1</v>
      </c>
      <c r="L311" s="45"/>
      <c r="M311" s="227" t="s">
        <v>1</v>
      </c>
      <c r="N311" s="228" t="s">
        <v>46</v>
      </c>
      <c r="O311" s="92"/>
      <c r="P311" s="229">
        <f>O311*H311</f>
        <v>0</v>
      </c>
      <c r="Q311" s="229">
        <v>0</v>
      </c>
      <c r="R311" s="229">
        <f>Q311*H311</f>
        <v>0</v>
      </c>
      <c r="S311" s="229">
        <v>0</v>
      </c>
      <c r="T311" s="230">
        <f>S311*H311</f>
        <v>0</v>
      </c>
      <c r="U311" s="39"/>
      <c r="V311" s="39"/>
      <c r="W311" s="39"/>
      <c r="X311" s="39"/>
      <c r="Y311" s="39"/>
      <c r="Z311" s="39"/>
      <c r="AA311" s="39"/>
      <c r="AB311" s="39"/>
      <c r="AC311" s="39"/>
      <c r="AD311" s="39"/>
      <c r="AE311" s="39"/>
      <c r="AR311" s="231" t="s">
        <v>214</v>
      </c>
      <c r="AT311" s="231" t="s">
        <v>216</v>
      </c>
      <c r="AU311" s="231" t="s">
        <v>88</v>
      </c>
      <c r="AY311" s="18" t="s">
        <v>215</v>
      </c>
      <c r="BE311" s="232">
        <f>IF(N311="základní",J311,0)</f>
        <v>0</v>
      </c>
      <c r="BF311" s="232">
        <f>IF(N311="snížená",J311,0)</f>
        <v>0</v>
      </c>
      <c r="BG311" s="232">
        <f>IF(N311="zákl. přenesená",J311,0)</f>
        <v>0</v>
      </c>
      <c r="BH311" s="232">
        <f>IF(N311="sníž. přenesená",J311,0)</f>
        <v>0</v>
      </c>
      <c r="BI311" s="232">
        <f>IF(N311="nulová",J311,0)</f>
        <v>0</v>
      </c>
      <c r="BJ311" s="18" t="s">
        <v>88</v>
      </c>
      <c r="BK311" s="232">
        <f>ROUND(I311*H311,2)</f>
        <v>0</v>
      </c>
      <c r="BL311" s="18" t="s">
        <v>214</v>
      </c>
      <c r="BM311" s="231" t="s">
        <v>1740</v>
      </c>
    </row>
    <row r="312" s="2" customFormat="1">
      <c r="A312" s="39"/>
      <c r="B312" s="40"/>
      <c r="C312" s="41"/>
      <c r="D312" s="233" t="s">
        <v>221</v>
      </c>
      <c r="E312" s="41"/>
      <c r="F312" s="234" t="s">
        <v>6765</v>
      </c>
      <c r="G312" s="41"/>
      <c r="H312" s="41"/>
      <c r="I312" s="235"/>
      <c r="J312" s="41"/>
      <c r="K312" s="41"/>
      <c r="L312" s="45"/>
      <c r="M312" s="236"/>
      <c r="N312" s="237"/>
      <c r="O312" s="92"/>
      <c r="P312" s="92"/>
      <c r="Q312" s="92"/>
      <c r="R312" s="92"/>
      <c r="S312" s="92"/>
      <c r="T312" s="93"/>
      <c r="U312" s="39"/>
      <c r="V312" s="39"/>
      <c r="W312" s="39"/>
      <c r="X312" s="39"/>
      <c r="Y312" s="39"/>
      <c r="Z312" s="39"/>
      <c r="AA312" s="39"/>
      <c r="AB312" s="39"/>
      <c r="AC312" s="39"/>
      <c r="AD312" s="39"/>
      <c r="AE312" s="39"/>
      <c r="AT312" s="18" t="s">
        <v>221</v>
      </c>
      <c r="AU312" s="18" t="s">
        <v>88</v>
      </c>
    </row>
    <row r="313" s="2" customFormat="1" ht="16.5" customHeight="1">
      <c r="A313" s="39"/>
      <c r="B313" s="40"/>
      <c r="C313" s="220" t="s">
        <v>1022</v>
      </c>
      <c r="D313" s="220" t="s">
        <v>216</v>
      </c>
      <c r="E313" s="221" t="s">
        <v>6766</v>
      </c>
      <c r="F313" s="222" t="s">
        <v>6767</v>
      </c>
      <c r="G313" s="223" t="s">
        <v>219</v>
      </c>
      <c r="H313" s="224">
        <v>1</v>
      </c>
      <c r="I313" s="225"/>
      <c r="J313" s="226">
        <f>ROUND(I313*H313,2)</f>
        <v>0</v>
      </c>
      <c r="K313" s="222" t="s">
        <v>1</v>
      </c>
      <c r="L313" s="45"/>
      <c r="M313" s="227" t="s">
        <v>1</v>
      </c>
      <c r="N313" s="228" t="s">
        <v>46</v>
      </c>
      <c r="O313" s="92"/>
      <c r="P313" s="229">
        <f>O313*H313</f>
        <v>0</v>
      </c>
      <c r="Q313" s="229">
        <v>0</v>
      </c>
      <c r="R313" s="229">
        <f>Q313*H313</f>
        <v>0</v>
      </c>
      <c r="S313" s="229">
        <v>0</v>
      </c>
      <c r="T313" s="230">
        <f>S313*H313</f>
        <v>0</v>
      </c>
      <c r="U313" s="39"/>
      <c r="V313" s="39"/>
      <c r="W313" s="39"/>
      <c r="X313" s="39"/>
      <c r="Y313" s="39"/>
      <c r="Z313" s="39"/>
      <c r="AA313" s="39"/>
      <c r="AB313" s="39"/>
      <c r="AC313" s="39"/>
      <c r="AD313" s="39"/>
      <c r="AE313" s="39"/>
      <c r="AR313" s="231" t="s">
        <v>214</v>
      </c>
      <c r="AT313" s="231" t="s">
        <v>216</v>
      </c>
      <c r="AU313" s="231" t="s">
        <v>88</v>
      </c>
      <c r="AY313" s="18" t="s">
        <v>215</v>
      </c>
      <c r="BE313" s="232">
        <f>IF(N313="základní",J313,0)</f>
        <v>0</v>
      </c>
      <c r="BF313" s="232">
        <f>IF(N313="snížená",J313,0)</f>
        <v>0</v>
      </c>
      <c r="BG313" s="232">
        <f>IF(N313="zákl. přenesená",J313,0)</f>
        <v>0</v>
      </c>
      <c r="BH313" s="232">
        <f>IF(N313="sníž. přenesená",J313,0)</f>
        <v>0</v>
      </c>
      <c r="BI313" s="232">
        <f>IF(N313="nulová",J313,0)</f>
        <v>0</v>
      </c>
      <c r="BJ313" s="18" t="s">
        <v>88</v>
      </c>
      <c r="BK313" s="232">
        <f>ROUND(I313*H313,2)</f>
        <v>0</v>
      </c>
      <c r="BL313" s="18" t="s">
        <v>214</v>
      </c>
      <c r="BM313" s="231" t="s">
        <v>1758</v>
      </c>
    </row>
    <row r="314" s="2" customFormat="1">
      <c r="A314" s="39"/>
      <c r="B314" s="40"/>
      <c r="C314" s="41"/>
      <c r="D314" s="233" t="s">
        <v>221</v>
      </c>
      <c r="E314" s="41"/>
      <c r="F314" s="234" t="s">
        <v>6767</v>
      </c>
      <c r="G314" s="41"/>
      <c r="H314" s="41"/>
      <c r="I314" s="235"/>
      <c r="J314" s="41"/>
      <c r="K314" s="41"/>
      <c r="L314" s="45"/>
      <c r="M314" s="236"/>
      <c r="N314" s="237"/>
      <c r="O314" s="92"/>
      <c r="P314" s="92"/>
      <c r="Q314" s="92"/>
      <c r="R314" s="92"/>
      <c r="S314" s="92"/>
      <c r="T314" s="93"/>
      <c r="U314" s="39"/>
      <c r="V314" s="39"/>
      <c r="W314" s="39"/>
      <c r="X314" s="39"/>
      <c r="Y314" s="39"/>
      <c r="Z314" s="39"/>
      <c r="AA314" s="39"/>
      <c r="AB314" s="39"/>
      <c r="AC314" s="39"/>
      <c r="AD314" s="39"/>
      <c r="AE314" s="39"/>
      <c r="AT314" s="18" t="s">
        <v>221</v>
      </c>
      <c r="AU314" s="18" t="s">
        <v>88</v>
      </c>
    </row>
    <row r="315" s="11" customFormat="1" ht="22.8" customHeight="1">
      <c r="A315" s="11"/>
      <c r="B315" s="206"/>
      <c r="C315" s="207"/>
      <c r="D315" s="208" t="s">
        <v>80</v>
      </c>
      <c r="E315" s="248" t="s">
        <v>6768</v>
      </c>
      <c r="F315" s="248" t="s">
        <v>6769</v>
      </c>
      <c r="G315" s="207"/>
      <c r="H315" s="207"/>
      <c r="I315" s="210"/>
      <c r="J315" s="249">
        <f>BK315</f>
        <v>0</v>
      </c>
      <c r="K315" s="207"/>
      <c r="L315" s="212"/>
      <c r="M315" s="213"/>
      <c r="N315" s="214"/>
      <c r="O315" s="214"/>
      <c r="P315" s="215">
        <f>P316+SUM(P317:P322)+P325+P330</f>
        <v>0</v>
      </c>
      <c r="Q315" s="214"/>
      <c r="R315" s="215">
        <f>R316+SUM(R317:R322)+R325+R330</f>
        <v>0</v>
      </c>
      <c r="S315" s="214"/>
      <c r="T315" s="216">
        <f>T316+SUM(T317:T322)+T325+T330</f>
        <v>0</v>
      </c>
      <c r="U315" s="11"/>
      <c r="V315" s="11"/>
      <c r="W315" s="11"/>
      <c r="X315" s="11"/>
      <c r="Y315" s="11"/>
      <c r="Z315" s="11"/>
      <c r="AA315" s="11"/>
      <c r="AB315" s="11"/>
      <c r="AC315" s="11"/>
      <c r="AD315" s="11"/>
      <c r="AE315" s="11"/>
      <c r="AR315" s="217" t="s">
        <v>88</v>
      </c>
      <c r="AT315" s="218" t="s">
        <v>80</v>
      </c>
      <c r="AU315" s="218" t="s">
        <v>88</v>
      </c>
      <c r="AY315" s="217" t="s">
        <v>215</v>
      </c>
      <c r="BK315" s="219">
        <f>BK316+SUM(BK317:BK322)+BK325+BK330</f>
        <v>0</v>
      </c>
    </row>
    <row r="316" s="2" customFormat="1" ht="16.5" customHeight="1">
      <c r="A316" s="39"/>
      <c r="B316" s="40"/>
      <c r="C316" s="220" t="s">
        <v>1030</v>
      </c>
      <c r="D316" s="220" t="s">
        <v>216</v>
      </c>
      <c r="E316" s="221" t="s">
        <v>6770</v>
      </c>
      <c r="F316" s="222" t="s">
        <v>6771</v>
      </c>
      <c r="G316" s="223" t="s">
        <v>219</v>
      </c>
      <c r="H316" s="224">
        <v>1</v>
      </c>
      <c r="I316" s="225"/>
      <c r="J316" s="226">
        <f>ROUND(I316*H316,2)</f>
        <v>0</v>
      </c>
      <c r="K316" s="222" t="s">
        <v>1</v>
      </c>
      <c r="L316" s="45"/>
      <c r="M316" s="227" t="s">
        <v>1</v>
      </c>
      <c r="N316" s="228" t="s">
        <v>46</v>
      </c>
      <c r="O316" s="92"/>
      <c r="P316" s="229">
        <f>O316*H316</f>
        <v>0</v>
      </c>
      <c r="Q316" s="229">
        <v>0</v>
      </c>
      <c r="R316" s="229">
        <f>Q316*H316</f>
        <v>0</v>
      </c>
      <c r="S316" s="229">
        <v>0</v>
      </c>
      <c r="T316" s="230">
        <f>S316*H316</f>
        <v>0</v>
      </c>
      <c r="U316" s="39"/>
      <c r="V316" s="39"/>
      <c r="W316" s="39"/>
      <c r="X316" s="39"/>
      <c r="Y316" s="39"/>
      <c r="Z316" s="39"/>
      <c r="AA316" s="39"/>
      <c r="AB316" s="39"/>
      <c r="AC316" s="39"/>
      <c r="AD316" s="39"/>
      <c r="AE316" s="39"/>
      <c r="AR316" s="231" t="s">
        <v>214</v>
      </c>
      <c r="AT316" s="231" t="s">
        <v>216</v>
      </c>
      <c r="AU316" s="231" t="s">
        <v>90</v>
      </c>
      <c r="AY316" s="18" t="s">
        <v>215</v>
      </c>
      <c r="BE316" s="232">
        <f>IF(N316="základní",J316,0)</f>
        <v>0</v>
      </c>
      <c r="BF316" s="232">
        <f>IF(N316="snížená",J316,0)</f>
        <v>0</v>
      </c>
      <c r="BG316" s="232">
        <f>IF(N316="zákl. přenesená",J316,0)</f>
        <v>0</v>
      </c>
      <c r="BH316" s="232">
        <f>IF(N316="sníž. přenesená",J316,0)</f>
        <v>0</v>
      </c>
      <c r="BI316" s="232">
        <f>IF(N316="nulová",J316,0)</f>
        <v>0</v>
      </c>
      <c r="BJ316" s="18" t="s">
        <v>88</v>
      </c>
      <c r="BK316" s="232">
        <f>ROUND(I316*H316,2)</f>
        <v>0</v>
      </c>
      <c r="BL316" s="18" t="s">
        <v>214</v>
      </c>
      <c r="BM316" s="231" t="s">
        <v>1770</v>
      </c>
    </row>
    <row r="317" s="2" customFormat="1">
      <c r="A317" s="39"/>
      <c r="B317" s="40"/>
      <c r="C317" s="41"/>
      <c r="D317" s="233" t="s">
        <v>221</v>
      </c>
      <c r="E317" s="41"/>
      <c r="F317" s="234" t="s">
        <v>6771</v>
      </c>
      <c r="G317" s="41"/>
      <c r="H317" s="41"/>
      <c r="I317" s="235"/>
      <c r="J317" s="41"/>
      <c r="K317" s="41"/>
      <c r="L317" s="45"/>
      <c r="M317" s="236"/>
      <c r="N317" s="237"/>
      <c r="O317" s="92"/>
      <c r="P317" s="92"/>
      <c r="Q317" s="92"/>
      <c r="R317" s="92"/>
      <c r="S317" s="92"/>
      <c r="T317" s="93"/>
      <c r="U317" s="39"/>
      <c r="V317" s="39"/>
      <c r="W317" s="39"/>
      <c r="X317" s="39"/>
      <c r="Y317" s="39"/>
      <c r="Z317" s="39"/>
      <c r="AA317" s="39"/>
      <c r="AB317" s="39"/>
      <c r="AC317" s="39"/>
      <c r="AD317" s="39"/>
      <c r="AE317" s="39"/>
      <c r="AT317" s="18" t="s">
        <v>221</v>
      </c>
      <c r="AU317" s="18" t="s">
        <v>90</v>
      </c>
    </row>
    <row r="318" s="2" customFormat="1" ht="24.15" customHeight="1">
      <c r="A318" s="39"/>
      <c r="B318" s="40"/>
      <c r="C318" s="220" t="s">
        <v>1037</v>
      </c>
      <c r="D318" s="220" t="s">
        <v>216</v>
      </c>
      <c r="E318" s="221" t="s">
        <v>6772</v>
      </c>
      <c r="F318" s="222" t="s">
        <v>6773</v>
      </c>
      <c r="G318" s="223" t="s">
        <v>219</v>
      </c>
      <c r="H318" s="224">
        <v>1</v>
      </c>
      <c r="I318" s="225"/>
      <c r="J318" s="226">
        <f>ROUND(I318*H318,2)</f>
        <v>0</v>
      </c>
      <c r="K318" s="222" t="s">
        <v>1</v>
      </c>
      <c r="L318" s="45"/>
      <c r="M318" s="227" t="s">
        <v>1</v>
      </c>
      <c r="N318" s="228" t="s">
        <v>46</v>
      </c>
      <c r="O318" s="92"/>
      <c r="P318" s="229">
        <f>O318*H318</f>
        <v>0</v>
      </c>
      <c r="Q318" s="229">
        <v>0</v>
      </c>
      <c r="R318" s="229">
        <f>Q318*H318</f>
        <v>0</v>
      </c>
      <c r="S318" s="229">
        <v>0</v>
      </c>
      <c r="T318" s="230">
        <f>S318*H318</f>
        <v>0</v>
      </c>
      <c r="U318" s="39"/>
      <c r="V318" s="39"/>
      <c r="W318" s="39"/>
      <c r="X318" s="39"/>
      <c r="Y318" s="39"/>
      <c r="Z318" s="39"/>
      <c r="AA318" s="39"/>
      <c r="AB318" s="39"/>
      <c r="AC318" s="39"/>
      <c r="AD318" s="39"/>
      <c r="AE318" s="39"/>
      <c r="AR318" s="231" t="s">
        <v>214</v>
      </c>
      <c r="AT318" s="231" t="s">
        <v>216</v>
      </c>
      <c r="AU318" s="231" t="s">
        <v>90</v>
      </c>
      <c r="AY318" s="18" t="s">
        <v>215</v>
      </c>
      <c r="BE318" s="232">
        <f>IF(N318="základní",J318,0)</f>
        <v>0</v>
      </c>
      <c r="BF318" s="232">
        <f>IF(N318="snížená",J318,0)</f>
        <v>0</v>
      </c>
      <c r="BG318" s="232">
        <f>IF(N318="zákl. přenesená",J318,0)</f>
        <v>0</v>
      </c>
      <c r="BH318" s="232">
        <f>IF(N318="sníž. přenesená",J318,0)</f>
        <v>0</v>
      </c>
      <c r="BI318" s="232">
        <f>IF(N318="nulová",J318,0)</f>
        <v>0</v>
      </c>
      <c r="BJ318" s="18" t="s">
        <v>88</v>
      </c>
      <c r="BK318" s="232">
        <f>ROUND(I318*H318,2)</f>
        <v>0</v>
      </c>
      <c r="BL318" s="18" t="s">
        <v>214</v>
      </c>
      <c r="BM318" s="231" t="s">
        <v>1797</v>
      </c>
    </row>
    <row r="319" s="2" customFormat="1">
      <c r="A319" s="39"/>
      <c r="B319" s="40"/>
      <c r="C319" s="41"/>
      <c r="D319" s="233" t="s">
        <v>221</v>
      </c>
      <c r="E319" s="41"/>
      <c r="F319" s="234" t="s">
        <v>6773</v>
      </c>
      <c r="G319" s="41"/>
      <c r="H319" s="41"/>
      <c r="I319" s="235"/>
      <c r="J319" s="41"/>
      <c r="K319" s="41"/>
      <c r="L319" s="45"/>
      <c r="M319" s="236"/>
      <c r="N319" s="237"/>
      <c r="O319" s="92"/>
      <c r="P319" s="92"/>
      <c r="Q319" s="92"/>
      <c r="R319" s="92"/>
      <c r="S319" s="92"/>
      <c r="T319" s="93"/>
      <c r="U319" s="39"/>
      <c r="V319" s="39"/>
      <c r="W319" s="39"/>
      <c r="X319" s="39"/>
      <c r="Y319" s="39"/>
      <c r="Z319" s="39"/>
      <c r="AA319" s="39"/>
      <c r="AB319" s="39"/>
      <c r="AC319" s="39"/>
      <c r="AD319" s="39"/>
      <c r="AE319" s="39"/>
      <c r="AT319" s="18" t="s">
        <v>221</v>
      </c>
      <c r="AU319" s="18" t="s">
        <v>90</v>
      </c>
    </row>
    <row r="320" s="2" customFormat="1" ht="16.5" customHeight="1">
      <c r="A320" s="39"/>
      <c r="B320" s="40"/>
      <c r="C320" s="220" t="s">
        <v>1043</v>
      </c>
      <c r="D320" s="220" t="s">
        <v>216</v>
      </c>
      <c r="E320" s="221" t="s">
        <v>6774</v>
      </c>
      <c r="F320" s="222" t="s">
        <v>6775</v>
      </c>
      <c r="G320" s="223" t="s">
        <v>4619</v>
      </c>
      <c r="H320" s="224">
        <v>8</v>
      </c>
      <c r="I320" s="225"/>
      <c r="J320" s="226">
        <f>ROUND(I320*H320,2)</f>
        <v>0</v>
      </c>
      <c r="K320" s="222" t="s">
        <v>1</v>
      </c>
      <c r="L320" s="45"/>
      <c r="M320" s="227" t="s">
        <v>1</v>
      </c>
      <c r="N320" s="228" t="s">
        <v>46</v>
      </c>
      <c r="O320" s="92"/>
      <c r="P320" s="229">
        <f>O320*H320</f>
        <v>0</v>
      </c>
      <c r="Q320" s="229">
        <v>0</v>
      </c>
      <c r="R320" s="229">
        <f>Q320*H320</f>
        <v>0</v>
      </c>
      <c r="S320" s="229">
        <v>0</v>
      </c>
      <c r="T320" s="230">
        <f>S320*H320</f>
        <v>0</v>
      </c>
      <c r="U320" s="39"/>
      <c r="V320" s="39"/>
      <c r="W320" s="39"/>
      <c r="X320" s="39"/>
      <c r="Y320" s="39"/>
      <c r="Z320" s="39"/>
      <c r="AA320" s="39"/>
      <c r="AB320" s="39"/>
      <c r="AC320" s="39"/>
      <c r="AD320" s="39"/>
      <c r="AE320" s="39"/>
      <c r="AR320" s="231" t="s">
        <v>214</v>
      </c>
      <c r="AT320" s="231" t="s">
        <v>216</v>
      </c>
      <c r="AU320" s="231" t="s">
        <v>90</v>
      </c>
      <c r="AY320" s="18" t="s">
        <v>215</v>
      </c>
      <c r="BE320" s="232">
        <f>IF(N320="základní",J320,0)</f>
        <v>0</v>
      </c>
      <c r="BF320" s="232">
        <f>IF(N320="snížená",J320,0)</f>
        <v>0</v>
      </c>
      <c r="BG320" s="232">
        <f>IF(N320="zákl. přenesená",J320,0)</f>
        <v>0</v>
      </c>
      <c r="BH320" s="232">
        <f>IF(N320="sníž. přenesená",J320,0)</f>
        <v>0</v>
      </c>
      <c r="BI320" s="232">
        <f>IF(N320="nulová",J320,0)</f>
        <v>0</v>
      </c>
      <c r="BJ320" s="18" t="s">
        <v>88</v>
      </c>
      <c r="BK320" s="232">
        <f>ROUND(I320*H320,2)</f>
        <v>0</v>
      </c>
      <c r="BL320" s="18" t="s">
        <v>214</v>
      </c>
      <c r="BM320" s="231" t="s">
        <v>1806</v>
      </c>
    </row>
    <row r="321" s="2" customFormat="1">
      <c r="A321" s="39"/>
      <c r="B321" s="40"/>
      <c r="C321" s="41"/>
      <c r="D321" s="233" t="s">
        <v>221</v>
      </c>
      <c r="E321" s="41"/>
      <c r="F321" s="234" t="s">
        <v>6775</v>
      </c>
      <c r="G321" s="41"/>
      <c r="H321" s="41"/>
      <c r="I321" s="235"/>
      <c r="J321" s="41"/>
      <c r="K321" s="41"/>
      <c r="L321" s="45"/>
      <c r="M321" s="236"/>
      <c r="N321" s="237"/>
      <c r="O321" s="92"/>
      <c r="P321" s="92"/>
      <c r="Q321" s="92"/>
      <c r="R321" s="92"/>
      <c r="S321" s="92"/>
      <c r="T321" s="93"/>
      <c r="U321" s="39"/>
      <c r="V321" s="39"/>
      <c r="W321" s="39"/>
      <c r="X321" s="39"/>
      <c r="Y321" s="39"/>
      <c r="Z321" s="39"/>
      <c r="AA321" s="39"/>
      <c r="AB321" s="39"/>
      <c r="AC321" s="39"/>
      <c r="AD321" s="39"/>
      <c r="AE321" s="39"/>
      <c r="AT321" s="18" t="s">
        <v>221</v>
      </c>
      <c r="AU321" s="18" t="s">
        <v>90</v>
      </c>
    </row>
    <row r="322" s="11" customFormat="1" ht="20.88" customHeight="1">
      <c r="A322" s="11"/>
      <c r="B322" s="206"/>
      <c r="C322" s="207"/>
      <c r="D322" s="208" t="s">
        <v>80</v>
      </c>
      <c r="E322" s="248" t="s">
        <v>6776</v>
      </c>
      <c r="F322" s="248" t="s">
        <v>6777</v>
      </c>
      <c r="G322" s="207"/>
      <c r="H322" s="207"/>
      <c r="I322" s="210"/>
      <c r="J322" s="249">
        <f>BK322</f>
        <v>0</v>
      </c>
      <c r="K322" s="207"/>
      <c r="L322" s="212"/>
      <c r="M322" s="213"/>
      <c r="N322" s="214"/>
      <c r="O322" s="214"/>
      <c r="P322" s="215">
        <f>SUM(P323:P324)</f>
        <v>0</v>
      </c>
      <c r="Q322" s="214"/>
      <c r="R322" s="215">
        <f>SUM(R323:R324)</f>
        <v>0</v>
      </c>
      <c r="S322" s="214"/>
      <c r="T322" s="216">
        <f>SUM(T323:T324)</f>
        <v>0</v>
      </c>
      <c r="U322" s="11"/>
      <c r="V322" s="11"/>
      <c r="W322" s="11"/>
      <c r="X322" s="11"/>
      <c r="Y322" s="11"/>
      <c r="Z322" s="11"/>
      <c r="AA322" s="11"/>
      <c r="AB322" s="11"/>
      <c r="AC322" s="11"/>
      <c r="AD322" s="11"/>
      <c r="AE322" s="11"/>
      <c r="AR322" s="217" t="s">
        <v>88</v>
      </c>
      <c r="AT322" s="218" t="s">
        <v>80</v>
      </c>
      <c r="AU322" s="218" t="s">
        <v>90</v>
      </c>
      <c r="AY322" s="217" t="s">
        <v>215</v>
      </c>
      <c r="BK322" s="219">
        <f>SUM(BK323:BK324)</f>
        <v>0</v>
      </c>
    </row>
    <row r="323" s="2" customFormat="1" ht="37.8" customHeight="1">
      <c r="A323" s="39"/>
      <c r="B323" s="40"/>
      <c r="C323" s="220" t="s">
        <v>1052</v>
      </c>
      <c r="D323" s="220" t="s">
        <v>216</v>
      </c>
      <c r="E323" s="221" t="s">
        <v>6778</v>
      </c>
      <c r="F323" s="222" t="s">
        <v>6779</v>
      </c>
      <c r="G323" s="223" t="s">
        <v>219</v>
      </c>
      <c r="H323" s="224">
        <v>1</v>
      </c>
      <c r="I323" s="225"/>
      <c r="J323" s="226">
        <f>ROUND(I323*H323,2)</f>
        <v>0</v>
      </c>
      <c r="K323" s="222" t="s">
        <v>1</v>
      </c>
      <c r="L323" s="45"/>
      <c r="M323" s="227" t="s">
        <v>1</v>
      </c>
      <c r="N323" s="228" t="s">
        <v>46</v>
      </c>
      <c r="O323" s="92"/>
      <c r="P323" s="229">
        <f>O323*H323</f>
        <v>0</v>
      </c>
      <c r="Q323" s="229">
        <v>0</v>
      </c>
      <c r="R323" s="229">
        <f>Q323*H323</f>
        <v>0</v>
      </c>
      <c r="S323" s="229">
        <v>0</v>
      </c>
      <c r="T323" s="230">
        <f>S323*H323</f>
        <v>0</v>
      </c>
      <c r="U323" s="39"/>
      <c r="V323" s="39"/>
      <c r="W323" s="39"/>
      <c r="X323" s="39"/>
      <c r="Y323" s="39"/>
      <c r="Z323" s="39"/>
      <c r="AA323" s="39"/>
      <c r="AB323" s="39"/>
      <c r="AC323" s="39"/>
      <c r="AD323" s="39"/>
      <c r="AE323" s="39"/>
      <c r="AR323" s="231" t="s">
        <v>214</v>
      </c>
      <c r="AT323" s="231" t="s">
        <v>216</v>
      </c>
      <c r="AU323" s="231" t="s">
        <v>227</v>
      </c>
      <c r="AY323" s="18" t="s">
        <v>215</v>
      </c>
      <c r="BE323" s="232">
        <f>IF(N323="základní",J323,0)</f>
        <v>0</v>
      </c>
      <c r="BF323" s="232">
        <f>IF(N323="snížená",J323,0)</f>
        <v>0</v>
      </c>
      <c r="BG323" s="232">
        <f>IF(N323="zákl. přenesená",J323,0)</f>
        <v>0</v>
      </c>
      <c r="BH323" s="232">
        <f>IF(N323="sníž. přenesená",J323,0)</f>
        <v>0</v>
      </c>
      <c r="BI323" s="232">
        <f>IF(N323="nulová",J323,0)</f>
        <v>0</v>
      </c>
      <c r="BJ323" s="18" t="s">
        <v>88</v>
      </c>
      <c r="BK323" s="232">
        <f>ROUND(I323*H323,2)</f>
        <v>0</v>
      </c>
      <c r="BL323" s="18" t="s">
        <v>214</v>
      </c>
      <c r="BM323" s="231" t="s">
        <v>1815</v>
      </c>
    </row>
    <row r="324" s="2" customFormat="1">
      <c r="A324" s="39"/>
      <c r="B324" s="40"/>
      <c r="C324" s="41"/>
      <c r="D324" s="233" t="s">
        <v>221</v>
      </c>
      <c r="E324" s="41"/>
      <c r="F324" s="234" t="s">
        <v>6779</v>
      </c>
      <c r="G324" s="41"/>
      <c r="H324" s="41"/>
      <c r="I324" s="235"/>
      <c r="J324" s="41"/>
      <c r="K324" s="41"/>
      <c r="L324" s="45"/>
      <c r="M324" s="236"/>
      <c r="N324" s="237"/>
      <c r="O324" s="92"/>
      <c r="P324" s="92"/>
      <c r="Q324" s="92"/>
      <c r="R324" s="92"/>
      <c r="S324" s="92"/>
      <c r="T324" s="93"/>
      <c r="U324" s="39"/>
      <c r="V324" s="39"/>
      <c r="W324" s="39"/>
      <c r="X324" s="39"/>
      <c r="Y324" s="39"/>
      <c r="Z324" s="39"/>
      <c r="AA324" s="39"/>
      <c r="AB324" s="39"/>
      <c r="AC324" s="39"/>
      <c r="AD324" s="39"/>
      <c r="AE324" s="39"/>
      <c r="AT324" s="18" t="s">
        <v>221</v>
      </c>
      <c r="AU324" s="18" t="s">
        <v>227</v>
      </c>
    </row>
    <row r="325" s="11" customFormat="1" ht="20.88" customHeight="1">
      <c r="A325" s="11"/>
      <c r="B325" s="206"/>
      <c r="C325" s="207"/>
      <c r="D325" s="208" t="s">
        <v>80</v>
      </c>
      <c r="E325" s="248" t="s">
        <v>6780</v>
      </c>
      <c r="F325" s="248" t="s">
        <v>6781</v>
      </c>
      <c r="G325" s="207"/>
      <c r="H325" s="207"/>
      <c r="I325" s="210"/>
      <c r="J325" s="249">
        <f>BK325</f>
        <v>0</v>
      </c>
      <c r="K325" s="207"/>
      <c r="L325" s="212"/>
      <c r="M325" s="213"/>
      <c r="N325" s="214"/>
      <c r="O325" s="214"/>
      <c r="P325" s="215">
        <f>SUM(P326:P329)</f>
        <v>0</v>
      </c>
      <c r="Q325" s="214"/>
      <c r="R325" s="215">
        <f>SUM(R326:R329)</f>
        <v>0</v>
      </c>
      <c r="S325" s="214"/>
      <c r="T325" s="216">
        <f>SUM(T326:T329)</f>
        <v>0</v>
      </c>
      <c r="U325" s="11"/>
      <c r="V325" s="11"/>
      <c r="W325" s="11"/>
      <c r="X325" s="11"/>
      <c r="Y325" s="11"/>
      <c r="Z325" s="11"/>
      <c r="AA325" s="11"/>
      <c r="AB325" s="11"/>
      <c r="AC325" s="11"/>
      <c r="AD325" s="11"/>
      <c r="AE325" s="11"/>
      <c r="AR325" s="217" t="s">
        <v>88</v>
      </c>
      <c r="AT325" s="218" t="s">
        <v>80</v>
      </c>
      <c r="AU325" s="218" t="s">
        <v>90</v>
      </c>
      <c r="AY325" s="217" t="s">
        <v>215</v>
      </c>
      <c r="BK325" s="219">
        <f>SUM(BK326:BK329)</f>
        <v>0</v>
      </c>
    </row>
    <row r="326" s="2" customFormat="1" ht="16.5" customHeight="1">
      <c r="A326" s="39"/>
      <c r="B326" s="40"/>
      <c r="C326" s="220" t="s">
        <v>1061</v>
      </c>
      <c r="D326" s="220" t="s">
        <v>216</v>
      </c>
      <c r="E326" s="221" t="s">
        <v>6782</v>
      </c>
      <c r="F326" s="222" t="s">
        <v>6783</v>
      </c>
      <c r="G326" s="223" t="s">
        <v>219</v>
      </c>
      <c r="H326" s="224">
        <v>1</v>
      </c>
      <c r="I326" s="225"/>
      <c r="J326" s="226">
        <f>ROUND(I326*H326,2)</f>
        <v>0</v>
      </c>
      <c r="K326" s="222" t="s">
        <v>1</v>
      </c>
      <c r="L326" s="45"/>
      <c r="M326" s="227" t="s">
        <v>1</v>
      </c>
      <c r="N326" s="228" t="s">
        <v>46</v>
      </c>
      <c r="O326" s="92"/>
      <c r="P326" s="229">
        <f>O326*H326</f>
        <v>0</v>
      </c>
      <c r="Q326" s="229">
        <v>0</v>
      </c>
      <c r="R326" s="229">
        <f>Q326*H326</f>
        <v>0</v>
      </c>
      <c r="S326" s="229">
        <v>0</v>
      </c>
      <c r="T326" s="230">
        <f>S326*H326</f>
        <v>0</v>
      </c>
      <c r="U326" s="39"/>
      <c r="V326" s="39"/>
      <c r="W326" s="39"/>
      <c r="X326" s="39"/>
      <c r="Y326" s="39"/>
      <c r="Z326" s="39"/>
      <c r="AA326" s="39"/>
      <c r="AB326" s="39"/>
      <c r="AC326" s="39"/>
      <c r="AD326" s="39"/>
      <c r="AE326" s="39"/>
      <c r="AR326" s="231" t="s">
        <v>214</v>
      </c>
      <c r="AT326" s="231" t="s">
        <v>216</v>
      </c>
      <c r="AU326" s="231" t="s">
        <v>227</v>
      </c>
      <c r="AY326" s="18" t="s">
        <v>215</v>
      </c>
      <c r="BE326" s="232">
        <f>IF(N326="základní",J326,0)</f>
        <v>0</v>
      </c>
      <c r="BF326" s="232">
        <f>IF(N326="snížená",J326,0)</f>
        <v>0</v>
      </c>
      <c r="BG326" s="232">
        <f>IF(N326="zákl. přenesená",J326,0)</f>
        <v>0</v>
      </c>
      <c r="BH326" s="232">
        <f>IF(N326="sníž. přenesená",J326,0)</f>
        <v>0</v>
      </c>
      <c r="BI326" s="232">
        <f>IF(N326="nulová",J326,0)</f>
        <v>0</v>
      </c>
      <c r="BJ326" s="18" t="s">
        <v>88</v>
      </c>
      <c r="BK326" s="232">
        <f>ROUND(I326*H326,2)</f>
        <v>0</v>
      </c>
      <c r="BL326" s="18" t="s">
        <v>214</v>
      </c>
      <c r="BM326" s="231" t="s">
        <v>1829</v>
      </c>
    </row>
    <row r="327" s="2" customFormat="1">
      <c r="A327" s="39"/>
      <c r="B327" s="40"/>
      <c r="C327" s="41"/>
      <c r="D327" s="233" t="s">
        <v>221</v>
      </c>
      <c r="E327" s="41"/>
      <c r="F327" s="234" t="s">
        <v>6783</v>
      </c>
      <c r="G327" s="41"/>
      <c r="H327" s="41"/>
      <c r="I327" s="235"/>
      <c r="J327" s="41"/>
      <c r="K327" s="41"/>
      <c r="L327" s="45"/>
      <c r="M327" s="236"/>
      <c r="N327" s="237"/>
      <c r="O327" s="92"/>
      <c r="P327" s="92"/>
      <c r="Q327" s="92"/>
      <c r="R327" s="92"/>
      <c r="S327" s="92"/>
      <c r="T327" s="93"/>
      <c r="U327" s="39"/>
      <c r="V327" s="39"/>
      <c r="W327" s="39"/>
      <c r="X327" s="39"/>
      <c r="Y327" s="39"/>
      <c r="Z327" s="39"/>
      <c r="AA327" s="39"/>
      <c r="AB327" s="39"/>
      <c r="AC327" s="39"/>
      <c r="AD327" s="39"/>
      <c r="AE327" s="39"/>
      <c r="AT327" s="18" t="s">
        <v>221</v>
      </c>
      <c r="AU327" s="18" t="s">
        <v>227</v>
      </c>
    </row>
    <row r="328" s="2" customFormat="1" ht="16.5" customHeight="1">
      <c r="A328" s="39"/>
      <c r="B328" s="40"/>
      <c r="C328" s="220" t="s">
        <v>1068</v>
      </c>
      <c r="D328" s="220" t="s">
        <v>216</v>
      </c>
      <c r="E328" s="221" t="s">
        <v>6784</v>
      </c>
      <c r="F328" s="222" t="s">
        <v>6437</v>
      </c>
      <c r="G328" s="223" t="s">
        <v>219</v>
      </c>
      <c r="H328" s="224">
        <v>1</v>
      </c>
      <c r="I328" s="225"/>
      <c r="J328" s="226">
        <f>ROUND(I328*H328,2)</f>
        <v>0</v>
      </c>
      <c r="K328" s="222" t="s">
        <v>1</v>
      </c>
      <c r="L328" s="45"/>
      <c r="M328" s="227" t="s">
        <v>1</v>
      </c>
      <c r="N328" s="228" t="s">
        <v>46</v>
      </c>
      <c r="O328" s="92"/>
      <c r="P328" s="229">
        <f>O328*H328</f>
        <v>0</v>
      </c>
      <c r="Q328" s="229">
        <v>0</v>
      </c>
      <c r="R328" s="229">
        <f>Q328*H328</f>
        <v>0</v>
      </c>
      <c r="S328" s="229">
        <v>0</v>
      </c>
      <c r="T328" s="230">
        <f>S328*H328</f>
        <v>0</v>
      </c>
      <c r="U328" s="39"/>
      <c r="V328" s="39"/>
      <c r="W328" s="39"/>
      <c r="X328" s="39"/>
      <c r="Y328" s="39"/>
      <c r="Z328" s="39"/>
      <c r="AA328" s="39"/>
      <c r="AB328" s="39"/>
      <c r="AC328" s="39"/>
      <c r="AD328" s="39"/>
      <c r="AE328" s="39"/>
      <c r="AR328" s="231" t="s">
        <v>214</v>
      </c>
      <c r="AT328" s="231" t="s">
        <v>216</v>
      </c>
      <c r="AU328" s="231" t="s">
        <v>227</v>
      </c>
      <c r="AY328" s="18" t="s">
        <v>215</v>
      </c>
      <c r="BE328" s="232">
        <f>IF(N328="základní",J328,0)</f>
        <v>0</v>
      </c>
      <c r="BF328" s="232">
        <f>IF(N328="snížená",J328,0)</f>
        <v>0</v>
      </c>
      <c r="BG328" s="232">
        <f>IF(N328="zákl. přenesená",J328,0)</f>
        <v>0</v>
      </c>
      <c r="BH328" s="232">
        <f>IF(N328="sníž. přenesená",J328,0)</f>
        <v>0</v>
      </c>
      <c r="BI328" s="232">
        <f>IF(N328="nulová",J328,0)</f>
        <v>0</v>
      </c>
      <c r="BJ328" s="18" t="s">
        <v>88</v>
      </c>
      <c r="BK328" s="232">
        <f>ROUND(I328*H328,2)</f>
        <v>0</v>
      </c>
      <c r="BL328" s="18" t="s">
        <v>214</v>
      </c>
      <c r="BM328" s="231" t="s">
        <v>1842</v>
      </c>
    </row>
    <row r="329" s="2" customFormat="1">
      <c r="A329" s="39"/>
      <c r="B329" s="40"/>
      <c r="C329" s="41"/>
      <c r="D329" s="233" t="s">
        <v>221</v>
      </c>
      <c r="E329" s="41"/>
      <c r="F329" s="234" t="s">
        <v>6437</v>
      </c>
      <c r="G329" s="41"/>
      <c r="H329" s="41"/>
      <c r="I329" s="235"/>
      <c r="J329" s="41"/>
      <c r="K329" s="41"/>
      <c r="L329" s="45"/>
      <c r="M329" s="236"/>
      <c r="N329" s="237"/>
      <c r="O329" s="92"/>
      <c r="P329" s="92"/>
      <c r="Q329" s="92"/>
      <c r="R329" s="92"/>
      <c r="S329" s="92"/>
      <c r="T329" s="93"/>
      <c r="U329" s="39"/>
      <c r="V329" s="39"/>
      <c r="W329" s="39"/>
      <c r="X329" s="39"/>
      <c r="Y329" s="39"/>
      <c r="Z329" s="39"/>
      <c r="AA329" s="39"/>
      <c r="AB329" s="39"/>
      <c r="AC329" s="39"/>
      <c r="AD329" s="39"/>
      <c r="AE329" s="39"/>
      <c r="AT329" s="18" t="s">
        <v>221</v>
      </c>
      <c r="AU329" s="18" t="s">
        <v>227</v>
      </c>
    </row>
    <row r="330" s="11" customFormat="1" ht="20.88" customHeight="1">
      <c r="A330" s="11"/>
      <c r="B330" s="206"/>
      <c r="C330" s="207"/>
      <c r="D330" s="208" t="s">
        <v>80</v>
      </c>
      <c r="E330" s="248" t="s">
        <v>6785</v>
      </c>
      <c r="F330" s="248" t="s">
        <v>6786</v>
      </c>
      <c r="G330" s="207"/>
      <c r="H330" s="207"/>
      <c r="I330" s="210"/>
      <c r="J330" s="249">
        <f>BK330</f>
        <v>0</v>
      </c>
      <c r="K330" s="207"/>
      <c r="L330" s="212"/>
      <c r="M330" s="213"/>
      <c r="N330" s="214"/>
      <c r="O330" s="214"/>
      <c r="P330" s="215">
        <f>SUM(P331:P332)</f>
        <v>0</v>
      </c>
      <c r="Q330" s="214"/>
      <c r="R330" s="215">
        <f>SUM(R331:R332)</f>
        <v>0</v>
      </c>
      <c r="S330" s="214"/>
      <c r="T330" s="216">
        <f>SUM(T331:T332)</f>
        <v>0</v>
      </c>
      <c r="U330" s="11"/>
      <c r="V330" s="11"/>
      <c r="W330" s="11"/>
      <c r="X330" s="11"/>
      <c r="Y330" s="11"/>
      <c r="Z330" s="11"/>
      <c r="AA330" s="11"/>
      <c r="AB330" s="11"/>
      <c r="AC330" s="11"/>
      <c r="AD330" s="11"/>
      <c r="AE330" s="11"/>
      <c r="AR330" s="217" t="s">
        <v>88</v>
      </c>
      <c r="AT330" s="218" t="s">
        <v>80</v>
      </c>
      <c r="AU330" s="218" t="s">
        <v>90</v>
      </c>
      <c r="AY330" s="217" t="s">
        <v>215</v>
      </c>
      <c r="BK330" s="219">
        <f>SUM(BK331:BK332)</f>
        <v>0</v>
      </c>
    </row>
    <row r="331" s="2" customFormat="1" ht="16.5" customHeight="1">
      <c r="A331" s="39"/>
      <c r="B331" s="40"/>
      <c r="C331" s="220" t="s">
        <v>1074</v>
      </c>
      <c r="D331" s="220" t="s">
        <v>216</v>
      </c>
      <c r="E331" s="221" t="s">
        <v>6787</v>
      </c>
      <c r="F331" s="222" t="s">
        <v>6788</v>
      </c>
      <c r="G331" s="223" t="s">
        <v>219</v>
      </c>
      <c r="H331" s="224">
        <v>1</v>
      </c>
      <c r="I331" s="225"/>
      <c r="J331" s="226">
        <f>ROUND(I331*H331,2)</f>
        <v>0</v>
      </c>
      <c r="K331" s="222" t="s">
        <v>1</v>
      </c>
      <c r="L331" s="45"/>
      <c r="M331" s="227" t="s">
        <v>1</v>
      </c>
      <c r="N331" s="228" t="s">
        <v>46</v>
      </c>
      <c r="O331" s="92"/>
      <c r="P331" s="229">
        <f>O331*H331</f>
        <v>0</v>
      </c>
      <c r="Q331" s="229">
        <v>0</v>
      </c>
      <c r="R331" s="229">
        <f>Q331*H331</f>
        <v>0</v>
      </c>
      <c r="S331" s="229">
        <v>0</v>
      </c>
      <c r="T331" s="230">
        <f>S331*H331</f>
        <v>0</v>
      </c>
      <c r="U331" s="39"/>
      <c r="V331" s="39"/>
      <c r="W331" s="39"/>
      <c r="X331" s="39"/>
      <c r="Y331" s="39"/>
      <c r="Z331" s="39"/>
      <c r="AA331" s="39"/>
      <c r="AB331" s="39"/>
      <c r="AC331" s="39"/>
      <c r="AD331" s="39"/>
      <c r="AE331" s="39"/>
      <c r="AR331" s="231" t="s">
        <v>214</v>
      </c>
      <c r="AT331" s="231" t="s">
        <v>216</v>
      </c>
      <c r="AU331" s="231" t="s">
        <v>227</v>
      </c>
      <c r="AY331" s="18" t="s">
        <v>215</v>
      </c>
      <c r="BE331" s="232">
        <f>IF(N331="základní",J331,0)</f>
        <v>0</v>
      </c>
      <c r="BF331" s="232">
        <f>IF(N331="snížená",J331,0)</f>
        <v>0</v>
      </c>
      <c r="BG331" s="232">
        <f>IF(N331="zákl. přenesená",J331,0)</f>
        <v>0</v>
      </c>
      <c r="BH331" s="232">
        <f>IF(N331="sníž. přenesená",J331,0)</f>
        <v>0</v>
      </c>
      <c r="BI331" s="232">
        <f>IF(N331="nulová",J331,0)</f>
        <v>0</v>
      </c>
      <c r="BJ331" s="18" t="s">
        <v>88</v>
      </c>
      <c r="BK331" s="232">
        <f>ROUND(I331*H331,2)</f>
        <v>0</v>
      </c>
      <c r="BL331" s="18" t="s">
        <v>214</v>
      </c>
      <c r="BM331" s="231" t="s">
        <v>1857</v>
      </c>
    </row>
    <row r="332" s="2" customFormat="1">
      <c r="A332" s="39"/>
      <c r="B332" s="40"/>
      <c r="C332" s="41"/>
      <c r="D332" s="233" t="s">
        <v>221</v>
      </c>
      <c r="E332" s="41"/>
      <c r="F332" s="234" t="s">
        <v>6788</v>
      </c>
      <c r="G332" s="41"/>
      <c r="H332" s="41"/>
      <c r="I332" s="235"/>
      <c r="J332" s="41"/>
      <c r="K332" s="41"/>
      <c r="L332" s="45"/>
      <c r="M332" s="305"/>
      <c r="N332" s="306"/>
      <c r="O332" s="240"/>
      <c r="P332" s="240"/>
      <c r="Q332" s="240"/>
      <c r="R332" s="240"/>
      <c r="S332" s="240"/>
      <c r="T332" s="307"/>
      <c r="U332" s="39"/>
      <c r="V332" s="39"/>
      <c r="W332" s="39"/>
      <c r="X332" s="39"/>
      <c r="Y332" s="39"/>
      <c r="Z332" s="39"/>
      <c r="AA332" s="39"/>
      <c r="AB332" s="39"/>
      <c r="AC332" s="39"/>
      <c r="AD332" s="39"/>
      <c r="AE332" s="39"/>
      <c r="AT332" s="18" t="s">
        <v>221</v>
      </c>
      <c r="AU332" s="18" t="s">
        <v>227</v>
      </c>
    </row>
    <row r="333" s="2" customFormat="1" ht="6.96" customHeight="1">
      <c r="A333" s="39"/>
      <c r="B333" s="67"/>
      <c r="C333" s="68"/>
      <c r="D333" s="68"/>
      <c r="E333" s="68"/>
      <c r="F333" s="68"/>
      <c r="G333" s="68"/>
      <c r="H333" s="68"/>
      <c r="I333" s="68"/>
      <c r="J333" s="68"/>
      <c r="K333" s="68"/>
      <c r="L333" s="45"/>
      <c r="M333" s="39"/>
      <c r="O333" s="39"/>
      <c r="P333" s="39"/>
      <c r="Q333" s="39"/>
      <c r="R333" s="39"/>
      <c r="S333" s="39"/>
      <c r="T333" s="39"/>
      <c r="U333" s="39"/>
      <c r="V333" s="39"/>
      <c r="W333" s="39"/>
      <c r="X333" s="39"/>
      <c r="Y333" s="39"/>
      <c r="Z333" s="39"/>
      <c r="AA333" s="39"/>
      <c r="AB333" s="39"/>
      <c r="AC333" s="39"/>
      <c r="AD333" s="39"/>
      <c r="AE333" s="39"/>
    </row>
  </sheetData>
  <sheetProtection sheet="1" autoFilter="0" formatColumns="0" formatRows="0" objects="1" scenarios="1" spinCount="100000" saltValue="Q2wUQmJ4AdxBgI57YGssGP47Ip4XPnm0+VjCl3+HN1NvAbn5M8Ry1hpdRbYvsqA+InmL8W2t18PbP3onGbyGoQ==" hashValue="uqp06k1kjUPfkzU3e/XYbVVpTBHkSXhCg/hldPhCOHMJlwmj0uSUz6R6EaBLbJD5NUpFFF3ICbYhzzmlitKYnw==" algorithmName="SHA-512" password="CC35"/>
  <autoFilter ref="C157:K332"/>
  <mergeCells count="12">
    <mergeCell ref="E7:H7"/>
    <mergeCell ref="E9:H9"/>
    <mergeCell ref="E11:H11"/>
    <mergeCell ref="E20:H20"/>
    <mergeCell ref="E29:H29"/>
    <mergeCell ref="E85:H85"/>
    <mergeCell ref="E87:H87"/>
    <mergeCell ref="E89:H89"/>
    <mergeCell ref="E146:H146"/>
    <mergeCell ref="E148:H148"/>
    <mergeCell ref="E150:H15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K-36-W11\k36-n</dc:creator>
  <cp:lastModifiedBy>K-36-W11\k36-n</cp:lastModifiedBy>
  <dcterms:created xsi:type="dcterms:W3CDTF">2025-06-10T14:48:30Z</dcterms:created>
  <dcterms:modified xsi:type="dcterms:W3CDTF">2025-06-10T14:48:51Z</dcterms:modified>
</cp:coreProperties>
</file>